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https://digitalgojp.sharepoint.com/sites/CAO_FS0969/lib0002/広報・啓発（フォーラム、意識調査）/高齢者の意識に関する調査（政策、総合）/R5 「高齢者の住宅と生活環境に関する調査」/13-提出成果物/03.単純集計表及びクロス集計/"/>
    </mc:Choice>
  </mc:AlternateContent>
  <xr:revisionPtr revIDLastSave="2" documentId="13_ncr:1_{13E761DD-E876-4006-8734-70350C9C41C4}" xr6:coauthVersionLast="47" xr6:coauthVersionMax="47" xr10:uidLastSave="{10A64BAB-A5EC-4F08-8503-E74622522062}"/>
  <bookViews>
    <workbookView xWindow="22932" yWindow="-108" windowWidth="30936" windowHeight="16776" xr2:uid="{E82E1F1D-0BBA-4314-A390-F6D72D01B0AF}"/>
  </bookViews>
  <sheets>
    <sheet name="目次" sheetId="43" r:id="rId1"/>
    <sheet name="F1_N" sheetId="1026" r:id="rId2"/>
    <sheet name="F2_N" sheetId="1027" r:id="rId3"/>
    <sheet name="F3_N" sheetId="1028" r:id="rId4"/>
    <sheet name="F4_N" sheetId="1029" r:id="rId5"/>
    <sheet name="F5_N" sheetId="1030" r:id="rId6"/>
    <sheet name="F6_N" sheetId="1031" r:id="rId7"/>
    <sheet name="F7_N" sheetId="1032" r:id="rId8"/>
    <sheet name="F8_N" sheetId="1033" r:id="rId9"/>
    <sheet name="F9_N" sheetId="1034" r:id="rId10"/>
    <sheet name="問1_N" sheetId="1035" r:id="rId11"/>
    <sheet name="問2_イ_N" sheetId="1036" r:id="rId12"/>
    <sheet name="問2_ロ_N" sheetId="1037" r:id="rId13"/>
    <sheet name="問2_ハ_N" sheetId="1038" r:id="rId14"/>
    <sheet name="問2_ニ_N" sheetId="1039" r:id="rId15"/>
    <sheet name="問2_ホ_N" sheetId="1040" r:id="rId16"/>
    <sheet name="問2_ヘ_N" sheetId="1041" r:id="rId17"/>
    <sheet name="問2_ト_N" sheetId="1042" r:id="rId18"/>
    <sheet name="問2_チ_N" sheetId="1043" r:id="rId19"/>
    <sheet name="問3_N" sheetId="1044" r:id="rId20"/>
    <sheet name="問4_N" sheetId="1045" r:id="rId21"/>
    <sheet name="問5_N" sheetId="1046" r:id="rId22"/>
    <sheet name="問6_N" sheetId="1047" r:id="rId23"/>
    <sheet name="問7_N" sheetId="1048" r:id="rId24"/>
    <sheet name="問8_N" sheetId="1049" r:id="rId25"/>
    <sheet name="問9_N" sheetId="1050" r:id="rId26"/>
    <sheet name="問10_N" sheetId="1051" r:id="rId27"/>
    <sheet name="問11_N" sheetId="1052" r:id="rId28"/>
    <sheet name="問12_N" sheetId="1053" r:id="rId29"/>
    <sheet name="問13_N" sheetId="1054" r:id="rId30"/>
    <sheet name="問14_N" sheetId="1055" r:id="rId31"/>
    <sheet name="問15_N" sheetId="1056" r:id="rId32"/>
    <sheet name="問16_N" sheetId="1057" r:id="rId33"/>
    <sheet name="問17_N" sheetId="1058" r:id="rId34"/>
    <sheet name="問18_N" sheetId="1059" r:id="rId35"/>
    <sheet name="問19_N" sheetId="1060" r:id="rId36"/>
    <sheet name="問20_N" sheetId="1061" r:id="rId37"/>
    <sheet name="問21_N" sheetId="1062" r:id="rId38"/>
    <sheet name="問22_N" sheetId="1063" r:id="rId39"/>
    <sheet name="問23_N" sheetId="1064" r:id="rId40"/>
    <sheet name="問24_N" sheetId="1065" r:id="rId41"/>
    <sheet name="問25_N" sheetId="1066" r:id="rId42"/>
    <sheet name="問26_N" sheetId="1067" r:id="rId43"/>
    <sheet name="問27_N" sheetId="1068" r:id="rId44"/>
    <sheet name="問28_N" sheetId="1069" r:id="rId45"/>
    <sheet name="問29_N" sheetId="1070" r:id="rId46"/>
    <sheet name="問30_N" sheetId="1071" r:id="rId47"/>
    <sheet name="問31_N" sheetId="1072" r:id="rId48"/>
    <sheet name="問32_N" sheetId="1073" r:id="rId49"/>
    <sheet name="問33_N" sheetId="1074" r:id="rId50"/>
    <sheet name="問34_N" sheetId="1075" r:id="rId51"/>
    <sheet name="F1_%" sheetId="1076" r:id="rId52"/>
    <sheet name="F2_%" sheetId="1077" r:id="rId53"/>
    <sheet name="F3_%" sheetId="1078" r:id="rId54"/>
    <sheet name="F4_%" sheetId="1079" r:id="rId55"/>
    <sheet name="F5_%" sheetId="1080" r:id="rId56"/>
    <sheet name="F6_%" sheetId="1081" r:id="rId57"/>
    <sheet name="F7_%" sheetId="1082" r:id="rId58"/>
    <sheet name="F8_%" sheetId="1083" r:id="rId59"/>
    <sheet name="F9_%" sheetId="1084" r:id="rId60"/>
    <sheet name="問1_%" sheetId="1085" r:id="rId61"/>
    <sheet name="問2_イ_%" sheetId="1086" r:id="rId62"/>
    <sheet name="問2_ロ_%" sheetId="1087" r:id="rId63"/>
    <sheet name="問2_ハ_%" sheetId="1088" r:id="rId64"/>
    <sheet name="問2_ニ_%" sheetId="1089" r:id="rId65"/>
    <sheet name="問2_ホ_%" sheetId="1090" r:id="rId66"/>
    <sheet name="問2_ヘ_%" sheetId="1091" r:id="rId67"/>
    <sheet name="問2_ト_%" sheetId="1092" r:id="rId68"/>
    <sheet name="問2_チ_%" sheetId="1093" r:id="rId69"/>
    <sheet name="問3_%" sheetId="1094" r:id="rId70"/>
    <sheet name="問4_%" sheetId="1095" r:id="rId71"/>
    <sheet name="問5_%" sheetId="1096" r:id="rId72"/>
    <sheet name="問6_%" sheetId="1097" r:id="rId73"/>
    <sheet name="問7_%" sheetId="1098" r:id="rId74"/>
    <sheet name="問8_%" sheetId="1099" r:id="rId75"/>
    <sheet name="問9_%" sheetId="1100" r:id="rId76"/>
    <sheet name="問10_%" sheetId="1101" r:id="rId77"/>
    <sheet name="問11_%" sheetId="1102" r:id="rId78"/>
    <sheet name="問12_%" sheetId="1103" r:id="rId79"/>
    <sheet name="問13_%" sheetId="1104" r:id="rId80"/>
    <sheet name="問14_%" sheetId="1105" r:id="rId81"/>
    <sheet name="問15_%" sheetId="1106" r:id="rId82"/>
    <sheet name="問16_%" sheetId="1107" r:id="rId83"/>
    <sheet name="問17_%" sheetId="1108" r:id="rId84"/>
    <sheet name="問18_%" sheetId="1109" r:id="rId85"/>
    <sheet name="問19_%" sheetId="1110" r:id="rId86"/>
    <sheet name="問20_%" sheetId="1111" r:id="rId87"/>
    <sheet name="問21_%" sheetId="1112" r:id="rId88"/>
    <sheet name="問22_%" sheetId="1113" r:id="rId89"/>
    <sheet name="問23_%" sheetId="1114" r:id="rId90"/>
    <sheet name="問24_%" sheetId="1115" r:id="rId91"/>
    <sheet name="問25_%" sheetId="1116" r:id="rId92"/>
    <sheet name="問26_%" sheetId="1117" r:id="rId93"/>
    <sheet name="問27_%" sheetId="1118" r:id="rId94"/>
    <sheet name="問28_%" sheetId="1119" r:id="rId95"/>
    <sheet name="問29_%" sheetId="1120" r:id="rId96"/>
    <sheet name="問30_%" sheetId="1121" r:id="rId97"/>
    <sheet name="問31_%" sheetId="1122" r:id="rId98"/>
    <sheet name="問32_%" sheetId="1123" r:id="rId99"/>
    <sheet name="問33_%" sheetId="1124" r:id="rId100"/>
    <sheet name="問34_%" sheetId="1125" r:id="rId101"/>
    <sheet name="F1_N%" sheetId="1126" r:id="rId102"/>
    <sheet name="F2_N%" sheetId="1127" r:id="rId103"/>
    <sheet name="F3_N%" sheetId="1128" r:id="rId104"/>
    <sheet name="F4_N%" sheetId="1129" r:id="rId105"/>
    <sheet name="F5_N%" sheetId="1130" r:id="rId106"/>
    <sheet name="F6_N%" sheetId="1131" r:id="rId107"/>
    <sheet name="F7_N%" sheetId="1132" r:id="rId108"/>
    <sheet name="F8_N%" sheetId="1133" r:id="rId109"/>
    <sheet name="F9_N%" sheetId="1134" r:id="rId110"/>
    <sheet name="問1_N%" sheetId="1135" r:id="rId111"/>
    <sheet name="問2_イ_N%" sheetId="1136" r:id="rId112"/>
    <sheet name="問2_ロ_N%" sheetId="1137" r:id="rId113"/>
    <sheet name="問2_ハ_N%" sheetId="1138" r:id="rId114"/>
    <sheet name="問2_ニ_N%" sheetId="1139" r:id="rId115"/>
    <sheet name="問2_ホ_N%" sheetId="1140" r:id="rId116"/>
    <sheet name="問2_ヘ_N%" sheetId="1141" r:id="rId117"/>
    <sheet name="問2_ト_N%" sheetId="1142" r:id="rId118"/>
    <sheet name="問2_チ_N%" sheetId="1143" r:id="rId119"/>
    <sheet name="問3_N%" sheetId="1144" r:id="rId120"/>
    <sheet name="問4_N%" sheetId="1145" r:id="rId121"/>
    <sheet name="問5_N%" sheetId="1146" r:id="rId122"/>
    <sheet name="問6_N%" sheetId="1147" r:id="rId123"/>
    <sheet name="問7_N%" sheetId="1148" r:id="rId124"/>
    <sheet name="問8_N%" sheetId="1149" r:id="rId125"/>
    <sheet name="問9_N%" sheetId="1150" r:id="rId126"/>
    <sheet name="問10_N%" sheetId="1151" r:id="rId127"/>
    <sheet name="問11_N%" sheetId="1152" r:id="rId128"/>
    <sheet name="問12_N%" sheetId="1153" r:id="rId129"/>
    <sheet name="問13_N%" sheetId="1154" r:id="rId130"/>
    <sheet name="問14_N%" sheetId="1155" r:id="rId131"/>
    <sheet name="問15_N%" sheetId="1156" r:id="rId132"/>
    <sheet name="問16_N%" sheetId="1157" r:id="rId133"/>
    <sheet name="問17_N%" sheetId="1158" r:id="rId134"/>
    <sheet name="問18_N%" sheetId="1159" r:id="rId135"/>
    <sheet name="問19_N%" sheetId="1160" r:id="rId136"/>
    <sheet name="問20_N%" sheetId="1161" r:id="rId137"/>
    <sheet name="問21_N%" sheetId="1162" r:id="rId138"/>
    <sheet name="問22_N%" sheetId="1163" r:id="rId139"/>
    <sheet name="問23_N%" sheetId="1164" r:id="rId140"/>
    <sheet name="問24_N%" sheetId="1165" r:id="rId141"/>
    <sheet name="問25_N%" sheetId="1166" r:id="rId142"/>
    <sheet name="問26_N%" sheetId="1167" r:id="rId143"/>
    <sheet name="問27_N%" sheetId="1168" r:id="rId144"/>
    <sheet name="問28_N%" sheetId="1169" r:id="rId145"/>
    <sheet name="問29_N%" sheetId="1170" r:id="rId146"/>
    <sheet name="問30_N%" sheetId="1171" r:id="rId147"/>
    <sheet name="問31_N%" sheetId="1172" r:id="rId148"/>
    <sheet name="問32_N%" sheetId="1173" r:id="rId149"/>
    <sheet name="問33_N%" sheetId="1174" r:id="rId150"/>
    <sheet name="問34_N%" sheetId="1175" r:id="rId15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6" i="43" l="1"/>
  <c r="I42" i="43"/>
  <c r="H36" i="43"/>
  <c r="G36" i="43"/>
  <c r="A2" i="1064" l="1"/>
  <c r="I48" i="43" l="1"/>
  <c r="I46" i="43"/>
  <c r="I44" i="43"/>
  <c r="I56" i="43"/>
  <c r="I51" i="43"/>
  <c r="I49" i="43"/>
  <c r="I43" i="43"/>
  <c r="I39" i="43"/>
  <c r="I35" i="43"/>
  <c r="I34" i="43"/>
  <c r="I33" i="43"/>
  <c r="I32" i="43"/>
  <c r="I31" i="43"/>
  <c r="I30" i="43"/>
  <c r="I29" i="43"/>
  <c r="I28" i="43"/>
  <c r="I27" i="43"/>
  <c r="I26" i="43"/>
  <c r="I24" i="43"/>
  <c r="I23" i="43"/>
  <c r="I22" i="43"/>
  <c r="I21" i="43"/>
  <c r="I20" i="43"/>
  <c r="I19" i="43"/>
  <c r="I18" i="43"/>
  <c r="I17" i="43"/>
  <c r="I11" i="43"/>
  <c r="I10" i="43"/>
  <c r="I25" i="43"/>
  <c r="I14" i="43"/>
  <c r="I13" i="43"/>
  <c r="I12" i="43"/>
  <c r="I9" i="43"/>
  <c r="I8" i="43"/>
  <c r="I47" i="43"/>
  <c r="I55" i="43"/>
  <c r="I54" i="43"/>
  <c r="I53" i="43"/>
  <c r="I52" i="43"/>
  <c r="I50" i="43"/>
  <c r="I45" i="43"/>
  <c r="I41" i="43"/>
  <c r="I40" i="43"/>
  <c r="I38" i="43"/>
  <c r="I37" i="43"/>
  <c r="I16" i="43"/>
  <c r="I15" i="43"/>
  <c r="I7" i="43"/>
  <c r="H40" i="43"/>
  <c r="G40" i="43"/>
  <c r="H42" i="43"/>
  <c r="G42" i="43"/>
  <c r="H56" i="43"/>
  <c r="G56" i="43"/>
  <c r="H55" i="43"/>
  <c r="G55" i="43"/>
  <c r="H54" i="43"/>
  <c r="G54" i="43"/>
  <c r="H53" i="43"/>
  <c r="G53" i="43"/>
  <c r="H52" i="43"/>
  <c r="G52" i="43"/>
  <c r="H51" i="43"/>
  <c r="G51" i="43"/>
  <c r="H50" i="43"/>
  <c r="G50" i="43"/>
  <c r="H49" i="43"/>
  <c r="G49" i="43"/>
  <c r="H48" i="43"/>
  <c r="G48" i="43"/>
  <c r="H47" i="43"/>
  <c r="G47" i="43"/>
  <c r="H46" i="43"/>
  <c r="G46" i="43"/>
  <c r="H45" i="43"/>
  <c r="G45" i="43"/>
  <c r="H44" i="43"/>
  <c r="G44" i="43"/>
  <c r="H43" i="43"/>
  <c r="G43" i="43"/>
  <c r="H41" i="43"/>
  <c r="G41" i="43"/>
  <c r="H39" i="43"/>
  <c r="G39" i="43"/>
  <c r="H38" i="43"/>
  <c r="G38" i="43"/>
  <c r="H37" i="43"/>
  <c r="G37" i="43"/>
  <c r="H35" i="43"/>
  <c r="G35" i="43"/>
  <c r="H34" i="43"/>
  <c r="G34" i="43"/>
  <c r="H33" i="43"/>
  <c r="G33" i="43"/>
  <c r="H32" i="43"/>
  <c r="G32" i="43"/>
  <c r="H31" i="43"/>
  <c r="G31" i="43"/>
  <c r="H30" i="43"/>
  <c r="G30" i="43"/>
  <c r="H29" i="43"/>
  <c r="G29" i="43"/>
  <c r="H28" i="43"/>
  <c r="G28" i="43"/>
  <c r="H27" i="43"/>
  <c r="G27" i="43"/>
  <c r="H26" i="43"/>
  <c r="G26" i="43"/>
  <c r="H25" i="43"/>
  <c r="G25" i="43"/>
  <c r="H24" i="43"/>
  <c r="G24" i="43"/>
  <c r="H23" i="43"/>
  <c r="G23" i="43"/>
  <c r="H22" i="43"/>
  <c r="G22" i="43"/>
  <c r="H21" i="43"/>
  <c r="G21" i="43"/>
  <c r="H20" i="43"/>
  <c r="G20" i="43"/>
  <c r="H19" i="43"/>
  <c r="G19" i="43"/>
  <c r="H18" i="43"/>
  <c r="G18" i="43"/>
  <c r="H17" i="43"/>
  <c r="G17" i="43"/>
  <c r="H16" i="43"/>
  <c r="G16" i="43"/>
  <c r="H15" i="43"/>
  <c r="G15" i="43"/>
  <c r="H14" i="43"/>
  <c r="G14" i="43"/>
  <c r="H13" i="43"/>
  <c r="G13" i="43"/>
  <c r="H12" i="43"/>
  <c r="G12" i="43"/>
  <c r="H11" i="43"/>
  <c r="G11" i="43"/>
  <c r="H10" i="43"/>
  <c r="G10" i="43"/>
  <c r="H9" i="43"/>
  <c r="G9" i="43"/>
  <c r="H8" i="43"/>
  <c r="G8" i="43"/>
  <c r="H7" i="43"/>
  <c r="G7" i="43"/>
  <c r="A2" i="1175"/>
  <c r="A2" i="1174"/>
  <c r="A2" i="1173"/>
  <c r="A2" i="1172"/>
  <c r="A2" i="1171"/>
  <c r="A2" i="1170"/>
  <c r="A2" i="1169"/>
  <c r="A2" i="1168"/>
  <c r="A2" i="1167"/>
  <c r="A2" i="1166"/>
  <c r="A2" i="1165"/>
  <c r="A2" i="1164"/>
  <c r="A2" i="1163"/>
  <c r="A2" i="1162"/>
  <c r="A2" i="1161"/>
  <c r="A2" i="1160"/>
  <c r="A2" i="1159"/>
  <c r="A2" i="1158"/>
  <c r="A2" i="1157"/>
  <c r="A2" i="1156"/>
  <c r="A2" i="1155"/>
  <c r="A2" i="1154"/>
  <c r="A2" i="1153"/>
  <c r="A2" i="1152"/>
  <c r="A2" i="1151"/>
  <c r="A2" i="1150"/>
  <c r="A2" i="1149"/>
  <c r="A2" i="1148"/>
  <c r="A2" i="1147"/>
  <c r="A2" i="1146"/>
  <c r="A2" i="1145"/>
  <c r="A2" i="1144"/>
  <c r="A2" i="1143"/>
  <c r="A2" i="1142"/>
  <c r="A2" i="1141"/>
  <c r="A2" i="1140"/>
  <c r="A2" i="1139"/>
  <c r="A2" i="1138"/>
  <c r="A2" i="1137"/>
  <c r="A2" i="1136"/>
  <c r="A2" i="1135"/>
  <c r="A2" i="1134"/>
  <c r="A2" i="1133"/>
  <c r="A2" i="1132"/>
  <c r="A2" i="1131"/>
  <c r="A2" i="1130"/>
  <c r="A2" i="1129"/>
  <c r="A2" i="1128"/>
  <c r="A2" i="1127"/>
  <c r="A2" i="1126"/>
  <c r="A2" i="1125" l="1"/>
  <c r="A2" i="1124"/>
  <c r="A2" i="1123"/>
  <c r="A2" i="1122"/>
  <c r="A2" i="1121"/>
  <c r="A2" i="1120"/>
  <c r="A2" i="1119"/>
  <c r="A2" i="1118"/>
  <c r="A2" i="1117"/>
  <c r="A2" i="1116"/>
  <c r="A2" i="1115"/>
  <c r="A2" i="1114"/>
  <c r="A2" i="1113"/>
  <c r="A2" i="1112"/>
  <c r="A2" i="1111"/>
  <c r="A2" i="1110"/>
  <c r="A2" i="1109"/>
  <c r="A2" i="1108"/>
  <c r="A2" i="1107"/>
  <c r="A2" i="1106"/>
  <c r="A2" i="1105"/>
  <c r="A2" i="1104"/>
  <c r="A2" i="1103"/>
  <c r="A2" i="1102"/>
  <c r="A2" i="1101"/>
  <c r="A2" i="1100"/>
  <c r="A2" i="1099"/>
  <c r="A2" i="1098"/>
  <c r="A2" i="1097"/>
  <c r="A2" i="1096"/>
  <c r="A2" i="1095"/>
  <c r="A2" i="1094"/>
  <c r="A2" i="1093"/>
  <c r="A2" i="1092"/>
  <c r="A2" i="1091"/>
  <c r="A2" i="1090"/>
  <c r="A2" i="1089"/>
  <c r="A2" i="1088"/>
  <c r="A2" i="1087"/>
  <c r="A2" i="1086"/>
  <c r="A2" i="1085"/>
  <c r="A2" i="1084"/>
  <c r="A2" i="1083"/>
  <c r="A2" i="1082"/>
  <c r="A2" i="1081"/>
  <c r="A2" i="1080"/>
  <c r="A2" i="1079"/>
  <c r="A2" i="1078"/>
  <c r="A2" i="1077"/>
  <c r="A2" i="1076"/>
  <c r="A2" i="1075" l="1"/>
  <c r="A2" i="1074"/>
  <c r="A2" i="1073"/>
  <c r="A2" i="1072"/>
  <c r="A2" i="1071"/>
  <c r="A2" i="1070"/>
  <c r="A2" i="1069"/>
  <c r="A2" i="1068"/>
  <c r="A2" i="1067"/>
  <c r="A2" i="1066"/>
  <c r="A2" i="1065"/>
  <c r="A2" i="1063"/>
  <c r="A2" i="1062"/>
  <c r="A2" i="1061"/>
  <c r="A2" i="1060"/>
  <c r="A2" i="1059"/>
  <c r="A2" i="1058"/>
  <c r="A2" i="1057"/>
  <c r="A2" i="1056"/>
  <c r="A2" i="1055"/>
  <c r="A2" i="1054"/>
  <c r="A2" i="1053"/>
  <c r="A2" i="1052"/>
  <c r="A2" i="1051"/>
  <c r="A2" i="1050"/>
  <c r="A2" i="1049"/>
  <c r="A2" i="1048"/>
  <c r="A2" i="1047"/>
  <c r="A2" i="1046"/>
  <c r="A2" i="1045"/>
  <c r="A2" i="1044"/>
  <c r="A2" i="1043"/>
  <c r="A2" i="1042"/>
  <c r="A2" i="1041"/>
  <c r="A2" i="1040"/>
  <c r="A2" i="1039"/>
  <c r="A2" i="1038"/>
  <c r="A2" i="1037"/>
  <c r="A2" i="1036"/>
  <c r="A2" i="1035"/>
  <c r="A2" i="1034"/>
  <c r="A2" i="1033"/>
  <c r="A2" i="1032"/>
  <c r="A2" i="1031"/>
  <c r="A2" i="1030"/>
  <c r="A2" i="1029"/>
  <c r="A2" i="1028"/>
  <c r="A2" i="1027"/>
  <c r="A2" i="1026"/>
</calcChain>
</file>

<file path=xl/sharedStrings.xml><?xml version="1.0" encoding="utf-8"?>
<sst xmlns="http://schemas.openxmlformats.org/spreadsheetml/2006/main" count="27056" uniqueCount="883">
  <si>
    <t xml:space="preserve">問１．現在の健康状態はいかがですか。次の中から１つだけ選んでお答えください。（〇は１つ）                                </t>
  </si>
  <si>
    <t xml:space="preserve">【全ての方にお伺いします。】                                                                                            </t>
  </si>
  <si>
    <t xml:space="preserve">あなたの基本的な生活の状況について、いくつかの質問をお伺いします。                                                      </t>
  </si>
  <si>
    <t/>
  </si>
  <si>
    <t xml:space="preserve">（イ）階段を手すりや壁をつたわらずに昇っていますか                                                                      </t>
  </si>
  <si>
    <t xml:space="preserve">問２．日常生活での次の（イ）～（チ）の活動について、あてはまる番号をお答えください。（〇は１つずつ）                    </t>
  </si>
  <si>
    <t xml:space="preserve">（ロ）椅子に座った状態から何もつかまらずに立ち上がっていますか                                                          </t>
  </si>
  <si>
    <t xml:space="preserve">（ハ）１５分位続けて歩いていますか                                                                                      </t>
  </si>
  <si>
    <t xml:space="preserve">（ニ）バスや電車、自家用車、バイク、シニアカーを使って１人で外出していますか                                            </t>
  </si>
  <si>
    <t xml:space="preserve">（ホ）自分で食品・日用品の買物をしていますか                                                                            </t>
  </si>
  <si>
    <t xml:space="preserve">（ヘ）自分で食事の用意をしていますか                                                                                    </t>
  </si>
  <si>
    <t xml:space="preserve">（ト）自分で請求書の支払いをしていますか                                                                                </t>
  </si>
  <si>
    <t xml:space="preserve">（チ）自分で預貯金の出し入れをしていますか                                                                              </t>
  </si>
  <si>
    <t xml:space="preserve">問３．現在、どの程度生きがい（喜びや楽しみ）を感じていますか。次の中から１つだけ選んでお答えください。（○は１つ）      </t>
  </si>
  <si>
    <t xml:space="preserve">      に含む）次の中から１つだけ選んでお答えください。（〇は１つ）                                                      </t>
  </si>
  <si>
    <t xml:space="preserve">問４．現在お住まいの地域に暮らし始めてから、何年になりますか。（近隣町内会程度の転居などは現在の地域                    </t>
  </si>
  <si>
    <t xml:space="preserve">      答えください。（〇はいくつでも）                                                                                  </t>
  </si>
  <si>
    <t xml:space="preserve">問５．ふだん、近所の人とは、どのようなお付き合いをなさっていますか。次の中からあてはまるものを全てお                    </t>
  </si>
  <si>
    <t xml:space="preserve">      （○は１つ）                                                                                                      </t>
  </si>
  <si>
    <t xml:space="preserve">問６．現在お住まいの地域に住み続ける予定はありますか。次の中から１つだけ選んでお答えください。                          </t>
  </si>
  <si>
    <t xml:space="preserve">      あてはまるものを全てお答えください。（○はいくつでも）                                                            </t>
  </si>
  <si>
    <t xml:space="preserve">問７．現在お住まいの地域に安心して住み続けるために、どのようなことが必要と考えていますか。次の中から                    </t>
  </si>
  <si>
    <t xml:space="preserve">      （〇は１つ）                                                                                                      </t>
  </si>
  <si>
    <t xml:space="preserve">問８．ふだん親しくしている友人・仲間がどの程度いますか。次の中から１つだけ選んでお答えください。                        </t>
  </si>
  <si>
    <t xml:space="preserve">      から１つだけ選んでお答えください。（〇は１つ）                                                                    </t>
  </si>
  <si>
    <t xml:space="preserve">問９．ふだん、どの程度、人（同居の家族を含む）と話をしますか。電話・メール・ＳＮＳなども含めて次の中                    </t>
  </si>
  <si>
    <t xml:space="preserve">        れる人がいますか。次の中からあてはまるものを全てお答えください。（〇はいくつでも）                              </t>
  </si>
  <si>
    <t xml:space="preserve">問１０．日常生活の作業（電球の交換や庭の手入れなど）が一人ではできなくなったとき、同居の家族以外に頼                    </t>
  </si>
  <si>
    <t xml:space="preserve">        を全てお答えください。（〇はいくつでも）                                                                        </t>
  </si>
  <si>
    <t xml:space="preserve">問１１．日常生活の中で、家族・知人等から頼られることはどのようなことですか。次の中からあてはまるもの                    </t>
  </si>
  <si>
    <t xml:space="preserve">        お答えください。（〇は１つ）                                                                                    </t>
  </si>
  <si>
    <t xml:space="preserve">問１２．万一、治る見込みがない病気になった場合、最期はどこで迎えたいですか。次の中から１つだけ選んで                    </t>
  </si>
  <si>
    <t xml:space="preserve">        中から１つだけ選んでお答えください。（〇は１つ）                                                                </t>
  </si>
  <si>
    <t xml:space="preserve">問１３．孤立死（誰にも看取られることなく、亡くなった後に発見される死）について身近に感じますか。次の                    </t>
  </si>
  <si>
    <t xml:space="preserve">        ましたか。次の中からあてはまるものを全てお答えください。（○はいくつでも）                                      </t>
  </si>
  <si>
    <t xml:space="preserve">問１４．この１年間に個人または友人あるいはグループや団体で自主的に行われている次のような活動に参加し                    </t>
  </si>
  <si>
    <t xml:space="preserve">        どうしてですか。次の中からあてはまるものを全てお答えください。（〇はいくつでも）                                </t>
  </si>
  <si>
    <t xml:space="preserve">問１５．個人または友人と、あるいはグループや団体で自主的に行われている活動に参加したいと思わないのは                    </t>
  </si>
  <si>
    <t xml:space="preserve">【問１４で「１２　活動または参加したものはない」と答えた方にお伺いします。】                                            </t>
  </si>
  <si>
    <t xml:space="preserve">問１６．あなたのお住まいは、次の中ではどれにあたりますか。１つだけ選んでお答えください。（〇は１つ）                    </t>
  </si>
  <si>
    <t xml:space="preserve">あなたの住宅の状況について、いくつかの質問をお伺いします。                                                              </t>
  </si>
  <si>
    <t xml:space="preserve">        さい。（〇は１つ）                                                                                              </t>
  </si>
  <si>
    <t xml:space="preserve">問１７．６５歳になってから今までに入居を断られたことがありますか。次の中から１つだけ選んでお答えくだ                    </t>
  </si>
  <si>
    <t xml:space="preserve">        くつでも）                                                                                                      </t>
  </si>
  <si>
    <t xml:space="preserve">問１８．どのような理由で入居を断られましたか。次の中からあてはまるものを全て選んでください。（〇はい                    </t>
  </si>
  <si>
    <t xml:space="preserve">【問１７で「１　ある」と答えた方にお伺いします。】                                                                      </t>
  </si>
  <si>
    <t xml:space="preserve">        さい。（〇はいくつでも）                                                                                        </t>
  </si>
  <si>
    <t xml:space="preserve">問１９．現在お住まいの住宅にどのような問題を感じていますか。次の中からあてはまるものを全てお答えくだ                    </t>
  </si>
  <si>
    <t xml:space="preserve">        るものを全てお答えください。（〇はいくつでも）                                                                  </t>
  </si>
  <si>
    <t xml:space="preserve">問２０．現在のお住まいは、地震などの災害に備えて、どのような対策をとっていますか。次の中からあてはま                    </t>
  </si>
  <si>
    <t xml:space="preserve">        全てお答えください。（〇はいくつでも）                                                                          </t>
  </si>
  <si>
    <t xml:space="preserve">問２１．もし、身体が虚弱化してきたら、住宅をどのようにしたいと思いますか。次の中からあてはまるものを                    </t>
  </si>
  <si>
    <t xml:space="preserve">        みの方は、行った改修の内容をお答えください。）（〇はいくつでも）                                                </t>
  </si>
  <si>
    <t xml:space="preserve">        （リフォーム）が必要だと思いますか。次の中からあてはまるものを全てお答えください。（改修済                      </t>
  </si>
  <si>
    <t xml:space="preserve">問２２．今後、身体の機能が低下しても現在お住まいの住宅に引き続き住み続けるためには、どのような改修                      </t>
  </si>
  <si>
    <t xml:space="preserve">  住みやすくする」と答えた方にお伺いします。】                                                                          </t>
  </si>
  <si>
    <t xml:space="preserve">【問２１で「１　虚弱化する前に住宅を改修済みなのでそのまま住み続けたい」又は「３　現在の住宅を改修し                    </t>
  </si>
  <si>
    <t xml:space="preserve">        お答えください。（〇はいくつでも）                                                                              </t>
  </si>
  <si>
    <t xml:space="preserve">問２３　住まいや地域の環境について重視することはどのようなことですか。次の中からあてはまるものを全て                    </t>
  </si>
  <si>
    <t xml:space="preserve">        （○は１つ）                                                                                                    </t>
  </si>
  <si>
    <t xml:space="preserve">        選んでお答えください（現在、同居や近居をしている方も、将来、希望する状態をお答えください）。                    </t>
  </si>
  <si>
    <t xml:space="preserve">問２４．子と同居や近居をしたいと考えていますか。あなたの考えにもっとも近いものを次の中から１つだけ                      </t>
  </si>
  <si>
    <t xml:space="preserve">  に）」と答えた方にお伺いします。】                                                                                    </t>
  </si>
  <si>
    <t xml:space="preserve">【Ｆ４で「１　子供あり（同居のみ）」、「２　子供あり（別居のみ）」及び「３　子供あり（同居・別居とも                    </t>
  </si>
  <si>
    <t xml:space="preserve">        てお答えください。（〇はいくつでも）                                                                            </t>
  </si>
  <si>
    <t xml:space="preserve">問２５．同居又は近居をする場合に、どのようなメリットがあると思いますか。次の中からあてはまるものを全                    </t>
  </si>
  <si>
    <t xml:space="preserve">  ちらかをしたい」と答えた方にお伺いします。】                                                                          </t>
  </si>
  <si>
    <t xml:space="preserve">【問２４で「１　同居したい、同居を続けたい」、「２　同居ではなく近居したい」及び「３　同居か近居のど                    </t>
  </si>
  <si>
    <t xml:space="preserve">        （○は１つだけ）                                                                                                </t>
  </si>
  <si>
    <t xml:space="preserve">        うな住まいについて、あなたの考えにもっとも近いものを次の中から１つだけ選んでお答えください。                    </t>
  </si>
  <si>
    <t xml:space="preserve">        これらの住まいでは、プライバシーを確保した個室を持ちながら、孤立せずに住むことができます。このよ                </t>
  </si>
  <si>
    <t xml:space="preserve">問２６．血縁関係のない複数の人々が、居間や食堂等に共有部分のある住宅で、協力して暮らす住まいがあります。                </t>
  </si>
  <si>
    <t xml:space="preserve">        け選んでお答えください。（〇は１つ）                                                                            </t>
  </si>
  <si>
    <t xml:space="preserve">問２７．ご自身が亡くなった後、今のお住まいはどのように処分することを考えていますか。次の中から１つだ                    </t>
  </si>
  <si>
    <t xml:space="preserve">問２８．主に出かけるのはどんな時ですか。次の中からあてはまるものを全てお答えください。（〇はいくつでも）                </t>
  </si>
  <si>
    <t xml:space="preserve">あなたの生活環境について、いくつかの質問をお聞きします                                                                  </t>
  </si>
  <si>
    <t xml:space="preserve">        さい。（○は１つ）                                                                                              </t>
  </si>
  <si>
    <t xml:space="preserve">問２９．ふだん、（散歩なども含め）どのくらいの頻度で外出しますか。次の中から１つだけ選んでお答えくだ                    </t>
  </si>
  <si>
    <t xml:space="preserve">        （〇はいくつでも）                                                                                              </t>
  </si>
  <si>
    <t xml:space="preserve">問３０．ふだん外出する時に何を利用しますか。次の中からあてはまるものを全てお答えください。                              </t>
  </si>
  <si>
    <t xml:space="preserve">        （〇は１つ）                                                                                                    </t>
  </si>
  <si>
    <t xml:space="preserve">問３１．どのくらいの頻度で自動車・バイク等を運転しますか。次の中から１つだけ選んでお答えください。                      </t>
  </si>
  <si>
    <t xml:space="preserve">【問３０で「５　バイク・スクーター」及び「６　自分で運転する自動車」と回答した方にお伺いします。】                      </t>
  </si>
  <si>
    <t xml:space="preserve">        いものを１つお答えください。（〇は１つ）                                                                        </t>
  </si>
  <si>
    <t xml:space="preserve">問３２．今後、自動車・バイク等を運転することについて、どのようにお考えですか。あなたのお考えに最も近                    </t>
  </si>
  <si>
    <t xml:space="preserve">        まるものを全てお答えください。（〇はいくつでも）                                                                </t>
  </si>
  <si>
    <t xml:space="preserve">問３３．あなたがお住まいの地域で、不便に思ったり、気になったりすることはありますか。次の中からあては                    </t>
  </si>
  <si>
    <t xml:space="preserve">        次の中からあてはまるものを全てお答えください。（〇はいくつでも）                                                </t>
  </si>
  <si>
    <t xml:space="preserve">問３４．次のうち、今後特に力を入れてほしい政策や支援、地域で取り組んでほしいことなどはありますか。                      </t>
  </si>
  <si>
    <t>No</t>
  </si>
  <si>
    <t>アイテム名</t>
  </si>
  <si>
    <t>タイトル</t>
  </si>
  <si>
    <t>型</t>
  </si>
  <si>
    <t>SA</t>
  </si>
  <si>
    <t>基本軸１</t>
  </si>
  <si>
    <t>MA</t>
  </si>
  <si>
    <t>表頭</t>
    <phoneticPr fontId="2"/>
  </si>
  <si>
    <t>表側</t>
    <phoneticPr fontId="2"/>
  </si>
  <si>
    <t>問1</t>
    <rPh sb="0" eb="1">
      <t>トイ</t>
    </rPh>
    <phoneticPr fontId="1"/>
  </si>
  <si>
    <t>問2_イ</t>
    <rPh sb="0" eb="1">
      <t>トイ</t>
    </rPh>
    <phoneticPr fontId="1"/>
  </si>
  <si>
    <t>問2_ロ</t>
    <rPh sb="0" eb="1">
      <t>トイ</t>
    </rPh>
    <phoneticPr fontId="1"/>
  </si>
  <si>
    <t>問2_ハ</t>
    <rPh sb="0" eb="1">
      <t>トイ</t>
    </rPh>
    <phoneticPr fontId="1"/>
  </si>
  <si>
    <t>問2_ニ</t>
    <rPh sb="0" eb="1">
      <t>トイ</t>
    </rPh>
    <phoneticPr fontId="1"/>
  </si>
  <si>
    <t>問2_ホ</t>
    <rPh sb="0" eb="1">
      <t>トイ</t>
    </rPh>
    <phoneticPr fontId="1"/>
  </si>
  <si>
    <t>問2_ヘ</t>
    <rPh sb="0" eb="1">
      <t>トイ</t>
    </rPh>
    <phoneticPr fontId="1"/>
  </si>
  <si>
    <t>問2_ト</t>
    <rPh sb="0" eb="1">
      <t>トイ</t>
    </rPh>
    <phoneticPr fontId="1"/>
  </si>
  <si>
    <t>問2_チ</t>
    <rPh sb="0" eb="1">
      <t>トイ</t>
    </rPh>
    <phoneticPr fontId="1"/>
  </si>
  <si>
    <t>問3</t>
    <rPh sb="0" eb="1">
      <t>トイ</t>
    </rPh>
    <phoneticPr fontId="1"/>
  </si>
  <si>
    <t>問4</t>
    <rPh sb="0" eb="1">
      <t>トイ</t>
    </rPh>
    <phoneticPr fontId="1"/>
  </si>
  <si>
    <t>問5</t>
    <rPh sb="0" eb="1">
      <t>トイ</t>
    </rPh>
    <phoneticPr fontId="1"/>
  </si>
  <si>
    <t>問6</t>
    <rPh sb="0" eb="1">
      <t>トイ</t>
    </rPh>
    <phoneticPr fontId="1"/>
  </si>
  <si>
    <t>問7</t>
    <rPh sb="0" eb="1">
      <t>トイ</t>
    </rPh>
    <phoneticPr fontId="1"/>
  </si>
  <si>
    <t>問8</t>
    <rPh sb="0" eb="1">
      <t>トイ</t>
    </rPh>
    <phoneticPr fontId="1"/>
  </si>
  <si>
    <t>問9</t>
    <rPh sb="0" eb="1">
      <t>トイ</t>
    </rPh>
    <phoneticPr fontId="1"/>
  </si>
  <si>
    <t>問10</t>
    <rPh sb="0" eb="1">
      <t>トイ</t>
    </rPh>
    <phoneticPr fontId="1"/>
  </si>
  <si>
    <t>問11</t>
    <rPh sb="0" eb="1">
      <t>トイ</t>
    </rPh>
    <phoneticPr fontId="1"/>
  </si>
  <si>
    <t>問12</t>
    <rPh sb="0" eb="1">
      <t>トイ</t>
    </rPh>
    <phoneticPr fontId="1"/>
  </si>
  <si>
    <t>問13</t>
    <rPh sb="0" eb="1">
      <t>トイ</t>
    </rPh>
    <phoneticPr fontId="1"/>
  </si>
  <si>
    <t>問14</t>
    <rPh sb="0" eb="1">
      <t>トイ</t>
    </rPh>
    <phoneticPr fontId="1"/>
  </si>
  <si>
    <t>問15</t>
    <rPh sb="0" eb="1">
      <t>トイ</t>
    </rPh>
    <phoneticPr fontId="1"/>
  </si>
  <si>
    <t>問16</t>
    <rPh sb="0" eb="1">
      <t>トイ</t>
    </rPh>
    <phoneticPr fontId="1"/>
  </si>
  <si>
    <t>問17</t>
    <rPh sb="0" eb="1">
      <t>トイ</t>
    </rPh>
    <phoneticPr fontId="1"/>
  </si>
  <si>
    <t>問18</t>
    <rPh sb="0" eb="1">
      <t>トイ</t>
    </rPh>
    <phoneticPr fontId="1"/>
  </si>
  <si>
    <t>問19</t>
    <rPh sb="0" eb="1">
      <t>トイ</t>
    </rPh>
    <phoneticPr fontId="1"/>
  </si>
  <si>
    <t>問20</t>
    <rPh sb="0" eb="1">
      <t>トイ</t>
    </rPh>
    <phoneticPr fontId="1"/>
  </si>
  <si>
    <t>問21</t>
    <rPh sb="0" eb="1">
      <t>トイ</t>
    </rPh>
    <phoneticPr fontId="1"/>
  </si>
  <si>
    <t>問22</t>
    <rPh sb="0" eb="1">
      <t>トイ</t>
    </rPh>
    <phoneticPr fontId="1"/>
  </si>
  <si>
    <t>問23</t>
    <rPh sb="0" eb="1">
      <t>トイ</t>
    </rPh>
    <phoneticPr fontId="1"/>
  </si>
  <si>
    <t>問24</t>
    <rPh sb="0" eb="1">
      <t>トイ</t>
    </rPh>
    <phoneticPr fontId="1"/>
  </si>
  <si>
    <t>問25</t>
    <rPh sb="0" eb="1">
      <t>トイ</t>
    </rPh>
    <phoneticPr fontId="1"/>
  </si>
  <si>
    <t>問26</t>
    <rPh sb="0" eb="1">
      <t>トイ</t>
    </rPh>
    <phoneticPr fontId="1"/>
  </si>
  <si>
    <t>問27</t>
    <rPh sb="0" eb="1">
      <t>トイ</t>
    </rPh>
    <phoneticPr fontId="1"/>
  </si>
  <si>
    <t>問28</t>
    <rPh sb="0" eb="1">
      <t>トイ</t>
    </rPh>
    <phoneticPr fontId="1"/>
  </si>
  <si>
    <t>問29</t>
    <rPh sb="0" eb="1">
      <t>トイ</t>
    </rPh>
    <phoneticPr fontId="1"/>
  </si>
  <si>
    <t>問30</t>
    <rPh sb="0" eb="1">
      <t>トイ</t>
    </rPh>
    <phoneticPr fontId="1"/>
  </si>
  <si>
    <t>問31</t>
    <rPh sb="0" eb="1">
      <t>トイ</t>
    </rPh>
    <phoneticPr fontId="1"/>
  </si>
  <si>
    <t>問32</t>
    <rPh sb="0" eb="1">
      <t>トイ</t>
    </rPh>
    <phoneticPr fontId="1"/>
  </si>
  <si>
    <t>問33</t>
    <rPh sb="0" eb="1">
      <t>トイ</t>
    </rPh>
    <phoneticPr fontId="1"/>
  </si>
  <si>
    <t>問34</t>
    <rPh sb="0" eb="1">
      <t>トイ</t>
    </rPh>
    <phoneticPr fontId="1"/>
  </si>
  <si>
    <t>問１．現在の健康状態はいかがですか。次の中から１つだけ選んでお答えください。</t>
  </si>
  <si>
    <t>問２．日常生活での次の（イ）～（チ）の活動について、あてはまる番号をお答えください。 （イ）階段を手すりや壁をつたわらずに昇っていますか</t>
  </si>
  <si>
    <t>問２．日常生活での次の（イ）～（チ）の活動について、あてはまる番号をお答えください。（ロ）椅子に座った状態から何もつかまらずに立ち上がっていますか</t>
  </si>
  <si>
    <t>問２．日常生活での次の（イ）～（チ）の活動について、あてはまる番号をお答えください。 （ハ）15分位続けて歩いていますか</t>
  </si>
  <si>
    <t>問２．日常生活での次の（イ）～（チ）の活動について、あてはまる番号をお答えください。（ニ）バスや電車、自家用車、バイク、シニアカーを使って１人で外出していますか</t>
  </si>
  <si>
    <t>問２．日常生活での次の（イ）～（チ）の活動について、あてはまる番号をお答えください。（ホ）自分で食品・日用品の買物をしていますか</t>
  </si>
  <si>
    <t>問２．日常生活での次の（イ）～（チ）の活動について、あてはまる番号をお答えください。（ヘ）自分で食事の用意をしていますか</t>
  </si>
  <si>
    <t>問２．日常生活での次の（イ）～（チ）の活動について、あてはまる番号をお答えください。 （ト）自分で請求書の支払いをしていますか</t>
  </si>
  <si>
    <t>問２．日常生活での次の（イ）～（チ）の活動について、あてはまる番号をお答えください。（チ）自分で預貯金の出し入れをしていますか</t>
  </si>
  <si>
    <t>問３．現在、どの程度生きがい（喜びや楽しみ）を感じていますか。次の中から１つだけ選んでお答えください。</t>
  </si>
  <si>
    <t>問４．現在お住まいの地域に暮らし始めてから、何年になりますか。（近隣町内会程度の転居などは現在の地域に含む）次の中から１つだけ選んでお答えください。</t>
  </si>
  <si>
    <t>問５．ふだん、近所の人とは、どのようなお付き合いをなさっていますか。次の中からあてはまるものを全てお答えください。</t>
  </si>
  <si>
    <t>問６．現在お住まいの地域に住み続ける予定はありますか。次の中から１つだけ選んでお答えください。</t>
  </si>
  <si>
    <t>問７．現在お住まいの地域に安心して住み続けるために、どのようなことが必要と考えていますか。次の中からあてはまるものを全てお答えください。</t>
  </si>
  <si>
    <t>問８．ふだん親しくしている友人・仲間がどの程度いますか。次の中から１つだけ選んでお答えください。</t>
  </si>
  <si>
    <t>問９．ふだん、どの程度、人（同居の家族を含む）と話をしますか。電話・メール・ＳＮＳなども含めて次の中から１つだけ選んでお答えください。</t>
  </si>
  <si>
    <t>問１０．日常生活の作業（電球の交換や庭の手入れなど）が一人ではできなくなったとき、同居の家族以外に頼れる人がいますか。次の中からあてはまるものを全てお答えください。</t>
  </si>
  <si>
    <t>問１１．日常生活の中で、家族・知人等から頼られることはどのようなことですか。次の中からあてはまるものを全てお答えください。</t>
  </si>
  <si>
    <t>問１２．万一、治る見込みがない病気になった場合、最期はどこで迎えたいですか。次の中から１つだけ選んでお答えください。（</t>
  </si>
  <si>
    <t>問１３．孤立死（誰にも看取られることなく、亡くなった後に発見される死）について身近に感じますか。次の中から１つだけ選んでお答えください。</t>
  </si>
  <si>
    <t>問１４．この１年間に個人または友人あるいはグループや団体で自主的に行われている次のような活動に参加しましたか。次の中からあてはまるものを全てお答えください。</t>
  </si>
  <si>
    <t>問１５．個人または友人と、あるいはグループや団体で自主的に行われている活動に参加したいと思わないのはどうしてですか。次の中からあてはまるものを全てお答えください。</t>
  </si>
  <si>
    <t>問１６．あなたのお住まいは、次の中ではどれにあたりますか。１つだけ選んでお答えください。</t>
  </si>
  <si>
    <t>問１７．６５歳になってから今までに入居を断られたことがありますか。次の中から１つだけ選んでお答えください。</t>
  </si>
  <si>
    <t>問１８．どのような理由で入居を断られましたか。次の中からあてはまるものを全て選んでください。</t>
  </si>
  <si>
    <t>問１９．現在お住まいの住宅にどのような問題を感じていますか。次の中からあてはまるものを全てお答えください。</t>
  </si>
  <si>
    <t>問２０．現在のお住まいは、地震などの災害に備えて、どのような対策をとっていますか。次の中からあてはまるものを全てお答えください。</t>
  </si>
  <si>
    <t>問２１．もし、身体が虚弱化してきたら、住宅をどのようにしたいと思いますか。次の中からあてはまるものを全てお答えください。</t>
  </si>
  <si>
    <t>問２２．今後、身体の機能が低下しても現在お住まいの住宅に引き続き住み続けるためには、どのような改修（リフォーム）が必要だと思いますか。次の中からあてはまるものを全てお答えください。（改修済みの方は、行った改修の内容をお答えください。）</t>
  </si>
  <si>
    <t>問２３　住まいや地域の環境について重視することはどのようなことですか。次の中からあてはまるものを全てお答えください。</t>
  </si>
  <si>
    <t>問２４．子と同居や近居※をしたいと考えていますか。あなたの考えにもっとも近いものを次の中から１つだけ選んでお答えください（現在、同居や近居をしている方も、将来、希望する状態をお答えください）。</t>
  </si>
  <si>
    <t>問２５．同居又は近居をする場合に、どのようなメリットがあると思いますか。次の中からあてはまるものを全てお答えください。</t>
  </si>
  <si>
    <t>問２６．血縁関係のない複数の人々が、居間や食堂等に共有部分のある住宅で、協力して暮らす住まいがあります。これらの住まいでは、プライバシーを確保した個室を持ちながら、孤立せずに住むことができます。このような住まいについて、あなたの考えにもっとも近いものを次の中から１つだけ選んでお答えください。</t>
  </si>
  <si>
    <t>問２７．ご自身が亡くなった後、今のお住まいはどのように処分することを考えていますか。次の中から１つだけ選んでお答えください。</t>
  </si>
  <si>
    <t>問２８．主に出かけるのはどんな時ですか。次の中からあてはまるものを全てお答えください。</t>
  </si>
  <si>
    <t>問２９．ふだん、（散歩なども含め）どのくらいの頻度で外出しますか。次の中から１つだけ選んでお答えください。</t>
  </si>
  <si>
    <t>問３０．ふだん外出する時に何を利用しますか。次の中からあてはまるものを全てお答えください。</t>
  </si>
  <si>
    <t>問３１．どのくらいの頻度で自動車・バイク等を運転しますか。次の中から１つだけ選んでお答えください。</t>
  </si>
  <si>
    <t>問３２．今後、自動車・バイク等を運転することについて、どのようにお考えですか。あなたのお考えに最も近いものを１つお答えください。</t>
  </si>
  <si>
    <t>問３３．あなたがお住まいの地域で、不便に思ったり、気になったりすることはありますか。次の中からあてはまるものを全てお答えください。</t>
  </si>
  <si>
    <t>問３４．次のうち、今後特に力を入れてほしい政策や支援、地域で取り組んでほしいことなどはありますか。次の中からあてはまるものを全てお答えください。</t>
  </si>
  <si>
    <t>配偶者（夫又は妻（パートナーも含む））</t>
  </si>
  <si>
    <t>公的な年金（国民年金、厚生年金など）</t>
  </si>
  <si>
    <t>私的な年金（企業年金、個人年金など）</t>
  </si>
  <si>
    <t>財産からの収入（利子、配当金、家賃、地代など）</t>
  </si>
  <si>
    <t>５万円未満（年額では60万円未満）</t>
  </si>
  <si>
    <t>５万円～10万円未満（年額では60万円～120万円未満）</t>
  </si>
  <si>
    <t>10万円～15万円未満（年額では120万円～180万円未満）</t>
  </si>
  <si>
    <t>15万円～20万円未満（年額では180万円～240万円未満）</t>
  </si>
  <si>
    <t>20万円～25万円未満（年額では240万円～300万円未満）</t>
  </si>
  <si>
    <t>25万円～30万円未満（年額では300万円～360万円未満）</t>
  </si>
  <si>
    <t>30万円～40万円未満（年額では360万円～480万円未満）</t>
  </si>
  <si>
    <t>40万円～60万円未満（年額では480万円～720万円未満）</t>
  </si>
  <si>
    <t>60万円～80万円未満（年額では720万円～960万円未満）</t>
  </si>
  <si>
    <t>80万円以上（年額では960万円以上）</t>
  </si>
  <si>
    <t>相談ごとがあった時、相談したり、相談されたりする</t>
  </si>
  <si>
    <t>家事やちょっとした用事をしたり、してもらったりする</t>
  </si>
  <si>
    <t>公的機関からの援助（経済的な支援等）</t>
  </si>
  <si>
    <t>移動手段や商業施設などの生活環境の利便</t>
  </si>
  <si>
    <t>１週間に１回未満・ほとんど話をしない</t>
  </si>
  <si>
    <t>健康や家庭内でのトラブルなどの相談</t>
  </si>
  <si>
    <t>家具の移動・庭の手入れ・雪かきなどの手伝い</t>
  </si>
  <si>
    <t>特別養護老人ホーム・有料老人ホームなどの福祉施設</t>
  </si>
  <si>
    <t>趣味（俳句、詩吟、陶芸等）</t>
  </si>
  <si>
    <t>健康・スポーツ（体操、歩こう会、ゲートボール等）</t>
  </si>
  <si>
    <t>生産・就業（生きがいのための園芸・飼育、シルバー人材センター等）</t>
  </si>
  <si>
    <t>教育関連・文化啓発活動（学習会、子ども会の育成、郷土芸能の伝承等）</t>
  </si>
  <si>
    <t>生活環境改善（環境美化、緑化推進、まちづくり等）</t>
  </si>
  <si>
    <t>安全管理（交通安全、防犯・防災等）</t>
  </si>
  <si>
    <t>高齢者の支援（家事援助、移送等）</t>
  </si>
  <si>
    <t>子育て支援（保育への手伝い等）</t>
  </si>
  <si>
    <t>地域行事（祭りなどの地域の催しものに参加）</t>
  </si>
  <si>
    <t>地域行事（祭りなどの地域の催しものの世話等）</t>
  </si>
  <si>
    <t>どのような活動が行われているか知らないから</t>
  </si>
  <si>
    <t>家庭の事情（病気、家事、仕事）があるから</t>
  </si>
  <si>
    <t>過去に参加したが期待はずれだったから</t>
  </si>
  <si>
    <t>持家（分譲マンション等の集合住宅）</t>
  </si>
  <si>
    <t>賃貸住宅（民営のアパート、マンション）</t>
  </si>
  <si>
    <t>賃貸住宅（公営・公社・ＵＲ等の集合住宅）</t>
  </si>
  <si>
    <t>台所、便所、浴室などの設備が使いにくい</t>
  </si>
  <si>
    <t>家賃、税金、住宅維持費など住宅に関する経済的負担が重い</t>
  </si>
  <si>
    <t>地震、風水害、火災などの防災面や防犯面で不安がある</t>
  </si>
  <si>
    <t>隣近所の音が気になる、自宅から出る音が気になる</t>
  </si>
  <si>
    <t>非常食や避難用品などの準備をしている</t>
  </si>
  <si>
    <t>近くの学校や公園など、避難する場所を決めている</t>
  </si>
  <si>
    <t>避難する際に家族・親族以外で支援してもらう人を決めている</t>
  </si>
  <si>
    <t>家具や冷蔵庫などを固定し、転倒を防止している</t>
  </si>
  <si>
    <t>地震火災を防ぐための感震ブレーカーがついている</t>
  </si>
  <si>
    <t>住宅の性能（地震や火災、風水害などに対する強度や耐久性）を専門家に見てもらい、必要な対策をしている</t>
  </si>
  <si>
    <t>自分が住む地域に関する地震や火災、風水害などに対する危険性についての情報を入手している（ハザードマップ、防災マップなど）</t>
  </si>
  <si>
    <t>地域の防災訓練などに参加している</t>
  </si>
  <si>
    <t>家族・親族との連絡方法などを決めている</t>
  </si>
  <si>
    <t>家族・親族以外で頼れる人との連絡方法などを決めている</t>
  </si>
  <si>
    <t>虚弱化する前に住宅を改修済みなのでそのまま住み続けたい</t>
  </si>
  <si>
    <t>現在の住居に、とくに改修などはせずそのまま住み続けたい</t>
  </si>
  <si>
    <t>現在の住宅を改修し住みやすくする</t>
  </si>
  <si>
    <t>サービス付き高齢者向け住宅に入居する</t>
  </si>
  <si>
    <t>介護を受けられる特別養護老人ホームなどの施設に入居する</t>
  </si>
  <si>
    <t>介護を受けられる有料老人ホームなどの施設に入居する</t>
  </si>
  <si>
    <t>子や親族などの家に移って世話をしてもらう</t>
  </si>
  <si>
    <t>現在の住居に子や親族などに移り住んでもらって世話をしてもらう</t>
  </si>
  <si>
    <t>床や通路面の材料の変更（滑りにくい材質への取り替え等）</t>
  </si>
  <si>
    <t>床や通路面の段差解消</t>
  </si>
  <si>
    <t>通路の拡幅等</t>
  </si>
  <si>
    <t>引き戸などへ扉を取り替える</t>
  </si>
  <si>
    <t>和式便所を洋式便所などへ取り替える</t>
  </si>
  <si>
    <t>畳に布団などの床に近い生活からベッドなどの洋式の生活様式に変更をする</t>
  </si>
  <si>
    <t>浴槽を入りやすいものへ取り替える</t>
  </si>
  <si>
    <t>流しや洗面台、台所のコンロを取り替える</t>
  </si>
  <si>
    <t>寝室とトイレの位置など間取りの変更をする</t>
  </si>
  <si>
    <t>浴室やトイレに暖房装置を設置する</t>
  </si>
  <si>
    <t>ブザーの設置など防犯設備や緊急通報のための装置を設置する</t>
  </si>
  <si>
    <t>住宅から公道に出るまでをバリアフリーにする（住宅と公道間の段差解消等）</t>
  </si>
  <si>
    <t>防災対策を行う（耐震補強・防火対策など）</t>
  </si>
  <si>
    <t>部屋の広さや間取り、外観が自分の好みに合うこと</t>
  </si>
  <si>
    <t>手すりが取り付けてある、床の段差が取り除かれているなど、高齢者向けに設計されていること</t>
  </si>
  <si>
    <t>災害や犯罪から身を守るための設備・装置が備わっていること</t>
  </si>
  <si>
    <t>省エネルギー化がなされていること</t>
  </si>
  <si>
    <t>プライバシーが確保されていること</t>
  </si>
  <si>
    <t>子供や孫などと一緒に住むこと、または近くに住めること</t>
  </si>
  <si>
    <t>親しい友人や知人が近くに住んでいること</t>
  </si>
  <si>
    <t>ペットと一緒に暮らせること</t>
  </si>
  <si>
    <t>駅や商店街が近く、移動や買い物が便利にできること</t>
  </si>
  <si>
    <t>近隣の道路が安全で、歩きやすく整備されていること</t>
  </si>
  <si>
    <t>職場に近いなど、現在の職業に適した場所にあること</t>
  </si>
  <si>
    <t>豊かな自然に囲まれていること、または静かであること</t>
  </si>
  <si>
    <t>趣味やレジャーを気軽に楽しめる場所であること</t>
  </si>
  <si>
    <t>医療や介護サービスなどが受けやすいこと</t>
  </si>
  <si>
    <t>自立した生活ができなくなった場合に世話をしてもらえる</t>
  </si>
  <si>
    <t>ちょっとした手助けが必要な場合に安心して過ごせる</t>
  </si>
  <si>
    <t>現在、居住しており、今後も住み続けたい</t>
  </si>
  <si>
    <t>現在、居住しているが、今後は居住する予定はない</t>
  </si>
  <si>
    <t>過去に居住したことがあるが、今後は居住する予定はない</t>
  </si>
  <si>
    <t>興味があり、今後考えたい</t>
  </si>
  <si>
    <t>居住したことなく、今後も居住する予定はない</t>
  </si>
  <si>
    <t>子供や配偶者（あるいはパートナー）等が住む</t>
  </si>
  <si>
    <t>高齢者施設などへの通所（自らが介護あるいは医療的処置を受けるために、デイサービスなどを利用する場合）</t>
  </si>
  <si>
    <t>一定の年齢になったら、自動車・バイク等の運転をやめようと思っている</t>
  </si>
  <si>
    <t>視力の低下などにより運転の支障を感じたら、自動車・バイク等の運転をやめようと思っている</t>
  </si>
  <si>
    <t>公共交通機関のサービスレベルが上がれば、自動車・バイク等の運転をやめようと思っている</t>
  </si>
  <si>
    <t>年齢や身体的な支障の有無にかかわらず、自動車・バイク等の運転を続けようと思っている</t>
  </si>
  <si>
    <t>図書館や集会施設などの公共施設が不足</t>
  </si>
  <si>
    <t>集会施設、役所、商店など公共的建物が高齢者にとって使いにくい</t>
  </si>
  <si>
    <t>交通機関が高齢者には使いにくい、または整備されていない</t>
  </si>
  <si>
    <t>近隣道路が整備されていない</t>
  </si>
  <si>
    <t>子供の遊び場や子育て支援サービスが不足</t>
  </si>
  <si>
    <t>高齢者に関する事故や犯罪防止（財産目当ての犯罪等）</t>
  </si>
  <si>
    <t>高齢者の人権について一般市民の理解の促進</t>
  </si>
  <si>
    <t>老後のための個人的な財産形成の支援</t>
  </si>
  <si>
    <t>高齢者のボランティア活動のための場の確保</t>
  </si>
  <si>
    <t>F1</t>
    <phoneticPr fontId="2"/>
  </si>
  <si>
    <t>Ｆ１．性別をお答えください。</t>
    <phoneticPr fontId="2"/>
  </si>
  <si>
    <t>F2</t>
  </si>
  <si>
    <t>Ｆ２．満年齢でおいくつですか。</t>
    <phoneticPr fontId="2"/>
  </si>
  <si>
    <t>F3</t>
  </si>
  <si>
    <t>Ｆ３．現在、結婚していますか。事実婚も含めて次の中から１つだけ選んでお答えください。</t>
    <phoneticPr fontId="2"/>
  </si>
  <si>
    <t>F4</t>
  </si>
  <si>
    <t>Ｆ４．現在、お子さんはいらっしゃいますか。同居、別居について養子の方も含めて次の中から１つだけ選んでお答えください。</t>
    <phoneticPr fontId="2"/>
  </si>
  <si>
    <t>F5</t>
  </si>
  <si>
    <t>Ｆ５．現在、どなたと一緒に暮らしていますか。養子の方も含めて次の中からあてはまるものを全てお答えください。</t>
    <phoneticPr fontId="2"/>
  </si>
  <si>
    <t>MA</t>
    <phoneticPr fontId="2"/>
  </si>
  <si>
    <t>F6</t>
  </si>
  <si>
    <t>Ｆ６．同居している方の人数を、あなた自身を含めてお答えください。</t>
    <phoneticPr fontId="2"/>
  </si>
  <si>
    <t>F7</t>
  </si>
  <si>
    <t>Ｆ７．現在収入のある仕事をしていますか。次の中から１つだけ選んでお答えださい。（○は１つ）</t>
    <phoneticPr fontId="2"/>
  </si>
  <si>
    <t>F8</t>
  </si>
  <si>
    <t>Ｆ８．あなたの最も多い収入源はどれですか。次の中から１つだけ選んでお答えください。</t>
    <phoneticPr fontId="2"/>
  </si>
  <si>
    <t>F9</t>
  </si>
  <si>
    <t>Ｆ９．同居されているご家庭の収入（年金を含む）を全て合計すると、税込みで１か月当たりの平均額（ボーナスがある場合は、それを含めて平均した額）はおよそいくらくらいになりますか。次の中から１つだけ選んでお答えください。</t>
    <phoneticPr fontId="2"/>
  </si>
  <si>
    <t xml:space="preserve">ご回答を統計的にまとめるため、はじめに、あなたご自身のことについてお伺いします。                                        </t>
  </si>
  <si>
    <t xml:space="preserve">Ｆ１．性別をお答えください。（○は１つ）                                                                                </t>
  </si>
  <si>
    <t xml:space="preserve">Ｆ２．満年齢でおいくつですか。                                                                                          </t>
  </si>
  <si>
    <t xml:space="preserve">Ｆ３．現在、結婚していますか。事実婚も含めて次の中から１つだけ選んでお答えください。（○は１つ）                        </t>
  </si>
  <si>
    <t>現在、配偶者あるいはパートナーがいる</t>
  </si>
  <si>
    <t>配偶者あるいはパートナーとは離婚している</t>
  </si>
  <si>
    <t>配偶者あるいはパートナーとは死別している</t>
  </si>
  <si>
    <t xml:space="preserve">Ｆ４．現在、お子さんはいらっしゃいますか。同居、別居について養子の方も含めて次の中から１つだけ選んで                    </t>
  </si>
  <si>
    <t xml:space="preserve">      お答えください。（○は１つ）                                                                                      </t>
  </si>
  <si>
    <t xml:space="preserve">Ｆ５．現在、どなたと一緒に暮らしていますか。養子の方も含めて次の中からあてはまるものを全てお答えくだ                    </t>
  </si>
  <si>
    <t xml:space="preserve">      さい。（○はいくつでも）                                                                                          </t>
  </si>
  <si>
    <t xml:space="preserve">Ｆ６．同居している方の人数を、あなた自身を含めてお答えください。                                                        </t>
  </si>
  <si>
    <t xml:space="preserve">Ｆ７．現在収入のある仕事をしていますか。次の中から１つだけ選んでお答えださい。（○は１つ）                              </t>
  </si>
  <si>
    <t xml:space="preserve">Ｆ８．あなたの最も多い収入源はどれですか。次の中から１つだけ選んでお答えください。（○は１つ）                          </t>
  </si>
  <si>
    <t xml:space="preserve">Ｆ９．同居されているご家庭の収入（年金を含む）を全て合計すると、税込みで１か月当たりの平均額（ボーナス                  </t>
  </si>
  <si>
    <t xml:space="preserve">      がある場合は、それを含めて平均した額）はおよそいくらくらいになりますか。次の中から１つだけ選んで                  </t>
  </si>
  <si>
    <t>N</t>
  </si>
  <si>
    <t>%</t>
  </si>
  <si>
    <t>N%</t>
  </si>
  <si>
    <t>高齢社会対策総合調査（高齢者の住宅と生活環境に関する調査）_クロス(基本軸1)</t>
    <phoneticPr fontId="2"/>
  </si>
  <si>
    <t>　　 　 　 現在、配偶者あるいはパートナーがいる</t>
  </si>
  <si>
    <t>　　  　　 配偶者あるいはパートナーとは離婚している</t>
  </si>
  <si>
    <t>　　  　　 配偶者あるいはパートナーとは死別している</t>
  </si>
  <si>
    <t>　　　 　  現在、配偶者あるいはパートナーがいる</t>
  </si>
  <si>
    <t>　　　 　  配偶者あるいはパートナーとは離婚している</t>
  </si>
  <si>
    <t>　　　 　  配偶者あるいはパートナーとは死別している</t>
  </si>
  <si>
    <t>(%)</t>
  </si>
  <si>
    <t>n</t>
    <phoneticPr fontId="2"/>
  </si>
  <si>
    <t>男</t>
    <phoneticPr fontId="2"/>
  </si>
  <si>
    <t>女</t>
    <phoneticPr fontId="2"/>
  </si>
  <si>
    <t>全体</t>
    <phoneticPr fontId="2"/>
  </si>
  <si>
    <t>Ｆ１．性別</t>
    <phoneticPr fontId="2"/>
  </si>
  <si>
    <t>男性</t>
    <phoneticPr fontId="2"/>
  </si>
  <si>
    <t>女性</t>
    <phoneticPr fontId="2"/>
  </si>
  <si>
    <t>Ｆ１．性×Ｆ２．年齢別</t>
    <phoneticPr fontId="2"/>
  </si>
  <si>
    <t>男女計　65～69歳</t>
    <phoneticPr fontId="2"/>
  </si>
  <si>
    <t xml:space="preserve">           70～74歳</t>
    <phoneticPr fontId="2"/>
  </si>
  <si>
    <t xml:space="preserve">           75～79歳</t>
    <phoneticPr fontId="2"/>
  </si>
  <si>
    <t xml:space="preserve">           80～84歳</t>
    <phoneticPr fontId="2"/>
  </si>
  <si>
    <t xml:space="preserve">           85～89歳</t>
    <phoneticPr fontId="2"/>
  </si>
  <si>
    <t xml:space="preserve">           90～94歳</t>
    <phoneticPr fontId="2"/>
  </si>
  <si>
    <t xml:space="preserve">           95歳以上</t>
    <phoneticPr fontId="2"/>
  </si>
  <si>
    <t xml:space="preserve">           65～74歳（再掲）</t>
    <phoneticPr fontId="2"/>
  </si>
  <si>
    <t xml:space="preserve">           75～84歳（再掲）</t>
    <phoneticPr fontId="2"/>
  </si>
  <si>
    <t xml:space="preserve">           85歳以上（再掲）</t>
    <phoneticPr fontId="2"/>
  </si>
  <si>
    <t xml:space="preserve">           75歳以上（再掲）</t>
    <phoneticPr fontId="2"/>
  </si>
  <si>
    <t>男性　　 65～69歳</t>
    <phoneticPr fontId="2"/>
  </si>
  <si>
    <t>女性　　 65～69歳</t>
    <phoneticPr fontId="2"/>
  </si>
  <si>
    <t>Ｆ１．性×Ｆ３．現在の結婚状況</t>
    <phoneticPr fontId="2"/>
  </si>
  <si>
    <t>男女計　結婚したことがない</t>
    <phoneticPr fontId="2"/>
  </si>
  <si>
    <t xml:space="preserve">           不明・無回答</t>
    <phoneticPr fontId="2"/>
  </si>
  <si>
    <t>男性　　 結婚したことがない</t>
    <phoneticPr fontId="2"/>
  </si>
  <si>
    <t>女性　　 結婚したことがない</t>
    <phoneticPr fontId="2"/>
  </si>
  <si>
    <t>Ｆ４．子供の有無（同居・別居別）</t>
    <phoneticPr fontId="2"/>
  </si>
  <si>
    <t>子供あり（同居のみ）</t>
    <phoneticPr fontId="2"/>
  </si>
  <si>
    <t>子供あり（別居のみ）</t>
    <phoneticPr fontId="2"/>
  </si>
  <si>
    <t>子供あり（同居・別居ともに）</t>
    <phoneticPr fontId="2"/>
  </si>
  <si>
    <t>子供はいない</t>
    <phoneticPr fontId="2"/>
  </si>
  <si>
    <t>不明・無回答</t>
    <phoneticPr fontId="2"/>
  </si>
  <si>
    <t>Ｆ５同居者</t>
    <phoneticPr fontId="2"/>
  </si>
  <si>
    <t>同居者はいない（ひとり暮らし）</t>
    <phoneticPr fontId="2"/>
  </si>
  <si>
    <t>親（配偶者の親を含む）</t>
    <phoneticPr fontId="2"/>
  </si>
  <si>
    <t>子（子の配偶者を含む）</t>
    <phoneticPr fontId="2"/>
  </si>
  <si>
    <t>その他（親族以外も含む）</t>
    <phoneticPr fontId="2"/>
  </si>
  <si>
    <t>Ｆ６．同居者人数</t>
    <phoneticPr fontId="2"/>
  </si>
  <si>
    <t>１人（ひとり暮らし）</t>
    <phoneticPr fontId="2"/>
  </si>
  <si>
    <t>２人</t>
    <phoneticPr fontId="2"/>
  </si>
  <si>
    <t>３人</t>
    <phoneticPr fontId="2"/>
  </si>
  <si>
    <t>４人</t>
    <phoneticPr fontId="2"/>
  </si>
  <si>
    <t>５人</t>
    <phoneticPr fontId="2"/>
  </si>
  <si>
    <t>６人以上</t>
    <phoneticPr fontId="2"/>
  </si>
  <si>
    <t>Ｆ７．収入がある仕事の有無</t>
    <phoneticPr fontId="2"/>
  </si>
  <si>
    <t>している</t>
    <phoneticPr fontId="2"/>
  </si>
  <si>
    <t>していない</t>
    <phoneticPr fontId="2"/>
  </si>
  <si>
    <t>Ｆ８．最も多い収入源</t>
    <phoneticPr fontId="2"/>
  </si>
  <si>
    <t>仕事による収入</t>
    <phoneticPr fontId="2"/>
  </si>
  <si>
    <t>預貯金などの引き出し</t>
    <phoneticPr fontId="2"/>
  </si>
  <si>
    <t>子供などからの援助</t>
    <phoneticPr fontId="2"/>
  </si>
  <si>
    <t>生活保護</t>
    <phoneticPr fontId="2"/>
  </si>
  <si>
    <t>その他</t>
    <phoneticPr fontId="2"/>
  </si>
  <si>
    <t>Ｆ９．同居している家族の収入額</t>
    <phoneticPr fontId="2"/>
  </si>
  <si>
    <t>収入はない</t>
    <phoneticPr fontId="2"/>
  </si>
  <si>
    <t>※都市規模</t>
    <phoneticPr fontId="2"/>
  </si>
  <si>
    <t>大都市（東京23区・政令指定都市）</t>
    <phoneticPr fontId="2"/>
  </si>
  <si>
    <t>中都市（人口10万以上の市）</t>
    <phoneticPr fontId="2"/>
  </si>
  <si>
    <t>小都市（人口10万未満の市）</t>
    <phoneticPr fontId="2"/>
  </si>
  <si>
    <t>町村</t>
    <phoneticPr fontId="2"/>
  </si>
  <si>
    <t>※地域（６区分）</t>
    <phoneticPr fontId="2"/>
  </si>
  <si>
    <t>北海道・東北</t>
    <phoneticPr fontId="2"/>
  </si>
  <si>
    <t>関東</t>
    <phoneticPr fontId="2"/>
  </si>
  <si>
    <t>近畿</t>
    <phoneticPr fontId="2"/>
  </si>
  <si>
    <t>中国・四国</t>
    <phoneticPr fontId="2"/>
  </si>
  <si>
    <t>九州</t>
    <phoneticPr fontId="2"/>
  </si>
  <si>
    <t>※地域（10区分）</t>
    <phoneticPr fontId="2"/>
  </si>
  <si>
    <t>東北</t>
    <phoneticPr fontId="2"/>
  </si>
  <si>
    <t>北陸</t>
    <phoneticPr fontId="2"/>
  </si>
  <si>
    <t>東山</t>
    <phoneticPr fontId="2"/>
  </si>
  <si>
    <t>東海</t>
    <phoneticPr fontId="2"/>
  </si>
  <si>
    <t>中国</t>
    <phoneticPr fontId="2"/>
  </si>
  <si>
    <t>四国</t>
    <phoneticPr fontId="2"/>
  </si>
  <si>
    <t>65～69歳</t>
    <phoneticPr fontId="2"/>
  </si>
  <si>
    <t>70～74歳</t>
    <phoneticPr fontId="2"/>
  </si>
  <si>
    <t>75～79歳</t>
    <phoneticPr fontId="2"/>
  </si>
  <si>
    <t>80～84歳</t>
    <phoneticPr fontId="2"/>
  </si>
  <si>
    <t>85～89歳</t>
    <phoneticPr fontId="2"/>
  </si>
  <si>
    <t>90～94歳</t>
    <phoneticPr fontId="2"/>
  </si>
  <si>
    <t>95歳以上</t>
    <phoneticPr fontId="2"/>
  </si>
  <si>
    <t>65～74歳（再掲）</t>
    <phoneticPr fontId="2"/>
  </si>
  <si>
    <t>75～84歳（再掲）</t>
    <phoneticPr fontId="2"/>
  </si>
  <si>
    <t>85歳以上（再掲）</t>
    <phoneticPr fontId="2"/>
  </si>
  <si>
    <t>75歳以上（再掲）</t>
    <phoneticPr fontId="2"/>
  </si>
  <si>
    <t>平均値</t>
    <phoneticPr fontId="2"/>
  </si>
  <si>
    <t>中央値</t>
    <phoneticPr fontId="2"/>
  </si>
  <si>
    <t>最頻値</t>
    <phoneticPr fontId="2"/>
  </si>
  <si>
    <t>結婚したことがない</t>
    <phoneticPr fontId="2"/>
  </si>
  <si>
    <t>平均</t>
    <phoneticPr fontId="2"/>
  </si>
  <si>
    <t>良い</t>
    <phoneticPr fontId="2"/>
  </si>
  <si>
    <t>まあ良い</t>
    <phoneticPr fontId="2"/>
  </si>
  <si>
    <t>普通</t>
    <phoneticPr fontId="2"/>
  </si>
  <si>
    <t>あまり良くない</t>
    <phoneticPr fontId="2"/>
  </si>
  <si>
    <t>良くない</t>
    <phoneticPr fontId="2"/>
  </si>
  <si>
    <t>良い　　（再掲）</t>
    <phoneticPr fontId="2"/>
  </si>
  <si>
    <t>良くない（再掲）</t>
    <phoneticPr fontId="2"/>
  </si>
  <si>
    <t>できるが、していない</t>
    <phoneticPr fontId="2"/>
  </si>
  <si>
    <t>できない</t>
    <phoneticPr fontId="2"/>
  </si>
  <si>
    <t>十分感じている</t>
    <phoneticPr fontId="2"/>
  </si>
  <si>
    <t>多少感じている</t>
    <phoneticPr fontId="2"/>
  </si>
  <si>
    <t>あまり感じていない</t>
    <phoneticPr fontId="2"/>
  </si>
  <si>
    <t>全く感じていない</t>
    <phoneticPr fontId="2"/>
  </si>
  <si>
    <t>感じている　　　（再掲）</t>
    <phoneticPr fontId="2"/>
  </si>
  <si>
    <t>感じていない　　（再掲）</t>
    <phoneticPr fontId="2"/>
  </si>
  <si>
    <t>５年以内</t>
    <phoneticPr fontId="2"/>
  </si>
  <si>
    <t>１０年以内</t>
    <phoneticPr fontId="2"/>
  </si>
  <si>
    <t>１５年以内</t>
    <phoneticPr fontId="2"/>
  </si>
  <si>
    <t>２０年以内</t>
    <phoneticPr fontId="2"/>
  </si>
  <si>
    <t>２５年以内</t>
    <phoneticPr fontId="2"/>
  </si>
  <si>
    <t>３０年以内</t>
    <phoneticPr fontId="2"/>
  </si>
  <si>
    <t>３１年以上</t>
    <phoneticPr fontId="2"/>
  </si>
  <si>
    <t>生まれたときから</t>
    <phoneticPr fontId="2"/>
  </si>
  <si>
    <t>お茶や食事を一緒にする</t>
    <phoneticPr fontId="2"/>
  </si>
  <si>
    <t>趣味をともにする</t>
    <phoneticPr fontId="2"/>
  </si>
  <si>
    <t>病気の時に助け合う</t>
    <phoneticPr fontId="2"/>
  </si>
  <si>
    <t>物をあげたりもらったりする</t>
    <phoneticPr fontId="2"/>
  </si>
  <si>
    <t>外でちょっと立ち話をする</t>
    <phoneticPr fontId="2"/>
  </si>
  <si>
    <t>会えば挨拶をする</t>
    <phoneticPr fontId="2"/>
  </si>
  <si>
    <t>ある</t>
    <phoneticPr fontId="2"/>
  </si>
  <si>
    <t>ない</t>
    <phoneticPr fontId="2"/>
  </si>
  <si>
    <t>近所の人との支え合い</t>
    <phoneticPr fontId="2"/>
  </si>
  <si>
    <t>家族や親族の援助</t>
    <phoneticPr fontId="2"/>
  </si>
  <si>
    <t>民間事業者によるサービス</t>
    <phoneticPr fontId="2"/>
  </si>
  <si>
    <t>かかりつけ医等健康面での受け皿</t>
    <phoneticPr fontId="2"/>
  </si>
  <si>
    <t>経済的な余裕・資産</t>
    <phoneticPr fontId="2"/>
  </si>
  <si>
    <t>多世代が支え合える場</t>
    <phoneticPr fontId="2"/>
  </si>
  <si>
    <t>防災対策や治安の良さ</t>
    <phoneticPr fontId="2"/>
  </si>
  <si>
    <t>必要なことはない</t>
    <phoneticPr fontId="2"/>
  </si>
  <si>
    <t>たくさんいる</t>
    <phoneticPr fontId="2"/>
  </si>
  <si>
    <t>普通にいる</t>
    <phoneticPr fontId="2"/>
  </si>
  <si>
    <t>少しいる</t>
    <phoneticPr fontId="2"/>
  </si>
  <si>
    <t>ほとんどいない</t>
    <phoneticPr fontId="2"/>
  </si>
  <si>
    <t>全くいない</t>
    <phoneticPr fontId="2"/>
  </si>
  <si>
    <t>いる　　（再掲）</t>
    <phoneticPr fontId="2"/>
  </si>
  <si>
    <t>いない　（再掲）</t>
    <phoneticPr fontId="2"/>
  </si>
  <si>
    <t>毎日</t>
    <phoneticPr fontId="2"/>
  </si>
  <si>
    <t>２日～３日に１回</t>
    <phoneticPr fontId="2"/>
  </si>
  <si>
    <t>１週間に１回</t>
    <phoneticPr fontId="2"/>
  </si>
  <si>
    <t>別居の家族・親族</t>
    <phoneticPr fontId="2"/>
  </si>
  <si>
    <t>友人</t>
    <phoneticPr fontId="2"/>
  </si>
  <si>
    <t>近所の人</t>
    <phoneticPr fontId="2"/>
  </si>
  <si>
    <t>生活支援のボランティア</t>
    <phoneticPr fontId="2"/>
  </si>
  <si>
    <t>有料のサービスを利用</t>
    <phoneticPr fontId="2"/>
  </si>
  <si>
    <t>頼れる人はいない</t>
    <phoneticPr fontId="2"/>
  </si>
  <si>
    <t>家事</t>
    <phoneticPr fontId="2"/>
  </si>
  <si>
    <t>看病・介護</t>
    <phoneticPr fontId="2"/>
  </si>
  <si>
    <t>子や孫の世話</t>
    <phoneticPr fontId="2"/>
  </si>
  <si>
    <t>喜びや悲しみを分かち合うこと</t>
    <phoneticPr fontId="2"/>
  </si>
  <si>
    <t>お金の援助</t>
    <phoneticPr fontId="2"/>
  </si>
  <si>
    <t>頼られることはない</t>
    <phoneticPr fontId="2"/>
  </si>
  <si>
    <t>病院・介護療養型医療施設</t>
    <phoneticPr fontId="2"/>
  </si>
  <si>
    <t>自宅</t>
    <phoneticPr fontId="2"/>
  </si>
  <si>
    <t>今は別居している子や親族などの家</t>
    <phoneticPr fontId="2"/>
  </si>
  <si>
    <t>サービス付き高齢者向け住宅</t>
    <phoneticPr fontId="2"/>
  </si>
  <si>
    <t>とても感じる</t>
    <phoneticPr fontId="2"/>
  </si>
  <si>
    <t>まあ感じる</t>
    <phoneticPr fontId="2"/>
  </si>
  <si>
    <t>あまり感じない</t>
    <phoneticPr fontId="2"/>
  </si>
  <si>
    <t>まったく感じない</t>
    <phoneticPr fontId="2"/>
  </si>
  <si>
    <t>感じる　（再掲）</t>
    <phoneticPr fontId="2"/>
  </si>
  <si>
    <t>感じない（再掲）</t>
    <phoneticPr fontId="2"/>
  </si>
  <si>
    <t>活動または参加したものはない</t>
    <phoneticPr fontId="2"/>
  </si>
  <si>
    <t>経費や手間がかかりすぎるから</t>
    <phoneticPr fontId="2"/>
  </si>
  <si>
    <t>気軽に参加できる活動が少ないから</t>
    <phoneticPr fontId="2"/>
  </si>
  <si>
    <t>同好の友人・仲間がいないから</t>
    <phoneticPr fontId="2"/>
  </si>
  <si>
    <t>活動に必要な技術、経験がないから</t>
    <phoneticPr fontId="2"/>
  </si>
  <si>
    <t>活動場所に近くないから</t>
    <phoneticPr fontId="2"/>
  </si>
  <si>
    <t>健康・体力に自信がないから</t>
    <phoneticPr fontId="2"/>
  </si>
  <si>
    <t>人と付き合うのがおっくうだから</t>
    <phoneticPr fontId="2"/>
  </si>
  <si>
    <t>特に理由はない</t>
    <phoneticPr fontId="2"/>
  </si>
  <si>
    <t>持家（一戸建て）</t>
    <phoneticPr fontId="2"/>
  </si>
  <si>
    <t>賃貸住宅（一戸建て）</t>
    <phoneticPr fontId="2"/>
  </si>
  <si>
    <t>高齢者向け住宅</t>
    <phoneticPr fontId="2"/>
  </si>
  <si>
    <t>高齢のため</t>
    <phoneticPr fontId="2"/>
  </si>
  <si>
    <t>万一の時の身元引受人がいないため</t>
    <phoneticPr fontId="2"/>
  </si>
  <si>
    <t>家賃の連帯保証人がいないため</t>
    <phoneticPr fontId="2"/>
  </si>
  <si>
    <t>住宅が狭い</t>
    <phoneticPr fontId="2"/>
  </si>
  <si>
    <t>住宅が広すぎる</t>
    <phoneticPr fontId="2"/>
  </si>
  <si>
    <t>部屋数が少ない</t>
    <phoneticPr fontId="2"/>
  </si>
  <si>
    <t>部屋数が多すぎる</t>
    <phoneticPr fontId="2"/>
  </si>
  <si>
    <t>段差や階段等があり使いにくい</t>
    <phoneticPr fontId="2"/>
  </si>
  <si>
    <t>住まいが古くなり、いたんでいる</t>
    <phoneticPr fontId="2"/>
  </si>
  <si>
    <t>転居を迫られる心配がある</t>
    <phoneticPr fontId="2"/>
  </si>
  <si>
    <t>日当たりや風通しが悪い</t>
    <phoneticPr fontId="2"/>
  </si>
  <si>
    <t>断熱性や省エネ性能が不十分</t>
    <phoneticPr fontId="2"/>
  </si>
  <si>
    <t>プライバシーが保てない</t>
    <phoneticPr fontId="2"/>
  </si>
  <si>
    <t>何も問題点を感じていない</t>
    <phoneticPr fontId="2"/>
  </si>
  <si>
    <t>特に何もしていない</t>
    <phoneticPr fontId="2"/>
  </si>
  <si>
    <t>手すりを設置する</t>
    <phoneticPr fontId="2"/>
  </si>
  <si>
    <t>特にない</t>
    <phoneticPr fontId="2"/>
  </si>
  <si>
    <t>同居したい、同居を続けたい</t>
    <phoneticPr fontId="2"/>
  </si>
  <si>
    <t>同居ではなく近居したい</t>
    <phoneticPr fontId="2"/>
  </si>
  <si>
    <t>同居か近居のどちらかをしたい</t>
    <phoneticPr fontId="2"/>
  </si>
  <si>
    <t>同居も近居もしたくない</t>
    <phoneticPr fontId="2"/>
  </si>
  <si>
    <t>経済的な援助を得られる</t>
    <phoneticPr fontId="2"/>
  </si>
  <si>
    <t>子や孫の世話ができる</t>
    <phoneticPr fontId="2"/>
  </si>
  <si>
    <t>子や孫の経済的な援助ができる</t>
    <phoneticPr fontId="2"/>
  </si>
  <si>
    <t>家賃や光熱費等を節約できる</t>
    <phoneticPr fontId="2"/>
  </si>
  <si>
    <t>メリットはない</t>
    <phoneticPr fontId="2"/>
  </si>
  <si>
    <t>売却・賃貸等される</t>
    <phoneticPr fontId="2"/>
  </si>
  <si>
    <t>住む予定がなく空き家となる</t>
    <phoneticPr fontId="2"/>
  </si>
  <si>
    <t>リバースモーゲージの返済にあてる</t>
    <phoneticPr fontId="2"/>
  </si>
  <si>
    <t>特に見込んでいることはない</t>
    <phoneticPr fontId="2"/>
  </si>
  <si>
    <t>近所のスーパーや商店での買い物</t>
    <phoneticPr fontId="2"/>
  </si>
  <si>
    <t>デパートなど大型店での買い物</t>
    <phoneticPr fontId="2"/>
  </si>
  <si>
    <t>通院</t>
    <phoneticPr fontId="2"/>
  </si>
  <si>
    <t>知人・親族などを訪問</t>
    <phoneticPr fontId="2"/>
  </si>
  <si>
    <t>散歩</t>
    <phoneticPr fontId="2"/>
  </si>
  <si>
    <t>趣味・余暇・社会活動</t>
    <phoneticPr fontId="2"/>
  </si>
  <si>
    <t>仕事</t>
    <phoneticPr fontId="2"/>
  </si>
  <si>
    <t>銀行や役所など</t>
    <phoneticPr fontId="2"/>
  </si>
  <si>
    <t>ほとんど毎日</t>
    <phoneticPr fontId="2"/>
  </si>
  <si>
    <t>２～３日に１回</t>
    <phoneticPr fontId="2"/>
  </si>
  <si>
    <t>週に１回</t>
    <phoneticPr fontId="2"/>
  </si>
  <si>
    <t>月に１～２回</t>
    <phoneticPr fontId="2"/>
  </si>
  <si>
    <t>年に数回</t>
    <phoneticPr fontId="2"/>
  </si>
  <si>
    <t>ほとんど外出しない</t>
    <phoneticPr fontId="2"/>
  </si>
  <si>
    <t>徒歩</t>
    <phoneticPr fontId="2"/>
  </si>
  <si>
    <t>シニアカー</t>
    <phoneticPr fontId="2"/>
  </si>
  <si>
    <t>バイク・スクーター</t>
    <phoneticPr fontId="2"/>
  </si>
  <si>
    <t>自分で運転する自動車</t>
    <phoneticPr fontId="2"/>
  </si>
  <si>
    <t>家族などの運転する自動車</t>
    <phoneticPr fontId="2"/>
  </si>
  <si>
    <t>バス・路面電車</t>
    <phoneticPr fontId="2"/>
  </si>
  <si>
    <t>電車・地下鉄</t>
    <phoneticPr fontId="2"/>
  </si>
  <si>
    <t>タクシー</t>
    <phoneticPr fontId="2"/>
  </si>
  <si>
    <t>自分で操作する車いす</t>
    <phoneticPr fontId="2"/>
  </si>
  <si>
    <t>介助者が必要な車いす</t>
    <phoneticPr fontId="2"/>
  </si>
  <si>
    <t>ほとんど毎日運転する</t>
    <phoneticPr fontId="2"/>
  </si>
  <si>
    <t>週２，３回は運転する</t>
    <phoneticPr fontId="2"/>
  </si>
  <si>
    <t>週に１回くらいは運転する</t>
    <phoneticPr fontId="2"/>
  </si>
  <si>
    <t>月に数回しか運転しない</t>
    <phoneticPr fontId="2"/>
  </si>
  <si>
    <t>年に数回しか運転しない</t>
    <phoneticPr fontId="2"/>
  </si>
  <si>
    <t>特に考えていない</t>
    <phoneticPr fontId="2"/>
  </si>
  <si>
    <t>日常の買い物に不便</t>
    <phoneticPr fontId="2"/>
  </si>
  <si>
    <t>医院や病院への通院に不便</t>
    <phoneticPr fontId="2"/>
  </si>
  <si>
    <t>交通事故にあいそうで心配</t>
    <phoneticPr fontId="2"/>
  </si>
  <si>
    <t>散歩に適した公園や道路がない</t>
    <phoneticPr fontId="2"/>
  </si>
  <si>
    <t>防災対策や防犯対策に不安がある</t>
    <phoneticPr fontId="2"/>
  </si>
  <si>
    <t>介護や福祉サービス</t>
    <phoneticPr fontId="2"/>
  </si>
  <si>
    <t>医療サービス</t>
    <phoneticPr fontId="2"/>
  </si>
  <si>
    <t>公的な年金制度</t>
    <phoneticPr fontId="2"/>
  </si>
  <si>
    <t>高齢者に配慮したまちづくり</t>
    <phoneticPr fontId="2"/>
  </si>
  <si>
    <t>高齢者の働く場の確保</t>
    <phoneticPr fontId="2"/>
  </si>
  <si>
    <t>高齢者向けの住宅の整備</t>
    <phoneticPr fontId="2"/>
  </si>
  <si>
    <t>生涯学習のための場の確保</t>
    <phoneticPr fontId="2"/>
  </si>
  <si>
    <t>子育て支援などの少子化対策</t>
    <phoneticPr fontId="2"/>
  </si>
  <si>
    <t>多世代が暮らしやすいまちづくり</t>
    <phoneticPr fontId="2"/>
  </si>
  <si>
    <t>地域全体の防災対策、防犯対策</t>
    <phoneticPr fontId="2"/>
  </si>
  <si>
    <t>n</t>
    <phoneticPr fontId="2"/>
  </si>
  <si>
    <t>男</t>
    <phoneticPr fontId="2"/>
  </si>
  <si>
    <t>女</t>
    <phoneticPr fontId="2"/>
  </si>
  <si>
    <t>全体</t>
    <phoneticPr fontId="2"/>
  </si>
  <si>
    <t>Ｆ１．性別</t>
    <phoneticPr fontId="2"/>
  </si>
  <si>
    <t>男性</t>
    <phoneticPr fontId="2"/>
  </si>
  <si>
    <t>女性</t>
    <phoneticPr fontId="2"/>
  </si>
  <si>
    <t>Ｆ１．性×Ｆ２．年齢別</t>
    <phoneticPr fontId="2"/>
  </si>
  <si>
    <t>男女計　65～69歳</t>
    <phoneticPr fontId="2"/>
  </si>
  <si>
    <t xml:space="preserve">           70～74歳</t>
    <phoneticPr fontId="2"/>
  </si>
  <si>
    <t xml:space="preserve">           75～79歳</t>
    <phoneticPr fontId="2"/>
  </si>
  <si>
    <t xml:space="preserve">           80～84歳</t>
    <phoneticPr fontId="2"/>
  </si>
  <si>
    <t xml:space="preserve">           85～89歳</t>
    <phoneticPr fontId="2"/>
  </si>
  <si>
    <t xml:space="preserve">           90～94歳</t>
    <phoneticPr fontId="2"/>
  </si>
  <si>
    <t xml:space="preserve">           95歳以上</t>
    <phoneticPr fontId="2"/>
  </si>
  <si>
    <t xml:space="preserve">           65～74歳（再掲）</t>
    <phoneticPr fontId="2"/>
  </si>
  <si>
    <t xml:space="preserve">           75～84歳（再掲）</t>
    <phoneticPr fontId="2"/>
  </si>
  <si>
    <t xml:space="preserve">           85歳以上（再掲）</t>
    <phoneticPr fontId="2"/>
  </si>
  <si>
    <t xml:space="preserve">           75歳以上（再掲）</t>
    <phoneticPr fontId="2"/>
  </si>
  <si>
    <t>男性　　 65～69歳</t>
    <phoneticPr fontId="2"/>
  </si>
  <si>
    <t>女性　　 65～69歳</t>
    <phoneticPr fontId="2"/>
  </si>
  <si>
    <t>Ｆ１．性×Ｆ３．現在の結婚状況</t>
    <phoneticPr fontId="2"/>
  </si>
  <si>
    <t>男女計　結婚したことがない</t>
    <phoneticPr fontId="2"/>
  </si>
  <si>
    <t xml:space="preserve">           不明・無回答</t>
    <phoneticPr fontId="2"/>
  </si>
  <si>
    <t>男性　　 結婚したことがない</t>
    <phoneticPr fontId="2"/>
  </si>
  <si>
    <t>女性　　 結婚したことがない</t>
    <phoneticPr fontId="2"/>
  </si>
  <si>
    <t>Ｆ４．子供の有無（同居・別居別）</t>
    <phoneticPr fontId="2"/>
  </si>
  <si>
    <t>子供あり（同居のみ）</t>
    <phoneticPr fontId="2"/>
  </si>
  <si>
    <t>子供あり（別居のみ）</t>
    <phoneticPr fontId="2"/>
  </si>
  <si>
    <t>子供あり（同居・別居ともに）</t>
    <phoneticPr fontId="2"/>
  </si>
  <si>
    <t>子供はいない</t>
    <phoneticPr fontId="2"/>
  </si>
  <si>
    <t>不明・無回答</t>
    <phoneticPr fontId="2"/>
  </si>
  <si>
    <t>Ｆ５同居者</t>
    <phoneticPr fontId="2"/>
  </si>
  <si>
    <t>同居者はいない（ひとり暮らし）</t>
    <phoneticPr fontId="2"/>
  </si>
  <si>
    <t>親（配偶者の親を含む）</t>
    <phoneticPr fontId="2"/>
  </si>
  <si>
    <t>子（子の配偶者を含む）</t>
    <phoneticPr fontId="2"/>
  </si>
  <si>
    <t>その他（親族以外も含む）</t>
    <phoneticPr fontId="2"/>
  </si>
  <si>
    <t>Ｆ６．同居者人数</t>
    <phoneticPr fontId="2"/>
  </si>
  <si>
    <t>１人（ひとり暮らし）</t>
    <phoneticPr fontId="2"/>
  </si>
  <si>
    <t>２人</t>
    <phoneticPr fontId="2"/>
  </si>
  <si>
    <t>３人</t>
    <phoneticPr fontId="2"/>
  </si>
  <si>
    <t>４人</t>
    <phoneticPr fontId="2"/>
  </si>
  <si>
    <t>５人</t>
    <phoneticPr fontId="2"/>
  </si>
  <si>
    <t>６人以上</t>
    <phoneticPr fontId="2"/>
  </si>
  <si>
    <t>Ｆ７．収入がある仕事の有無</t>
    <phoneticPr fontId="2"/>
  </si>
  <si>
    <t>している</t>
    <phoneticPr fontId="2"/>
  </si>
  <si>
    <t>していない</t>
    <phoneticPr fontId="2"/>
  </si>
  <si>
    <t>Ｆ８．最も多い収入源</t>
    <phoneticPr fontId="2"/>
  </si>
  <si>
    <t>仕事による収入</t>
    <phoneticPr fontId="2"/>
  </si>
  <si>
    <t>預貯金などの引き出し</t>
    <phoneticPr fontId="2"/>
  </si>
  <si>
    <t>子供などからの援助</t>
    <phoneticPr fontId="2"/>
  </si>
  <si>
    <t>生活保護</t>
    <phoneticPr fontId="2"/>
  </si>
  <si>
    <t>その他</t>
    <phoneticPr fontId="2"/>
  </si>
  <si>
    <t>Ｆ９．同居している家族の収入額</t>
    <phoneticPr fontId="2"/>
  </si>
  <si>
    <t>収入はない</t>
    <phoneticPr fontId="2"/>
  </si>
  <si>
    <t>※都市規模</t>
    <phoneticPr fontId="2"/>
  </si>
  <si>
    <t>大都市（東京23区・政令指定都市）</t>
    <phoneticPr fontId="2"/>
  </si>
  <si>
    <t>中都市（人口10万以上の市）</t>
    <phoneticPr fontId="2"/>
  </si>
  <si>
    <t>小都市（人口10万未満の市）</t>
    <phoneticPr fontId="2"/>
  </si>
  <si>
    <t>町村</t>
    <phoneticPr fontId="2"/>
  </si>
  <si>
    <t>※地域（６区分）</t>
    <phoneticPr fontId="2"/>
  </si>
  <si>
    <t>北海道・東北</t>
    <phoneticPr fontId="2"/>
  </si>
  <si>
    <t>関東</t>
    <phoneticPr fontId="2"/>
  </si>
  <si>
    <t>近畿</t>
    <phoneticPr fontId="2"/>
  </si>
  <si>
    <t>中国・四国</t>
    <phoneticPr fontId="2"/>
  </si>
  <si>
    <t>九州</t>
    <phoneticPr fontId="2"/>
  </si>
  <si>
    <t>※地域（10区分）</t>
    <phoneticPr fontId="2"/>
  </si>
  <si>
    <t>東北</t>
    <phoneticPr fontId="2"/>
  </si>
  <si>
    <t>北陸</t>
    <phoneticPr fontId="2"/>
  </si>
  <si>
    <t>東山</t>
    <phoneticPr fontId="2"/>
  </si>
  <si>
    <t>東海</t>
    <phoneticPr fontId="2"/>
  </si>
  <si>
    <t>中国</t>
    <phoneticPr fontId="2"/>
  </si>
  <si>
    <t>四国</t>
    <phoneticPr fontId="2"/>
  </si>
  <si>
    <t>65～69歳</t>
    <phoneticPr fontId="2"/>
  </si>
  <si>
    <t>70～74歳</t>
    <phoneticPr fontId="2"/>
  </si>
  <si>
    <t>75～79歳</t>
    <phoneticPr fontId="2"/>
  </si>
  <si>
    <t>80～84歳</t>
    <phoneticPr fontId="2"/>
  </si>
  <si>
    <t>85～89歳</t>
    <phoneticPr fontId="2"/>
  </si>
  <si>
    <t>90～94歳</t>
    <phoneticPr fontId="2"/>
  </si>
  <si>
    <t>95歳以上</t>
    <phoneticPr fontId="2"/>
  </si>
  <si>
    <t>65～74歳（再掲）</t>
    <phoneticPr fontId="2"/>
  </si>
  <si>
    <t>75～84歳（再掲）</t>
    <phoneticPr fontId="2"/>
  </si>
  <si>
    <t>85歳以上（再掲）</t>
    <phoneticPr fontId="2"/>
  </si>
  <si>
    <t>75歳以上（再掲）</t>
    <phoneticPr fontId="2"/>
  </si>
  <si>
    <t>平均値</t>
    <phoneticPr fontId="2"/>
  </si>
  <si>
    <t>中央値</t>
    <phoneticPr fontId="2"/>
  </si>
  <si>
    <t>最頻値</t>
    <phoneticPr fontId="2"/>
  </si>
  <si>
    <t>結婚したことがない</t>
    <phoneticPr fontId="2"/>
  </si>
  <si>
    <t>平均</t>
    <phoneticPr fontId="2"/>
  </si>
  <si>
    <t>良い</t>
    <phoneticPr fontId="2"/>
  </si>
  <si>
    <t>まあ良い</t>
    <phoneticPr fontId="2"/>
  </si>
  <si>
    <t>普通</t>
    <phoneticPr fontId="2"/>
  </si>
  <si>
    <t>あまり良くない</t>
    <phoneticPr fontId="2"/>
  </si>
  <si>
    <t>良くない</t>
    <phoneticPr fontId="2"/>
  </si>
  <si>
    <t>良い　　（再掲）</t>
    <phoneticPr fontId="2"/>
  </si>
  <si>
    <t>良くない（再掲）</t>
    <phoneticPr fontId="2"/>
  </si>
  <si>
    <t>できるが、していない</t>
    <phoneticPr fontId="2"/>
  </si>
  <si>
    <t>できない</t>
    <phoneticPr fontId="2"/>
  </si>
  <si>
    <t>十分感じている</t>
    <phoneticPr fontId="2"/>
  </si>
  <si>
    <t>多少感じている</t>
    <phoneticPr fontId="2"/>
  </si>
  <si>
    <t>あまり感じていない</t>
    <phoneticPr fontId="2"/>
  </si>
  <si>
    <t>全く感じていない</t>
    <phoneticPr fontId="2"/>
  </si>
  <si>
    <t>感じている　　　（再掲）</t>
    <phoneticPr fontId="2"/>
  </si>
  <si>
    <t>感じていない　　（再掲）</t>
    <phoneticPr fontId="2"/>
  </si>
  <si>
    <t>５年以内</t>
    <phoneticPr fontId="2"/>
  </si>
  <si>
    <t>１０年以内</t>
    <phoneticPr fontId="2"/>
  </si>
  <si>
    <t>１５年以内</t>
    <phoneticPr fontId="2"/>
  </si>
  <si>
    <t>２０年以内</t>
    <phoneticPr fontId="2"/>
  </si>
  <si>
    <t>２５年以内</t>
    <phoneticPr fontId="2"/>
  </si>
  <si>
    <t>３０年以内</t>
    <phoneticPr fontId="2"/>
  </si>
  <si>
    <t>３１年以上</t>
    <phoneticPr fontId="2"/>
  </si>
  <si>
    <t>生まれたときから</t>
    <phoneticPr fontId="2"/>
  </si>
  <si>
    <t>お茶や食事を一緒にする</t>
    <phoneticPr fontId="2"/>
  </si>
  <si>
    <t>趣味をともにする</t>
    <phoneticPr fontId="2"/>
  </si>
  <si>
    <t>病気の時に助け合う</t>
    <phoneticPr fontId="2"/>
  </si>
  <si>
    <t>物をあげたりもらったりする</t>
    <phoneticPr fontId="2"/>
  </si>
  <si>
    <t>外でちょっと立ち話をする</t>
    <phoneticPr fontId="2"/>
  </si>
  <si>
    <t>会えば挨拶をする</t>
    <phoneticPr fontId="2"/>
  </si>
  <si>
    <t>ある</t>
    <phoneticPr fontId="2"/>
  </si>
  <si>
    <t>ない</t>
    <phoneticPr fontId="2"/>
  </si>
  <si>
    <t>近所の人との支え合い</t>
    <phoneticPr fontId="2"/>
  </si>
  <si>
    <t>家族や親族の援助</t>
    <phoneticPr fontId="2"/>
  </si>
  <si>
    <t>民間事業者によるサービス</t>
    <phoneticPr fontId="2"/>
  </si>
  <si>
    <t>かかりつけ医等健康面での受け皿</t>
    <phoneticPr fontId="2"/>
  </si>
  <si>
    <t>経済的な余裕・資産</t>
    <phoneticPr fontId="2"/>
  </si>
  <si>
    <t>多世代が支え合える場</t>
    <phoneticPr fontId="2"/>
  </si>
  <si>
    <t>防災対策や治安の良さ</t>
    <phoneticPr fontId="2"/>
  </si>
  <si>
    <t>必要なことはない</t>
    <phoneticPr fontId="2"/>
  </si>
  <si>
    <t>たくさんいる</t>
    <phoneticPr fontId="2"/>
  </si>
  <si>
    <t>普通にいる</t>
    <phoneticPr fontId="2"/>
  </si>
  <si>
    <t>少しいる</t>
    <phoneticPr fontId="2"/>
  </si>
  <si>
    <t>ほとんどいない</t>
    <phoneticPr fontId="2"/>
  </si>
  <si>
    <t>全くいない</t>
    <phoneticPr fontId="2"/>
  </si>
  <si>
    <t>いる　　（再掲）</t>
    <phoneticPr fontId="2"/>
  </si>
  <si>
    <t>いない　（再掲）</t>
    <phoneticPr fontId="2"/>
  </si>
  <si>
    <t>毎日</t>
    <phoneticPr fontId="2"/>
  </si>
  <si>
    <t>２日～３日に１回</t>
    <phoneticPr fontId="2"/>
  </si>
  <si>
    <t>１週間に１回</t>
    <phoneticPr fontId="2"/>
  </si>
  <si>
    <t>別居の家族・親族</t>
    <phoneticPr fontId="2"/>
  </si>
  <si>
    <t>友人</t>
    <phoneticPr fontId="2"/>
  </si>
  <si>
    <t>近所の人</t>
    <phoneticPr fontId="2"/>
  </si>
  <si>
    <t>生活支援のボランティア</t>
    <phoneticPr fontId="2"/>
  </si>
  <si>
    <t>有料のサービスを利用</t>
    <phoneticPr fontId="2"/>
  </si>
  <si>
    <t>頼れる人はいない</t>
    <phoneticPr fontId="2"/>
  </si>
  <si>
    <t>家事</t>
    <phoneticPr fontId="2"/>
  </si>
  <si>
    <t>看病・介護</t>
    <phoneticPr fontId="2"/>
  </si>
  <si>
    <t>子や孫の世話</t>
    <phoneticPr fontId="2"/>
  </si>
  <si>
    <t>喜びや悲しみを分かち合うこと</t>
    <phoneticPr fontId="2"/>
  </si>
  <si>
    <t>お金の援助</t>
    <phoneticPr fontId="2"/>
  </si>
  <si>
    <t>頼られることはない</t>
    <phoneticPr fontId="2"/>
  </si>
  <si>
    <t>病院・介護療養型医療施設</t>
    <phoneticPr fontId="2"/>
  </si>
  <si>
    <t>自宅</t>
    <phoneticPr fontId="2"/>
  </si>
  <si>
    <t>今は別居している子や親族などの家</t>
    <phoneticPr fontId="2"/>
  </si>
  <si>
    <t>サービス付き高齢者向け住宅</t>
    <phoneticPr fontId="2"/>
  </si>
  <si>
    <t>とても感じる</t>
    <phoneticPr fontId="2"/>
  </si>
  <si>
    <t>まあ感じる</t>
    <phoneticPr fontId="2"/>
  </si>
  <si>
    <t>あまり感じない</t>
    <phoneticPr fontId="2"/>
  </si>
  <si>
    <t>まったく感じない</t>
    <phoneticPr fontId="2"/>
  </si>
  <si>
    <t>感じる　（再掲）</t>
    <phoneticPr fontId="2"/>
  </si>
  <si>
    <t>感じない（再掲）</t>
    <phoneticPr fontId="2"/>
  </si>
  <si>
    <t>活動または参加したものはない</t>
    <phoneticPr fontId="2"/>
  </si>
  <si>
    <t>経費や手間がかかりすぎるから</t>
    <phoneticPr fontId="2"/>
  </si>
  <si>
    <t>気軽に参加できる活動が少ないから</t>
    <phoneticPr fontId="2"/>
  </si>
  <si>
    <t>同好の友人・仲間がいないから</t>
    <phoneticPr fontId="2"/>
  </si>
  <si>
    <t>活動に必要な技術、経験がないから</t>
    <phoneticPr fontId="2"/>
  </si>
  <si>
    <t>活動場所に近くないから</t>
    <phoneticPr fontId="2"/>
  </si>
  <si>
    <t>健康・体力に自信がないから</t>
    <phoneticPr fontId="2"/>
  </si>
  <si>
    <t>人と付き合うのがおっくうだから</t>
    <phoneticPr fontId="2"/>
  </si>
  <si>
    <t>特に理由はない</t>
    <phoneticPr fontId="2"/>
  </si>
  <si>
    <t>持家（一戸建て）</t>
    <phoneticPr fontId="2"/>
  </si>
  <si>
    <t>賃貸住宅（一戸建て）</t>
    <phoneticPr fontId="2"/>
  </si>
  <si>
    <t>高齢者向け住宅</t>
    <phoneticPr fontId="2"/>
  </si>
  <si>
    <t>高齢のため</t>
    <phoneticPr fontId="2"/>
  </si>
  <si>
    <t>万一の時の身元引受人がいないため</t>
    <phoneticPr fontId="2"/>
  </si>
  <si>
    <t>家賃の連帯保証人がいないため</t>
    <phoneticPr fontId="2"/>
  </si>
  <si>
    <t>住宅が狭い</t>
    <phoneticPr fontId="2"/>
  </si>
  <si>
    <t>住宅が広すぎる</t>
    <phoneticPr fontId="2"/>
  </si>
  <si>
    <t>部屋数が少ない</t>
    <phoneticPr fontId="2"/>
  </si>
  <si>
    <t>部屋数が多すぎる</t>
    <phoneticPr fontId="2"/>
  </si>
  <si>
    <t>段差や階段等があり使いにくい</t>
    <phoneticPr fontId="2"/>
  </si>
  <si>
    <t>住まいが古くなり、いたんでいる</t>
    <phoneticPr fontId="2"/>
  </si>
  <si>
    <t>転居を迫られる心配がある</t>
    <phoneticPr fontId="2"/>
  </si>
  <si>
    <t>日当たりや風通しが悪い</t>
    <phoneticPr fontId="2"/>
  </si>
  <si>
    <t>断熱性や省エネ性能が不十分</t>
    <phoneticPr fontId="2"/>
  </si>
  <si>
    <t>プライバシーが保てない</t>
    <phoneticPr fontId="2"/>
  </si>
  <si>
    <t>何も問題点を感じていない</t>
    <phoneticPr fontId="2"/>
  </si>
  <si>
    <t>特に何もしていない</t>
    <phoneticPr fontId="2"/>
  </si>
  <si>
    <t>手すりを設置する</t>
    <phoneticPr fontId="2"/>
  </si>
  <si>
    <t>特にない</t>
    <phoneticPr fontId="2"/>
  </si>
  <si>
    <t>同居したい、同居を続けたい</t>
    <phoneticPr fontId="2"/>
  </si>
  <si>
    <t>同居ではなく近居したい</t>
    <phoneticPr fontId="2"/>
  </si>
  <si>
    <t>同居か近居のどちらかをしたい</t>
    <phoneticPr fontId="2"/>
  </si>
  <si>
    <t>同居も近居もしたくない</t>
    <phoneticPr fontId="2"/>
  </si>
  <si>
    <t>経済的な援助を得られる</t>
    <phoneticPr fontId="2"/>
  </si>
  <si>
    <t>子や孫の世話ができる</t>
    <phoneticPr fontId="2"/>
  </si>
  <si>
    <t>子や孫の経済的な援助ができる</t>
    <phoneticPr fontId="2"/>
  </si>
  <si>
    <t>家賃や光熱費等を節約できる</t>
    <phoneticPr fontId="2"/>
  </si>
  <si>
    <t>メリットはない</t>
    <phoneticPr fontId="2"/>
  </si>
  <si>
    <t>売却・賃貸等される</t>
    <phoneticPr fontId="2"/>
  </si>
  <si>
    <t>住む予定がなく空き家となる</t>
    <phoneticPr fontId="2"/>
  </si>
  <si>
    <t>リバースモーゲージの返済にあてる</t>
    <phoneticPr fontId="2"/>
  </si>
  <si>
    <t>特に見込んでいることはない</t>
    <phoneticPr fontId="2"/>
  </si>
  <si>
    <t>近所のスーパーや商店での買い物</t>
    <phoneticPr fontId="2"/>
  </si>
  <si>
    <t>デパートなど大型店での買い物</t>
    <phoneticPr fontId="2"/>
  </si>
  <si>
    <t>通院</t>
    <phoneticPr fontId="2"/>
  </si>
  <si>
    <t>知人・親族などを訪問</t>
    <phoneticPr fontId="2"/>
  </si>
  <si>
    <t>散歩</t>
    <phoneticPr fontId="2"/>
  </si>
  <si>
    <t>趣味・余暇・社会活動</t>
    <phoneticPr fontId="2"/>
  </si>
  <si>
    <t>仕事</t>
    <phoneticPr fontId="2"/>
  </si>
  <si>
    <t>銀行や役所など</t>
    <phoneticPr fontId="2"/>
  </si>
  <si>
    <t>ほとんど毎日</t>
    <phoneticPr fontId="2"/>
  </si>
  <si>
    <t>２～３日に１回</t>
    <phoneticPr fontId="2"/>
  </si>
  <si>
    <t>週に１回</t>
    <phoneticPr fontId="2"/>
  </si>
  <si>
    <t>月に１～２回</t>
    <phoneticPr fontId="2"/>
  </si>
  <si>
    <t>年に数回</t>
    <phoneticPr fontId="2"/>
  </si>
  <si>
    <t>ほとんど外出しない</t>
    <phoneticPr fontId="2"/>
  </si>
  <si>
    <t>徒歩</t>
    <phoneticPr fontId="2"/>
  </si>
  <si>
    <t>シニアカー</t>
    <phoneticPr fontId="2"/>
  </si>
  <si>
    <t>バイク・スクーター</t>
    <phoneticPr fontId="2"/>
  </si>
  <si>
    <t>自分で運転する自動車</t>
    <phoneticPr fontId="2"/>
  </si>
  <si>
    <t>家族などの運転する自動車</t>
    <phoneticPr fontId="2"/>
  </si>
  <si>
    <t>バス・路面電車</t>
    <phoneticPr fontId="2"/>
  </si>
  <si>
    <t>電車・地下鉄</t>
    <phoneticPr fontId="2"/>
  </si>
  <si>
    <t>タクシー</t>
    <phoneticPr fontId="2"/>
  </si>
  <si>
    <t>自分で操作する車いす</t>
    <phoneticPr fontId="2"/>
  </si>
  <si>
    <t>介助者が必要な車いす</t>
    <phoneticPr fontId="2"/>
  </si>
  <si>
    <t>ほとんど毎日運転する</t>
    <phoneticPr fontId="2"/>
  </si>
  <si>
    <t>週２，３回は運転する</t>
    <phoneticPr fontId="2"/>
  </si>
  <si>
    <t>週に１回くらいは運転する</t>
    <phoneticPr fontId="2"/>
  </si>
  <si>
    <t>月に数回しか運転しない</t>
    <phoneticPr fontId="2"/>
  </si>
  <si>
    <t>年に数回しか運転しない</t>
    <phoneticPr fontId="2"/>
  </si>
  <si>
    <t>特に考えていない</t>
    <phoneticPr fontId="2"/>
  </si>
  <si>
    <t>日常の買い物に不便</t>
    <phoneticPr fontId="2"/>
  </si>
  <si>
    <t>医院や病院への通院に不便</t>
    <phoneticPr fontId="2"/>
  </si>
  <si>
    <t>交通事故にあいそうで心配</t>
    <phoneticPr fontId="2"/>
  </si>
  <si>
    <t>散歩に適した公園や道路がない</t>
    <phoneticPr fontId="2"/>
  </si>
  <si>
    <t>防災対策や防犯対策に不安がある</t>
    <phoneticPr fontId="2"/>
  </si>
  <si>
    <t>介護や福祉サービス</t>
    <phoneticPr fontId="2"/>
  </si>
  <si>
    <t>医療サービス</t>
    <phoneticPr fontId="2"/>
  </si>
  <si>
    <t>公的な年金制度</t>
    <phoneticPr fontId="2"/>
  </si>
  <si>
    <t>高齢者に配慮したまちづくり</t>
    <phoneticPr fontId="2"/>
  </si>
  <si>
    <t>高齢者の働く場の確保</t>
    <phoneticPr fontId="2"/>
  </si>
  <si>
    <t>高齢者向けの住宅の整備</t>
    <phoneticPr fontId="2"/>
  </si>
  <si>
    <t>生涯学習のための場の確保</t>
    <phoneticPr fontId="2"/>
  </si>
  <si>
    <t>子育て支援などの少子化対策</t>
    <phoneticPr fontId="2"/>
  </si>
  <si>
    <t>多世代が暮らしやすいまちづくり</t>
    <phoneticPr fontId="2"/>
  </si>
  <si>
    <t>地域全体の防災対策、防犯対策</t>
    <phoneticPr fontId="2"/>
  </si>
  <si>
    <t xml:space="preserve">【問１４で「１２活動または参加したものはない」と答えた方にお伺いします。】                                            </t>
  </si>
  <si>
    <t xml:space="preserve">【問１７で「１ある」と答えた方にお伺いします。】                                                                      </t>
  </si>
  <si>
    <t xml:space="preserve">【問２１で「１虚弱化する前に住宅を改修済みなのでそのまま住み続けたい」又は「３現在の住宅を改修し                    </t>
  </si>
  <si>
    <t xml:space="preserve">問２３住まいや地域の環境について重視することはどのようなことですか。次の中からあてはまるものを全て                    </t>
  </si>
  <si>
    <t xml:space="preserve">【Ｆ４で「１子供あり（同居のみ）」、「２子供あり（別居のみ）」及び「３子供あり（同居・別居とも                    </t>
  </si>
  <si>
    <t xml:space="preserve">【問２４で「１同居したい、同居を続けたい」、「２同居ではなく近居したい」及び「３同居か近居のど                    </t>
  </si>
  <si>
    <t xml:space="preserve">【問３０で「５バイク・スクーター」及び「６自分で運転する自動車」と回答した方にお伺いします。】                      </t>
  </si>
  <si>
    <t>74,75</t>
    <phoneticPr fontId="7"/>
  </si>
  <si>
    <t>85,86,88</t>
    <phoneticPr fontId="7"/>
  </si>
  <si>
    <t>95,96</t>
    <phoneticPr fontId="7"/>
  </si>
  <si>
    <t>65,74,75,78,80,81</t>
    <phoneticPr fontId="7"/>
  </si>
  <si>
    <t>75,80</t>
    <phoneticPr fontId="7"/>
  </si>
  <si>
    <t>65,68</t>
    <phoneticPr fontId="7"/>
  </si>
  <si>
    <t>70,81</t>
    <phoneticPr fontId="7"/>
  </si>
  <si>
    <t>66,67</t>
    <phoneticPr fontId="7"/>
  </si>
  <si>
    <t>65,74,75,76,81</t>
    <phoneticPr fontId="7"/>
  </si>
  <si>
    <t>73,75</t>
    <phoneticPr fontId="7"/>
  </si>
  <si>
    <t>67,75</t>
    <phoneticPr fontId="7"/>
  </si>
  <si>
    <t>70,72,73</t>
    <phoneticPr fontId="7"/>
  </si>
  <si>
    <t>75,82</t>
    <phoneticPr fontId="7"/>
  </si>
  <si>
    <t>66,68</t>
    <phoneticPr fontId="7"/>
  </si>
  <si>
    <t>76,80</t>
    <phoneticPr fontId="7"/>
  </si>
  <si>
    <t>75,81</t>
    <phoneticPr fontId="7"/>
  </si>
  <si>
    <t>72,82</t>
    <phoneticPr fontId="7"/>
  </si>
  <si>
    <t>72,75</t>
    <phoneticPr fontId="7"/>
  </si>
  <si>
    <t>68,73</t>
    <phoneticPr fontId="7"/>
  </si>
  <si>
    <t>68,75</t>
    <phoneticPr fontId="7"/>
  </si>
  <si>
    <t>74,75</t>
    <phoneticPr fontId="2"/>
  </si>
  <si>
    <t>85,86,88</t>
    <phoneticPr fontId="2"/>
  </si>
  <si>
    <t>95,96</t>
    <phoneticPr fontId="2"/>
  </si>
  <si>
    <t>65,74,75,78,80,81</t>
  </si>
  <si>
    <t>75,80</t>
  </si>
  <si>
    <t>65,68</t>
  </si>
  <si>
    <t>70,81</t>
  </si>
  <si>
    <t>66,67</t>
  </si>
  <si>
    <t>65,74,75,76,81</t>
  </si>
  <si>
    <t>73,75</t>
  </si>
  <si>
    <t>67,75</t>
  </si>
  <si>
    <t>70,72,73</t>
  </si>
  <si>
    <t>75,82</t>
  </si>
  <si>
    <t>66,68</t>
  </si>
  <si>
    <t>76,80</t>
  </si>
  <si>
    <t>74,75</t>
  </si>
  <si>
    <t>75,81</t>
  </si>
  <si>
    <t>72,82</t>
  </si>
  <si>
    <t>72,75</t>
  </si>
  <si>
    <t>68,73</t>
  </si>
  <si>
    <t>68,75</t>
    <phoneticPr fontId="2"/>
  </si>
  <si>
    <t>基本軸１</t>
    <phoneticPr fontId="2"/>
  </si>
  <si>
    <t>北海道</t>
    <phoneticPr fontId="2"/>
  </si>
  <si>
    <t>中部（北陸・東山・東海）</t>
  </si>
  <si>
    <t xml:space="preserve">自転車（電動アシストのものを除く） </t>
    <phoneticPr fontId="2"/>
  </si>
  <si>
    <t xml:space="preserve">電動アシスト自転車 </t>
    <phoneticPr fontId="2"/>
  </si>
  <si>
    <t>１年間に活動または参加した（再掲）</t>
    <rPh sb="1" eb="3">
      <t>ネンカン</t>
    </rPh>
    <rPh sb="4" eb="6">
      <t>カツドウ</t>
    </rPh>
    <rPh sb="9" eb="11">
      <t>サンカ</t>
    </rPh>
    <rPh sb="14" eb="15">
      <t>サイ</t>
    </rPh>
    <rPh sb="15" eb="16">
      <t>カカ</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</si>
</sst>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quot;-&quot;;##0.0"/>
    <numFmt numFmtId="178" formatCode="0.0%"/>
  </numFmts>
  <fonts count="9" x14ac:knownFonts="1">
    <font>
      <sz val="11"/>
      <color theme="1"/>
      <name val="ＭＳ Ｐゴシック"/>
      <family val="2"/>
      <charset val="128"/>
    </font>
    <font>
      <sz val="9"/>
      <color theme="1"/>
      <name val="ＭＳ 明朝"/>
      <family val="1"/>
      <charset val="128"/>
    </font>
    <font>
      <sz val="6"/>
      <name val="ＭＳ Ｐゴシック"/>
      <family val="2"/>
      <charset val="128"/>
    </font>
    <font>
      <sz val="11"/>
      <color theme="1"/>
      <name val="ＭＳ Ｐゴシック"/>
      <family val="3"/>
      <charset val="128"/>
    </font>
    <font>
      <sz val="9"/>
      <color theme="1"/>
      <name val="Meiryo UI"/>
      <family val="3"/>
      <charset val="128"/>
    </font>
    <font>
      <u/>
      <sz val="11"/>
      <color theme="10"/>
      <name val="ＭＳ Ｐゴシック"/>
      <family val="2"/>
      <charset val="128"/>
    </font>
    <font>
      <u/>
      <sz val="9"/>
      <color rgb="FF0000FF"/>
      <name val="Meiryo UI"/>
      <family val="3"/>
      <charset val="128"/>
    </font>
    <font>
      <sz val="6"/>
      <name val="游ゴシック"/>
      <family val="3"/>
      <charset val="128"/>
      <scheme val="minor"/>
    </font>
    <font>
      <sz val="11"/>
      <color theme="1"/>
      <name val="ＭＳ Ｐゴシック"/>
      <family val="2"/>
      <charset val="128"/>
    </font>
  </fonts>
  <fills count="4">
    <fill>
      <patternFill patternType="none"/>
    </fill>
    <fill>
      <patternFill patternType="gray125"/>
    </fill>
    <fill>
      <patternFill patternType="solid">
        <fgColor rgb="FFDAEEF3"/>
        <bgColor indexed="64"/>
      </patternFill>
    </fill>
    <fill>
      <patternFill patternType="solid">
        <fgColor theme="0"/>
        <bgColor indexed="64"/>
      </patternFill>
    </fill>
  </fills>
  <borders count="14">
    <border>
      <left/>
      <right/>
      <top/>
      <bottom/>
      <diagonal/>
    </border>
    <border>
      <left style="thin">
        <color rgb="FF000000"/>
      </left>
      <right style="thin">
        <color rgb="FF000000"/>
      </right>
      <top style="thin">
        <color rgb="FF000000"/>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dotted">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dotted">
        <color rgb="FF000000"/>
      </top>
      <bottom style="thin">
        <color rgb="FF000000"/>
      </bottom>
      <diagonal/>
    </border>
    <border>
      <left style="thin">
        <color rgb="FF000000"/>
      </left>
      <right style="thin">
        <color rgb="FF000000"/>
      </right>
      <top style="thin">
        <color indexed="64"/>
      </top>
      <bottom/>
      <diagonal/>
    </border>
    <border>
      <left style="thin">
        <color rgb="FF000000"/>
      </left>
      <right style="thin">
        <color rgb="FF000000"/>
      </right>
      <top/>
      <bottom style="thin">
        <color indexed="64"/>
      </bottom>
      <diagonal/>
    </border>
    <border>
      <left style="thin">
        <color rgb="FF000000"/>
      </left>
      <right style="thin">
        <color rgb="FF000000"/>
      </right>
      <top style="thin">
        <color rgb="FF000000"/>
      </top>
      <bottom style="thin">
        <color indexed="64"/>
      </bottom>
      <diagonal/>
    </border>
  </borders>
  <cellStyleXfs count="4">
    <xf numFmtId="0" fontId="0" fillId="0" borderId="0">
      <alignment vertical="center"/>
    </xf>
    <xf numFmtId="0" fontId="3" fillId="0" borderId="0">
      <alignment vertical="center"/>
    </xf>
    <xf numFmtId="0" fontId="5" fillId="0" borderId="0" applyNumberFormat="0" applyFill="0" applyBorder="0" applyAlignment="0" applyProtection="0">
      <alignment vertical="center"/>
    </xf>
    <xf numFmtId="9" fontId="8" fillId="0" borderId="0" applyFont="0" applyFill="0" applyBorder="0" applyAlignment="0" applyProtection="0">
      <alignment vertical="center"/>
    </xf>
  </cellStyleXfs>
  <cellXfs count="54">
    <xf numFmtId="0" fontId="0" fillId="0" borderId="0" xfId="0">
      <alignment vertical="center"/>
    </xf>
    <xf numFmtId="0" fontId="4" fillId="0" borderId="0" xfId="0" applyFont="1" applyAlignment="1">
      <alignment vertical="center"/>
    </xf>
    <xf numFmtId="0" fontId="4" fillId="0" borderId="0" xfId="0" applyFont="1" applyAlignment="1"/>
    <xf numFmtId="0" fontId="4" fillId="2" borderId="3" xfId="0" applyFont="1" applyFill="1" applyBorder="1" applyAlignment="1">
      <alignment horizontal="center" vertical="center"/>
    </xf>
    <xf numFmtId="0" fontId="4" fillId="0" borderId="3" xfId="0" applyFont="1" applyBorder="1" applyAlignment="1">
      <alignment vertical="center" wrapText="1"/>
    </xf>
    <xf numFmtId="0" fontId="4" fillId="2" borderId="5" xfId="0" applyFont="1" applyFill="1" applyBorder="1" applyAlignment="1">
      <alignment horizontal="center" vertical="center"/>
    </xf>
    <xf numFmtId="0" fontId="4" fillId="0" borderId="0" xfId="0" applyFont="1" applyFill="1" applyAlignment="1"/>
    <xf numFmtId="49" fontId="4" fillId="0" borderId="0" xfId="1" applyNumberFormat="1" applyFont="1" applyAlignment="1">
      <alignment horizontal="right" vertical="center"/>
    </xf>
    <xf numFmtId="49" fontId="4" fillId="0" borderId="0" xfId="1" applyNumberFormat="1" applyFont="1" applyAlignment="1">
      <alignment horizontal="left" vertical="center"/>
    </xf>
    <xf numFmtId="49" fontId="4" fillId="0" borderId="1" xfId="1" applyNumberFormat="1" applyFont="1" applyBorder="1" applyAlignment="1">
      <alignment horizontal="left" vertical="center"/>
    </xf>
    <xf numFmtId="176" fontId="4" fillId="0" borderId="1" xfId="1" applyNumberFormat="1" applyFont="1" applyBorder="1" applyAlignment="1">
      <alignment horizontal="right" vertical="center"/>
    </xf>
    <xf numFmtId="49" fontId="4" fillId="0" borderId="0" xfId="1" applyNumberFormat="1" applyFont="1" applyAlignment="1">
      <alignment horizontal="left" vertical="top"/>
    </xf>
    <xf numFmtId="0" fontId="4" fillId="0" borderId="0" xfId="1" applyFont="1">
      <alignment vertical="center"/>
    </xf>
    <xf numFmtId="177" fontId="4" fillId="0" borderId="1" xfId="1" applyNumberFormat="1" applyFont="1" applyBorder="1" applyAlignment="1">
      <alignment horizontal="right" vertical="center"/>
    </xf>
    <xf numFmtId="0" fontId="6" fillId="0" borderId="3" xfId="2" applyFont="1" applyBorder="1" applyAlignment="1">
      <alignment vertical="center" wrapText="1"/>
    </xf>
    <xf numFmtId="0" fontId="6" fillId="0" borderId="0" xfId="2" applyNumberFormat="1" applyFont="1" applyAlignment="1">
      <alignment horizontal="left" vertical="center"/>
    </xf>
    <xf numFmtId="49" fontId="4" fillId="0" borderId="2" xfId="1" applyNumberFormat="1" applyFont="1" applyBorder="1" applyAlignment="1">
      <alignment horizontal="center" vertical="top"/>
    </xf>
    <xf numFmtId="49" fontId="4" fillId="0" borderId="1" xfId="1" applyNumberFormat="1" applyFont="1" applyBorder="1" applyAlignment="1">
      <alignment horizontal="center" vertical="top" wrapText="1"/>
    </xf>
    <xf numFmtId="0" fontId="4" fillId="0" borderId="0" xfId="1" applyFont="1" applyAlignment="1">
      <alignment horizontal="center" vertical="top"/>
    </xf>
    <xf numFmtId="49" fontId="4" fillId="0" borderId="1" xfId="1" applyNumberFormat="1" applyFont="1" applyBorder="1" applyAlignment="1">
      <alignment horizontal="center" vertical="center"/>
    </xf>
    <xf numFmtId="49" fontId="4" fillId="0" borderId="7" xfId="1" applyNumberFormat="1" applyFont="1" applyBorder="1" applyAlignment="1">
      <alignment horizontal="left" vertical="center"/>
    </xf>
    <xf numFmtId="176" fontId="4" fillId="0" borderId="7" xfId="1" applyNumberFormat="1" applyFont="1" applyBorder="1" applyAlignment="1">
      <alignment horizontal="right" vertical="center"/>
    </xf>
    <xf numFmtId="177" fontId="4" fillId="0" borderId="7" xfId="1" applyNumberFormat="1" applyFont="1" applyBorder="1" applyAlignment="1">
      <alignment horizontal="right" vertical="center"/>
    </xf>
    <xf numFmtId="0" fontId="4" fillId="0" borderId="0" xfId="1" applyFont="1" applyAlignment="1">
      <alignment horizontal="right" vertical="center"/>
    </xf>
    <xf numFmtId="49" fontId="4" fillId="0" borderId="8" xfId="1" applyNumberFormat="1" applyFont="1" applyBorder="1" applyAlignment="1">
      <alignment horizontal="left" vertical="center"/>
    </xf>
    <xf numFmtId="177" fontId="4" fillId="0" borderId="8" xfId="1" applyNumberFormat="1" applyFont="1" applyBorder="1" applyAlignment="1">
      <alignment horizontal="right" vertical="center"/>
    </xf>
    <xf numFmtId="49" fontId="4" fillId="0" borderId="9" xfId="1" applyNumberFormat="1" applyFont="1" applyBorder="1" applyAlignment="1">
      <alignment horizontal="left" vertical="center"/>
    </xf>
    <xf numFmtId="177" fontId="4" fillId="0" borderId="9" xfId="1" applyNumberFormat="1" applyFont="1" applyBorder="1" applyAlignment="1">
      <alignment horizontal="right" vertical="center"/>
    </xf>
    <xf numFmtId="176" fontId="4" fillId="0" borderId="8" xfId="1" applyNumberFormat="1" applyFont="1" applyBorder="1" applyAlignment="1">
      <alignment horizontal="right" vertical="center"/>
    </xf>
    <xf numFmtId="176" fontId="4" fillId="0" borderId="9" xfId="1" applyNumberFormat="1" applyFont="1" applyBorder="1" applyAlignment="1">
      <alignment horizontal="right" vertical="center"/>
    </xf>
    <xf numFmtId="177" fontId="4" fillId="0" borderId="0" xfId="1" applyNumberFormat="1" applyFont="1">
      <alignment vertical="center"/>
    </xf>
    <xf numFmtId="177" fontId="4" fillId="0" borderId="1" xfId="1" applyNumberFormat="1" applyFont="1" applyBorder="1" applyAlignment="1">
      <alignment horizontal="center" vertical="top" wrapText="1"/>
    </xf>
    <xf numFmtId="177" fontId="4" fillId="0" borderId="1" xfId="1" applyNumberFormat="1" applyFont="1" applyBorder="1" applyAlignment="1">
      <alignment horizontal="left" vertical="center"/>
    </xf>
    <xf numFmtId="49" fontId="4" fillId="0" borderId="10" xfId="1" applyNumberFormat="1" applyFont="1" applyBorder="1" applyAlignment="1">
      <alignment horizontal="left" vertical="center"/>
    </xf>
    <xf numFmtId="176" fontId="4" fillId="0" borderId="10" xfId="1" applyNumberFormat="1" applyFont="1" applyBorder="1" applyAlignment="1">
      <alignment horizontal="right" vertical="center"/>
    </xf>
    <xf numFmtId="177" fontId="4" fillId="0" borderId="10" xfId="1" applyNumberFormat="1" applyFont="1" applyBorder="1" applyAlignment="1">
      <alignment horizontal="right" vertical="center"/>
    </xf>
    <xf numFmtId="176" fontId="4" fillId="0" borderId="11" xfId="1" applyNumberFormat="1" applyFont="1" applyBorder="1" applyAlignment="1">
      <alignment horizontal="right" vertical="center"/>
    </xf>
    <xf numFmtId="176" fontId="4" fillId="0" borderId="1" xfId="1" applyNumberFormat="1" applyFont="1" applyFill="1" applyBorder="1" applyAlignment="1">
      <alignment horizontal="right" vertical="center"/>
    </xf>
    <xf numFmtId="49" fontId="4" fillId="0" borderId="1" xfId="1" applyNumberFormat="1" applyFont="1" applyFill="1" applyBorder="1" applyAlignment="1">
      <alignment horizontal="left" vertical="center"/>
    </xf>
    <xf numFmtId="176" fontId="4" fillId="0" borderId="7" xfId="1" applyNumberFormat="1" applyFont="1" applyFill="1" applyBorder="1" applyAlignment="1">
      <alignment horizontal="right" vertical="center"/>
    </xf>
    <xf numFmtId="176" fontId="4" fillId="0" borderId="10" xfId="1" applyNumberFormat="1" applyFont="1" applyFill="1" applyBorder="1" applyAlignment="1">
      <alignment horizontal="right" vertical="center"/>
    </xf>
    <xf numFmtId="176" fontId="4" fillId="0" borderId="1" xfId="1" applyNumberFormat="1" applyFont="1" applyBorder="1" applyAlignment="1">
      <alignment horizontal="left" vertical="center"/>
    </xf>
    <xf numFmtId="177" fontId="4" fillId="0" borderId="12" xfId="1" applyNumberFormat="1" applyFont="1" applyBorder="1" applyAlignment="1">
      <alignment horizontal="right" vertical="center"/>
    </xf>
    <xf numFmtId="49" fontId="4" fillId="0" borderId="13" xfId="1" applyNumberFormat="1" applyFont="1" applyBorder="1" applyAlignment="1">
      <alignment horizontal="center" vertical="top" wrapText="1"/>
    </xf>
    <xf numFmtId="176" fontId="4" fillId="0" borderId="0" xfId="1" applyNumberFormat="1" applyFont="1">
      <alignment vertical="center"/>
    </xf>
    <xf numFmtId="178" fontId="4" fillId="3" borderId="0" xfId="3" applyNumberFormat="1" applyFont="1" applyFill="1">
      <alignment vertical="center"/>
    </xf>
    <xf numFmtId="49" fontId="4" fillId="3" borderId="1" xfId="1" applyNumberFormat="1" applyFont="1" applyFill="1" applyBorder="1" applyAlignment="1">
      <alignment horizontal="left" vertical="center"/>
    </xf>
    <xf numFmtId="0" fontId="4" fillId="3" borderId="0" xfId="1" applyFont="1" applyFill="1">
      <alignment vertical="center"/>
    </xf>
    <xf numFmtId="176" fontId="4" fillId="3" borderId="7" xfId="1" applyNumberFormat="1" applyFont="1" applyFill="1" applyBorder="1" applyAlignment="1">
      <alignment horizontal="right" vertical="center"/>
    </xf>
    <xf numFmtId="49" fontId="4" fillId="0" borderId="1" xfId="1" applyNumberFormat="1" applyFont="1" applyFill="1" applyBorder="1" applyAlignment="1">
      <alignment horizontal="center" vertical="top" wrapText="1"/>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cellXfs>
  <cellStyles count="4">
    <cellStyle name="パーセント" xfId="3" builtinId="5"/>
    <cellStyle name="ハイパーリンク" xfId="2" builtinId="8"/>
    <cellStyle name="標準" xfId="0" builtinId="0"/>
    <cellStyle name="標準 2" xfId="1" xr:uid="{67B56955-5334-448A-A1D5-7C7B85910932}"/>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worksheet" Target="worksheets/sheet150.xml"/><Relationship Id="rId155" Type="http://schemas.openxmlformats.org/officeDocument/2006/relationships/calcChain" Target="calcChain.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worksheet" Target="worksheets/sheet145.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worksheet" Target="worksheets/sheet151.xml"/><Relationship Id="rId156" Type="http://schemas.openxmlformats.org/officeDocument/2006/relationships/customXml" Target="../customXml/item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customXml" Target="../customXml/item2.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styles" Target="style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sharedStrings" Target="sharedStrings.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F4A11-72F4-44A3-845E-5943C0A36191}">
  <sheetPr codeName="Sheet42"/>
  <dimension ref="B1:I56"/>
  <sheetViews>
    <sheetView tabSelected="1" topLeftCell="A44" workbookViewId="0">
      <selection activeCell="F54" sqref="F54"/>
    </sheetView>
  </sheetViews>
  <sheetFormatPr defaultColWidth="8.88671875" defaultRowHeight="12.6" x14ac:dyDescent="0.25"/>
  <cols>
    <col min="1" max="1" width="3.6640625" style="2" customWidth="1"/>
    <col min="2" max="2" width="5.6640625" style="2" customWidth="1"/>
    <col min="3" max="3" width="7.6640625" style="2" customWidth="1"/>
    <col min="4" max="4" width="26.6640625" style="2" customWidth="1"/>
    <col min="5" max="5" width="7.6640625" style="2" customWidth="1"/>
    <col min="6" max="6" width="26.6640625" style="2" customWidth="1"/>
    <col min="7" max="9" width="10.6640625" style="2" customWidth="1"/>
    <col min="10" max="16384" width="8.88671875" style="2"/>
  </cols>
  <sheetData>
    <row r="1" spans="2:9" x14ac:dyDescent="0.25">
      <c r="B1" s="1"/>
    </row>
    <row r="2" spans="2:9" x14ac:dyDescent="0.25">
      <c r="B2" s="6" t="s">
        <v>327</v>
      </c>
      <c r="C2" s="6"/>
      <c r="D2" s="6"/>
      <c r="E2" s="6"/>
      <c r="F2" s="6"/>
    </row>
    <row r="5" spans="2:9" x14ac:dyDescent="0.25">
      <c r="B5" s="50" t="s">
        <v>89</v>
      </c>
      <c r="C5" s="51" t="s">
        <v>96</v>
      </c>
      <c r="D5" s="52"/>
      <c r="E5" s="53"/>
      <c r="F5" s="5" t="s">
        <v>97</v>
      </c>
      <c r="G5" s="50" t="s">
        <v>324</v>
      </c>
      <c r="H5" s="50" t="s">
        <v>325</v>
      </c>
      <c r="I5" s="50" t="s">
        <v>326</v>
      </c>
    </row>
    <row r="6" spans="2:9" x14ac:dyDescent="0.25">
      <c r="B6" s="50"/>
      <c r="C6" s="3" t="s">
        <v>90</v>
      </c>
      <c r="D6" s="3" t="s">
        <v>91</v>
      </c>
      <c r="E6" s="3" t="s">
        <v>92</v>
      </c>
      <c r="F6" s="3" t="s">
        <v>91</v>
      </c>
      <c r="G6" s="50"/>
      <c r="H6" s="50"/>
      <c r="I6" s="50"/>
    </row>
    <row r="7" spans="2:9" x14ac:dyDescent="0.25">
      <c r="B7" s="4">
        <v>1</v>
      </c>
      <c r="C7" s="4" t="s">
        <v>289</v>
      </c>
      <c r="D7" s="4" t="s">
        <v>290</v>
      </c>
      <c r="E7" s="4" t="s">
        <v>93</v>
      </c>
      <c r="F7" s="4" t="s">
        <v>94</v>
      </c>
      <c r="G7" s="14" t="str">
        <f xml:space="preserve"> HYPERLINK("#'F1_N'!A3:D131", "F1_N")</f>
        <v>F1_N</v>
      </c>
      <c r="H7" s="14" t="str">
        <f xml:space="preserve"> HYPERLINK("#'F1_%'!A3:D131", "F1_%")</f>
        <v>F1_%</v>
      </c>
      <c r="I7" s="14" t="str">
        <f xml:space="preserve"> HYPERLINK("#'F1_N%'!A3:D244", "F1_N%")</f>
        <v>F1_N%</v>
      </c>
    </row>
    <row r="8" spans="2:9" x14ac:dyDescent="0.25">
      <c r="B8" s="4">
        <v>2</v>
      </c>
      <c r="C8" s="4" t="s">
        <v>291</v>
      </c>
      <c r="D8" s="4" t="s">
        <v>292</v>
      </c>
      <c r="E8" s="4" t="s">
        <v>93</v>
      </c>
      <c r="F8" s="4" t="s">
        <v>94</v>
      </c>
      <c r="G8" s="14" t="str">
        <f xml:space="preserve"> HYPERLINK("#'F2_N'!A3:P129", "F2_N")</f>
        <v>F2_N</v>
      </c>
      <c r="H8" s="14" t="str">
        <f xml:space="preserve"> HYPERLINK("#'F2_%'!A3:P129", "F2_%")</f>
        <v>F2_%</v>
      </c>
      <c r="I8" s="14" t="str">
        <f xml:space="preserve"> HYPERLINK("#'F2_N%'!A3:P242", "F2_N%")</f>
        <v>F2_N%</v>
      </c>
    </row>
    <row r="9" spans="2:9" ht="37.799999999999997" x14ac:dyDescent="0.25">
      <c r="B9" s="4">
        <v>3</v>
      </c>
      <c r="C9" s="4" t="s">
        <v>293</v>
      </c>
      <c r="D9" s="4" t="s">
        <v>294</v>
      </c>
      <c r="E9" s="4" t="s">
        <v>93</v>
      </c>
      <c r="F9" s="4" t="s">
        <v>94</v>
      </c>
      <c r="G9" s="14" t="str">
        <f xml:space="preserve"> HYPERLINK("#'F3_N'!A3:G129", "F3_N")</f>
        <v>F3_N</v>
      </c>
      <c r="H9" s="14" t="str">
        <f xml:space="preserve"> HYPERLINK("#'F3_%'!A3:G129", "F3_%")</f>
        <v>F3_%</v>
      </c>
      <c r="I9" s="14" t="str">
        <f xml:space="preserve"> HYPERLINK("#'F3_N%'!A3:G242", "F3_N%")</f>
        <v>F3_N%</v>
      </c>
    </row>
    <row r="10" spans="2:9" ht="50.4" x14ac:dyDescent="0.25">
      <c r="B10" s="4">
        <v>4</v>
      </c>
      <c r="C10" s="4" t="s">
        <v>295</v>
      </c>
      <c r="D10" s="4" t="s">
        <v>296</v>
      </c>
      <c r="E10" s="4" t="s">
        <v>93</v>
      </c>
      <c r="F10" s="4" t="s">
        <v>94</v>
      </c>
      <c r="G10" s="14" t="str">
        <f xml:space="preserve"> HYPERLINK("#'F4_N'!A3:G130", "F4_N")</f>
        <v>F4_N</v>
      </c>
      <c r="H10" s="14" t="str">
        <f xml:space="preserve"> HYPERLINK("#'F4_%'!A3:G130", "F4_%")</f>
        <v>F4_%</v>
      </c>
      <c r="I10" s="14" t="str">
        <f xml:space="preserve"> HYPERLINK("#'F4_N%'!A3:G243", "F4_N%")</f>
        <v>F4_N%</v>
      </c>
    </row>
    <row r="11" spans="2:9" ht="37.799999999999997" x14ac:dyDescent="0.25">
      <c r="B11" s="4">
        <v>5</v>
      </c>
      <c r="C11" s="4" t="s">
        <v>297</v>
      </c>
      <c r="D11" s="4" t="s">
        <v>298</v>
      </c>
      <c r="E11" s="4" t="s">
        <v>299</v>
      </c>
      <c r="F11" s="4" t="s">
        <v>94</v>
      </c>
      <c r="G11" s="14" t="str">
        <f xml:space="preserve"> HYPERLINK("#'F5_N'!A3:H130", "F5_N")</f>
        <v>F5_N</v>
      </c>
      <c r="H11" s="14" t="str">
        <f xml:space="preserve"> HYPERLINK("#'F5_%'!A3:H130", "F5_%")</f>
        <v>F5_%</v>
      </c>
      <c r="I11" s="14" t="str">
        <f xml:space="preserve"> HYPERLINK("#'F5_N%'!A3:H243", "F5_N%")</f>
        <v>F5_N%</v>
      </c>
    </row>
    <row r="12" spans="2:9" ht="25.2" x14ac:dyDescent="0.25">
      <c r="B12" s="4">
        <v>6</v>
      </c>
      <c r="C12" s="4" t="s">
        <v>300</v>
      </c>
      <c r="D12" s="4" t="s">
        <v>301</v>
      </c>
      <c r="E12" s="4" t="s">
        <v>93</v>
      </c>
      <c r="F12" s="4" t="s">
        <v>94</v>
      </c>
      <c r="G12" s="14" t="str">
        <f xml:space="preserve"> HYPERLINK("#'F6_N'!A3:J129", "F6_N")</f>
        <v>F6_N</v>
      </c>
      <c r="H12" s="14" t="str">
        <f xml:space="preserve"> HYPERLINK("#'F6_%'!A3:J129", "F6_%")</f>
        <v>F6_%</v>
      </c>
      <c r="I12" s="14" t="str">
        <f xml:space="preserve"> HYPERLINK("#'F6_N%'!A3:J242", "F6_N%")</f>
        <v>F6_N%</v>
      </c>
    </row>
    <row r="13" spans="2:9" ht="37.799999999999997" x14ac:dyDescent="0.25">
      <c r="B13" s="4">
        <v>7</v>
      </c>
      <c r="C13" s="4" t="s">
        <v>302</v>
      </c>
      <c r="D13" s="4" t="s">
        <v>303</v>
      </c>
      <c r="E13" s="4" t="s">
        <v>93</v>
      </c>
      <c r="F13" s="4" t="s">
        <v>94</v>
      </c>
      <c r="G13" s="14" t="str">
        <f xml:space="preserve"> HYPERLINK("#'F7_N'!A3:E129", "F7_N")</f>
        <v>F7_N</v>
      </c>
      <c r="H13" s="14" t="str">
        <f xml:space="preserve"> HYPERLINK("#'F7_%'!A3:E129", "F7_%")</f>
        <v>F7_%</v>
      </c>
      <c r="I13" s="14" t="str">
        <f xml:space="preserve"> HYPERLINK("#'F7_N%'!A3:E242", "F7_N%")</f>
        <v>F7_N%</v>
      </c>
    </row>
    <row r="14" spans="2:9" ht="37.799999999999997" x14ac:dyDescent="0.25">
      <c r="B14" s="4">
        <v>8</v>
      </c>
      <c r="C14" s="4" t="s">
        <v>304</v>
      </c>
      <c r="D14" s="4" t="s">
        <v>305</v>
      </c>
      <c r="E14" s="4" t="s">
        <v>93</v>
      </c>
      <c r="F14" s="4" t="s">
        <v>94</v>
      </c>
      <c r="G14" s="14" t="str">
        <f xml:space="preserve"> HYPERLINK("#'F8_N'!A3:K129", "F8_N")</f>
        <v>F8_N</v>
      </c>
      <c r="H14" s="14" t="str">
        <f xml:space="preserve"> HYPERLINK("#'F8_%'!A3:K129", "F8_%")</f>
        <v>F8_%</v>
      </c>
      <c r="I14" s="14" t="str">
        <f xml:space="preserve"> HYPERLINK("#'F8_N%'!A3:K242", "F8_N%")</f>
        <v>F8_N%</v>
      </c>
    </row>
    <row r="15" spans="2:9" ht="75.599999999999994" x14ac:dyDescent="0.25">
      <c r="B15" s="4">
        <v>9</v>
      </c>
      <c r="C15" s="4" t="s">
        <v>306</v>
      </c>
      <c r="D15" s="4" t="s">
        <v>307</v>
      </c>
      <c r="E15" s="4" t="s">
        <v>93</v>
      </c>
      <c r="F15" s="4" t="s">
        <v>94</v>
      </c>
      <c r="G15" s="14" t="str">
        <f xml:space="preserve"> HYPERLINK("#'F9_N'!A3:N131", "F9_N")</f>
        <v>F9_N</v>
      </c>
      <c r="H15" s="14" t="str">
        <f xml:space="preserve"> HYPERLINK("#'F9_%'!A3:N131", "F9_%")</f>
        <v>F9_%</v>
      </c>
      <c r="I15" s="14" t="str">
        <f xml:space="preserve"> HYPERLINK("#'F9_N%'!A3:N244", "F9_N%")</f>
        <v>F9_N%</v>
      </c>
    </row>
    <row r="16" spans="2:9" ht="37.799999999999997" x14ac:dyDescent="0.25">
      <c r="B16" s="4">
        <v>10</v>
      </c>
      <c r="C16" s="4" t="s">
        <v>98</v>
      </c>
      <c r="D16" s="4" t="s">
        <v>139</v>
      </c>
      <c r="E16" s="4" t="s">
        <v>93</v>
      </c>
      <c r="F16" s="4" t="s">
        <v>94</v>
      </c>
      <c r="G16" s="14" t="str">
        <f xml:space="preserve"> HYPERLINK("#'問1_N'!A3:J131", "問1_N")</f>
        <v>問1_N</v>
      </c>
      <c r="H16" s="14" t="str">
        <f xml:space="preserve"> HYPERLINK("#'問1_%'!A3:J131", "問1_%")</f>
        <v>問1_%</v>
      </c>
      <c r="I16" s="14" t="str">
        <f xml:space="preserve"> HYPERLINK("#'問1_N%'!A3:J244", "問1_N%")</f>
        <v>問1_N%</v>
      </c>
    </row>
    <row r="17" spans="2:9" ht="50.4" x14ac:dyDescent="0.25">
      <c r="B17" s="4">
        <v>11</v>
      </c>
      <c r="C17" s="4" t="s">
        <v>99</v>
      </c>
      <c r="D17" s="4" t="s">
        <v>140</v>
      </c>
      <c r="E17" s="4" t="s">
        <v>93</v>
      </c>
      <c r="F17" s="4" t="s">
        <v>94</v>
      </c>
      <c r="G17" s="14" t="str">
        <f xml:space="preserve"> HYPERLINK("#'問2_イ_N'!A3:F130", "問2_イ_N")</f>
        <v>問2_イ_N</v>
      </c>
      <c r="H17" s="14" t="str">
        <f xml:space="preserve"> HYPERLINK("#'問2_イ_%'!A3:F130", "問2_イ_%")</f>
        <v>問2_イ_%</v>
      </c>
      <c r="I17" s="14" t="str">
        <f xml:space="preserve"> HYPERLINK("#'問2_イ_N%'!A3:F243", "問2_イ_N%")</f>
        <v>問2_イ_N%</v>
      </c>
    </row>
    <row r="18" spans="2:9" ht="63" x14ac:dyDescent="0.25">
      <c r="B18" s="4">
        <v>12</v>
      </c>
      <c r="C18" s="4" t="s">
        <v>100</v>
      </c>
      <c r="D18" s="4" t="s">
        <v>141</v>
      </c>
      <c r="E18" s="4" t="s">
        <v>93</v>
      </c>
      <c r="F18" s="4" t="s">
        <v>94</v>
      </c>
      <c r="G18" s="14" t="str">
        <f xml:space="preserve"> HYPERLINK("#'問2_ロ_N'!A3:F130", "問2_ロ_N")</f>
        <v>問2_ロ_N</v>
      </c>
      <c r="H18" s="14" t="str">
        <f xml:space="preserve"> HYPERLINK("#'問2_ロ_%'!A3:F130", "問2_ロ_%")</f>
        <v>問2_ロ_%</v>
      </c>
      <c r="I18" s="14" t="str">
        <f xml:space="preserve"> HYPERLINK("#'問2_ロ_N%'!A3:F243", "問2_ロ_N%")</f>
        <v>問2_ロ_N%</v>
      </c>
    </row>
    <row r="19" spans="2:9" ht="50.4" x14ac:dyDescent="0.25">
      <c r="B19" s="4">
        <v>13</v>
      </c>
      <c r="C19" s="4" t="s">
        <v>101</v>
      </c>
      <c r="D19" s="4" t="s">
        <v>142</v>
      </c>
      <c r="E19" s="4" t="s">
        <v>93</v>
      </c>
      <c r="F19" s="4" t="s">
        <v>94</v>
      </c>
      <c r="G19" s="14" t="str">
        <f xml:space="preserve"> HYPERLINK("#'問2_ハ_N'!A3:F130", "問2_ハ_N")</f>
        <v>問2_ハ_N</v>
      </c>
      <c r="H19" s="14" t="str">
        <f xml:space="preserve"> HYPERLINK("#'問2_ハ_%'!A3:F130", "問2_ハ_%")</f>
        <v>問2_ハ_%</v>
      </c>
      <c r="I19" s="14" t="str">
        <f xml:space="preserve"> HYPERLINK("#'問2_ハ_N%'!A3:F243", "問2_ハ_N%")</f>
        <v>問2_ハ_N%</v>
      </c>
    </row>
    <row r="20" spans="2:9" ht="63" x14ac:dyDescent="0.25">
      <c r="B20" s="4">
        <v>14</v>
      </c>
      <c r="C20" s="4" t="s">
        <v>102</v>
      </c>
      <c r="D20" s="4" t="s">
        <v>143</v>
      </c>
      <c r="E20" s="4" t="s">
        <v>93</v>
      </c>
      <c r="F20" s="4" t="s">
        <v>94</v>
      </c>
      <c r="G20" s="14" t="str">
        <f xml:space="preserve"> HYPERLINK("#'問2_ニ_N'!A3:F130", "問2_ニ_N")</f>
        <v>問2_ニ_N</v>
      </c>
      <c r="H20" s="14" t="str">
        <f xml:space="preserve"> HYPERLINK("#'問2_ニ_%'!A3:F130", "問2_ニ_%")</f>
        <v>問2_ニ_%</v>
      </c>
      <c r="I20" s="14" t="str">
        <f xml:space="preserve"> HYPERLINK("#'問2_ニ_N%'!A3:F243", "問2_ニ_N%")</f>
        <v>問2_ニ_N%</v>
      </c>
    </row>
    <row r="21" spans="2:9" ht="50.4" x14ac:dyDescent="0.25">
      <c r="B21" s="4">
        <v>15</v>
      </c>
      <c r="C21" s="4" t="s">
        <v>103</v>
      </c>
      <c r="D21" s="4" t="s">
        <v>144</v>
      </c>
      <c r="E21" s="4" t="s">
        <v>93</v>
      </c>
      <c r="F21" s="4" t="s">
        <v>94</v>
      </c>
      <c r="G21" s="14" t="str">
        <f xml:space="preserve"> HYPERLINK("#'問2_ホ_N'!A3:F130", "問2_ホ_N")</f>
        <v>問2_ホ_N</v>
      </c>
      <c r="H21" s="14" t="str">
        <f xml:space="preserve"> HYPERLINK("#'問2_ホ_%'!A3:F130", "問2_ホ_%")</f>
        <v>問2_ホ_%</v>
      </c>
      <c r="I21" s="14" t="str">
        <f xml:space="preserve"> HYPERLINK("#'問2_ホ_N%'!A3:F243", "問2_ホ_N%")</f>
        <v>問2_ホ_N%</v>
      </c>
    </row>
    <row r="22" spans="2:9" ht="50.4" x14ac:dyDescent="0.25">
      <c r="B22" s="4">
        <v>16</v>
      </c>
      <c r="C22" s="4" t="s">
        <v>104</v>
      </c>
      <c r="D22" s="4" t="s">
        <v>145</v>
      </c>
      <c r="E22" s="4" t="s">
        <v>93</v>
      </c>
      <c r="F22" s="4" t="s">
        <v>94</v>
      </c>
      <c r="G22" s="14" t="str">
        <f xml:space="preserve"> HYPERLINK("#'問2_ヘ_N'!A3:F130", "問2_ヘ_N")</f>
        <v>問2_ヘ_N</v>
      </c>
      <c r="H22" s="14" t="str">
        <f xml:space="preserve"> HYPERLINK("#'問2_ヘ_%'!A3:F130", "問2_ヘ_%")</f>
        <v>問2_ヘ_%</v>
      </c>
      <c r="I22" s="14" t="str">
        <f xml:space="preserve"> HYPERLINK("#'問2_ヘ_N%'!A3:F243", "問2_ヘ_N%")</f>
        <v>問2_ヘ_N%</v>
      </c>
    </row>
    <row r="23" spans="2:9" ht="50.4" x14ac:dyDescent="0.25">
      <c r="B23" s="4">
        <v>17</v>
      </c>
      <c r="C23" s="4" t="s">
        <v>105</v>
      </c>
      <c r="D23" s="4" t="s">
        <v>146</v>
      </c>
      <c r="E23" s="4" t="s">
        <v>93</v>
      </c>
      <c r="F23" s="4" t="s">
        <v>94</v>
      </c>
      <c r="G23" s="14" t="str">
        <f xml:space="preserve"> HYPERLINK("#'問2_ト_N'!A3:F130", "問2_ト_N")</f>
        <v>問2_ト_N</v>
      </c>
      <c r="H23" s="14" t="str">
        <f xml:space="preserve"> HYPERLINK("#'問2_ト_%'!A3:F130", "問2_ト_%")</f>
        <v>問2_ト_%</v>
      </c>
      <c r="I23" s="14" t="str">
        <f xml:space="preserve"> HYPERLINK("#'問2_ト_N%'!A3:F243", "問2_ト_N%")</f>
        <v>問2_ト_N%</v>
      </c>
    </row>
    <row r="24" spans="2:9" ht="50.4" x14ac:dyDescent="0.25">
      <c r="B24" s="4">
        <v>18</v>
      </c>
      <c r="C24" s="4" t="s">
        <v>106</v>
      </c>
      <c r="D24" s="4" t="s">
        <v>147</v>
      </c>
      <c r="E24" s="4" t="s">
        <v>93</v>
      </c>
      <c r="F24" s="4" t="s">
        <v>94</v>
      </c>
      <c r="G24" s="14" t="str">
        <f xml:space="preserve"> HYPERLINK("#'問2_チ_N'!A3:F130", "問2_チ_N")</f>
        <v>問2_チ_N</v>
      </c>
      <c r="H24" s="14" t="str">
        <f xml:space="preserve"> HYPERLINK("#'問2_チ_%'!A3:F130", "問2_チ_%")</f>
        <v>問2_チ_%</v>
      </c>
      <c r="I24" s="14" t="str">
        <f xml:space="preserve"> HYPERLINK("#'問2_チ_N%'!A3:F243", "問2_チ_N%")</f>
        <v>問2_チ_N%</v>
      </c>
    </row>
    <row r="25" spans="2:9" ht="37.799999999999997" x14ac:dyDescent="0.25">
      <c r="B25" s="4">
        <v>19</v>
      </c>
      <c r="C25" s="4" t="s">
        <v>107</v>
      </c>
      <c r="D25" s="4" t="s">
        <v>148</v>
      </c>
      <c r="E25" s="4" t="s">
        <v>93</v>
      </c>
      <c r="F25" s="4" t="s">
        <v>94</v>
      </c>
      <c r="G25" s="14" t="str">
        <f xml:space="preserve"> HYPERLINK("#'問3_N'!A3:I129", "問3_N")</f>
        <v>問3_N</v>
      </c>
      <c r="H25" s="14" t="str">
        <f xml:space="preserve"> HYPERLINK("#'問3_%'!A3:I129", "問3_%")</f>
        <v>問3_%</v>
      </c>
      <c r="I25" s="14" t="str">
        <f xml:space="preserve"> HYPERLINK("#'問3_N%'!A3:I242", "問3_N%")</f>
        <v>問3_N%</v>
      </c>
    </row>
    <row r="26" spans="2:9" ht="63" x14ac:dyDescent="0.25">
      <c r="B26" s="4">
        <v>20</v>
      </c>
      <c r="C26" s="4" t="s">
        <v>108</v>
      </c>
      <c r="D26" s="4" t="s">
        <v>149</v>
      </c>
      <c r="E26" s="4" t="s">
        <v>93</v>
      </c>
      <c r="F26" s="4" t="s">
        <v>94</v>
      </c>
      <c r="G26" s="14" t="str">
        <f xml:space="preserve"> HYPERLINK("#'問4_N'!A3:K130", "問4_N")</f>
        <v>問4_N</v>
      </c>
      <c r="H26" s="14" t="str">
        <f xml:space="preserve"> HYPERLINK("#'問4_%'!A3:K130", "問4_%")</f>
        <v>問4_%</v>
      </c>
      <c r="I26" s="14" t="str">
        <f xml:space="preserve"> HYPERLINK("#'問4_N%'!A3:K243", "問4_N%")</f>
        <v>問4_N%</v>
      </c>
    </row>
    <row r="27" spans="2:9" ht="37.799999999999997" x14ac:dyDescent="0.25">
      <c r="B27" s="4">
        <v>21</v>
      </c>
      <c r="C27" s="4" t="s">
        <v>109</v>
      </c>
      <c r="D27" s="4" t="s">
        <v>150</v>
      </c>
      <c r="E27" s="4" t="s">
        <v>95</v>
      </c>
      <c r="F27" s="4" t="s">
        <v>877</v>
      </c>
      <c r="G27" s="14" t="str">
        <f xml:space="preserve"> HYPERLINK("#'問5_N'!A3:L130", "問5_N")</f>
        <v>問5_N</v>
      </c>
      <c r="H27" s="14" t="str">
        <f xml:space="preserve"> HYPERLINK("#'問5_%'!A3:L130", "問5_%")</f>
        <v>問5_%</v>
      </c>
      <c r="I27" s="14" t="str">
        <f xml:space="preserve"> HYPERLINK("#'問5_N%'!A3:L243", "問5_N%")</f>
        <v>問5_N%</v>
      </c>
    </row>
    <row r="28" spans="2:9" ht="37.799999999999997" x14ac:dyDescent="0.25">
      <c r="B28" s="4">
        <v>22</v>
      </c>
      <c r="C28" s="4" t="s">
        <v>110</v>
      </c>
      <c r="D28" s="4" t="s">
        <v>151</v>
      </c>
      <c r="E28" s="4" t="s">
        <v>93</v>
      </c>
      <c r="F28" s="4" t="s">
        <v>94</v>
      </c>
      <c r="G28" s="14" t="str">
        <f xml:space="preserve"> HYPERLINK("#'問6_N'!A3:E130", "問6_N")</f>
        <v>問6_N</v>
      </c>
      <c r="H28" s="14" t="str">
        <f xml:space="preserve"> HYPERLINK("#'問6_%'!A3:E130", "問6_%")</f>
        <v>問6_%</v>
      </c>
      <c r="I28" s="14" t="str">
        <f xml:space="preserve"> HYPERLINK("#'問6_N%'!A3:E243", "問6_N%")</f>
        <v>問6_N%</v>
      </c>
    </row>
    <row r="29" spans="2:9" ht="50.4" x14ac:dyDescent="0.25">
      <c r="B29" s="4">
        <v>23</v>
      </c>
      <c r="C29" s="4" t="s">
        <v>111</v>
      </c>
      <c r="D29" s="4" t="s">
        <v>152</v>
      </c>
      <c r="E29" s="4" t="s">
        <v>95</v>
      </c>
      <c r="F29" s="4" t="s">
        <v>94</v>
      </c>
      <c r="G29" s="14" t="str">
        <f xml:space="preserve"> HYPERLINK("#'問7_N'!A3:N130", "問7_N")</f>
        <v>問7_N</v>
      </c>
      <c r="H29" s="14" t="str">
        <f xml:space="preserve"> HYPERLINK("#'問7_%'!A3:N130", "問7_%")</f>
        <v>問7_%</v>
      </c>
      <c r="I29" s="14" t="str">
        <f xml:space="preserve"> HYPERLINK("#'問7_N%'!A3:N243", "問7_N%")</f>
        <v>問7_N%</v>
      </c>
    </row>
    <row r="30" spans="2:9" ht="37.799999999999997" x14ac:dyDescent="0.25">
      <c r="B30" s="4">
        <v>24</v>
      </c>
      <c r="C30" s="4" t="s">
        <v>112</v>
      </c>
      <c r="D30" s="4" t="s">
        <v>153</v>
      </c>
      <c r="E30" s="4" t="s">
        <v>93</v>
      </c>
      <c r="F30" s="4" t="s">
        <v>94</v>
      </c>
      <c r="G30" s="14" t="str">
        <f xml:space="preserve"> HYPERLINK("#'問8_N'!A3:J130", "問8_N")</f>
        <v>問8_N</v>
      </c>
      <c r="H30" s="14" t="str">
        <f xml:space="preserve"> HYPERLINK("#'問8_%'!A3:J130", "問8_%")</f>
        <v>問8_%</v>
      </c>
      <c r="I30" s="14" t="str">
        <f xml:space="preserve"> HYPERLINK("#'問8_N%'!A3:J243", "問8_N%")</f>
        <v>問8_N%</v>
      </c>
    </row>
    <row r="31" spans="2:9" ht="50.4" x14ac:dyDescent="0.25">
      <c r="B31" s="4">
        <v>25</v>
      </c>
      <c r="C31" s="4" t="s">
        <v>113</v>
      </c>
      <c r="D31" s="4" t="s">
        <v>154</v>
      </c>
      <c r="E31" s="4" t="s">
        <v>93</v>
      </c>
      <c r="F31" s="4" t="s">
        <v>94</v>
      </c>
      <c r="G31" s="14" t="str">
        <f xml:space="preserve"> HYPERLINK("#'問9_N'!A3:G130", "問9_N")</f>
        <v>問9_N</v>
      </c>
      <c r="H31" s="14" t="str">
        <f xml:space="preserve"> HYPERLINK("#'問9_%'!A3:G130", "問9_%")</f>
        <v>問9_%</v>
      </c>
      <c r="I31" s="14" t="str">
        <f xml:space="preserve"> HYPERLINK("#'問9_N%'!A3:G243", "問9_N%")</f>
        <v>問9_N%</v>
      </c>
    </row>
    <row r="32" spans="2:9" ht="63" x14ac:dyDescent="0.25">
      <c r="B32" s="4">
        <v>26</v>
      </c>
      <c r="C32" s="4" t="s">
        <v>114</v>
      </c>
      <c r="D32" s="4" t="s">
        <v>155</v>
      </c>
      <c r="E32" s="4" t="s">
        <v>95</v>
      </c>
      <c r="F32" s="4" t="s">
        <v>94</v>
      </c>
      <c r="G32" s="14" t="str">
        <f xml:space="preserve"> HYPERLINK("#'問10_N'!A3:I130", "問10_N")</f>
        <v>問10_N</v>
      </c>
      <c r="H32" s="14" t="str">
        <f xml:space="preserve"> HYPERLINK("#'問10_%'!A3:I130", "問10_%")</f>
        <v>問10_%</v>
      </c>
      <c r="I32" s="14" t="str">
        <f xml:space="preserve"> HYPERLINK("#'問10_N%'!A3:I243", "問10_N%")</f>
        <v>問10_N%</v>
      </c>
    </row>
    <row r="33" spans="2:9" ht="50.4" x14ac:dyDescent="0.25">
      <c r="B33" s="4">
        <v>27</v>
      </c>
      <c r="C33" s="4" t="s">
        <v>115</v>
      </c>
      <c r="D33" s="4" t="s">
        <v>156</v>
      </c>
      <c r="E33" s="4" t="s">
        <v>95</v>
      </c>
      <c r="F33" s="4" t="s">
        <v>94</v>
      </c>
      <c r="G33" s="14" t="str">
        <f xml:space="preserve"> HYPERLINK("#'問11_N'!A3:L130", "問11_N")</f>
        <v>問11_N</v>
      </c>
      <c r="H33" s="14" t="str">
        <f xml:space="preserve"> HYPERLINK("#'問11_%'!A3:L130", "問11_%")</f>
        <v>問11_%</v>
      </c>
      <c r="I33" s="14" t="str">
        <f xml:space="preserve"> HYPERLINK("#'問11_N%'!A3:L243", "問11_N%")</f>
        <v>問11_N%</v>
      </c>
    </row>
    <row r="34" spans="2:9" ht="50.4" x14ac:dyDescent="0.25">
      <c r="B34" s="4">
        <v>28</v>
      </c>
      <c r="C34" s="4" t="s">
        <v>116</v>
      </c>
      <c r="D34" s="4" t="s">
        <v>157</v>
      </c>
      <c r="E34" s="4" t="s">
        <v>93</v>
      </c>
      <c r="F34" s="4" t="s">
        <v>94</v>
      </c>
      <c r="G34" s="14" t="str">
        <f xml:space="preserve"> HYPERLINK("#'問12_N'!A3:I130", "問12_N")</f>
        <v>問12_N</v>
      </c>
      <c r="H34" s="14" t="str">
        <f xml:space="preserve"> HYPERLINK("#'問12_%'!A3:I130", "問12_%")</f>
        <v>問12_%</v>
      </c>
      <c r="I34" s="14" t="str">
        <f xml:space="preserve"> HYPERLINK("#'問12_N%'!A3:I243", "問12_N%")</f>
        <v>問12_N%</v>
      </c>
    </row>
    <row r="35" spans="2:9" ht="50.4" x14ac:dyDescent="0.25">
      <c r="B35" s="4">
        <v>29</v>
      </c>
      <c r="C35" s="4" t="s">
        <v>117</v>
      </c>
      <c r="D35" s="4" t="s">
        <v>158</v>
      </c>
      <c r="E35" s="4" t="s">
        <v>93</v>
      </c>
      <c r="F35" s="4" t="s">
        <v>94</v>
      </c>
      <c r="G35" s="14" t="str">
        <f xml:space="preserve"> HYPERLINK("#'問13_N'!A3:I130", "問13_N")</f>
        <v>問13_N</v>
      </c>
      <c r="H35" s="14" t="str">
        <f xml:space="preserve"> HYPERLINK("#'問13_%'!A3:I130", "問13_%")</f>
        <v>問13_%</v>
      </c>
      <c r="I35" s="14" t="str">
        <f xml:space="preserve"> HYPERLINK("#'問13_N%'!A3:I243", "問13_N%")</f>
        <v>問13_N%</v>
      </c>
    </row>
    <row r="36" spans="2:9" ht="63" x14ac:dyDescent="0.25">
      <c r="B36" s="4">
        <v>30</v>
      </c>
      <c r="C36" s="4" t="s">
        <v>118</v>
      </c>
      <c r="D36" s="4" t="s">
        <v>159</v>
      </c>
      <c r="E36" s="4" t="s">
        <v>95</v>
      </c>
      <c r="F36" s="4" t="s">
        <v>94</v>
      </c>
      <c r="G36" s="14" t="str">
        <f xml:space="preserve"> HYPERLINK("#'問14_N'!A3:P130", "問14_N")</f>
        <v>問14_N</v>
      </c>
      <c r="H36" s="14" t="str">
        <f xml:space="preserve"> HYPERLINK("#'問14_%'!A3:P130", "問14_%")</f>
        <v>問14_%</v>
      </c>
      <c r="I36" s="14" t="str">
        <f xml:space="preserve"> HYPERLINK("#'問14_N%'!A3:P243", "問14_N%")</f>
        <v>問14_N%</v>
      </c>
    </row>
    <row r="37" spans="2:9" ht="63" x14ac:dyDescent="0.25">
      <c r="B37" s="4">
        <v>31</v>
      </c>
      <c r="C37" s="4" t="s">
        <v>119</v>
      </c>
      <c r="D37" s="4" t="s">
        <v>160</v>
      </c>
      <c r="E37" s="4" t="s">
        <v>95</v>
      </c>
      <c r="F37" s="4" t="s">
        <v>94</v>
      </c>
      <c r="G37" s="14" t="str">
        <f xml:space="preserve"> HYPERLINK("#'問15_N'!A3:O131", "問15_N")</f>
        <v>問15_N</v>
      </c>
      <c r="H37" s="14" t="str">
        <f xml:space="preserve"> HYPERLINK("#'問15_%'!A3:O131", "問15_%")</f>
        <v>問15_%</v>
      </c>
      <c r="I37" s="14" t="str">
        <f xml:space="preserve"> HYPERLINK("#'問15_N%'!A3:O244", "問15_N%")</f>
        <v>問15_N%</v>
      </c>
    </row>
    <row r="38" spans="2:9" ht="37.799999999999997" x14ac:dyDescent="0.25">
      <c r="B38" s="4">
        <v>32</v>
      </c>
      <c r="C38" s="4" t="s">
        <v>120</v>
      </c>
      <c r="D38" s="4" t="s">
        <v>161</v>
      </c>
      <c r="E38" s="4" t="s">
        <v>93</v>
      </c>
      <c r="F38" s="4" t="s">
        <v>94</v>
      </c>
      <c r="G38" s="14" t="str">
        <f xml:space="preserve"> HYPERLINK("#'問16_N'!A3:J131", "問16_N")</f>
        <v>問16_N</v>
      </c>
      <c r="H38" s="14" t="str">
        <f xml:space="preserve"> HYPERLINK("#'問16_%'!A3:J131", "問16_%")</f>
        <v>問16_%</v>
      </c>
      <c r="I38" s="14" t="str">
        <f xml:space="preserve"> HYPERLINK("#'問16_N%'!A3:J244", "問16_N%")</f>
        <v>問16_N%</v>
      </c>
    </row>
    <row r="39" spans="2:9" ht="37.799999999999997" x14ac:dyDescent="0.25">
      <c r="B39" s="4">
        <v>33</v>
      </c>
      <c r="C39" s="4" t="s">
        <v>121</v>
      </c>
      <c r="D39" s="4" t="s">
        <v>162</v>
      </c>
      <c r="E39" s="4" t="s">
        <v>93</v>
      </c>
      <c r="F39" s="4" t="s">
        <v>94</v>
      </c>
      <c r="G39" s="14" t="str">
        <f xml:space="preserve"> HYPERLINK("#'問17_N'!A3:E130", "問17_N")</f>
        <v>問17_N</v>
      </c>
      <c r="H39" s="14" t="str">
        <f xml:space="preserve"> HYPERLINK("#'問17_%'!A3:E130", "問17_%")</f>
        <v>問17_%</v>
      </c>
      <c r="I39" s="14" t="str">
        <f xml:space="preserve"> HYPERLINK("#'問17_N%'!A3:E243", "問17_N%")</f>
        <v>問17_N%</v>
      </c>
    </row>
    <row r="40" spans="2:9" ht="37.799999999999997" x14ac:dyDescent="0.25">
      <c r="B40" s="4">
        <v>34</v>
      </c>
      <c r="C40" s="4" t="s">
        <v>122</v>
      </c>
      <c r="D40" s="4" t="s">
        <v>163</v>
      </c>
      <c r="E40" s="4" t="s">
        <v>95</v>
      </c>
      <c r="F40" s="4" t="s">
        <v>94</v>
      </c>
      <c r="G40" s="14" t="str">
        <f xml:space="preserve"> HYPERLINK("#'問18_N'!A3:G131", "問18_N")</f>
        <v>問18_N</v>
      </c>
      <c r="H40" s="14" t="str">
        <f xml:space="preserve"> HYPERLINK("#'問18_%'!A3:G131", "問18_%")</f>
        <v>問18_%</v>
      </c>
      <c r="I40" s="14" t="str">
        <f xml:space="preserve"> HYPERLINK("#'問18_N%'!A3:G244", "問18_N%")</f>
        <v>問18_N%</v>
      </c>
    </row>
    <row r="41" spans="2:9" ht="37.799999999999997" x14ac:dyDescent="0.25">
      <c r="B41" s="4">
        <v>35</v>
      </c>
      <c r="C41" s="4" t="s">
        <v>123</v>
      </c>
      <c r="D41" s="4" t="s">
        <v>164</v>
      </c>
      <c r="E41" s="4" t="s">
        <v>95</v>
      </c>
      <c r="F41" s="4" t="s">
        <v>94</v>
      </c>
      <c r="G41" s="14" t="str">
        <f xml:space="preserve"> HYPERLINK("#'問19_N'!A3:S131", "問19_N")</f>
        <v>問19_N</v>
      </c>
      <c r="H41" s="14" t="str">
        <f xml:space="preserve"> HYPERLINK("#'問19_%'!A3:S131", "問19_%")</f>
        <v>問19_%</v>
      </c>
      <c r="I41" s="14" t="str">
        <f xml:space="preserve"> HYPERLINK("#'問19_N%'!A3:S244", "問19_N%")</f>
        <v>問19_N%</v>
      </c>
    </row>
    <row r="42" spans="2:9" ht="50.4" x14ac:dyDescent="0.25">
      <c r="B42" s="4">
        <v>36</v>
      </c>
      <c r="C42" s="4" t="s">
        <v>124</v>
      </c>
      <c r="D42" s="4" t="s">
        <v>165</v>
      </c>
      <c r="E42" s="4" t="s">
        <v>95</v>
      </c>
      <c r="F42" s="4" t="s">
        <v>94</v>
      </c>
      <c r="G42" s="14" t="str">
        <f xml:space="preserve"> HYPERLINK("#'問20_N'!A3:O130", "問20_N")</f>
        <v>問20_N</v>
      </c>
      <c r="H42" s="14" t="str">
        <f xml:space="preserve"> HYPERLINK("#'問20_%'!A3:O130", "問20_%")</f>
        <v>問20_%</v>
      </c>
      <c r="I42" s="14" t="str">
        <f xml:space="preserve"> HYPERLINK("#'問20_N%'!A3:O243", "問20_N%")</f>
        <v>問20_N%</v>
      </c>
    </row>
    <row r="43" spans="2:9" ht="50.4" x14ac:dyDescent="0.25">
      <c r="B43" s="4">
        <v>37</v>
      </c>
      <c r="C43" s="4" t="s">
        <v>125</v>
      </c>
      <c r="D43" s="4" t="s">
        <v>166</v>
      </c>
      <c r="E43" s="4" t="s">
        <v>95</v>
      </c>
      <c r="F43" s="4" t="s">
        <v>94</v>
      </c>
      <c r="G43" s="14" t="str">
        <f xml:space="preserve"> HYPERLINK("#'問21_N'!A3:L130", "問21_N")</f>
        <v>問21_N</v>
      </c>
      <c r="H43" s="14" t="str">
        <f xml:space="preserve"> HYPERLINK("#'問21_%'!A3:L130", "問21_%")</f>
        <v>問21_%</v>
      </c>
      <c r="I43" s="14" t="str">
        <f xml:space="preserve"> HYPERLINK("#'問21_N%'!A3:L243", "問21_N%")</f>
        <v>問21_N%</v>
      </c>
    </row>
    <row r="44" spans="2:9" ht="88.2" x14ac:dyDescent="0.25">
      <c r="B44" s="4">
        <v>38</v>
      </c>
      <c r="C44" s="4" t="s">
        <v>126</v>
      </c>
      <c r="D44" s="4" t="s">
        <v>167</v>
      </c>
      <c r="E44" s="4" t="s">
        <v>95</v>
      </c>
      <c r="F44" s="4" t="s">
        <v>94</v>
      </c>
      <c r="G44" s="14" t="str">
        <f xml:space="preserve"> HYPERLINK("#'問22_N'!A3:R133", "問22_N")</f>
        <v>問22_N</v>
      </c>
      <c r="H44" s="14" t="str">
        <f xml:space="preserve"> HYPERLINK("#'問22_%'!A3:R133", "問22_%")</f>
        <v>問22_%</v>
      </c>
      <c r="I44" s="14" t="str">
        <f xml:space="preserve"> HYPERLINK("#'問22_N%'!A3:R246", "問22_N%")</f>
        <v>問22_N%</v>
      </c>
    </row>
    <row r="45" spans="2:9" ht="50.4" x14ac:dyDescent="0.25">
      <c r="B45" s="4">
        <v>39</v>
      </c>
      <c r="C45" s="4" t="s">
        <v>127</v>
      </c>
      <c r="D45" s="4" t="s">
        <v>168</v>
      </c>
      <c r="E45" s="4" t="s">
        <v>95</v>
      </c>
      <c r="F45" s="4" t="s">
        <v>94</v>
      </c>
      <c r="G45" s="14" t="str">
        <f xml:space="preserve"> HYPERLINK("#'問23_N'!A3:S131", "問23_N")</f>
        <v>問23_N</v>
      </c>
      <c r="H45" s="14" t="str">
        <f xml:space="preserve"> HYPERLINK("#'問23_%'!A3:S131", "問23_%")</f>
        <v>問23_%</v>
      </c>
      <c r="I45" s="14" t="str">
        <f xml:space="preserve"> HYPERLINK("#'問23_N%'!A3:S244", "問23_N%")</f>
        <v>問23_N%</v>
      </c>
    </row>
    <row r="46" spans="2:9" ht="75.599999999999994" x14ac:dyDescent="0.25">
      <c r="B46" s="4">
        <v>40</v>
      </c>
      <c r="C46" s="4" t="s">
        <v>128</v>
      </c>
      <c r="D46" s="4" t="s">
        <v>169</v>
      </c>
      <c r="E46" s="4" t="s">
        <v>93</v>
      </c>
      <c r="F46" s="4" t="s">
        <v>94</v>
      </c>
      <c r="G46" s="14" t="str">
        <f xml:space="preserve"> HYPERLINK("#'問24_N'!A3:G133", "問24_N")</f>
        <v>問24_N</v>
      </c>
      <c r="H46" s="14" t="str">
        <f xml:space="preserve"> HYPERLINK("#'問24_%'!A3:G133", "問24_%")</f>
        <v>問24_%</v>
      </c>
      <c r="I46" s="14" t="str">
        <f xml:space="preserve"> HYPERLINK("#'問24_N%'!A3:G246", "問24_N%")</f>
        <v>問24_N%</v>
      </c>
    </row>
    <row r="47" spans="2:9" ht="50.4" x14ac:dyDescent="0.25">
      <c r="B47" s="4">
        <v>41</v>
      </c>
      <c r="C47" s="4" t="s">
        <v>129</v>
      </c>
      <c r="D47" s="4" t="s">
        <v>170</v>
      </c>
      <c r="E47" s="4" t="s">
        <v>95</v>
      </c>
      <c r="F47" s="4" t="s">
        <v>94</v>
      </c>
      <c r="G47" s="14" t="str">
        <f xml:space="preserve"> HYPERLINK("#'問25_N'!A3:K132", "問25_N")</f>
        <v>問25_N</v>
      </c>
      <c r="H47" s="14" t="str">
        <f xml:space="preserve"> HYPERLINK("#'問25_%'!A3:K132", "問25_%")</f>
        <v>問25_%</v>
      </c>
      <c r="I47" s="14" t="str">
        <f xml:space="preserve"> HYPERLINK("#'問25_N%'!A3:K245", "問25_N%")</f>
        <v>問25_N%</v>
      </c>
    </row>
    <row r="48" spans="2:9" ht="100.8" x14ac:dyDescent="0.25">
      <c r="B48" s="4">
        <v>42</v>
      </c>
      <c r="C48" s="4" t="s">
        <v>130</v>
      </c>
      <c r="D48" s="4" t="s">
        <v>171</v>
      </c>
      <c r="E48" s="4" t="s">
        <v>93</v>
      </c>
      <c r="F48" s="4" t="s">
        <v>94</v>
      </c>
      <c r="G48" s="14" t="str">
        <f xml:space="preserve"> HYPERLINK("#'問26_N'!A3:I133", "問26_N")</f>
        <v>問26_N</v>
      </c>
      <c r="H48" s="14" t="str">
        <f xml:space="preserve"> HYPERLINK("#'問26_%'!A3:I133", "問26_%")</f>
        <v>問26_%</v>
      </c>
      <c r="I48" s="14" t="str">
        <f xml:space="preserve"> HYPERLINK("#'問26_N%'!A3:I246", "問26_N%")</f>
        <v>問26_N%</v>
      </c>
    </row>
    <row r="49" spans="2:9" ht="50.4" x14ac:dyDescent="0.25">
      <c r="B49" s="4">
        <v>43</v>
      </c>
      <c r="C49" s="4" t="s">
        <v>131</v>
      </c>
      <c r="D49" s="4" t="s">
        <v>172</v>
      </c>
      <c r="E49" s="4" t="s">
        <v>93</v>
      </c>
      <c r="F49" s="4" t="s">
        <v>94</v>
      </c>
      <c r="G49" s="14" t="str">
        <f xml:space="preserve"> HYPERLINK("#'問27_N'!A3:I130", "問27_N")</f>
        <v>問27_N</v>
      </c>
      <c r="H49" s="14" t="str">
        <f xml:space="preserve"> HYPERLINK("#'問27_%'!A3:I130", "問27_%")</f>
        <v>問27_%</v>
      </c>
      <c r="I49" s="14" t="str">
        <f xml:space="preserve"> HYPERLINK("#'問27_N%'!A3:I243", "問27_N%")</f>
        <v>問27_N%</v>
      </c>
    </row>
    <row r="50" spans="2:9" ht="37.799999999999997" x14ac:dyDescent="0.25">
      <c r="B50" s="4">
        <v>44</v>
      </c>
      <c r="C50" s="4" t="s">
        <v>132</v>
      </c>
      <c r="D50" s="4" t="s">
        <v>173</v>
      </c>
      <c r="E50" s="4" t="s">
        <v>95</v>
      </c>
      <c r="F50" s="4" t="s">
        <v>94</v>
      </c>
      <c r="G50" s="14" t="str">
        <f xml:space="preserve"> HYPERLINK("#'問28_N'!A3:M131", "問28_N")</f>
        <v>問28_N</v>
      </c>
      <c r="H50" s="14" t="str">
        <f xml:space="preserve"> HYPERLINK("#'問28_%'!A3:M131", "問28_%")</f>
        <v>問28_%</v>
      </c>
      <c r="I50" s="14" t="str">
        <f xml:space="preserve"> HYPERLINK("#'問28_N%'!A3:M244", "問28_N%")</f>
        <v>問28_N%</v>
      </c>
    </row>
    <row r="51" spans="2:9" ht="37.799999999999997" x14ac:dyDescent="0.25">
      <c r="B51" s="4">
        <v>45</v>
      </c>
      <c r="C51" s="4" t="s">
        <v>133</v>
      </c>
      <c r="D51" s="4" t="s">
        <v>174</v>
      </c>
      <c r="E51" s="4" t="s">
        <v>93</v>
      </c>
      <c r="F51" s="4" t="s">
        <v>94</v>
      </c>
      <c r="G51" s="14" t="str">
        <f xml:space="preserve"> HYPERLINK("#'問29_N'!A3:I130", "問29_N")</f>
        <v>問29_N</v>
      </c>
      <c r="H51" s="14" t="str">
        <f xml:space="preserve"> HYPERLINK("#'問29_%'!A3:I130", "問29_%")</f>
        <v>問29_%</v>
      </c>
      <c r="I51" s="14" t="str">
        <f xml:space="preserve"> HYPERLINK("#'問29_N%'!A3:I243", "問29_N%")</f>
        <v>問29_N%</v>
      </c>
    </row>
    <row r="52" spans="2:9" ht="37.799999999999997" x14ac:dyDescent="0.25">
      <c r="B52" s="4">
        <v>46</v>
      </c>
      <c r="C52" s="4" t="s">
        <v>134</v>
      </c>
      <c r="D52" s="4" t="s">
        <v>175</v>
      </c>
      <c r="E52" s="4" t="s">
        <v>95</v>
      </c>
      <c r="F52" s="4" t="s">
        <v>94</v>
      </c>
      <c r="G52" s="14" t="str">
        <f xml:space="preserve"> HYPERLINK("#'問30_N'!A3:P131", "問30_N")</f>
        <v>問30_N</v>
      </c>
      <c r="H52" s="14" t="str">
        <f xml:space="preserve"> HYPERLINK("#'問30_%'!A3:P131", "問30_%")</f>
        <v>問30_%</v>
      </c>
      <c r="I52" s="14" t="str">
        <f xml:space="preserve"> HYPERLINK("#'問30_N%'!A3:P244", "問30_N%")</f>
        <v>問30_N%</v>
      </c>
    </row>
    <row r="53" spans="2:9" ht="37.799999999999997" x14ac:dyDescent="0.25">
      <c r="B53" s="4">
        <v>47</v>
      </c>
      <c r="C53" s="4" t="s">
        <v>135</v>
      </c>
      <c r="D53" s="4" t="s">
        <v>176</v>
      </c>
      <c r="E53" s="4" t="s">
        <v>93</v>
      </c>
      <c r="F53" s="4" t="s">
        <v>94</v>
      </c>
      <c r="G53" s="14" t="str">
        <f xml:space="preserve"> HYPERLINK("#'問31_N'!A3:H131", "問31_N")</f>
        <v>問31_N</v>
      </c>
      <c r="H53" s="14" t="str">
        <f xml:space="preserve"> HYPERLINK("#'問31_%'!A3:H131", "問31_%")</f>
        <v>問31_%</v>
      </c>
      <c r="I53" s="14" t="str">
        <f xml:space="preserve"> HYPERLINK("#'問31_N%'!A3:H244", "問31_N%")</f>
        <v>問31_N%</v>
      </c>
    </row>
    <row r="54" spans="2:9" ht="50.4" x14ac:dyDescent="0.25">
      <c r="B54" s="4">
        <v>48</v>
      </c>
      <c r="C54" s="4" t="s">
        <v>136</v>
      </c>
      <c r="D54" s="4" t="s">
        <v>177</v>
      </c>
      <c r="E54" s="4" t="s">
        <v>93</v>
      </c>
      <c r="F54" s="4" t="s">
        <v>94</v>
      </c>
      <c r="G54" s="14" t="str">
        <f xml:space="preserve"> HYPERLINK("#'問32_N'!A3:H131", "問32_N")</f>
        <v>問32_N</v>
      </c>
      <c r="H54" s="14" t="str">
        <f xml:space="preserve"> HYPERLINK("#'問32_%'!A3:H131", "問32_%")</f>
        <v>問32_%</v>
      </c>
      <c r="I54" s="14" t="str">
        <f xml:space="preserve"> HYPERLINK("#'問32_N%'!A3:H244", "問32_N%")</f>
        <v>問32_N%</v>
      </c>
    </row>
    <row r="55" spans="2:9" ht="50.4" x14ac:dyDescent="0.25">
      <c r="B55" s="4">
        <v>49</v>
      </c>
      <c r="C55" s="4" t="s">
        <v>137</v>
      </c>
      <c r="D55" s="4" t="s">
        <v>178</v>
      </c>
      <c r="E55" s="4" t="s">
        <v>95</v>
      </c>
      <c r="F55" s="4" t="s">
        <v>94</v>
      </c>
      <c r="G55" s="14" t="str">
        <f xml:space="preserve"> HYPERLINK("#'問33_N'!A3:O131", "問33_N")</f>
        <v>問33_N</v>
      </c>
      <c r="H55" s="14" t="str">
        <f xml:space="preserve"> HYPERLINK("#'問33_%'!A3:O131", "問33_%")</f>
        <v>問33_%</v>
      </c>
      <c r="I55" s="14" t="str">
        <f xml:space="preserve"> HYPERLINK("#'問33_N%'!A3:O244", "問33_N%")</f>
        <v>問33_N%</v>
      </c>
    </row>
    <row r="56" spans="2:9" ht="50.4" x14ac:dyDescent="0.25">
      <c r="B56" s="4">
        <v>50</v>
      </c>
      <c r="C56" s="4" t="s">
        <v>138</v>
      </c>
      <c r="D56" s="4" t="s">
        <v>179</v>
      </c>
      <c r="E56" s="4" t="s">
        <v>95</v>
      </c>
      <c r="F56" s="4" t="s">
        <v>94</v>
      </c>
      <c r="G56" s="14" t="str">
        <f xml:space="preserve"> HYPERLINK("#'問34_N'!A3:S130", "問34_N")</f>
        <v>問34_N</v>
      </c>
      <c r="H56" s="14" t="str">
        <f xml:space="preserve"> HYPERLINK("#'問34_%'!A3:S130", "問34_%")</f>
        <v>問34_%</v>
      </c>
      <c r="I56" s="14" t="str">
        <f xml:space="preserve"> HYPERLINK("#'問34_N%'!A3:S243", "問34_N%")</f>
        <v>問34_N%</v>
      </c>
    </row>
  </sheetData>
  <mergeCells count="5">
    <mergeCell ref="B5:B6"/>
    <mergeCell ref="C5:E5"/>
    <mergeCell ref="G5:G6"/>
    <mergeCell ref="H5:H6"/>
    <mergeCell ref="I5:I6"/>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FF5B6-FB39-45E3-A051-5C627707E6C3}">
  <dimension ref="A1:D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4" x14ac:dyDescent="0.2">
      <c r="A1" s="11" t="s">
        <v>3</v>
      </c>
      <c r="B1" s="7"/>
    </row>
    <row r="2" spans="1:4" x14ac:dyDescent="0.2">
      <c r="A2" s="15" t="str">
        <f xml:space="preserve"> HYPERLINK("#'目次'!B7","[1]")</f>
        <v>[1]</v>
      </c>
    </row>
    <row r="3" spans="1:4" x14ac:dyDescent="0.2">
      <c r="A3" s="7" t="s">
        <v>3</v>
      </c>
      <c r="B3" s="8" t="s">
        <v>308</v>
      </c>
    </row>
    <row r="4" spans="1:4" x14ac:dyDescent="0.2">
      <c r="A4" s="7" t="s">
        <v>3</v>
      </c>
      <c r="B4" s="8" t="s">
        <v>1</v>
      </c>
    </row>
    <row r="5" spans="1:4" x14ac:dyDescent="0.2">
      <c r="A5" s="7" t="s">
        <v>3</v>
      </c>
      <c r="B5" s="8" t="s">
        <v>309</v>
      </c>
    </row>
    <row r="6" spans="1:4" s="18" customFormat="1" x14ac:dyDescent="0.2">
      <c r="A6" s="16" t="s">
        <v>3</v>
      </c>
      <c r="B6" s="17" t="s">
        <v>582</v>
      </c>
      <c r="C6" s="17" t="s">
        <v>583</v>
      </c>
      <c r="D6" s="17" t="s">
        <v>584</v>
      </c>
    </row>
    <row r="7" spans="1:4" x14ac:dyDescent="0.2">
      <c r="A7" s="19" t="s">
        <v>585</v>
      </c>
      <c r="B7" s="10">
        <v>2677</v>
      </c>
      <c r="C7" s="10">
        <v>1277</v>
      </c>
      <c r="D7" s="10">
        <v>1400</v>
      </c>
    </row>
    <row r="8" spans="1:4" x14ac:dyDescent="0.2">
      <c r="A8" s="9" t="s">
        <v>586</v>
      </c>
      <c r="B8" s="9"/>
      <c r="C8" s="9"/>
      <c r="D8" s="9"/>
    </row>
    <row r="9" spans="1:4" x14ac:dyDescent="0.2">
      <c r="A9" s="20" t="s">
        <v>587</v>
      </c>
      <c r="B9" s="21">
        <v>1277</v>
      </c>
      <c r="C9" s="21">
        <v>1277</v>
      </c>
      <c r="D9" s="21">
        <v>0</v>
      </c>
    </row>
    <row r="10" spans="1:4" x14ac:dyDescent="0.2">
      <c r="A10" s="20" t="s">
        <v>588</v>
      </c>
      <c r="B10" s="21">
        <v>1400</v>
      </c>
      <c r="C10" s="21">
        <v>0</v>
      </c>
      <c r="D10" s="21">
        <v>1400</v>
      </c>
    </row>
    <row r="11" spans="1:4" x14ac:dyDescent="0.2">
      <c r="A11" s="9" t="s">
        <v>589</v>
      </c>
      <c r="B11" s="9"/>
      <c r="C11" s="9"/>
      <c r="D11" s="9"/>
    </row>
    <row r="12" spans="1:4" x14ac:dyDescent="0.2">
      <c r="A12" s="20" t="s">
        <v>590</v>
      </c>
      <c r="B12" s="21">
        <v>610</v>
      </c>
      <c r="C12" s="21">
        <v>298</v>
      </c>
      <c r="D12" s="21">
        <v>312</v>
      </c>
    </row>
    <row r="13" spans="1:4" x14ac:dyDescent="0.2">
      <c r="A13" s="20" t="s">
        <v>591</v>
      </c>
      <c r="B13" s="21">
        <v>755</v>
      </c>
      <c r="C13" s="21">
        <v>388</v>
      </c>
      <c r="D13" s="21">
        <v>367</v>
      </c>
    </row>
    <row r="14" spans="1:4" x14ac:dyDescent="0.2">
      <c r="A14" s="20" t="s">
        <v>592</v>
      </c>
      <c r="B14" s="21">
        <v>601</v>
      </c>
      <c r="C14" s="21">
        <v>299</v>
      </c>
      <c r="D14" s="21">
        <v>302</v>
      </c>
    </row>
    <row r="15" spans="1:4" x14ac:dyDescent="0.2">
      <c r="A15" s="20" t="s">
        <v>593</v>
      </c>
      <c r="B15" s="21">
        <v>425</v>
      </c>
      <c r="C15" s="21">
        <v>192</v>
      </c>
      <c r="D15" s="21">
        <v>233</v>
      </c>
    </row>
    <row r="16" spans="1:4" x14ac:dyDescent="0.2">
      <c r="A16" s="20" t="s">
        <v>594</v>
      </c>
      <c r="B16" s="21">
        <v>217</v>
      </c>
      <c r="C16" s="21">
        <v>77</v>
      </c>
      <c r="D16" s="21">
        <v>140</v>
      </c>
    </row>
    <row r="17" spans="1:4" x14ac:dyDescent="0.2">
      <c r="A17" s="20" t="s">
        <v>595</v>
      </c>
      <c r="B17" s="21">
        <v>56</v>
      </c>
      <c r="C17" s="21">
        <v>19</v>
      </c>
      <c r="D17" s="21">
        <v>37</v>
      </c>
    </row>
    <row r="18" spans="1:4" x14ac:dyDescent="0.2">
      <c r="A18" s="20" t="s">
        <v>596</v>
      </c>
      <c r="B18" s="21">
        <v>13</v>
      </c>
      <c r="C18" s="21">
        <v>4</v>
      </c>
      <c r="D18" s="21">
        <v>9</v>
      </c>
    </row>
    <row r="19" spans="1:4" x14ac:dyDescent="0.2">
      <c r="A19" s="20" t="s">
        <v>597</v>
      </c>
      <c r="B19" s="21">
        <v>1365</v>
      </c>
      <c r="C19" s="21">
        <v>686</v>
      </c>
      <c r="D19" s="21">
        <v>679</v>
      </c>
    </row>
    <row r="20" spans="1:4" x14ac:dyDescent="0.2">
      <c r="A20" s="20" t="s">
        <v>598</v>
      </c>
      <c r="B20" s="21">
        <v>1026</v>
      </c>
      <c r="C20" s="21">
        <v>491</v>
      </c>
      <c r="D20" s="21">
        <v>535</v>
      </c>
    </row>
    <row r="21" spans="1:4" x14ac:dyDescent="0.2">
      <c r="A21" s="20" t="s">
        <v>599</v>
      </c>
      <c r="B21" s="21">
        <v>286</v>
      </c>
      <c r="C21" s="21">
        <v>100</v>
      </c>
      <c r="D21" s="21">
        <v>186</v>
      </c>
    </row>
    <row r="22" spans="1:4" x14ac:dyDescent="0.2">
      <c r="A22" s="20" t="s">
        <v>600</v>
      </c>
      <c r="B22" s="21">
        <v>1312</v>
      </c>
      <c r="C22" s="21">
        <v>591</v>
      </c>
      <c r="D22" s="21">
        <v>721</v>
      </c>
    </row>
    <row r="23" spans="1:4" x14ac:dyDescent="0.2">
      <c r="A23" s="9" t="s">
        <v>601</v>
      </c>
      <c r="B23" s="10">
        <v>298</v>
      </c>
      <c r="C23" s="10">
        <v>298</v>
      </c>
      <c r="D23" s="10">
        <v>0</v>
      </c>
    </row>
    <row r="24" spans="1:4" x14ac:dyDescent="0.2">
      <c r="A24" s="20" t="s">
        <v>591</v>
      </c>
      <c r="B24" s="21">
        <v>388</v>
      </c>
      <c r="C24" s="21">
        <v>388</v>
      </c>
      <c r="D24" s="21">
        <v>0</v>
      </c>
    </row>
    <row r="25" spans="1:4" x14ac:dyDescent="0.2">
      <c r="A25" s="20" t="s">
        <v>592</v>
      </c>
      <c r="B25" s="21">
        <v>299</v>
      </c>
      <c r="C25" s="21">
        <v>299</v>
      </c>
      <c r="D25" s="21">
        <v>0</v>
      </c>
    </row>
    <row r="26" spans="1:4" x14ac:dyDescent="0.2">
      <c r="A26" s="20" t="s">
        <v>593</v>
      </c>
      <c r="B26" s="21">
        <v>192</v>
      </c>
      <c r="C26" s="21">
        <v>192</v>
      </c>
      <c r="D26" s="21">
        <v>0</v>
      </c>
    </row>
    <row r="27" spans="1:4" x14ac:dyDescent="0.2">
      <c r="A27" s="20" t="s">
        <v>594</v>
      </c>
      <c r="B27" s="21">
        <v>77</v>
      </c>
      <c r="C27" s="21">
        <v>77</v>
      </c>
      <c r="D27" s="21">
        <v>0</v>
      </c>
    </row>
    <row r="28" spans="1:4" x14ac:dyDescent="0.2">
      <c r="A28" s="20" t="s">
        <v>595</v>
      </c>
      <c r="B28" s="21">
        <v>19</v>
      </c>
      <c r="C28" s="21">
        <v>19</v>
      </c>
      <c r="D28" s="21">
        <v>0</v>
      </c>
    </row>
    <row r="29" spans="1:4" x14ac:dyDescent="0.2">
      <c r="A29" s="20" t="s">
        <v>596</v>
      </c>
      <c r="B29" s="21">
        <v>4</v>
      </c>
      <c r="C29" s="21">
        <v>4</v>
      </c>
      <c r="D29" s="21">
        <v>0</v>
      </c>
    </row>
    <row r="30" spans="1:4" x14ac:dyDescent="0.2">
      <c r="A30" s="20" t="s">
        <v>597</v>
      </c>
      <c r="B30" s="21">
        <v>686</v>
      </c>
      <c r="C30" s="21">
        <v>686</v>
      </c>
      <c r="D30" s="21">
        <v>0</v>
      </c>
    </row>
    <row r="31" spans="1:4" x14ac:dyDescent="0.2">
      <c r="A31" s="20" t="s">
        <v>598</v>
      </c>
      <c r="B31" s="21">
        <v>491</v>
      </c>
      <c r="C31" s="21">
        <v>491</v>
      </c>
      <c r="D31" s="21">
        <v>0</v>
      </c>
    </row>
    <row r="32" spans="1:4" x14ac:dyDescent="0.2">
      <c r="A32" s="20" t="s">
        <v>599</v>
      </c>
      <c r="B32" s="21">
        <v>100</v>
      </c>
      <c r="C32" s="21">
        <v>100</v>
      </c>
      <c r="D32" s="21">
        <v>0</v>
      </c>
    </row>
    <row r="33" spans="1:4" x14ac:dyDescent="0.2">
      <c r="A33" s="20" t="s">
        <v>600</v>
      </c>
      <c r="B33" s="21">
        <v>591</v>
      </c>
      <c r="C33" s="21">
        <v>591</v>
      </c>
      <c r="D33" s="21">
        <v>0</v>
      </c>
    </row>
    <row r="34" spans="1:4" x14ac:dyDescent="0.2">
      <c r="A34" s="9" t="s">
        <v>602</v>
      </c>
      <c r="B34" s="10">
        <v>312</v>
      </c>
      <c r="C34" s="10">
        <v>0</v>
      </c>
      <c r="D34" s="10">
        <v>312</v>
      </c>
    </row>
    <row r="35" spans="1:4" x14ac:dyDescent="0.2">
      <c r="A35" s="20" t="s">
        <v>591</v>
      </c>
      <c r="B35" s="21">
        <v>367</v>
      </c>
      <c r="C35" s="21">
        <v>0</v>
      </c>
      <c r="D35" s="21">
        <v>367</v>
      </c>
    </row>
    <row r="36" spans="1:4" x14ac:dyDescent="0.2">
      <c r="A36" s="20" t="s">
        <v>592</v>
      </c>
      <c r="B36" s="21">
        <v>302</v>
      </c>
      <c r="C36" s="21">
        <v>0</v>
      </c>
      <c r="D36" s="21">
        <v>302</v>
      </c>
    </row>
    <row r="37" spans="1:4" x14ac:dyDescent="0.2">
      <c r="A37" s="20" t="s">
        <v>593</v>
      </c>
      <c r="B37" s="21">
        <v>233</v>
      </c>
      <c r="C37" s="21">
        <v>0</v>
      </c>
      <c r="D37" s="21">
        <v>233</v>
      </c>
    </row>
    <row r="38" spans="1:4" x14ac:dyDescent="0.2">
      <c r="A38" s="20" t="s">
        <v>594</v>
      </c>
      <c r="B38" s="21">
        <v>140</v>
      </c>
      <c r="C38" s="21">
        <v>0</v>
      </c>
      <c r="D38" s="21">
        <v>140</v>
      </c>
    </row>
    <row r="39" spans="1:4" x14ac:dyDescent="0.2">
      <c r="A39" s="20" t="s">
        <v>595</v>
      </c>
      <c r="B39" s="21">
        <v>37</v>
      </c>
      <c r="C39" s="21">
        <v>0</v>
      </c>
      <c r="D39" s="21">
        <v>37</v>
      </c>
    </row>
    <row r="40" spans="1:4" x14ac:dyDescent="0.2">
      <c r="A40" s="20" t="s">
        <v>596</v>
      </c>
      <c r="B40" s="21">
        <v>9</v>
      </c>
      <c r="C40" s="21">
        <v>0</v>
      </c>
      <c r="D40" s="21">
        <v>9</v>
      </c>
    </row>
    <row r="41" spans="1:4" x14ac:dyDescent="0.2">
      <c r="A41" s="20" t="s">
        <v>597</v>
      </c>
      <c r="B41" s="21">
        <v>679</v>
      </c>
      <c r="C41" s="21">
        <v>0</v>
      </c>
      <c r="D41" s="21">
        <v>679</v>
      </c>
    </row>
    <row r="42" spans="1:4" x14ac:dyDescent="0.2">
      <c r="A42" s="20" t="s">
        <v>598</v>
      </c>
      <c r="B42" s="21">
        <v>535</v>
      </c>
      <c r="C42" s="21">
        <v>0</v>
      </c>
      <c r="D42" s="21">
        <v>535</v>
      </c>
    </row>
    <row r="43" spans="1:4" x14ac:dyDescent="0.2">
      <c r="A43" s="20" t="s">
        <v>599</v>
      </c>
      <c r="B43" s="21">
        <v>186</v>
      </c>
      <c r="C43" s="21">
        <v>0</v>
      </c>
      <c r="D43" s="21">
        <v>186</v>
      </c>
    </row>
    <row r="44" spans="1:4" x14ac:dyDescent="0.2">
      <c r="A44" s="20" t="s">
        <v>600</v>
      </c>
      <c r="B44" s="21">
        <v>721</v>
      </c>
      <c r="C44" s="21">
        <v>0</v>
      </c>
      <c r="D44" s="21">
        <v>721</v>
      </c>
    </row>
    <row r="45" spans="1:4" x14ac:dyDescent="0.2">
      <c r="A45" s="9" t="s">
        <v>603</v>
      </c>
      <c r="B45" s="9"/>
      <c r="C45" s="9"/>
      <c r="D45" s="9"/>
    </row>
    <row r="46" spans="1:4" x14ac:dyDescent="0.2">
      <c r="A46" s="20" t="s">
        <v>604</v>
      </c>
      <c r="B46" s="21">
        <v>138</v>
      </c>
      <c r="C46" s="21">
        <v>89</v>
      </c>
      <c r="D46" s="21">
        <v>49</v>
      </c>
    </row>
    <row r="47" spans="1:4" x14ac:dyDescent="0.2">
      <c r="A47" s="20" t="s">
        <v>328</v>
      </c>
      <c r="B47" s="21">
        <v>1747</v>
      </c>
      <c r="C47" s="21">
        <v>977</v>
      </c>
      <c r="D47" s="21">
        <v>770</v>
      </c>
    </row>
    <row r="48" spans="1:4" x14ac:dyDescent="0.2">
      <c r="A48" s="20" t="s">
        <v>329</v>
      </c>
      <c r="B48" s="21">
        <v>191</v>
      </c>
      <c r="C48" s="21">
        <v>73</v>
      </c>
      <c r="D48" s="21">
        <v>118</v>
      </c>
    </row>
    <row r="49" spans="1:4" x14ac:dyDescent="0.2">
      <c r="A49" s="20" t="s">
        <v>330</v>
      </c>
      <c r="B49" s="21">
        <v>544</v>
      </c>
      <c r="C49" s="21">
        <v>108</v>
      </c>
      <c r="D49" s="21">
        <v>436</v>
      </c>
    </row>
    <row r="50" spans="1:4" x14ac:dyDescent="0.2">
      <c r="A50" s="20" t="s">
        <v>605</v>
      </c>
      <c r="B50" s="21">
        <v>57</v>
      </c>
      <c r="C50" s="21">
        <v>30</v>
      </c>
      <c r="D50" s="21">
        <v>27</v>
      </c>
    </row>
    <row r="51" spans="1:4" x14ac:dyDescent="0.2">
      <c r="A51" s="9" t="s">
        <v>606</v>
      </c>
      <c r="B51" s="10">
        <v>89</v>
      </c>
      <c r="C51" s="10">
        <v>89</v>
      </c>
      <c r="D51" s="10">
        <v>0</v>
      </c>
    </row>
    <row r="52" spans="1:4" x14ac:dyDescent="0.2">
      <c r="A52" s="20" t="s">
        <v>331</v>
      </c>
      <c r="B52" s="21">
        <v>977</v>
      </c>
      <c r="C52" s="21">
        <v>977</v>
      </c>
      <c r="D52" s="21">
        <v>0</v>
      </c>
    </row>
    <row r="53" spans="1:4" x14ac:dyDescent="0.2">
      <c r="A53" s="20" t="s">
        <v>332</v>
      </c>
      <c r="B53" s="21">
        <v>73</v>
      </c>
      <c r="C53" s="21">
        <v>73</v>
      </c>
      <c r="D53" s="21">
        <v>0</v>
      </c>
    </row>
    <row r="54" spans="1:4" x14ac:dyDescent="0.2">
      <c r="A54" s="20" t="s">
        <v>333</v>
      </c>
      <c r="B54" s="21">
        <v>108</v>
      </c>
      <c r="C54" s="21">
        <v>108</v>
      </c>
      <c r="D54" s="21">
        <v>0</v>
      </c>
    </row>
    <row r="55" spans="1:4" x14ac:dyDescent="0.2">
      <c r="A55" s="20" t="s">
        <v>605</v>
      </c>
      <c r="B55" s="21">
        <v>30</v>
      </c>
      <c r="C55" s="21">
        <v>30</v>
      </c>
      <c r="D55" s="21">
        <v>0</v>
      </c>
    </row>
    <row r="56" spans="1:4" x14ac:dyDescent="0.2">
      <c r="A56" s="9" t="s">
        <v>607</v>
      </c>
      <c r="B56" s="10">
        <v>49</v>
      </c>
      <c r="C56" s="10">
        <v>0</v>
      </c>
      <c r="D56" s="10">
        <v>49</v>
      </c>
    </row>
    <row r="57" spans="1:4" x14ac:dyDescent="0.2">
      <c r="A57" s="20" t="s">
        <v>331</v>
      </c>
      <c r="B57" s="21">
        <v>770</v>
      </c>
      <c r="C57" s="21">
        <v>0</v>
      </c>
      <c r="D57" s="21">
        <v>770</v>
      </c>
    </row>
    <row r="58" spans="1:4" x14ac:dyDescent="0.2">
      <c r="A58" s="20" t="s">
        <v>332</v>
      </c>
      <c r="B58" s="21">
        <v>118</v>
      </c>
      <c r="C58" s="21">
        <v>0</v>
      </c>
      <c r="D58" s="21">
        <v>118</v>
      </c>
    </row>
    <row r="59" spans="1:4" x14ac:dyDescent="0.2">
      <c r="A59" s="20" t="s">
        <v>333</v>
      </c>
      <c r="B59" s="21">
        <v>436</v>
      </c>
      <c r="C59" s="21">
        <v>0</v>
      </c>
      <c r="D59" s="21">
        <v>436</v>
      </c>
    </row>
    <row r="60" spans="1:4" x14ac:dyDescent="0.2">
      <c r="A60" s="20" t="s">
        <v>605</v>
      </c>
      <c r="B60" s="21">
        <v>27</v>
      </c>
      <c r="C60" s="21">
        <v>0</v>
      </c>
      <c r="D60" s="21">
        <v>27</v>
      </c>
    </row>
    <row r="61" spans="1:4" x14ac:dyDescent="0.2">
      <c r="A61" s="9" t="s">
        <v>608</v>
      </c>
      <c r="B61" s="9"/>
      <c r="C61" s="9"/>
      <c r="D61" s="9"/>
    </row>
    <row r="62" spans="1:4" x14ac:dyDescent="0.2">
      <c r="A62" s="20" t="s">
        <v>609</v>
      </c>
      <c r="B62" s="21">
        <v>360</v>
      </c>
      <c r="C62" s="21">
        <v>180</v>
      </c>
      <c r="D62" s="21">
        <v>180</v>
      </c>
    </row>
    <row r="63" spans="1:4" x14ac:dyDescent="0.2">
      <c r="A63" s="20" t="s">
        <v>610</v>
      </c>
      <c r="B63" s="21">
        <v>1326</v>
      </c>
      <c r="C63" s="21">
        <v>637</v>
      </c>
      <c r="D63" s="21">
        <v>689</v>
      </c>
    </row>
    <row r="64" spans="1:4" x14ac:dyDescent="0.2">
      <c r="A64" s="20" t="s">
        <v>611</v>
      </c>
      <c r="B64" s="21">
        <v>649</v>
      </c>
      <c r="C64" s="21">
        <v>266</v>
      </c>
      <c r="D64" s="21">
        <v>383</v>
      </c>
    </row>
    <row r="65" spans="1:4" x14ac:dyDescent="0.2">
      <c r="A65" s="20" t="s">
        <v>612</v>
      </c>
      <c r="B65" s="21">
        <v>277</v>
      </c>
      <c r="C65" s="21">
        <v>159</v>
      </c>
      <c r="D65" s="21">
        <v>118</v>
      </c>
    </row>
    <row r="66" spans="1:4" x14ac:dyDescent="0.2">
      <c r="A66" s="20" t="s">
        <v>613</v>
      </c>
      <c r="B66" s="21">
        <v>65</v>
      </c>
      <c r="C66" s="21">
        <v>35</v>
      </c>
      <c r="D66" s="21">
        <v>30</v>
      </c>
    </row>
    <row r="67" spans="1:4" x14ac:dyDescent="0.2">
      <c r="A67" s="9" t="s">
        <v>614</v>
      </c>
      <c r="B67" s="9"/>
      <c r="C67" s="9"/>
      <c r="D67" s="9"/>
    </row>
    <row r="68" spans="1:4" x14ac:dyDescent="0.2">
      <c r="A68" s="20" t="s">
        <v>615</v>
      </c>
      <c r="B68" s="21">
        <v>537</v>
      </c>
      <c r="C68" s="21">
        <v>194</v>
      </c>
      <c r="D68" s="21">
        <v>343</v>
      </c>
    </row>
    <row r="69" spans="1:4" x14ac:dyDescent="0.2">
      <c r="A69" s="20" t="s">
        <v>180</v>
      </c>
      <c r="B69" s="21">
        <v>1667</v>
      </c>
      <c r="C69" s="21">
        <v>944</v>
      </c>
      <c r="D69" s="21">
        <v>723</v>
      </c>
    </row>
    <row r="70" spans="1:4" x14ac:dyDescent="0.2">
      <c r="A70" s="20" t="s">
        <v>616</v>
      </c>
      <c r="B70" s="21">
        <v>99</v>
      </c>
      <c r="C70" s="21">
        <v>56</v>
      </c>
      <c r="D70" s="21">
        <v>43</v>
      </c>
    </row>
    <row r="71" spans="1:4" x14ac:dyDescent="0.2">
      <c r="A71" s="20" t="s">
        <v>617</v>
      </c>
      <c r="B71" s="21">
        <v>819</v>
      </c>
      <c r="C71" s="21">
        <v>338</v>
      </c>
      <c r="D71" s="21">
        <v>481</v>
      </c>
    </row>
    <row r="72" spans="1:4" x14ac:dyDescent="0.2">
      <c r="A72" s="20" t="s">
        <v>618</v>
      </c>
      <c r="B72" s="21">
        <v>87</v>
      </c>
      <c r="C72" s="21">
        <v>33</v>
      </c>
      <c r="D72" s="21">
        <v>54</v>
      </c>
    </row>
    <row r="73" spans="1:4" x14ac:dyDescent="0.2">
      <c r="A73" s="20" t="s">
        <v>613</v>
      </c>
      <c r="B73" s="21">
        <v>55</v>
      </c>
      <c r="C73" s="21">
        <v>30</v>
      </c>
      <c r="D73" s="21">
        <v>25</v>
      </c>
    </row>
    <row r="74" spans="1:4" x14ac:dyDescent="0.2">
      <c r="A74" s="9" t="s">
        <v>619</v>
      </c>
      <c r="B74" s="9"/>
      <c r="C74" s="9"/>
      <c r="D74" s="9"/>
    </row>
    <row r="75" spans="1:4" x14ac:dyDescent="0.2">
      <c r="A75" s="20" t="s">
        <v>620</v>
      </c>
      <c r="B75" s="21">
        <v>537</v>
      </c>
      <c r="C75" s="21">
        <v>194</v>
      </c>
      <c r="D75" s="21">
        <v>343</v>
      </c>
    </row>
    <row r="76" spans="1:4" x14ac:dyDescent="0.2">
      <c r="A76" s="20" t="s">
        <v>621</v>
      </c>
      <c r="B76" s="21">
        <v>1329</v>
      </c>
      <c r="C76" s="21">
        <v>701</v>
      </c>
      <c r="D76" s="21">
        <v>628</v>
      </c>
    </row>
    <row r="77" spans="1:4" x14ac:dyDescent="0.2">
      <c r="A77" s="20" t="s">
        <v>622</v>
      </c>
      <c r="B77" s="21">
        <v>406</v>
      </c>
      <c r="C77" s="21">
        <v>193</v>
      </c>
      <c r="D77" s="21">
        <v>213</v>
      </c>
    </row>
    <row r="78" spans="1:4" x14ac:dyDescent="0.2">
      <c r="A78" s="20" t="s">
        <v>623</v>
      </c>
      <c r="B78" s="21">
        <v>152</v>
      </c>
      <c r="C78" s="21">
        <v>74</v>
      </c>
      <c r="D78" s="21">
        <v>78</v>
      </c>
    </row>
    <row r="79" spans="1:4" x14ac:dyDescent="0.2">
      <c r="A79" s="20" t="s">
        <v>624</v>
      </c>
      <c r="B79" s="21">
        <v>88</v>
      </c>
      <c r="C79" s="21">
        <v>35</v>
      </c>
      <c r="D79" s="21">
        <v>53</v>
      </c>
    </row>
    <row r="80" spans="1:4" x14ac:dyDescent="0.2">
      <c r="A80" s="20" t="s">
        <v>625</v>
      </c>
      <c r="B80" s="21">
        <v>84</v>
      </c>
      <c r="C80" s="21">
        <v>38</v>
      </c>
      <c r="D80" s="21">
        <v>46</v>
      </c>
    </row>
    <row r="81" spans="1:4" x14ac:dyDescent="0.2">
      <c r="A81" s="20" t="s">
        <v>613</v>
      </c>
      <c r="B81" s="21">
        <v>81</v>
      </c>
      <c r="C81" s="21">
        <v>42</v>
      </c>
      <c r="D81" s="21">
        <v>39</v>
      </c>
    </row>
    <row r="82" spans="1:4" x14ac:dyDescent="0.2">
      <c r="A82" s="9" t="s">
        <v>626</v>
      </c>
      <c r="B82" s="9"/>
      <c r="C82" s="9"/>
      <c r="D82" s="9"/>
    </row>
    <row r="83" spans="1:4" x14ac:dyDescent="0.2">
      <c r="A83" s="20" t="s">
        <v>627</v>
      </c>
      <c r="B83" s="21">
        <v>788</v>
      </c>
      <c r="C83" s="21">
        <v>466</v>
      </c>
      <c r="D83" s="21">
        <v>322</v>
      </c>
    </row>
    <row r="84" spans="1:4" x14ac:dyDescent="0.2">
      <c r="A84" s="20" t="s">
        <v>628</v>
      </c>
      <c r="B84" s="21">
        <v>1824</v>
      </c>
      <c r="C84" s="21">
        <v>778</v>
      </c>
      <c r="D84" s="21">
        <v>1046</v>
      </c>
    </row>
    <row r="85" spans="1:4" x14ac:dyDescent="0.2">
      <c r="A85" s="20" t="s">
        <v>613</v>
      </c>
      <c r="B85" s="21">
        <v>65</v>
      </c>
      <c r="C85" s="21">
        <v>33</v>
      </c>
      <c r="D85" s="21">
        <v>32</v>
      </c>
    </row>
    <row r="86" spans="1:4" x14ac:dyDescent="0.2">
      <c r="A86" s="9" t="s">
        <v>629</v>
      </c>
      <c r="B86" s="9"/>
      <c r="C86" s="9"/>
      <c r="D86" s="9"/>
    </row>
    <row r="87" spans="1:4" x14ac:dyDescent="0.2">
      <c r="A87" s="20" t="s">
        <v>630</v>
      </c>
      <c r="B87" s="21">
        <v>393</v>
      </c>
      <c r="C87" s="21">
        <v>234</v>
      </c>
      <c r="D87" s="21">
        <v>159</v>
      </c>
    </row>
    <row r="88" spans="1:4" x14ac:dyDescent="0.2">
      <c r="A88" s="20" t="s">
        <v>181</v>
      </c>
      <c r="B88" s="21">
        <v>1944</v>
      </c>
      <c r="C88" s="21">
        <v>903</v>
      </c>
      <c r="D88" s="21">
        <v>1041</v>
      </c>
    </row>
    <row r="89" spans="1:4" x14ac:dyDescent="0.2">
      <c r="A89" s="20" t="s">
        <v>182</v>
      </c>
      <c r="B89" s="21">
        <v>38</v>
      </c>
      <c r="C89" s="21">
        <v>20</v>
      </c>
      <c r="D89" s="21">
        <v>18</v>
      </c>
    </row>
    <row r="90" spans="1:4" x14ac:dyDescent="0.2">
      <c r="A90" s="20" t="s">
        <v>631</v>
      </c>
      <c r="B90" s="21">
        <v>36</v>
      </c>
      <c r="C90" s="21">
        <v>13</v>
      </c>
      <c r="D90" s="21">
        <v>23</v>
      </c>
    </row>
    <row r="91" spans="1:4" x14ac:dyDescent="0.2">
      <c r="A91" s="20" t="s">
        <v>183</v>
      </c>
      <c r="B91" s="21">
        <v>53</v>
      </c>
      <c r="C91" s="21">
        <v>23</v>
      </c>
      <c r="D91" s="21">
        <v>30</v>
      </c>
    </row>
    <row r="92" spans="1:4" x14ac:dyDescent="0.2">
      <c r="A92" s="20" t="s">
        <v>632</v>
      </c>
      <c r="B92" s="21">
        <v>22</v>
      </c>
      <c r="C92" s="21">
        <v>3</v>
      </c>
      <c r="D92" s="21">
        <v>19</v>
      </c>
    </row>
    <row r="93" spans="1:4" x14ac:dyDescent="0.2">
      <c r="A93" s="20" t="s">
        <v>633</v>
      </c>
      <c r="B93" s="21">
        <v>32</v>
      </c>
      <c r="C93" s="21">
        <v>15</v>
      </c>
      <c r="D93" s="21">
        <v>17</v>
      </c>
    </row>
    <row r="94" spans="1:4" x14ac:dyDescent="0.2">
      <c r="A94" s="20" t="s">
        <v>634</v>
      </c>
      <c r="B94" s="21">
        <v>9</v>
      </c>
      <c r="C94" s="21">
        <v>2</v>
      </c>
      <c r="D94" s="21">
        <v>7</v>
      </c>
    </row>
    <row r="95" spans="1:4" x14ac:dyDescent="0.2">
      <c r="A95" s="20" t="s">
        <v>613</v>
      </c>
      <c r="B95" s="21">
        <v>150</v>
      </c>
      <c r="C95" s="21">
        <v>64</v>
      </c>
      <c r="D95" s="21">
        <v>86</v>
      </c>
    </row>
    <row r="96" spans="1:4" x14ac:dyDescent="0.2">
      <c r="A96" s="9" t="s">
        <v>635</v>
      </c>
      <c r="B96" s="9"/>
      <c r="C96" s="9"/>
      <c r="D96" s="9"/>
    </row>
    <row r="97" spans="1:4" x14ac:dyDescent="0.2">
      <c r="A97" s="20" t="s">
        <v>184</v>
      </c>
      <c r="B97" s="21">
        <v>54</v>
      </c>
      <c r="C97" s="21">
        <v>28</v>
      </c>
      <c r="D97" s="21">
        <v>26</v>
      </c>
    </row>
    <row r="98" spans="1:4" x14ac:dyDescent="0.2">
      <c r="A98" s="20" t="s">
        <v>185</v>
      </c>
      <c r="B98" s="21">
        <v>196</v>
      </c>
      <c r="C98" s="21">
        <v>79</v>
      </c>
      <c r="D98" s="21">
        <v>117</v>
      </c>
    </row>
    <row r="99" spans="1:4" x14ac:dyDescent="0.2">
      <c r="A99" s="20" t="s">
        <v>186</v>
      </c>
      <c r="B99" s="21">
        <v>310</v>
      </c>
      <c r="C99" s="21">
        <v>128</v>
      </c>
      <c r="D99" s="21">
        <v>182</v>
      </c>
    </row>
    <row r="100" spans="1:4" x14ac:dyDescent="0.2">
      <c r="A100" s="20" t="s">
        <v>187</v>
      </c>
      <c r="B100" s="21">
        <v>385</v>
      </c>
      <c r="C100" s="21">
        <v>186</v>
      </c>
      <c r="D100" s="21">
        <v>199</v>
      </c>
    </row>
    <row r="101" spans="1:4" x14ac:dyDescent="0.2">
      <c r="A101" s="20" t="s">
        <v>188</v>
      </c>
      <c r="B101" s="21">
        <v>361</v>
      </c>
      <c r="C101" s="21">
        <v>191</v>
      </c>
      <c r="D101" s="21">
        <v>170</v>
      </c>
    </row>
    <row r="102" spans="1:4" x14ac:dyDescent="0.2">
      <c r="A102" s="20" t="s">
        <v>189</v>
      </c>
      <c r="B102" s="21">
        <v>315</v>
      </c>
      <c r="C102" s="21">
        <v>157</v>
      </c>
      <c r="D102" s="21">
        <v>158</v>
      </c>
    </row>
    <row r="103" spans="1:4" x14ac:dyDescent="0.2">
      <c r="A103" s="20" t="s">
        <v>190</v>
      </c>
      <c r="B103" s="21">
        <v>364</v>
      </c>
      <c r="C103" s="21">
        <v>190</v>
      </c>
      <c r="D103" s="21">
        <v>174</v>
      </c>
    </row>
    <row r="104" spans="1:4" x14ac:dyDescent="0.2">
      <c r="A104" s="20" t="s">
        <v>191</v>
      </c>
      <c r="B104" s="21">
        <v>267</v>
      </c>
      <c r="C104" s="21">
        <v>136</v>
      </c>
      <c r="D104" s="21">
        <v>131</v>
      </c>
    </row>
    <row r="105" spans="1:4" x14ac:dyDescent="0.2">
      <c r="A105" s="20" t="s">
        <v>192</v>
      </c>
      <c r="B105" s="21">
        <v>90</v>
      </c>
      <c r="C105" s="21">
        <v>40</v>
      </c>
      <c r="D105" s="21">
        <v>50</v>
      </c>
    </row>
    <row r="106" spans="1:4" x14ac:dyDescent="0.2">
      <c r="A106" s="20" t="s">
        <v>193</v>
      </c>
      <c r="B106" s="21">
        <v>94</v>
      </c>
      <c r="C106" s="21">
        <v>51</v>
      </c>
      <c r="D106" s="21">
        <v>43</v>
      </c>
    </row>
    <row r="107" spans="1:4" x14ac:dyDescent="0.2">
      <c r="A107" s="20" t="s">
        <v>636</v>
      </c>
      <c r="B107" s="21">
        <v>47</v>
      </c>
      <c r="C107" s="21">
        <v>24</v>
      </c>
      <c r="D107" s="21">
        <v>23</v>
      </c>
    </row>
    <row r="108" spans="1:4" x14ac:dyDescent="0.2">
      <c r="A108" s="20" t="s">
        <v>613</v>
      </c>
      <c r="B108" s="21">
        <v>194</v>
      </c>
      <c r="C108" s="21">
        <v>67</v>
      </c>
      <c r="D108" s="21">
        <v>127</v>
      </c>
    </row>
    <row r="109" spans="1:4" x14ac:dyDescent="0.2">
      <c r="A109" s="9" t="s">
        <v>637</v>
      </c>
      <c r="B109" s="9"/>
      <c r="C109" s="9"/>
      <c r="D109" s="9"/>
    </row>
    <row r="110" spans="1:4" x14ac:dyDescent="0.2">
      <c r="A110" s="20" t="s">
        <v>638</v>
      </c>
      <c r="B110" s="21">
        <v>633</v>
      </c>
      <c r="C110" s="21">
        <v>282</v>
      </c>
      <c r="D110" s="21">
        <v>351</v>
      </c>
    </row>
    <row r="111" spans="1:4" x14ac:dyDescent="0.2">
      <c r="A111" s="20" t="s">
        <v>639</v>
      </c>
      <c r="B111" s="21">
        <v>1123</v>
      </c>
      <c r="C111" s="21">
        <v>540</v>
      </c>
      <c r="D111" s="21">
        <v>583</v>
      </c>
    </row>
    <row r="112" spans="1:4" x14ac:dyDescent="0.2">
      <c r="A112" s="20" t="s">
        <v>640</v>
      </c>
      <c r="B112" s="21">
        <v>660</v>
      </c>
      <c r="C112" s="21">
        <v>338</v>
      </c>
      <c r="D112" s="21">
        <v>322</v>
      </c>
    </row>
    <row r="113" spans="1:4" x14ac:dyDescent="0.2">
      <c r="A113" s="20" t="s">
        <v>641</v>
      </c>
      <c r="B113" s="21">
        <v>261</v>
      </c>
      <c r="C113" s="21">
        <v>117</v>
      </c>
      <c r="D113" s="21">
        <v>144</v>
      </c>
    </row>
    <row r="114" spans="1:4" x14ac:dyDescent="0.2">
      <c r="A114" s="9" t="s">
        <v>642</v>
      </c>
      <c r="B114" s="9"/>
      <c r="C114" s="9"/>
      <c r="D114" s="9"/>
    </row>
    <row r="115" spans="1:4" x14ac:dyDescent="0.2">
      <c r="A115" s="20" t="s">
        <v>643</v>
      </c>
      <c r="B115" s="21">
        <v>329</v>
      </c>
      <c r="C115" s="21">
        <v>144</v>
      </c>
      <c r="D115" s="21">
        <v>185</v>
      </c>
    </row>
    <row r="116" spans="1:4" x14ac:dyDescent="0.2">
      <c r="A116" s="20" t="s">
        <v>644</v>
      </c>
      <c r="B116" s="21">
        <v>828</v>
      </c>
      <c r="C116" s="21">
        <v>407</v>
      </c>
      <c r="D116" s="21">
        <v>421</v>
      </c>
    </row>
    <row r="117" spans="1:4" x14ac:dyDescent="0.2">
      <c r="A117" s="20" t="s">
        <v>879</v>
      </c>
      <c r="B117" s="21">
        <v>499</v>
      </c>
      <c r="C117" s="21">
        <v>258</v>
      </c>
      <c r="D117" s="21">
        <v>241</v>
      </c>
    </row>
    <row r="118" spans="1:4" x14ac:dyDescent="0.2">
      <c r="A118" s="20" t="s">
        <v>645</v>
      </c>
      <c r="B118" s="21">
        <v>468</v>
      </c>
      <c r="C118" s="21">
        <v>217</v>
      </c>
      <c r="D118" s="21">
        <v>251</v>
      </c>
    </row>
    <row r="119" spans="1:4" x14ac:dyDescent="0.2">
      <c r="A119" s="20" t="s">
        <v>646</v>
      </c>
      <c r="B119" s="21">
        <v>257</v>
      </c>
      <c r="C119" s="21">
        <v>110</v>
      </c>
      <c r="D119" s="21">
        <v>147</v>
      </c>
    </row>
    <row r="120" spans="1:4" x14ac:dyDescent="0.2">
      <c r="A120" s="20" t="s">
        <v>647</v>
      </c>
      <c r="B120" s="21">
        <v>296</v>
      </c>
      <c r="C120" s="21">
        <v>141</v>
      </c>
      <c r="D120" s="21">
        <v>155</v>
      </c>
    </row>
    <row r="121" spans="1:4" x14ac:dyDescent="0.2">
      <c r="A121" s="9" t="s">
        <v>648</v>
      </c>
      <c r="B121" s="9"/>
      <c r="C121" s="9"/>
      <c r="D121" s="9"/>
    </row>
    <row r="122" spans="1:4" x14ac:dyDescent="0.2">
      <c r="A122" s="20" t="s">
        <v>878</v>
      </c>
      <c r="B122" s="21">
        <v>116</v>
      </c>
      <c r="C122" s="21">
        <v>49</v>
      </c>
      <c r="D122" s="21">
        <v>67</v>
      </c>
    </row>
    <row r="123" spans="1:4" x14ac:dyDescent="0.2">
      <c r="A123" s="20" t="s">
        <v>649</v>
      </c>
      <c r="B123" s="21">
        <v>213</v>
      </c>
      <c r="C123" s="21">
        <v>95</v>
      </c>
      <c r="D123" s="21">
        <v>118</v>
      </c>
    </row>
    <row r="124" spans="1:4" x14ac:dyDescent="0.2">
      <c r="A124" s="20" t="s">
        <v>644</v>
      </c>
      <c r="B124" s="21">
        <v>828</v>
      </c>
      <c r="C124" s="21">
        <v>407</v>
      </c>
      <c r="D124" s="21">
        <v>421</v>
      </c>
    </row>
    <row r="125" spans="1:4" x14ac:dyDescent="0.2">
      <c r="A125" s="20" t="s">
        <v>650</v>
      </c>
      <c r="B125" s="21">
        <v>133</v>
      </c>
      <c r="C125" s="21">
        <v>69</v>
      </c>
      <c r="D125" s="21">
        <v>64</v>
      </c>
    </row>
    <row r="126" spans="1:4" x14ac:dyDescent="0.2">
      <c r="A126" s="20" t="s">
        <v>651</v>
      </c>
      <c r="B126" s="21">
        <v>120</v>
      </c>
      <c r="C126" s="21">
        <v>63</v>
      </c>
      <c r="D126" s="21">
        <v>57</v>
      </c>
    </row>
    <row r="127" spans="1:4" x14ac:dyDescent="0.2">
      <c r="A127" s="20" t="s">
        <v>652</v>
      </c>
      <c r="B127" s="21">
        <v>246</v>
      </c>
      <c r="C127" s="21">
        <v>126</v>
      </c>
      <c r="D127" s="21">
        <v>120</v>
      </c>
    </row>
    <row r="128" spans="1:4" x14ac:dyDescent="0.2">
      <c r="A128" s="20" t="s">
        <v>645</v>
      </c>
      <c r="B128" s="21">
        <v>468</v>
      </c>
      <c r="C128" s="21">
        <v>217</v>
      </c>
      <c r="D128" s="21">
        <v>251</v>
      </c>
    </row>
    <row r="129" spans="1:4" x14ac:dyDescent="0.2">
      <c r="A129" s="20" t="s">
        <v>653</v>
      </c>
      <c r="B129" s="21">
        <v>180</v>
      </c>
      <c r="C129" s="21">
        <v>77</v>
      </c>
      <c r="D129" s="21">
        <v>103</v>
      </c>
    </row>
    <row r="130" spans="1:4" x14ac:dyDescent="0.2">
      <c r="A130" s="20" t="s">
        <v>654</v>
      </c>
      <c r="B130" s="21">
        <v>77</v>
      </c>
      <c r="C130" s="21">
        <v>33</v>
      </c>
      <c r="D130" s="21">
        <v>44</v>
      </c>
    </row>
    <row r="131" spans="1:4" x14ac:dyDescent="0.2">
      <c r="A131" s="33" t="s">
        <v>647</v>
      </c>
      <c r="B131" s="34">
        <v>296</v>
      </c>
      <c r="C131" s="34">
        <v>141</v>
      </c>
      <c r="D131" s="34">
        <v>155</v>
      </c>
    </row>
  </sheetData>
  <phoneticPr fontId="2"/>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6CA56-5839-4C36-A8B6-F8A130C70B54}">
  <dimension ref="A1:P129"/>
  <sheetViews>
    <sheetView workbookViewId="0"/>
  </sheetViews>
  <sheetFormatPr defaultColWidth="9" defaultRowHeight="12.6" x14ac:dyDescent="0.2"/>
  <cols>
    <col min="1" max="1" width="43" style="12" bestFit="1" customWidth="1"/>
    <col min="2" max="14" width="7.6640625" style="12" customWidth="1"/>
    <col min="15" max="15" width="7.6640625" style="30" customWidth="1"/>
    <col min="16" max="16" width="15.44140625" style="12" customWidth="1"/>
    <col min="17" max="256" width="7.6640625" style="12" customWidth="1"/>
    <col min="257" max="16384" width="9" style="12"/>
  </cols>
  <sheetData>
    <row r="1" spans="1:16" x14ac:dyDescent="0.2">
      <c r="A1" s="11" t="s">
        <v>3</v>
      </c>
      <c r="B1" s="7"/>
    </row>
    <row r="2" spans="1:16" x14ac:dyDescent="0.2">
      <c r="A2" s="15" t="str">
        <f xml:space="preserve"> HYPERLINK("#'目次'!B8","[2]")</f>
        <v>[2]</v>
      </c>
    </row>
    <row r="3" spans="1:16" x14ac:dyDescent="0.2">
      <c r="A3" s="7" t="s">
        <v>3</v>
      </c>
      <c r="B3" s="8" t="s">
        <v>310</v>
      </c>
    </row>
    <row r="4" spans="1:16" s="18" customFormat="1" ht="37.799999999999997" x14ac:dyDescent="0.2">
      <c r="A4" s="16" t="s">
        <v>3</v>
      </c>
      <c r="B4" s="17" t="s">
        <v>582</v>
      </c>
      <c r="C4" s="17" t="s">
        <v>655</v>
      </c>
      <c r="D4" s="17" t="s">
        <v>656</v>
      </c>
      <c r="E4" s="17" t="s">
        <v>657</v>
      </c>
      <c r="F4" s="17" t="s">
        <v>658</v>
      </c>
      <c r="G4" s="17" t="s">
        <v>659</v>
      </c>
      <c r="H4" s="17" t="s">
        <v>660</v>
      </c>
      <c r="I4" s="17" t="s">
        <v>661</v>
      </c>
      <c r="J4" s="17" t="s">
        <v>662</v>
      </c>
      <c r="K4" s="17" t="s">
        <v>663</v>
      </c>
      <c r="L4" s="17" t="s">
        <v>664</v>
      </c>
      <c r="M4" s="17" t="s">
        <v>665</v>
      </c>
      <c r="N4" s="17" t="s">
        <v>666</v>
      </c>
      <c r="O4" s="31" t="s">
        <v>667</v>
      </c>
      <c r="P4" s="17" t="s">
        <v>668</v>
      </c>
    </row>
    <row r="5" spans="1:16" x14ac:dyDescent="0.2">
      <c r="A5" s="19" t="s">
        <v>585</v>
      </c>
      <c r="B5" s="10">
        <v>2677</v>
      </c>
      <c r="C5" s="10">
        <v>610</v>
      </c>
      <c r="D5" s="10">
        <v>755</v>
      </c>
      <c r="E5" s="10">
        <v>601</v>
      </c>
      <c r="F5" s="10">
        <v>425</v>
      </c>
      <c r="G5" s="10">
        <v>217</v>
      </c>
      <c r="H5" s="10">
        <v>56</v>
      </c>
      <c r="I5" s="10">
        <v>13</v>
      </c>
      <c r="J5" s="10">
        <v>1365</v>
      </c>
      <c r="K5" s="10">
        <v>1026</v>
      </c>
      <c r="L5" s="10">
        <v>286</v>
      </c>
      <c r="M5" s="10">
        <v>1312</v>
      </c>
      <c r="N5" s="13">
        <v>75.207322000000005</v>
      </c>
      <c r="O5" s="13">
        <v>74</v>
      </c>
      <c r="P5" s="37">
        <v>75</v>
      </c>
    </row>
    <row r="6" spans="1:16" x14ac:dyDescent="0.2">
      <c r="A6" s="9" t="s">
        <v>586</v>
      </c>
      <c r="B6" s="9"/>
      <c r="C6" s="9"/>
      <c r="D6" s="9"/>
      <c r="E6" s="9"/>
      <c r="F6" s="9"/>
      <c r="G6" s="9"/>
      <c r="H6" s="9"/>
      <c r="I6" s="9"/>
      <c r="J6" s="9"/>
      <c r="K6" s="9"/>
      <c r="L6" s="9"/>
      <c r="M6" s="9"/>
      <c r="N6" s="9"/>
      <c r="O6" s="32"/>
      <c r="P6" s="38"/>
    </row>
    <row r="7" spans="1:16" x14ac:dyDescent="0.2">
      <c r="A7" s="20" t="s">
        <v>587</v>
      </c>
      <c r="B7" s="21">
        <v>1277</v>
      </c>
      <c r="C7" s="21">
        <v>298</v>
      </c>
      <c r="D7" s="21">
        <v>388</v>
      </c>
      <c r="E7" s="21">
        <v>299</v>
      </c>
      <c r="F7" s="21">
        <v>192</v>
      </c>
      <c r="G7" s="21">
        <v>77</v>
      </c>
      <c r="H7" s="21">
        <v>19</v>
      </c>
      <c r="I7" s="21">
        <v>4</v>
      </c>
      <c r="J7" s="21">
        <v>686</v>
      </c>
      <c r="K7" s="21">
        <v>491</v>
      </c>
      <c r="L7" s="21">
        <v>100</v>
      </c>
      <c r="M7" s="21">
        <v>591</v>
      </c>
      <c r="N7" s="22">
        <v>74.725137000000004</v>
      </c>
      <c r="O7" s="22">
        <v>74</v>
      </c>
      <c r="P7" s="39" t="s">
        <v>836</v>
      </c>
    </row>
    <row r="8" spans="1:16" x14ac:dyDescent="0.2">
      <c r="A8" s="20" t="s">
        <v>588</v>
      </c>
      <c r="B8" s="21">
        <v>1400</v>
      </c>
      <c r="C8" s="21">
        <v>312</v>
      </c>
      <c r="D8" s="21">
        <v>367</v>
      </c>
      <c r="E8" s="21">
        <v>302</v>
      </c>
      <c r="F8" s="21">
        <v>233</v>
      </c>
      <c r="G8" s="21">
        <v>140</v>
      </c>
      <c r="H8" s="21">
        <v>37</v>
      </c>
      <c r="I8" s="21">
        <v>9</v>
      </c>
      <c r="J8" s="21">
        <v>679</v>
      </c>
      <c r="K8" s="21">
        <v>535</v>
      </c>
      <c r="L8" s="21">
        <v>186</v>
      </c>
      <c r="M8" s="21">
        <v>721</v>
      </c>
      <c r="N8" s="22">
        <v>75.647143</v>
      </c>
      <c r="O8" s="22">
        <v>75</v>
      </c>
      <c r="P8" s="39">
        <v>75</v>
      </c>
    </row>
    <row r="9" spans="1:16" x14ac:dyDescent="0.2">
      <c r="A9" s="9" t="s">
        <v>589</v>
      </c>
      <c r="B9" s="9"/>
      <c r="C9" s="9"/>
      <c r="D9" s="9"/>
      <c r="E9" s="9"/>
      <c r="F9" s="9"/>
      <c r="G9" s="9"/>
      <c r="H9" s="9"/>
      <c r="I9" s="9"/>
      <c r="J9" s="9"/>
      <c r="K9" s="9"/>
      <c r="L9" s="9"/>
      <c r="M9" s="9"/>
      <c r="N9" s="9"/>
      <c r="O9" s="32"/>
      <c r="P9" s="38"/>
    </row>
    <row r="10" spans="1:16" x14ac:dyDescent="0.2">
      <c r="A10" s="20" t="s">
        <v>590</v>
      </c>
      <c r="B10" s="21">
        <v>610</v>
      </c>
      <c r="C10" s="21">
        <v>610</v>
      </c>
      <c r="D10" s="21">
        <v>0</v>
      </c>
      <c r="E10" s="21">
        <v>0</v>
      </c>
      <c r="F10" s="21">
        <v>0</v>
      </c>
      <c r="G10" s="21">
        <v>0</v>
      </c>
      <c r="H10" s="21">
        <v>0</v>
      </c>
      <c r="I10" s="21">
        <v>0</v>
      </c>
      <c r="J10" s="21">
        <v>610</v>
      </c>
      <c r="K10" s="21">
        <v>0</v>
      </c>
      <c r="L10" s="21">
        <v>0</v>
      </c>
      <c r="M10" s="21">
        <v>0</v>
      </c>
      <c r="N10" s="22">
        <v>67.116393000000002</v>
      </c>
      <c r="O10" s="22">
        <v>67</v>
      </c>
      <c r="P10" s="39">
        <v>68</v>
      </c>
    </row>
    <row r="11" spans="1:16" x14ac:dyDescent="0.2">
      <c r="A11" s="20" t="s">
        <v>591</v>
      </c>
      <c r="B11" s="21">
        <v>755</v>
      </c>
      <c r="C11" s="21">
        <v>0</v>
      </c>
      <c r="D11" s="21">
        <v>755</v>
      </c>
      <c r="E11" s="21">
        <v>0</v>
      </c>
      <c r="F11" s="21">
        <v>0</v>
      </c>
      <c r="G11" s="21">
        <v>0</v>
      </c>
      <c r="H11" s="21">
        <v>0</v>
      </c>
      <c r="I11" s="21">
        <v>0</v>
      </c>
      <c r="J11" s="21">
        <v>755</v>
      </c>
      <c r="K11" s="21">
        <v>0</v>
      </c>
      <c r="L11" s="21">
        <v>0</v>
      </c>
      <c r="M11" s="21">
        <v>0</v>
      </c>
      <c r="N11" s="22">
        <v>72.098012999999995</v>
      </c>
      <c r="O11" s="22">
        <v>72</v>
      </c>
      <c r="P11" s="39">
        <v>73</v>
      </c>
    </row>
    <row r="12" spans="1:16" x14ac:dyDescent="0.2">
      <c r="A12" s="20" t="s">
        <v>592</v>
      </c>
      <c r="B12" s="21">
        <v>601</v>
      </c>
      <c r="C12" s="21">
        <v>0</v>
      </c>
      <c r="D12" s="21">
        <v>0</v>
      </c>
      <c r="E12" s="21">
        <v>601</v>
      </c>
      <c r="F12" s="21">
        <v>0</v>
      </c>
      <c r="G12" s="21">
        <v>0</v>
      </c>
      <c r="H12" s="21">
        <v>0</v>
      </c>
      <c r="I12" s="21">
        <v>0</v>
      </c>
      <c r="J12" s="21">
        <v>0</v>
      </c>
      <c r="K12" s="21">
        <v>601</v>
      </c>
      <c r="L12" s="21">
        <v>0</v>
      </c>
      <c r="M12" s="21">
        <v>601</v>
      </c>
      <c r="N12" s="22">
        <v>76.605656999999994</v>
      </c>
      <c r="O12" s="22">
        <v>76</v>
      </c>
      <c r="P12" s="39">
        <v>75</v>
      </c>
    </row>
    <row r="13" spans="1:16" x14ac:dyDescent="0.2">
      <c r="A13" s="20" t="s">
        <v>593</v>
      </c>
      <c r="B13" s="21">
        <v>425</v>
      </c>
      <c r="C13" s="21">
        <v>0</v>
      </c>
      <c r="D13" s="21">
        <v>0</v>
      </c>
      <c r="E13" s="21">
        <v>0</v>
      </c>
      <c r="F13" s="21">
        <v>425</v>
      </c>
      <c r="G13" s="21">
        <v>0</v>
      </c>
      <c r="H13" s="21">
        <v>0</v>
      </c>
      <c r="I13" s="21">
        <v>0</v>
      </c>
      <c r="J13" s="21">
        <v>0</v>
      </c>
      <c r="K13" s="21">
        <v>425</v>
      </c>
      <c r="L13" s="21">
        <v>0</v>
      </c>
      <c r="M13" s="21">
        <v>425</v>
      </c>
      <c r="N13" s="22">
        <v>81.703529000000003</v>
      </c>
      <c r="O13" s="22">
        <v>82</v>
      </c>
      <c r="P13" s="39">
        <v>80</v>
      </c>
    </row>
    <row r="14" spans="1:16" x14ac:dyDescent="0.2">
      <c r="A14" s="20" t="s">
        <v>594</v>
      </c>
      <c r="B14" s="21">
        <v>217</v>
      </c>
      <c r="C14" s="21">
        <v>0</v>
      </c>
      <c r="D14" s="21">
        <v>0</v>
      </c>
      <c r="E14" s="21">
        <v>0</v>
      </c>
      <c r="F14" s="21">
        <v>0</v>
      </c>
      <c r="G14" s="21">
        <v>217</v>
      </c>
      <c r="H14" s="21">
        <v>0</v>
      </c>
      <c r="I14" s="21">
        <v>0</v>
      </c>
      <c r="J14" s="21">
        <v>0</v>
      </c>
      <c r="K14" s="21">
        <v>0</v>
      </c>
      <c r="L14" s="21">
        <v>217</v>
      </c>
      <c r="M14" s="21">
        <v>217</v>
      </c>
      <c r="N14" s="22">
        <v>86.686635999999993</v>
      </c>
      <c r="O14" s="22">
        <v>86</v>
      </c>
      <c r="P14" s="39">
        <v>85</v>
      </c>
    </row>
    <row r="15" spans="1:16" x14ac:dyDescent="0.2">
      <c r="A15" s="20" t="s">
        <v>595</v>
      </c>
      <c r="B15" s="21">
        <v>56</v>
      </c>
      <c r="C15" s="21">
        <v>0</v>
      </c>
      <c r="D15" s="21">
        <v>0</v>
      </c>
      <c r="E15" s="21">
        <v>0</v>
      </c>
      <c r="F15" s="21">
        <v>0</v>
      </c>
      <c r="G15" s="21">
        <v>0</v>
      </c>
      <c r="H15" s="21">
        <v>56</v>
      </c>
      <c r="I15" s="21">
        <v>0</v>
      </c>
      <c r="J15" s="21">
        <v>0</v>
      </c>
      <c r="K15" s="21">
        <v>0</v>
      </c>
      <c r="L15" s="21">
        <v>56</v>
      </c>
      <c r="M15" s="21">
        <v>56</v>
      </c>
      <c r="N15" s="22">
        <v>91.535713999999999</v>
      </c>
      <c r="O15" s="22">
        <v>91.5</v>
      </c>
      <c r="P15" s="39">
        <v>90</v>
      </c>
    </row>
    <row r="16" spans="1:16" x14ac:dyDescent="0.2">
      <c r="A16" s="20" t="s">
        <v>596</v>
      </c>
      <c r="B16" s="21">
        <v>13</v>
      </c>
      <c r="C16" s="21">
        <v>0</v>
      </c>
      <c r="D16" s="21">
        <v>0</v>
      </c>
      <c r="E16" s="21">
        <v>0</v>
      </c>
      <c r="F16" s="21">
        <v>0</v>
      </c>
      <c r="G16" s="21">
        <v>0</v>
      </c>
      <c r="H16" s="21">
        <v>0</v>
      </c>
      <c r="I16" s="21">
        <v>13</v>
      </c>
      <c r="J16" s="21">
        <v>0</v>
      </c>
      <c r="K16" s="21">
        <v>0</v>
      </c>
      <c r="L16" s="21">
        <v>13</v>
      </c>
      <c r="M16" s="21">
        <v>13</v>
      </c>
      <c r="N16" s="22">
        <v>96.461538000000004</v>
      </c>
      <c r="O16" s="22">
        <v>96</v>
      </c>
      <c r="P16" s="39">
        <v>95</v>
      </c>
    </row>
    <row r="17" spans="1:16" x14ac:dyDescent="0.2">
      <c r="A17" s="20" t="s">
        <v>597</v>
      </c>
      <c r="B17" s="21">
        <v>1365</v>
      </c>
      <c r="C17" s="21">
        <v>610</v>
      </c>
      <c r="D17" s="21">
        <v>755</v>
      </c>
      <c r="E17" s="21">
        <v>0</v>
      </c>
      <c r="F17" s="21">
        <v>0</v>
      </c>
      <c r="G17" s="21">
        <v>0</v>
      </c>
      <c r="H17" s="21">
        <v>0</v>
      </c>
      <c r="I17" s="21">
        <v>0</v>
      </c>
      <c r="J17" s="21">
        <v>1365</v>
      </c>
      <c r="K17" s="21">
        <v>0</v>
      </c>
      <c r="L17" s="21">
        <v>0</v>
      </c>
      <c r="M17" s="21">
        <v>0</v>
      </c>
      <c r="N17" s="22">
        <v>69.871795000000006</v>
      </c>
      <c r="O17" s="22">
        <v>70</v>
      </c>
      <c r="P17" s="39">
        <v>73</v>
      </c>
    </row>
    <row r="18" spans="1:16" x14ac:dyDescent="0.2">
      <c r="A18" s="20" t="s">
        <v>598</v>
      </c>
      <c r="B18" s="21">
        <v>1026</v>
      </c>
      <c r="C18" s="21">
        <v>0</v>
      </c>
      <c r="D18" s="21">
        <v>0</v>
      </c>
      <c r="E18" s="21">
        <v>601</v>
      </c>
      <c r="F18" s="21">
        <v>425</v>
      </c>
      <c r="G18" s="21">
        <v>0</v>
      </c>
      <c r="H18" s="21">
        <v>0</v>
      </c>
      <c r="I18" s="21">
        <v>0</v>
      </c>
      <c r="J18" s="21">
        <v>0</v>
      </c>
      <c r="K18" s="21">
        <v>1026</v>
      </c>
      <c r="L18" s="21">
        <v>0</v>
      </c>
      <c r="M18" s="21">
        <v>1026</v>
      </c>
      <c r="N18" s="22">
        <v>78.717348999999999</v>
      </c>
      <c r="O18" s="22">
        <v>79</v>
      </c>
      <c r="P18" s="39">
        <v>75</v>
      </c>
    </row>
    <row r="19" spans="1:16" x14ac:dyDescent="0.2">
      <c r="A19" s="20" t="s">
        <v>599</v>
      </c>
      <c r="B19" s="21">
        <v>286</v>
      </c>
      <c r="C19" s="21">
        <v>0</v>
      </c>
      <c r="D19" s="21">
        <v>0</v>
      </c>
      <c r="E19" s="21">
        <v>0</v>
      </c>
      <c r="F19" s="21">
        <v>0</v>
      </c>
      <c r="G19" s="21">
        <v>217</v>
      </c>
      <c r="H19" s="21">
        <v>56</v>
      </c>
      <c r="I19" s="21">
        <v>13</v>
      </c>
      <c r="J19" s="21">
        <v>0</v>
      </c>
      <c r="K19" s="21">
        <v>0</v>
      </c>
      <c r="L19" s="21">
        <v>286</v>
      </c>
      <c r="M19" s="21">
        <v>286</v>
      </c>
      <c r="N19" s="22">
        <v>88.080420000000004</v>
      </c>
      <c r="O19" s="22">
        <v>88</v>
      </c>
      <c r="P19" s="39">
        <v>85</v>
      </c>
    </row>
    <row r="20" spans="1:16" x14ac:dyDescent="0.2">
      <c r="A20" s="20" t="s">
        <v>600</v>
      </c>
      <c r="B20" s="21">
        <v>1312</v>
      </c>
      <c r="C20" s="21">
        <v>0</v>
      </c>
      <c r="D20" s="21">
        <v>0</v>
      </c>
      <c r="E20" s="21">
        <v>601</v>
      </c>
      <c r="F20" s="21">
        <v>425</v>
      </c>
      <c r="G20" s="21">
        <v>217</v>
      </c>
      <c r="H20" s="21">
        <v>56</v>
      </c>
      <c r="I20" s="21">
        <v>13</v>
      </c>
      <c r="J20" s="21">
        <v>0</v>
      </c>
      <c r="K20" s="21">
        <v>1026</v>
      </c>
      <c r="L20" s="21">
        <v>286</v>
      </c>
      <c r="M20" s="21">
        <v>1312</v>
      </c>
      <c r="N20" s="22">
        <v>80.758384000000007</v>
      </c>
      <c r="O20" s="22">
        <v>80</v>
      </c>
      <c r="P20" s="39">
        <v>75</v>
      </c>
    </row>
    <row r="21" spans="1:16" x14ac:dyDescent="0.2">
      <c r="A21" s="9" t="s">
        <v>601</v>
      </c>
      <c r="B21" s="10">
        <v>298</v>
      </c>
      <c r="C21" s="10">
        <v>298</v>
      </c>
      <c r="D21" s="10">
        <v>0</v>
      </c>
      <c r="E21" s="10">
        <v>0</v>
      </c>
      <c r="F21" s="10">
        <v>0</v>
      </c>
      <c r="G21" s="10">
        <v>0</v>
      </c>
      <c r="H21" s="10">
        <v>0</v>
      </c>
      <c r="I21" s="10">
        <v>0</v>
      </c>
      <c r="J21" s="10">
        <v>298</v>
      </c>
      <c r="K21" s="10">
        <v>0</v>
      </c>
      <c r="L21" s="10">
        <v>0</v>
      </c>
      <c r="M21" s="10">
        <v>0</v>
      </c>
      <c r="N21" s="13">
        <v>67.130871999999997</v>
      </c>
      <c r="O21" s="13">
        <v>67</v>
      </c>
      <c r="P21" s="37">
        <v>69</v>
      </c>
    </row>
    <row r="22" spans="1:16" x14ac:dyDescent="0.2">
      <c r="A22" s="20" t="s">
        <v>591</v>
      </c>
      <c r="B22" s="21">
        <v>388</v>
      </c>
      <c r="C22" s="21">
        <v>0</v>
      </c>
      <c r="D22" s="21">
        <v>388</v>
      </c>
      <c r="E22" s="21">
        <v>0</v>
      </c>
      <c r="F22" s="21">
        <v>0</v>
      </c>
      <c r="G22" s="21">
        <v>0</v>
      </c>
      <c r="H22" s="21">
        <v>0</v>
      </c>
      <c r="I22" s="21">
        <v>0</v>
      </c>
      <c r="J22" s="21">
        <v>388</v>
      </c>
      <c r="K22" s="21">
        <v>0</v>
      </c>
      <c r="L22" s="21">
        <v>0</v>
      </c>
      <c r="M22" s="21">
        <v>0</v>
      </c>
      <c r="N22" s="22">
        <v>72.208763000000005</v>
      </c>
      <c r="O22" s="22">
        <v>72</v>
      </c>
      <c r="P22" s="39">
        <v>74</v>
      </c>
    </row>
    <row r="23" spans="1:16" x14ac:dyDescent="0.2">
      <c r="A23" s="20" t="s">
        <v>592</v>
      </c>
      <c r="B23" s="21">
        <v>299</v>
      </c>
      <c r="C23" s="21">
        <v>0</v>
      </c>
      <c r="D23" s="21">
        <v>0</v>
      </c>
      <c r="E23" s="21">
        <v>299</v>
      </c>
      <c r="F23" s="21">
        <v>0</v>
      </c>
      <c r="G23" s="21">
        <v>0</v>
      </c>
      <c r="H23" s="21">
        <v>0</v>
      </c>
      <c r="I23" s="21">
        <v>0</v>
      </c>
      <c r="J23" s="21">
        <v>0</v>
      </c>
      <c r="K23" s="21">
        <v>299</v>
      </c>
      <c r="L23" s="21">
        <v>0</v>
      </c>
      <c r="M23" s="21">
        <v>299</v>
      </c>
      <c r="N23" s="22">
        <v>76.565217000000004</v>
      </c>
      <c r="O23" s="22">
        <v>76</v>
      </c>
      <c r="P23" s="39">
        <v>75</v>
      </c>
    </row>
    <row r="24" spans="1:16" x14ac:dyDescent="0.2">
      <c r="A24" s="20" t="s">
        <v>593</v>
      </c>
      <c r="B24" s="21">
        <v>192</v>
      </c>
      <c r="C24" s="21">
        <v>0</v>
      </c>
      <c r="D24" s="21">
        <v>0</v>
      </c>
      <c r="E24" s="21">
        <v>0</v>
      </c>
      <c r="F24" s="21">
        <v>192</v>
      </c>
      <c r="G24" s="21">
        <v>0</v>
      </c>
      <c r="H24" s="21">
        <v>0</v>
      </c>
      <c r="I24" s="21">
        <v>0</v>
      </c>
      <c r="J24" s="21">
        <v>0</v>
      </c>
      <c r="K24" s="21">
        <v>192</v>
      </c>
      <c r="L24" s="21">
        <v>0</v>
      </c>
      <c r="M24" s="21">
        <v>192</v>
      </c>
      <c r="N24" s="22">
        <v>81.765625</v>
      </c>
      <c r="O24" s="22">
        <v>82</v>
      </c>
      <c r="P24" s="39">
        <v>81</v>
      </c>
    </row>
    <row r="25" spans="1:16" x14ac:dyDescent="0.2">
      <c r="A25" s="20" t="s">
        <v>594</v>
      </c>
      <c r="B25" s="21">
        <v>77</v>
      </c>
      <c r="C25" s="21">
        <v>0</v>
      </c>
      <c r="D25" s="21">
        <v>0</v>
      </c>
      <c r="E25" s="21">
        <v>0</v>
      </c>
      <c r="F25" s="21">
        <v>0</v>
      </c>
      <c r="G25" s="21">
        <v>77</v>
      </c>
      <c r="H25" s="21">
        <v>0</v>
      </c>
      <c r="I25" s="21">
        <v>0</v>
      </c>
      <c r="J25" s="21">
        <v>0</v>
      </c>
      <c r="K25" s="21">
        <v>0</v>
      </c>
      <c r="L25" s="21">
        <v>77</v>
      </c>
      <c r="M25" s="21">
        <v>77</v>
      </c>
      <c r="N25" s="22">
        <v>86.714286000000001</v>
      </c>
      <c r="O25" s="22">
        <v>87</v>
      </c>
      <c r="P25" s="39" t="s">
        <v>837</v>
      </c>
    </row>
    <row r="26" spans="1:16" x14ac:dyDescent="0.2">
      <c r="A26" s="20" t="s">
        <v>595</v>
      </c>
      <c r="B26" s="21">
        <v>19</v>
      </c>
      <c r="C26" s="21">
        <v>0</v>
      </c>
      <c r="D26" s="21">
        <v>0</v>
      </c>
      <c r="E26" s="21">
        <v>0</v>
      </c>
      <c r="F26" s="21">
        <v>0</v>
      </c>
      <c r="G26" s="21">
        <v>0</v>
      </c>
      <c r="H26" s="21">
        <v>19</v>
      </c>
      <c r="I26" s="21">
        <v>0</v>
      </c>
      <c r="J26" s="21">
        <v>0</v>
      </c>
      <c r="K26" s="21">
        <v>0</v>
      </c>
      <c r="L26" s="21">
        <v>19</v>
      </c>
      <c r="M26" s="21">
        <v>19</v>
      </c>
      <c r="N26" s="22">
        <v>91.894737000000006</v>
      </c>
      <c r="O26" s="22">
        <v>92</v>
      </c>
      <c r="P26" s="39">
        <v>93</v>
      </c>
    </row>
    <row r="27" spans="1:16" x14ac:dyDescent="0.2">
      <c r="A27" s="20" t="s">
        <v>596</v>
      </c>
      <c r="B27" s="21">
        <v>4</v>
      </c>
      <c r="C27" s="21">
        <v>0</v>
      </c>
      <c r="D27" s="21">
        <v>0</v>
      </c>
      <c r="E27" s="21">
        <v>0</v>
      </c>
      <c r="F27" s="21">
        <v>0</v>
      </c>
      <c r="G27" s="21">
        <v>0</v>
      </c>
      <c r="H27" s="21">
        <v>0</v>
      </c>
      <c r="I27" s="21">
        <v>4</v>
      </c>
      <c r="J27" s="21">
        <v>0</v>
      </c>
      <c r="K27" s="21">
        <v>0</v>
      </c>
      <c r="L27" s="21">
        <v>4</v>
      </c>
      <c r="M27" s="21">
        <v>4</v>
      </c>
      <c r="N27" s="22">
        <v>96.75</v>
      </c>
      <c r="O27" s="22">
        <v>96.5</v>
      </c>
      <c r="P27" s="39">
        <v>95</v>
      </c>
    </row>
    <row r="28" spans="1:16" x14ac:dyDescent="0.2">
      <c r="A28" s="20" t="s">
        <v>597</v>
      </c>
      <c r="B28" s="21">
        <v>686</v>
      </c>
      <c r="C28" s="21">
        <v>298</v>
      </c>
      <c r="D28" s="21">
        <v>388</v>
      </c>
      <c r="E28" s="21">
        <v>0</v>
      </c>
      <c r="F28" s="21">
        <v>0</v>
      </c>
      <c r="G28" s="21">
        <v>0</v>
      </c>
      <c r="H28" s="21">
        <v>0</v>
      </c>
      <c r="I28" s="21">
        <v>0</v>
      </c>
      <c r="J28" s="21">
        <v>686</v>
      </c>
      <c r="K28" s="21">
        <v>0</v>
      </c>
      <c r="L28" s="21">
        <v>0</v>
      </c>
      <c r="M28" s="21">
        <v>0</v>
      </c>
      <c r="N28" s="22">
        <v>70.002915000000002</v>
      </c>
      <c r="O28" s="22">
        <v>70</v>
      </c>
      <c r="P28" s="39">
        <v>74</v>
      </c>
    </row>
    <row r="29" spans="1:16" x14ac:dyDescent="0.2">
      <c r="A29" s="20" t="s">
        <v>598</v>
      </c>
      <c r="B29" s="21">
        <v>491</v>
      </c>
      <c r="C29" s="21">
        <v>0</v>
      </c>
      <c r="D29" s="21">
        <v>0</v>
      </c>
      <c r="E29" s="21">
        <v>299</v>
      </c>
      <c r="F29" s="21">
        <v>192</v>
      </c>
      <c r="G29" s="21">
        <v>0</v>
      </c>
      <c r="H29" s="21">
        <v>0</v>
      </c>
      <c r="I29" s="21">
        <v>0</v>
      </c>
      <c r="J29" s="21">
        <v>0</v>
      </c>
      <c r="K29" s="21">
        <v>491</v>
      </c>
      <c r="L29" s="21">
        <v>0</v>
      </c>
      <c r="M29" s="21">
        <v>491</v>
      </c>
      <c r="N29" s="22">
        <v>78.598777999999996</v>
      </c>
      <c r="O29" s="22">
        <v>78</v>
      </c>
      <c r="P29" s="39">
        <v>75</v>
      </c>
    </row>
    <row r="30" spans="1:16" x14ac:dyDescent="0.2">
      <c r="A30" s="20" t="s">
        <v>599</v>
      </c>
      <c r="B30" s="21">
        <v>100</v>
      </c>
      <c r="C30" s="21">
        <v>0</v>
      </c>
      <c r="D30" s="21">
        <v>0</v>
      </c>
      <c r="E30" s="21">
        <v>0</v>
      </c>
      <c r="F30" s="21">
        <v>0</v>
      </c>
      <c r="G30" s="21">
        <v>77</v>
      </c>
      <c r="H30" s="21">
        <v>19</v>
      </c>
      <c r="I30" s="21">
        <v>4</v>
      </c>
      <c r="J30" s="21">
        <v>0</v>
      </c>
      <c r="K30" s="21">
        <v>0</v>
      </c>
      <c r="L30" s="21">
        <v>100</v>
      </c>
      <c r="M30" s="21">
        <v>100</v>
      </c>
      <c r="N30" s="22">
        <v>88.1</v>
      </c>
      <c r="O30" s="22">
        <v>87.5</v>
      </c>
      <c r="P30" s="39" t="s">
        <v>837</v>
      </c>
    </row>
    <row r="31" spans="1:16" x14ac:dyDescent="0.2">
      <c r="A31" s="20" t="s">
        <v>600</v>
      </c>
      <c r="B31" s="21">
        <v>591</v>
      </c>
      <c r="C31" s="21">
        <v>0</v>
      </c>
      <c r="D31" s="21">
        <v>0</v>
      </c>
      <c r="E31" s="21">
        <v>299</v>
      </c>
      <c r="F31" s="21">
        <v>192</v>
      </c>
      <c r="G31" s="21">
        <v>77</v>
      </c>
      <c r="H31" s="21">
        <v>19</v>
      </c>
      <c r="I31" s="21">
        <v>4</v>
      </c>
      <c r="J31" s="21">
        <v>0</v>
      </c>
      <c r="K31" s="21">
        <v>491</v>
      </c>
      <c r="L31" s="21">
        <v>100</v>
      </c>
      <c r="M31" s="21">
        <v>591</v>
      </c>
      <c r="N31" s="22">
        <v>80.206429999999997</v>
      </c>
      <c r="O31" s="22">
        <v>79</v>
      </c>
      <c r="P31" s="39">
        <v>75</v>
      </c>
    </row>
    <row r="32" spans="1:16" x14ac:dyDescent="0.2">
      <c r="A32" s="9" t="s">
        <v>602</v>
      </c>
      <c r="B32" s="10">
        <v>312</v>
      </c>
      <c r="C32" s="10">
        <v>312</v>
      </c>
      <c r="D32" s="10">
        <v>0</v>
      </c>
      <c r="E32" s="10">
        <v>0</v>
      </c>
      <c r="F32" s="10">
        <v>0</v>
      </c>
      <c r="G32" s="10">
        <v>0</v>
      </c>
      <c r="H32" s="10">
        <v>0</v>
      </c>
      <c r="I32" s="10">
        <v>0</v>
      </c>
      <c r="J32" s="10">
        <v>312</v>
      </c>
      <c r="K32" s="10">
        <v>0</v>
      </c>
      <c r="L32" s="10">
        <v>0</v>
      </c>
      <c r="M32" s="10">
        <v>0</v>
      </c>
      <c r="N32" s="13">
        <v>67.102564000000001</v>
      </c>
      <c r="O32" s="13">
        <v>67</v>
      </c>
      <c r="P32" s="37">
        <v>68</v>
      </c>
    </row>
    <row r="33" spans="1:16" x14ac:dyDescent="0.2">
      <c r="A33" s="20" t="s">
        <v>591</v>
      </c>
      <c r="B33" s="21">
        <v>367</v>
      </c>
      <c r="C33" s="21">
        <v>0</v>
      </c>
      <c r="D33" s="21">
        <v>367</v>
      </c>
      <c r="E33" s="21">
        <v>0</v>
      </c>
      <c r="F33" s="21">
        <v>0</v>
      </c>
      <c r="G33" s="21">
        <v>0</v>
      </c>
      <c r="H33" s="21">
        <v>0</v>
      </c>
      <c r="I33" s="21">
        <v>0</v>
      </c>
      <c r="J33" s="21">
        <v>367</v>
      </c>
      <c r="K33" s="21">
        <v>0</v>
      </c>
      <c r="L33" s="21">
        <v>0</v>
      </c>
      <c r="M33" s="21">
        <v>0</v>
      </c>
      <c r="N33" s="22">
        <v>71.980925999999997</v>
      </c>
      <c r="O33" s="22">
        <v>72</v>
      </c>
      <c r="P33" s="39">
        <v>70</v>
      </c>
    </row>
    <row r="34" spans="1:16" x14ac:dyDescent="0.2">
      <c r="A34" s="20" t="s">
        <v>592</v>
      </c>
      <c r="B34" s="21">
        <v>302</v>
      </c>
      <c r="C34" s="21">
        <v>0</v>
      </c>
      <c r="D34" s="21">
        <v>0</v>
      </c>
      <c r="E34" s="21">
        <v>302</v>
      </c>
      <c r="F34" s="21">
        <v>0</v>
      </c>
      <c r="G34" s="21">
        <v>0</v>
      </c>
      <c r="H34" s="21">
        <v>0</v>
      </c>
      <c r="I34" s="21">
        <v>0</v>
      </c>
      <c r="J34" s="21">
        <v>0</v>
      </c>
      <c r="K34" s="21">
        <v>302</v>
      </c>
      <c r="L34" s="21">
        <v>0</v>
      </c>
      <c r="M34" s="21">
        <v>302</v>
      </c>
      <c r="N34" s="22">
        <v>76.645695000000003</v>
      </c>
      <c r="O34" s="22">
        <v>76</v>
      </c>
      <c r="P34" s="39">
        <v>75</v>
      </c>
    </row>
    <row r="35" spans="1:16" x14ac:dyDescent="0.2">
      <c r="A35" s="20" t="s">
        <v>593</v>
      </c>
      <c r="B35" s="21">
        <v>233</v>
      </c>
      <c r="C35" s="21">
        <v>0</v>
      </c>
      <c r="D35" s="21">
        <v>0</v>
      </c>
      <c r="E35" s="21">
        <v>0</v>
      </c>
      <c r="F35" s="21">
        <v>233</v>
      </c>
      <c r="G35" s="21">
        <v>0</v>
      </c>
      <c r="H35" s="21">
        <v>0</v>
      </c>
      <c r="I35" s="21">
        <v>0</v>
      </c>
      <c r="J35" s="21">
        <v>0</v>
      </c>
      <c r="K35" s="21">
        <v>233</v>
      </c>
      <c r="L35" s="21">
        <v>0</v>
      </c>
      <c r="M35" s="21">
        <v>233</v>
      </c>
      <c r="N35" s="22">
        <v>81.652360999999999</v>
      </c>
      <c r="O35" s="22">
        <v>82</v>
      </c>
      <c r="P35" s="39">
        <v>80</v>
      </c>
    </row>
    <row r="36" spans="1:16" x14ac:dyDescent="0.2">
      <c r="A36" s="20" t="s">
        <v>594</v>
      </c>
      <c r="B36" s="21">
        <v>140</v>
      </c>
      <c r="C36" s="21">
        <v>0</v>
      </c>
      <c r="D36" s="21">
        <v>0</v>
      </c>
      <c r="E36" s="21">
        <v>0</v>
      </c>
      <c r="F36" s="21">
        <v>0</v>
      </c>
      <c r="G36" s="21">
        <v>140</v>
      </c>
      <c r="H36" s="21">
        <v>0</v>
      </c>
      <c r="I36" s="21">
        <v>0</v>
      </c>
      <c r="J36" s="21">
        <v>0</v>
      </c>
      <c r="K36" s="21">
        <v>0</v>
      </c>
      <c r="L36" s="21">
        <v>140</v>
      </c>
      <c r="M36" s="21">
        <v>140</v>
      </c>
      <c r="N36" s="22">
        <v>86.671429000000003</v>
      </c>
      <c r="O36" s="22">
        <v>86</v>
      </c>
      <c r="P36" s="39">
        <v>85</v>
      </c>
    </row>
    <row r="37" spans="1:16" x14ac:dyDescent="0.2">
      <c r="A37" s="20" t="s">
        <v>595</v>
      </c>
      <c r="B37" s="21">
        <v>37</v>
      </c>
      <c r="C37" s="21">
        <v>0</v>
      </c>
      <c r="D37" s="21">
        <v>0</v>
      </c>
      <c r="E37" s="21">
        <v>0</v>
      </c>
      <c r="F37" s="21">
        <v>0</v>
      </c>
      <c r="G37" s="21">
        <v>0</v>
      </c>
      <c r="H37" s="21">
        <v>37</v>
      </c>
      <c r="I37" s="21">
        <v>0</v>
      </c>
      <c r="J37" s="21">
        <v>0</v>
      </c>
      <c r="K37" s="21">
        <v>0</v>
      </c>
      <c r="L37" s="21">
        <v>37</v>
      </c>
      <c r="M37" s="21">
        <v>37</v>
      </c>
      <c r="N37" s="22">
        <v>91.351350999999994</v>
      </c>
      <c r="O37" s="22">
        <v>91</v>
      </c>
      <c r="P37" s="39">
        <v>90</v>
      </c>
    </row>
    <row r="38" spans="1:16" x14ac:dyDescent="0.2">
      <c r="A38" s="20" t="s">
        <v>596</v>
      </c>
      <c r="B38" s="21">
        <v>9</v>
      </c>
      <c r="C38" s="21">
        <v>0</v>
      </c>
      <c r="D38" s="21">
        <v>0</v>
      </c>
      <c r="E38" s="21">
        <v>0</v>
      </c>
      <c r="F38" s="21">
        <v>0</v>
      </c>
      <c r="G38" s="21">
        <v>0</v>
      </c>
      <c r="H38" s="21">
        <v>0</v>
      </c>
      <c r="I38" s="21">
        <v>9</v>
      </c>
      <c r="J38" s="21">
        <v>0</v>
      </c>
      <c r="K38" s="21">
        <v>0</v>
      </c>
      <c r="L38" s="21">
        <v>9</v>
      </c>
      <c r="M38" s="21">
        <v>9</v>
      </c>
      <c r="N38" s="22">
        <v>96.333332999999996</v>
      </c>
      <c r="O38" s="22">
        <v>96</v>
      </c>
      <c r="P38" s="39" t="s">
        <v>838</v>
      </c>
    </row>
    <row r="39" spans="1:16" x14ac:dyDescent="0.2">
      <c r="A39" s="20" t="s">
        <v>597</v>
      </c>
      <c r="B39" s="21">
        <v>679</v>
      </c>
      <c r="C39" s="21">
        <v>312</v>
      </c>
      <c r="D39" s="21">
        <v>367</v>
      </c>
      <c r="E39" s="21">
        <v>0</v>
      </c>
      <c r="F39" s="21">
        <v>0</v>
      </c>
      <c r="G39" s="21">
        <v>0</v>
      </c>
      <c r="H39" s="21">
        <v>0</v>
      </c>
      <c r="I39" s="21">
        <v>0</v>
      </c>
      <c r="J39" s="21">
        <v>679</v>
      </c>
      <c r="K39" s="21">
        <v>0</v>
      </c>
      <c r="L39" s="21">
        <v>0</v>
      </c>
      <c r="M39" s="21">
        <v>0</v>
      </c>
      <c r="N39" s="22">
        <v>69.739322999999999</v>
      </c>
      <c r="O39" s="22">
        <v>70</v>
      </c>
      <c r="P39" s="39">
        <v>70</v>
      </c>
    </row>
    <row r="40" spans="1:16" x14ac:dyDescent="0.2">
      <c r="A40" s="20" t="s">
        <v>598</v>
      </c>
      <c r="B40" s="21">
        <v>535</v>
      </c>
      <c r="C40" s="21">
        <v>0</v>
      </c>
      <c r="D40" s="21">
        <v>0</v>
      </c>
      <c r="E40" s="21">
        <v>302</v>
      </c>
      <c r="F40" s="21">
        <v>233</v>
      </c>
      <c r="G40" s="21">
        <v>0</v>
      </c>
      <c r="H40" s="21">
        <v>0</v>
      </c>
      <c r="I40" s="21">
        <v>0</v>
      </c>
      <c r="J40" s="21">
        <v>0</v>
      </c>
      <c r="K40" s="21">
        <v>535</v>
      </c>
      <c r="L40" s="21">
        <v>0</v>
      </c>
      <c r="M40" s="21">
        <v>535</v>
      </c>
      <c r="N40" s="22">
        <v>78.826167999999996</v>
      </c>
      <c r="O40" s="22">
        <v>79</v>
      </c>
      <c r="P40" s="39">
        <v>75</v>
      </c>
    </row>
    <row r="41" spans="1:16" x14ac:dyDescent="0.2">
      <c r="A41" s="20" t="s">
        <v>599</v>
      </c>
      <c r="B41" s="21">
        <v>186</v>
      </c>
      <c r="C41" s="21">
        <v>0</v>
      </c>
      <c r="D41" s="21">
        <v>0</v>
      </c>
      <c r="E41" s="21">
        <v>0</v>
      </c>
      <c r="F41" s="21">
        <v>0</v>
      </c>
      <c r="G41" s="21">
        <v>140</v>
      </c>
      <c r="H41" s="21">
        <v>37</v>
      </c>
      <c r="I41" s="21">
        <v>9</v>
      </c>
      <c r="J41" s="21">
        <v>0</v>
      </c>
      <c r="K41" s="21">
        <v>0</v>
      </c>
      <c r="L41" s="21">
        <v>186</v>
      </c>
      <c r="M41" s="21">
        <v>186</v>
      </c>
      <c r="N41" s="22">
        <v>88.069891999999996</v>
      </c>
      <c r="O41" s="22">
        <v>88</v>
      </c>
      <c r="P41" s="39">
        <v>85</v>
      </c>
    </row>
    <row r="42" spans="1:16" x14ac:dyDescent="0.2">
      <c r="A42" s="20" t="s">
        <v>600</v>
      </c>
      <c r="B42" s="21">
        <v>721</v>
      </c>
      <c r="C42" s="21">
        <v>0</v>
      </c>
      <c r="D42" s="21">
        <v>0</v>
      </c>
      <c r="E42" s="21">
        <v>302</v>
      </c>
      <c r="F42" s="21">
        <v>233</v>
      </c>
      <c r="G42" s="21">
        <v>140</v>
      </c>
      <c r="H42" s="21">
        <v>37</v>
      </c>
      <c r="I42" s="21">
        <v>9</v>
      </c>
      <c r="J42" s="21">
        <v>0</v>
      </c>
      <c r="K42" s="21">
        <v>535</v>
      </c>
      <c r="L42" s="21">
        <v>186</v>
      </c>
      <c r="M42" s="21">
        <v>721</v>
      </c>
      <c r="N42" s="22">
        <v>81.210818000000003</v>
      </c>
      <c r="O42" s="22">
        <v>80</v>
      </c>
      <c r="P42" s="39">
        <v>75</v>
      </c>
    </row>
    <row r="43" spans="1:16" x14ac:dyDescent="0.2">
      <c r="A43" s="9" t="s">
        <v>603</v>
      </c>
      <c r="B43" s="9"/>
      <c r="C43" s="9"/>
      <c r="D43" s="9"/>
      <c r="E43" s="9"/>
      <c r="F43" s="9"/>
      <c r="G43" s="9"/>
      <c r="H43" s="9"/>
      <c r="I43" s="9"/>
      <c r="J43" s="9"/>
      <c r="K43" s="9"/>
      <c r="L43" s="9"/>
      <c r="M43" s="9"/>
      <c r="N43" s="9"/>
      <c r="O43" s="32"/>
      <c r="P43" s="38"/>
    </row>
    <row r="44" spans="1:16" x14ac:dyDescent="0.2">
      <c r="A44" s="20" t="s">
        <v>604</v>
      </c>
      <c r="B44" s="21">
        <v>138</v>
      </c>
      <c r="C44" s="21">
        <v>56</v>
      </c>
      <c r="D44" s="21">
        <v>43</v>
      </c>
      <c r="E44" s="21">
        <v>23</v>
      </c>
      <c r="F44" s="21">
        <v>8</v>
      </c>
      <c r="G44" s="21">
        <v>7</v>
      </c>
      <c r="H44" s="21">
        <v>1</v>
      </c>
      <c r="I44" s="21">
        <v>0</v>
      </c>
      <c r="J44" s="21">
        <v>99</v>
      </c>
      <c r="K44" s="21">
        <v>31</v>
      </c>
      <c r="L44" s="21">
        <v>8</v>
      </c>
      <c r="M44" s="21">
        <v>39</v>
      </c>
      <c r="N44" s="22">
        <v>72.188406000000001</v>
      </c>
      <c r="O44" s="22">
        <v>71.5</v>
      </c>
      <c r="P44" s="39">
        <v>69</v>
      </c>
    </row>
    <row r="45" spans="1:16" x14ac:dyDescent="0.2">
      <c r="A45" s="20" t="s">
        <v>328</v>
      </c>
      <c r="B45" s="21">
        <v>1747</v>
      </c>
      <c r="C45" s="21">
        <v>436</v>
      </c>
      <c r="D45" s="21">
        <v>555</v>
      </c>
      <c r="E45" s="21">
        <v>402</v>
      </c>
      <c r="F45" s="21">
        <v>245</v>
      </c>
      <c r="G45" s="21">
        <v>92</v>
      </c>
      <c r="H45" s="21">
        <v>17</v>
      </c>
      <c r="I45" s="21">
        <v>0</v>
      </c>
      <c r="J45" s="21">
        <v>991</v>
      </c>
      <c r="K45" s="21">
        <v>647</v>
      </c>
      <c r="L45" s="21">
        <v>109</v>
      </c>
      <c r="M45" s="21">
        <v>756</v>
      </c>
      <c r="N45" s="22">
        <v>74.188322999999997</v>
      </c>
      <c r="O45" s="22">
        <v>73</v>
      </c>
      <c r="P45" s="39">
        <v>73</v>
      </c>
    </row>
    <row r="46" spans="1:16" x14ac:dyDescent="0.2">
      <c r="A46" s="20" t="s">
        <v>329</v>
      </c>
      <c r="B46" s="21">
        <v>191</v>
      </c>
      <c r="C46" s="21">
        <v>60</v>
      </c>
      <c r="D46" s="21">
        <v>58</v>
      </c>
      <c r="E46" s="21">
        <v>40</v>
      </c>
      <c r="F46" s="21">
        <v>19</v>
      </c>
      <c r="G46" s="21">
        <v>14</v>
      </c>
      <c r="H46" s="21">
        <v>0</v>
      </c>
      <c r="I46" s="21">
        <v>0</v>
      </c>
      <c r="J46" s="21">
        <v>118</v>
      </c>
      <c r="K46" s="21">
        <v>59</v>
      </c>
      <c r="L46" s="21">
        <v>14</v>
      </c>
      <c r="M46" s="21">
        <v>73</v>
      </c>
      <c r="N46" s="22">
        <v>73.329842999999997</v>
      </c>
      <c r="O46" s="22">
        <v>73</v>
      </c>
      <c r="P46" s="39">
        <v>75</v>
      </c>
    </row>
    <row r="47" spans="1:16" x14ac:dyDescent="0.2">
      <c r="A47" s="20" t="s">
        <v>330</v>
      </c>
      <c r="B47" s="21">
        <v>544</v>
      </c>
      <c r="C47" s="21">
        <v>49</v>
      </c>
      <c r="D47" s="21">
        <v>85</v>
      </c>
      <c r="E47" s="21">
        <v>122</v>
      </c>
      <c r="F47" s="21">
        <v>141</v>
      </c>
      <c r="G47" s="21">
        <v>100</v>
      </c>
      <c r="H47" s="21">
        <v>35</v>
      </c>
      <c r="I47" s="21">
        <v>12</v>
      </c>
      <c r="J47" s="21">
        <v>134</v>
      </c>
      <c r="K47" s="21">
        <v>263</v>
      </c>
      <c r="L47" s="21">
        <v>147</v>
      </c>
      <c r="M47" s="21">
        <v>410</v>
      </c>
      <c r="N47" s="22">
        <v>79.737132000000003</v>
      </c>
      <c r="O47" s="22">
        <v>80</v>
      </c>
      <c r="P47" s="39">
        <v>75</v>
      </c>
    </row>
    <row r="48" spans="1:16" x14ac:dyDescent="0.2">
      <c r="A48" s="20" t="s">
        <v>605</v>
      </c>
      <c r="B48" s="21">
        <v>57</v>
      </c>
      <c r="C48" s="21">
        <v>9</v>
      </c>
      <c r="D48" s="21">
        <v>14</v>
      </c>
      <c r="E48" s="21">
        <v>14</v>
      </c>
      <c r="F48" s="21">
        <v>12</v>
      </c>
      <c r="G48" s="21">
        <v>4</v>
      </c>
      <c r="H48" s="21">
        <v>3</v>
      </c>
      <c r="I48" s="21">
        <v>1</v>
      </c>
      <c r="J48" s="21">
        <v>23</v>
      </c>
      <c r="K48" s="21">
        <v>26</v>
      </c>
      <c r="L48" s="21">
        <v>8</v>
      </c>
      <c r="M48" s="21">
        <v>34</v>
      </c>
      <c r="N48" s="22">
        <v>76.807017999999999</v>
      </c>
      <c r="O48" s="22">
        <v>76</v>
      </c>
      <c r="P48" s="39" t="s">
        <v>839</v>
      </c>
    </row>
    <row r="49" spans="1:16" x14ac:dyDescent="0.2">
      <c r="A49" s="9" t="s">
        <v>606</v>
      </c>
      <c r="B49" s="10">
        <v>89</v>
      </c>
      <c r="C49" s="10">
        <v>35</v>
      </c>
      <c r="D49" s="10">
        <v>30</v>
      </c>
      <c r="E49" s="10">
        <v>16</v>
      </c>
      <c r="F49" s="10">
        <v>4</v>
      </c>
      <c r="G49" s="10">
        <v>3</v>
      </c>
      <c r="H49" s="10">
        <v>1</v>
      </c>
      <c r="I49" s="10">
        <v>0</v>
      </c>
      <c r="J49" s="10">
        <v>65</v>
      </c>
      <c r="K49" s="10">
        <v>20</v>
      </c>
      <c r="L49" s="10">
        <v>4</v>
      </c>
      <c r="M49" s="10">
        <v>24</v>
      </c>
      <c r="N49" s="13">
        <v>72.056179999999998</v>
      </c>
      <c r="O49" s="13">
        <v>71</v>
      </c>
      <c r="P49" s="37">
        <v>69</v>
      </c>
    </row>
    <row r="50" spans="1:16" x14ac:dyDescent="0.2">
      <c r="A50" s="20" t="s">
        <v>331</v>
      </c>
      <c r="B50" s="21">
        <v>977</v>
      </c>
      <c r="C50" s="21">
        <v>231</v>
      </c>
      <c r="D50" s="21">
        <v>309</v>
      </c>
      <c r="E50" s="21">
        <v>229</v>
      </c>
      <c r="F50" s="21">
        <v>146</v>
      </c>
      <c r="G50" s="21">
        <v>52</v>
      </c>
      <c r="H50" s="21">
        <v>10</v>
      </c>
      <c r="I50" s="21">
        <v>0</v>
      </c>
      <c r="J50" s="21">
        <v>540</v>
      </c>
      <c r="K50" s="21">
        <v>375</v>
      </c>
      <c r="L50" s="21">
        <v>62</v>
      </c>
      <c r="M50" s="21">
        <v>437</v>
      </c>
      <c r="N50" s="22">
        <v>74.441146000000003</v>
      </c>
      <c r="O50" s="22">
        <v>74</v>
      </c>
      <c r="P50" s="39">
        <v>74</v>
      </c>
    </row>
    <row r="51" spans="1:16" x14ac:dyDescent="0.2">
      <c r="A51" s="20" t="s">
        <v>332</v>
      </c>
      <c r="B51" s="21">
        <v>73</v>
      </c>
      <c r="C51" s="21">
        <v>20</v>
      </c>
      <c r="D51" s="21">
        <v>24</v>
      </c>
      <c r="E51" s="21">
        <v>15</v>
      </c>
      <c r="F51" s="21">
        <v>10</v>
      </c>
      <c r="G51" s="21">
        <v>4</v>
      </c>
      <c r="H51" s="21">
        <v>0</v>
      </c>
      <c r="I51" s="21">
        <v>0</v>
      </c>
      <c r="J51" s="21">
        <v>44</v>
      </c>
      <c r="K51" s="21">
        <v>25</v>
      </c>
      <c r="L51" s="21">
        <v>4</v>
      </c>
      <c r="M51" s="21">
        <v>29</v>
      </c>
      <c r="N51" s="22">
        <v>73.643835999999993</v>
      </c>
      <c r="O51" s="22">
        <v>73</v>
      </c>
      <c r="P51" s="39">
        <v>68</v>
      </c>
    </row>
    <row r="52" spans="1:16" x14ac:dyDescent="0.2">
      <c r="A52" s="20" t="s">
        <v>333</v>
      </c>
      <c r="B52" s="21">
        <v>108</v>
      </c>
      <c r="C52" s="21">
        <v>8</v>
      </c>
      <c r="D52" s="21">
        <v>19</v>
      </c>
      <c r="E52" s="21">
        <v>29</v>
      </c>
      <c r="F52" s="21">
        <v>25</v>
      </c>
      <c r="G52" s="21">
        <v>15</v>
      </c>
      <c r="H52" s="21">
        <v>8</v>
      </c>
      <c r="I52" s="21">
        <v>4</v>
      </c>
      <c r="J52" s="21">
        <v>27</v>
      </c>
      <c r="K52" s="21">
        <v>54</v>
      </c>
      <c r="L52" s="21">
        <v>27</v>
      </c>
      <c r="M52" s="21">
        <v>81</v>
      </c>
      <c r="N52" s="22">
        <v>79.703704000000002</v>
      </c>
      <c r="O52" s="22">
        <v>79</v>
      </c>
      <c r="P52" s="39">
        <v>75</v>
      </c>
    </row>
    <row r="53" spans="1:16" x14ac:dyDescent="0.2">
      <c r="A53" s="20" t="s">
        <v>605</v>
      </c>
      <c r="B53" s="21">
        <v>30</v>
      </c>
      <c r="C53" s="21">
        <v>4</v>
      </c>
      <c r="D53" s="21">
        <v>6</v>
      </c>
      <c r="E53" s="21">
        <v>10</v>
      </c>
      <c r="F53" s="21">
        <v>7</v>
      </c>
      <c r="G53" s="21">
        <v>3</v>
      </c>
      <c r="H53" s="21">
        <v>0</v>
      </c>
      <c r="I53" s="21">
        <v>0</v>
      </c>
      <c r="J53" s="21">
        <v>10</v>
      </c>
      <c r="K53" s="21">
        <v>17</v>
      </c>
      <c r="L53" s="21">
        <v>3</v>
      </c>
      <c r="M53" s="21">
        <v>20</v>
      </c>
      <c r="N53" s="22">
        <v>76.599999999999994</v>
      </c>
      <c r="O53" s="22">
        <v>76.5</v>
      </c>
      <c r="P53" s="39" t="s">
        <v>840</v>
      </c>
    </row>
    <row r="54" spans="1:16" x14ac:dyDescent="0.2">
      <c r="A54" s="9" t="s">
        <v>607</v>
      </c>
      <c r="B54" s="10">
        <v>49</v>
      </c>
      <c r="C54" s="10">
        <v>21</v>
      </c>
      <c r="D54" s="10">
        <v>13</v>
      </c>
      <c r="E54" s="10">
        <v>7</v>
      </c>
      <c r="F54" s="10">
        <v>4</v>
      </c>
      <c r="G54" s="10">
        <v>4</v>
      </c>
      <c r="H54" s="10">
        <v>0</v>
      </c>
      <c r="I54" s="10">
        <v>0</v>
      </c>
      <c r="J54" s="10">
        <v>34</v>
      </c>
      <c r="K54" s="10">
        <v>11</v>
      </c>
      <c r="L54" s="10">
        <v>4</v>
      </c>
      <c r="M54" s="10">
        <v>15</v>
      </c>
      <c r="N54" s="13">
        <v>72.428571000000005</v>
      </c>
      <c r="O54" s="13">
        <v>72</v>
      </c>
      <c r="P54" s="37" t="s">
        <v>841</v>
      </c>
    </row>
    <row r="55" spans="1:16" x14ac:dyDescent="0.2">
      <c r="A55" s="20" t="s">
        <v>331</v>
      </c>
      <c r="B55" s="21">
        <v>770</v>
      </c>
      <c r="C55" s="21">
        <v>205</v>
      </c>
      <c r="D55" s="21">
        <v>246</v>
      </c>
      <c r="E55" s="21">
        <v>173</v>
      </c>
      <c r="F55" s="21">
        <v>99</v>
      </c>
      <c r="G55" s="21">
        <v>40</v>
      </c>
      <c r="H55" s="21">
        <v>7</v>
      </c>
      <c r="I55" s="21">
        <v>0</v>
      </c>
      <c r="J55" s="21">
        <v>451</v>
      </c>
      <c r="K55" s="21">
        <v>272</v>
      </c>
      <c r="L55" s="21">
        <v>47</v>
      </c>
      <c r="M55" s="21">
        <v>319</v>
      </c>
      <c r="N55" s="22">
        <v>73.867531999999997</v>
      </c>
      <c r="O55" s="22">
        <v>73</v>
      </c>
      <c r="P55" s="39">
        <v>73</v>
      </c>
    </row>
    <row r="56" spans="1:16" x14ac:dyDescent="0.2">
      <c r="A56" s="20" t="s">
        <v>332</v>
      </c>
      <c r="B56" s="21">
        <v>118</v>
      </c>
      <c r="C56" s="21">
        <v>40</v>
      </c>
      <c r="D56" s="21">
        <v>34</v>
      </c>
      <c r="E56" s="21">
        <v>25</v>
      </c>
      <c r="F56" s="21">
        <v>9</v>
      </c>
      <c r="G56" s="21">
        <v>10</v>
      </c>
      <c r="H56" s="21">
        <v>0</v>
      </c>
      <c r="I56" s="21">
        <v>0</v>
      </c>
      <c r="J56" s="21">
        <v>74</v>
      </c>
      <c r="K56" s="21">
        <v>34</v>
      </c>
      <c r="L56" s="21">
        <v>10</v>
      </c>
      <c r="M56" s="21">
        <v>44</v>
      </c>
      <c r="N56" s="22">
        <v>73.135593</v>
      </c>
      <c r="O56" s="22">
        <v>72.5</v>
      </c>
      <c r="P56" s="39">
        <v>67</v>
      </c>
    </row>
    <row r="57" spans="1:16" x14ac:dyDescent="0.2">
      <c r="A57" s="20" t="s">
        <v>333</v>
      </c>
      <c r="B57" s="21">
        <v>436</v>
      </c>
      <c r="C57" s="21">
        <v>41</v>
      </c>
      <c r="D57" s="21">
        <v>66</v>
      </c>
      <c r="E57" s="21">
        <v>93</v>
      </c>
      <c r="F57" s="21">
        <v>116</v>
      </c>
      <c r="G57" s="21">
        <v>85</v>
      </c>
      <c r="H57" s="21">
        <v>27</v>
      </c>
      <c r="I57" s="21">
        <v>8</v>
      </c>
      <c r="J57" s="21">
        <v>107</v>
      </c>
      <c r="K57" s="21">
        <v>209</v>
      </c>
      <c r="L57" s="21">
        <v>120</v>
      </c>
      <c r="M57" s="21">
        <v>329</v>
      </c>
      <c r="N57" s="22">
        <v>79.745412999999999</v>
      </c>
      <c r="O57" s="22">
        <v>80</v>
      </c>
      <c r="P57" s="39">
        <v>82</v>
      </c>
    </row>
    <row r="58" spans="1:16" x14ac:dyDescent="0.2">
      <c r="A58" s="20" t="s">
        <v>605</v>
      </c>
      <c r="B58" s="21">
        <v>27</v>
      </c>
      <c r="C58" s="21">
        <v>5</v>
      </c>
      <c r="D58" s="21">
        <v>8</v>
      </c>
      <c r="E58" s="21">
        <v>4</v>
      </c>
      <c r="F58" s="21">
        <v>5</v>
      </c>
      <c r="G58" s="21">
        <v>1</v>
      </c>
      <c r="H58" s="21">
        <v>3</v>
      </c>
      <c r="I58" s="21">
        <v>1</v>
      </c>
      <c r="J58" s="21">
        <v>13</v>
      </c>
      <c r="K58" s="21">
        <v>9</v>
      </c>
      <c r="L58" s="21">
        <v>5</v>
      </c>
      <c r="M58" s="21">
        <v>14</v>
      </c>
      <c r="N58" s="22">
        <v>77.037036999999998</v>
      </c>
      <c r="O58" s="22">
        <v>75</v>
      </c>
      <c r="P58" s="39" t="s">
        <v>842</v>
      </c>
    </row>
    <row r="59" spans="1:16" x14ac:dyDescent="0.2">
      <c r="A59" s="9" t="s">
        <v>608</v>
      </c>
      <c r="B59" s="9"/>
      <c r="C59" s="9"/>
      <c r="D59" s="9"/>
      <c r="E59" s="9"/>
      <c r="F59" s="9"/>
      <c r="G59" s="9"/>
      <c r="H59" s="9"/>
      <c r="I59" s="9"/>
      <c r="J59" s="9"/>
      <c r="K59" s="9"/>
      <c r="L59" s="9"/>
      <c r="M59" s="9"/>
      <c r="N59" s="9"/>
      <c r="O59" s="32"/>
      <c r="P59" s="38"/>
    </row>
    <row r="60" spans="1:16" x14ac:dyDescent="0.2">
      <c r="A60" s="20" t="s">
        <v>609</v>
      </c>
      <c r="B60" s="21">
        <v>360</v>
      </c>
      <c r="C60" s="21">
        <v>65</v>
      </c>
      <c r="D60" s="21">
        <v>92</v>
      </c>
      <c r="E60" s="21">
        <v>76</v>
      </c>
      <c r="F60" s="21">
        <v>71</v>
      </c>
      <c r="G60" s="21">
        <v>43</v>
      </c>
      <c r="H60" s="21">
        <v>10</v>
      </c>
      <c r="I60" s="21">
        <v>3</v>
      </c>
      <c r="J60" s="21">
        <v>157</v>
      </c>
      <c r="K60" s="21">
        <v>147</v>
      </c>
      <c r="L60" s="21">
        <v>56</v>
      </c>
      <c r="M60" s="21">
        <v>203</v>
      </c>
      <c r="N60" s="22">
        <v>76.633332999999993</v>
      </c>
      <c r="O60" s="22">
        <v>75.5</v>
      </c>
      <c r="P60" s="39">
        <v>75</v>
      </c>
    </row>
    <row r="61" spans="1:16" x14ac:dyDescent="0.2">
      <c r="A61" s="20" t="s">
        <v>610</v>
      </c>
      <c r="B61" s="21">
        <v>1326</v>
      </c>
      <c r="C61" s="21">
        <v>276</v>
      </c>
      <c r="D61" s="21">
        <v>385</v>
      </c>
      <c r="E61" s="21">
        <v>316</v>
      </c>
      <c r="F61" s="21">
        <v>221</v>
      </c>
      <c r="G61" s="21">
        <v>99</v>
      </c>
      <c r="H61" s="21">
        <v>26</v>
      </c>
      <c r="I61" s="21">
        <v>3</v>
      </c>
      <c r="J61" s="21">
        <v>661</v>
      </c>
      <c r="K61" s="21">
        <v>537</v>
      </c>
      <c r="L61" s="21">
        <v>128</v>
      </c>
      <c r="M61" s="21">
        <v>665</v>
      </c>
      <c r="N61" s="22">
        <v>75.262443000000005</v>
      </c>
      <c r="O61" s="22">
        <v>75</v>
      </c>
      <c r="P61" s="39">
        <v>75</v>
      </c>
    </row>
    <row r="62" spans="1:16" x14ac:dyDescent="0.2">
      <c r="A62" s="20" t="s">
        <v>611</v>
      </c>
      <c r="B62" s="21">
        <v>649</v>
      </c>
      <c r="C62" s="21">
        <v>154</v>
      </c>
      <c r="D62" s="21">
        <v>184</v>
      </c>
      <c r="E62" s="21">
        <v>145</v>
      </c>
      <c r="F62" s="21">
        <v>92</v>
      </c>
      <c r="G62" s="21">
        <v>56</v>
      </c>
      <c r="H62" s="21">
        <v>13</v>
      </c>
      <c r="I62" s="21">
        <v>5</v>
      </c>
      <c r="J62" s="21">
        <v>338</v>
      </c>
      <c r="K62" s="21">
        <v>237</v>
      </c>
      <c r="L62" s="21">
        <v>74</v>
      </c>
      <c r="M62" s="21">
        <v>311</v>
      </c>
      <c r="N62" s="22">
        <v>75.095532000000006</v>
      </c>
      <c r="O62" s="22">
        <v>74</v>
      </c>
      <c r="P62" s="39">
        <v>75</v>
      </c>
    </row>
    <row r="63" spans="1:16" x14ac:dyDescent="0.2">
      <c r="A63" s="20" t="s">
        <v>612</v>
      </c>
      <c r="B63" s="21">
        <v>277</v>
      </c>
      <c r="C63" s="21">
        <v>106</v>
      </c>
      <c r="D63" s="21">
        <v>75</v>
      </c>
      <c r="E63" s="21">
        <v>50</v>
      </c>
      <c r="F63" s="21">
        <v>28</v>
      </c>
      <c r="G63" s="21">
        <v>14</v>
      </c>
      <c r="H63" s="21">
        <v>3</v>
      </c>
      <c r="I63" s="21">
        <v>1</v>
      </c>
      <c r="J63" s="21">
        <v>181</v>
      </c>
      <c r="K63" s="21">
        <v>78</v>
      </c>
      <c r="L63" s="21">
        <v>18</v>
      </c>
      <c r="M63" s="21">
        <v>96</v>
      </c>
      <c r="N63" s="22">
        <v>72.938627999999994</v>
      </c>
      <c r="O63" s="22">
        <v>72</v>
      </c>
      <c r="P63" s="39">
        <v>69</v>
      </c>
    </row>
    <row r="64" spans="1:16" x14ac:dyDescent="0.2">
      <c r="A64" s="20" t="s">
        <v>613</v>
      </c>
      <c r="B64" s="21">
        <v>65</v>
      </c>
      <c r="C64" s="21">
        <v>9</v>
      </c>
      <c r="D64" s="21">
        <v>19</v>
      </c>
      <c r="E64" s="21">
        <v>14</v>
      </c>
      <c r="F64" s="21">
        <v>13</v>
      </c>
      <c r="G64" s="21">
        <v>5</v>
      </c>
      <c r="H64" s="21">
        <v>4</v>
      </c>
      <c r="I64" s="21">
        <v>1</v>
      </c>
      <c r="J64" s="21">
        <v>28</v>
      </c>
      <c r="K64" s="21">
        <v>27</v>
      </c>
      <c r="L64" s="21">
        <v>10</v>
      </c>
      <c r="M64" s="21">
        <v>37</v>
      </c>
      <c r="N64" s="22">
        <v>76.969230999999994</v>
      </c>
      <c r="O64" s="22">
        <v>76</v>
      </c>
      <c r="P64" s="39">
        <v>72</v>
      </c>
    </row>
    <row r="65" spans="1:16" x14ac:dyDescent="0.2">
      <c r="A65" s="9" t="s">
        <v>614</v>
      </c>
      <c r="B65" s="9"/>
      <c r="C65" s="9"/>
      <c r="D65" s="9"/>
      <c r="E65" s="9"/>
      <c r="F65" s="9"/>
      <c r="G65" s="9"/>
      <c r="H65" s="9"/>
      <c r="I65" s="9"/>
      <c r="J65" s="9"/>
      <c r="K65" s="9"/>
      <c r="L65" s="9"/>
      <c r="M65" s="9"/>
      <c r="N65" s="9"/>
      <c r="O65" s="32"/>
      <c r="P65" s="38"/>
    </row>
    <row r="66" spans="1:16" x14ac:dyDescent="0.2">
      <c r="A66" s="20" t="s">
        <v>615</v>
      </c>
      <c r="B66" s="21">
        <v>537</v>
      </c>
      <c r="C66" s="21">
        <v>113</v>
      </c>
      <c r="D66" s="21">
        <v>120</v>
      </c>
      <c r="E66" s="21">
        <v>120</v>
      </c>
      <c r="F66" s="21">
        <v>103</v>
      </c>
      <c r="G66" s="21">
        <v>56</v>
      </c>
      <c r="H66" s="21">
        <v>22</v>
      </c>
      <c r="I66" s="21">
        <v>3</v>
      </c>
      <c r="J66" s="21">
        <v>233</v>
      </c>
      <c r="K66" s="21">
        <v>223</v>
      </c>
      <c r="L66" s="21">
        <v>81</v>
      </c>
      <c r="M66" s="21">
        <v>304</v>
      </c>
      <c r="N66" s="22">
        <v>76.331470999999993</v>
      </c>
      <c r="O66" s="22">
        <v>75</v>
      </c>
      <c r="P66" s="39">
        <v>75</v>
      </c>
    </row>
    <row r="67" spans="1:16" x14ac:dyDescent="0.2">
      <c r="A67" s="20" t="s">
        <v>180</v>
      </c>
      <c r="B67" s="21">
        <v>1667</v>
      </c>
      <c r="C67" s="21">
        <v>417</v>
      </c>
      <c r="D67" s="21">
        <v>532</v>
      </c>
      <c r="E67" s="21">
        <v>388</v>
      </c>
      <c r="F67" s="21">
        <v>230</v>
      </c>
      <c r="G67" s="21">
        <v>83</v>
      </c>
      <c r="H67" s="21">
        <v>17</v>
      </c>
      <c r="I67" s="21">
        <v>0</v>
      </c>
      <c r="J67" s="21">
        <v>949</v>
      </c>
      <c r="K67" s="21">
        <v>618</v>
      </c>
      <c r="L67" s="21">
        <v>100</v>
      </c>
      <c r="M67" s="21">
        <v>718</v>
      </c>
      <c r="N67" s="22">
        <v>74.148169999999993</v>
      </c>
      <c r="O67" s="22">
        <v>73</v>
      </c>
      <c r="P67" s="39">
        <v>73</v>
      </c>
    </row>
    <row r="68" spans="1:16" x14ac:dyDescent="0.2">
      <c r="A68" s="20" t="s">
        <v>616</v>
      </c>
      <c r="B68" s="21">
        <v>99</v>
      </c>
      <c r="C68" s="21">
        <v>60</v>
      </c>
      <c r="D68" s="21">
        <v>31</v>
      </c>
      <c r="E68" s="21">
        <v>5</v>
      </c>
      <c r="F68" s="21">
        <v>3</v>
      </c>
      <c r="G68" s="21">
        <v>0</v>
      </c>
      <c r="H68" s="21">
        <v>0</v>
      </c>
      <c r="I68" s="21">
        <v>0</v>
      </c>
      <c r="J68" s="21">
        <v>91</v>
      </c>
      <c r="K68" s="21">
        <v>8</v>
      </c>
      <c r="L68" s="21">
        <v>0</v>
      </c>
      <c r="M68" s="21">
        <v>8</v>
      </c>
      <c r="N68" s="22">
        <v>69.313130999999998</v>
      </c>
      <c r="O68" s="22">
        <v>69</v>
      </c>
      <c r="P68" s="39">
        <v>65</v>
      </c>
    </row>
    <row r="69" spans="1:16" x14ac:dyDescent="0.2">
      <c r="A69" s="20" t="s">
        <v>617</v>
      </c>
      <c r="B69" s="21">
        <v>819</v>
      </c>
      <c r="C69" s="21">
        <v>197</v>
      </c>
      <c r="D69" s="21">
        <v>217</v>
      </c>
      <c r="E69" s="21">
        <v>169</v>
      </c>
      <c r="F69" s="21">
        <v>121</v>
      </c>
      <c r="G69" s="21">
        <v>88</v>
      </c>
      <c r="H69" s="21">
        <v>19</v>
      </c>
      <c r="I69" s="21">
        <v>8</v>
      </c>
      <c r="J69" s="21">
        <v>414</v>
      </c>
      <c r="K69" s="21">
        <v>290</v>
      </c>
      <c r="L69" s="21">
        <v>115</v>
      </c>
      <c r="M69" s="21">
        <v>405</v>
      </c>
      <c r="N69" s="22">
        <v>75.499388999999994</v>
      </c>
      <c r="O69" s="22">
        <v>74</v>
      </c>
      <c r="P69" s="39">
        <v>75</v>
      </c>
    </row>
    <row r="70" spans="1:16" x14ac:dyDescent="0.2">
      <c r="A70" s="20" t="s">
        <v>618</v>
      </c>
      <c r="B70" s="21">
        <v>87</v>
      </c>
      <c r="C70" s="21">
        <v>26</v>
      </c>
      <c r="D70" s="21">
        <v>22</v>
      </c>
      <c r="E70" s="21">
        <v>18</v>
      </c>
      <c r="F70" s="21">
        <v>11</v>
      </c>
      <c r="G70" s="21">
        <v>7</v>
      </c>
      <c r="H70" s="21">
        <v>2</v>
      </c>
      <c r="I70" s="21">
        <v>1</v>
      </c>
      <c r="J70" s="21">
        <v>48</v>
      </c>
      <c r="K70" s="21">
        <v>29</v>
      </c>
      <c r="L70" s="21">
        <v>10</v>
      </c>
      <c r="M70" s="21">
        <v>39</v>
      </c>
      <c r="N70" s="22">
        <v>74.597701000000001</v>
      </c>
      <c r="O70" s="22">
        <v>74</v>
      </c>
      <c r="P70" s="39" t="s">
        <v>843</v>
      </c>
    </row>
    <row r="71" spans="1:16" x14ac:dyDescent="0.2">
      <c r="A71" s="20" t="s">
        <v>613</v>
      </c>
      <c r="B71" s="21">
        <v>55</v>
      </c>
      <c r="C71" s="21">
        <v>9</v>
      </c>
      <c r="D71" s="21">
        <v>12</v>
      </c>
      <c r="E71" s="21">
        <v>15</v>
      </c>
      <c r="F71" s="21">
        <v>11</v>
      </c>
      <c r="G71" s="21">
        <v>6</v>
      </c>
      <c r="H71" s="21">
        <v>1</v>
      </c>
      <c r="I71" s="21">
        <v>1</v>
      </c>
      <c r="J71" s="21">
        <v>21</v>
      </c>
      <c r="K71" s="21">
        <v>26</v>
      </c>
      <c r="L71" s="21">
        <v>8</v>
      </c>
      <c r="M71" s="21">
        <v>34</v>
      </c>
      <c r="N71" s="22">
        <v>76.763636000000005</v>
      </c>
      <c r="O71" s="22">
        <v>76</v>
      </c>
      <c r="P71" s="39" t="s">
        <v>844</v>
      </c>
    </row>
    <row r="72" spans="1:16" x14ac:dyDescent="0.2">
      <c r="A72" s="9" t="s">
        <v>619</v>
      </c>
      <c r="B72" s="9"/>
      <c r="C72" s="9"/>
      <c r="D72" s="9"/>
      <c r="E72" s="9"/>
      <c r="F72" s="9"/>
      <c r="G72" s="9"/>
      <c r="H72" s="9"/>
      <c r="I72" s="9"/>
      <c r="J72" s="9"/>
      <c r="K72" s="9"/>
      <c r="L72" s="9"/>
      <c r="M72" s="9"/>
      <c r="N72" s="9"/>
      <c r="O72" s="32"/>
      <c r="P72" s="38"/>
    </row>
    <row r="73" spans="1:16" x14ac:dyDescent="0.2">
      <c r="A73" s="20" t="s">
        <v>620</v>
      </c>
      <c r="B73" s="21">
        <v>537</v>
      </c>
      <c r="C73" s="21">
        <v>113</v>
      </c>
      <c r="D73" s="21">
        <v>120</v>
      </c>
      <c r="E73" s="21">
        <v>120</v>
      </c>
      <c r="F73" s="21">
        <v>103</v>
      </c>
      <c r="G73" s="21">
        <v>56</v>
      </c>
      <c r="H73" s="21">
        <v>22</v>
      </c>
      <c r="I73" s="21">
        <v>3</v>
      </c>
      <c r="J73" s="21">
        <v>233</v>
      </c>
      <c r="K73" s="21">
        <v>223</v>
      </c>
      <c r="L73" s="21">
        <v>81</v>
      </c>
      <c r="M73" s="21">
        <v>304</v>
      </c>
      <c r="N73" s="22">
        <v>76.331470999999993</v>
      </c>
      <c r="O73" s="22">
        <v>75</v>
      </c>
      <c r="P73" s="39">
        <v>75</v>
      </c>
    </row>
    <row r="74" spans="1:16" x14ac:dyDescent="0.2">
      <c r="A74" s="20" t="s">
        <v>621</v>
      </c>
      <c r="B74" s="21">
        <v>1329</v>
      </c>
      <c r="C74" s="21">
        <v>268</v>
      </c>
      <c r="D74" s="21">
        <v>402</v>
      </c>
      <c r="E74" s="21">
        <v>326</v>
      </c>
      <c r="F74" s="21">
        <v>218</v>
      </c>
      <c r="G74" s="21">
        <v>94</v>
      </c>
      <c r="H74" s="21">
        <v>20</v>
      </c>
      <c r="I74" s="21">
        <v>1</v>
      </c>
      <c r="J74" s="21">
        <v>670</v>
      </c>
      <c r="K74" s="21">
        <v>544</v>
      </c>
      <c r="L74" s="21">
        <v>115</v>
      </c>
      <c r="M74" s="21">
        <v>659</v>
      </c>
      <c r="N74" s="22">
        <v>75.145222000000004</v>
      </c>
      <c r="O74" s="22">
        <v>74</v>
      </c>
      <c r="P74" s="39" t="s">
        <v>845</v>
      </c>
    </row>
    <row r="75" spans="1:16" x14ac:dyDescent="0.2">
      <c r="A75" s="20" t="s">
        <v>622</v>
      </c>
      <c r="B75" s="21">
        <v>406</v>
      </c>
      <c r="C75" s="21">
        <v>125</v>
      </c>
      <c r="D75" s="21">
        <v>127</v>
      </c>
      <c r="E75" s="21">
        <v>70</v>
      </c>
      <c r="F75" s="21">
        <v>47</v>
      </c>
      <c r="G75" s="21">
        <v>26</v>
      </c>
      <c r="H75" s="21">
        <v>5</v>
      </c>
      <c r="I75" s="21">
        <v>6</v>
      </c>
      <c r="J75" s="21">
        <v>252</v>
      </c>
      <c r="K75" s="21">
        <v>117</v>
      </c>
      <c r="L75" s="21">
        <v>37</v>
      </c>
      <c r="M75" s="21">
        <v>154</v>
      </c>
      <c r="N75" s="22">
        <v>74.034482999999994</v>
      </c>
      <c r="O75" s="22">
        <v>73</v>
      </c>
      <c r="P75" s="39">
        <v>74</v>
      </c>
    </row>
    <row r="76" spans="1:16" x14ac:dyDescent="0.2">
      <c r="A76" s="20" t="s">
        <v>623</v>
      </c>
      <c r="B76" s="21">
        <v>152</v>
      </c>
      <c r="C76" s="21">
        <v>41</v>
      </c>
      <c r="D76" s="21">
        <v>37</v>
      </c>
      <c r="E76" s="21">
        <v>30</v>
      </c>
      <c r="F76" s="21">
        <v>20</v>
      </c>
      <c r="G76" s="21">
        <v>18</v>
      </c>
      <c r="H76" s="21">
        <v>5</v>
      </c>
      <c r="I76" s="21">
        <v>1</v>
      </c>
      <c r="J76" s="21">
        <v>78</v>
      </c>
      <c r="K76" s="21">
        <v>50</v>
      </c>
      <c r="L76" s="21">
        <v>24</v>
      </c>
      <c r="M76" s="21">
        <v>74</v>
      </c>
      <c r="N76" s="22">
        <v>75.243420999999998</v>
      </c>
      <c r="O76" s="22">
        <v>74</v>
      </c>
      <c r="P76" s="39" t="s">
        <v>846</v>
      </c>
    </row>
    <row r="77" spans="1:16" x14ac:dyDescent="0.2">
      <c r="A77" s="20" t="s">
        <v>624</v>
      </c>
      <c r="B77" s="21">
        <v>88</v>
      </c>
      <c r="C77" s="21">
        <v>22</v>
      </c>
      <c r="D77" s="21">
        <v>33</v>
      </c>
      <c r="E77" s="21">
        <v>14</v>
      </c>
      <c r="F77" s="21">
        <v>7</v>
      </c>
      <c r="G77" s="21">
        <v>11</v>
      </c>
      <c r="H77" s="21">
        <v>1</v>
      </c>
      <c r="I77" s="21">
        <v>0</v>
      </c>
      <c r="J77" s="21">
        <v>55</v>
      </c>
      <c r="K77" s="21">
        <v>21</v>
      </c>
      <c r="L77" s="21">
        <v>12</v>
      </c>
      <c r="M77" s="21">
        <v>33</v>
      </c>
      <c r="N77" s="22">
        <v>74.352272999999997</v>
      </c>
      <c r="O77" s="22">
        <v>73</v>
      </c>
      <c r="P77" s="39" t="s">
        <v>847</v>
      </c>
    </row>
    <row r="78" spans="1:16" x14ac:dyDescent="0.2">
      <c r="A78" s="20" t="s">
        <v>625</v>
      </c>
      <c r="B78" s="21">
        <v>84</v>
      </c>
      <c r="C78" s="21">
        <v>31</v>
      </c>
      <c r="D78" s="21">
        <v>18</v>
      </c>
      <c r="E78" s="21">
        <v>19</v>
      </c>
      <c r="F78" s="21">
        <v>11</v>
      </c>
      <c r="G78" s="21">
        <v>3</v>
      </c>
      <c r="H78" s="21">
        <v>2</v>
      </c>
      <c r="I78" s="21">
        <v>0</v>
      </c>
      <c r="J78" s="21">
        <v>49</v>
      </c>
      <c r="K78" s="21">
        <v>30</v>
      </c>
      <c r="L78" s="21">
        <v>5</v>
      </c>
      <c r="M78" s="21">
        <v>35</v>
      </c>
      <c r="N78" s="22">
        <v>73.428571000000005</v>
      </c>
      <c r="O78" s="22">
        <v>72</v>
      </c>
      <c r="P78" s="39">
        <v>68</v>
      </c>
    </row>
    <row r="79" spans="1:16" x14ac:dyDescent="0.2">
      <c r="A79" s="20" t="s">
        <v>613</v>
      </c>
      <c r="B79" s="21">
        <v>81</v>
      </c>
      <c r="C79" s="21">
        <v>10</v>
      </c>
      <c r="D79" s="21">
        <v>18</v>
      </c>
      <c r="E79" s="21">
        <v>22</v>
      </c>
      <c r="F79" s="21">
        <v>19</v>
      </c>
      <c r="G79" s="21">
        <v>9</v>
      </c>
      <c r="H79" s="21">
        <v>1</v>
      </c>
      <c r="I79" s="21">
        <v>2</v>
      </c>
      <c r="J79" s="21">
        <v>28</v>
      </c>
      <c r="K79" s="21">
        <v>41</v>
      </c>
      <c r="L79" s="21">
        <v>12</v>
      </c>
      <c r="M79" s="21">
        <v>53</v>
      </c>
      <c r="N79" s="22">
        <v>77.358024999999998</v>
      </c>
      <c r="O79" s="22">
        <v>77</v>
      </c>
      <c r="P79" s="39" t="s">
        <v>848</v>
      </c>
    </row>
    <row r="80" spans="1:16" x14ac:dyDescent="0.2">
      <c r="A80" s="9" t="s">
        <v>626</v>
      </c>
      <c r="B80" s="9"/>
      <c r="C80" s="9"/>
      <c r="D80" s="9"/>
      <c r="E80" s="9"/>
      <c r="F80" s="9"/>
      <c r="G80" s="9"/>
      <c r="H80" s="9"/>
      <c r="I80" s="9"/>
      <c r="J80" s="9"/>
      <c r="K80" s="9"/>
      <c r="L80" s="9"/>
      <c r="M80" s="9"/>
      <c r="N80" s="9"/>
      <c r="O80" s="32"/>
      <c r="P80" s="38"/>
    </row>
    <row r="81" spans="1:16" x14ac:dyDescent="0.2">
      <c r="A81" s="20" t="s">
        <v>627</v>
      </c>
      <c r="B81" s="21">
        <v>788</v>
      </c>
      <c r="C81" s="21">
        <v>328</v>
      </c>
      <c r="D81" s="21">
        <v>270</v>
      </c>
      <c r="E81" s="21">
        <v>130</v>
      </c>
      <c r="F81" s="21">
        <v>49</v>
      </c>
      <c r="G81" s="21">
        <v>10</v>
      </c>
      <c r="H81" s="21">
        <v>1</v>
      </c>
      <c r="I81" s="21">
        <v>0</v>
      </c>
      <c r="J81" s="21">
        <v>598</v>
      </c>
      <c r="K81" s="21">
        <v>179</v>
      </c>
      <c r="L81" s="21">
        <v>11</v>
      </c>
      <c r="M81" s="21">
        <v>190</v>
      </c>
      <c r="N81" s="22">
        <v>71.453046000000001</v>
      </c>
      <c r="O81" s="22">
        <v>70.5</v>
      </c>
      <c r="P81" s="39" t="s">
        <v>849</v>
      </c>
    </row>
    <row r="82" spans="1:16" x14ac:dyDescent="0.2">
      <c r="A82" s="20" t="s">
        <v>628</v>
      </c>
      <c r="B82" s="21">
        <v>1824</v>
      </c>
      <c r="C82" s="21">
        <v>272</v>
      </c>
      <c r="D82" s="21">
        <v>468</v>
      </c>
      <c r="E82" s="21">
        <v>455</v>
      </c>
      <c r="F82" s="21">
        <v>364</v>
      </c>
      <c r="G82" s="21">
        <v>200</v>
      </c>
      <c r="H82" s="21">
        <v>53</v>
      </c>
      <c r="I82" s="21">
        <v>12</v>
      </c>
      <c r="J82" s="21">
        <v>740</v>
      </c>
      <c r="K82" s="21">
        <v>819</v>
      </c>
      <c r="L82" s="21">
        <v>265</v>
      </c>
      <c r="M82" s="21">
        <v>1084</v>
      </c>
      <c r="N82" s="22">
        <v>76.776864000000003</v>
      </c>
      <c r="O82" s="22">
        <v>76</v>
      </c>
      <c r="P82" s="39">
        <v>75</v>
      </c>
    </row>
    <row r="83" spans="1:16" x14ac:dyDescent="0.2">
      <c r="A83" s="20" t="s">
        <v>613</v>
      </c>
      <c r="B83" s="21">
        <v>65</v>
      </c>
      <c r="C83" s="21">
        <v>10</v>
      </c>
      <c r="D83" s="21">
        <v>17</v>
      </c>
      <c r="E83" s="21">
        <v>16</v>
      </c>
      <c r="F83" s="21">
        <v>12</v>
      </c>
      <c r="G83" s="21">
        <v>7</v>
      </c>
      <c r="H83" s="21">
        <v>2</v>
      </c>
      <c r="I83" s="21">
        <v>1</v>
      </c>
      <c r="J83" s="21">
        <v>27</v>
      </c>
      <c r="K83" s="21">
        <v>28</v>
      </c>
      <c r="L83" s="21">
        <v>10</v>
      </c>
      <c r="M83" s="21">
        <v>38</v>
      </c>
      <c r="N83" s="22">
        <v>76.676923000000002</v>
      </c>
      <c r="O83" s="22">
        <v>76</v>
      </c>
      <c r="P83" s="39">
        <v>65</v>
      </c>
    </row>
    <row r="84" spans="1:16" x14ac:dyDescent="0.2">
      <c r="A84" s="9" t="s">
        <v>629</v>
      </c>
      <c r="B84" s="9"/>
      <c r="C84" s="9"/>
      <c r="D84" s="9"/>
      <c r="E84" s="9"/>
      <c r="F84" s="9"/>
      <c r="G84" s="9"/>
      <c r="H84" s="9"/>
      <c r="I84" s="9"/>
      <c r="J84" s="9"/>
      <c r="K84" s="9"/>
      <c r="L84" s="9"/>
      <c r="M84" s="9"/>
      <c r="N84" s="9"/>
      <c r="O84" s="32"/>
      <c r="P84" s="38"/>
    </row>
    <row r="85" spans="1:16" x14ac:dyDescent="0.2">
      <c r="A85" s="20" t="s">
        <v>630</v>
      </c>
      <c r="B85" s="21">
        <v>393</v>
      </c>
      <c r="C85" s="21">
        <v>185</v>
      </c>
      <c r="D85" s="21">
        <v>135</v>
      </c>
      <c r="E85" s="21">
        <v>58</v>
      </c>
      <c r="F85" s="21">
        <v>12</v>
      </c>
      <c r="G85" s="21">
        <v>2</v>
      </c>
      <c r="H85" s="21">
        <v>1</v>
      </c>
      <c r="I85" s="21">
        <v>0</v>
      </c>
      <c r="J85" s="21">
        <v>320</v>
      </c>
      <c r="K85" s="21">
        <v>70</v>
      </c>
      <c r="L85" s="21">
        <v>3</v>
      </c>
      <c r="M85" s="21">
        <v>73</v>
      </c>
      <c r="N85" s="22">
        <v>70.608142000000001</v>
      </c>
      <c r="O85" s="22">
        <v>70</v>
      </c>
      <c r="P85" s="39">
        <v>66</v>
      </c>
    </row>
    <row r="86" spans="1:16" x14ac:dyDescent="0.2">
      <c r="A86" s="20" t="s">
        <v>181</v>
      </c>
      <c r="B86" s="21">
        <v>1944</v>
      </c>
      <c r="C86" s="21">
        <v>359</v>
      </c>
      <c r="D86" s="21">
        <v>536</v>
      </c>
      <c r="E86" s="21">
        <v>464</v>
      </c>
      <c r="F86" s="21">
        <v>348</v>
      </c>
      <c r="G86" s="21">
        <v>178</v>
      </c>
      <c r="H86" s="21">
        <v>49</v>
      </c>
      <c r="I86" s="21">
        <v>10</v>
      </c>
      <c r="J86" s="21">
        <v>895</v>
      </c>
      <c r="K86" s="21">
        <v>812</v>
      </c>
      <c r="L86" s="21">
        <v>237</v>
      </c>
      <c r="M86" s="21">
        <v>1049</v>
      </c>
      <c r="N86" s="22">
        <v>75.982510000000005</v>
      </c>
      <c r="O86" s="22">
        <v>75</v>
      </c>
      <c r="P86" s="39">
        <v>75</v>
      </c>
    </row>
    <row r="87" spans="1:16" x14ac:dyDescent="0.2">
      <c r="A87" s="20" t="s">
        <v>182</v>
      </c>
      <c r="B87" s="21">
        <v>38</v>
      </c>
      <c r="C87" s="21">
        <v>13</v>
      </c>
      <c r="D87" s="21">
        <v>8</v>
      </c>
      <c r="E87" s="21">
        <v>7</v>
      </c>
      <c r="F87" s="21">
        <v>8</v>
      </c>
      <c r="G87" s="21">
        <v>2</v>
      </c>
      <c r="H87" s="21">
        <v>0</v>
      </c>
      <c r="I87" s="21">
        <v>0</v>
      </c>
      <c r="J87" s="21">
        <v>21</v>
      </c>
      <c r="K87" s="21">
        <v>15</v>
      </c>
      <c r="L87" s="21">
        <v>2</v>
      </c>
      <c r="M87" s="21">
        <v>17</v>
      </c>
      <c r="N87" s="22">
        <v>73.789473999999998</v>
      </c>
      <c r="O87" s="22">
        <v>73.5</v>
      </c>
      <c r="P87" s="39">
        <v>69</v>
      </c>
    </row>
    <row r="88" spans="1:16" x14ac:dyDescent="0.2">
      <c r="A88" s="20" t="s">
        <v>631</v>
      </c>
      <c r="B88" s="21">
        <v>36</v>
      </c>
      <c r="C88" s="21">
        <v>4</v>
      </c>
      <c r="D88" s="21">
        <v>10</v>
      </c>
      <c r="E88" s="21">
        <v>9</v>
      </c>
      <c r="F88" s="21">
        <v>4</v>
      </c>
      <c r="G88" s="21">
        <v>8</v>
      </c>
      <c r="H88" s="21">
        <v>0</v>
      </c>
      <c r="I88" s="21">
        <v>1</v>
      </c>
      <c r="J88" s="21">
        <v>14</v>
      </c>
      <c r="K88" s="21">
        <v>13</v>
      </c>
      <c r="L88" s="21">
        <v>9</v>
      </c>
      <c r="M88" s="21">
        <v>22</v>
      </c>
      <c r="N88" s="22">
        <v>77.5</v>
      </c>
      <c r="O88" s="22">
        <v>75.5</v>
      </c>
      <c r="P88" s="39">
        <v>75</v>
      </c>
    </row>
    <row r="89" spans="1:16" x14ac:dyDescent="0.2">
      <c r="A89" s="20" t="s">
        <v>183</v>
      </c>
      <c r="B89" s="21">
        <v>53</v>
      </c>
      <c r="C89" s="21">
        <v>9</v>
      </c>
      <c r="D89" s="21">
        <v>12</v>
      </c>
      <c r="E89" s="21">
        <v>14</v>
      </c>
      <c r="F89" s="21">
        <v>12</v>
      </c>
      <c r="G89" s="21">
        <v>6</v>
      </c>
      <c r="H89" s="21">
        <v>0</v>
      </c>
      <c r="I89" s="21">
        <v>0</v>
      </c>
      <c r="J89" s="21">
        <v>21</v>
      </c>
      <c r="K89" s="21">
        <v>26</v>
      </c>
      <c r="L89" s="21">
        <v>6</v>
      </c>
      <c r="M89" s="21">
        <v>32</v>
      </c>
      <c r="N89" s="22">
        <v>76.396225999999999</v>
      </c>
      <c r="O89" s="22">
        <v>76</v>
      </c>
      <c r="P89" s="39">
        <v>79</v>
      </c>
    </row>
    <row r="90" spans="1:16" x14ac:dyDescent="0.2">
      <c r="A90" s="20" t="s">
        <v>632</v>
      </c>
      <c r="B90" s="21">
        <v>22</v>
      </c>
      <c r="C90" s="21">
        <v>3</v>
      </c>
      <c r="D90" s="21">
        <v>1</v>
      </c>
      <c r="E90" s="21">
        <v>7</v>
      </c>
      <c r="F90" s="21">
        <v>6</v>
      </c>
      <c r="G90" s="21">
        <v>3</v>
      </c>
      <c r="H90" s="21">
        <v>1</v>
      </c>
      <c r="I90" s="21">
        <v>1</v>
      </c>
      <c r="J90" s="21">
        <v>4</v>
      </c>
      <c r="K90" s="21">
        <v>13</v>
      </c>
      <c r="L90" s="21">
        <v>5</v>
      </c>
      <c r="M90" s="21">
        <v>18</v>
      </c>
      <c r="N90" s="22">
        <v>79.409091000000004</v>
      </c>
      <c r="O90" s="22">
        <v>79.5</v>
      </c>
      <c r="P90" s="39" t="s">
        <v>850</v>
      </c>
    </row>
    <row r="91" spans="1:16" x14ac:dyDescent="0.2">
      <c r="A91" s="20" t="s">
        <v>633</v>
      </c>
      <c r="B91" s="21">
        <v>32</v>
      </c>
      <c r="C91" s="21">
        <v>6</v>
      </c>
      <c r="D91" s="21">
        <v>12</v>
      </c>
      <c r="E91" s="21">
        <v>6</v>
      </c>
      <c r="F91" s="21">
        <v>7</v>
      </c>
      <c r="G91" s="21">
        <v>1</v>
      </c>
      <c r="H91" s="21">
        <v>0</v>
      </c>
      <c r="I91" s="21">
        <v>0</v>
      </c>
      <c r="J91" s="21">
        <v>18</v>
      </c>
      <c r="K91" s="21">
        <v>13</v>
      </c>
      <c r="L91" s="21">
        <v>1</v>
      </c>
      <c r="M91" s="21">
        <v>14</v>
      </c>
      <c r="N91" s="22">
        <v>74.4375</v>
      </c>
      <c r="O91" s="22">
        <v>73.5</v>
      </c>
      <c r="P91" s="39">
        <v>73</v>
      </c>
    </row>
    <row r="92" spans="1:16" x14ac:dyDescent="0.2">
      <c r="A92" s="20" t="s">
        <v>634</v>
      </c>
      <c r="B92" s="21">
        <v>9</v>
      </c>
      <c r="C92" s="21">
        <v>3</v>
      </c>
      <c r="D92" s="21">
        <v>2</v>
      </c>
      <c r="E92" s="21">
        <v>1</v>
      </c>
      <c r="F92" s="21">
        <v>1</v>
      </c>
      <c r="G92" s="21">
        <v>0</v>
      </c>
      <c r="H92" s="21">
        <v>2</v>
      </c>
      <c r="I92" s="21">
        <v>0</v>
      </c>
      <c r="J92" s="21">
        <v>5</v>
      </c>
      <c r="K92" s="21">
        <v>2</v>
      </c>
      <c r="L92" s="21">
        <v>2</v>
      </c>
      <c r="M92" s="21">
        <v>4</v>
      </c>
      <c r="N92" s="22">
        <v>75.333332999999996</v>
      </c>
      <c r="O92" s="22">
        <v>72</v>
      </c>
      <c r="P92" s="39">
        <v>90</v>
      </c>
    </row>
    <row r="93" spans="1:16" x14ac:dyDescent="0.2">
      <c r="A93" s="20" t="s">
        <v>613</v>
      </c>
      <c r="B93" s="21">
        <v>150</v>
      </c>
      <c r="C93" s="21">
        <v>28</v>
      </c>
      <c r="D93" s="21">
        <v>39</v>
      </c>
      <c r="E93" s="21">
        <v>35</v>
      </c>
      <c r="F93" s="21">
        <v>27</v>
      </c>
      <c r="G93" s="21">
        <v>17</v>
      </c>
      <c r="H93" s="21">
        <v>3</v>
      </c>
      <c r="I93" s="21">
        <v>1</v>
      </c>
      <c r="J93" s="21">
        <v>67</v>
      </c>
      <c r="K93" s="21">
        <v>62</v>
      </c>
      <c r="L93" s="21">
        <v>21</v>
      </c>
      <c r="M93" s="21">
        <v>83</v>
      </c>
      <c r="N93" s="22">
        <v>76.14</v>
      </c>
      <c r="O93" s="22">
        <v>75</v>
      </c>
      <c r="P93" s="39">
        <v>75</v>
      </c>
    </row>
    <row r="94" spans="1:16" x14ac:dyDescent="0.2">
      <c r="A94" s="9" t="s">
        <v>635</v>
      </c>
      <c r="B94" s="9"/>
      <c r="C94" s="9"/>
      <c r="D94" s="9"/>
      <c r="E94" s="9"/>
      <c r="F94" s="9"/>
      <c r="G94" s="9"/>
      <c r="H94" s="9"/>
      <c r="I94" s="9"/>
      <c r="J94" s="9"/>
      <c r="K94" s="9"/>
      <c r="L94" s="9"/>
      <c r="M94" s="9"/>
      <c r="N94" s="9"/>
      <c r="O94" s="32"/>
      <c r="P94" s="38"/>
    </row>
    <row r="95" spans="1:16" x14ac:dyDescent="0.2">
      <c r="A95" s="20" t="s">
        <v>184</v>
      </c>
      <c r="B95" s="21">
        <v>54</v>
      </c>
      <c r="C95" s="21">
        <v>16</v>
      </c>
      <c r="D95" s="21">
        <v>12</v>
      </c>
      <c r="E95" s="21">
        <v>10</v>
      </c>
      <c r="F95" s="21">
        <v>12</v>
      </c>
      <c r="G95" s="21">
        <v>4</v>
      </c>
      <c r="H95" s="21">
        <v>0</v>
      </c>
      <c r="I95" s="21">
        <v>0</v>
      </c>
      <c r="J95" s="21">
        <v>28</v>
      </c>
      <c r="K95" s="21">
        <v>22</v>
      </c>
      <c r="L95" s="21">
        <v>4</v>
      </c>
      <c r="M95" s="21">
        <v>26</v>
      </c>
      <c r="N95" s="22">
        <v>74.685185000000004</v>
      </c>
      <c r="O95" s="22">
        <v>74</v>
      </c>
      <c r="P95" s="39">
        <v>74</v>
      </c>
    </row>
    <row r="96" spans="1:16" x14ac:dyDescent="0.2">
      <c r="A96" s="20" t="s">
        <v>185</v>
      </c>
      <c r="B96" s="21">
        <v>196</v>
      </c>
      <c r="C96" s="21">
        <v>33</v>
      </c>
      <c r="D96" s="21">
        <v>40</v>
      </c>
      <c r="E96" s="21">
        <v>51</v>
      </c>
      <c r="F96" s="21">
        <v>40</v>
      </c>
      <c r="G96" s="21">
        <v>21</v>
      </c>
      <c r="H96" s="21">
        <v>11</v>
      </c>
      <c r="I96" s="21">
        <v>0</v>
      </c>
      <c r="J96" s="21">
        <v>73</v>
      </c>
      <c r="K96" s="21">
        <v>91</v>
      </c>
      <c r="L96" s="21">
        <v>32</v>
      </c>
      <c r="M96" s="21">
        <v>123</v>
      </c>
      <c r="N96" s="22">
        <v>77.153060999999994</v>
      </c>
      <c r="O96" s="22">
        <v>76</v>
      </c>
      <c r="P96" s="39">
        <v>75</v>
      </c>
    </row>
    <row r="97" spans="1:16" x14ac:dyDescent="0.2">
      <c r="A97" s="20" t="s">
        <v>186</v>
      </c>
      <c r="B97" s="21">
        <v>310</v>
      </c>
      <c r="C97" s="21">
        <v>60</v>
      </c>
      <c r="D97" s="21">
        <v>83</v>
      </c>
      <c r="E97" s="21">
        <v>69</v>
      </c>
      <c r="F97" s="21">
        <v>59</v>
      </c>
      <c r="G97" s="21">
        <v>31</v>
      </c>
      <c r="H97" s="21">
        <v>6</v>
      </c>
      <c r="I97" s="21">
        <v>2</v>
      </c>
      <c r="J97" s="21">
        <v>143</v>
      </c>
      <c r="K97" s="21">
        <v>128</v>
      </c>
      <c r="L97" s="21">
        <v>39</v>
      </c>
      <c r="M97" s="21">
        <v>167</v>
      </c>
      <c r="N97" s="22">
        <v>75.961290000000005</v>
      </c>
      <c r="O97" s="22">
        <v>75</v>
      </c>
      <c r="P97" s="39">
        <v>70</v>
      </c>
    </row>
    <row r="98" spans="1:16" x14ac:dyDescent="0.2">
      <c r="A98" s="20" t="s">
        <v>187</v>
      </c>
      <c r="B98" s="21">
        <v>385</v>
      </c>
      <c r="C98" s="21">
        <v>68</v>
      </c>
      <c r="D98" s="21">
        <v>117</v>
      </c>
      <c r="E98" s="21">
        <v>95</v>
      </c>
      <c r="F98" s="21">
        <v>68</v>
      </c>
      <c r="G98" s="21">
        <v>29</v>
      </c>
      <c r="H98" s="21">
        <v>6</v>
      </c>
      <c r="I98" s="21">
        <v>2</v>
      </c>
      <c r="J98" s="21">
        <v>185</v>
      </c>
      <c r="K98" s="21">
        <v>163</v>
      </c>
      <c r="L98" s="21">
        <v>37</v>
      </c>
      <c r="M98" s="21">
        <v>200</v>
      </c>
      <c r="N98" s="22">
        <v>75.496104000000003</v>
      </c>
      <c r="O98" s="22">
        <v>75</v>
      </c>
      <c r="P98" s="39">
        <v>75</v>
      </c>
    </row>
    <row r="99" spans="1:16" x14ac:dyDescent="0.2">
      <c r="A99" s="20" t="s">
        <v>188</v>
      </c>
      <c r="B99" s="21">
        <v>361</v>
      </c>
      <c r="C99" s="21">
        <v>70</v>
      </c>
      <c r="D99" s="21">
        <v>107</v>
      </c>
      <c r="E99" s="21">
        <v>95</v>
      </c>
      <c r="F99" s="21">
        <v>48</v>
      </c>
      <c r="G99" s="21">
        <v>33</v>
      </c>
      <c r="H99" s="21">
        <v>7</v>
      </c>
      <c r="I99" s="21">
        <v>1</v>
      </c>
      <c r="J99" s="21">
        <v>177</v>
      </c>
      <c r="K99" s="21">
        <v>143</v>
      </c>
      <c r="L99" s="21">
        <v>41</v>
      </c>
      <c r="M99" s="21">
        <v>184</v>
      </c>
      <c r="N99" s="22">
        <v>75.365651</v>
      </c>
      <c r="O99" s="22">
        <v>75</v>
      </c>
      <c r="P99" s="39">
        <v>75</v>
      </c>
    </row>
    <row r="100" spans="1:16" x14ac:dyDescent="0.2">
      <c r="A100" s="20" t="s">
        <v>189</v>
      </c>
      <c r="B100" s="21">
        <v>315</v>
      </c>
      <c r="C100" s="21">
        <v>67</v>
      </c>
      <c r="D100" s="21">
        <v>97</v>
      </c>
      <c r="E100" s="21">
        <v>76</v>
      </c>
      <c r="F100" s="21">
        <v>50</v>
      </c>
      <c r="G100" s="21">
        <v>18</v>
      </c>
      <c r="H100" s="21">
        <v>4</v>
      </c>
      <c r="I100" s="21">
        <v>3</v>
      </c>
      <c r="J100" s="21">
        <v>164</v>
      </c>
      <c r="K100" s="21">
        <v>126</v>
      </c>
      <c r="L100" s="21">
        <v>25</v>
      </c>
      <c r="M100" s="21">
        <v>151</v>
      </c>
      <c r="N100" s="22">
        <v>74.965079000000003</v>
      </c>
      <c r="O100" s="22">
        <v>74</v>
      </c>
      <c r="P100" s="39" t="s">
        <v>836</v>
      </c>
    </row>
    <row r="101" spans="1:16" x14ac:dyDescent="0.2">
      <c r="A101" s="20" t="s">
        <v>190</v>
      </c>
      <c r="B101" s="21">
        <v>364</v>
      </c>
      <c r="C101" s="21">
        <v>117</v>
      </c>
      <c r="D101" s="21">
        <v>104</v>
      </c>
      <c r="E101" s="21">
        <v>67</v>
      </c>
      <c r="F101" s="21">
        <v>42</v>
      </c>
      <c r="G101" s="21">
        <v>26</v>
      </c>
      <c r="H101" s="21">
        <v>7</v>
      </c>
      <c r="I101" s="21">
        <v>1</v>
      </c>
      <c r="J101" s="21">
        <v>221</v>
      </c>
      <c r="K101" s="21">
        <v>109</v>
      </c>
      <c r="L101" s="21">
        <v>34</v>
      </c>
      <c r="M101" s="21">
        <v>143</v>
      </c>
      <c r="N101" s="22">
        <v>73.829669999999993</v>
      </c>
      <c r="O101" s="22">
        <v>73</v>
      </c>
      <c r="P101" s="39">
        <v>65</v>
      </c>
    </row>
    <row r="102" spans="1:16" x14ac:dyDescent="0.2">
      <c r="A102" s="20" t="s">
        <v>191</v>
      </c>
      <c r="B102" s="21">
        <v>267</v>
      </c>
      <c r="C102" s="21">
        <v>95</v>
      </c>
      <c r="D102" s="21">
        <v>85</v>
      </c>
      <c r="E102" s="21">
        <v>43</v>
      </c>
      <c r="F102" s="21">
        <v>22</v>
      </c>
      <c r="G102" s="21">
        <v>16</v>
      </c>
      <c r="H102" s="21">
        <v>4</v>
      </c>
      <c r="I102" s="21">
        <v>2</v>
      </c>
      <c r="J102" s="21">
        <v>180</v>
      </c>
      <c r="K102" s="21">
        <v>65</v>
      </c>
      <c r="L102" s="21">
        <v>22</v>
      </c>
      <c r="M102" s="21">
        <v>87</v>
      </c>
      <c r="N102" s="22">
        <v>73.344569000000007</v>
      </c>
      <c r="O102" s="22">
        <v>72</v>
      </c>
      <c r="P102" s="39">
        <v>66</v>
      </c>
    </row>
    <row r="103" spans="1:16" x14ac:dyDescent="0.2">
      <c r="A103" s="20" t="s">
        <v>192</v>
      </c>
      <c r="B103" s="21">
        <v>90</v>
      </c>
      <c r="C103" s="21">
        <v>22</v>
      </c>
      <c r="D103" s="21">
        <v>29</v>
      </c>
      <c r="E103" s="21">
        <v>20</v>
      </c>
      <c r="F103" s="21">
        <v>7</v>
      </c>
      <c r="G103" s="21">
        <v>10</v>
      </c>
      <c r="H103" s="21">
        <v>2</v>
      </c>
      <c r="I103" s="21">
        <v>0</v>
      </c>
      <c r="J103" s="21">
        <v>51</v>
      </c>
      <c r="K103" s="21">
        <v>27</v>
      </c>
      <c r="L103" s="21">
        <v>12</v>
      </c>
      <c r="M103" s="21">
        <v>39</v>
      </c>
      <c r="N103" s="22">
        <v>74.766666999999998</v>
      </c>
      <c r="O103" s="22">
        <v>73</v>
      </c>
      <c r="P103" s="39">
        <v>73</v>
      </c>
    </row>
    <row r="104" spans="1:16" x14ac:dyDescent="0.2">
      <c r="A104" s="20" t="s">
        <v>193</v>
      </c>
      <c r="B104" s="21">
        <v>94</v>
      </c>
      <c r="C104" s="21">
        <v>29</v>
      </c>
      <c r="D104" s="21">
        <v>29</v>
      </c>
      <c r="E104" s="21">
        <v>17</v>
      </c>
      <c r="F104" s="21">
        <v>16</v>
      </c>
      <c r="G104" s="21">
        <v>2</v>
      </c>
      <c r="H104" s="21">
        <v>1</v>
      </c>
      <c r="I104" s="21">
        <v>0</v>
      </c>
      <c r="J104" s="21">
        <v>58</v>
      </c>
      <c r="K104" s="21">
        <v>33</v>
      </c>
      <c r="L104" s="21">
        <v>3</v>
      </c>
      <c r="M104" s="21">
        <v>36</v>
      </c>
      <c r="N104" s="22">
        <v>73.531914999999998</v>
      </c>
      <c r="O104" s="22">
        <v>73</v>
      </c>
      <c r="P104" s="39">
        <v>70</v>
      </c>
    </row>
    <row r="105" spans="1:16" x14ac:dyDescent="0.2">
      <c r="A105" s="20" t="s">
        <v>636</v>
      </c>
      <c r="B105" s="21">
        <v>47</v>
      </c>
      <c r="C105" s="21">
        <v>8</v>
      </c>
      <c r="D105" s="21">
        <v>8</v>
      </c>
      <c r="E105" s="21">
        <v>15</v>
      </c>
      <c r="F105" s="21">
        <v>10</v>
      </c>
      <c r="G105" s="21">
        <v>4</v>
      </c>
      <c r="H105" s="21">
        <v>1</v>
      </c>
      <c r="I105" s="21">
        <v>1</v>
      </c>
      <c r="J105" s="21">
        <v>16</v>
      </c>
      <c r="K105" s="21">
        <v>25</v>
      </c>
      <c r="L105" s="21">
        <v>6</v>
      </c>
      <c r="M105" s="21">
        <v>31</v>
      </c>
      <c r="N105" s="22">
        <v>76.808510999999996</v>
      </c>
      <c r="O105" s="22">
        <v>76</v>
      </c>
      <c r="P105" s="39" t="s">
        <v>851</v>
      </c>
    </row>
    <row r="106" spans="1:16" x14ac:dyDescent="0.2">
      <c r="A106" s="20" t="s">
        <v>613</v>
      </c>
      <c r="B106" s="21">
        <v>194</v>
      </c>
      <c r="C106" s="21">
        <v>25</v>
      </c>
      <c r="D106" s="21">
        <v>44</v>
      </c>
      <c r="E106" s="21">
        <v>43</v>
      </c>
      <c r="F106" s="21">
        <v>51</v>
      </c>
      <c r="G106" s="21">
        <v>23</v>
      </c>
      <c r="H106" s="21">
        <v>7</v>
      </c>
      <c r="I106" s="21">
        <v>1</v>
      </c>
      <c r="J106" s="21">
        <v>69</v>
      </c>
      <c r="K106" s="21">
        <v>94</v>
      </c>
      <c r="L106" s="21">
        <v>31</v>
      </c>
      <c r="M106" s="21">
        <v>125</v>
      </c>
      <c r="N106" s="22">
        <v>77.484536000000006</v>
      </c>
      <c r="O106" s="22">
        <v>77</v>
      </c>
      <c r="P106" s="39" t="s">
        <v>852</v>
      </c>
    </row>
    <row r="107" spans="1:16" x14ac:dyDescent="0.2">
      <c r="A107" s="9" t="s">
        <v>637</v>
      </c>
      <c r="B107" s="9"/>
      <c r="C107" s="9"/>
      <c r="D107" s="9"/>
      <c r="E107" s="9"/>
      <c r="F107" s="9"/>
      <c r="G107" s="9"/>
      <c r="H107" s="9"/>
      <c r="I107" s="9"/>
      <c r="J107" s="9"/>
      <c r="K107" s="9"/>
      <c r="L107" s="9"/>
      <c r="M107" s="9"/>
      <c r="N107" s="9"/>
      <c r="O107" s="32"/>
      <c r="P107" s="38"/>
    </row>
    <row r="108" spans="1:16" x14ac:dyDescent="0.2">
      <c r="A108" s="20" t="s">
        <v>638</v>
      </c>
      <c r="B108" s="21">
        <v>633</v>
      </c>
      <c r="C108" s="21">
        <v>140</v>
      </c>
      <c r="D108" s="21">
        <v>186</v>
      </c>
      <c r="E108" s="21">
        <v>139</v>
      </c>
      <c r="F108" s="21">
        <v>84</v>
      </c>
      <c r="G108" s="21">
        <v>63</v>
      </c>
      <c r="H108" s="21">
        <v>14</v>
      </c>
      <c r="I108" s="21">
        <v>7</v>
      </c>
      <c r="J108" s="21">
        <v>326</v>
      </c>
      <c r="K108" s="21">
        <v>223</v>
      </c>
      <c r="L108" s="21">
        <v>84</v>
      </c>
      <c r="M108" s="21">
        <v>307</v>
      </c>
      <c r="N108" s="22">
        <v>75.440758000000002</v>
      </c>
      <c r="O108" s="22">
        <v>74</v>
      </c>
      <c r="P108" s="39">
        <v>73</v>
      </c>
    </row>
    <row r="109" spans="1:16" x14ac:dyDescent="0.2">
      <c r="A109" s="20" t="s">
        <v>639</v>
      </c>
      <c r="B109" s="21">
        <v>1123</v>
      </c>
      <c r="C109" s="21">
        <v>257</v>
      </c>
      <c r="D109" s="21">
        <v>294</v>
      </c>
      <c r="E109" s="21">
        <v>255</v>
      </c>
      <c r="F109" s="21">
        <v>201</v>
      </c>
      <c r="G109" s="21">
        <v>91</v>
      </c>
      <c r="H109" s="21">
        <v>21</v>
      </c>
      <c r="I109" s="21">
        <v>4</v>
      </c>
      <c r="J109" s="21">
        <v>551</v>
      </c>
      <c r="K109" s="21">
        <v>456</v>
      </c>
      <c r="L109" s="21">
        <v>116</v>
      </c>
      <c r="M109" s="21">
        <v>572</v>
      </c>
      <c r="N109" s="22">
        <v>75.342832000000001</v>
      </c>
      <c r="O109" s="22">
        <v>75</v>
      </c>
      <c r="P109" s="39">
        <v>75</v>
      </c>
    </row>
    <row r="110" spans="1:16" x14ac:dyDescent="0.2">
      <c r="A110" s="20" t="s">
        <v>640</v>
      </c>
      <c r="B110" s="21">
        <v>660</v>
      </c>
      <c r="C110" s="21">
        <v>151</v>
      </c>
      <c r="D110" s="21">
        <v>195</v>
      </c>
      <c r="E110" s="21">
        <v>145</v>
      </c>
      <c r="F110" s="21">
        <v>104</v>
      </c>
      <c r="G110" s="21">
        <v>47</v>
      </c>
      <c r="H110" s="21">
        <v>16</v>
      </c>
      <c r="I110" s="21">
        <v>2</v>
      </c>
      <c r="J110" s="21">
        <v>346</v>
      </c>
      <c r="K110" s="21">
        <v>249</v>
      </c>
      <c r="L110" s="21">
        <v>65</v>
      </c>
      <c r="M110" s="21">
        <v>314</v>
      </c>
      <c r="N110" s="22">
        <v>75.004544999999993</v>
      </c>
      <c r="O110" s="22">
        <v>74</v>
      </c>
      <c r="P110" s="39" t="s">
        <v>853</v>
      </c>
    </row>
    <row r="111" spans="1:16" x14ac:dyDescent="0.2">
      <c r="A111" s="20" t="s">
        <v>641</v>
      </c>
      <c r="B111" s="21">
        <v>261</v>
      </c>
      <c r="C111" s="21">
        <v>62</v>
      </c>
      <c r="D111" s="21">
        <v>80</v>
      </c>
      <c r="E111" s="21">
        <v>62</v>
      </c>
      <c r="F111" s="21">
        <v>36</v>
      </c>
      <c r="G111" s="21">
        <v>16</v>
      </c>
      <c r="H111" s="21">
        <v>5</v>
      </c>
      <c r="I111" s="21">
        <v>0</v>
      </c>
      <c r="J111" s="21">
        <v>142</v>
      </c>
      <c r="K111" s="21">
        <v>98</v>
      </c>
      <c r="L111" s="21">
        <v>21</v>
      </c>
      <c r="M111" s="21">
        <v>119</v>
      </c>
      <c r="N111" s="22">
        <v>74.570881</v>
      </c>
      <c r="O111" s="22">
        <v>74</v>
      </c>
      <c r="P111" s="39">
        <v>75</v>
      </c>
    </row>
    <row r="112" spans="1:16" x14ac:dyDescent="0.2">
      <c r="A112" s="9" t="s">
        <v>642</v>
      </c>
      <c r="B112" s="9"/>
      <c r="C112" s="9"/>
      <c r="D112" s="9"/>
      <c r="E112" s="9"/>
      <c r="F112" s="9"/>
      <c r="G112" s="9"/>
      <c r="H112" s="9"/>
      <c r="I112" s="9"/>
      <c r="J112" s="9"/>
      <c r="K112" s="9"/>
      <c r="L112" s="9"/>
      <c r="M112" s="9"/>
      <c r="N112" s="9"/>
      <c r="O112" s="32"/>
      <c r="P112" s="38"/>
    </row>
    <row r="113" spans="1:16" x14ac:dyDescent="0.2">
      <c r="A113" s="20" t="s">
        <v>643</v>
      </c>
      <c r="B113" s="21">
        <v>329</v>
      </c>
      <c r="C113" s="21">
        <v>84</v>
      </c>
      <c r="D113" s="21">
        <v>84</v>
      </c>
      <c r="E113" s="21">
        <v>72</v>
      </c>
      <c r="F113" s="21">
        <v>52</v>
      </c>
      <c r="G113" s="21">
        <v>27</v>
      </c>
      <c r="H113" s="21">
        <v>10</v>
      </c>
      <c r="I113" s="21">
        <v>0</v>
      </c>
      <c r="J113" s="21">
        <v>168</v>
      </c>
      <c r="K113" s="21">
        <v>124</v>
      </c>
      <c r="L113" s="21">
        <v>37</v>
      </c>
      <c r="M113" s="21">
        <v>161</v>
      </c>
      <c r="N113" s="22">
        <v>75.106382999999994</v>
      </c>
      <c r="O113" s="22">
        <v>74</v>
      </c>
      <c r="P113" s="39">
        <v>75</v>
      </c>
    </row>
    <row r="114" spans="1:16" x14ac:dyDescent="0.2">
      <c r="A114" s="20" t="s">
        <v>644</v>
      </c>
      <c r="B114" s="21">
        <v>828</v>
      </c>
      <c r="C114" s="21">
        <v>176</v>
      </c>
      <c r="D114" s="21">
        <v>243</v>
      </c>
      <c r="E114" s="21">
        <v>182</v>
      </c>
      <c r="F114" s="21">
        <v>134</v>
      </c>
      <c r="G114" s="21">
        <v>70</v>
      </c>
      <c r="H114" s="21">
        <v>19</v>
      </c>
      <c r="I114" s="21">
        <v>4</v>
      </c>
      <c r="J114" s="21">
        <v>419</v>
      </c>
      <c r="K114" s="21">
        <v>316</v>
      </c>
      <c r="L114" s="21">
        <v>93</v>
      </c>
      <c r="M114" s="21">
        <v>409</v>
      </c>
      <c r="N114" s="22">
        <v>75.342995000000002</v>
      </c>
      <c r="O114" s="22">
        <v>74</v>
      </c>
      <c r="P114" s="39">
        <v>70</v>
      </c>
    </row>
    <row r="115" spans="1:16" x14ac:dyDescent="0.2">
      <c r="A115" s="20" t="s">
        <v>879</v>
      </c>
      <c r="B115" s="21">
        <v>499</v>
      </c>
      <c r="C115" s="21">
        <v>117</v>
      </c>
      <c r="D115" s="21">
        <v>152</v>
      </c>
      <c r="E115" s="21">
        <v>116</v>
      </c>
      <c r="F115" s="21">
        <v>67</v>
      </c>
      <c r="G115" s="21">
        <v>37</v>
      </c>
      <c r="H115" s="21">
        <v>5</v>
      </c>
      <c r="I115" s="21">
        <v>5</v>
      </c>
      <c r="J115" s="21">
        <v>269</v>
      </c>
      <c r="K115" s="21">
        <v>183</v>
      </c>
      <c r="L115" s="21">
        <v>47</v>
      </c>
      <c r="M115" s="21">
        <v>230</v>
      </c>
      <c r="N115" s="22">
        <v>74.865730999999997</v>
      </c>
      <c r="O115" s="22">
        <v>74</v>
      </c>
      <c r="P115" s="39" t="s">
        <v>854</v>
      </c>
    </row>
    <row r="116" spans="1:16" x14ac:dyDescent="0.2">
      <c r="A116" s="20" t="s">
        <v>645</v>
      </c>
      <c r="B116" s="21">
        <v>468</v>
      </c>
      <c r="C116" s="21">
        <v>98</v>
      </c>
      <c r="D116" s="21">
        <v>128</v>
      </c>
      <c r="E116" s="21">
        <v>111</v>
      </c>
      <c r="F116" s="21">
        <v>85</v>
      </c>
      <c r="G116" s="21">
        <v>35</v>
      </c>
      <c r="H116" s="21">
        <v>9</v>
      </c>
      <c r="I116" s="21">
        <v>2</v>
      </c>
      <c r="J116" s="21">
        <v>226</v>
      </c>
      <c r="K116" s="21">
        <v>196</v>
      </c>
      <c r="L116" s="21">
        <v>46</v>
      </c>
      <c r="M116" s="21">
        <v>242</v>
      </c>
      <c r="N116" s="22">
        <v>75.474359000000007</v>
      </c>
      <c r="O116" s="22">
        <v>75</v>
      </c>
      <c r="P116" s="39">
        <v>74</v>
      </c>
    </row>
    <row r="117" spans="1:16" x14ac:dyDescent="0.2">
      <c r="A117" s="20" t="s">
        <v>646</v>
      </c>
      <c r="B117" s="21">
        <v>257</v>
      </c>
      <c r="C117" s="21">
        <v>47</v>
      </c>
      <c r="D117" s="21">
        <v>65</v>
      </c>
      <c r="E117" s="21">
        <v>61</v>
      </c>
      <c r="F117" s="21">
        <v>51</v>
      </c>
      <c r="G117" s="21">
        <v>27</v>
      </c>
      <c r="H117" s="21">
        <v>6</v>
      </c>
      <c r="I117" s="21">
        <v>0</v>
      </c>
      <c r="J117" s="21">
        <v>112</v>
      </c>
      <c r="K117" s="21">
        <v>112</v>
      </c>
      <c r="L117" s="21">
        <v>33</v>
      </c>
      <c r="M117" s="21">
        <v>145</v>
      </c>
      <c r="N117" s="22">
        <v>76.081711999999996</v>
      </c>
      <c r="O117" s="22">
        <v>75</v>
      </c>
      <c r="P117" s="39">
        <v>75</v>
      </c>
    </row>
    <row r="118" spans="1:16" x14ac:dyDescent="0.2">
      <c r="A118" s="20" t="s">
        <v>647</v>
      </c>
      <c r="B118" s="21">
        <v>296</v>
      </c>
      <c r="C118" s="21">
        <v>88</v>
      </c>
      <c r="D118" s="21">
        <v>83</v>
      </c>
      <c r="E118" s="21">
        <v>59</v>
      </c>
      <c r="F118" s="21">
        <v>36</v>
      </c>
      <c r="G118" s="21">
        <v>21</v>
      </c>
      <c r="H118" s="21">
        <v>7</v>
      </c>
      <c r="I118" s="21">
        <v>2</v>
      </c>
      <c r="J118" s="21">
        <v>171</v>
      </c>
      <c r="K118" s="21">
        <v>95</v>
      </c>
      <c r="L118" s="21">
        <v>30</v>
      </c>
      <c r="M118" s="21">
        <v>125</v>
      </c>
      <c r="N118" s="35">
        <v>74.334458999999995</v>
      </c>
      <c r="O118" s="35">
        <v>73</v>
      </c>
      <c r="P118" s="40">
        <v>67</v>
      </c>
    </row>
    <row r="119" spans="1:16" x14ac:dyDescent="0.2">
      <c r="A119" s="9" t="s">
        <v>648</v>
      </c>
      <c r="B119" s="9"/>
      <c r="C119" s="9"/>
      <c r="D119" s="9"/>
      <c r="E119" s="9"/>
      <c r="F119" s="9"/>
      <c r="G119" s="9"/>
      <c r="H119" s="9"/>
      <c r="I119" s="9"/>
      <c r="J119" s="9"/>
      <c r="K119" s="9"/>
      <c r="L119" s="9"/>
      <c r="M119" s="9"/>
      <c r="N119" s="9"/>
      <c r="O119" s="32"/>
      <c r="P119" s="38"/>
    </row>
    <row r="120" spans="1:16" x14ac:dyDescent="0.2">
      <c r="A120" s="20" t="s">
        <v>878</v>
      </c>
      <c r="B120" s="21">
        <v>116</v>
      </c>
      <c r="C120" s="21">
        <v>33</v>
      </c>
      <c r="D120" s="21">
        <v>32</v>
      </c>
      <c r="E120" s="21">
        <v>22</v>
      </c>
      <c r="F120" s="21">
        <v>20</v>
      </c>
      <c r="G120" s="21">
        <v>9</v>
      </c>
      <c r="H120" s="21">
        <v>0</v>
      </c>
      <c r="I120" s="21">
        <v>0</v>
      </c>
      <c r="J120" s="21">
        <v>65</v>
      </c>
      <c r="K120" s="21">
        <v>42</v>
      </c>
      <c r="L120" s="21">
        <v>9</v>
      </c>
      <c r="M120" s="21">
        <v>51</v>
      </c>
      <c r="N120" s="22">
        <v>74.534482999999994</v>
      </c>
      <c r="O120" s="22">
        <v>74</v>
      </c>
      <c r="P120" s="39">
        <v>74</v>
      </c>
    </row>
    <row r="121" spans="1:16" x14ac:dyDescent="0.2">
      <c r="A121" s="20" t="s">
        <v>649</v>
      </c>
      <c r="B121" s="21">
        <v>213</v>
      </c>
      <c r="C121" s="21">
        <v>51</v>
      </c>
      <c r="D121" s="21">
        <v>52</v>
      </c>
      <c r="E121" s="21">
        <v>50</v>
      </c>
      <c r="F121" s="21">
        <v>32</v>
      </c>
      <c r="G121" s="21">
        <v>18</v>
      </c>
      <c r="H121" s="21">
        <v>10</v>
      </c>
      <c r="I121" s="21">
        <v>0</v>
      </c>
      <c r="J121" s="21">
        <v>103</v>
      </c>
      <c r="K121" s="21">
        <v>82</v>
      </c>
      <c r="L121" s="21">
        <v>28</v>
      </c>
      <c r="M121" s="21">
        <v>110</v>
      </c>
      <c r="N121" s="22">
        <v>75.417839999999998</v>
      </c>
      <c r="O121" s="22">
        <v>75</v>
      </c>
      <c r="P121" s="39">
        <v>75</v>
      </c>
    </row>
    <row r="122" spans="1:16" x14ac:dyDescent="0.2">
      <c r="A122" s="20" t="s">
        <v>644</v>
      </c>
      <c r="B122" s="21">
        <v>828</v>
      </c>
      <c r="C122" s="21">
        <v>176</v>
      </c>
      <c r="D122" s="21">
        <v>243</v>
      </c>
      <c r="E122" s="21">
        <v>182</v>
      </c>
      <c r="F122" s="21">
        <v>134</v>
      </c>
      <c r="G122" s="21">
        <v>70</v>
      </c>
      <c r="H122" s="21">
        <v>19</v>
      </c>
      <c r="I122" s="21">
        <v>4</v>
      </c>
      <c r="J122" s="21">
        <v>419</v>
      </c>
      <c r="K122" s="21">
        <v>316</v>
      </c>
      <c r="L122" s="21">
        <v>93</v>
      </c>
      <c r="M122" s="21">
        <v>409</v>
      </c>
      <c r="N122" s="22">
        <v>75.342995000000002</v>
      </c>
      <c r="O122" s="22">
        <v>74</v>
      </c>
      <c r="P122" s="39">
        <v>70</v>
      </c>
    </row>
    <row r="123" spans="1:16" x14ac:dyDescent="0.2">
      <c r="A123" s="20" t="s">
        <v>650</v>
      </c>
      <c r="B123" s="21">
        <v>133</v>
      </c>
      <c r="C123" s="21">
        <v>36</v>
      </c>
      <c r="D123" s="21">
        <v>45</v>
      </c>
      <c r="E123" s="21">
        <v>31</v>
      </c>
      <c r="F123" s="21">
        <v>11</v>
      </c>
      <c r="G123" s="21">
        <v>9</v>
      </c>
      <c r="H123" s="21">
        <v>1</v>
      </c>
      <c r="I123" s="21">
        <v>0</v>
      </c>
      <c r="J123" s="21">
        <v>81</v>
      </c>
      <c r="K123" s="21">
        <v>42</v>
      </c>
      <c r="L123" s="21">
        <v>10</v>
      </c>
      <c r="M123" s="21">
        <v>52</v>
      </c>
      <c r="N123" s="22">
        <v>73.714286000000001</v>
      </c>
      <c r="O123" s="22">
        <v>73</v>
      </c>
      <c r="P123" s="39">
        <v>70</v>
      </c>
    </row>
    <row r="124" spans="1:16" x14ac:dyDescent="0.2">
      <c r="A124" s="20" t="s">
        <v>651</v>
      </c>
      <c r="B124" s="21">
        <v>120</v>
      </c>
      <c r="C124" s="21">
        <v>22</v>
      </c>
      <c r="D124" s="21">
        <v>35</v>
      </c>
      <c r="E124" s="21">
        <v>27</v>
      </c>
      <c r="F124" s="21">
        <v>20</v>
      </c>
      <c r="G124" s="21">
        <v>14</v>
      </c>
      <c r="H124" s="21">
        <v>0</v>
      </c>
      <c r="I124" s="21">
        <v>2</v>
      </c>
      <c r="J124" s="21">
        <v>57</v>
      </c>
      <c r="K124" s="21">
        <v>47</v>
      </c>
      <c r="L124" s="21">
        <v>16</v>
      </c>
      <c r="M124" s="21">
        <v>63</v>
      </c>
      <c r="N124" s="22">
        <v>76.133332999999993</v>
      </c>
      <c r="O124" s="22">
        <v>75</v>
      </c>
      <c r="P124" s="39">
        <v>73</v>
      </c>
    </row>
    <row r="125" spans="1:16" x14ac:dyDescent="0.2">
      <c r="A125" s="20" t="s">
        <v>652</v>
      </c>
      <c r="B125" s="21">
        <v>246</v>
      </c>
      <c r="C125" s="21">
        <v>59</v>
      </c>
      <c r="D125" s="21">
        <v>72</v>
      </c>
      <c r="E125" s="21">
        <v>58</v>
      </c>
      <c r="F125" s="21">
        <v>36</v>
      </c>
      <c r="G125" s="21">
        <v>14</v>
      </c>
      <c r="H125" s="21">
        <v>4</v>
      </c>
      <c r="I125" s="21">
        <v>3</v>
      </c>
      <c r="J125" s="21">
        <v>131</v>
      </c>
      <c r="K125" s="21">
        <v>94</v>
      </c>
      <c r="L125" s="21">
        <v>21</v>
      </c>
      <c r="M125" s="21">
        <v>115</v>
      </c>
      <c r="N125" s="22">
        <v>74.869918999999996</v>
      </c>
      <c r="O125" s="22">
        <v>74</v>
      </c>
      <c r="P125" s="39" t="s">
        <v>855</v>
      </c>
    </row>
    <row r="126" spans="1:16" x14ac:dyDescent="0.2">
      <c r="A126" s="20" t="s">
        <v>645</v>
      </c>
      <c r="B126" s="21">
        <v>468</v>
      </c>
      <c r="C126" s="21">
        <v>98</v>
      </c>
      <c r="D126" s="21">
        <v>128</v>
      </c>
      <c r="E126" s="21">
        <v>111</v>
      </c>
      <c r="F126" s="21">
        <v>85</v>
      </c>
      <c r="G126" s="21">
        <v>35</v>
      </c>
      <c r="H126" s="21">
        <v>9</v>
      </c>
      <c r="I126" s="21">
        <v>2</v>
      </c>
      <c r="J126" s="21">
        <v>226</v>
      </c>
      <c r="K126" s="21">
        <v>196</v>
      </c>
      <c r="L126" s="21">
        <v>46</v>
      </c>
      <c r="M126" s="21">
        <v>242</v>
      </c>
      <c r="N126" s="22">
        <v>75.474359000000007</v>
      </c>
      <c r="O126" s="22">
        <v>75</v>
      </c>
      <c r="P126" s="39">
        <v>74</v>
      </c>
    </row>
    <row r="127" spans="1:16" x14ac:dyDescent="0.2">
      <c r="A127" s="20" t="s">
        <v>653</v>
      </c>
      <c r="B127" s="21">
        <v>180</v>
      </c>
      <c r="C127" s="21">
        <v>34</v>
      </c>
      <c r="D127" s="21">
        <v>47</v>
      </c>
      <c r="E127" s="21">
        <v>41</v>
      </c>
      <c r="F127" s="21">
        <v>35</v>
      </c>
      <c r="G127" s="21">
        <v>17</v>
      </c>
      <c r="H127" s="21">
        <v>6</v>
      </c>
      <c r="I127" s="21">
        <v>0</v>
      </c>
      <c r="J127" s="21">
        <v>81</v>
      </c>
      <c r="K127" s="21">
        <v>76</v>
      </c>
      <c r="L127" s="21">
        <v>23</v>
      </c>
      <c r="M127" s="21">
        <v>99</v>
      </c>
      <c r="N127" s="22">
        <v>76.05</v>
      </c>
      <c r="O127" s="22">
        <v>75</v>
      </c>
      <c r="P127" s="39">
        <v>75</v>
      </c>
    </row>
    <row r="128" spans="1:16" x14ac:dyDescent="0.2">
      <c r="A128" s="20" t="s">
        <v>654</v>
      </c>
      <c r="B128" s="21">
        <v>77</v>
      </c>
      <c r="C128" s="21">
        <v>13</v>
      </c>
      <c r="D128" s="21">
        <v>18</v>
      </c>
      <c r="E128" s="21">
        <v>20</v>
      </c>
      <c r="F128" s="21">
        <v>16</v>
      </c>
      <c r="G128" s="21">
        <v>10</v>
      </c>
      <c r="H128" s="21">
        <v>0</v>
      </c>
      <c r="I128" s="21">
        <v>0</v>
      </c>
      <c r="J128" s="21">
        <v>31</v>
      </c>
      <c r="K128" s="21">
        <v>36</v>
      </c>
      <c r="L128" s="21">
        <v>10</v>
      </c>
      <c r="M128" s="21">
        <v>46</v>
      </c>
      <c r="N128" s="22">
        <v>76.155844000000002</v>
      </c>
      <c r="O128" s="22">
        <v>75</v>
      </c>
      <c r="P128" s="39">
        <v>75</v>
      </c>
    </row>
    <row r="129" spans="1:16" x14ac:dyDescent="0.2">
      <c r="A129" s="33" t="s">
        <v>647</v>
      </c>
      <c r="B129" s="34">
        <v>296</v>
      </c>
      <c r="C129" s="34">
        <v>88</v>
      </c>
      <c r="D129" s="34">
        <v>83</v>
      </c>
      <c r="E129" s="34">
        <v>59</v>
      </c>
      <c r="F129" s="34">
        <v>36</v>
      </c>
      <c r="G129" s="34">
        <v>21</v>
      </c>
      <c r="H129" s="34">
        <v>7</v>
      </c>
      <c r="I129" s="34">
        <v>2</v>
      </c>
      <c r="J129" s="34">
        <v>171</v>
      </c>
      <c r="K129" s="34">
        <v>95</v>
      </c>
      <c r="L129" s="34">
        <v>30</v>
      </c>
      <c r="M129" s="34">
        <v>125</v>
      </c>
      <c r="N129" s="35">
        <v>74.334458999999995</v>
      </c>
      <c r="O129" s="35">
        <v>73</v>
      </c>
      <c r="P129" s="40">
        <v>67</v>
      </c>
    </row>
  </sheetData>
  <phoneticPr fontId="2"/>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B4875-8D55-4337-8287-6F2976732BF0}">
  <dimension ref="A1:G129"/>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7" x14ac:dyDescent="0.2">
      <c r="A1" s="11" t="s">
        <v>3</v>
      </c>
      <c r="B1" s="7"/>
    </row>
    <row r="2" spans="1:7" x14ac:dyDescent="0.2">
      <c r="A2" s="15" t="str">
        <f xml:space="preserve"> HYPERLINK("#'目次'!B9","[3]")</f>
        <v>[3]</v>
      </c>
    </row>
    <row r="3" spans="1:7" x14ac:dyDescent="0.2">
      <c r="A3" s="7" t="s">
        <v>3</v>
      </c>
      <c r="B3" s="8" t="s">
        <v>311</v>
      </c>
    </row>
    <row r="4" spans="1:7" s="18" customFormat="1" ht="63" x14ac:dyDescent="0.2">
      <c r="A4" s="16" t="s">
        <v>3</v>
      </c>
      <c r="B4" s="17" t="s">
        <v>582</v>
      </c>
      <c r="C4" s="17" t="s">
        <v>669</v>
      </c>
      <c r="D4" s="17" t="s">
        <v>312</v>
      </c>
      <c r="E4" s="17" t="s">
        <v>313</v>
      </c>
      <c r="F4" s="17" t="s">
        <v>314</v>
      </c>
      <c r="G4" s="17" t="s">
        <v>613</v>
      </c>
    </row>
    <row r="5" spans="1:7" x14ac:dyDescent="0.2">
      <c r="A5" s="19" t="s">
        <v>585</v>
      </c>
      <c r="B5" s="10">
        <v>2677</v>
      </c>
      <c r="C5" s="10">
        <v>138</v>
      </c>
      <c r="D5" s="10">
        <v>1747</v>
      </c>
      <c r="E5" s="10">
        <v>191</v>
      </c>
      <c r="F5" s="10">
        <v>544</v>
      </c>
      <c r="G5" s="10">
        <v>57</v>
      </c>
    </row>
    <row r="6" spans="1:7" x14ac:dyDescent="0.2">
      <c r="A6" s="9" t="s">
        <v>586</v>
      </c>
      <c r="B6" s="9"/>
      <c r="C6" s="9"/>
      <c r="D6" s="9"/>
      <c r="E6" s="9"/>
      <c r="F6" s="9"/>
      <c r="G6" s="9"/>
    </row>
    <row r="7" spans="1:7" x14ac:dyDescent="0.2">
      <c r="A7" s="20" t="s">
        <v>587</v>
      </c>
      <c r="B7" s="21">
        <v>1277</v>
      </c>
      <c r="C7" s="21">
        <v>89</v>
      </c>
      <c r="D7" s="21">
        <v>977</v>
      </c>
      <c r="E7" s="21">
        <v>73</v>
      </c>
      <c r="F7" s="21">
        <v>108</v>
      </c>
      <c r="G7" s="21">
        <v>30</v>
      </c>
    </row>
    <row r="8" spans="1:7" x14ac:dyDescent="0.2">
      <c r="A8" s="20" t="s">
        <v>588</v>
      </c>
      <c r="B8" s="21">
        <v>1400</v>
      </c>
      <c r="C8" s="21">
        <v>49</v>
      </c>
      <c r="D8" s="21">
        <v>770</v>
      </c>
      <c r="E8" s="21">
        <v>118</v>
      </c>
      <c r="F8" s="21">
        <v>436</v>
      </c>
      <c r="G8" s="21">
        <v>27</v>
      </c>
    </row>
    <row r="9" spans="1:7" x14ac:dyDescent="0.2">
      <c r="A9" s="9" t="s">
        <v>589</v>
      </c>
      <c r="B9" s="9"/>
      <c r="C9" s="9"/>
      <c r="D9" s="9"/>
      <c r="E9" s="9"/>
      <c r="F9" s="9"/>
      <c r="G9" s="9"/>
    </row>
    <row r="10" spans="1:7" x14ac:dyDescent="0.2">
      <c r="A10" s="20" t="s">
        <v>590</v>
      </c>
      <c r="B10" s="21">
        <v>610</v>
      </c>
      <c r="C10" s="21">
        <v>56</v>
      </c>
      <c r="D10" s="21">
        <v>436</v>
      </c>
      <c r="E10" s="21">
        <v>60</v>
      </c>
      <c r="F10" s="21">
        <v>49</v>
      </c>
      <c r="G10" s="21">
        <v>9</v>
      </c>
    </row>
    <row r="11" spans="1:7" x14ac:dyDescent="0.2">
      <c r="A11" s="20" t="s">
        <v>591</v>
      </c>
      <c r="B11" s="21">
        <v>755</v>
      </c>
      <c r="C11" s="21">
        <v>43</v>
      </c>
      <c r="D11" s="21">
        <v>555</v>
      </c>
      <c r="E11" s="21">
        <v>58</v>
      </c>
      <c r="F11" s="21">
        <v>85</v>
      </c>
      <c r="G11" s="21">
        <v>14</v>
      </c>
    </row>
    <row r="12" spans="1:7" x14ac:dyDescent="0.2">
      <c r="A12" s="20" t="s">
        <v>592</v>
      </c>
      <c r="B12" s="21">
        <v>601</v>
      </c>
      <c r="C12" s="21">
        <v>23</v>
      </c>
      <c r="D12" s="21">
        <v>402</v>
      </c>
      <c r="E12" s="21">
        <v>40</v>
      </c>
      <c r="F12" s="21">
        <v>122</v>
      </c>
      <c r="G12" s="21">
        <v>14</v>
      </c>
    </row>
    <row r="13" spans="1:7" x14ac:dyDescent="0.2">
      <c r="A13" s="20" t="s">
        <v>593</v>
      </c>
      <c r="B13" s="21">
        <v>425</v>
      </c>
      <c r="C13" s="21">
        <v>8</v>
      </c>
      <c r="D13" s="21">
        <v>245</v>
      </c>
      <c r="E13" s="21">
        <v>19</v>
      </c>
      <c r="F13" s="21">
        <v>141</v>
      </c>
      <c r="G13" s="21">
        <v>12</v>
      </c>
    </row>
    <row r="14" spans="1:7" x14ac:dyDescent="0.2">
      <c r="A14" s="20" t="s">
        <v>594</v>
      </c>
      <c r="B14" s="21">
        <v>217</v>
      </c>
      <c r="C14" s="21">
        <v>7</v>
      </c>
      <c r="D14" s="21">
        <v>92</v>
      </c>
      <c r="E14" s="21">
        <v>14</v>
      </c>
      <c r="F14" s="21">
        <v>100</v>
      </c>
      <c r="G14" s="21">
        <v>4</v>
      </c>
    </row>
    <row r="15" spans="1:7" x14ac:dyDescent="0.2">
      <c r="A15" s="20" t="s">
        <v>595</v>
      </c>
      <c r="B15" s="21">
        <v>56</v>
      </c>
      <c r="C15" s="21">
        <v>1</v>
      </c>
      <c r="D15" s="21">
        <v>17</v>
      </c>
      <c r="E15" s="21">
        <v>0</v>
      </c>
      <c r="F15" s="21">
        <v>35</v>
      </c>
      <c r="G15" s="21">
        <v>3</v>
      </c>
    </row>
    <row r="16" spans="1:7" x14ac:dyDescent="0.2">
      <c r="A16" s="20" t="s">
        <v>596</v>
      </c>
      <c r="B16" s="21">
        <v>13</v>
      </c>
      <c r="C16" s="21">
        <v>0</v>
      </c>
      <c r="D16" s="21">
        <v>0</v>
      </c>
      <c r="E16" s="21">
        <v>0</v>
      </c>
      <c r="F16" s="21">
        <v>12</v>
      </c>
      <c r="G16" s="21">
        <v>1</v>
      </c>
    </row>
    <row r="17" spans="1:7" x14ac:dyDescent="0.2">
      <c r="A17" s="20" t="s">
        <v>597</v>
      </c>
      <c r="B17" s="21">
        <v>1365</v>
      </c>
      <c r="C17" s="21">
        <v>99</v>
      </c>
      <c r="D17" s="21">
        <v>991</v>
      </c>
      <c r="E17" s="21">
        <v>118</v>
      </c>
      <c r="F17" s="21">
        <v>134</v>
      </c>
      <c r="G17" s="21">
        <v>23</v>
      </c>
    </row>
    <row r="18" spans="1:7" x14ac:dyDescent="0.2">
      <c r="A18" s="20" t="s">
        <v>598</v>
      </c>
      <c r="B18" s="21">
        <v>1026</v>
      </c>
      <c r="C18" s="21">
        <v>31</v>
      </c>
      <c r="D18" s="21">
        <v>647</v>
      </c>
      <c r="E18" s="21">
        <v>59</v>
      </c>
      <c r="F18" s="21">
        <v>263</v>
      </c>
      <c r="G18" s="21">
        <v>26</v>
      </c>
    </row>
    <row r="19" spans="1:7" x14ac:dyDescent="0.2">
      <c r="A19" s="20" t="s">
        <v>599</v>
      </c>
      <c r="B19" s="21">
        <v>286</v>
      </c>
      <c r="C19" s="21">
        <v>8</v>
      </c>
      <c r="D19" s="21">
        <v>109</v>
      </c>
      <c r="E19" s="21">
        <v>14</v>
      </c>
      <c r="F19" s="21">
        <v>147</v>
      </c>
      <c r="G19" s="21">
        <v>8</v>
      </c>
    </row>
    <row r="20" spans="1:7" x14ac:dyDescent="0.2">
      <c r="A20" s="20" t="s">
        <v>600</v>
      </c>
      <c r="B20" s="21">
        <v>1312</v>
      </c>
      <c r="C20" s="21">
        <v>39</v>
      </c>
      <c r="D20" s="21">
        <v>756</v>
      </c>
      <c r="E20" s="21">
        <v>73</v>
      </c>
      <c r="F20" s="21">
        <v>410</v>
      </c>
      <c r="G20" s="21">
        <v>34</v>
      </c>
    </row>
    <row r="21" spans="1:7" x14ac:dyDescent="0.2">
      <c r="A21" s="9" t="s">
        <v>601</v>
      </c>
      <c r="B21" s="10">
        <v>298</v>
      </c>
      <c r="C21" s="10">
        <v>35</v>
      </c>
      <c r="D21" s="10">
        <v>231</v>
      </c>
      <c r="E21" s="10">
        <v>20</v>
      </c>
      <c r="F21" s="10">
        <v>8</v>
      </c>
      <c r="G21" s="10">
        <v>4</v>
      </c>
    </row>
    <row r="22" spans="1:7" x14ac:dyDescent="0.2">
      <c r="A22" s="20" t="s">
        <v>591</v>
      </c>
      <c r="B22" s="21">
        <v>388</v>
      </c>
      <c r="C22" s="21">
        <v>30</v>
      </c>
      <c r="D22" s="21">
        <v>309</v>
      </c>
      <c r="E22" s="21">
        <v>24</v>
      </c>
      <c r="F22" s="21">
        <v>19</v>
      </c>
      <c r="G22" s="21">
        <v>6</v>
      </c>
    </row>
    <row r="23" spans="1:7" x14ac:dyDescent="0.2">
      <c r="A23" s="20" t="s">
        <v>592</v>
      </c>
      <c r="B23" s="21">
        <v>299</v>
      </c>
      <c r="C23" s="21">
        <v>16</v>
      </c>
      <c r="D23" s="21">
        <v>229</v>
      </c>
      <c r="E23" s="21">
        <v>15</v>
      </c>
      <c r="F23" s="21">
        <v>29</v>
      </c>
      <c r="G23" s="21">
        <v>10</v>
      </c>
    </row>
    <row r="24" spans="1:7" x14ac:dyDescent="0.2">
      <c r="A24" s="20" t="s">
        <v>593</v>
      </c>
      <c r="B24" s="21">
        <v>192</v>
      </c>
      <c r="C24" s="21">
        <v>4</v>
      </c>
      <c r="D24" s="21">
        <v>146</v>
      </c>
      <c r="E24" s="21">
        <v>10</v>
      </c>
      <c r="F24" s="21">
        <v>25</v>
      </c>
      <c r="G24" s="21">
        <v>7</v>
      </c>
    </row>
    <row r="25" spans="1:7" x14ac:dyDescent="0.2">
      <c r="A25" s="20" t="s">
        <v>594</v>
      </c>
      <c r="B25" s="21">
        <v>77</v>
      </c>
      <c r="C25" s="21">
        <v>3</v>
      </c>
      <c r="D25" s="21">
        <v>52</v>
      </c>
      <c r="E25" s="21">
        <v>4</v>
      </c>
      <c r="F25" s="21">
        <v>15</v>
      </c>
      <c r="G25" s="21">
        <v>3</v>
      </c>
    </row>
    <row r="26" spans="1:7" x14ac:dyDescent="0.2">
      <c r="A26" s="20" t="s">
        <v>595</v>
      </c>
      <c r="B26" s="21">
        <v>19</v>
      </c>
      <c r="C26" s="21">
        <v>1</v>
      </c>
      <c r="D26" s="21">
        <v>10</v>
      </c>
      <c r="E26" s="21">
        <v>0</v>
      </c>
      <c r="F26" s="21">
        <v>8</v>
      </c>
      <c r="G26" s="21">
        <v>0</v>
      </c>
    </row>
    <row r="27" spans="1:7" x14ac:dyDescent="0.2">
      <c r="A27" s="20" t="s">
        <v>596</v>
      </c>
      <c r="B27" s="21">
        <v>4</v>
      </c>
      <c r="C27" s="21">
        <v>0</v>
      </c>
      <c r="D27" s="21">
        <v>0</v>
      </c>
      <c r="E27" s="21">
        <v>0</v>
      </c>
      <c r="F27" s="21">
        <v>4</v>
      </c>
      <c r="G27" s="21">
        <v>0</v>
      </c>
    </row>
    <row r="28" spans="1:7" x14ac:dyDescent="0.2">
      <c r="A28" s="20" t="s">
        <v>597</v>
      </c>
      <c r="B28" s="21">
        <v>686</v>
      </c>
      <c r="C28" s="21">
        <v>65</v>
      </c>
      <c r="D28" s="21">
        <v>540</v>
      </c>
      <c r="E28" s="21">
        <v>44</v>
      </c>
      <c r="F28" s="21">
        <v>27</v>
      </c>
      <c r="G28" s="21">
        <v>10</v>
      </c>
    </row>
    <row r="29" spans="1:7" x14ac:dyDescent="0.2">
      <c r="A29" s="20" t="s">
        <v>598</v>
      </c>
      <c r="B29" s="21">
        <v>491</v>
      </c>
      <c r="C29" s="21">
        <v>20</v>
      </c>
      <c r="D29" s="21">
        <v>375</v>
      </c>
      <c r="E29" s="21">
        <v>25</v>
      </c>
      <c r="F29" s="21">
        <v>54</v>
      </c>
      <c r="G29" s="21">
        <v>17</v>
      </c>
    </row>
    <row r="30" spans="1:7" x14ac:dyDescent="0.2">
      <c r="A30" s="20" t="s">
        <v>599</v>
      </c>
      <c r="B30" s="21">
        <v>100</v>
      </c>
      <c r="C30" s="21">
        <v>4</v>
      </c>
      <c r="D30" s="21">
        <v>62</v>
      </c>
      <c r="E30" s="21">
        <v>4</v>
      </c>
      <c r="F30" s="21">
        <v>27</v>
      </c>
      <c r="G30" s="21">
        <v>3</v>
      </c>
    </row>
    <row r="31" spans="1:7" x14ac:dyDescent="0.2">
      <c r="A31" s="20" t="s">
        <v>600</v>
      </c>
      <c r="B31" s="21">
        <v>591</v>
      </c>
      <c r="C31" s="21">
        <v>24</v>
      </c>
      <c r="D31" s="21">
        <v>437</v>
      </c>
      <c r="E31" s="21">
        <v>29</v>
      </c>
      <c r="F31" s="21">
        <v>81</v>
      </c>
      <c r="G31" s="21">
        <v>20</v>
      </c>
    </row>
    <row r="32" spans="1:7" x14ac:dyDescent="0.2">
      <c r="A32" s="9" t="s">
        <v>602</v>
      </c>
      <c r="B32" s="10">
        <v>312</v>
      </c>
      <c r="C32" s="10">
        <v>21</v>
      </c>
      <c r="D32" s="10">
        <v>205</v>
      </c>
      <c r="E32" s="10">
        <v>40</v>
      </c>
      <c r="F32" s="10">
        <v>41</v>
      </c>
      <c r="G32" s="10">
        <v>5</v>
      </c>
    </row>
    <row r="33" spans="1:7" x14ac:dyDescent="0.2">
      <c r="A33" s="20" t="s">
        <v>591</v>
      </c>
      <c r="B33" s="21">
        <v>367</v>
      </c>
      <c r="C33" s="21">
        <v>13</v>
      </c>
      <c r="D33" s="21">
        <v>246</v>
      </c>
      <c r="E33" s="21">
        <v>34</v>
      </c>
      <c r="F33" s="21">
        <v>66</v>
      </c>
      <c r="G33" s="21">
        <v>8</v>
      </c>
    </row>
    <row r="34" spans="1:7" x14ac:dyDescent="0.2">
      <c r="A34" s="20" t="s">
        <v>592</v>
      </c>
      <c r="B34" s="21">
        <v>302</v>
      </c>
      <c r="C34" s="21">
        <v>7</v>
      </c>
      <c r="D34" s="21">
        <v>173</v>
      </c>
      <c r="E34" s="21">
        <v>25</v>
      </c>
      <c r="F34" s="21">
        <v>93</v>
      </c>
      <c r="G34" s="21">
        <v>4</v>
      </c>
    </row>
    <row r="35" spans="1:7" x14ac:dyDescent="0.2">
      <c r="A35" s="20" t="s">
        <v>593</v>
      </c>
      <c r="B35" s="21">
        <v>233</v>
      </c>
      <c r="C35" s="21">
        <v>4</v>
      </c>
      <c r="D35" s="21">
        <v>99</v>
      </c>
      <c r="E35" s="21">
        <v>9</v>
      </c>
      <c r="F35" s="21">
        <v>116</v>
      </c>
      <c r="G35" s="21">
        <v>5</v>
      </c>
    </row>
    <row r="36" spans="1:7" x14ac:dyDescent="0.2">
      <c r="A36" s="20" t="s">
        <v>594</v>
      </c>
      <c r="B36" s="21">
        <v>140</v>
      </c>
      <c r="C36" s="21">
        <v>4</v>
      </c>
      <c r="D36" s="21">
        <v>40</v>
      </c>
      <c r="E36" s="21">
        <v>10</v>
      </c>
      <c r="F36" s="21">
        <v>85</v>
      </c>
      <c r="G36" s="21">
        <v>1</v>
      </c>
    </row>
    <row r="37" spans="1:7" x14ac:dyDescent="0.2">
      <c r="A37" s="20" t="s">
        <v>595</v>
      </c>
      <c r="B37" s="21">
        <v>37</v>
      </c>
      <c r="C37" s="21">
        <v>0</v>
      </c>
      <c r="D37" s="21">
        <v>7</v>
      </c>
      <c r="E37" s="21">
        <v>0</v>
      </c>
      <c r="F37" s="21">
        <v>27</v>
      </c>
      <c r="G37" s="21">
        <v>3</v>
      </c>
    </row>
    <row r="38" spans="1:7" x14ac:dyDescent="0.2">
      <c r="A38" s="20" t="s">
        <v>596</v>
      </c>
      <c r="B38" s="21">
        <v>9</v>
      </c>
      <c r="C38" s="21">
        <v>0</v>
      </c>
      <c r="D38" s="21">
        <v>0</v>
      </c>
      <c r="E38" s="21">
        <v>0</v>
      </c>
      <c r="F38" s="21">
        <v>8</v>
      </c>
      <c r="G38" s="21">
        <v>1</v>
      </c>
    </row>
    <row r="39" spans="1:7" x14ac:dyDescent="0.2">
      <c r="A39" s="20" t="s">
        <v>597</v>
      </c>
      <c r="B39" s="21">
        <v>679</v>
      </c>
      <c r="C39" s="21">
        <v>34</v>
      </c>
      <c r="D39" s="21">
        <v>451</v>
      </c>
      <c r="E39" s="21">
        <v>74</v>
      </c>
      <c r="F39" s="21">
        <v>107</v>
      </c>
      <c r="G39" s="21">
        <v>13</v>
      </c>
    </row>
    <row r="40" spans="1:7" x14ac:dyDescent="0.2">
      <c r="A40" s="20" t="s">
        <v>598</v>
      </c>
      <c r="B40" s="21">
        <v>535</v>
      </c>
      <c r="C40" s="21">
        <v>11</v>
      </c>
      <c r="D40" s="21">
        <v>272</v>
      </c>
      <c r="E40" s="21">
        <v>34</v>
      </c>
      <c r="F40" s="21">
        <v>209</v>
      </c>
      <c r="G40" s="21">
        <v>9</v>
      </c>
    </row>
    <row r="41" spans="1:7" x14ac:dyDescent="0.2">
      <c r="A41" s="20" t="s">
        <v>599</v>
      </c>
      <c r="B41" s="21">
        <v>186</v>
      </c>
      <c r="C41" s="21">
        <v>4</v>
      </c>
      <c r="D41" s="21">
        <v>47</v>
      </c>
      <c r="E41" s="21">
        <v>10</v>
      </c>
      <c r="F41" s="21">
        <v>120</v>
      </c>
      <c r="G41" s="21">
        <v>5</v>
      </c>
    </row>
    <row r="42" spans="1:7" x14ac:dyDescent="0.2">
      <c r="A42" s="20" t="s">
        <v>600</v>
      </c>
      <c r="B42" s="21">
        <v>721</v>
      </c>
      <c r="C42" s="21">
        <v>15</v>
      </c>
      <c r="D42" s="21">
        <v>319</v>
      </c>
      <c r="E42" s="21">
        <v>44</v>
      </c>
      <c r="F42" s="21">
        <v>329</v>
      </c>
      <c r="G42" s="21">
        <v>14</v>
      </c>
    </row>
    <row r="43" spans="1:7" x14ac:dyDescent="0.2">
      <c r="A43" s="9" t="s">
        <v>603</v>
      </c>
      <c r="B43" s="9"/>
      <c r="C43" s="9"/>
      <c r="D43" s="9"/>
      <c r="E43" s="9"/>
      <c r="F43" s="9"/>
      <c r="G43" s="9"/>
    </row>
    <row r="44" spans="1:7" x14ac:dyDescent="0.2">
      <c r="A44" s="20" t="s">
        <v>604</v>
      </c>
      <c r="B44" s="21">
        <v>138</v>
      </c>
      <c r="C44" s="21">
        <v>138</v>
      </c>
      <c r="D44" s="21">
        <v>0</v>
      </c>
      <c r="E44" s="21">
        <v>0</v>
      </c>
      <c r="F44" s="21">
        <v>0</v>
      </c>
      <c r="G44" s="21">
        <v>0</v>
      </c>
    </row>
    <row r="45" spans="1:7" x14ac:dyDescent="0.2">
      <c r="A45" s="20" t="s">
        <v>328</v>
      </c>
      <c r="B45" s="21">
        <v>1747</v>
      </c>
      <c r="C45" s="21">
        <v>0</v>
      </c>
      <c r="D45" s="21">
        <v>1747</v>
      </c>
      <c r="E45" s="21">
        <v>0</v>
      </c>
      <c r="F45" s="21">
        <v>0</v>
      </c>
      <c r="G45" s="21">
        <v>0</v>
      </c>
    </row>
    <row r="46" spans="1:7" x14ac:dyDescent="0.2">
      <c r="A46" s="20" t="s">
        <v>329</v>
      </c>
      <c r="B46" s="21">
        <v>191</v>
      </c>
      <c r="C46" s="21">
        <v>0</v>
      </c>
      <c r="D46" s="21">
        <v>0</v>
      </c>
      <c r="E46" s="21">
        <v>191</v>
      </c>
      <c r="F46" s="21">
        <v>0</v>
      </c>
      <c r="G46" s="21">
        <v>0</v>
      </c>
    </row>
    <row r="47" spans="1:7" x14ac:dyDescent="0.2">
      <c r="A47" s="20" t="s">
        <v>330</v>
      </c>
      <c r="B47" s="21">
        <v>544</v>
      </c>
      <c r="C47" s="21">
        <v>0</v>
      </c>
      <c r="D47" s="21">
        <v>0</v>
      </c>
      <c r="E47" s="21">
        <v>0</v>
      </c>
      <c r="F47" s="21">
        <v>544</v>
      </c>
      <c r="G47" s="21">
        <v>0</v>
      </c>
    </row>
    <row r="48" spans="1:7" x14ac:dyDescent="0.2">
      <c r="A48" s="20" t="s">
        <v>605</v>
      </c>
      <c r="B48" s="21">
        <v>57</v>
      </c>
      <c r="C48" s="21">
        <v>0</v>
      </c>
      <c r="D48" s="21">
        <v>0</v>
      </c>
      <c r="E48" s="21">
        <v>0</v>
      </c>
      <c r="F48" s="21">
        <v>0</v>
      </c>
      <c r="G48" s="21">
        <v>57</v>
      </c>
    </row>
    <row r="49" spans="1:7" x14ac:dyDescent="0.2">
      <c r="A49" s="9" t="s">
        <v>606</v>
      </c>
      <c r="B49" s="10">
        <v>89</v>
      </c>
      <c r="C49" s="10">
        <v>89</v>
      </c>
      <c r="D49" s="10">
        <v>0</v>
      </c>
      <c r="E49" s="10">
        <v>0</v>
      </c>
      <c r="F49" s="10">
        <v>0</v>
      </c>
      <c r="G49" s="10">
        <v>0</v>
      </c>
    </row>
    <row r="50" spans="1:7" x14ac:dyDescent="0.2">
      <c r="A50" s="20" t="s">
        <v>331</v>
      </c>
      <c r="B50" s="21">
        <v>977</v>
      </c>
      <c r="C50" s="21">
        <v>0</v>
      </c>
      <c r="D50" s="21">
        <v>977</v>
      </c>
      <c r="E50" s="21">
        <v>0</v>
      </c>
      <c r="F50" s="21">
        <v>0</v>
      </c>
      <c r="G50" s="21">
        <v>0</v>
      </c>
    </row>
    <row r="51" spans="1:7" x14ac:dyDescent="0.2">
      <c r="A51" s="20" t="s">
        <v>332</v>
      </c>
      <c r="B51" s="21">
        <v>73</v>
      </c>
      <c r="C51" s="21">
        <v>0</v>
      </c>
      <c r="D51" s="21">
        <v>0</v>
      </c>
      <c r="E51" s="21">
        <v>73</v>
      </c>
      <c r="F51" s="21">
        <v>0</v>
      </c>
      <c r="G51" s="21">
        <v>0</v>
      </c>
    </row>
    <row r="52" spans="1:7" x14ac:dyDescent="0.2">
      <c r="A52" s="20" t="s">
        <v>333</v>
      </c>
      <c r="B52" s="21">
        <v>108</v>
      </c>
      <c r="C52" s="21">
        <v>0</v>
      </c>
      <c r="D52" s="21">
        <v>0</v>
      </c>
      <c r="E52" s="21">
        <v>0</v>
      </c>
      <c r="F52" s="21">
        <v>108</v>
      </c>
      <c r="G52" s="21">
        <v>0</v>
      </c>
    </row>
    <row r="53" spans="1:7" x14ac:dyDescent="0.2">
      <c r="A53" s="20" t="s">
        <v>605</v>
      </c>
      <c r="B53" s="21">
        <v>30</v>
      </c>
      <c r="C53" s="21">
        <v>0</v>
      </c>
      <c r="D53" s="21">
        <v>0</v>
      </c>
      <c r="E53" s="21">
        <v>0</v>
      </c>
      <c r="F53" s="21">
        <v>0</v>
      </c>
      <c r="G53" s="21">
        <v>30</v>
      </c>
    </row>
    <row r="54" spans="1:7" x14ac:dyDescent="0.2">
      <c r="A54" s="9" t="s">
        <v>607</v>
      </c>
      <c r="B54" s="10">
        <v>49</v>
      </c>
      <c r="C54" s="10">
        <v>49</v>
      </c>
      <c r="D54" s="10">
        <v>0</v>
      </c>
      <c r="E54" s="10">
        <v>0</v>
      </c>
      <c r="F54" s="10">
        <v>0</v>
      </c>
      <c r="G54" s="10">
        <v>0</v>
      </c>
    </row>
    <row r="55" spans="1:7" x14ac:dyDescent="0.2">
      <c r="A55" s="20" t="s">
        <v>331</v>
      </c>
      <c r="B55" s="21">
        <v>770</v>
      </c>
      <c r="C55" s="21">
        <v>0</v>
      </c>
      <c r="D55" s="21">
        <v>770</v>
      </c>
      <c r="E55" s="21">
        <v>0</v>
      </c>
      <c r="F55" s="21">
        <v>0</v>
      </c>
      <c r="G55" s="21">
        <v>0</v>
      </c>
    </row>
    <row r="56" spans="1:7" x14ac:dyDescent="0.2">
      <c r="A56" s="20" t="s">
        <v>332</v>
      </c>
      <c r="B56" s="21">
        <v>118</v>
      </c>
      <c r="C56" s="21">
        <v>0</v>
      </c>
      <c r="D56" s="21">
        <v>0</v>
      </c>
      <c r="E56" s="21">
        <v>118</v>
      </c>
      <c r="F56" s="21">
        <v>0</v>
      </c>
      <c r="G56" s="21">
        <v>0</v>
      </c>
    </row>
    <row r="57" spans="1:7" x14ac:dyDescent="0.2">
      <c r="A57" s="20" t="s">
        <v>333</v>
      </c>
      <c r="B57" s="21">
        <v>436</v>
      </c>
      <c r="C57" s="21">
        <v>0</v>
      </c>
      <c r="D57" s="21">
        <v>0</v>
      </c>
      <c r="E57" s="21">
        <v>0</v>
      </c>
      <c r="F57" s="21">
        <v>436</v>
      </c>
      <c r="G57" s="21">
        <v>0</v>
      </c>
    </row>
    <row r="58" spans="1:7" x14ac:dyDescent="0.2">
      <c r="A58" s="20" t="s">
        <v>605</v>
      </c>
      <c r="B58" s="21">
        <v>27</v>
      </c>
      <c r="C58" s="21">
        <v>0</v>
      </c>
      <c r="D58" s="21">
        <v>0</v>
      </c>
      <c r="E58" s="21">
        <v>0</v>
      </c>
      <c r="F58" s="21">
        <v>0</v>
      </c>
      <c r="G58" s="21">
        <v>27</v>
      </c>
    </row>
    <row r="59" spans="1:7" x14ac:dyDescent="0.2">
      <c r="A59" s="9" t="s">
        <v>608</v>
      </c>
      <c r="B59" s="9"/>
      <c r="C59" s="9"/>
      <c r="D59" s="9"/>
      <c r="E59" s="9"/>
      <c r="F59" s="9"/>
      <c r="G59" s="9"/>
    </row>
    <row r="60" spans="1:7" x14ac:dyDescent="0.2">
      <c r="A60" s="20" t="s">
        <v>609</v>
      </c>
      <c r="B60" s="21">
        <v>360</v>
      </c>
      <c r="C60" s="21">
        <v>4</v>
      </c>
      <c r="D60" s="21">
        <v>233</v>
      </c>
      <c r="E60" s="21">
        <v>13</v>
      </c>
      <c r="F60" s="21">
        <v>110</v>
      </c>
      <c r="G60" s="21">
        <v>0</v>
      </c>
    </row>
    <row r="61" spans="1:7" x14ac:dyDescent="0.2">
      <c r="A61" s="20" t="s">
        <v>610</v>
      </c>
      <c r="B61" s="21">
        <v>1326</v>
      </c>
      <c r="C61" s="21">
        <v>5</v>
      </c>
      <c r="D61" s="21">
        <v>957</v>
      </c>
      <c r="E61" s="21">
        <v>114</v>
      </c>
      <c r="F61" s="21">
        <v>247</v>
      </c>
      <c r="G61" s="21">
        <v>3</v>
      </c>
    </row>
    <row r="62" spans="1:7" x14ac:dyDescent="0.2">
      <c r="A62" s="20" t="s">
        <v>611</v>
      </c>
      <c r="B62" s="21">
        <v>649</v>
      </c>
      <c r="C62" s="21">
        <v>1</v>
      </c>
      <c r="D62" s="21">
        <v>457</v>
      </c>
      <c r="E62" s="21">
        <v>38</v>
      </c>
      <c r="F62" s="21">
        <v>152</v>
      </c>
      <c r="G62" s="21">
        <v>1</v>
      </c>
    </row>
    <row r="63" spans="1:7" x14ac:dyDescent="0.2">
      <c r="A63" s="20" t="s">
        <v>612</v>
      </c>
      <c r="B63" s="21">
        <v>277</v>
      </c>
      <c r="C63" s="21">
        <v>121</v>
      </c>
      <c r="D63" s="21">
        <v>97</v>
      </c>
      <c r="E63" s="21">
        <v>25</v>
      </c>
      <c r="F63" s="21">
        <v>32</v>
      </c>
      <c r="G63" s="21">
        <v>2</v>
      </c>
    </row>
    <row r="64" spans="1:7" x14ac:dyDescent="0.2">
      <c r="A64" s="20" t="s">
        <v>613</v>
      </c>
      <c r="B64" s="21">
        <v>65</v>
      </c>
      <c r="C64" s="21">
        <v>7</v>
      </c>
      <c r="D64" s="21">
        <v>3</v>
      </c>
      <c r="E64" s="21">
        <v>1</v>
      </c>
      <c r="F64" s="21">
        <v>3</v>
      </c>
      <c r="G64" s="21">
        <v>51</v>
      </c>
    </row>
    <row r="65" spans="1:7" x14ac:dyDescent="0.2">
      <c r="A65" s="9" t="s">
        <v>614</v>
      </c>
      <c r="B65" s="9"/>
      <c r="C65" s="9"/>
      <c r="D65" s="9"/>
      <c r="E65" s="9"/>
      <c r="F65" s="9"/>
      <c r="G65" s="9"/>
    </row>
    <row r="66" spans="1:7" x14ac:dyDescent="0.2">
      <c r="A66" s="20" t="s">
        <v>615</v>
      </c>
      <c r="B66" s="21">
        <v>537</v>
      </c>
      <c r="C66" s="21">
        <v>101</v>
      </c>
      <c r="D66" s="21">
        <v>23</v>
      </c>
      <c r="E66" s="21">
        <v>130</v>
      </c>
      <c r="F66" s="21">
        <v>281</v>
      </c>
      <c r="G66" s="21">
        <v>2</v>
      </c>
    </row>
    <row r="67" spans="1:7" x14ac:dyDescent="0.2">
      <c r="A67" s="20" t="s">
        <v>180</v>
      </c>
      <c r="B67" s="21">
        <v>1667</v>
      </c>
      <c r="C67" s="21">
        <v>6</v>
      </c>
      <c r="D67" s="21">
        <v>1656</v>
      </c>
      <c r="E67" s="21">
        <v>3</v>
      </c>
      <c r="F67" s="21">
        <v>0</v>
      </c>
      <c r="G67" s="21">
        <v>2</v>
      </c>
    </row>
    <row r="68" spans="1:7" x14ac:dyDescent="0.2">
      <c r="A68" s="20" t="s">
        <v>616</v>
      </c>
      <c r="B68" s="21">
        <v>99</v>
      </c>
      <c r="C68" s="21">
        <v>9</v>
      </c>
      <c r="D68" s="21">
        <v>76</v>
      </c>
      <c r="E68" s="21">
        <v>5</v>
      </c>
      <c r="F68" s="21">
        <v>9</v>
      </c>
      <c r="G68" s="21">
        <v>0</v>
      </c>
    </row>
    <row r="69" spans="1:7" x14ac:dyDescent="0.2">
      <c r="A69" s="20" t="s">
        <v>617</v>
      </c>
      <c r="B69" s="21">
        <v>819</v>
      </c>
      <c r="C69" s="21">
        <v>1</v>
      </c>
      <c r="D69" s="21">
        <v>526</v>
      </c>
      <c r="E69" s="21">
        <v>46</v>
      </c>
      <c r="F69" s="21">
        <v>245</v>
      </c>
      <c r="G69" s="21">
        <v>1</v>
      </c>
    </row>
    <row r="70" spans="1:7" x14ac:dyDescent="0.2">
      <c r="A70" s="20" t="s">
        <v>618</v>
      </c>
      <c r="B70" s="21">
        <v>87</v>
      </c>
      <c r="C70" s="21">
        <v>23</v>
      </c>
      <c r="D70" s="21">
        <v>36</v>
      </c>
      <c r="E70" s="21">
        <v>10</v>
      </c>
      <c r="F70" s="21">
        <v>16</v>
      </c>
      <c r="G70" s="21">
        <v>2</v>
      </c>
    </row>
    <row r="71" spans="1:7" x14ac:dyDescent="0.2">
      <c r="A71" s="20" t="s">
        <v>613</v>
      </c>
      <c r="B71" s="21">
        <v>55</v>
      </c>
      <c r="C71" s="21">
        <v>0</v>
      </c>
      <c r="D71" s="21">
        <v>2</v>
      </c>
      <c r="E71" s="21">
        <v>1</v>
      </c>
      <c r="F71" s="21">
        <v>2</v>
      </c>
      <c r="G71" s="21">
        <v>50</v>
      </c>
    </row>
    <row r="72" spans="1:7" x14ac:dyDescent="0.2">
      <c r="A72" s="9" t="s">
        <v>619</v>
      </c>
      <c r="B72" s="9"/>
      <c r="C72" s="9"/>
      <c r="D72" s="9"/>
      <c r="E72" s="9"/>
      <c r="F72" s="9"/>
      <c r="G72" s="9"/>
    </row>
    <row r="73" spans="1:7" x14ac:dyDescent="0.2">
      <c r="A73" s="20" t="s">
        <v>620</v>
      </c>
      <c r="B73" s="21">
        <v>537</v>
      </c>
      <c r="C73" s="21">
        <v>101</v>
      </c>
      <c r="D73" s="21">
        <v>23</v>
      </c>
      <c r="E73" s="21">
        <v>130</v>
      </c>
      <c r="F73" s="21">
        <v>281</v>
      </c>
      <c r="G73" s="21">
        <v>2</v>
      </c>
    </row>
    <row r="74" spans="1:7" x14ac:dyDescent="0.2">
      <c r="A74" s="20" t="s">
        <v>621</v>
      </c>
      <c r="B74" s="21">
        <v>1329</v>
      </c>
      <c r="C74" s="21">
        <v>22</v>
      </c>
      <c r="D74" s="21">
        <v>1143</v>
      </c>
      <c r="E74" s="21">
        <v>33</v>
      </c>
      <c r="F74" s="21">
        <v>127</v>
      </c>
      <c r="G74" s="21">
        <v>4</v>
      </c>
    </row>
    <row r="75" spans="1:7" x14ac:dyDescent="0.2">
      <c r="A75" s="20" t="s">
        <v>622</v>
      </c>
      <c r="B75" s="21">
        <v>406</v>
      </c>
      <c r="C75" s="21">
        <v>9</v>
      </c>
      <c r="D75" s="21">
        <v>324</v>
      </c>
      <c r="E75" s="21">
        <v>10</v>
      </c>
      <c r="F75" s="21">
        <v>62</v>
      </c>
      <c r="G75" s="21">
        <v>1</v>
      </c>
    </row>
    <row r="76" spans="1:7" x14ac:dyDescent="0.2">
      <c r="A76" s="20" t="s">
        <v>623</v>
      </c>
      <c r="B76" s="21">
        <v>152</v>
      </c>
      <c r="C76" s="21">
        <v>2</v>
      </c>
      <c r="D76" s="21">
        <v>114</v>
      </c>
      <c r="E76" s="21">
        <v>5</v>
      </c>
      <c r="F76" s="21">
        <v>31</v>
      </c>
      <c r="G76" s="21">
        <v>0</v>
      </c>
    </row>
    <row r="77" spans="1:7" x14ac:dyDescent="0.2">
      <c r="A77" s="20" t="s">
        <v>624</v>
      </c>
      <c r="B77" s="21">
        <v>88</v>
      </c>
      <c r="C77" s="21">
        <v>3</v>
      </c>
      <c r="D77" s="21">
        <v>58</v>
      </c>
      <c r="E77" s="21">
        <v>7</v>
      </c>
      <c r="F77" s="21">
        <v>20</v>
      </c>
      <c r="G77" s="21">
        <v>0</v>
      </c>
    </row>
    <row r="78" spans="1:7" x14ac:dyDescent="0.2">
      <c r="A78" s="20" t="s">
        <v>625</v>
      </c>
      <c r="B78" s="21">
        <v>84</v>
      </c>
      <c r="C78" s="21">
        <v>0</v>
      </c>
      <c r="D78" s="21">
        <v>71</v>
      </c>
      <c r="E78" s="21">
        <v>3</v>
      </c>
      <c r="F78" s="21">
        <v>10</v>
      </c>
      <c r="G78" s="21">
        <v>0</v>
      </c>
    </row>
    <row r="79" spans="1:7" x14ac:dyDescent="0.2">
      <c r="A79" s="20" t="s">
        <v>613</v>
      </c>
      <c r="B79" s="21">
        <v>81</v>
      </c>
      <c r="C79" s="21">
        <v>1</v>
      </c>
      <c r="D79" s="21">
        <v>14</v>
      </c>
      <c r="E79" s="21">
        <v>3</v>
      </c>
      <c r="F79" s="21">
        <v>13</v>
      </c>
      <c r="G79" s="21">
        <v>50</v>
      </c>
    </row>
    <row r="80" spans="1:7" x14ac:dyDescent="0.2">
      <c r="A80" s="9" t="s">
        <v>626</v>
      </c>
      <c r="B80" s="9"/>
      <c r="C80" s="9"/>
      <c r="D80" s="9"/>
      <c r="E80" s="9"/>
      <c r="F80" s="9"/>
      <c r="G80" s="9"/>
    </row>
    <row r="81" spans="1:7" x14ac:dyDescent="0.2">
      <c r="A81" s="20" t="s">
        <v>627</v>
      </c>
      <c r="B81" s="21">
        <v>788</v>
      </c>
      <c r="C81" s="21">
        <v>45</v>
      </c>
      <c r="D81" s="21">
        <v>570</v>
      </c>
      <c r="E81" s="21">
        <v>71</v>
      </c>
      <c r="F81" s="21">
        <v>100</v>
      </c>
      <c r="G81" s="21">
        <v>2</v>
      </c>
    </row>
    <row r="82" spans="1:7" x14ac:dyDescent="0.2">
      <c r="A82" s="20" t="s">
        <v>628</v>
      </c>
      <c r="B82" s="21">
        <v>1824</v>
      </c>
      <c r="C82" s="21">
        <v>93</v>
      </c>
      <c r="D82" s="21">
        <v>1167</v>
      </c>
      <c r="E82" s="21">
        <v>119</v>
      </c>
      <c r="F82" s="21">
        <v>440</v>
      </c>
      <c r="G82" s="21">
        <v>5</v>
      </c>
    </row>
    <row r="83" spans="1:7" x14ac:dyDescent="0.2">
      <c r="A83" s="20" t="s">
        <v>613</v>
      </c>
      <c r="B83" s="21">
        <v>65</v>
      </c>
      <c r="C83" s="21">
        <v>0</v>
      </c>
      <c r="D83" s="21">
        <v>10</v>
      </c>
      <c r="E83" s="21">
        <v>1</v>
      </c>
      <c r="F83" s="21">
        <v>4</v>
      </c>
      <c r="G83" s="21">
        <v>50</v>
      </c>
    </row>
    <row r="84" spans="1:7" x14ac:dyDescent="0.2">
      <c r="A84" s="9" t="s">
        <v>629</v>
      </c>
      <c r="B84" s="9"/>
      <c r="C84" s="9"/>
      <c r="D84" s="9"/>
      <c r="E84" s="9"/>
      <c r="F84" s="9"/>
      <c r="G84" s="9"/>
    </row>
    <row r="85" spans="1:7" x14ac:dyDescent="0.2">
      <c r="A85" s="20" t="s">
        <v>630</v>
      </c>
      <c r="B85" s="21">
        <v>393</v>
      </c>
      <c r="C85" s="21">
        <v>29</v>
      </c>
      <c r="D85" s="21">
        <v>290</v>
      </c>
      <c r="E85" s="21">
        <v>35</v>
      </c>
      <c r="F85" s="21">
        <v>37</v>
      </c>
      <c r="G85" s="21">
        <v>2</v>
      </c>
    </row>
    <row r="86" spans="1:7" x14ac:dyDescent="0.2">
      <c r="A86" s="20" t="s">
        <v>181</v>
      </c>
      <c r="B86" s="21">
        <v>1944</v>
      </c>
      <c r="C86" s="21">
        <v>88</v>
      </c>
      <c r="D86" s="21">
        <v>1301</v>
      </c>
      <c r="E86" s="21">
        <v>117</v>
      </c>
      <c r="F86" s="21">
        <v>434</v>
      </c>
      <c r="G86" s="21">
        <v>4</v>
      </c>
    </row>
    <row r="87" spans="1:7" x14ac:dyDescent="0.2">
      <c r="A87" s="20" t="s">
        <v>182</v>
      </c>
      <c r="B87" s="21">
        <v>38</v>
      </c>
      <c r="C87" s="21">
        <v>3</v>
      </c>
      <c r="D87" s="21">
        <v>25</v>
      </c>
      <c r="E87" s="21">
        <v>3</v>
      </c>
      <c r="F87" s="21">
        <v>7</v>
      </c>
      <c r="G87" s="21">
        <v>0</v>
      </c>
    </row>
    <row r="88" spans="1:7" x14ac:dyDescent="0.2">
      <c r="A88" s="20" t="s">
        <v>631</v>
      </c>
      <c r="B88" s="21">
        <v>36</v>
      </c>
      <c r="C88" s="21">
        <v>2</v>
      </c>
      <c r="D88" s="21">
        <v>19</v>
      </c>
      <c r="E88" s="21">
        <v>5</v>
      </c>
      <c r="F88" s="21">
        <v>10</v>
      </c>
      <c r="G88" s="21">
        <v>0</v>
      </c>
    </row>
    <row r="89" spans="1:7" x14ac:dyDescent="0.2">
      <c r="A89" s="20" t="s">
        <v>183</v>
      </c>
      <c r="B89" s="21">
        <v>53</v>
      </c>
      <c r="C89" s="21">
        <v>2</v>
      </c>
      <c r="D89" s="21">
        <v>33</v>
      </c>
      <c r="E89" s="21">
        <v>5</v>
      </c>
      <c r="F89" s="21">
        <v>13</v>
      </c>
      <c r="G89" s="21">
        <v>0</v>
      </c>
    </row>
    <row r="90" spans="1:7" x14ac:dyDescent="0.2">
      <c r="A90" s="20" t="s">
        <v>632</v>
      </c>
      <c r="B90" s="21">
        <v>22</v>
      </c>
      <c r="C90" s="21">
        <v>0</v>
      </c>
      <c r="D90" s="21">
        <v>3</v>
      </c>
      <c r="E90" s="21">
        <v>3</v>
      </c>
      <c r="F90" s="21">
        <v>16</v>
      </c>
      <c r="G90" s="21">
        <v>0</v>
      </c>
    </row>
    <row r="91" spans="1:7" x14ac:dyDescent="0.2">
      <c r="A91" s="20" t="s">
        <v>633</v>
      </c>
      <c r="B91" s="21">
        <v>32</v>
      </c>
      <c r="C91" s="21">
        <v>7</v>
      </c>
      <c r="D91" s="21">
        <v>8</v>
      </c>
      <c r="E91" s="21">
        <v>12</v>
      </c>
      <c r="F91" s="21">
        <v>5</v>
      </c>
      <c r="G91" s="21">
        <v>0</v>
      </c>
    </row>
    <row r="92" spans="1:7" x14ac:dyDescent="0.2">
      <c r="A92" s="20" t="s">
        <v>634</v>
      </c>
      <c r="B92" s="21">
        <v>9</v>
      </c>
      <c r="C92" s="21">
        <v>0</v>
      </c>
      <c r="D92" s="21">
        <v>9</v>
      </c>
      <c r="E92" s="21">
        <v>0</v>
      </c>
      <c r="F92" s="21">
        <v>0</v>
      </c>
      <c r="G92" s="21">
        <v>0</v>
      </c>
    </row>
    <row r="93" spans="1:7" x14ac:dyDescent="0.2">
      <c r="A93" s="20" t="s">
        <v>613</v>
      </c>
      <c r="B93" s="21">
        <v>150</v>
      </c>
      <c r="C93" s="21">
        <v>7</v>
      </c>
      <c r="D93" s="21">
        <v>59</v>
      </c>
      <c r="E93" s="21">
        <v>11</v>
      </c>
      <c r="F93" s="21">
        <v>22</v>
      </c>
      <c r="G93" s="21">
        <v>51</v>
      </c>
    </row>
    <row r="94" spans="1:7" x14ac:dyDescent="0.2">
      <c r="A94" s="9" t="s">
        <v>635</v>
      </c>
      <c r="B94" s="9"/>
      <c r="C94" s="9"/>
      <c r="D94" s="9"/>
      <c r="E94" s="9"/>
      <c r="F94" s="9"/>
      <c r="G94" s="9"/>
    </row>
    <row r="95" spans="1:7" x14ac:dyDescent="0.2">
      <c r="A95" s="20" t="s">
        <v>184</v>
      </c>
      <c r="B95" s="21">
        <v>54</v>
      </c>
      <c r="C95" s="21">
        <v>5</v>
      </c>
      <c r="D95" s="21">
        <v>28</v>
      </c>
      <c r="E95" s="21">
        <v>12</v>
      </c>
      <c r="F95" s="21">
        <v>9</v>
      </c>
      <c r="G95" s="21">
        <v>0</v>
      </c>
    </row>
    <row r="96" spans="1:7" x14ac:dyDescent="0.2">
      <c r="A96" s="20" t="s">
        <v>185</v>
      </c>
      <c r="B96" s="21">
        <v>196</v>
      </c>
      <c r="C96" s="21">
        <v>15</v>
      </c>
      <c r="D96" s="21">
        <v>77</v>
      </c>
      <c r="E96" s="21">
        <v>34</v>
      </c>
      <c r="F96" s="21">
        <v>70</v>
      </c>
      <c r="G96" s="21">
        <v>0</v>
      </c>
    </row>
    <row r="97" spans="1:7" x14ac:dyDescent="0.2">
      <c r="A97" s="20" t="s">
        <v>186</v>
      </c>
      <c r="B97" s="21">
        <v>310</v>
      </c>
      <c r="C97" s="21">
        <v>36</v>
      </c>
      <c r="D97" s="21">
        <v>131</v>
      </c>
      <c r="E97" s="21">
        <v>38</v>
      </c>
      <c r="F97" s="21">
        <v>103</v>
      </c>
      <c r="G97" s="21">
        <v>2</v>
      </c>
    </row>
    <row r="98" spans="1:7" x14ac:dyDescent="0.2">
      <c r="A98" s="20" t="s">
        <v>187</v>
      </c>
      <c r="B98" s="21">
        <v>385</v>
      </c>
      <c r="C98" s="21">
        <v>31</v>
      </c>
      <c r="D98" s="21">
        <v>239</v>
      </c>
      <c r="E98" s="21">
        <v>29</v>
      </c>
      <c r="F98" s="21">
        <v>83</v>
      </c>
      <c r="G98" s="21">
        <v>3</v>
      </c>
    </row>
    <row r="99" spans="1:7" x14ac:dyDescent="0.2">
      <c r="A99" s="20" t="s">
        <v>188</v>
      </c>
      <c r="B99" s="21">
        <v>361</v>
      </c>
      <c r="C99" s="21">
        <v>7</v>
      </c>
      <c r="D99" s="21">
        <v>303</v>
      </c>
      <c r="E99" s="21">
        <v>14</v>
      </c>
      <c r="F99" s="21">
        <v>37</v>
      </c>
      <c r="G99" s="21">
        <v>0</v>
      </c>
    </row>
    <row r="100" spans="1:7" x14ac:dyDescent="0.2">
      <c r="A100" s="20" t="s">
        <v>189</v>
      </c>
      <c r="B100" s="21">
        <v>315</v>
      </c>
      <c r="C100" s="21">
        <v>6</v>
      </c>
      <c r="D100" s="21">
        <v>262</v>
      </c>
      <c r="E100" s="21">
        <v>8</v>
      </c>
      <c r="F100" s="21">
        <v>39</v>
      </c>
      <c r="G100" s="21">
        <v>0</v>
      </c>
    </row>
    <row r="101" spans="1:7" x14ac:dyDescent="0.2">
      <c r="A101" s="20" t="s">
        <v>190</v>
      </c>
      <c r="B101" s="21">
        <v>364</v>
      </c>
      <c r="C101" s="21">
        <v>8</v>
      </c>
      <c r="D101" s="21">
        <v>289</v>
      </c>
      <c r="E101" s="21">
        <v>11</v>
      </c>
      <c r="F101" s="21">
        <v>56</v>
      </c>
      <c r="G101" s="21">
        <v>0</v>
      </c>
    </row>
    <row r="102" spans="1:7" x14ac:dyDescent="0.2">
      <c r="A102" s="20" t="s">
        <v>191</v>
      </c>
      <c r="B102" s="21">
        <v>267</v>
      </c>
      <c r="C102" s="21">
        <v>2</v>
      </c>
      <c r="D102" s="21">
        <v>218</v>
      </c>
      <c r="E102" s="21">
        <v>10</v>
      </c>
      <c r="F102" s="21">
        <v>37</v>
      </c>
      <c r="G102" s="21">
        <v>0</v>
      </c>
    </row>
    <row r="103" spans="1:7" x14ac:dyDescent="0.2">
      <c r="A103" s="20" t="s">
        <v>192</v>
      </c>
      <c r="B103" s="21">
        <v>90</v>
      </c>
      <c r="C103" s="21">
        <v>0</v>
      </c>
      <c r="D103" s="21">
        <v>73</v>
      </c>
      <c r="E103" s="21">
        <v>3</v>
      </c>
      <c r="F103" s="21">
        <v>14</v>
      </c>
      <c r="G103" s="21">
        <v>0</v>
      </c>
    </row>
    <row r="104" spans="1:7" x14ac:dyDescent="0.2">
      <c r="A104" s="20" t="s">
        <v>193</v>
      </c>
      <c r="B104" s="21">
        <v>94</v>
      </c>
      <c r="C104" s="21">
        <v>2</v>
      </c>
      <c r="D104" s="21">
        <v>82</v>
      </c>
      <c r="E104" s="21">
        <v>3</v>
      </c>
      <c r="F104" s="21">
        <v>7</v>
      </c>
      <c r="G104" s="21">
        <v>0</v>
      </c>
    </row>
    <row r="105" spans="1:7" x14ac:dyDescent="0.2">
      <c r="A105" s="20" t="s">
        <v>636</v>
      </c>
      <c r="B105" s="21">
        <v>47</v>
      </c>
      <c r="C105" s="21">
        <v>12</v>
      </c>
      <c r="D105" s="21">
        <v>8</v>
      </c>
      <c r="E105" s="21">
        <v>10</v>
      </c>
      <c r="F105" s="21">
        <v>17</v>
      </c>
      <c r="G105" s="21">
        <v>0</v>
      </c>
    </row>
    <row r="106" spans="1:7" x14ac:dyDescent="0.2">
      <c r="A106" s="20" t="s">
        <v>613</v>
      </c>
      <c r="B106" s="21">
        <v>194</v>
      </c>
      <c r="C106" s="21">
        <v>14</v>
      </c>
      <c r="D106" s="21">
        <v>37</v>
      </c>
      <c r="E106" s="21">
        <v>19</v>
      </c>
      <c r="F106" s="21">
        <v>72</v>
      </c>
      <c r="G106" s="21">
        <v>52</v>
      </c>
    </row>
    <row r="107" spans="1:7" x14ac:dyDescent="0.2">
      <c r="A107" s="9" t="s">
        <v>637</v>
      </c>
      <c r="B107" s="9"/>
      <c r="C107" s="9"/>
      <c r="D107" s="9"/>
      <c r="E107" s="9"/>
      <c r="F107" s="9"/>
      <c r="G107" s="9"/>
    </row>
    <row r="108" spans="1:7" x14ac:dyDescent="0.2">
      <c r="A108" s="20" t="s">
        <v>638</v>
      </c>
      <c r="B108" s="21">
        <v>633</v>
      </c>
      <c r="C108" s="21">
        <v>40</v>
      </c>
      <c r="D108" s="21">
        <v>405</v>
      </c>
      <c r="E108" s="21">
        <v>49</v>
      </c>
      <c r="F108" s="21">
        <v>125</v>
      </c>
      <c r="G108" s="21">
        <v>14</v>
      </c>
    </row>
    <row r="109" spans="1:7" x14ac:dyDescent="0.2">
      <c r="A109" s="20" t="s">
        <v>639</v>
      </c>
      <c r="B109" s="21">
        <v>1123</v>
      </c>
      <c r="C109" s="21">
        <v>54</v>
      </c>
      <c r="D109" s="21">
        <v>709</v>
      </c>
      <c r="E109" s="21">
        <v>85</v>
      </c>
      <c r="F109" s="21">
        <v>251</v>
      </c>
      <c r="G109" s="21">
        <v>24</v>
      </c>
    </row>
    <row r="110" spans="1:7" x14ac:dyDescent="0.2">
      <c r="A110" s="20" t="s">
        <v>640</v>
      </c>
      <c r="B110" s="21">
        <v>660</v>
      </c>
      <c r="C110" s="21">
        <v>33</v>
      </c>
      <c r="D110" s="21">
        <v>455</v>
      </c>
      <c r="E110" s="21">
        <v>32</v>
      </c>
      <c r="F110" s="21">
        <v>127</v>
      </c>
      <c r="G110" s="21">
        <v>13</v>
      </c>
    </row>
    <row r="111" spans="1:7" x14ac:dyDescent="0.2">
      <c r="A111" s="20" t="s">
        <v>641</v>
      </c>
      <c r="B111" s="21">
        <v>261</v>
      </c>
      <c r="C111" s="21">
        <v>11</v>
      </c>
      <c r="D111" s="21">
        <v>178</v>
      </c>
      <c r="E111" s="21">
        <v>25</v>
      </c>
      <c r="F111" s="21">
        <v>41</v>
      </c>
      <c r="G111" s="21">
        <v>6</v>
      </c>
    </row>
    <row r="112" spans="1:7" x14ac:dyDescent="0.2">
      <c r="A112" s="9" t="s">
        <v>642</v>
      </c>
      <c r="B112" s="9"/>
      <c r="C112" s="9"/>
      <c r="D112" s="9"/>
      <c r="E112" s="9"/>
      <c r="F112" s="9"/>
      <c r="G112" s="9"/>
    </row>
    <row r="113" spans="1:7" x14ac:dyDescent="0.2">
      <c r="A113" s="20" t="s">
        <v>643</v>
      </c>
      <c r="B113" s="21">
        <v>329</v>
      </c>
      <c r="C113" s="21">
        <v>19</v>
      </c>
      <c r="D113" s="21">
        <v>190</v>
      </c>
      <c r="E113" s="21">
        <v>26</v>
      </c>
      <c r="F113" s="21">
        <v>84</v>
      </c>
      <c r="G113" s="21">
        <v>10</v>
      </c>
    </row>
    <row r="114" spans="1:7" x14ac:dyDescent="0.2">
      <c r="A114" s="20" t="s">
        <v>644</v>
      </c>
      <c r="B114" s="21">
        <v>828</v>
      </c>
      <c r="C114" s="21">
        <v>45</v>
      </c>
      <c r="D114" s="21">
        <v>551</v>
      </c>
      <c r="E114" s="21">
        <v>54</v>
      </c>
      <c r="F114" s="21">
        <v>165</v>
      </c>
      <c r="G114" s="21">
        <v>13</v>
      </c>
    </row>
    <row r="115" spans="1:7" x14ac:dyDescent="0.2">
      <c r="A115" s="20" t="s">
        <v>879</v>
      </c>
      <c r="B115" s="21">
        <v>499</v>
      </c>
      <c r="C115" s="21">
        <v>21</v>
      </c>
      <c r="D115" s="21">
        <v>349</v>
      </c>
      <c r="E115" s="21">
        <v>27</v>
      </c>
      <c r="F115" s="21">
        <v>95</v>
      </c>
      <c r="G115" s="21">
        <v>7</v>
      </c>
    </row>
    <row r="116" spans="1:7" x14ac:dyDescent="0.2">
      <c r="A116" s="20" t="s">
        <v>645</v>
      </c>
      <c r="B116" s="21">
        <v>468</v>
      </c>
      <c r="C116" s="21">
        <v>35</v>
      </c>
      <c r="D116" s="21">
        <v>305</v>
      </c>
      <c r="E116" s="21">
        <v>31</v>
      </c>
      <c r="F116" s="21">
        <v>85</v>
      </c>
      <c r="G116" s="21">
        <v>12</v>
      </c>
    </row>
    <row r="117" spans="1:7" x14ac:dyDescent="0.2">
      <c r="A117" s="20" t="s">
        <v>646</v>
      </c>
      <c r="B117" s="21">
        <v>257</v>
      </c>
      <c r="C117" s="21">
        <v>5</v>
      </c>
      <c r="D117" s="21">
        <v>163</v>
      </c>
      <c r="E117" s="21">
        <v>22</v>
      </c>
      <c r="F117" s="21">
        <v>62</v>
      </c>
      <c r="G117" s="21">
        <v>5</v>
      </c>
    </row>
    <row r="118" spans="1:7" x14ac:dyDescent="0.2">
      <c r="A118" s="20" t="s">
        <v>647</v>
      </c>
      <c r="B118" s="21">
        <v>296</v>
      </c>
      <c r="C118" s="21">
        <v>13</v>
      </c>
      <c r="D118" s="21">
        <v>189</v>
      </c>
      <c r="E118" s="21">
        <v>31</v>
      </c>
      <c r="F118" s="21">
        <v>53</v>
      </c>
      <c r="G118" s="21">
        <v>10</v>
      </c>
    </row>
    <row r="119" spans="1:7" x14ac:dyDescent="0.2">
      <c r="A119" s="9" t="s">
        <v>648</v>
      </c>
      <c r="B119" s="9"/>
      <c r="C119" s="9"/>
      <c r="D119" s="9"/>
      <c r="E119" s="9"/>
      <c r="F119" s="9"/>
      <c r="G119" s="9"/>
    </row>
    <row r="120" spans="1:7" x14ac:dyDescent="0.2">
      <c r="A120" s="20" t="s">
        <v>878</v>
      </c>
      <c r="B120" s="21">
        <v>116</v>
      </c>
      <c r="C120" s="21">
        <v>8</v>
      </c>
      <c r="D120" s="21">
        <v>74</v>
      </c>
      <c r="E120" s="21">
        <v>15</v>
      </c>
      <c r="F120" s="21">
        <v>18</v>
      </c>
      <c r="G120" s="21">
        <v>1</v>
      </c>
    </row>
    <row r="121" spans="1:7" x14ac:dyDescent="0.2">
      <c r="A121" s="20" t="s">
        <v>649</v>
      </c>
      <c r="B121" s="21">
        <v>213</v>
      </c>
      <c r="C121" s="21">
        <v>11</v>
      </c>
      <c r="D121" s="21">
        <v>116</v>
      </c>
      <c r="E121" s="21">
        <v>11</v>
      </c>
      <c r="F121" s="21">
        <v>66</v>
      </c>
      <c r="G121" s="21">
        <v>9</v>
      </c>
    </row>
    <row r="122" spans="1:7" x14ac:dyDescent="0.2">
      <c r="A122" s="20" t="s">
        <v>644</v>
      </c>
      <c r="B122" s="21">
        <v>828</v>
      </c>
      <c r="C122" s="21">
        <v>45</v>
      </c>
      <c r="D122" s="21">
        <v>551</v>
      </c>
      <c r="E122" s="21">
        <v>54</v>
      </c>
      <c r="F122" s="21">
        <v>165</v>
      </c>
      <c r="G122" s="21">
        <v>13</v>
      </c>
    </row>
    <row r="123" spans="1:7" x14ac:dyDescent="0.2">
      <c r="A123" s="20" t="s">
        <v>650</v>
      </c>
      <c r="B123" s="21">
        <v>133</v>
      </c>
      <c r="C123" s="21">
        <v>5</v>
      </c>
      <c r="D123" s="21">
        <v>106</v>
      </c>
      <c r="E123" s="21">
        <v>3</v>
      </c>
      <c r="F123" s="21">
        <v>16</v>
      </c>
      <c r="G123" s="21">
        <v>3</v>
      </c>
    </row>
    <row r="124" spans="1:7" x14ac:dyDescent="0.2">
      <c r="A124" s="20" t="s">
        <v>651</v>
      </c>
      <c r="B124" s="21">
        <v>120</v>
      </c>
      <c r="C124" s="21">
        <v>8</v>
      </c>
      <c r="D124" s="21">
        <v>82</v>
      </c>
      <c r="E124" s="21">
        <v>8</v>
      </c>
      <c r="F124" s="21">
        <v>19</v>
      </c>
      <c r="G124" s="21">
        <v>3</v>
      </c>
    </row>
    <row r="125" spans="1:7" x14ac:dyDescent="0.2">
      <c r="A125" s="20" t="s">
        <v>652</v>
      </c>
      <c r="B125" s="21">
        <v>246</v>
      </c>
      <c r="C125" s="21">
        <v>8</v>
      </c>
      <c r="D125" s="21">
        <v>161</v>
      </c>
      <c r="E125" s="21">
        <v>16</v>
      </c>
      <c r="F125" s="21">
        <v>60</v>
      </c>
      <c r="G125" s="21">
        <v>1</v>
      </c>
    </row>
    <row r="126" spans="1:7" x14ac:dyDescent="0.2">
      <c r="A126" s="20" t="s">
        <v>645</v>
      </c>
      <c r="B126" s="21">
        <v>468</v>
      </c>
      <c r="C126" s="21">
        <v>35</v>
      </c>
      <c r="D126" s="21">
        <v>305</v>
      </c>
      <c r="E126" s="21">
        <v>31</v>
      </c>
      <c r="F126" s="21">
        <v>85</v>
      </c>
      <c r="G126" s="21">
        <v>12</v>
      </c>
    </row>
    <row r="127" spans="1:7" x14ac:dyDescent="0.2">
      <c r="A127" s="20" t="s">
        <v>653</v>
      </c>
      <c r="B127" s="21">
        <v>180</v>
      </c>
      <c r="C127" s="21">
        <v>3</v>
      </c>
      <c r="D127" s="21">
        <v>115</v>
      </c>
      <c r="E127" s="21">
        <v>15</v>
      </c>
      <c r="F127" s="21">
        <v>45</v>
      </c>
      <c r="G127" s="21">
        <v>2</v>
      </c>
    </row>
    <row r="128" spans="1:7" x14ac:dyDescent="0.2">
      <c r="A128" s="20" t="s">
        <v>654</v>
      </c>
      <c r="B128" s="21">
        <v>77</v>
      </c>
      <c r="C128" s="21">
        <v>2</v>
      </c>
      <c r="D128" s="21">
        <v>48</v>
      </c>
      <c r="E128" s="21">
        <v>7</v>
      </c>
      <c r="F128" s="21">
        <v>17</v>
      </c>
      <c r="G128" s="21">
        <v>3</v>
      </c>
    </row>
    <row r="129" spans="1:7" x14ac:dyDescent="0.2">
      <c r="A129" s="33" t="s">
        <v>647</v>
      </c>
      <c r="B129" s="34">
        <v>296</v>
      </c>
      <c r="C129" s="34">
        <v>13</v>
      </c>
      <c r="D129" s="34">
        <v>189</v>
      </c>
      <c r="E129" s="34">
        <v>31</v>
      </c>
      <c r="F129" s="34">
        <v>53</v>
      </c>
      <c r="G129" s="34">
        <v>10</v>
      </c>
    </row>
  </sheetData>
  <phoneticPr fontId="2"/>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1AD0A-434E-4BF3-91A6-D4CD1D71FCC5}">
  <dimension ref="A1:G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7" x14ac:dyDescent="0.2">
      <c r="A1" s="11" t="s">
        <v>3</v>
      </c>
      <c r="B1" s="7"/>
    </row>
    <row r="2" spans="1:7" x14ac:dyDescent="0.2">
      <c r="A2" s="15" t="str">
        <f xml:space="preserve"> HYPERLINK("#'目次'!B10","[4]")</f>
        <v>[4]</v>
      </c>
    </row>
    <row r="3" spans="1:7" x14ac:dyDescent="0.2">
      <c r="A3" s="7" t="s">
        <v>3</v>
      </c>
      <c r="B3" s="8" t="s">
        <v>315</v>
      </c>
    </row>
    <row r="4" spans="1:7" x14ac:dyDescent="0.2">
      <c r="A4" s="7" t="s">
        <v>3</v>
      </c>
      <c r="B4" s="8" t="s">
        <v>316</v>
      </c>
    </row>
    <row r="5" spans="1:7" s="18" customFormat="1" ht="50.4" x14ac:dyDescent="0.2">
      <c r="A5" s="16" t="s">
        <v>3</v>
      </c>
      <c r="B5" s="17" t="s">
        <v>582</v>
      </c>
      <c r="C5" s="17" t="s">
        <v>609</v>
      </c>
      <c r="D5" s="17" t="s">
        <v>610</v>
      </c>
      <c r="E5" s="17" t="s">
        <v>611</v>
      </c>
      <c r="F5" s="17" t="s">
        <v>612</v>
      </c>
      <c r="G5" s="17" t="s">
        <v>613</v>
      </c>
    </row>
    <row r="6" spans="1:7" x14ac:dyDescent="0.2">
      <c r="A6" s="19" t="s">
        <v>585</v>
      </c>
      <c r="B6" s="10">
        <v>2677</v>
      </c>
      <c r="C6" s="10">
        <v>360</v>
      </c>
      <c r="D6" s="10">
        <v>1326</v>
      </c>
      <c r="E6" s="10">
        <v>649</v>
      </c>
      <c r="F6" s="10">
        <v>277</v>
      </c>
      <c r="G6" s="10">
        <v>65</v>
      </c>
    </row>
    <row r="7" spans="1:7" x14ac:dyDescent="0.2">
      <c r="A7" s="9" t="s">
        <v>586</v>
      </c>
      <c r="B7" s="9"/>
      <c r="C7" s="9"/>
      <c r="D7" s="9"/>
      <c r="E7" s="9"/>
      <c r="F7" s="9"/>
      <c r="G7" s="9"/>
    </row>
    <row r="8" spans="1:7" x14ac:dyDescent="0.2">
      <c r="A8" s="20" t="s">
        <v>587</v>
      </c>
      <c r="B8" s="21">
        <v>1277</v>
      </c>
      <c r="C8" s="21">
        <v>180</v>
      </c>
      <c r="D8" s="21">
        <v>637</v>
      </c>
      <c r="E8" s="21">
        <v>266</v>
      </c>
      <c r="F8" s="21">
        <v>159</v>
      </c>
      <c r="G8" s="21">
        <v>35</v>
      </c>
    </row>
    <row r="9" spans="1:7" x14ac:dyDescent="0.2">
      <c r="A9" s="20" t="s">
        <v>588</v>
      </c>
      <c r="B9" s="21">
        <v>1400</v>
      </c>
      <c r="C9" s="21">
        <v>180</v>
      </c>
      <c r="D9" s="21">
        <v>689</v>
      </c>
      <c r="E9" s="21">
        <v>383</v>
      </c>
      <c r="F9" s="21">
        <v>118</v>
      </c>
      <c r="G9" s="21">
        <v>30</v>
      </c>
    </row>
    <row r="10" spans="1:7" x14ac:dyDescent="0.2">
      <c r="A10" s="9" t="s">
        <v>589</v>
      </c>
      <c r="B10" s="9"/>
      <c r="C10" s="9"/>
      <c r="D10" s="9"/>
      <c r="E10" s="9"/>
      <c r="F10" s="9"/>
      <c r="G10" s="9"/>
    </row>
    <row r="11" spans="1:7" x14ac:dyDescent="0.2">
      <c r="A11" s="20" t="s">
        <v>590</v>
      </c>
      <c r="B11" s="21">
        <v>610</v>
      </c>
      <c r="C11" s="21">
        <v>65</v>
      </c>
      <c r="D11" s="21">
        <v>276</v>
      </c>
      <c r="E11" s="21">
        <v>154</v>
      </c>
      <c r="F11" s="21">
        <v>106</v>
      </c>
      <c r="G11" s="21">
        <v>9</v>
      </c>
    </row>
    <row r="12" spans="1:7" x14ac:dyDescent="0.2">
      <c r="A12" s="20" t="s">
        <v>591</v>
      </c>
      <c r="B12" s="21">
        <v>755</v>
      </c>
      <c r="C12" s="21">
        <v>92</v>
      </c>
      <c r="D12" s="21">
        <v>385</v>
      </c>
      <c r="E12" s="21">
        <v>184</v>
      </c>
      <c r="F12" s="21">
        <v>75</v>
      </c>
      <c r="G12" s="21">
        <v>19</v>
      </c>
    </row>
    <row r="13" spans="1:7" x14ac:dyDescent="0.2">
      <c r="A13" s="20" t="s">
        <v>592</v>
      </c>
      <c r="B13" s="21">
        <v>601</v>
      </c>
      <c r="C13" s="21">
        <v>76</v>
      </c>
      <c r="D13" s="21">
        <v>316</v>
      </c>
      <c r="E13" s="21">
        <v>145</v>
      </c>
      <c r="F13" s="21">
        <v>50</v>
      </c>
      <c r="G13" s="21">
        <v>14</v>
      </c>
    </row>
    <row r="14" spans="1:7" x14ac:dyDescent="0.2">
      <c r="A14" s="20" t="s">
        <v>593</v>
      </c>
      <c r="B14" s="21">
        <v>425</v>
      </c>
      <c r="C14" s="21">
        <v>71</v>
      </c>
      <c r="D14" s="21">
        <v>221</v>
      </c>
      <c r="E14" s="21">
        <v>92</v>
      </c>
      <c r="F14" s="21">
        <v>28</v>
      </c>
      <c r="G14" s="21">
        <v>13</v>
      </c>
    </row>
    <row r="15" spans="1:7" x14ac:dyDescent="0.2">
      <c r="A15" s="20" t="s">
        <v>594</v>
      </c>
      <c r="B15" s="21">
        <v>217</v>
      </c>
      <c r="C15" s="21">
        <v>43</v>
      </c>
      <c r="D15" s="21">
        <v>99</v>
      </c>
      <c r="E15" s="21">
        <v>56</v>
      </c>
      <c r="F15" s="21">
        <v>14</v>
      </c>
      <c r="G15" s="21">
        <v>5</v>
      </c>
    </row>
    <row r="16" spans="1:7" x14ac:dyDescent="0.2">
      <c r="A16" s="20" t="s">
        <v>595</v>
      </c>
      <c r="B16" s="21">
        <v>56</v>
      </c>
      <c r="C16" s="21">
        <v>10</v>
      </c>
      <c r="D16" s="21">
        <v>26</v>
      </c>
      <c r="E16" s="21">
        <v>13</v>
      </c>
      <c r="F16" s="21">
        <v>3</v>
      </c>
      <c r="G16" s="21">
        <v>4</v>
      </c>
    </row>
    <row r="17" spans="1:7" x14ac:dyDescent="0.2">
      <c r="A17" s="20" t="s">
        <v>596</v>
      </c>
      <c r="B17" s="21">
        <v>13</v>
      </c>
      <c r="C17" s="21">
        <v>3</v>
      </c>
      <c r="D17" s="21">
        <v>3</v>
      </c>
      <c r="E17" s="21">
        <v>5</v>
      </c>
      <c r="F17" s="21">
        <v>1</v>
      </c>
      <c r="G17" s="21">
        <v>1</v>
      </c>
    </row>
    <row r="18" spans="1:7" x14ac:dyDescent="0.2">
      <c r="A18" s="20" t="s">
        <v>597</v>
      </c>
      <c r="B18" s="21">
        <v>1365</v>
      </c>
      <c r="C18" s="21">
        <v>157</v>
      </c>
      <c r="D18" s="21">
        <v>661</v>
      </c>
      <c r="E18" s="21">
        <v>338</v>
      </c>
      <c r="F18" s="21">
        <v>181</v>
      </c>
      <c r="G18" s="21">
        <v>28</v>
      </c>
    </row>
    <row r="19" spans="1:7" x14ac:dyDescent="0.2">
      <c r="A19" s="20" t="s">
        <v>598</v>
      </c>
      <c r="B19" s="21">
        <v>1026</v>
      </c>
      <c r="C19" s="21">
        <v>147</v>
      </c>
      <c r="D19" s="21">
        <v>537</v>
      </c>
      <c r="E19" s="21">
        <v>237</v>
      </c>
      <c r="F19" s="21">
        <v>78</v>
      </c>
      <c r="G19" s="21">
        <v>27</v>
      </c>
    </row>
    <row r="20" spans="1:7" x14ac:dyDescent="0.2">
      <c r="A20" s="20" t="s">
        <v>599</v>
      </c>
      <c r="B20" s="21">
        <v>286</v>
      </c>
      <c r="C20" s="21">
        <v>56</v>
      </c>
      <c r="D20" s="21">
        <v>128</v>
      </c>
      <c r="E20" s="21">
        <v>74</v>
      </c>
      <c r="F20" s="21">
        <v>18</v>
      </c>
      <c r="G20" s="21">
        <v>10</v>
      </c>
    </row>
    <row r="21" spans="1:7" x14ac:dyDescent="0.2">
      <c r="A21" s="20" t="s">
        <v>600</v>
      </c>
      <c r="B21" s="21">
        <v>1312</v>
      </c>
      <c r="C21" s="21">
        <v>203</v>
      </c>
      <c r="D21" s="21">
        <v>665</v>
      </c>
      <c r="E21" s="21">
        <v>311</v>
      </c>
      <c r="F21" s="21">
        <v>96</v>
      </c>
      <c r="G21" s="21">
        <v>37</v>
      </c>
    </row>
    <row r="22" spans="1:7" x14ac:dyDescent="0.2">
      <c r="A22" s="9" t="s">
        <v>601</v>
      </c>
      <c r="B22" s="10">
        <v>298</v>
      </c>
      <c r="C22" s="10">
        <v>35</v>
      </c>
      <c r="D22" s="10">
        <v>131</v>
      </c>
      <c r="E22" s="10">
        <v>67</v>
      </c>
      <c r="F22" s="10">
        <v>61</v>
      </c>
      <c r="G22" s="10">
        <v>4</v>
      </c>
    </row>
    <row r="23" spans="1:7" x14ac:dyDescent="0.2">
      <c r="A23" s="20" t="s">
        <v>591</v>
      </c>
      <c r="B23" s="21">
        <v>388</v>
      </c>
      <c r="C23" s="21">
        <v>51</v>
      </c>
      <c r="D23" s="21">
        <v>195</v>
      </c>
      <c r="E23" s="21">
        <v>86</v>
      </c>
      <c r="F23" s="21">
        <v>46</v>
      </c>
      <c r="G23" s="21">
        <v>10</v>
      </c>
    </row>
    <row r="24" spans="1:7" x14ac:dyDescent="0.2">
      <c r="A24" s="20" t="s">
        <v>592</v>
      </c>
      <c r="B24" s="21">
        <v>299</v>
      </c>
      <c r="C24" s="21">
        <v>41</v>
      </c>
      <c r="D24" s="21">
        <v>161</v>
      </c>
      <c r="E24" s="21">
        <v>55</v>
      </c>
      <c r="F24" s="21">
        <v>32</v>
      </c>
      <c r="G24" s="21">
        <v>10</v>
      </c>
    </row>
    <row r="25" spans="1:7" x14ac:dyDescent="0.2">
      <c r="A25" s="20" t="s">
        <v>593</v>
      </c>
      <c r="B25" s="21">
        <v>192</v>
      </c>
      <c r="C25" s="21">
        <v>31</v>
      </c>
      <c r="D25" s="21">
        <v>106</v>
      </c>
      <c r="E25" s="21">
        <v>36</v>
      </c>
      <c r="F25" s="21">
        <v>12</v>
      </c>
      <c r="G25" s="21">
        <v>7</v>
      </c>
    </row>
    <row r="26" spans="1:7" x14ac:dyDescent="0.2">
      <c r="A26" s="20" t="s">
        <v>594</v>
      </c>
      <c r="B26" s="21">
        <v>77</v>
      </c>
      <c r="C26" s="21">
        <v>15</v>
      </c>
      <c r="D26" s="21">
        <v>37</v>
      </c>
      <c r="E26" s="21">
        <v>16</v>
      </c>
      <c r="F26" s="21">
        <v>5</v>
      </c>
      <c r="G26" s="21">
        <v>4</v>
      </c>
    </row>
    <row r="27" spans="1:7" x14ac:dyDescent="0.2">
      <c r="A27" s="20" t="s">
        <v>595</v>
      </c>
      <c r="B27" s="21">
        <v>19</v>
      </c>
      <c r="C27" s="21">
        <v>6</v>
      </c>
      <c r="D27" s="21">
        <v>6</v>
      </c>
      <c r="E27" s="21">
        <v>5</v>
      </c>
      <c r="F27" s="21">
        <v>2</v>
      </c>
      <c r="G27" s="21">
        <v>0</v>
      </c>
    </row>
    <row r="28" spans="1:7" x14ac:dyDescent="0.2">
      <c r="A28" s="20" t="s">
        <v>596</v>
      </c>
      <c r="B28" s="21">
        <v>4</v>
      </c>
      <c r="C28" s="21">
        <v>1</v>
      </c>
      <c r="D28" s="21">
        <v>1</v>
      </c>
      <c r="E28" s="21">
        <v>1</v>
      </c>
      <c r="F28" s="21">
        <v>1</v>
      </c>
      <c r="G28" s="21">
        <v>0</v>
      </c>
    </row>
    <row r="29" spans="1:7" x14ac:dyDescent="0.2">
      <c r="A29" s="20" t="s">
        <v>597</v>
      </c>
      <c r="B29" s="21">
        <v>686</v>
      </c>
      <c r="C29" s="21">
        <v>86</v>
      </c>
      <c r="D29" s="21">
        <v>326</v>
      </c>
      <c r="E29" s="21">
        <v>153</v>
      </c>
      <c r="F29" s="21">
        <v>107</v>
      </c>
      <c r="G29" s="21">
        <v>14</v>
      </c>
    </row>
    <row r="30" spans="1:7" x14ac:dyDescent="0.2">
      <c r="A30" s="20" t="s">
        <v>598</v>
      </c>
      <c r="B30" s="21">
        <v>491</v>
      </c>
      <c r="C30" s="21">
        <v>72</v>
      </c>
      <c r="D30" s="21">
        <v>267</v>
      </c>
      <c r="E30" s="21">
        <v>91</v>
      </c>
      <c r="F30" s="21">
        <v>44</v>
      </c>
      <c r="G30" s="21">
        <v>17</v>
      </c>
    </row>
    <row r="31" spans="1:7" x14ac:dyDescent="0.2">
      <c r="A31" s="20" t="s">
        <v>599</v>
      </c>
      <c r="B31" s="21">
        <v>100</v>
      </c>
      <c r="C31" s="21">
        <v>22</v>
      </c>
      <c r="D31" s="21">
        <v>44</v>
      </c>
      <c r="E31" s="21">
        <v>22</v>
      </c>
      <c r="F31" s="21">
        <v>8</v>
      </c>
      <c r="G31" s="21">
        <v>4</v>
      </c>
    </row>
    <row r="32" spans="1:7" x14ac:dyDescent="0.2">
      <c r="A32" s="20" t="s">
        <v>600</v>
      </c>
      <c r="B32" s="21">
        <v>591</v>
      </c>
      <c r="C32" s="21">
        <v>94</v>
      </c>
      <c r="D32" s="21">
        <v>311</v>
      </c>
      <c r="E32" s="21">
        <v>113</v>
      </c>
      <c r="F32" s="21">
        <v>52</v>
      </c>
      <c r="G32" s="21">
        <v>21</v>
      </c>
    </row>
    <row r="33" spans="1:7" x14ac:dyDescent="0.2">
      <c r="A33" s="9" t="s">
        <v>602</v>
      </c>
      <c r="B33" s="10">
        <v>312</v>
      </c>
      <c r="C33" s="10">
        <v>30</v>
      </c>
      <c r="D33" s="10">
        <v>145</v>
      </c>
      <c r="E33" s="10">
        <v>87</v>
      </c>
      <c r="F33" s="10">
        <v>45</v>
      </c>
      <c r="G33" s="10">
        <v>5</v>
      </c>
    </row>
    <row r="34" spans="1:7" x14ac:dyDescent="0.2">
      <c r="A34" s="20" t="s">
        <v>591</v>
      </c>
      <c r="B34" s="21">
        <v>367</v>
      </c>
      <c r="C34" s="21">
        <v>41</v>
      </c>
      <c r="D34" s="21">
        <v>190</v>
      </c>
      <c r="E34" s="21">
        <v>98</v>
      </c>
      <c r="F34" s="21">
        <v>29</v>
      </c>
      <c r="G34" s="21">
        <v>9</v>
      </c>
    </row>
    <row r="35" spans="1:7" x14ac:dyDescent="0.2">
      <c r="A35" s="20" t="s">
        <v>592</v>
      </c>
      <c r="B35" s="21">
        <v>302</v>
      </c>
      <c r="C35" s="21">
        <v>35</v>
      </c>
      <c r="D35" s="21">
        <v>155</v>
      </c>
      <c r="E35" s="21">
        <v>90</v>
      </c>
      <c r="F35" s="21">
        <v>18</v>
      </c>
      <c r="G35" s="21">
        <v>4</v>
      </c>
    </row>
    <row r="36" spans="1:7" x14ac:dyDescent="0.2">
      <c r="A36" s="20" t="s">
        <v>593</v>
      </c>
      <c r="B36" s="21">
        <v>233</v>
      </c>
      <c r="C36" s="21">
        <v>40</v>
      </c>
      <c r="D36" s="21">
        <v>115</v>
      </c>
      <c r="E36" s="21">
        <v>56</v>
      </c>
      <c r="F36" s="21">
        <v>16</v>
      </c>
      <c r="G36" s="21">
        <v>6</v>
      </c>
    </row>
    <row r="37" spans="1:7" x14ac:dyDescent="0.2">
      <c r="A37" s="20" t="s">
        <v>594</v>
      </c>
      <c r="B37" s="21">
        <v>140</v>
      </c>
      <c r="C37" s="21">
        <v>28</v>
      </c>
      <c r="D37" s="21">
        <v>62</v>
      </c>
      <c r="E37" s="21">
        <v>40</v>
      </c>
      <c r="F37" s="21">
        <v>9</v>
      </c>
      <c r="G37" s="21">
        <v>1</v>
      </c>
    </row>
    <row r="38" spans="1:7" x14ac:dyDescent="0.2">
      <c r="A38" s="20" t="s">
        <v>595</v>
      </c>
      <c r="B38" s="21">
        <v>37</v>
      </c>
      <c r="C38" s="21">
        <v>4</v>
      </c>
      <c r="D38" s="21">
        <v>20</v>
      </c>
      <c r="E38" s="21">
        <v>8</v>
      </c>
      <c r="F38" s="21">
        <v>1</v>
      </c>
      <c r="G38" s="21">
        <v>4</v>
      </c>
    </row>
    <row r="39" spans="1:7" x14ac:dyDescent="0.2">
      <c r="A39" s="20" t="s">
        <v>596</v>
      </c>
      <c r="B39" s="21">
        <v>9</v>
      </c>
      <c r="C39" s="21">
        <v>2</v>
      </c>
      <c r="D39" s="21">
        <v>2</v>
      </c>
      <c r="E39" s="21">
        <v>4</v>
      </c>
      <c r="F39" s="21">
        <v>0</v>
      </c>
      <c r="G39" s="21">
        <v>1</v>
      </c>
    </row>
    <row r="40" spans="1:7" x14ac:dyDescent="0.2">
      <c r="A40" s="20" t="s">
        <v>597</v>
      </c>
      <c r="B40" s="21">
        <v>679</v>
      </c>
      <c r="C40" s="21">
        <v>71</v>
      </c>
      <c r="D40" s="21">
        <v>335</v>
      </c>
      <c r="E40" s="21">
        <v>185</v>
      </c>
      <c r="F40" s="21">
        <v>74</v>
      </c>
      <c r="G40" s="21">
        <v>14</v>
      </c>
    </row>
    <row r="41" spans="1:7" x14ac:dyDescent="0.2">
      <c r="A41" s="20" t="s">
        <v>598</v>
      </c>
      <c r="B41" s="21">
        <v>535</v>
      </c>
      <c r="C41" s="21">
        <v>75</v>
      </c>
      <c r="D41" s="21">
        <v>270</v>
      </c>
      <c r="E41" s="21">
        <v>146</v>
      </c>
      <c r="F41" s="21">
        <v>34</v>
      </c>
      <c r="G41" s="21">
        <v>10</v>
      </c>
    </row>
    <row r="42" spans="1:7" x14ac:dyDescent="0.2">
      <c r="A42" s="20" t="s">
        <v>599</v>
      </c>
      <c r="B42" s="21">
        <v>186</v>
      </c>
      <c r="C42" s="21">
        <v>34</v>
      </c>
      <c r="D42" s="21">
        <v>84</v>
      </c>
      <c r="E42" s="21">
        <v>52</v>
      </c>
      <c r="F42" s="21">
        <v>10</v>
      </c>
      <c r="G42" s="21">
        <v>6</v>
      </c>
    </row>
    <row r="43" spans="1:7" x14ac:dyDescent="0.2">
      <c r="A43" s="20" t="s">
        <v>600</v>
      </c>
      <c r="B43" s="21">
        <v>721</v>
      </c>
      <c r="C43" s="21">
        <v>109</v>
      </c>
      <c r="D43" s="21">
        <v>354</v>
      </c>
      <c r="E43" s="21">
        <v>198</v>
      </c>
      <c r="F43" s="21">
        <v>44</v>
      </c>
      <c r="G43" s="21">
        <v>16</v>
      </c>
    </row>
    <row r="44" spans="1:7" x14ac:dyDescent="0.2">
      <c r="A44" s="9" t="s">
        <v>603</v>
      </c>
      <c r="B44" s="9"/>
      <c r="C44" s="9"/>
      <c r="D44" s="9"/>
      <c r="E44" s="9"/>
      <c r="F44" s="9"/>
      <c r="G44" s="9"/>
    </row>
    <row r="45" spans="1:7" x14ac:dyDescent="0.2">
      <c r="A45" s="20" t="s">
        <v>604</v>
      </c>
      <c r="B45" s="21">
        <v>138</v>
      </c>
      <c r="C45" s="21">
        <v>4</v>
      </c>
      <c r="D45" s="21">
        <v>5</v>
      </c>
      <c r="E45" s="21">
        <v>1</v>
      </c>
      <c r="F45" s="21">
        <v>121</v>
      </c>
      <c r="G45" s="21">
        <v>7</v>
      </c>
    </row>
    <row r="46" spans="1:7" x14ac:dyDescent="0.2">
      <c r="A46" s="20" t="s">
        <v>328</v>
      </c>
      <c r="B46" s="21">
        <v>1747</v>
      </c>
      <c r="C46" s="21">
        <v>233</v>
      </c>
      <c r="D46" s="21">
        <v>957</v>
      </c>
      <c r="E46" s="21">
        <v>457</v>
      </c>
      <c r="F46" s="21">
        <v>97</v>
      </c>
      <c r="G46" s="21">
        <v>3</v>
      </c>
    </row>
    <row r="47" spans="1:7" x14ac:dyDescent="0.2">
      <c r="A47" s="20" t="s">
        <v>329</v>
      </c>
      <c r="B47" s="21">
        <v>191</v>
      </c>
      <c r="C47" s="21">
        <v>13</v>
      </c>
      <c r="D47" s="21">
        <v>114</v>
      </c>
      <c r="E47" s="21">
        <v>38</v>
      </c>
      <c r="F47" s="21">
        <v>25</v>
      </c>
      <c r="G47" s="21">
        <v>1</v>
      </c>
    </row>
    <row r="48" spans="1:7" x14ac:dyDescent="0.2">
      <c r="A48" s="20" t="s">
        <v>330</v>
      </c>
      <c r="B48" s="21">
        <v>544</v>
      </c>
      <c r="C48" s="21">
        <v>110</v>
      </c>
      <c r="D48" s="21">
        <v>247</v>
      </c>
      <c r="E48" s="21">
        <v>152</v>
      </c>
      <c r="F48" s="21">
        <v>32</v>
      </c>
      <c r="G48" s="21">
        <v>3</v>
      </c>
    </row>
    <row r="49" spans="1:7" x14ac:dyDescent="0.2">
      <c r="A49" s="20" t="s">
        <v>605</v>
      </c>
      <c r="B49" s="21">
        <v>57</v>
      </c>
      <c r="C49" s="21">
        <v>0</v>
      </c>
      <c r="D49" s="21">
        <v>3</v>
      </c>
      <c r="E49" s="21">
        <v>1</v>
      </c>
      <c r="F49" s="21">
        <v>2</v>
      </c>
      <c r="G49" s="21">
        <v>51</v>
      </c>
    </row>
    <row r="50" spans="1:7" x14ac:dyDescent="0.2">
      <c r="A50" s="9" t="s">
        <v>606</v>
      </c>
      <c r="B50" s="10">
        <v>89</v>
      </c>
      <c r="C50" s="10">
        <v>2</v>
      </c>
      <c r="D50" s="10">
        <v>1</v>
      </c>
      <c r="E50" s="10">
        <v>1</v>
      </c>
      <c r="F50" s="10">
        <v>79</v>
      </c>
      <c r="G50" s="10">
        <v>6</v>
      </c>
    </row>
    <row r="51" spans="1:7" x14ac:dyDescent="0.2">
      <c r="A51" s="20" t="s">
        <v>331</v>
      </c>
      <c r="B51" s="21">
        <v>977</v>
      </c>
      <c r="C51" s="21">
        <v>148</v>
      </c>
      <c r="D51" s="21">
        <v>536</v>
      </c>
      <c r="E51" s="21">
        <v>235</v>
      </c>
      <c r="F51" s="21">
        <v>57</v>
      </c>
      <c r="G51" s="21">
        <v>1</v>
      </c>
    </row>
    <row r="52" spans="1:7" x14ac:dyDescent="0.2">
      <c r="A52" s="20" t="s">
        <v>332</v>
      </c>
      <c r="B52" s="21">
        <v>73</v>
      </c>
      <c r="C52" s="21">
        <v>3</v>
      </c>
      <c r="D52" s="21">
        <v>50</v>
      </c>
      <c r="E52" s="21">
        <v>7</v>
      </c>
      <c r="F52" s="21">
        <v>13</v>
      </c>
      <c r="G52" s="21">
        <v>0</v>
      </c>
    </row>
    <row r="53" spans="1:7" x14ac:dyDescent="0.2">
      <c r="A53" s="20" t="s">
        <v>333</v>
      </c>
      <c r="B53" s="21">
        <v>108</v>
      </c>
      <c r="C53" s="21">
        <v>27</v>
      </c>
      <c r="D53" s="21">
        <v>50</v>
      </c>
      <c r="E53" s="21">
        <v>23</v>
      </c>
      <c r="F53" s="21">
        <v>8</v>
      </c>
      <c r="G53" s="21">
        <v>0</v>
      </c>
    </row>
    <row r="54" spans="1:7" x14ac:dyDescent="0.2">
      <c r="A54" s="20" t="s">
        <v>605</v>
      </c>
      <c r="B54" s="21">
        <v>30</v>
      </c>
      <c r="C54" s="21">
        <v>0</v>
      </c>
      <c r="D54" s="21">
        <v>0</v>
      </c>
      <c r="E54" s="21">
        <v>0</v>
      </c>
      <c r="F54" s="21">
        <v>2</v>
      </c>
      <c r="G54" s="21">
        <v>28</v>
      </c>
    </row>
    <row r="55" spans="1:7" x14ac:dyDescent="0.2">
      <c r="A55" s="9" t="s">
        <v>607</v>
      </c>
      <c r="B55" s="10">
        <v>49</v>
      </c>
      <c r="C55" s="10">
        <v>2</v>
      </c>
      <c r="D55" s="10">
        <v>4</v>
      </c>
      <c r="E55" s="10">
        <v>0</v>
      </c>
      <c r="F55" s="10">
        <v>42</v>
      </c>
      <c r="G55" s="10">
        <v>1</v>
      </c>
    </row>
    <row r="56" spans="1:7" x14ac:dyDescent="0.2">
      <c r="A56" s="20" t="s">
        <v>331</v>
      </c>
      <c r="B56" s="21">
        <v>770</v>
      </c>
      <c r="C56" s="21">
        <v>85</v>
      </c>
      <c r="D56" s="21">
        <v>421</v>
      </c>
      <c r="E56" s="21">
        <v>222</v>
      </c>
      <c r="F56" s="21">
        <v>40</v>
      </c>
      <c r="G56" s="21">
        <v>2</v>
      </c>
    </row>
    <row r="57" spans="1:7" x14ac:dyDescent="0.2">
      <c r="A57" s="20" t="s">
        <v>332</v>
      </c>
      <c r="B57" s="21">
        <v>118</v>
      </c>
      <c r="C57" s="21">
        <v>10</v>
      </c>
      <c r="D57" s="21">
        <v>64</v>
      </c>
      <c r="E57" s="21">
        <v>31</v>
      </c>
      <c r="F57" s="21">
        <v>12</v>
      </c>
      <c r="G57" s="21">
        <v>1</v>
      </c>
    </row>
    <row r="58" spans="1:7" x14ac:dyDescent="0.2">
      <c r="A58" s="20" t="s">
        <v>333</v>
      </c>
      <c r="B58" s="21">
        <v>436</v>
      </c>
      <c r="C58" s="21">
        <v>83</v>
      </c>
      <c r="D58" s="21">
        <v>197</v>
      </c>
      <c r="E58" s="21">
        <v>129</v>
      </c>
      <c r="F58" s="21">
        <v>24</v>
      </c>
      <c r="G58" s="21">
        <v>3</v>
      </c>
    </row>
    <row r="59" spans="1:7" x14ac:dyDescent="0.2">
      <c r="A59" s="20" t="s">
        <v>605</v>
      </c>
      <c r="B59" s="21">
        <v>27</v>
      </c>
      <c r="C59" s="21">
        <v>0</v>
      </c>
      <c r="D59" s="21">
        <v>3</v>
      </c>
      <c r="E59" s="21">
        <v>1</v>
      </c>
      <c r="F59" s="21">
        <v>0</v>
      </c>
      <c r="G59" s="21">
        <v>23</v>
      </c>
    </row>
    <row r="60" spans="1:7" x14ac:dyDescent="0.2">
      <c r="A60" s="9" t="s">
        <v>608</v>
      </c>
      <c r="B60" s="9"/>
      <c r="C60" s="9"/>
      <c r="D60" s="9"/>
      <c r="E60" s="9"/>
      <c r="F60" s="9"/>
      <c r="G60" s="9"/>
    </row>
    <row r="61" spans="1:7" x14ac:dyDescent="0.2">
      <c r="A61" s="20" t="s">
        <v>609</v>
      </c>
      <c r="B61" s="21">
        <v>360</v>
      </c>
      <c r="C61" s="21">
        <v>360</v>
      </c>
      <c r="D61" s="21">
        <v>0</v>
      </c>
      <c r="E61" s="21">
        <v>0</v>
      </c>
      <c r="F61" s="21">
        <v>0</v>
      </c>
      <c r="G61" s="21">
        <v>0</v>
      </c>
    </row>
    <row r="62" spans="1:7" x14ac:dyDescent="0.2">
      <c r="A62" s="20" t="s">
        <v>610</v>
      </c>
      <c r="B62" s="21">
        <v>1326</v>
      </c>
      <c r="C62" s="21">
        <v>0</v>
      </c>
      <c r="D62" s="21">
        <v>1326</v>
      </c>
      <c r="E62" s="21">
        <v>0</v>
      </c>
      <c r="F62" s="21">
        <v>0</v>
      </c>
      <c r="G62" s="21">
        <v>0</v>
      </c>
    </row>
    <row r="63" spans="1:7" x14ac:dyDescent="0.2">
      <c r="A63" s="20" t="s">
        <v>611</v>
      </c>
      <c r="B63" s="21">
        <v>649</v>
      </c>
      <c r="C63" s="21">
        <v>0</v>
      </c>
      <c r="D63" s="21">
        <v>0</v>
      </c>
      <c r="E63" s="21">
        <v>649</v>
      </c>
      <c r="F63" s="21">
        <v>0</v>
      </c>
      <c r="G63" s="21">
        <v>0</v>
      </c>
    </row>
    <row r="64" spans="1:7" x14ac:dyDescent="0.2">
      <c r="A64" s="20" t="s">
        <v>612</v>
      </c>
      <c r="B64" s="21">
        <v>277</v>
      </c>
      <c r="C64" s="21">
        <v>0</v>
      </c>
      <c r="D64" s="21">
        <v>0</v>
      </c>
      <c r="E64" s="21">
        <v>0</v>
      </c>
      <c r="F64" s="21">
        <v>277</v>
      </c>
      <c r="G64" s="21">
        <v>0</v>
      </c>
    </row>
    <row r="65" spans="1:7" x14ac:dyDescent="0.2">
      <c r="A65" s="20" t="s">
        <v>613</v>
      </c>
      <c r="B65" s="21">
        <v>65</v>
      </c>
      <c r="C65" s="21">
        <v>0</v>
      </c>
      <c r="D65" s="21">
        <v>0</v>
      </c>
      <c r="E65" s="21">
        <v>0</v>
      </c>
      <c r="F65" s="21">
        <v>0</v>
      </c>
      <c r="G65" s="21">
        <v>65</v>
      </c>
    </row>
    <row r="66" spans="1:7" x14ac:dyDescent="0.2">
      <c r="A66" s="9" t="s">
        <v>614</v>
      </c>
      <c r="B66" s="9"/>
      <c r="C66" s="9"/>
      <c r="D66" s="9"/>
      <c r="E66" s="9"/>
      <c r="F66" s="9"/>
      <c r="G66" s="9"/>
    </row>
    <row r="67" spans="1:7" x14ac:dyDescent="0.2">
      <c r="A67" s="20" t="s">
        <v>615</v>
      </c>
      <c r="B67" s="21">
        <v>537</v>
      </c>
      <c r="C67" s="21">
        <v>0</v>
      </c>
      <c r="D67" s="21">
        <v>358</v>
      </c>
      <c r="E67" s="21">
        <v>23</v>
      </c>
      <c r="F67" s="21">
        <v>151</v>
      </c>
      <c r="G67" s="21">
        <v>5</v>
      </c>
    </row>
    <row r="68" spans="1:7" x14ac:dyDescent="0.2">
      <c r="A68" s="20" t="s">
        <v>180</v>
      </c>
      <c r="B68" s="21">
        <v>1667</v>
      </c>
      <c r="C68" s="21">
        <v>213</v>
      </c>
      <c r="D68" s="21">
        <v>937</v>
      </c>
      <c r="E68" s="21">
        <v>420</v>
      </c>
      <c r="F68" s="21">
        <v>93</v>
      </c>
      <c r="G68" s="21">
        <v>4</v>
      </c>
    </row>
    <row r="69" spans="1:7" x14ac:dyDescent="0.2">
      <c r="A69" s="20" t="s">
        <v>616</v>
      </c>
      <c r="B69" s="21">
        <v>99</v>
      </c>
      <c r="C69" s="21">
        <v>12</v>
      </c>
      <c r="D69" s="21">
        <v>45</v>
      </c>
      <c r="E69" s="21">
        <v>24</v>
      </c>
      <c r="F69" s="21">
        <v>18</v>
      </c>
      <c r="G69" s="21">
        <v>0</v>
      </c>
    </row>
    <row r="70" spans="1:7" x14ac:dyDescent="0.2">
      <c r="A70" s="20" t="s">
        <v>617</v>
      </c>
      <c r="B70" s="21">
        <v>819</v>
      </c>
      <c r="C70" s="21">
        <v>284</v>
      </c>
      <c r="D70" s="21">
        <v>3</v>
      </c>
      <c r="E70" s="21">
        <v>526</v>
      </c>
      <c r="F70" s="21">
        <v>0</v>
      </c>
      <c r="G70" s="21">
        <v>6</v>
      </c>
    </row>
    <row r="71" spans="1:7" x14ac:dyDescent="0.2">
      <c r="A71" s="20" t="s">
        <v>618</v>
      </c>
      <c r="B71" s="21">
        <v>87</v>
      </c>
      <c r="C71" s="21">
        <v>9</v>
      </c>
      <c r="D71" s="21">
        <v>24</v>
      </c>
      <c r="E71" s="21">
        <v>30</v>
      </c>
      <c r="F71" s="21">
        <v>22</v>
      </c>
      <c r="G71" s="21">
        <v>2</v>
      </c>
    </row>
    <row r="72" spans="1:7" x14ac:dyDescent="0.2">
      <c r="A72" s="20" t="s">
        <v>613</v>
      </c>
      <c r="B72" s="21">
        <v>55</v>
      </c>
      <c r="C72" s="21">
        <v>4</v>
      </c>
      <c r="D72" s="21">
        <v>0</v>
      </c>
      <c r="E72" s="21">
        <v>1</v>
      </c>
      <c r="F72" s="21">
        <v>0</v>
      </c>
      <c r="G72" s="21">
        <v>50</v>
      </c>
    </row>
    <row r="73" spans="1:7" x14ac:dyDescent="0.2">
      <c r="A73" s="9" t="s">
        <v>619</v>
      </c>
      <c r="B73" s="9"/>
      <c r="C73" s="9"/>
      <c r="D73" s="9"/>
      <c r="E73" s="9"/>
      <c r="F73" s="9"/>
      <c r="G73" s="9"/>
    </row>
    <row r="74" spans="1:7" x14ac:dyDescent="0.2">
      <c r="A74" s="20" t="s">
        <v>620</v>
      </c>
      <c r="B74" s="21">
        <v>537</v>
      </c>
      <c r="C74" s="21">
        <v>0</v>
      </c>
      <c r="D74" s="21">
        <v>358</v>
      </c>
      <c r="E74" s="21">
        <v>23</v>
      </c>
      <c r="F74" s="21">
        <v>151</v>
      </c>
      <c r="G74" s="21">
        <v>5</v>
      </c>
    </row>
    <row r="75" spans="1:7" x14ac:dyDescent="0.2">
      <c r="A75" s="20" t="s">
        <v>621</v>
      </c>
      <c r="B75" s="21">
        <v>1329</v>
      </c>
      <c r="C75" s="21">
        <v>136</v>
      </c>
      <c r="D75" s="21">
        <v>913</v>
      </c>
      <c r="E75" s="21">
        <v>170</v>
      </c>
      <c r="F75" s="21">
        <v>105</v>
      </c>
      <c r="G75" s="21">
        <v>5</v>
      </c>
    </row>
    <row r="76" spans="1:7" x14ac:dyDescent="0.2">
      <c r="A76" s="20" t="s">
        <v>622</v>
      </c>
      <c r="B76" s="21">
        <v>406</v>
      </c>
      <c r="C76" s="21">
        <v>89</v>
      </c>
      <c r="D76" s="21">
        <v>38</v>
      </c>
      <c r="E76" s="21">
        <v>261</v>
      </c>
      <c r="F76" s="21">
        <v>14</v>
      </c>
      <c r="G76" s="21">
        <v>4</v>
      </c>
    </row>
    <row r="77" spans="1:7" x14ac:dyDescent="0.2">
      <c r="A77" s="20" t="s">
        <v>623</v>
      </c>
      <c r="B77" s="21">
        <v>152</v>
      </c>
      <c r="C77" s="21">
        <v>66</v>
      </c>
      <c r="D77" s="21">
        <v>6</v>
      </c>
      <c r="E77" s="21">
        <v>78</v>
      </c>
      <c r="F77" s="21">
        <v>1</v>
      </c>
      <c r="G77" s="21">
        <v>1</v>
      </c>
    </row>
    <row r="78" spans="1:7" x14ac:dyDescent="0.2">
      <c r="A78" s="20" t="s">
        <v>624</v>
      </c>
      <c r="B78" s="21">
        <v>88</v>
      </c>
      <c r="C78" s="21">
        <v>28</v>
      </c>
      <c r="D78" s="21">
        <v>0</v>
      </c>
      <c r="E78" s="21">
        <v>57</v>
      </c>
      <c r="F78" s="21">
        <v>3</v>
      </c>
      <c r="G78" s="21">
        <v>0</v>
      </c>
    </row>
    <row r="79" spans="1:7" x14ac:dyDescent="0.2">
      <c r="A79" s="20" t="s">
        <v>625</v>
      </c>
      <c r="B79" s="21">
        <v>84</v>
      </c>
      <c r="C79" s="21">
        <v>33</v>
      </c>
      <c r="D79" s="21">
        <v>1</v>
      </c>
      <c r="E79" s="21">
        <v>48</v>
      </c>
      <c r="F79" s="21">
        <v>1</v>
      </c>
      <c r="G79" s="21">
        <v>1</v>
      </c>
    </row>
    <row r="80" spans="1:7" x14ac:dyDescent="0.2">
      <c r="A80" s="20" t="s">
        <v>613</v>
      </c>
      <c r="B80" s="21">
        <v>81</v>
      </c>
      <c r="C80" s="21">
        <v>8</v>
      </c>
      <c r="D80" s="21">
        <v>10</v>
      </c>
      <c r="E80" s="21">
        <v>12</v>
      </c>
      <c r="F80" s="21">
        <v>2</v>
      </c>
      <c r="G80" s="21">
        <v>49</v>
      </c>
    </row>
    <row r="81" spans="1:7" x14ac:dyDescent="0.2">
      <c r="A81" s="9" t="s">
        <v>626</v>
      </c>
      <c r="B81" s="9"/>
      <c r="C81" s="9"/>
      <c r="D81" s="9"/>
      <c r="E81" s="9"/>
      <c r="F81" s="9"/>
      <c r="G81" s="9"/>
    </row>
    <row r="82" spans="1:7" x14ac:dyDescent="0.2">
      <c r="A82" s="20" t="s">
        <v>627</v>
      </c>
      <c r="B82" s="21">
        <v>788</v>
      </c>
      <c r="C82" s="21">
        <v>110</v>
      </c>
      <c r="D82" s="21">
        <v>380</v>
      </c>
      <c r="E82" s="21">
        <v>218</v>
      </c>
      <c r="F82" s="21">
        <v>76</v>
      </c>
      <c r="G82" s="21">
        <v>4</v>
      </c>
    </row>
    <row r="83" spans="1:7" x14ac:dyDescent="0.2">
      <c r="A83" s="20" t="s">
        <v>628</v>
      </c>
      <c r="B83" s="21">
        <v>1824</v>
      </c>
      <c r="C83" s="21">
        <v>245</v>
      </c>
      <c r="D83" s="21">
        <v>939</v>
      </c>
      <c r="E83" s="21">
        <v>428</v>
      </c>
      <c r="F83" s="21">
        <v>200</v>
      </c>
      <c r="G83" s="21">
        <v>12</v>
      </c>
    </row>
    <row r="84" spans="1:7" x14ac:dyDescent="0.2">
      <c r="A84" s="20" t="s">
        <v>613</v>
      </c>
      <c r="B84" s="21">
        <v>65</v>
      </c>
      <c r="C84" s="21">
        <v>5</v>
      </c>
      <c r="D84" s="21">
        <v>7</v>
      </c>
      <c r="E84" s="21">
        <v>3</v>
      </c>
      <c r="F84" s="21">
        <v>1</v>
      </c>
      <c r="G84" s="21">
        <v>49</v>
      </c>
    </row>
    <row r="85" spans="1:7" x14ac:dyDescent="0.2">
      <c r="A85" s="9" t="s">
        <v>629</v>
      </c>
      <c r="B85" s="9"/>
      <c r="C85" s="9"/>
      <c r="D85" s="9"/>
      <c r="E85" s="9"/>
      <c r="F85" s="9"/>
      <c r="G85" s="9"/>
    </row>
    <row r="86" spans="1:7" x14ac:dyDescent="0.2">
      <c r="A86" s="20" t="s">
        <v>630</v>
      </c>
      <c r="B86" s="21">
        <v>393</v>
      </c>
      <c r="C86" s="21">
        <v>56</v>
      </c>
      <c r="D86" s="21">
        <v>185</v>
      </c>
      <c r="E86" s="21">
        <v>106</v>
      </c>
      <c r="F86" s="21">
        <v>46</v>
      </c>
      <c r="G86" s="21">
        <v>0</v>
      </c>
    </row>
    <row r="87" spans="1:7" x14ac:dyDescent="0.2">
      <c r="A87" s="20" t="s">
        <v>181</v>
      </c>
      <c r="B87" s="21">
        <v>1944</v>
      </c>
      <c r="C87" s="21">
        <v>262</v>
      </c>
      <c r="D87" s="21">
        <v>998</v>
      </c>
      <c r="E87" s="21">
        <v>481</v>
      </c>
      <c r="F87" s="21">
        <v>194</v>
      </c>
      <c r="G87" s="21">
        <v>9</v>
      </c>
    </row>
    <row r="88" spans="1:7" x14ac:dyDescent="0.2">
      <c r="A88" s="20" t="s">
        <v>182</v>
      </c>
      <c r="B88" s="21">
        <v>38</v>
      </c>
      <c r="C88" s="21">
        <v>3</v>
      </c>
      <c r="D88" s="21">
        <v>16</v>
      </c>
      <c r="E88" s="21">
        <v>12</v>
      </c>
      <c r="F88" s="21">
        <v>6</v>
      </c>
      <c r="G88" s="21">
        <v>1</v>
      </c>
    </row>
    <row r="89" spans="1:7" x14ac:dyDescent="0.2">
      <c r="A89" s="20" t="s">
        <v>631</v>
      </c>
      <c r="B89" s="21">
        <v>36</v>
      </c>
      <c r="C89" s="21">
        <v>8</v>
      </c>
      <c r="D89" s="21">
        <v>16</v>
      </c>
      <c r="E89" s="21">
        <v>8</v>
      </c>
      <c r="F89" s="21">
        <v>4</v>
      </c>
      <c r="G89" s="21">
        <v>0</v>
      </c>
    </row>
    <row r="90" spans="1:7" x14ac:dyDescent="0.2">
      <c r="A90" s="20" t="s">
        <v>183</v>
      </c>
      <c r="B90" s="21">
        <v>53</v>
      </c>
      <c r="C90" s="21">
        <v>4</v>
      </c>
      <c r="D90" s="21">
        <v>31</v>
      </c>
      <c r="E90" s="21">
        <v>14</v>
      </c>
      <c r="F90" s="21">
        <v>3</v>
      </c>
      <c r="G90" s="21">
        <v>1</v>
      </c>
    </row>
    <row r="91" spans="1:7" x14ac:dyDescent="0.2">
      <c r="A91" s="20" t="s">
        <v>632</v>
      </c>
      <c r="B91" s="21">
        <v>22</v>
      </c>
      <c r="C91" s="21">
        <v>8</v>
      </c>
      <c r="D91" s="21">
        <v>3</v>
      </c>
      <c r="E91" s="21">
        <v>11</v>
      </c>
      <c r="F91" s="21">
        <v>0</v>
      </c>
      <c r="G91" s="21">
        <v>0</v>
      </c>
    </row>
    <row r="92" spans="1:7" x14ac:dyDescent="0.2">
      <c r="A92" s="20" t="s">
        <v>633</v>
      </c>
      <c r="B92" s="21">
        <v>32</v>
      </c>
      <c r="C92" s="21">
        <v>0</v>
      </c>
      <c r="D92" s="21">
        <v>19</v>
      </c>
      <c r="E92" s="21">
        <v>1</v>
      </c>
      <c r="F92" s="21">
        <v>11</v>
      </c>
      <c r="G92" s="21">
        <v>1</v>
      </c>
    </row>
    <row r="93" spans="1:7" x14ac:dyDescent="0.2">
      <c r="A93" s="20" t="s">
        <v>634</v>
      </c>
      <c r="B93" s="21">
        <v>9</v>
      </c>
      <c r="C93" s="21">
        <v>2</v>
      </c>
      <c r="D93" s="21">
        <v>4</v>
      </c>
      <c r="E93" s="21">
        <v>2</v>
      </c>
      <c r="F93" s="21">
        <v>1</v>
      </c>
      <c r="G93" s="21">
        <v>0</v>
      </c>
    </row>
    <row r="94" spans="1:7" x14ac:dyDescent="0.2">
      <c r="A94" s="20" t="s">
        <v>613</v>
      </c>
      <c r="B94" s="21">
        <v>150</v>
      </c>
      <c r="C94" s="21">
        <v>17</v>
      </c>
      <c r="D94" s="21">
        <v>54</v>
      </c>
      <c r="E94" s="21">
        <v>14</v>
      </c>
      <c r="F94" s="21">
        <v>12</v>
      </c>
      <c r="G94" s="21">
        <v>53</v>
      </c>
    </row>
    <row r="95" spans="1:7" x14ac:dyDescent="0.2">
      <c r="A95" s="9" t="s">
        <v>635</v>
      </c>
      <c r="B95" s="9"/>
      <c r="C95" s="9"/>
      <c r="D95" s="9"/>
      <c r="E95" s="9"/>
      <c r="F95" s="9"/>
      <c r="G95" s="9"/>
    </row>
    <row r="96" spans="1:7" x14ac:dyDescent="0.2">
      <c r="A96" s="20" t="s">
        <v>184</v>
      </c>
      <c r="B96" s="21">
        <v>54</v>
      </c>
      <c r="C96" s="21">
        <v>6</v>
      </c>
      <c r="D96" s="21">
        <v>28</v>
      </c>
      <c r="E96" s="21">
        <v>10</v>
      </c>
      <c r="F96" s="21">
        <v>10</v>
      </c>
      <c r="G96" s="21">
        <v>0</v>
      </c>
    </row>
    <row r="97" spans="1:7" x14ac:dyDescent="0.2">
      <c r="A97" s="20" t="s">
        <v>185</v>
      </c>
      <c r="B97" s="21">
        <v>196</v>
      </c>
      <c r="C97" s="21">
        <v>18</v>
      </c>
      <c r="D97" s="21">
        <v>119</v>
      </c>
      <c r="E97" s="21">
        <v>23</v>
      </c>
      <c r="F97" s="21">
        <v>36</v>
      </c>
      <c r="G97" s="21">
        <v>0</v>
      </c>
    </row>
    <row r="98" spans="1:7" x14ac:dyDescent="0.2">
      <c r="A98" s="20" t="s">
        <v>186</v>
      </c>
      <c r="B98" s="21">
        <v>310</v>
      </c>
      <c r="C98" s="21">
        <v>26</v>
      </c>
      <c r="D98" s="21">
        <v>180</v>
      </c>
      <c r="E98" s="21">
        <v>51</v>
      </c>
      <c r="F98" s="21">
        <v>48</v>
      </c>
      <c r="G98" s="21">
        <v>5</v>
      </c>
    </row>
    <row r="99" spans="1:7" x14ac:dyDescent="0.2">
      <c r="A99" s="20" t="s">
        <v>187</v>
      </c>
      <c r="B99" s="21">
        <v>385</v>
      </c>
      <c r="C99" s="21">
        <v>42</v>
      </c>
      <c r="D99" s="21">
        <v>215</v>
      </c>
      <c r="E99" s="21">
        <v>67</v>
      </c>
      <c r="F99" s="21">
        <v>55</v>
      </c>
      <c r="G99" s="21">
        <v>6</v>
      </c>
    </row>
    <row r="100" spans="1:7" x14ac:dyDescent="0.2">
      <c r="A100" s="20" t="s">
        <v>188</v>
      </c>
      <c r="B100" s="21">
        <v>361</v>
      </c>
      <c r="C100" s="21">
        <v>46</v>
      </c>
      <c r="D100" s="21">
        <v>216</v>
      </c>
      <c r="E100" s="21">
        <v>74</v>
      </c>
      <c r="F100" s="21">
        <v>25</v>
      </c>
      <c r="G100" s="21">
        <v>0</v>
      </c>
    </row>
    <row r="101" spans="1:7" x14ac:dyDescent="0.2">
      <c r="A101" s="20" t="s">
        <v>189</v>
      </c>
      <c r="B101" s="21">
        <v>315</v>
      </c>
      <c r="C101" s="21">
        <v>51</v>
      </c>
      <c r="D101" s="21">
        <v>169</v>
      </c>
      <c r="E101" s="21">
        <v>68</v>
      </c>
      <c r="F101" s="21">
        <v>26</v>
      </c>
      <c r="G101" s="21">
        <v>1</v>
      </c>
    </row>
    <row r="102" spans="1:7" x14ac:dyDescent="0.2">
      <c r="A102" s="20" t="s">
        <v>190</v>
      </c>
      <c r="B102" s="21">
        <v>364</v>
      </c>
      <c r="C102" s="21">
        <v>54</v>
      </c>
      <c r="D102" s="21">
        <v>175</v>
      </c>
      <c r="E102" s="21">
        <v>112</v>
      </c>
      <c r="F102" s="21">
        <v>22</v>
      </c>
      <c r="G102" s="21">
        <v>1</v>
      </c>
    </row>
    <row r="103" spans="1:7" x14ac:dyDescent="0.2">
      <c r="A103" s="20" t="s">
        <v>191</v>
      </c>
      <c r="B103" s="21">
        <v>267</v>
      </c>
      <c r="C103" s="21">
        <v>42</v>
      </c>
      <c r="D103" s="21">
        <v>81</v>
      </c>
      <c r="E103" s="21">
        <v>133</v>
      </c>
      <c r="F103" s="21">
        <v>11</v>
      </c>
      <c r="G103" s="21">
        <v>0</v>
      </c>
    </row>
    <row r="104" spans="1:7" x14ac:dyDescent="0.2">
      <c r="A104" s="20" t="s">
        <v>192</v>
      </c>
      <c r="B104" s="21">
        <v>90</v>
      </c>
      <c r="C104" s="21">
        <v>26</v>
      </c>
      <c r="D104" s="21">
        <v>17</v>
      </c>
      <c r="E104" s="21">
        <v>47</v>
      </c>
      <c r="F104" s="21">
        <v>0</v>
      </c>
      <c r="G104" s="21">
        <v>0</v>
      </c>
    </row>
    <row r="105" spans="1:7" x14ac:dyDescent="0.2">
      <c r="A105" s="20" t="s">
        <v>193</v>
      </c>
      <c r="B105" s="21">
        <v>94</v>
      </c>
      <c r="C105" s="21">
        <v>21</v>
      </c>
      <c r="D105" s="21">
        <v>30</v>
      </c>
      <c r="E105" s="21">
        <v>39</v>
      </c>
      <c r="F105" s="21">
        <v>4</v>
      </c>
      <c r="G105" s="21">
        <v>0</v>
      </c>
    </row>
    <row r="106" spans="1:7" x14ac:dyDescent="0.2">
      <c r="A106" s="20" t="s">
        <v>636</v>
      </c>
      <c r="B106" s="21">
        <v>47</v>
      </c>
      <c r="C106" s="21">
        <v>5</v>
      </c>
      <c r="D106" s="21">
        <v>25</v>
      </c>
      <c r="E106" s="21">
        <v>0</v>
      </c>
      <c r="F106" s="21">
        <v>16</v>
      </c>
      <c r="G106" s="21">
        <v>1</v>
      </c>
    </row>
    <row r="107" spans="1:7" x14ac:dyDescent="0.2">
      <c r="A107" s="20" t="s">
        <v>613</v>
      </c>
      <c r="B107" s="21">
        <v>194</v>
      </c>
      <c r="C107" s="21">
        <v>23</v>
      </c>
      <c r="D107" s="21">
        <v>71</v>
      </c>
      <c r="E107" s="21">
        <v>25</v>
      </c>
      <c r="F107" s="21">
        <v>24</v>
      </c>
      <c r="G107" s="21">
        <v>51</v>
      </c>
    </row>
    <row r="108" spans="1:7" x14ac:dyDescent="0.2">
      <c r="A108" s="9" t="s">
        <v>637</v>
      </c>
      <c r="B108" s="9"/>
      <c r="C108" s="9"/>
      <c r="D108" s="9"/>
      <c r="E108" s="9"/>
      <c r="F108" s="9"/>
      <c r="G108" s="9"/>
    </row>
    <row r="109" spans="1:7" x14ac:dyDescent="0.2">
      <c r="A109" s="20" t="s">
        <v>638</v>
      </c>
      <c r="B109" s="21">
        <v>633</v>
      </c>
      <c r="C109" s="21">
        <v>76</v>
      </c>
      <c r="D109" s="21">
        <v>306</v>
      </c>
      <c r="E109" s="21">
        <v>150</v>
      </c>
      <c r="F109" s="21">
        <v>82</v>
      </c>
      <c r="G109" s="21">
        <v>19</v>
      </c>
    </row>
    <row r="110" spans="1:7" x14ac:dyDescent="0.2">
      <c r="A110" s="20" t="s">
        <v>639</v>
      </c>
      <c r="B110" s="21">
        <v>1123</v>
      </c>
      <c r="C110" s="21">
        <v>149</v>
      </c>
      <c r="D110" s="21">
        <v>572</v>
      </c>
      <c r="E110" s="21">
        <v>265</v>
      </c>
      <c r="F110" s="21">
        <v>110</v>
      </c>
      <c r="G110" s="21">
        <v>27</v>
      </c>
    </row>
    <row r="111" spans="1:7" x14ac:dyDescent="0.2">
      <c r="A111" s="20" t="s">
        <v>640</v>
      </c>
      <c r="B111" s="21">
        <v>660</v>
      </c>
      <c r="C111" s="21">
        <v>94</v>
      </c>
      <c r="D111" s="21">
        <v>325</v>
      </c>
      <c r="E111" s="21">
        <v>164</v>
      </c>
      <c r="F111" s="21">
        <v>63</v>
      </c>
      <c r="G111" s="21">
        <v>14</v>
      </c>
    </row>
    <row r="112" spans="1:7" x14ac:dyDescent="0.2">
      <c r="A112" s="20" t="s">
        <v>641</v>
      </c>
      <c r="B112" s="21">
        <v>261</v>
      </c>
      <c r="C112" s="21">
        <v>41</v>
      </c>
      <c r="D112" s="21">
        <v>123</v>
      </c>
      <c r="E112" s="21">
        <v>70</v>
      </c>
      <c r="F112" s="21">
        <v>22</v>
      </c>
      <c r="G112" s="21">
        <v>5</v>
      </c>
    </row>
    <row r="113" spans="1:7" x14ac:dyDescent="0.2">
      <c r="A113" s="9" t="s">
        <v>642</v>
      </c>
      <c r="B113" s="9"/>
      <c r="C113" s="9"/>
      <c r="D113" s="9"/>
      <c r="E113" s="9"/>
      <c r="F113" s="9"/>
      <c r="G113" s="9"/>
    </row>
    <row r="114" spans="1:7" x14ac:dyDescent="0.2">
      <c r="A114" s="20" t="s">
        <v>643</v>
      </c>
      <c r="B114" s="21">
        <v>329</v>
      </c>
      <c r="C114" s="21">
        <v>46</v>
      </c>
      <c r="D114" s="21">
        <v>153</v>
      </c>
      <c r="E114" s="21">
        <v>83</v>
      </c>
      <c r="F114" s="21">
        <v>39</v>
      </c>
      <c r="G114" s="21">
        <v>8</v>
      </c>
    </row>
    <row r="115" spans="1:7" x14ac:dyDescent="0.2">
      <c r="A115" s="20" t="s">
        <v>644</v>
      </c>
      <c r="B115" s="21">
        <v>828</v>
      </c>
      <c r="C115" s="21">
        <v>97</v>
      </c>
      <c r="D115" s="21">
        <v>412</v>
      </c>
      <c r="E115" s="21">
        <v>205</v>
      </c>
      <c r="F115" s="21">
        <v>95</v>
      </c>
      <c r="G115" s="21">
        <v>19</v>
      </c>
    </row>
    <row r="116" spans="1:7" x14ac:dyDescent="0.2">
      <c r="A116" s="20" t="s">
        <v>879</v>
      </c>
      <c r="B116" s="21">
        <v>499</v>
      </c>
      <c r="C116" s="21">
        <v>96</v>
      </c>
      <c r="D116" s="21">
        <v>218</v>
      </c>
      <c r="E116" s="21">
        <v>132</v>
      </c>
      <c r="F116" s="21">
        <v>44</v>
      </c>
      <c r="G116" s="21">
        <v>9</v>
      </c>
    </row>
    <row r="117" spans="1:7" x14ac:dyDescent="0.2">
      <c r="A117" s="20" t="s">
        <v>645</v>
      </c>
      <c r="B117" s="21">
        <v>468</v>
      </c>
      <c r="C117" s="21">
        <v>62</v>
      </c>
      <c r="D117" s="21">
        <v>230</v>
      </c>
      <c r="E117" s="21">
        <v>106</v>
      </c>
      <c r="F117" s="21">
        <v>59</v>
      </c>
      <c r="G117" s="21">
        <v>11</v>
      </c>
    </row>
    <row r="118" spans="1:7" x14ac:dyDescent="0.2">
      <c r="A118" s="20" t="s">
        <v>646</v>
      </c>
      <c r="B118" s="21">
        <v>257</v>
      </c>
      <c r="C118" s="21">
        <v>25</v>
      </c>
      <c r="D118" s="21">
        <v>137</v>
      </c>
      <c r="E118" s="21">
        <v>70</v>
      </c>
      <c r="F118" s="21">
        <v>16</v>
      </c>
      <c r="G118" s="21">
        <v>9</v>
      </c>
    </row>
    <row r="119" spans="1:7" x14ac:dyDescent="0.2">
      <c r="A119" s="20" t="s">
        <v>647</v>
      </c>
      <c r="B119" s="21">
        <v>296</v>
      </c>
      <c r="C119" s="21">
        <v>34</v>
      </c>
      <c r="D119" s="21">
        <v>176</v>
      </c>
      <c r="E119" s="21">
        <v>53</v>
      </c>
      <c r="F119" s="21">
        <v>24</v>
      </c>
      <c r="G119" s="21">
        <v>9</v>
      </c>
    </row>
    <row r="120" spans="1:7" x14ac:dyDescent="0.2">
      <c r="A120" s="9" t="s">
        <v>648</v>
      </c>
      <c r="B120" s="9"/>
      <c r="C120" s="9"/>
      <c r="D120" s="9"/>
      <c r="E120" s="9"/>
      <c r="F120" s="9"/>
      <c r="G120" s="9"/>
    </row>
    <row r="121" spans="1:7" x14ac:dyDescent="0.2">
      <c r="A121" s="20" t="s">
        <v>878</v>
      </c>
      <c r="B121" s="21">
        <v>116</v>
      </c>
      <c r="C121" s="21">
        <v>10</v>
      </c>
      <c r="D121" s="21">
        <v>60</v>
      </c>
      <c r="E121" s="21">
        <v>26</v>
      </c>
      <c r="F121" s="21">
        <v>20</v>
      </c>
      <c r="G121" s="21">
        <v>0</v>
      </c>
    </row>
    <row r="122" spans="1:7" x14ac:dyDescent="0.2">
      <c r="A122" s="20" t="s">
        <v>649</v>
      </c>
      <c r="B122" s="21">
        <v>213</v>
      </c>
      <c r="C122" s="21">
        <v>36</v>
      </c>
      <c r="D122" s="21">
        <v>93</v>
      </c>
      <c r="E122" s="21">
        <v>57</v>
      </c>
      <c r="F122" s="21">
        <v>19</v>
      </c>
      <c r="G122" s="21">
        <v>8</v>
      </c>
    </row>
    <row r="123" spans="1:7" x14ac:dyDescent="0.2">
      <c r="A123" s="20" t="s">
        <v>644</v>
      </c>
      <c r="B123" s="21">
        <v>828</v>
      </c>
      <c r="C123" s="21">
        <v>97</v>
      </c>
      <c r="D123" s="21">
        <v>412</v>
      </c>
      <c r="E123" s="21">
        <v>205</v>
      </c>
      <c r="F123" s="21">
        <v>95</v>
      </c>
      <c r="G123" s="21">
        <v>19</v>
      </c>
    </row>
    <row r="124" spans="1:7" x14ac:dyDescent="0.2">
      <c r="A124" s="20" t="s">
        <v>650</v>
      </c>
      <c r="B124" s="21">
        <v>133</v>
      </c>
      <c r="C124" s="21">
        <v>26</v>
      </c>
      <c r="D124" s="21">
        <v>61</v>
      </c>
      <c r="E124" s="21">
        <v>34</v>
      </c>
      <c r="F124" s="21">
        <v>9</v>
      </c>
      <c r="G124" s="21">
        <v>3</v>
      </c>
    </row>
    <row r="125" spans="1:7" x14ac:dyDescent="0.2">
      <c r="A125" s="20" t="s">
        <v>651</v>
      </c>
      <c r="B125" s="21">
        <v>120</v>
      </c>
      <c r="C125" s="21">
        <v>19</v>
      </c>
      <c r="D125" s="21">
        <v>58</v>
      </c>
      <c r="E125" s="21">
        <v>26</v>
      </c>
      <c r="F125" s="21">
        <v>13</v>
      </c>
      <c r="G125" s="21">
        <v>4</v>
      </c>
    </row>
    <row r="126" spans="1:7" x14ac:dyDescent="0.2">
      <c r="A126" s="20" t="s">
        <v>652</v>
      </c>
      <c r="B126" s="21">
        <v>246</v>
      </c>
      <c r="C126" s="21">
        <v>51</v>
      </c>
      <c r="D126" s="21">
        <v>99</v>
      </c>
      <c r="E126" s="21">
        <v>72</v>
      </c>
      <c r="F126" s="21">
        <v>22</v>
      </c>
      <c r="G126" s="21">
        <v>2</v>
      </c>
    </row>
    <row r="127" spans="1:7" x14ac:dyDescent="0.2">
      <c r="A127" s="20" t="s">
        <v>645</v>
      </c>
      <c r="B127" s="21">
        <v>468</v>
      </c>
      <c r="C127" s="21">
        <v>62</v>
      </c>
      <c r="D127" s="21">
        <v>230</v>
      </c>
      <c r="E127" s="21">
        <v>106</v>
      </c>
      <c r="F127" s="21">
        <v>59</v>
      </c>
      <c r="G127" s="21">
        <v>11</v>
      </c>
    </row>
    <row r="128" spans="1:7" x14ac:dyDescent="0.2">
      <c r="A128" s="20" t="s">
        <v>653</v>
      </c>
      <c r="B128" s="21">
        <v>180</v>
      </c>
      <c r="C128" s="21">
        <v>16</v>
      </c>
      <c r="D128" s="21">
        <v>92</v>
      </c>
      <c r="E128" s="21">
        <v>56</v>
      </c>
      <c r="F128" s="21">
        <v>12</v>
      </c>
      <c r="G128" s="21">
        <v>4</v>
      </c>
    </row>
    <row r="129" spans="1:7" x14ac:dyDescent="0.2">
      <c r="A129" s="20" t="s">
        <v>654</v>
      </c>
      <c r="B129" s="21">
        <v>77</v>
      </c>
      <c r="C129" s="21">
        <v>9</v>
      </c>
      <c r="D129" s="21">
        <v>45</v>
      </c>
      <c r="E129" s="21">
        <v>14</v>
      </c>
      <c r="F129" s="21">
        <v>4</v>
      </c>
      <c r="G129" s="21">
        <v>5</v>
      </c>
    </row>
    <row r="130" spans="1:7" x14ac:dyDescent="0.2">
      <c r="A130" s="33" t="s">
        <v>647</v>
      </c>
      <c r="B130" s="34">
        <v>296</v>
      </c>
      <c r="C130" s="34">
        <v>34</v>
      </c>
      <c r="D130" s="34">
        <v>176</v>
      </c>
      <c r="E130" s="34">
        <v>53</v>
      </c>
      <c r="F130" s="34">
        <v>24</v>
      </c>
      <c r="G130" s="34">
        <v>9</v>
      </c>
    </row>
  </sheetData>
  <phoneticPr fontId="2"/>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3A122-ADC0-466B-AC84-667A8EFEAF4D}">
  <dimension ref="A1:H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8" x14ac:dyDescent="0.2">
      <c r="A1" s="11" t="s">
        <v>3</v>
      </c>
      <c r="B1" s="7"/>
    </row>
    <row r="2" spans="1:8" x14ac:dyDescent="0.2">
      <c r="A2" s="15" t="str">
        <f xml:space="preserve"> HYPERLINK("#'目次'!B11","[5]")</f>
        <v>[5]</v>
      </c>
    </row>
    <row r="3" spans="1:8" x14ac:dyDescent="0.2">
      <c r="A3" s="7" t="s">
        <v>3</v>
      </c>
      <c r="B3" s="8" t="s">
        <v>317</v>
      </c>
    </row>
    <row r="4" spans="1:8" x14ac:dyDescent="0.2">
      <c r="A4" s="7" t="s">
        <v>3</v>
      </c>
      <c r="B4" s="8" t="s">
        <v>318</v>
      </c>
    </row>
    <row r="5" spans="1:8" s="18" customFormat="1" ht="63" x14ac:dyDescent="0.2">
      <c r="A5" s="16" t="s">
        <v>3</v>
      </c>
      <c r="B5" s="17" t="s">
        <v>582</v>
      </c>
      <c r="C5" s="17" t="s">
        <v>615</v>
      </c>
      <c r="D5" s="17" t="s">
        <v>180</v>
      </c>
      <c r="E5" s="17" t="s">
        <v>616</v>
      </c>
      <c r="F5" s="17" t="s">
        <v>617</v>
      </c>
      <c r="G5" s="17" t="s">
        <v>618</v>
      </c>
      <c r="H5" s="17" t="s">
        <v>613</v>
      </c>
    </row>
    <row r="6" spans="1:8" x14ac:dyDescent="0.2">
      <c r="A6" s="19" t="s">
        <v>585</v>
      </c>
      <c r="B6" s="10">
        <v>2677</v>
      </c>
      <c r="C6" s="10">
        <v>537</v>
      </c>
      <c r="D6" s="10">
        <v>1667</v>
      </c>
      <c r="E6" s="10">
        <v>99</v>
      </c>
      <c r="F6" s="10">
        <v>819</v>
      </c>
      <c r="G6" s="10">
        <v>87</v>
      </c>
      <c r="H6" s="10">
        <v>55</v>
      </c>
    </row>
    <row r="7" spans="1:8" x14ac:dyDescent="0.2">
      <c r="A7" s="9" t="s">
        <v>586</v>
      </c>
      <c r="B7" s="9"/>
      <c r="C7" s="9"/>
      <c r="D7" s="9"/>
      <c r="E7" s="9"/>
      <c r="F7" s="9"/>
      <c r="G7" s="9"/>
      <c r="H7" s="9"/>
    </row>
    <row r="8" spans="1:8" x14ac:dyDescent="0.2">
      <c r="A8" s="20" t="s">
        <v>587</v>
      </c>
      <c r="B8" s="21">
        <v>1277</v>
      </c>
      <c r="C8" s="21">
        <v>194</v>
      </c>
      <c r="D8" s="21">
        <v>944</v>
      </c>
      <c r="E8" s="21">
        <v>56</v>
      </c>
      <c r="F8" s="21">
        <v>338</v>
      </c>
      <c r="G8" s="21">
        <v>33</v>
      </c>
      <c r="H8" s="21">
        <v>30</v>
      </c>
    </row>
    <row r="9" spans="1:8" x14ac:dyDescent="0.2">
      <c r="A9" s="20" t="s">
        <v>588</v>
      </c>
      <c r="B9" s="21">
        <v>1400</v>
      </c>
      <c r="C9" s="21">
        <v>343</v>
      </c>
      <c r="D9" s="21">
        <v>723</v>
      </c>
      <c r="E9" s="21">
        <v>43</v>
      </c>
      <c r="F9" s="21">
        <v>481</v>
      </c>
      <c r="G9" s="21">
        <v>54</v>
      </c>
      <c r="H9" s="21">
        <v>25</v>
      </c>
    </row>
    <row r="10" spans="1:8" x14ac:dyDescent="0.2">
      <c r="A10" s="9" t="s">
        <v>589</v>
      </c>
      <c r="B10" s="9"/>
      <c r="C10" s="9"/>
      <c r="D10" s="9"/>
      <c r="E10" s="9"/>
      <c r="F10" s="9"/>
      <c r="G10" s="9"/>
      <c r="H10" s="9"/>
    </row>
    <row r="11" spans="1:8" x14ac:dyDescent="0.2">
      <c r="A11" s="20" t="s">
        <v>590</v>
      </c>
      <c r="B11" s="21">
        <v>610</v>
      </c>
      <c r="C11" s="21">
        <v>113</v>
      </c>
      <c r="D11" s="21">
        <v>417</v>
      </c>
      <c r="E11" s="21">
        <v>60</v>
      </c>
      <c r="F11" s="21">
        <v>197</v>
      </c>
      <c r="G11" s="21">
        <v>26</v>
      </c>
      <c r="H11" s="21">
        <v>9</v>
      </c>
    </row>
    <row r="12" spans="1:8" x14ac:dyDescent="0.2">
      <c r="A12" s="20" t="s">
        <v>591</v>
      </c>
      <c r="B12" s="21">
        <v>755</v>
      </c>
      <c r="C12" s="21">
        <v>120</v>
      </c>
      <c r="D12" s="21">
        <v>532</v>
      </c>
      <c r="E12" s="21">
        <v>31</v>
      </c>
      <c r="F12" s="21">
        <v>217</v>
      </c>
      <c r="G12" s="21">
        <v>22</v>
      </c>
      <c r="H12" s="21">
        <v>12</v>
      </c>
    </row>
    <row r="13" spans="1:8" x14ac:dyDescent="0.2">
      <c r="A13" s="20" t="s">
        <v>592</v>
      </c>
      <c r="B13" s="21">
        <v>601</v>
      </c>
      <c r="C13" s="21">
        <v>120</v>
      </c>
      <c r="D13" s="21">
        <v>388</v>
      </c>
      <c r="E13" s="21">
        <v>5</v>
      </c>
      <c r="F13" s="21">
        <v>169</v>
      </c>
      <c r="G13" s="21">
        <v>18</v>
      </c>
      <c r="H13" s="21">
        <v>15</v>
      </c>
    </row>
    <row r="14" spans="1:8" x14ac:dyDescent="0.2">
      <c r="A14" s="20" t="s">
        <v>593</v>
      </c>
      <c r="B14" s="21">
        <v>425</v>
      </c>
      <c r="C14" s="21">
        <v>103</v>
      </c>
      <c r="D14" s="21">
        <v>230</v>
      </c>
      <c r="E14" s="21">
        <v>3</v>
      </c>
      <c r="F14" s="21">
        <v>121</v>
      </c>
      <c r="G14" s="21">
        <v>11</v>
      </c>
      <c r="H14" s="21">
        <v>11</v>
      </c>
    </row>
    <row r="15" spans="1:8" x14ac:dyDescent="0.2">
      <c r="A15" s="20" t="s">
        <v>594</v>
      </c>
      <c r="B15" s="21">
        <v>217</v>
      </c>
      <c r="C15" s="21">
        <v>56</v>
      </c>
      <c r="D15" s="21">
        <v>83</v>
      </c>
      <c r="E15" s="21">
        <v>0</v>
      </c>
      <c r="F15" s="21">
        <v>88</v>
      </c>
      <c r="G15" s="21">
        <v>7</v>
      </c>
      <c r="H15" s="21">
        <v>6</v>
      </c>
    </row>
    <row r="16" spans="1:8" x14ac:dyDescent="0.2">
      <c r="A16" s="20" t="s">
        <v>595</v>
      </c>
      <c r="B16" s="21">
        <v>56</v>
      </c>
      <c r="C16" s="21">
        <v>22</v>
      </c>
      <c r="D16" s="21">
        <v>17</v>
      </c>
      <c r="E16" s="21">
        <v>0</v>
      </c>
      <c r="F16" s="21">
        <v>19</v>
      </c>
      <c r="G16" s="21">
        <v>2</v>
      </c>
      <c r="H16" s="21">
        <v>1</v>
      </c>
    </row>
    <row r="17" spans="1:8" x14ac:dyDescent="0.2">
      <c r="A17" s="20" t="s">
        <v>596</v>
      </c>
      <c r="B17" s="21">
        <v>13</v>
      </c>
      <c r="C17" s="21">
        <v>3</v>
      </c>
      <c r="D17" s="21">
        <v>0</v>
      </c>
      <c r="E17" s="21">
        <v>0</v>
      </c>
      <c r="F17" s="21">
        <v>8</v>
      </c>
      <c r="G17" s="21">
        <v>1</v>
      </c>
      <c r="H17" s="21">
        <v>1</v>
      </c>
    </row>
    <row r="18" spans="1:8" x14ac:dyDescent="0.2">
      <c r="A18" s="20" t="s">
        <v>597</v>
      </c>
      <c r="B18" s="21">
        <v>1365</v>
      </c>
      <c r="C18" s="21">
        <v>233</v>
      </c>
      <c r="D18" s="21">
        <v>949</v>
      </c>
      <c r="E18" s="21">
        <v>91</v>
      </c>
      <c r="F18" s="21">
        <v>414</v>
      </c>
      <c r="G18" s="21">
        <v>48</v>
      </c>
      <c r="H18" s="21">
        <v>21</v>
      </c>
    </row>
    <row r="19" spans="1:8" x14ac:dyDescent="0.2">
      <c r="A19" s="20" t="s">
        <v>598</v>
      </c>
      <c r="B19" s="21">
        <v>1026</v>
      </c>
      <c r="C19" s="21">
        <v>223</v>
      </c>
      <c r="D19" s="21">
        <v>618</v>
      </c>
      <c r="E19" s="21">
        <v>8</v>
      </c>
      <c r="F19" s="21">
        <v>290</v>
      </c>
      <c r="G19" s="21">
        <v>29</v>
      </c>
      <c r="H19" s="21">
        <v>26</v>
      </c>
    </row>
    <row r="20" spans="1:8" x14ac:dyDescent="0.2">
      <c r="A20" s="20" t="s">
        <v>599</v>
      </c>
      <c r="B20" s="21">
        <v>286</v>
      </c>
      <c r="C20" s="21">
        <v>81</v>
      </c>
      <c r="D20" s="21">
        <v>100</v>
      </c>
      <c r="E20" s="21">
        <v>0</v>
      </c>
      <c r="F20" s="21">
        <v>115</v>
      </c>
      <c r="G20" s="21">
        <v>10</v>
      </c>
      <c r="H20" s="21">
        <v>8</v>
      </c>
    </row>
    <row r="21" spans="1:8" x14ac:dyDescent="0.2">
      <c r="A21" s="20" t="s">
        <v>600</v>
      </c>
      <c r="B21" s="21">
        <v>1312</v>
      </c>
      <c r="C21" s="21">
        <v>304</v>
      </c>
      <c r="D21" s="21">
        <v>718</v>
      </c>
      <c r="E21" s="21">
        <v>8</v>
      </c>
      <c r="F21" s="21">
        <v>405</v>
      </c>
      <c r="G21" s="21">
        <v>39</v>
      </c>
      <c r="H21" s="21">
        <v>34</v>
      </c>
    </row>
    <row r="22" spans="1:8" x14ac:dyDescent="0.2">
      <c r="A22" s="9" t="s">
        <v>601</v>
      </c>
      <c r="B22" s="10">
        <v>298</v>
      </c>
      <c r="C22" s="10">
        <v>51</v>
      </c>
      <c r="D22" s="10">
        <v>222</v>
      </c>
      <c r="E22" s="10">
        <v>33</v>
      </c>
      <c r="F22" s="10">
        <v>92</v>
      </c>
      <c r="G22" s="10">
        <v>10</v>
      </c>
      <c r="H22" s="10">
        <v>4</v>
      </c>
    </row>
    <row r="23" spans="1:8" x14ac:dyDescent="0.2">
      <c r="A23" s="20" t="s">
        <v>591</v>
      </c>
      <c r="B23" s="21">
        <v>388</v>
      </c>
      <c r="C23" s="21">
        <v>60</v>
      </c>
      <c r="D23" s="21">
        <v>299</v>
      </c>
      <c r="E23" s="21">
        <v>18</v>
      </c>
      <c r="F23" s="21">
        <v>99</v>
      </c>
      <c r="G23" s="21">
        <v>9</v>
      </c>
      <c r="H23" s="21">
        <v>5</v>
      </c>
    </row>
    <row r="24" spans="1:8" x14ac:dyDescent="0.2">
      <c r="A24" s="20" t="s">
        <v>592</v>
      </c>
      <c r="B24" s="21">
        <v>299</v>
      </c>
      <c r="C24" s="21">
        <v>43</v>
      </c>
      <c r="D24" s="21">
        <v>222</v>
      </c>
      <c r="E24" s="21">
        <v>3</v>
      </c>
      <c r="F24" s="21">
        <v>66</v>
      </c>
      <c r="G24" s="21">
        <v>6</v>
      </c>
      <c r="H24" s="21">
        <v>11</v>
      </c>
    </row>
    <row r="25" spans="1:8" x14ac:dyDescent="0.2">
      <c r="A25" s="20" t="s">
        <v>593</v>
      </c>
      <c r="B25" s="21">
        <v>192</v>
      </c>
      <c r="C25" s="21">
        <v>26</v>
      </c>
      <c r="D25" s="21">
        <v>141</v>
      </c>
      <c r="E25" s="21">
        <v>2</v>
      </c>
      <c r="F25" s="21">
        <v>44</v>
      </c>
      <c r="G25" s="21">
        <v>4</v>
      </c>
      <c r="H25" s="21">
        <v>6</v>
      </c>
    </row>
    <row r="26" spans="1:8" x14ac:dyDescent="0.2">
      <c r="A26" s="20" t="s">
        <v>594</v>
      </c>
      <c r="B26" s="21">
        <v>77</v>
      </c>
      <c r="C26" s="21">
        <v>11</v>
      </c>
      <c r="D26" s="21">
        <v>50</v>
      </c>
      <c r="E26" s="21">
        <v>0</v>
      </c>
      <c r="F26" s="21">
        <v>27</v>
      </c>
      <c r="G26" s="21">
        <v>1</v>
      </c>
      <c r="H26" s="21">
        <v>4</v>
      </c>
    </row>
    <row r="27" spans="1:8" x14ac:dyDescent="0.2">
      <c r="A27" s="20" t="s">
        <v>595</v>
      </c>
      <c r="B27" s="21">
        <v>19</v>
      </c>
      <c r="C27" s="21">
        <v>2</v>
      </c>
      <c r="D27" s="21">
        <v>10</v>
      </c>
      <c r="E27" s="21">
        <v>0</v>
      </c>
      <c r="F27" s="21">
        <v>8</v>
      </c>
      <c r="G27" s="21">
        <v>2</v>
      </c>
      <c r="H27" s="21">
        <v>0</v>
      </c>
    </row>
    <row r="28" spans="1:8" x14ac:dyDescent="0.2">
      <c r="A28" s="20" t="s">
        <v>596</v>
      </c>
      <c r="B28" s="21">
        <v>4</v>
      </c>
      <c r="C28" s="21">
        <v>1</v>
      </c>
      <c r="D28" s="21">
        <v>0</v>
      </c>
      <c r="E28" s="21">
        <v>0</v>
      </c>
      <c r="F28" s="21">
        <v>2</v>
      </c>
      <c r="G28" s="21">
        <v>1</v>
      </c>
      <c r="H28" s="21">
        <v>0</v>
      </c>
    </row>
    <row r="29" spans="1:8" x14ac:dyDescent="0.2">
      <c r="A29" s="20" t="s">
        <v>597</v>
      </c>
      <c r="B29" s="21">
        <v>686</v>
      </c>
      <c r="C29" s="21">
        <v>111</v>
      </c>
      <c r="D29" s="21">
        <v>521</v>
      </c>
      <c r="E29" s="21">
        <v>51</v>
      </c>
      <c r="F29" s="21">
        <v>191</v>
      </c>
      <c r="G29" s="21">
        <v>19</v>
      </c>
      <c r="H29" s="21">
        <v>9</v>
      </c>
    </row>
    <row r="30" spans="1:8" x14ac:dyDescent="0.2">
      <c r="A30" s="20" t="s">
        <v>598</v>
      </c>
      <c r="B30" s="21">
        <v>491</v>
      </c>
      <c r="C30" s="21">
        <v>69</v>
      </c>
      <c r="D30" s="21">
        <v>363</v>
      </c>
      <c r="E30" s="21">
        <v>5</v>
      </c>
      <c r="F30" s="21">
        <v>110</v>
      </c>
      <c r="G30" s="21">
        <v>10</v>
      </c>
      <c r="H30" s="21">
        <v>17</v>
      </c>
    </row>
    <row r="31" spans="1:8" x14ac:dyDescent="0.2">
      <c r="A31" s="20" t="s">
        <v>599</v>
      </c>
      <c r="B31" s="21">
        <v>100</v>
      </c>
      <c r="C31" s="21">
        <v>14</v>
      </c>
      <c r="D31" s="21">
        <v>60</v>
      </c>
      <c r="E31" s="21">
        <v>0</v>
      </c>
      <c r="F31" s="21">
        <v>37</v>
      </c>
      <c r="G31" s="21">
        <v>4</v>
      </c>
      <c r="H31" s="21">
        <v>4</v>
      </c>
    </row>
    <row r="32" spans="1:8" x14ac:dyDescent="0.2">
      <c r="A32" s="20" t="s">
        <v>600</v>
      </c>
      <c r="B32" s="21">
        <v>591</v>
      </c>
      <c r="C32" s="21">
        <v>83</v>
      </c>
      <c r="D32" s="21">
        <v>423</v>
      </c>
      <c r="E32" s="21">
        <v>5</v>
      </c>
      <c r="F32" s="21">
        <v>147</v>
      </c>
      <c r="G32" s="21">
        <v>14</v>
      </c>
      <c r="H32" s="21">
        <v>21</v>
      </c>
    </row>
    <row r="33" spans="1:8" x14ac:dyDescent="0.2">
      <c r="A33" s="9" t="s">
        <v>602</v>
      </c>
      <c r="B33" s="10">
        <v>312</v>
      </c>
      <c r="C33" s="10">
        <v>62</v>
      </c>
      <c r="D33" s="10">
        <v>195</v>
      </c>
      <c r="E33" s="10">
        <v>27</v>
      </c>
      <c r="F33" s="10">
        <v>105</v>
      </c>
      <c r="G33" s="10">
        <v>16</v>
      </c>
      <c r="H33" s="10">
        <v>5</v>
      </c>
    </row>
    <row r="34" spans="1:8" x14ac:dyDescent="0.2">
      <c r="A34" s="20" t="s">
        <v>591</v>
      </c>
      <c r="B34" s="21">
        <v>367</v>
      </c>
      <c r="C34" s="21">
        <v>60</v>
      </c>
      <c r="D34" s="21">
        <v>233</v>
      </c>
      <c r="E34" s="21">
        <v>13</v>
      </c>
      <c r="F34" s="21">
        <v>118</v>
      </c>
      <c r="G34" s="21">
        <v>13</v>
      </c>
      <c r="H34" s="21">
        <v>7</v>
      </c>
    </row>
    <row r="35" spans="1:8" x14ac:dyDescent="0.2">
      <c r="A35" s="20" t="s">
        <v>592</v>
      </c>
      <c r="B35" s="21">
        <v>302</v>
      </c>
      <c r="C35" s="21">
        <v>77</v>
      </c>
      <c r="D35" s="21">
        <v>166</v>
      </c>
      <c r="E35" s="21">
        <v>2</v>
      </c>
      <c r="F35" s="21">
        <v>103</v>
      </c>
      <c r="G35" s="21">
        <v>12</v>
      </c>
      <c r="H35" s="21">
        <v>4</v>
      </c>
    </row>
    <row r="36" spans="1:8" x14ac:dyDescent="0.2">
      <c r="A36" s="20" t="s">
        <v>593</v>
      </c>
      <c r="B36" s="21">
        <v>233</v>
      </c>
      <c r="C36" s="21">
        <v>77</v>
      </c>
      <c r="D36" s="21">
        <v>89</v>
      </c>
      <c r="E36" s="21">
        <v>1</v>
      </c>
      <c r="F36" s="21">
        <v>77</v>
      </c>
      <c r="G36" s="21">
        <v>7</v>
      </c>
      <c r="H36" s="21">
        <v>5</v>
      </c>
    </row>
    <row r="37" spans="1:8" x14ac:dyDescent="0.2">
      <c r="A37" s="20" t="s">
        <v>594</v>
      </c>
      <c r="B37" s="21">
        <v>140</v>
      </c>
      <c r="C37" s="21">
        <v>45</v>
      </c>
      <c r="D37" s="21">
        <v>33</v>
      </c>
      <c r="E37" s="21">
        <v>0</v>
      </c>
      <c r="F37" s="21">
        <v>61</v>
      </c>
      <c r="G37" s="21">
        <v>6</v>
      </c>
      <c r="H37" s="21">
        <v>2</v>
      </c>
    </row>
    <row r="38" spans="1:8" x14ac:dyDescent="0.2">
      <c r="A38" s="20" t="s">
        <v>595</v>
      </c>
      <c r="B38" s="21">
        <v>37</v>
      </c>
      <c r="C38" s="21">
        <v>20</v>
      </c>
      <c r="D38" s="21">
        <v>7</v>
      </c>
      <c r="E38" s="21">
        <v>0</v>
      </c>
      <c r="F38" s="21">
        <v>11</v>
      </c>
      <c r="G38" s="21">
        <v>0</v>
      </c>
      <c r="H38" s="21">
        <v>1</v>
      </c>
    </row>
    <row r="39" spans="1:8" x14ac:dyDescent="0.2">
      <c r="A39" s="20" t="s">
        <v>596</v>
      </c>
      <c r="B39" s="21">
        <v>9</v>
      </c>
      <c r="C39" s="21">
        <v>2</v>
      </c>
      <c r="D39" s="21">
        <v>0</v>
      </c>
      <c r="E39" s="21">
        <v>0</v>
      </c>
      <c r="F39" s="21">
        <v>6</v>
      </c>
      <c r="G39" s="21">
        <v>0</v>
      </c>
      <c r="H39" s="21">
        <v>1</v>
      </c>
    </row>
    <row r="40" spans="1:8" x14ac:dyDescent="0.2">
      <c r="A40" s="20" t="s">
        <v>597</v>
      </c>
      <c r="B40" s="21">
        <v>679</v>
      </c>
      <c r="C40" s="21">
        <v>122</v>
      </c>
      <c r="D40" s="21">
        <v>428</v>
      </c>
      <c r="E40" s="21">
        <v>40</v>
      </c>
      <c r="F40" s="21">
        <v>223</v>
      </c>
      <c r="G40" s="21">
        <v>29</v>
      </c>
      <c r="H40" s="21">
        <v>12</v>
      </c>
    </row>
    <row r="41" spans="1:8" x14ac:dyDescent="0.2">
      <c r="A41" s="20" t="s">
        <v>598</v>
      </c>
      <c r="B41" s="21">
        <v>535</v>
      </c>
      <c r="C41" s="21">
        <v>154</v>
      </c>
      <c r="D41" s="21">
        <v>255</v>
      </c>
      <c r="E41" s="21">
        <v>3</v>
      </c>
      <c r="F41" s="21">
        <v>180</v>
      </c>
      <c r="G41" s="21">
        <v>19</v>
      </c>
      <c r="H41" s="21">
        <v>9</v>
      </c>
    </row>
    <row r="42" spans="1:8" x14ac:dyDescent="0.2">
      <c r="A42" s="20" t="s">
        <v>599</v>
      </c>
      <c r="B42" s="21">
        <v>186</v>
      </c>
      <c r="C42" s="21">
        <v>67</v>
      </c>
      <c r="D42" s="21">
        <v>40</v>
      </c>
      <c r="E42" s="21">
        <v>0</v>
      </c>
      <c r="F42" s="21">
        <v>78</v>
      </c>
      <c r="G42" s="21">
        <v>6</v>
      </c>
      <c r="H42" s="21">
        <v>4</v>
      </c>
    </row>
    <row r="43" spans="1:8" x14ac:dyDescent="0.2">
      <c r="A43" s="20" t="s">
        <v>600</v>
      </c>
      <c r="B43" s="21">
        <v>721</v>
      </c>
      <c r="C43" s="21">
        <v>221</v>
      </c>
      <c r="D43" s="21">
        <v>295</v>
      </c>
      <c r="E43" s="21">
        <v>3</v>
      </c>
      <c r="F43" s="21">
        <v>258</v>
      </c>
      <c r="G43" s="21">
        <v>25</v>
      </c>
      <c r="H43" s="21">
        <v>13</v>
      </c>
    </row>
    <row r="44" spans="1:8" x14ac:dyDescent="0.2">
      <c r="A44" s="9" t="s">
        <v>603</v>
      </c>
      <c r="B44" s="9"/>
      <c r="C44" s="9"/>
      <c r="D44" s="9"/>
      <c r="E44" s="9"/>
      <c r="F44" s="9"/>
      <c r="G44" s="9"/>
      <c r="H44" s="9"/>
    </row>
    <row r="45" spans="1:8" x14ac:dyDescent="0.2">
      <c r="A45" s="20" t="s">
        <v>604</v>
      </c>
      <c r="B45" s="21">
        <v>138</v>
      </c>
      <c r="C45" s="21">
        <v>101</v>
      </c>
      <c r="D45" s="21">
        <v>6</v>
      </c>
      <c r="E45" s="21">
        <v>9</v>
      </c>
      <c r="F45" s="21">
        <v>1</v>
      </c>
      <c r="G45" s="21">
        <v>23</v>
      </c>
      <c r="H45" s="21">
        <v>0</v>
      </c>
    </row>
    <row r="46" spans="1:8" x14ac:dyDescent="0.2">
      <c r="A46" s="20" t="s">
        <v>328</v>
      </c>
      <c r="B46" s="21">
        <v>1747</v>
      </c>
      <c r="C46" s="21">
        <v>23</v>
      </c>
      <c r="D46" s="21">
        <v>1656</v>
      </c>
      <c r="E46" s="21">
        <v>76</v>
      </c>
      <c r="F46" s="21">
        <v>526</v>
      </c>
      <c r="G46" s="21">
        <v>36</v>
      </c>
      <c r="H46" s="21">
        <v>2</v>
      </c>
    </row>
    <row r="47" spans="1:8" x14ac:dyDescent="0.2">
      <c r="A47" s="20" t="s">
        <v>329</v>
      </c>
      <c r="B47" s="21">
        <v>191</v>
      </c>
      <c r="C47" s="21">
        <v>130</v>
      </c>
      <c r="D47" s="21">
        <v>3</v>
      </c>
      <c r="E47" s="21">
        <v>5</v>
      </c>
      <c r="F47" s="21">
        <v>46</v>
      </c>
      <c r="G47" s="21">
        <v>10</v>
      </c>
      <c r="H47" s="21">
        <v>1</v>
      </c>
    </row>
    <row r="48" spans="1:8" x14ac:dyDescent="0.2">
      <c r="A48" s="20" t="s">
        <v>330</v>
      </c>
      <c r="B48" s="21">
        <v>544</v>
      </c>
      <c r="C48" s="21">
        <v>281</v>
      </c>
      <c r="D48" s="21">
        <v>0</v>
      </c>
      <c r="E48" s="21">
        <v>9</v>
      </c>
      <c r="F48" s="21">
        <v>245</v>
      </c>
      <c r="G48" s="21">
        <v>16</v>
      </c>
      <c r="H48" s="21">
        <v>2</v>
      </c>
    </row>
    <row r="49" spans="1:8" x14ac:dyDescent="0.2">
      <c r="A49" s="20" t="s">
        <v>605</v>
      </c>
      <c r="B49" s="21">
        <v>57</v>
      </c>
      <c r="C49" s="21">
        <v>2</v>
      </c>
      <c r="D49" s="21">
        <v>2</v>
      </c>
      <c r="E49" s="21">
        <v>0</v>
      </c>
      <c r="F49" s="21">
        <v>1</v>
      </c>
      <c r="G49" s="21">
        <v>2</v>
      </c>
      <c r="H49" s="21">
        <v>50</v>
      </c>
    </row>
    <row r="50" spans="1:8" x14ac:dyDescent="0.2">
      <c r="A50" s="9" t="s">
        <v>606</v>
      </c>
      <c r="B50" s="10">
        <v>89</v>
      </c>
      <c r="C50" s="10">
        <v>68</v>
      </c>
      <c r="D50" s="10">
        <v>5</v>
      </c>
      <c r="E50" s="10">
        <v>5</v>
      </c>
      <c r="F50" s="10">
        <v>0</v>
      </c>
      <c r="G50" s="10">
        <v>12</v>
      </c>
      <c r="H50" s="10">
        <v>0</v>
      </c>
    </row>
    <row r="51" spans="1:8" x14ac:dyDescent="0.2">
      <c r="A51" s="20" t="s">
        <v>331</v>
      </c>
      <c r="B51" s="21">
        <v>977</v>
      </c>
      <c r="C51" s="21">
        <v>9</v>
      </c>
      <c r="D51" s="21">
        <v>934</v>
      </c>
      <c r="E51" s="21">
        <v>50</v>
      </c>
      <c r="F51" s="21">
        <v>281</v>
      </c>
      <c r="G51" s="21">
        <v>15</v>
      </c>
      <c r="H51" s="21">
        <v>2</v>
      </c>
    </row>
    <row r="52" spans="1:8" x14ac:dyDescent="0.2">
      <c r="A52" s="20" t="s">
        <v>332</v>
      </c>
      <c r="B52" s="21">
        <v>73</v>
      </c>
      <c r="C52" s="21">
        <v>63</v>
      </c>
      <c r="D52" s="21">
        <v>3</v>
      </c>
      <c r="E52" s="21">
        <v>1</v>
      </c>
      <c r="F52" s="21">
        <v>6</v>
      </c>
      <c r="G52" s="21">
        <v>1</v>
      </c>
      <c r="H52" s="21">
        <v>0</v>
      </c>
    </row>
    <row r="53" spans="1:8" x14ac:dyDescent="0.2">
      <c r="A53" s="20" t="s">
        <v>333</v>
      </c>
      <c r="B53" s="21">
        <v>108</v>
      </c>
      <c r="C53" s="21">
        <v>54</v>
      </c>
      <c r="D53" s="21">
        <v>0</v>
      </c>
      <c r="E53" s="21">
        <v>0</v>
      </c>
      <c r="F53" s="21">
        <v>51</v>
      </c>
      <c r="G53" s="21">
        <v>5</v>
      </c>
      <c r="H53" s="21">
        <v>0</v>
      </c>
    </row>
    <row r="54" spans="1:8" x14ac:dyDescent="0.2">
      <c r="A54" s="20" t="s">
        <v>605</v>
      </c>
      <c r="B54" s="21">
        <v>30</v>
      </c>
      <c r="C54" s="21">
        <v>0</v>
      </c>
      <c r="D54" s="21">
        <v>2</v>
      </c>
      <c r="E54" s="21">
        <v>0</v>
      </c>
      <c r="F54" s="21">
        <v>0</v>
      </c>
      <c r="G54" s="21">
        <v>0</v>
      </c>
      <c r="H54" s="21">
        <v>28</v>
      </c>
    </row>
    <row r="55" spans="1:8" x14ac:dyDescent="0.2">
      <c r="A55" s="9" t="s">
        <v>607</v>
      </c>
      <c r="B55" s="10">
        <v>49</v>
      </c>
      <c r="C55" s="10">
        <v>33</v>
      </c>
      <c r="D55" s="10">
        <v>1</v>
      </c>
      <c r="E55" s="10">
        <v>4</v>
      </c>
      <c r="F55" s="10">
        <v>1</v>
      </c>
      <c r="G55" s="10">
        <v>11</v>
      </c>
      <c r="H55" s="10">
        <v>0</v>
      </c>
    </row>
    <row r="56" spans="1:8" x14ac:dyDescent="0.2">
      <c r="A56" s="20" t="s">
        <v>331</v>
      </c>
      <c r="B56" s="21">
        <v>770</v>
      </c>
      <c r="C56" s="21">
        <v>14</v>
      </c>
      <c r="D56" s="21">
        <v>722</v>
      </c>
      <c r="E56" s="21">
        <v>26</v>
      </c>
      <c r="F56" s="21">
        <v>245</v>
      </c>
      <c r="G56" s="21">
        <v>21</v>
      </c>
      <c r="H56" s="21">
        <v>0</v>
      </c>
    </row>
    <row r="57" spans="1:8" x14ac:dyDescent="0.2">
      <c r="A57" s="20" t="s">
        <v>332</v>
      </c>
      <c r="B57" s="21">
        <v>118</v>
      </c>
      <c r="C57" s="21">
        <v>67</v>
      </c>
      <c r="D57" s="21">
        <v>0</v>
      </c>
      <c r="E57" s="21">
        <v>4</v>
      </c>
      <c r="F57" s="21">
        <v>40</v>
      </c>
      <c r="G57" s="21">
        <v>9</v>
      </c>
      <c r="H57" s="21">
        <v>1</v>
      </c>
    </row>
    <row r="58" spans="1:8" x14ac:dyDescent="0.2">
      <c r="A58" s="20" t="s">
        <v>333</v>
      </c>
      <c r="B58" s="21">
        <v>436</v>
      </c>
      <c r="C58" s="21">
        <v>227</v>
      </c>
      <c r="D58" s="21">
        <v>0</v>
      </c>
      <c r="E58" s="21">
        <v>9</v>
      </c>
      <c r="F58" s="21">
        <v>194</v>
      </c>
      <c r="G58" s="21">
        <v>11</v>
      </c>
      <c r="H58" s="21">
        <v>2</v>
      </c>
    </row>
    <row r="59" spans="1:8" x14ac:dyDescent="0.2">
      <c r="A59" s="20" t="s">
        <v>605</v>
      </c>
      <c r="B59" s="21">
        <v>27</v>
      </c>
      <c r="C59" s="21">
        <v>2</v>
      </c>
      <c r="D59" s="21">
        <v>0</v>
      </c>
      <c r="E59" s="21">
        <v>0</v>
      </c>
      <c r="F59" s="21">
        <v>1</v>
      </c>
      <c r="G59" s="21">
        <v>2</v>
      </c>
      <c r="H59" s="21">
        <v>22</v>
      </c>
    </row>
    <row r="60" spans="1:8" x14ac:dyDescent="0.2">
      <c r="A60" s="9" t="s">
        <v>608</v>
      </c>
      <c r="B60" s="9"/>
      <c r="C60" s="9"/>
      <c r="D60" s="9"/>
      <c r="E60" s="9"/>
      <c r="F60" s="9"/>
      <c r="G60" s="9"/>
      <c r="H60" s="9"/>
    </row>
    <row r="61" spans="1:8" x14ac:dyDescent="0.2">
      <c r="A61" s="20" t="s">
        <v>609</v>
      </c>
      <c r="B61" s="21">
        <v>360</v>
      </c>
      <c r="C61" s="21">
        <v>0</v>
      </c>
      <c r="D61" s="21">
        <v>213</v>
      </c>
      <c r="E61" s="21">
        <v>12</v>
      </c>
      <c r="F61" s="21">
        <v>284</v>
      </c>
      <c r="G61" s="21">
        <v>9</v>
      </c>
      <c r="H61" s="21">
        <v>4</v>
      </c>
    </row>
    <row r="62" spans="1:8" x14ac:dyDescent="0.2">
      <c r="A62" s="20" t="s">
        <v>610</v>
      </c>
      <c r="B62" s="21">
        <v>1326</v>
      </c>
      <c r="C62" s="21">
        <v>358</v>
      </c>
      <c r="D62" s="21">
        <v>937</v>
      </c>
      <c r="E62" s="21">
        <v>45</v>
      </c>
      <c r="F62" s="21">
        <v>3</v>
      </c>
      <c r="G62" s="21">
        <v>24</v>
      </c>
      <c r="H62" s="21">
        <v>0</v>
      </c>
    </row>
    <row r="63" spans="1:8" x14ac:dyDescent="0.2">
      <c r="A63" s="20" t="s">
        <v>611</v>
      </c>
      <c r="B63" s="21">
        <v>649</v>
      </c>
      <c r="C63" s="21">
        <v>23</v>
      </c>
      <c r="D63" s="21">
        <v>420</v>
      </c>
      <c r="E63" s="21">
        <v>24</v>
      </c>
      <c r="F63" s="21">
        <v>526</v>
      </c>
      <c r="G63" s="21">
        <v>30</v>
      </c>
      <c r="H63" s="21">
        <v>1</v>
      </c>
    </row>
    <row r="64" spans="1:8" x14ac:dyDescent="0.2">
      <c r="A64" s="20" t="s">
        <v>612</v>
      </c>
      <c r="B64" s="21">
        <v>277</v>
      </c>
      <c r="C64" s="21">
        <v>151</v>
      </c>
      <c r="D64" s="21">
        <v>93</v>
      </c>
      <c r="E64" s="21">
        <v>18</v>
      </c>
      <c r="F64" s="21">
        <v>0</v>
      </c>
      <c r="G64" s="21">
        <v>22</v>
      </c>
      <c r="H64" s="21">
        <v>0</v>
      </c>
    </row>
    <row r="65" spans="1:8" x14ac:dyDescent="0.2">
      <c r="A65" s="20" t="s">
        <v>613</v>
      </c>
      <c r="B65" s="21">
        <v>65</v>
      </c>
      <c r="C65" s="21">
        <v>5</v>
      </c>
      <c r="D65" s="21">
        <v>4</v>
      </c>
      <c r="E65" s="21">
        <v>0</v>
      </c>
      <c r="F65" s="21">
        <v>6</v>
      </c>
      <c r="G65" s="21">
        <v>2</v>
      </c>
      <c r="H65" s="21">
        <v>50</v>
      </c>
    </row>
    <row r="66" spans="1:8" x14ac:dyDescent="0.2">
      <c r="A66" s="9" t="s">
        <v>614</v>
      </c>
      <c r="B66" s="9"/>
      <c r="C66" s="9"/>
      <c r="D66" s="9"/>
      <c r="E66" s="9"/>
      <c r="F66" s="9"/>
      <c r="G66" s="9"/>
      <c r="H66" s="9"/>
    </row>
    <row r="67" spans="1:8" x14ac:dyDescent="0.2">
      <c r="A67" s="20" t="s">
        <v>615</v>
      </c>
      <c r="B67" s="21">
        <v>537</v>
      </c>
      <c r="C67" s="21">
        <v>537</v>
      </c>
      <c r="D67" s="21">
        <v>0</v>
      </c>
      <c r="E67" s="21">
        <v>0</v>
      </c>
      <c r="F67" s="21">
        <v>0</v>
      </c>
      <c r="G67" s="21">
        <v>0</v>
      </c>
      <c r="H67" s="21">
        <v>0</v>
      </c>
    </row>
    <row r="68" spans="1:8" x14ac:dyDescent="0.2">
      <c r="A68" s="20" t="s">
        <v>180</v>
      </c>
      <c r="B68" s="21">
        <v>1667</v>
      </c>
      <c r="C68" s="21">
        <v>0</v>
      </c>
      <c r="D68" s="21">
        <v>1667</v>
      </c>
      <c r="E68" s="21">
        <v>66</v>
      </c>
      <c r="F68" s="21">
        <v>478</v>
      </c>
      <c r="G68" s="21">
        <v>25</v>
      </c>
      <c r="H68" s="21">
        <v>0</v>
      </c>
    </row>
    <row r="69" spans="1:8" x14ac:dyDescent="0.2">
      <c r="A69" s="20" t="s">
        <v>616</v>
      </c>
      <c r="B69" s="21">
        <v>99</v>
      </c>
      <c r="C69" s="21">
        <v>0</v>
      </c>
      <c r="D69" s="21">
        <v>66</v>
      </c>
      <c r="E69" s="21">
        <v>99</v>
      </c>
      <c r="F69" s="21">
        <v>28</v>
      </c>
      <c r="G69" s="21">
        <v>8</v>
      </c>
      <c r="H69" s="21">
        <v>0</v>
      </c>
    </row>
    <row r="70" spans="1:8" x14ac:dyDescent="0.2">
      <c r="A70" s="20" t="s">
        <v>617</v>
      </c>
      <c r="B70" s="21">
        <v>819</v>
      </c>
      <c r="C70" s="21">
        <v>0</v>
      </c>
      <c r="D70" s="21">
        <v>478</v>
      </c>
      <c r="E70" s="21">
        <v>28</v>
      </c>
      <c r="F70" s="21">
        <v>819</v>
      </c>
      <c r="G70" s="21">
        <v>30</v>
      </c>
      <c r="H70" s="21">
        <v>0</v>
      </c>
    </row>
    <row r="71" spans="1:8" x14ac:dyDescent="0.2">
      <c r="A71" s="20" t="s">
        <v>618</v>
      </c>
      <c r="B71" s="21">
        <v>87</v>
      </c>
      <c r="C71" s="21">
        <v>0</v>
      </c>
      <c r="D71" s="21">
        <v>25</v>
      </c>
      <c r="E71" s="21">
        <v>8</v>
      </c>
      <c r="F71" s="21">
        <v>30</v>
      </c>
      <c r="G71" s="21">
        <v>87</v>
      </c>
      <c r="H71" s="21">
        <v>0</v>
      </c>
    </row>
    <row r="72" spans="1:8" x14ac:dyDescent="0.2">
      <c r="A72" s="20" t="s">
        <v>613</v>
      </c>
      <c r="B72" s="21">
        <v>55</v>
      </c>
      <c r="C72" s="21">
        <v>0</v>
      </c>
      <c r="D72" s="21">
        <v>0</v>
      </c>
      <c r="E72" s="21">
        <v>0</v>
      </c>
      <c r="F72" s="21">
        <v>0</v>
      </c>
      <c r="G72" s="21">
        <v>0</v>
      </c>
      <c r="H72" s="21">
        <v>55</v>
      </c>
    </row>
    <row r="73" spans="1:8" x14ac:dyDescent="0.2">
      <c r="A73" s="9" t="s">
        <v>619</v>
      </c>
      <c r="B73" s="9"/>
      <c r="C73" s="9"/>
      <c r="D73" s="9"/>
      <c r="E73" s="9"/>
      <c r="F73" s="9"/>
      <c r="G73" s="9"/>
      <c r="H73" s="9"/>
    </row>
    <row r="74" spans="1:8" x14ac:dyDescent="0.2">
      <c r="A74" s="20" t="s">
        <v>620</v>
      </c>
      <c r="B74" s="21">
        <v>537</v>
      </c>
      <c r="C74" s="21">
        <v>537</v>
      </c>
      <c r="D74" s="21">
        <v>0</v>
      </c>
      <c r="E74" s="21">
        <v>0</v>
      </c>
      <c r="F74" s="21">
        <v>0</v>
      </c>
      <c r="G74" s="21">
        <v>0</v>
      </c>
      <c r="H74" s="21">
        <v>0</v>
      </c>
    </row>
    <row r="75" spans="1:8" x14ac:dyDescent="0.2">
      <c r="A75" s="20" t="s">
        <v>621</v>
      </c>
      <c r="B75" s="21">
        <v>1329</v>
      </c>
      <c r="C75" s="21">
        <v>0</v>
      </c>
      <c r="D75" s="21">
        <v>1142</v>
      </c>
      <c r="E75" s="21">
        <v>16</v>
      </c>
      <c r="F75" s="21">
        <v>150</v>
      </c>
      <c r="G75" s="21">
        <v>20</v>
      </c>
      <c r="H75" s="21">
        <v>1</v>
      </c>
    </row>
    <row r="76" spans="1:8" x14ac:dyDescent="0.2">
      <c r="A76" s="20" t="s">
        <v>622</v>
      </c>
      <c r="B76" s="21">
        <v>406</v>
      </c>
      <c r="C76" s="21">
        <v>0</v>
      </c>
      <c r="D76" s="21">
        <v>306</v>
      </c>
      <c r="E76" s="21">
        <v>47</v>
      </c>
      <c r="F76" s="21">
        <v>346</v>
      </c>
      <c r="G76" s="21">
        <v>17</v>
      </c>
      <c r="H76" s="21">
        <v>2</v>
      </c>
    </row>
    <row r="77" spans="1:8" x14ac:dyDescent="0.2">
      <c r="A77" s="20" t="s">
        <v>623</v>
      </c>
      <c r="B77" s="21">
        <v>152</v>
      </c>
      <c r="C77" s="21">
        <v>0</v>
      </c>
      <c r="D77" s="21">
        <v>106</v>
      </c>
      <c r="E77" s="21">
        <v>19</v>
      </c>
      <c r="F77" s="21">
        <v>142</v>
      </c>
      <c r="G77" s="21">
        <v>13</v>
      </c>
      <c r="H77" s="21">
        <v>0</v>
      </c>
    </row>
    <row r="78" spans="1:8" x14ac:dyDescent="0.2">
      <c r="A78" s="20" t="s">
        <v>624</v>
      </c>
      <c r="B78" s="21">
        <v>88</v>
      </c>
      <c r="C78" s="21">
        <v>0</v>
      </c>
      <c r="D78" s="21">
        <v>44</v>
      </c>
      <c r="E78" s="21">
        <v>10</v>
      </c>
      <c r="F78" s="21">
        <v>82</v>
      </c>
      <c r="G78" s="21">
        <v>15</v>
      </c>
      <c r="H78" s="21">
        <v>1</v>
      </c>
    </row>
    <row r="79" spans="1:8" x14ac:dyDescent="0.2">
      <c r="A79" s="20" t="s">
        <v>625</v>
      </c>
      <c r="B79" s="21">
        <v>84</v>
      </c>
      <c r="C79" s="21">
        <v>0</v>
      </c>
      <c r="D79" s="21">
        <v>60</v>
      </c>
      <c r="E79" s="21">
        <v>6</v>
      </c>
      <c r="F79" s="21">
        <v>80</v>
      </c>
      <c r="G79" s="21">
        <v>10</v>
      </c>
      <c r="H79" s="21">
        <v>1</v>
      </c>
    </row>
    <row r="80" spans="1:8" x14ac:dyDescent="0.2">
      <c r="A80" s="20" t="s">
        <v>613</v>
      </c>
      <c r="B80" s="21">
        <v>81</v>
      </c>
      <c r="C80" s="21">
        <v>0</v>
      </c>
      <c r="D80" s="21">
        <v>9</v>
      </c>
      <c r="E80" s="21">
        <v>1</v>
      </c>
      <c r="F80" s="21">
        <v>19</v>
      </c>
      <c r="G80" s="21">
        <v>12</v>
      </c>
      <c r="H80" s="21">
        <v>50</v>
      </c>
    </row>
    <row r="81" spans="1:8" x14ac:dyDescent="0.2">
      <c r="A81" s="9" t="s">
        <v>626</v>
      </c>
      <c r="B81" s="9"/>
      <c r="C81" s="9"/>
      <c r="D81" s="9"/>
      <c r="E81" s="9"/>
      <c r="F81" s="9"/>
      <c r="G81" s="9"/>
      <c r="H81" s="9"/>
    </row>
    <row r="82" spans="1:8" x14ac:dyDescent="0.2">
      <c r="A82" s="20" t="s">
        <v>627</v>
      </c>
      <c r="B82" s="21">
        <v>788</v>
      </c>
      <c r="C82" s="21">
        <v>147</v>
      </c>
      <c r="D82" s="21">
        <v>544</v>
      </c>
      <c r="E82" s="21">
        <v>48</v>
      </c>
      <c r="F82" s="21">
        <v>278</v>
      </c>
      <c r="G82" s="21">
        <v>22</v>
      </c>
      <c r="H82" s="21">
        <v>1</v>
      </c>
    </row>
    <row r="83" spans="1:8" x14ac:dyDescent="0.2">
      <c r="A83" s="20" t="s">
        <v>628</v>
      </c>
      <c r="B83" s="21">
        <v>1824</v>
      </c>
      <c r="C83" s="21">
        <v>387</v>
      </c>
      <c r="D83" s="21">
        <v>1114</v>
      </c>
      <c r="E83" s="21">
        <v>51</v>
      </c>
      <c r="F83" s="21">
        <v>538</v>
      </c>
      <c r="G83" s="21">
        <v>64</v>
      </c>
      <c r="H83" s="21">
        <v>5</v>
      </c>
    </row>
    <row r="84" spans="1:8" x14ac:dyDescent="0.2">
      <c r="A84" s="20" t="s">
        <v>613</v>
      </c>
      <c r="B84" s="21">
        <v>65</v>
      </c>
      <c r="C84" s="21">
        <v>3</v>
      </c>
      <c r="D84" s="21">
        <v>9</v>
      </c>
      <c r="E84" s="21">
        <v>0</v>
      </c>
      <c r="F84" s="21">
        <v>3</v>
      </c>
      <c r="G84" s="21">
        <v>1</v>
      </c>
      <c r="H84" s="21">
        <v>49</v>
      </c>
    </row>
    <row r="85" spans="1:8" x14ac:dyDescent="0.2">
      <c r="A85" s="9" t="s">
        <v>629</v>
      </c>
      <c r="B85" s="9"/>
      <c r="C85" s="9"/>
      <c r="D85" s="9"/>
      <c r="E85" s="9"/>
      <c r="F85" s="9"/>
      <c r="G85" s="9"/>
      <c r="H85" s="9"/>
    </row>
    <row r="86" spans="1:8" x14ac:dyDescent="0.2">
      <c r="A86" s="20" t="s">
        <v>630</v>
      </c>
      <c r="B86" s="21">
        <v>393</v>
      </c>
      <c r="C86" s="21">
        <v>75</v>
      </c>
      <c r="D86" s="21">
        <v>276</v>
      </c>
      <c r="E86" s="21">
        <v>20</v>
      </c>
      <c r="F86" s="21">
        <v>137</v>
      </c>
      <c r="G86" s="21">
        <v>11</v>
      </c>
      <c r="H86" s="21">
        <v>0</v>
      </c>
    </row>
    <row r="87" spans="1:8" x14ac:dyDescent="0.2">
      <c r="A87" s="20" t="s">
        <v>181</v>
      </c>
      <c r="B87" s="21">
        <v>1944</v>
      </c>
      <c r="C87" s="21">
        <v>377</v>
      </c>
      <c r="D87" s="21">
        <v>1240</v>
      </c>
      <c r="E87" s="21">
        <v>70</v>
      </c>
      <c r="F87" s="21">
        <v>590</v>
      </c>
      <c r="G87" s="21">
        <v>71</v>
      </c>
      <c r="H87" s="21">
        <v>5</v>
      </c>
    </row>
    <row r="88" spans="1:8" x14ac:dyDescent="0.2">
      <c r="A88" s="20" t="s">
        <v>182</v>
      </c>
      <c r="B88" s="21">
        <v>38</v>
      </c>
      <c r="C88" s="21">
        <v>9</v>
      </c>
      <c r="D88" s="21">
        <v>24</v>
      </c>
      <c r="E88" s="21">
        <v>1</v>
      </c>
      <c r="F88" s="21">
        <v>14</v>
      </c>
      <c r="G88" s="21">
        <v>0</v>
      </c>
      <c r="H88" s="21">
        <v>0</v>
      </c>
    </row>
    <row r="89" spans="1:8" x14ac:dyDescent="0.2">
      <c r="A89" s="20" t="s">
        <v>631</v>
      </c>
      <c r="B89" s="21">
        <v>36</v>
      </c>
      <c r="C89" s="21">
        <v>12</v>
      </c>
      <c r="D89" s="21">
        <v>17</v>
      </c>
      <c r="E89" s="21">
        <v>2</v>
      </c>
      <c r="F89" s="21">
        <v>13</v>
      </c>
      <c r="G89" s="21">
        <v>0</v>
      </c>
      <c r="H89" s="21">
        <v>0</v>
      </c>
    </row>
    <row r="90" spans="1:8" x14ac:dyDescent="0.2">
      <c r="A90" s="20" t="s">
        <v>183</v>
      </c>
      <c r="B90" s="21">
        <v>53</v>
      </c>
      <c r="C90" s="21">
        <v>12</v>
      </c>
      <c r="D90" s="21">
        <v>32</v>
      </c>
      <c r="E90" s="21">
        <v>3</v>
      </c>
      <c r="F90" s="21">
        <v>17</v>
      </c>
      <c r="G90" s="21">
        <v>1</v>
      </c>
      <c r="H90" s="21">
        <v>0</v>
      </c>
    </row>
    <row r="91" spans="1:8" x14ac:dyDescent="0.2">
      <c r="A91" s="20" t="s">
        <v>632</v>
      </c>
      <c r="B91" s="21">
        <v>22</v>
      </c>
      <c r="C91" s="21">
        <v>2</v>
      </c>
      <c r="D91" s="21">
        <v>3</v>
      </c>
      <c r="E91" s="21">
        <v>0</v>
      </c>
      <c r="F91" s="21">
        <v>18</v>
      </c>
      <c r="G91" s="21">
        <v>0</v>
      </c>
      <c r="H91" s="21">
        <v>0</v>
      </c>
    </row>
    <row r="92" spans="1:8" x14ac:dyDescent="0.2">
      <c r="A92" s="20" t="s">
        <v>633</v>
      </c>
      <c r="B92" s="21">
        <v>32</v>
      </c>
      <c r="C92" s="21">
        <v>24</v>
      </c>
      <c r="D92" s="21">
        <v>8</v>
      </c>
      <c r="E92" s="21">
        <v>0</v>
      </c>
      <c r="F92" s="21">
        <v>0</v>
      </c>
      <c r="G92" s="21">
        <v>0</v>
      </c>
      <c r="H92" s="21">
        <v>0</v>
      </c>
    </row>
    <row r="93" spans="1:8" x14ac:dyDescent="0.2">
      <c r="A93" s="20" t="s">
        <v>634</v>
      </c>
      <c r="B93" s="21">
        <v>9</v>
      </c>
      <c r="C93" s="21">
        <v>0</v>
      </c>
      <c r="D93" s="21">
        <v>9</v>
      </c>
      <c r="E93" s="21">
        <v>0</v>
      </c>
      <c r="F93" s="21">
        <v>3</v>
      </c>
      <c r="G93" s="21">
        <v>0</v>
      </c>
      <c r="H93" s="21">
        <v>0</v>
      </c>
    </row>
    <row r="94" spans="1:8" x14ac:dyDescent="0.2">
      <c r="A94" s="20" t="s">
        <v>613</v>
      </c>
      <c r="B94" s="21">
        <v>150</v>
      </c>
      <c r="C94" s="21">
        <v>26</v>
      </c>
      <c r="D94" s="21">
        <v>58</v>
      </c>
      <c r="E94" s="21">
        <v>3</v>
      </c>
      <c r="F94" s="21">
        <v>27</v>
      </c>
      <c r="G94" s="21">
        <v>4</v>
      </c>
      <c r="H94" s="21">
        <v>50</v>
      </c>
    </row>
    <row r="95" spans="1:8" x14ac:dyDescent="0.2">
      <c r="A95" s="9" t="s">
        <v>635</v>
      </c>
      <c r="B95" s="9"/>
      <c r="C95" s="9"/>
      <c r="D95" s="9"/>
      <c r="E95" s="9"/>
      <c r="F95" s="9"/>
      <c r="G95" s="9"/>
      <c r="H95" s="9"/>
    </row>
    <row r="96" spans="1:8" x14ac:dyDescent="0.2">
      <c r="A96" s="20" t="s">
        <v>184</v>
      </c>
      <c r="B96" s="21">
        <v>54</v>
      </c>
      <c r="C96" s="21">
        <v>21</v>
      </c>
      <c r="D96" s="21">
        <v>25</v>
      </c>
      <c r="E96" s="21">
        <v>2</v>
      </c>
      <c r="F96" s="21">
        <v>7</v>
      </c>
      <c r="G96" s="21">
        <v>2</v>
      </c>
      <c r="H96" s="21">
        <v>1</v>
      </c>
    </row>
    <row r="97" spans="1:8" x14ac:dyDescent="0.2">
      <c r="A97" s="20" t="s">
        <v>185</v>
      </c>
      <c r="B97" s="21">
        <v>196</v>
      </c>
      <c r="C97" s="21">
        <v>102</v>
      </c>
      <c r="D97" s="21">
        <v>68</v>
      </c>
      <c r="E97" s="21">
        <v>6</v>
      </c>
      <c r="F97" s="21">
        <v>24</v>
      </c>
      <c r="G97" s="21">
        <v>4</v>
      </c>
      <c r="H97" s="21">
        <v>0</v>
      </c>
    </row>
    <row r="98" spans="1:8" x14ac:dyDescent="0.2">
      <c r="A98" s="20" t="s">
        <v>186</v>
      </c>
      <c r="B98" s="21">
        <v>310</v>
      </c>
      <c r="C98" s="21">
        <v>131</v>
      </c>
      <c r="D98" s="21">
        <v>126</v>
      </c>
      <c r="E98" s="21">
        <v>4</v>
      </c>
      <c r="F98" s="21">
        <v>55</v>
      </c>
      <c r="G98" s="21">
        <v>14</v>
      </c>
      <c r="H98" s="21">
        <v>1</v>
      </c>
    </row>
    <row r="99" spans="1:8" x14ac:dyDescent="0.2">
      <c r="A99" s="20" t="s">
        <v>187</v>
      </c>
      <c r="B99" s="21">
        <v>385</v>
      </c>
      <c r="C99" s="21">
        <v>98</v>
      </c>
      <c r="D99" s="21">
        <v>229</v>
      </c>
      <c r="E99" s="21">
        <v>12</v>
      </c>
      <c r="F99" s="21">
        <v>78</v>
      </c>
      <c r="G99" s="21">
        <v>12</v>
      </c>
      <c r="H99" s="21">
        <v>2</v>
      </c>
    </row>
    <row r="100" spans="1:8" x14ac:dyDescent="0.2">
      <c r="A100" s="20" t="s">
        <v>188</v>
      </c>
      <c r="B100" s="21">
        <v>361</v>
      </c>
      <c r="C100" s="21">
        <v>26</v>
      </c>
      <c r="D100" s="21">
        <v>292</v>
      </c>
      <c r="E100" s="21">
        <v>15</v>
      </c>
      <c r="F100" s="21">
        <v>88</v>
      </c>
      <c r="G100" s="21">
        <v>4</v>
      </c>
      <c r="H100" s="21">
        <v>0</v>
      </c>
    </row>
    <row r="101" spans="1:8" x14ac:dyDescent="0.2">
      <c r="A101" s="20" t="s">
        <v>189</v>
      </c>
      <c r="B101" s="21">
        <v>315</v>
      </c>
      <c r="C101" s="21">
        <v>16</v>
      </c>
      <c r="D101" s="21">
        <v>253</v>
      </c>
      <c r="E101" s="21">
        <v>10</v>
      </c>
      <c r="F101" s="21">
        <v>99</v>
      </c>
      <c r="G101" s="21">
        <v>8</v>
      </c>
      <c r="H101" s="21">
        <v>0</v>
      </c>
    </row>
    <row r="102" spans="1:8" x14ac:dyDescent="0.2">
      <c r="A102" s="20" t="s">
        <v>190</v>
      </c>
      <c r="B102" s="21">
        <v>364</v>
      </c>
      <c r="C102" s="21">
        <v>16</v>
      </c>
      <c r="D102" s="21">
        <v>280</v>
      </c>
      <c r="E102" s="21">
        <v>23</v>
      </c>
      <c r="F102" s="21">
        <v>144</v>
      </c>
      <c r="G102" s="21">
        <v>13</v>
      </c>
      <c r="H102" s="21">
        <v>0</v>
      </c>
    </row>
    <row r="103" spans="1:8" x14ac:dyDescent="0.2">
      <c r="A103" s="20" t="s">
        <v>191</v>
      </c>
      <c r="B103" s="21">
        <v>267</v>
      </c>
      <c r="C103" s="21">
        <v>5</v>
      </c>
      <c r="D103" s="21">
        <v>209</v>
      </c>
      <c r="E103" s="21">
        <v>17</v>
      </c>
      <c r="F103" s="21">
        <v>159</v>
      </c>
      <c r="G103" s="21">
        <v>16</v>
      </c>
      <c r="H103" s="21">
        <v>1</v>
      </c>
    </row>
    <row r="104" spans="1:8" x14ac:dyDescent="0.2">
      <c r="A104" s="20" t="s">
        <v>192</v>
      </c>
      <c r="B104" s="21">
        <v>90</v>
      </c>
      <c r="C104" s="21">
        <v>0</v>
      </c>
      <c r="D104" s="21">
        <v>66</v>
      </c>
      <c r="E104" s="21">
        <v>2</v>
      </c>
      <c r="F104" s="21">
        <v>68</v>
      </c>
      <c r="G104" s="21">
        <v>3</v>
      </c>
      <c r="H104" s="21">
        <v>0</v>
      </c>
    </row>
    <row r="105" spans="1:8" x14ac:dyDescent="0.2">
      <c r="A105" s="20" t="s">
        <v>193</v>
      </c>
      <c r="B105" s="21">
        <v>94</v>
      </c>
      <c r="C105" s="21">
        <v>3</v>
      </c>
      <c r="D105" s="21">
        <v>78</v>
      </c>
      <c r="E105" s="21">
        <v>8</v>
      </c>
      <c r="F105" s="21">
        <v>57</v>
      </c>
      <c r="G105" s="21">
        <v>4</v>
      </c>
      <c r="H105" s="21">
        <v>0</v>
      </c>
    </row>
    <row r="106" spans="1:8" x14ac:dyDescent="0.2">
      <c r="A106" s="20" t="s">
        <v>636</v>
      </c>
      <c r="B106" s="21">
        <v>47</v>
      </c>
      <c r="C106" s="21">
        <v>34</v>
      </c>
      <c r="D106" s="21">
        <v>7</v>
      </c>
      <c r="E106" s="21">
        <v>0</v>
      </c>
      <c r="F106" s="21">
        <v>4</v>
      </c>
      <c r="G106" s="21">
        <v>3</v>
      </c>
      <c r="H106" s="21">
        <v>0</v>
      </c>
    </row>
    <row r="107" spans="1:8" x14ac:dyDescent="0.2">
      <c r="A107" s="20" t="s">
        <v>613</v>
      </c>
      <c r="B107" s="21">
        <v>194</v>
      </c>
      <c r="C107" s="21">
        <v>85</v>
      </c>
      <c r="D107" s="21">
        <v>34</v>
      </c>
      <c r="E107" s="21">
        <v>0</v>
      </c>
      <c r="F107" s="21">
        <v>36</v>
      </c>
      <c r="G107" s="21">
        <v>4</v>
      </c>
      <c r="H107" s="21">
        <v>50</v>
      </c>
    </row>
    <row r="108" spans="1:8" x14ac:dyDescent="0.2">
      <c r="A108" s="9" t="s">
        <v>637</v>
      </c>
      <c r="B108" s="9"/>
      <c r="C108" s="9"/>
      <c r="D108" s="9"/>
      <c r="E108" s="9"/>
      <c r="F108" s="9"/>
      <c r="G108" s="9"/>
      <c r="H108" s="9"/>
    </row>
    <row r="109" spans="1:8" x14ac:dyDescent="0.2">
      <c r="A109" s="20" t="s">
        <v>638</v>
      </c>
      <c r="B109" s="21">
        <v>633</v>
      </c>
      <c r="C109" s="21">
        <v>142</v>
      </c>
      <c r="D109" s="21">
        <v>384</v>
      </c>
      <c r="E109" s="21">
        <v>21</v>
      </c>
      <c r="F109" s="21">
        <v>191</v>
      </c>
      <c r="G109" s="21">
        <v>18</v>
      </c>
      <c r="H109" s="21">
        <v>14</v>
      </c>
    </row>
    <row r="110" spans="1:8" x14ac:dyDescent="0.2">
      <c r="A110" s="20" t="s">
        <v>639</v>
      </c>
      <c r="B110" s="21">
        <v>1123</v>
      </c>
      <c r="C110" s="21">
        <v>228</v>
      </c>
      <c r="D110" s="21">
        <v>686</v>
      </c>
      <c r="E110" s="21">
        <v>31</v>
      </c>
      <c r="F110" s="21">
        <v>333</v>
      </c>
      <c r="G110" s="21">
        <v>41</v>
      </c>
      <c r="H110" s="21">
        <v>25</v>
      </c>
    </row>
    <row r="111" spans="1:8" x14ac:dyDescent="0.2">
      <c r="A111" s="20" t="s">
        <v>640</v>
      </c>
      <c r="B111" s="21">
        <v>660</v>
      </c>
      <c r="C111" s="21">
        <v>122</v>
      </c>
      <c r="D111" s="21">
        <v>425</v>
      </c>
      <c r="E111" s="21">
        <v>35</v>
      </c>
      <c r="F111" s="21">
        <v>204</v>
      </c>
      <c r="G111" s="21">
        <v>18</v>
      </c>
      <c r="H111" s="21">
        <v>11</v>
      </c>
    </row>
    <row r="112" spans="1:8" x14ac:dyDescent="0.2">
      <c r="A112" s="20" t="s">
        <v>641</v>
      </c>
      <c r="B112" s="21">
        <v>261</v>
      </c>
      <c r="C112" s="21">
        <v>45</v>
      </c>
      <c r="D112" s="21">
        <v>172</v>
      </c>
      <c r="E112" s="21">
        <v>12</v>
      </c>
      <c r="F112" s="21">
        <v>91</v>
      </c>
      <c r="G112" s="21">
        <v>10</v>
      </c>
      <c r="H112" s="21">
        <v>5</v>
      </c>
    </row>
    <row r="113" spans="1:8" x14ac:dyDescent="0.2">
      <c r="A113" s="9" t="s">
        <v>642</v>
      </c>
      <c r="B113" s="9"/>
      <c r="C113" s="9"/>
      <c r="D113" s="9"/>
      <c r="E113" s="9"/>
      <c r="F113" s="9"/>
      <c r="G113" s="9"/>
      <c r="H113" s="9"/>
    </row>
    <row r="114" spans="1:8" x14ac:dyDescent="0.2">
      <c r="A114" s="20" t="s">
        <v>643</v>
      </c>
      <c r="B114" s="21">
        <v>329</v>
      </c>
      <c r="C114" s="21">
        <v>74</v>
      </c>
      <c r="D114" s="21">
        <v>182</v>
      </c>
      <c r="E114" s="21">
        <v>15</v>
      </c>
      <c r="F114" s="21">
        <v>103</v>
      </c>
      <c r="G114" s="21">
        <v>16</v>
      </c>
      <c r="H114" s="21">
        <v>7</v>
      </c>
    </row>
    <row r="115" spans="1:8" x14ac:dyDescent="0.2">
      <c r="A115" s="20" t="s">
        <v>644</v>
      </c>
      <c r="B115" s="21">
        <v>828</v>
      </c>
      <c r="C115" s="21">
        <v>169</v>
      </c>
      <c r="D115" s="21">
        <v>526</v>
      </c>
      <c r="E115" s="21">
        <v>27</v>
      </c>
      <c r="F115" s="21">
        <v>253</v>
      </c>
      <c r="G115" s="21">
        <v>25</v>
      </c>
      <c r="H115" s="21">
        <v>14</v>
      </c>
    </row>
    <row r="116" spans="1:8" x14ac:dyDescent="0.2">
      <c r="A116" s="20" t="s">
        <v>879</v>
      </c>
      <c r="B116" s="21">
        <v>499</v>
      </c>
      <c r="C116" s="21">
        <v>71</v>
      </c>
      <c r="D116" s="21">
        <v>328</v>
      </c>
      <c r="E116" s="21">
        <v>28</v>
      </c>
      <c r="F116" s="21">
        <v>183</v>
      </c>
      <c r="G116" s="21">
        <v>9</v>
      </c>
      <c r="H116" s="21">
        <v>9</v>
      </c>
    </row>
    <row r="117" spans="1:8" x14ac:dyDescent="0.2">
      <c r="A117" s="20" t="s">
        <v>645</v>
      </c>
      <c r="B117" s="21">
        <v>468</v>
      </c>
      <c r="C117" s="21">
        <v>98</v>
      </c>
      <c r="D117" s="21">
        <v>289</v>
      </c>
      <c r="E117" s="21">
        <v>16</v>
      </c>
      <c r="F117" s="21">
        <v>132</v>
      </c>
      <c r="G117" s="21">
        <v>20</v>
      </c>
      <c r="H117" s="21">
        <v>11</v>
      </c>
    </row>
    <row r="118" spans="1:8" x14ac:dyDescent="0.2">
      <c r="A118" s="20" t="s">
        <v>646</v>
      </c>
      <c r="B118" s="21">
        <v>257</v>
      </c>
      <c r="C118" s="21">
        <v>53</v>
      </c>
      <c r="D118" s="21">
        <v>158</v>
      </c>
      <c r="E118" s="21">
        <v>6</v>
      </c>
      <c r="F118" s="21">
        <v>80</v>
      </c>
      <c r="G118" s="21">
        <v>8</v>
      </c>
      <c r="H118" s="21">
        <v>6</v>
      </c>
    </row>
    <row r="119" spans="1:8" x14ac:dyDescent="0.2">
      <c r="A119" s="20" t="s">
        <v>647</v>
      </c>
      <c r="B119" s="21">
        <v>296</v>
      </c>
      <c r="C119" s="21">
        <v>72</v>
      </c>
      <c r="D119" s="21">
        <v>184</v>
      </c>
      <c r="E119" s="21">
        <v>7</v>
      </c>
      <c r="F119" s="21">
        <v>68</v>
      </c>
      <c r="G119" s="21">
        <v>9</v>
      </c>
      <c r="H119" s="21">
        <v>8</v>
      </c>
    </row>
    <row r="120" spans="1:8" x14ac:dyDescent="0.2">
      <c r="A120" s="9" t="s">
        <v>648</v>
      </c>
      <c r="B120" s="9"/>
      <c r="C120" s="9"/>
      <c r="D120" s="9"/>
      <c r="E120" s="9"/>
      <c r="F120" s="9"/>
      <c r="G120" s="9"/>
      <c r="H120" s="9"/>
    </row>
    <row r="121" spans="1:8" x14ac:dyDescent="0.2">
      <c r="A121" s="20" t="s">
        <v>878</v>
      </c>
      <c r="B121" s="21">
        <v>116</v>
      </c>
      <c r="C121" s="21">
        <v>29</v>
      </c>
      <c r="D121" s="21">
        <v>71</v>
      </c>
      <c r="E121" s="21">
        <v>4</v>
      </c>
      <c r="F121" s="21">
        <v>25</v>
      </c>
      <c r="G121" s="21">
        <v>3</v>
      </c>
      <c r="H121" s="21">
        <v>0</v>
      </c>
    </row>
    <row r="122" spans="1:8" x14ac:dyDescent="0.2">
      <c r="A122" s="20" t="s">
        <v>649</v>
      </c>
      <c r="B122" s="21">
        <v>213</v>
      </c>
      <c r="C122" s="21">
        <v>45</v>
      </c>
      <c r="D122" s="21">
        <v>111</v>
      </c>
      <c r="E122" s="21">
        <v>11</v>
      </c>
      <c r="F122" s="21">
        <v>78</v>
      </c>
      <c r="G122" s="21">
        <v>13</v>
      </c>
      <c r="H122" s="21">
        <v>7</v>
      </c>
    </row>
    <row r="123" spans="1:8" x14ac:dyDescent="0.2">
      <c r="A123" s="20" t="s">
        <v>644</v>
      </c>
      <c r="B123" s="21">
        <v>828</v>
      </c>
      <c r="C123" s="21">
        <v>169</v>
      </c>
      <c r="D123" s="21">
        <v>526</v>
      </c>
      <c r="E123" s="21">
        <v>27</v>
      </c>
      <c r="F123" s="21">
        <v>253</v>
      </c>
      <c r="G123" s="21">
        <v>25</v>
      </c>
      <c r="H123" s="21">
        <v>14</v>
      </c>
    </row>
    <row r="124" spans="1:8" x14ac:dyDescent="0.2">
      <c r="A124" s="20" t="s">
        <v>650</v>
      </c>
      <c r="B124" s="21">
        <v>133</v>
      </c>
      <c r="C124" s="21">
        <v>9</v>
      </c>
      <c r="D124" s="21">
        <v>100</v>
      </c>
      <c r="E124" s="21">
        <v>11</v>
      </c>
      <c r="F124" s="21">
        <v>43</v>
      </c>
      <c r="G124" s="21">
        <v>2</v>
      </c>
      <c r="H124" s="21">
        <v>4</v>
      </c>
    </row>
    <row r="125" spans="1:8" x14ac:dyDescent="0.2">
      <c r="A125" s="20" t="s">
        <v>651</v>
      </c>
      <c r="B125" s="21">
        <v>120</v>
      </c>
      <c r="C125" s="21">
        <v>20</v>
      </c>
      <c r="D125" s="21">
        <v>76</v>
      </c>
      <c r="E125" s="21">
        <v>2</v>
      </c>
      <c r="F125" s="21">
        <v>41</v>
      </c>
      <c r="G125" s="21">
        <v>1</v>
      </c>
      <c r="H125" s="21">
        <v>4</v>
      </c>
    </row>
    <row r="126" spans="1:8" x14ac:dyDescent="0.2">
      <c r="A126" s="20" t="s">
        <v>652</v>
      </c>
      <c r="B126" s="21">
        <v>246</v>
      </c>
      <c r="C126" s="21">
        <v>42</v>
      </c>
      <c r="D126" s="21">
        <v>152</v>
      </c>
      <c r="E126" s="21">
        <v>15</v>
      </c>
      <c r="F126" s="21">
        <v>99</v>
      </c>
      <c r="G126" s="21">
        <v>6</v>
      </c>
      <c r="H126" s="21">
        <v>1</v>
      </c>
    </row>
    <row r="127" spans="1:8" x14ac:dyDescent="0.2">
      <c r="A127" s="20" t="s">
        <v>645</v>
      </c>
      <c r="B127" s="21">
        <v>468</v>
      </c>
      <c r="C127" s="21">
        <v>98</v>
      </c>
      <c r="D127" s="21">
        <v>289</v>
      </c>
      <c r="E127" s="21">
        <v>16</v>
      </c>
      <c r="F127" s="21">
        <v>132</v>
      </c>
      <c r="G127" s="21">
        <v>20</v>
      </c>
      <c r="H127" s="21">
        <v>11</v>
      </c>
    </row>
    <row r="128" spans="1:8" x14ac:dyDescent="0.2">
      <c r="A128" s="20" t="s">
        <v>653</v>
      </c>
      <c r="B128" s="21">
        <v>180</v>
      </c>
      <c r="C128" s="21">
        <v>38</v>
      </c>
      <c r="D128" s="21">
        <v>112</v>
      </c>
      <c r="E128" s="21">
        <v>5</v>
      </c>
      <c r="F128" s="21">
        <v>58</v>
      </c>
      <c r="G128" s="21">
        <v>8</v>
      </c>
      <c r="H128" s="21">
        <v>3</v>
      </c>
    </row>
    <row r="129" spans="1:8" x14ac:dyDescent="0.2">
      <c r="A129" s="20" t="s">
        <v>654</v>
      </c>
      <c r="B129" s="21">
        <v>77</v>
      </c>
      <c r="C129" s="21">
        <v>15</v>
      </c>
      <c r="D129" s="21">
        <v>46</v>
      </c>
      <c r="E129" s="21">
        <v>1</v>
      </c>
      <c r="F129" s="21">
        <v>22</v>
      </c>
      <c r="G129" s="21">
        <v>0</v>
      </c>
      <c r="H129" s="21">
        <v>3</v>
      </c>
    </row>
    <row r="130" spans="1:8" x14ac:dyDescent="0.2">
      <c r="A130" s="33" t="s">
        <v>647</v>
      </c>
      <c r="B130" s="34">
        <v>296</v>
      </c>
      <c r="C130" s="34">
        <v>72</v>
      </c>
      <c r="D130" s="34">
        <v>184</v>
      </c>
      <c r="E130" s="34">
        <v>7</v>
      </c>
      <c r="F130" s="34">
        <v>68</v>
      </c>
      <c r="G130" s="34">
        <v>9</v>
      </c>
      <c r="H130" s="34">
        <v>8</v>
      </c>
    </row>
  </sheetData>
  <phoneticPr fontId="2"/>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EF299-EE84-4E0F-B37E-F8C3F9DB8AEF}">
  <dimension ref="A1:J129"/>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0" x14ac:dyDescent="0.2">
      <c r="A1" s="11" t="s">
        <v>3</v>
      </c>
      <c r="B1" s="7"/>
    </row>
    <row r="2" spans="1:10" x14ac:dyDescent="0.2">
      <c r="A2" s="15" t="str">
        <f xml:space="preserve"> HYPERLINK("#'目次'!B12","[6]")</f>
        <v>[6]</v>
      </c>
    </row>
    <row r="3" spans="1:10" x14ac:dyDescent="0.2">
      <c r="A3" s="7" t="s">
        <v>3</v>
      </c>
      <c r="B3" s="8" t="s">
        <v>319</v>
      </c>
    </row>
    <row r="4" spans="1:10" s="18" customFormat="1" ht="37.799999999999997" x14ac:dyDescent="0.2">
      <c r="A4" s="16" t="s">
        <v>3</v>
      </c>
      <c r="B4" s="17" t="s">
        <v>582</v>
      </c>
      <c r="C4" s="17" t="s">
        <v>620</v>
      </c>
      <c r="D4" s="17" t="s">
        <v>621</v>
      </c>
      <c r="E4" s="17" t="s">
        <v>622</v>
      </c>
      <c r="F4" s="17" t="s">
        <v>623</v>
      </c>
      <c r="G4" s="17" t="s">
        <v>624</v>
      </c>
      <c r="H4" s="17" t="s">
        <v>625</v>
      </c>
      <c r="I4" s="17" t="s">
        <v>613</v>
      </c>
      <c r="J4" s="17" t="s">
        <v>670</v>
      </c>
    </row>
    <row r="5" spans="1:10" x14ac:dyDescent="0.2">
      <c r="A5" s="19" t="s">
        <v>585</v>
      </c>
      <c r="B5" s="10">
        <v>2677</v>
      </c>
      <c r="C5" s="10">
        <v>537</v>
      </c>
      <c r="D5" s="10">
        <v>1329</v>
      </c>
      <c r="E5" s="10">
        <v>406</v>
      </c>
      <c r="F5" s="10">
        <v>152</v>
      </c>
      <c r="G5" s="10">
        <v>88</v>
      </c>
      <c r="H5" s="10">
        <v>84</v>
      </c>
      <c r="I5" s="10">
        <v>81</v>
      </c>
      <c r="J5" s="13">
        <v>2.31433</v>
      </c>
    </row>
    <row r="6" spans="1:10" x14ac:dyDescent="0.2">
      <c r="A6" s="9" t="s">
        <v>586</v>
      </c>
      <c r="B6" s="9"/>
      <c r="C6" s="9"/>
      <c r="D6" s="9"/>
      <c r="E6" s="9"/>
      <c r="F6" s="9"/>
      <c r="G6" s="9"/>
      <c r="H6" s="9"/>
      <c r="I6" s="9"/>
      <c r="J6" s="9"/>
    </row>
    <row r="7" spans="1:10" x14ac:dyDescent="0.2">
      <c r="A7" s="20" t="s">
        <v>587</v>
      </c>
      <c r="B7" s="21">
        <v>1277</v>
      </c>
      <c r="C7" s="21">
        <v>194</v>
      </c>
      <c r="D7" s="21">
        <v>701</v>
      </c>
      <c r="E7" s="21">
        <v>193</v>
      </c>
      <c r="F7" s="21">
        <v>74</v>
      </c>
      <c r="G7" s="21">
        <v>35</v>
      </c>
      <c r="H7" s="21">
        <v>38</v>
      </c>
      <c r="I7" s="21">
        <v>42</v>
      </c>
      <c r="J7" s="22">
        <v>2.3538459999999999</v>
      </c>
    </row>
    <row r="8" spans="1:10" x14ac:dyDescent="0.2">
      <c r="A8" s="20" t="s">
        <v>588</v>
      </c>
      <c r="B8" s="21">
        <v>1400</v>
      </c>
      <c r="C8" s="21">
        <v>343</v>
      </c>
      <c r="D8" s="21">
        <v>628</v>
      </c>
      <c r="E8" s="21">
        <v>213</v>
      </c>
      <c r="F8" s="21">
        <v>78</v>
      </c>
      <c r="G8" s="21">
        <v>53</v>
      </c>
      <c r="H8" s="21">
        <v>46</v>
      </c>
      <c r="I8" s="21">
        <v>39</v>
      </c>
      <c r="J8" s="22">
        <v>2.2784719999999998</v>
      </c>
    </row>
    <row r="9" spans="1:10" x14ac:dyDescent="0.2">
      <c r="A9" s="9" t="s">
        <v>589</v>
      </c>
      <c r="B9" s="9"/>
      <c r="C9" s="9"/>
      <c r="D9" s="9"/>
      <c r="E9" s="9"/>
      <c r="F9" s="9"/>
      <c r="G9" s="9"/>
      <c r="H9" s="9"/>
      <c r="I9" s="9"/>
      <c r="J9" s="9"/>
    </row>
    <row r="10" spans="1:10" x14ac:dyDescent="0.2">
      <c r="A10" s="20" t="s">
        <v>590</v>
      </c>
      <c r="B10" s="21">
        <v>610</v>
      </c>
      <c r="C10" s="21">
        <v>113</v>
      </c>
      <c r="D10" s="21">
        <v>268</v>
      </c>
      <c r="E10" s="21">
        <v>125</v>
      </c>
      <c r="F10" s="21">
        <v>41</v>
      </c>
      <c r="G10" s="21">
        <v>22</v>
      </c>
      <c r="H10" s="21">
        <v>31</v>
      </c>
      <c r="I10" s="21">
        <v>10</v>
      </c>
      <c r="J10" s="22">
        <v>2.503333</v>
      </c>
    </row>
    <row r="11" spans="1:10" x14ac:dyDescent="0.2">
      <c r="A11" s="20" t="s">
        <v>591</v>
      </c>
      <c r="B11" s="21">
        <v>755</v>
      </c>
      <c r="C11" s="21">
        <v>120</v>
      </c>
      <c r="D11" s="21">
        <v>402</v>
      </c>
      <c r="E11" s="21">
        <v>127</v>
      </c>
      <c r="F11" s="21">
        <v>37</v>
      </c>
      <c r="G11" s="21">
        <v>33</v>
      </c>
      <c r="H11" s="21">
        <v>18</v>
      </c>
      <c r="I11" s="21">
        <v>18</v>
      </c>
      <c r="J11" s="22">
        <v>2.3487110000000002</v>
      </c>
    </row>
    <row r="12" spans="1:10" x14ac:dyDescent="0.2">
      <c r="A12" s="20" t="s">
        <v>592</v>
      </c>
      <c r="B12" s="21">
        <v>601</v>
      </c>
      <c r="C12" s="21">
        <v>120</v>
      </c>
      <c r="D12" s="21">
        <v>326</v>
      </c>
      <c r="E12" s="21">
        <v>70</v>
      </c>
      <c r="F12" s="21">
        <v>30</v>
      </c>
      <c r="G12" s="21">
        <v>14</v>
      </c>
      <c r="H12" s="21">
        <v>19</v>
      </c>
      <c r="I12" s="21">
        <v>22</v>
      </c>
      <c r="J12" s="22">
        <v>2.2279789999999999</v>
      </c>
    </row>
    <row r="13" spans="1:10" x14ac:dyDescent="0.2">
      <c r="A13" s="20" t="s">
        <v>593</v>
      </c>
      <c r="B13" s="21">
        <v>425</v>
      </c>
      <c r="C13" s="21">
        <v>103</v>
      </c>
      <c r="D13" s="21">
        <v>218</v>
      </c>
      <c r="E13" s="21">
        <v>47</v>
      </c>
      <c r="F13" s="21">
        <v>20</v>
      </c>
      <c r="G13" s="21">
        <v>7</v>
      </c>
      <c r="H13" s="21">
        <v>11</v>
      </c>
      <c r="I13" s="21">
        <v>19</v>
      </c>
      <c r="J13" s="22">
        <v>2.1305420000000002</v>
      </c>
    </row>
    <row r="14" spans="1:10" x14ac:dyDescent="0.2">
      <c r="A14" s="20" t="s">
        <v>594</v>
      </c>
      <c r="B14" s="21">
        <v>217</v>
      </c>
      <c r="C14" s="21">
        <v>56</v>
      </c>
      <c r="D14" s="21">
        <v>94</v>
      </c>
      <c r="E14" s="21">
        <v>26</v>
      </c>
      <c r="F14" s="21">
        <v>18</v>
      </c>
      <c r="G14" s="21">
        <v>11</v>
      </c>
      <c r="H14" s="21">
        <v>3</v>
      </c>
      <c r="I14" s="21">
        <v>9</v>
      </c>
      <c r="J14" s="22">
        <v>2.2451919999999999</v>
      </c>
    </row>
    <row r="15" spans="1:10" x14ac:dyDescent="0.2">
      <c r="A15" s="20" t="s">
        <v>595</v>
      </c>
      <c r="B15" s="21">
        <v>56</v>
      </c>
      <c r="C15" s="21">
        <v>22</v>
      </c>
      <c r="D15" s="21">
        <v>20</v>
      </c>
      <c r="E15" s="21">
        <v>5</v>
      </c>
      <c r="F15" s="21">
        <v>5</v>
      </c>
      <c r="G15" s="21">
        <v>1</v>
      </c>
      <c r="H15" s="21">
        <v>2</v>
      </c>
      <c r="I15" s="21">
        <v>1</v>
      </c>
      <c r="J15" s="22">
        <v>2.2909090000000001</v>
      </c>
    </row>
    <row r="16" spans="1:10" x14ac:dyDescent="0.2">
      <c r="A16" s="20" t="s">
        <v>596</v>
      </c>
      <c r="B16" s="21">
        <v>13</v>
      </c>
      <c r="C16" s="21">
        <v>3</v>
      </c>
      <c r="D16" s="21">
        <v>1</v>
      </c>
      <c r="E16" s="21">
        <v>6</v>
      </c>
      <c r="F16" s="21">
        <v>1</v>
      </c>
      <c r="G16" s="21">
        <v>0</v>
      </c>
      <c r="H16" s="21">
        <v>0</v>
      </c>
      <c r="I16" s="21">
        <v>2</v>
      </c>
      <c r="J16" s="22">
        <v>2.454545</v>
      </c>
    </row>
    <row r="17" spans="1:10" x14ac:dyDescent="0.2">
      <c r="A17" s="20" t="s">
        <v>597</v>
      </c>
      <c r="B17" s="21">
        <v>1365</v>
      </c>
      <c r="C17" s="21">
        <v>233</v>
      </c>
      <c r="D17" s="21">
        <v>670</v>
      </c>
      <c r="E17" s="21">
        <v>252</v>
      </c>
      <c r="F17" s="21">
        <v>78</v>
      </c>
      <c r="G17" s="21">
        <v>55</v>
      </c>
      <c r="H17" s="21">
        <v>49</v>
      </c>
      <c r="I17" s="21">
        <v>28</v>
      </c>
      <c r="J17" s="22">
        <v>2.4180999999999999</v>
      </c>
    </row>
    <row r="18" spans="1:10" x14ac:dyDescent="0.2">
      <c r="A18" s="20" t="s">
        <v>598</v>
      </c>
      <c r="B18" s="21">
        <v>1026</v>
      </c>
      <c r="C18" s="21">
        <v>223</v>
      </c>
      <c r="D18" s="21">
        <v>544</v>
      </c>
      <c r="E18" s="21">
        <v>117</v>
      </c>
      <c r="F18" s="21">
        <v>50</v>
      </c>
      <c r="G18" s="21">
        <v>21</v>
      </c>
      <c r="H18" s="21">
        <v>30</v>
      </c>
      <c r="I18" s="21">
        <v>41</v>
      </c>
      <c r="J18" s="22">
        <v>2.1878169999999999</v>
      </c>
    </row>
    <row r="19" spans="1:10" x14ac:dyDescent="0.2">
      <c r="A19" s="20" t="s">
        <v>599</v>
      </c>
      <c r="B19" s="21">
        <v>286</v>
      </c>
      <c r="C19" s="21">
        <v>81</v>
      </c>
      <c r="D19" s="21">
        <v>115</v>
      </c>
      <c r="E19" s="21">
        <v>37</v>
      </c>
      <c r="F19" s="21">
        <v>24</v>
      </c>
      <c r="G19" s="21">
        <v>12</v>
      </c>
      <c r="H19" s="21">
        <v>5</v>
      </c>
      <c r="I19" s="21">
        <v>12</v>
      </c>
      <c r="J19" s="22">
        <v>2.2627739999999998</v>
      </c>
    </row>
    <row r="20" spans="1:10" x14ac:dyDescent="0.2">
      <c r="A20" s="20" t="s">
        <v>600</v>
      </c>
      <c r="B20" s="21">
        <v>1312</v>
      </c>
      <c r="C20" s="21">
        <v>304</v>
      </c>
      <c r="D20" s="21">
        <v>659</v>
      </c>
      <c r="E20" s="21">
        <v>154</v>
      </c>
      <c r="F20" s="21">
        <v>74</v>
      </c>
      <c r="G20" s="21">
        <v>33</v>
      </c>
      <c r="H20" s="21">
        <v>35</v>
      </c>
      <c r="I20" s="21">
        <v>53</v>
      </c>
      <c r="J20" s="22">
        <v>2.2041300000000001</v>
      </c>
    </row>
    <row r="21" spans="1:10" x14ac:dyDescent="0.2">
      <c r="A21" s="9" t="s">
        <v>601</v>
      </c>
      <c r="B21" s="10">
        <v>298</v>
      </c>
      <c r="C21" s="10">
        <v>51</v>
      </c>
      <c r="D21" s="10">
        <v>135</v>
      </c>
      <c r="E21" s="10">
        <v>63</v>
      </c>
      <c r="F21" s="10">
        <v>25</v>
      </c>
      <c r="G21" s="10">
        <v>9</v>
      </c>
      <c r="H21" s="10">
        <v>11</v>
      </c>
      <c r="I21" s="10">
        <v>4</v>
      </c>
      <c r="J21" s="13">
        <v>2.482993</v>
      </c>
    </row>
    <row r="22" spans="1:10" x14ac:dyDescent="0.2">
      <c r="A22" s="20" t="s">
        <v>591</v>
      </c>
      <c r="B22" s="21">
        <v>388</v>
      </c>
      <c r="C22" s="21">
        <v>60</v>
      </c>
      <c r="D22" s="21">
        <v>214</v>
      </c>
      <c r="E22" s="21">
        <v>57</v>
      </c>
      <c r="F22" s="21">
        <v>24</v>
      </c>
      <c r="G22" s="21">
        <v>16</v>
      </c>
      <c r="H22" s="21">
        <v>11</v>
      </c>
      <c r="I22" s="21">
        <v>6</v>
      </c>
      <c r="J22" s="22">
        <v>2.3717280000000001</v>
      </c>
    </row>
    <row r="23" spans="1:10" x14ac:dyDescent="0.2">
      <c r="A23" s="20" t="s">
        <v>592</v>
      </c>
      <c r="B23" s="21">
        <v>299</v>
      </c>
      <c r="C23" s="21">
        <v>43</v>
      </c>
      <c r="D23" s="21">
        <v>182</v>
      </c>
      <c r="E23" s="21">
        <v>35</v>
      </c>
      <c r="F23" s="21">
        <v>12</v>
      </c>
      <c r="G23" s="21">
        <v>3</v>
      </c>
      <c r="H23" s="21">
        <v>9</v>
      </c>
      <c r="I23" s="21">
        <v>15</v>
      </c>
      <c r="J23" s="22">
        <v>2.2288730000000001</v>
      </c>
    </row>
    <row r="24" spans="1:10" x14ac:dyDescent="0.2">
      <c r="A24" s="20" t="s">
        <v>593</v>
      </c>
      <c r="B24" s="21">
        <v>192</v>
      </c>
      <c r="C24" s="21">
        <v>26</v>
      </c>
      <c r="D24" s="21">
        <v>119</v>
      </c>
      <c r="E24" s="21">
        <v>24</v>
      </c>
      <c r="F24" s="21">
        <v>6</v>
      </c>
      <c r="G24" s="21">
        <v>3</v>
      </c>
      <c r="H24" s="21">
        <v>4</v>
      </c>
      <c r="I24" s="21">
        <v>10</v>
      </c>
      <c r="J24" s="22">
        <v>2.2087910000000002</v>
      </c>
    </row>
    <row r="25" spans="1:10" x14ac:dyDescent="0.2">
      <c r="A25" s="20" t="s">
        <v>594</v>
      </c>
      <c r="B25" s="21">
        <v>77</v>
      </c>
      <c r="C25" s="21">
        <v>11</v>
      </c>
      <c r="D25" s="21">
        <v>40</v>
      </c>
      <c r="E25" s="21">
        <v>10</v>
      </c>
      <c r="F25" s="21">
        <v>5</v>
      </c>
      <c r="G25" s="21">
        <v>3</v>
      </c>
      <c r="H25" s="21">
        <v>2</v>
      </c>
      <c r="I25" s="21">
        <v>6</v>
      </c>
      <c r="J25" s="22">
        <v>2.3661970000000001</v>
      </c>
    </row>
    <row r="26" spans="1:10" x14ac:dyDescent="0.2">
      <c r="A26" s="20" t="s">
        <v>595</v>
      </c>
      <c r="B26" s="21">
        <v>19</v>
      </c>
      <c r="C26" s="21">
        <v>2</v>
      </c>
      <c r="D26" s="21">
        <v>11</v>
      </c>
      <c r="E26" s="21">
        <v>2</v>
      </c>
      <c r="F26" s="21">
        <v>2</v>
      </c>
      <c r="G26" s="21">
        <v>1</v>
      </c>
      <c r="H26" s="21">
        <v>1</v>
      </c>
      <c r="I26" s="21">
        <v>0</v>
      </c>
      <c r="J26" s="22">
        <v>3.2105260000000002</v>
      </c>
    </row>
    <row r="27" spans="1:10" x14ac:dyDescent="0.2">
      <c r="A27" s="20" t="s">
        <v>596</v>
      </c>
      <c r="B27" s="21">
        <v>4</v>
      </c>
      <c r="C27" s="21">
        <v>1</v>
      </c>
      <c r="D27" s="21">
        <v>0</v>
      </c>
      <c r="E27" s="21">
        <v>2</v>
      </c>
      <c r="F27" s="21">
        <v>0</v>
      </c>
      <c r="G27" s="21">
        <v>0</v>
      </c>
      <c r="H27" s="21">
        <v>0</v>
      </c>
      <c r="I27" s="21">
        <v>1</v>
      </c>
      <c r="J27" s="22">
        <v>2.3333330000000001</v>
      </c>
    </row>
    <row r="28" spans="1:10" x14ac:dyDescent="0.2">
      <c r="A28" s="20" t="s">
        <v>597</v>
      </c>
      <c r="B28" s="21">
        <v>686</v>
      </c>
      <c r="C28" s="21">
        <v>111</v>
      </c>
      <c r="D28" s="21">
        <v>349</v>
      </c>
      <c r="E28" s="21">
        <v>120</v>
      </c>
      <c r="F28" s="21">
        <v>49</v>
      </c>
      <c r="G28" s="21">
        <v>25</v>
      </c>
      <c r="H28" s="21">
        <v>22</v>
      </c>
      <c r="I28" s="21">
        <v>10</v>
      </c>
      <c r="J28" s="22">
        <v>2.420118</v>
      </c>
    </row>
    <row r="29" spans="1:10" x14ac:dyDescent="0.2">
      <c r="A29" s="20" t="s">
        <v>598</v>
      </c>
      <c r="B29" s="21">
        <v>491</v>
      </c>
      <c r="C29" s="21">
        <v>69</v>
      </c>
      <c r="D29" s="21">
        <v>301</v>
      </c>
      <c r="E29" s="21">
        <v>59</v>
      </c>
      <c r="F29" s="21">
        <v>18</v>
      </c>
      <c r="G29" s="21">
        <v>6</v>
      </c>
      <c r="H29" s="21">
        <v>13</v>
      </c>
      <c r="I29" s="21">
        <v>25</v>
      </c>
      <c r="J29" s="22">
        <v>2.2210299999999998</v>
      </c>
    </row>
    <row r="30" spans="1:10" x14ac:dyDescent="0.2">
      <c r="A30" s="20" t="s">
        <v>599</v>
      </c>
      <c r="B30" s="21">
        <v>100</v>
      </c>
      <c r="C30" s="21">
        <v>14</v>
      </c>
      <c r="D30" s="21">
        <v>51</v>
      </c>
      <c r="E30" s="21">
        <v>14</v>
      </c>
      <c r="F30" s="21">
        <v>7</v>
      </c>
      <c r="G30" s="21">
        <v>4</v>
      </c>
      <c r="H30" s="21">
        <v>3</v>
      </c>
      <c r="I30" s="21">
        <v>7</v>
      </c>
      <c r="J30" s="22">
        <v>2.5376340000000002</v>
      </c>
    </row>
    <row r="31" spans="1:10" x14ac:dyDescent="0.2">
      <c r="A31" s="20" t="s">
        <v>600</v>
      </c>
      <c r="B31" s="21">
        <v>591</v>
      </c>
      <c r="C31" s="21">
        <v>83</v>
      </c>
      <c r="D31" s="21">
        <v>352</v>
      </c>
      <c r="E31" s="21">
        <v>73</v>
      </c>
      <c r="F31" s="21">
        <v>25</v>
      </c>
      <c r="G31" s="21">
        <v>10</v>
      </c>
      <c r="H31" s="21">
        <v>16</v>
      </c>
      <c r="I31" s="21">
        <v>32</v>
      </c>
      <c r="J31" s="22">
        <v>2.2737029999999998</v>
      </c>
    </row>
    <row r="32" spans="1:10" x14ac:dyDescent="0.2">
      <c r="A32" s="9" t="s">
        <v>602</v>
      </c>
      <c r="B32" s="10">
        <v>312</v>
      </c>
      <c r="C32" s="10">
        <v>62</v>
      </c>
      <c r="D32" s="10">
        <v>133</v>
      </c>
      <c r="E32" s="10">
        <v>62</v>
      </c>
      <c r="F32" s="10">
        <v>16</v>
      </c>
      <c r="G32" s="10">
        <v>13</v>
      </c>
      <c r="H32" s="10">
        <v>20</v>
      </c>
      <c r="I32" s="10">
        <v>6</v>
      </c>
      <c r="J32" s="13">
        <v>2.5228760000000001</v>
      </c>
    </row>
    <row r="33" spans="1:10" x14ac:dyDescent="0.2">
      <c r="A33" s="20" t="s">
        <v>591</v>
      </c>
      <c r="B33" s="21">
        <v>367</v>
      </c>
      <c r="C33" s="21">
        <v>60</v>
      </c>
      <c r="D33" s="21">
        <v>188</v>
      </c>
      <c r="E33" s="21">
        <v>70</v>
      </c>
      <c r="F33" s="21">
        <v>13</v>
      </c>
      <c r="G33" s="21">
        <v>17</v>
      </c>
      <c r="H33" s="21">
        <v>7</v>
      </c>
      <c r="I33" s="21">
        <v>12</v>
      </c>
      <c r="J33" s="22">
        <v>2.323944</v>
      </c>
    </row>
    <row r="34" spans="1:10" x14ac:dyDescent="0.2">
      <c r="A34" s="20" t="s">
        <v>592</v>
      </c>
      <c r="B34" s="21">
        <v>302</v>
      </c>
      <c r="C34" s="21">
        <v>77</v>
      </c>
      <c r="D34" s="21">
        <v>144</v>
      </c>
      <c r="E34" s="21">
        <v>35</v>
      </c>
      <c r="F34" s="21">
        <v>18</v>
      </c>
      <c r="G34" s="21">
        <v>11</v>
      </c>
      <c r="H34" s="21">
        <v>10</v>
      </c>
      <c r="I34" s="21">
        <v>7</v>
      </c>
      <c r="J34" s="22">
        <v>2.2271190000000001</v>
      </c>
    </row>
    <row r="35" spans="1:10" x14ac:dyDescent="0.2">
      <c r="A35" s="20" t="s">
        <v>593</v>
      </c>
      <c r="B35" s="21">
        <v>233</v>
      </c>
      <c r="C35" s="21">
        <v>77</v>
      </c>
      <c r="D35" s="21">
        <v>99</v>
      </c>
      <c r="E35" s="21">
        <v>23</v>
      </c>
      <c r="F35" s="21">
        <v>14</v>
      </c>
      <c r="G35" s="21">
        <v>4</v>
      </c>
      <c r="H35" s="21">
        <v>7</v>
      </c>
      <c r="I35" s="21">
        <v>9</v>
      </c>
      <c r="J35" s="22">
        <v>2.066964</v>
      </c>
    </row>
    <row r="36" spans="1:10" x14ac:dyDescent="0.2">
      <c r="A36" s="20" t="s">
        <v>594</v>
      </c>
      <c r="B36" s="21">
        <v>140</v>
      </c>
      <c r="C36" s="21">
        <v>45</v>
      </c>
      <c r="D36" s="21">
        <v>54</v>
      </c>
      <c r="E36" s="21">
        <v>16</v>
      </c>
      <c r="F36" s="21">
        <v>13</v>
      </c>
      <c r="G36" s="21">
        <v>8</v>
      </c>
      <c r="H36" s="21">
        <v>1</v>
      </c>
      <c r="I36" s="21">
        <v>3</v>
      </c>
      <c r="J36" s="22">
        <v>2.1824819999999998</v>
      </c>
    </row>
    <row r="37" spans="1:10" x14ac:dyDescent="0.2">
      <c r="A37" s="20" t="s">
        <v>595</v>
      </c>
      <c r="B37" s="21">
        <v>37</v>
      </c>
      <c r="C37" s="21">
        <v>20</v>
      </c>
      <c r="D37" s="21">
        <v>9</v>
      </c>
      <c r="E37" s="21">
        <v>3</v>
      </c>
      <c r="F37" s="21">
        <v>3</v>
      </c>
      <c r="G37" s="21">
        <v>0</v>
      </c>
      <c r="H37" s="21">
        <v>1</v>
      </c>
      <c r="I37" s="21">
        <v>1</v>
      </c>
      <c r="J37" s="22">
        <v>1.8055559999999999</v>
      </c>
    </row>
    <row r="38" spans="1:10" x14ac:dyDescent="0.2">
      <c r="A38" s="20" t="s">
        <v>596</v>
      </c>
      <c r="B38" s="21">
        <v>9</v>
      </c>
      <c r="C38" s="21">
        <v>2</v>
      </c>
      <c r="D38" s="21">
        <v>1</v>
      </c>
      <c r="E38" s="21">
        <v>4</v>
      </c>
      <c r="F38" s="21">
        <v>1</v>
      </c>
      <c r="G38" s="21">
        <v>0</v>
      </c>
      <c r="H38" s="21">
        <v>0</v>
      </c>
      <c r="I38" s="21">
        <v>1</v>
      </c>
      <c r="J38" s="22">
        <v>2.5</v>
      </c>
    </row>
    <row r="39" spans="1:10" x14ac:dyDescent="0.2">
      <c r="A39" s="20" t="s">
        <v>597</v>
      </c>
      <c r="B39" s="21">
        <v>679</v>
      </c>
      <c r="C39" s="21">
        <v>122</v>
      </c>
      <c r="D39" s="21">
        <v>321</v>
      </c>
      <c r="E39" s="21">
        <v>132</v>
      </c>
      <c r="F39" s="21">
        <v>29</v>
      </c>
      <c r="G39" s="21">
        <v>30</v>
      </c>
      <c r="H39" s="21">
        <v>27</v>
      </c>
      <c r="I39" s="21">
        <v>18</v>
      </c>
      <c r="J39" s="22">
        <v>2.4160360000000001</v>
      </c>
    </row>
    <row r="40" spans="1:10" x14ac:dyDescent="0.2">
      <c r="A40" s="20" t="s">
        <v>598</v>
      </c>
      <c r="B40" s="21">
        <v>535</v>
      </c>
      <c r="C40" s="21">
        <v>154</v>
      </c>
      <c r="D40" s="21">
        <v>243</v>
      </c>
      <c r="E40" s="21">
        <v>58</v>
      </c>
      <c r="F40" s="21">
        <v>32</v>
      </c>
      <c r="G40" s="21">
        <v>15</v>
      </c>
      <c r="H40" s="21">
        <v>17</v>
      </c>
      <c r="I40" s="21">
        <v>16</v>
      </c>
      <c r="J40" s="22">
        <v>2.1579959999999998</v>
      </c>
    </row>
    <row r="41" spans="1:10" x14ac:dyDescent="0.2">
      <c r="A41" s="20" t="s">
        <v>599</v>
      </c>
      <c r="B41" s="21">
        <v>186</v>
      </c>
      <c r="C41" s="21">
        <v>67</v>
      </c>
      <c r="D41" s="21">
        <v>64</v>
      </c>
      <c r="E41" s="21">
        <v>23</v>
      </c>
      <c r="F41" s="21">
        <v>17</v>
      </c>
      <c r="G41" s="21">
        <v>8</v>
      </c>
      <c r="H41" s="21">
        <v>2</v>
      </c>
      <c r="I41" s="21">
        <v>5</v>
      </c>
      <c r="J41" s="22">
        <v>2.1215470000000001</v>
      </c>
    </row>
    <row r="42" spans="1:10" x14ac:dyDescent="0.2">
      <c r="A42" s="20" t="s">
        <v>600</v>
      </c>
      <c r="B42" s="21">
        <v>721</v>
      </c>
      <c r="C42" s="21">
        <v>221</v>
      </c>
      <c r="D42" s="21">
        <v>307</v>
      </c>
      <c r="E42" s="21">
        <v>81</v>
      </c>
      <c r="F42" s="21">
        <v>49</v>
      </c>
      <c r="G42" s="21">
        <v>23</v>
      </c>
      <c r="H42" s="21">
        <v>19</v>
      </c>
      <c r="I42" s="21">
        <v>21</v>
      </c>
      <c r="J42" s="22">
        <v>2.148571</v>
      </c>
    </row>
    <row r="43" spans="1:10" x14ac:dyDescent="0.2">
      <c r="A43" s="9" t="s">
        <v>603</v>
      </c>
      <c r="B43" s="9"/>
      <c r="C43" s="9"/>
      <c r="D43" s="9"/>
      <c r="E43" s="9"/>
      <c r="F43" s="9"/>
      <c r="G43" s="9"/>
      <c r="H43" s="9"/>
      <c r="I43" s="9"/>
      <c r="J43" s="9"/>
    </row>
    <row r="44" spans="1:10" x14ac:dyDescent="0.2">
      <c r="A44" s="20" t="s">
        <v>604</v>
      </c>
      <c r="B44" s="21">
        <v>138</v>
      </c>
      <c r="C44" s="21">
        <v>101</v>
      </c>
      <c r="D44" s="21">
        <v>22</v>
      </c>
      <c r="E44" s="21">
        <v>9</v>
      </c>
      <c r="F44" s="21">
        <v>2</v>
      </c>
      <c r="G44" s="21">
        <v>3</v>
      </c>
      <c r="H44" s="21">
        <v>0</v>
      </c>
      <c r="I44" s="21">
        <v>1</v>
      </c>
      <c r="J44" s="22">
        <v>1.4233579999999999</v>
      </c>
    </row>
    <row r="45" spans="1:10" x14ac:dyDescent="0.2">
      <c r="A45" s="20" t="s">
        <v>328</v>
      </c>
      <c r="B45" s="21">
        <v>1747</v>
      </c>
      <c r="C45" s="21">
        <v>23</v>
      </c>
      <c r="D45" s="21">
        <v>1143</v>
      </c>
      <c r="E45" s="21">
        <v>324</v>
      </c>
      <c r="F45" s="21">
        <v>114</v>
      </c>
      <c r="G45" s="21">
        <v>58</v>
      </c>
      <c r="H45" s="21">
        <v>71</v>
      </c>
      <c r="I45" s="21">
        <v>14</v>
      </c>
      <c r="J45" s="22">
        <v>2.5862669999999999</v>
      </c>
    </row>
    <row r="46" spans="1:10" x14ac:dyDescent="0.2">
      <c r="A46" s="20" t="s">
        <v>329</v>
      </c>
      <c r="B46" s="21">
        <v>191</v>
      </c>
      <c r="C46" s="21">
        <v>130</v>
      </c>
      <c r="D46" s="21">
        <v>33</v>
      </c>
      <c r="E46" s="21">
        <v>10</v>
      </c>
      <c r="F46" s="21">
        <v>5</v>
      </c>
      <c r="G46" s="21">
        <v>7</v>
      </c>
      <c r="H46" s="21">
        <v>3</v>
      </c>
      <c r="I46" s="21">
        <v>3</v>
      </c>
      <c r="J46" s="22">
        <v>1.595745</v>
      </c>
    </row>
    <row r="47" spans="1:10" x14ac:dyDescent="0.2">
      <c r="A47" s="20" t="s">
        <v>330</v>
      </c>
      <c r="B47" s="21">
        <v>544</v>
      </c>
      <c r="C47" s="21">
        <v>281</v>
      </c>
      <c r="D47" s="21">
        <v>127</v>
      </c>
      <c r="E47" s="21">
        <v>62</v>
      </c>
      <c r="F47" s="21">
        <v>31</v>
      </c>
      <c r="G47" s="21">
        <v>20</v>
      </c>
      <c r="H47" s="21">
        <v>10</v>
      </c>
      <c r="I47" s="21">
        <v>13</v>
      </c>
      <c r="J47" s="22">
        <v>1.9171370000000001</v>
      </c>
    </row>
    <row r="48" spans="1:10" x14ac:dyDescent="0.2">
      <c r="A48" s="20" t="s">
        <v>605</v>
      </c>
      <c r="B48" s="21">
        <v>57</v>
      </c>
      <c r="C48" s="21">
        <v>2</v>
      </c>
      <c r="D48" s="21">
        <v>4</v>
      </c>
      <c r="E48" s="21">
        <v>1</v>
      </c>
      <c r="F48" s="21">
        <v>0</v>
      </c>
      <c r="G48" s="21">
        <v>0</v>
      </c>
      <c r="H48" s="21">
        <v>0</v>
      </c>
      <c r="I48" s="21">
        <v>50</v>
      </c>
      <c r="J48" s="22">
        <v>1.857143</v>
      </c>
    </row>
    <row r="49" spans="1:10" x14ac:dyDescent="0.2">
      <c r="A49" s="9" t="s">
        <v>606</v>
      </c>
      <c r="B49" s="10">
        <v>89</v>
      </c>
      <c r="C49" s="10">
        <v>68</v>
      </c>
      <c r="D49" s="10">
        <v>13</v>
      </c>
      <c r="E49" s="10">
        <v>4</v>
      </c>
      <c r="F49" s="10">
        <v>1</v>
      </c>
      <c r="G49" s="10">
        <v>2</v>
      </c>
      <c r="H49" s="10">
        <v>0</v>
      </c>
      <c r="I49" s="10">
        <v>1</v>
      </c>
      <c r="J49" s="13">
        <v>1.3636360000000001</v>
      </c>
    </row>
    <row r="50" spans="1:10" x14ac:dyDescent="0.2">
      <c r="A50" s="20" t="s">
        <v>331</v>
      </c>
      <c r="B50" s="21">
        <v>977</v>
      </c>
      <c r="C50" s="21">
        <v>9</v>
      </c>
      <c r="D50" s="21">
        <v>650</v>
      </c>
      <c r="E50" s="21">
        <v>181</v>
      </c>
      <c r="F50" s="21">
        <v>68</v>
      </c>
      <c r="G50" s="21">
        <v>25</v>
      </c>
      <c r="H50" s="21">
        <v>34</v>
      </c>
      <c r="I50" s="21">
        <v>10</v>
      </c>
      <c r="J50" s="22">
        <v>2.5584280000000001</v>
      </c>
    </row>
    <row r="51" spans="1:10" x14ac:dyDescent="0.2">
      <c r="A51" s="20" t="s">
        <v>332</v>
      </c>
      <c r="B51" s="21">
        <v>73</v>
      </c>
      <c r="C51" s="21">
        <v>63</v>
      </c>
      <c r="D51" s="21">
        <v>7</v>
      </c>
      <c r="E51" s="21">
        <v>0</v>
      </c>
      <c r="F51" s="21">
        <v>0</v>
      </c>
      <c r="G51" s="21">
        <v>2</v>
      </c>
      <c r="H51" s="21">
        <v>1</v>
      </c>
      <c r="I51" s="21">
        <v>0</v>
      </c>
      <c r="J51" s="22">
        <v>1.273973</v>
      </c>
    </row>
    <row r="52" spans="1:10" x14ac:dyDescent="0.2">
      <c r="A52" s="20" t="s">
        <v>333</v>
      </c>
      <c r="B52" s="21">
        <v>108</v>
      </c>
      <c r="C52" s="21">
        <v>54</v>
      </c>
      <c r="D52" s="21">
        <v>28</v>
      </c>
      <c r="E52" s="21">
        <v>8</v>
      </c>
      <c r="F52" s="21">
        <v>5</v>
      </c>
      <c r="G52" s="21">
        <v>6</v>
      </c>
      <c r="H52" s="21">
        <v>3</v>
      </c>
      <c r="I52" s="21">
        <v>4</v>
      </c>
      <c r="J52" s="22">
        <v>2.0576919999999999</v>
      </c>
    </row>
    <row r="53" spans="1:10" x14ac:dyDescent="0.2">
      <c r="A53" s="20" t="s">
        <v>605</v>
      </c>
      <c r="B53" s="21">
        <v>30</v>
      </c>
      <c r="C53" s="21">
        <v>0</v>
      </c>
      <c r="D53" s="21">
        <v>3</v>
      </c>
      <c r="E53" s="21">
        <v>0</v>
      </c>
      <c r="F53" s="21">
        <v>0</v>
      </c>
      <c r="G53" s="21">
        <v>0</v>
      </c>
      <c r="H53" s="21">
        <v>0</v>
      </c>
      <c r="I53" s="21">
        <v>27</v>
      </c>
      <c r="J53" s="22">
        <v>2</v>
      </c>
    </row>
    <row r="54" spans="1:10" x14ac:dyDescent="0.2">
      <c r="A54" s="9" t="s">
        <v>607</v>
      </c>
      <c r="B54" s="10">
        <v>49</v>
      </c>
      <c r="C54" s="10">
        <v>33</v>
      </c>
      <c r="D54" s="10">
        <v>9</v>
      </c>
      <c r="E54" s="10">
        <v>5</v>
      </c>
      <c r="F54" s="10">
        <v>1</v>
      </c>
      <c r="G54" s="10">
        <v>1</v>
      </c>
      <c r="H54" s="10">
        <v>0</v>
      </c>
      <c r="I54" s="10">
        <v>0</v>
      </c>
      <c r="J54" s="13">
        <v>1.5306120000000001</v>
      </c>
    </row>
    <row r="55" spans="1:10" x14ac:dyDescent="0.2">
      <c r="A55" s="20" t="s">
        <v>331</v>
      </c>
      <c r="B55" s="21">
        <v>770</v>
      </c>
      <c r="C55" s="21">
        <v>14</v>
      </c>
      <c r="D55" s="21">
        <v>493</v>
      </c>
      <c r="E55" s="21">
        <v>143</v>
      </c>
      <c r="F55" s="21">
        <v>46</v>
      </c>
      <c r="G55" s="21">
        <v>33</v>
      </c>
      <c r="H55" s="21">
        <v>37</v>
      </c>
      <c r="I55" s="21">
        <v>4</v>
      </c>
      <c r="J55" s="22">
        <v>2.62141</v>
      </c>
    </row>
    <row r="56" spans="1:10" x14ac:dyDescent="0.2">
      <c r="A56" s="20" t="s">
        <v>332</v>
      </c>
      <c r="B56" s="21">
        <v>118</v>
      </c>
      <c r="C56" s="21">
        <v>67</v>
      </c>
      <c r="D56" s="21">
        <v>26</v>
      </c>
      <c r="E56" s="21">
        <v>10</v>
      </c>
      <c r="F56" s="21">
        <v>5</v>
      </c>
      <c r="G56" s="21">
        <v>5</v>
      </c>
      <c r="H56" s="21">
        <v>2</v>
      </c>
      <c r="I56" s="21">
        <v>3</v>
      </c>
      <c r="J56" s="22">
        <v>1.8</v>
      </c>
    </row>
    <row r="57" spans="1:10" x14ac:dyDescent="0.2">
      <c r="A57" s="20" t="s">
        <v>333</v>
      </c>
      <c r="B57" s="21">
        <v>436</v>
      </c>
      <c r="C57" s="21">
        <v>227</v>
      </c>
      <c r="D57" s="21">
        <v>99</v>
      </c>
      <c r="E57" s="21">
        <v>54</v>
      </c>
      <c r="F57" s="21">
        <v>26</v>
      </c>
      <c r="G57" s="21">
        <v>14</v>
      </c>
      <c r="H57" s="21">
        <v>7</v>
      </c>
      <c r="I57" s="21">
        <v>9</v>
      </c>
      <c r="J57" s="22">
        <v>1.8829039999999999</v>
      </c>
    </row>
    <row r="58" spans="1:10" x14ac:dyDescent="0.2">
      <c r="A58" s="20" t="s">
        <v>605</v>
      </c>
      <c r="B58" s="21">
        <v>27</v>
      </c>
      <c r="C58" s="21">
        <v>2</v>
      </c>
      <c r="D58" s="21">
        <v>1</v>
      </c>
      <c r="E58" s="21">
        <v>1</v>
      </c>
      <c r="F58" s="21">
        <v>0</v>
      </c>
      <c r="G58" s="21">
        <v>0</v>
      </c>
      <c r="H58" s="21">
        <v>0</v>
      </c>
      <c r="I58" s="21">
        <v>23</v>
      </c>
      <c r="J58" s="22">
        <v>1.75</v>
      </c>
    </row>
    <row r="59" spans="1:10" x14ac:dyDescent="0.2">
      <c r="A59" s="9" t="s">
        <v>608</v>
      </c>
      <c r="B59" s="9"/>
      <c r="C59" s="9"/>
      <c r="D59" s="9"/>
      <c r="E59" s="9"/>
      <c r="F59" s="9"/>
      <c r="G59" s="9"/>
      <c r="H59" s="9"/>
      <c r="I59" s="9"/>
      <c r="J59" s="9"/>
    </row>
    <row r="60" spans="1:10" x14ac:dyDescent="0.2">
      <c r="A60" s="20" t="s">
        <v>609</v>
      </c>
      <c r="B60" s="21">
        <v>360</v>
      </c>
      <c r="C60" s="21">
        <v>0</v>
      </c>
      <c r="D60" s="21">
        <v>136</v>
      </c>
      <c r="E60" s="21">
        <v>89</v>
      </c>
      <c r="F60" s="21">
        <v>66</v>
      </c>
      <c r="G60" s="21">
        <v>28</v>
      </c>
      <c r="H60" s="21">
        <v>33</v>
      </c>
      <c r="I60" s="21">
        <v>8</v>
      </c>
      <c r="J60" s="22">
        <v>3.2784089999999999</v>
      </c>
    </row>
    <row r="61" spans="1:10" x14ac:dyDescent="0.2">
      <c r="A61" s="20" t="s">
        <v>610</v>
      </c>
      <c r="B61" s="21">
        <v>1326</v>
      </c>
      <c r="C61" s="21">
        <v>358</v>
      </c>
      <c r="D61" s="21">
        <v>913</v>
      </c>
      <c r="E61" s="21">
        <v>38</v>
      </c>
      <c r="F61" s="21">
        <v>6</v>
      </c>
      <c r="G61" s="21">
        <v>0</v>
      </c>
      <c r="H61" s="21">
        <v>1</v>
      </c>
      <c r="I61" s="21">
        <v>10</v>
      </c>
      <c r="J61" s="22">
        <v>1.778116</v>
      </c>
    </row>
    <row r="62" spans="1:10" x14ac:dyDescent="0.2">
      <c r="A62" s="20" t="s">
        <v>611</v>
      </c>
      <c r="B62" s="21">
        <v>649</v>
      </c>
      <c r="C62" s="21">
        <v>23</v>
      </c>
      <c r="D62" s="21">
        <v>170</v>
      </c>
      <c r="E62" s="21">
        <v>261</v>
      </c>
      <c r="F62" s="21">
        <v>78</v>
      </c>
      <c r="G62" s="21">
        <v>57</v>
      </c>
      <c r="H62" s="21">
        <v>48</v>
      </c>
      <c r="I62" s="21">
        <v>12</v>
      </c>
      <c r="J62" s="22">
        <v>3.215071</v>
      </c>
    </row>
    <row r="63" spans="1:10" x14ac:dyDescent="0.2">
      <c r="A63" s="20" t="s">
        <v>612</v>
      </c>
      <c r="B63" s="21">
        <v>277</v>
      </c>
      <c r="C63" s="21">
        <v>151</v>
      </c>
      <c r="D63" s="21">
        <v>105</v>
      </c>
      <c r="E63" s="21">
        <v>14</v>
      </c>
      <c r="F63" s="21">
        <v>1</v>
      </c>
      <c r="G63" s="21">
        <v>3</v>
      </c>
      <c r="H63" s="21">
        <v>1</v>
      </c>
      <c r="I63" s="21">
        <v>2</v>
      </c>
      <c r="J63" s="22">
        <v>1.5563640000000001</v>
      </c>
    </row>
    <row r="64" spans="1:10" x14ac:dyDescent="0.2">
      <c r="A64" s="20" t="s">
        <v>613</v>
      </c>
      <c r="B64" s="21">
        <v>65</v>
      </c>
      <c r="C64" s="21">
        <v>5</v>
      </c>
      <c r="D64" s="21">
        <v>5</v>
      </c>
      <c r="E64" s="21">
        <v>4</v>
      </c>
      <c r="F64" s="21">
        <v>1</v>
      </c>
      <c r="G64" s="21">
        <v>0</v>
      </c>
      <c r="H64" s="21">
        <v>1</v>
      </c>
      <c r="I64" s="21">
        <v>49</v>
      </c>
      <c r="J64" s="22">
        <v>2.375</v>
      </c>
    </row>
    <row r="65" spans="1:10" x14ac:dyDescent="0.2">
      <c r="A65" s="9" t="s">
        <v>614</v>
      </c>
      <c r="B65" s="9"/>
      <c r="C65" s="9"/>
      <c r="D65" s="9"/>
      <c r="E65" s="9"/>
      <c r="F65" s="9"/>
      <c r="G65" s="9"/>
      <c r="H65" s="9"/>
      <c r="I65" s="9"/>
      <c r="J65" s="9"/>
    </row>
    <row r="66" spans="1:10" x14ac:dyDescent="0.2">
      <c r="A66" s="20" t="s">
        <v>615</v>
      </c>
      <c r="B66" s="21">
        <v>537</v>
      </c>
      <c r="C66" s="21">
        <v>537</v>
      </c>
      <c r="D66" s="21">
        <v>0</v>
      </c>
      <c r="E66" s="21">
        <v>0</v>
      </c>
      <c r="F66" s="21">
        <v>0</v>
      </c>
      <c r="G66" s="21">
        <v>0</v>
      </c>
      <c r="H66" s="21">
        <v>0</v>
      </c>
      <c r="I66" s="21">
        <v>0</v>
      </c>
      <c r="J66" s="22">
        <v>1</v>
      </c>
    </row>
    <row r="67" spans="1:10" x14ac:dyDescent="0.2">
      <c r="A67" s="20" t="s">
        <v>180</v>
      </c>
      <c r="B67" s="21">
        <v>1667</v>
      </c>
      <c r="C67" s="21">
        <v>0</v>
      </c>
      <c r="D67" s="21">
        <v>1142</v>
      </c>
      <c r="E67" s="21">
        <v>306</v>
      </c>
      <c r="F67" s="21">
        <v>106</v>
      </c>
      <c r="G67" s="21">
        <v>44</v>
      </c>
      <c r="H67" s="21">
        <v>60</v>
      </c>
      <c r="I67" s="21">
        <v>9</v>
      </c>
      <c r="J67" s="22">
        <v>2.5530759999999999</v>
      </c>
    </row>
    <row r="68" spans="1:10" x14ac:dyDescent="0.2">
      <c r="A68" s="20" t="s">
        <v>616</v>
      </c>
      <c r="B68" s="21">
        <v>99</v>
      </c>
      <c r="C68" s="21">
        <v>0</v>
      </c>
      <c r="D68" s="21">
        <v>16</v>
      </c>
      <c r="E68" s="21">
        <v>47</v>
      </c>
      <c r="F68" s="21">
        <v>19</v>
      </c>
      <c r="G68" s="21">
        <v>10</v>
      </c>
      <c r="H68" s="21">
        <v>6</v>
      </c>
      <c r="I68" s="21">
        <v>1</v>
      </c>
      <c r="J68" s="22">
        <v>3.5</v>
      </c>
    </row>
    <row r="69" spans="1:10" x14ac:dyDescent="0.2">
      <c r="A69" s="20" t="s">
        <v>617</v>
      </c>
      <c r="B69" s="21">
        <v>819</v>
      </c>
      <c r="C69" s="21">
        <v>0</v>
      </c>
      <c r="D69" s="21">
        <v>150</v>
      </c>
      <c r="E69" s="21">
        <v>346</v>
      </c>
      <c r="F69" s="21">
        <v>142</v>
      </c>
      <c r="G69" s="21">
        <v>82</v>
      </c>
      <c r="H69" s="21">
        <v>80</v>
      </c>
      <c r="I69" s="21">
        <v>19</v>
      </c>
      <c r="J69" s="22">
        <v>3.5337499999999999</v>
      </c>
    </row>
    <row r="70" spans="1:10" x14ac:dyDescent="0.2">
      <c r="A70" s="20" t="s">
        <v>618</v>
      </c>
      <c r="B70" s="21">
        <v>87</v>
      </c>
      <c r="C70" s="21">
        <v>0</v>
      </c>
      <c r="D70" s="21">
        <v>20</v>
      </c>
      <c r="E70" s="21">
        <v>17</v>
      </c>
      <c r="F70" s="21">
        <v>13</v>
      </c>
      <c r="G70" s="21">
        <v>15</v>
      </c>
      <c r="H70" s="21">
        <v>10</v>
      </c>
      <c r="I70" s="21">
        <v>12</v>
      </c>
      <c r="J70" s="22">
        <v>3.96</v>
      </c>
    </row>
    <row r="71" spans="1:10" x14ac:dyDescent="0.2">
      <c r="A71" s="20" t="s">
        <v>613</v>
      </c>
      <c r="B71" s="21">
        <v>55</v>
      </c>
      <c r="C71" s="21">
        <v>0</v>
      </c>
      <c r="D71" s="21">
        <v>1</v>
      </c>
      <c r="E71" s="21">
        <v>2</v>
      </c>
      <c r="F71" s="21">
        <v>0</v>
      </c>
      <c r="G71" s="21">
        <v>1</v>
      </c>
      <c r="H71" s="21">
        <v>1</v>
      </c>
      <c r="I71" s="21">
        <v>50</v>
      </c>
      <c r="J71" s="22">
        <v>3.8</v>
      </c>
    </row>
    <row r="72" spans="1:10" x14ac:dyDescent="0.2">
      <c r="A72" s="9" t="s">
        <v>619</v>
      </c>
      <c r="B72" s="9"/>
      <c r="C72" s="9"/>
      <c r="D72" s="9"/>
      <c r="E72" s="9"/>
      <c r="F72" s="9"/>
      <c r="G72" s="9"/>
      <c r="H72" s="9"/>
      <c r="I72" s="9"/>
      <c r="J72" s="9"/>
    </row>
    <row r="73" spans="1:10" x14ac:dyDescent="0.2">
      <c r="A73" s="20" t="s">
        <v>620</v>
      </c>
      <c r="B73" s="21">
        <v>537</v>
      </c>
      <c r="C73" s="21">
        <v>537</v>
      </c>
      <c r="D73" s="21">
        <v>0</v>
      </c>
      <c r="E73" s="21">
        <v>0</v>
      </c>
      <c r="F73" s="21">
        <v>0</v>
      </c>
      <c r="G73" s="21">
        <v>0</v>
      </c>
      <c r="H73" s="21">
        <v>0</v>
      </c>
      <c r="I73" s="21">
        <v>0</v>
      </c>
      <c r="J73" s="22">
        <v>1</v>
      </c>
    </row>
    <row r="74" spans="1:10" x14ac:dyDescent="0.2">
      <c r="A74" s="20" t="s">
        <v>621</v>
      </c>
      <c r="B74" s="21">
        <v>1329</v>
      </c>
      <c r="C74" s="21">
        <v>0</v>
      </c>
      <c r="D74" s="21">
        <v>1329</v>
      </c>
      <c r="E74" s="21">
        <v>0</v>
      </c>
      <c r="F74" s="21">
        <v>0</v>
      </c>
      <c r="G74" s="21">
        <v>0</v>
      </c>
      <c r="H74" s="21">
        <v>0</v>
      </c>
      <c r="I74" s="21">
        <v>0</v>
      </c>
      <c r="J74" s="22">
        <v>2</v>
      </c>
    </row>
    <row r="75" spans="1:10" x14ac:dyDescent="0.2">
      <c r="A75" s="20" t="s">
        <v>622</v>
      </c>
      <c r="B75" s="21">
        <v>406</v>
      </c>
      <c r="C75" s="21">
        <v>0</v>
      </c>
      <c r="D75" s="21">
        <v>0</v>
      </c>
      <c r="E75" s="21">
        <v>406</v>
      </c>
      <c r="F75" s="21">
        <v>0</v>
      </c>
      <c r="G75" s="21">
        <v>0</v>
      </c>
      <c r="H75" s="21">
        <v>0</v>
      </c>
      <c r="I75" s="21">
        <v>0</v>
      </c>
      <c r="J75" s="22">
        <v>3</v>
      </c>
    </row>
    <row r="76" spans="1:10" x14ac:dyDescent="0.2">
      <c r="A76" s="20" t="s">
        <v>623</v>
      </c>
      <c r="B76" s="21">
        <v>152</v>
      </c>
      <c r="C76" s="21">
        <v>0</v>
      </c>
      <c r="D76" s="21">
        <v>0</v>
      </c>
      <c r="E76" s="21">
        <v>0</v>
      </c>
      <c r="F76" s="21">
        <v>152</v>
      </c>
      <c r="G76" s="21">
        <v>0</v>
      </c>
      <c r="H76" s="21">
        <v>0</v>
      </c>
      <c r="I76" s="21">
        <v>0</v>
      </c>
      <c r="J76" s="22">
        <v>4</v>
      </c>
    </row>
    <row r="77" spans="1:10" x14ac:dyDescent="0.2">
      <c r="A77" s="20" t="s">
        <v>624</v>
      </c>
      <c r="B77" s="21">
        <v>88</v>
      </c>
      <c r="C77" s="21">
        <v>0</v>
      </c>
      <c r="D77" s="21">
        <v>0</v>
      </c>
      <c r="E77" s="21">
        <v>0</v>
      </c>
      <c r="F77" s="21">
        <v>0</v>
      </c>
      <c r="G77" s="21">
        <v>88</v>
      </c>
      <c r="H77" s="21">
        <v>0</v>
      </c>
      <c r="I77" s="21">
        <v>0</v>
      </c>
      <c r="J77" s="22">
        <v>5</v>
      </c>
    </row>
    <row r="78" spans="1:10" x14ac:dyDescent="0.2">
      <c r="A78" s="20" t="s">
        <v>625</v>
      </c>
      <c r="B78" s="21">
        <v>84</v>
      </c>
      <c r="C78" s="21">
        <v>0</v>
      </c>
      <c r="D78" s="21">
        <v>0</v>
      </c>
      <c r="E78" s="21">
        <v>0</v>
      </c>
      <c r="F78" s="21">
        <v>0</v>
      </c>
      <c r="G78" s="21">
        <v>0</v>
      </c>
      <c r="H78" s="21">
        <v>84</v>
      </c>
      <c r="I78" s="21">
        <v>0</v>
      </c>
      <c r="J78" s="22">
        <v>6.5119049999999996</v>
      </c>
    </row>
    <row r="79" spans="1:10" x14ac:dyDescent="0.2">
      <c r="A79" s="20" t="s">
        <v>613</v>
      </c>
      <c r="B79" s="21">
        <v>81</v>
      </c>
      <c r="C79" s="21">
        <v>0</v>
      </c>
      <c r="D79" s="21">
        <v>0</v>
      </c>
      <c r="E79" s="21">
        <v>0</v>
      </c>
      <c r="F79" s="21">
        <v>0</v>
      </c>
      <c r="G79" s="21">
        <v>0</v>
      </c>
      <c r="H79" s="21">
        <v>0</v>
      </c>
      <c r="I79" s="21">
        <v>81</v>
      </c>
      <c r="J79" s="22">
        <v>0</v>
      </c>
    </row>
    <row r="80" spans="1:10" x14ac:dyDescent="0.2">
      <c r="A80" s="9" t="s">
        <v>626</v>
      </c>
      <c r="B80" s="9"/>
      <c r="C80" s="9"/>
      <c r="D80" s="9"/>
      <c r="E80" s="9"/>
      <c r="F80" s="9"/>
      <c r="G80" s="9"/>
      <c r="H80" s="9"/>
      <c r="I80" s="9"/>
      <c r="J80" s="9"/>
    </row>
    <row r="81" spans="1:10" x14ac:dyDescent="0.2">
      <c r="A81" s="20" t="s">
        <v>627</v>
      </c>
      <c r="B81" s="21">
        <v>788</v>
      </c>
      <c r="C81" s="21">
        <v>147</v>
      </c>
      <c r="D81" s="21">
        <v>360</v>
      </c>
      <c r="E81" s="21">
        <v>145</v>
      </c>
      <c r="F81" s="21">
        <v>66</v>
      </c>
      <c r="G81" s="21">
        <v>30</v>
      </c>
      <c r="H81" s="21">
        <v>32</v>
      </c>
      <c r="I81" s="21">
        <v>8</v>
      </c>
      <c r="J81" s="22">
        <v>2.470513</v>
      </c>
    </row>
    <row r="82" spans="1:10" x14ac:dyDescent="0.2">
      <c r="A82" s="20" t="s">
        <v>628</v>
      </c>
      <c r="B82" s="21">
        <v>1824</v>
      </c>
      <c r="C82" s="21">
        <v>387</v>
      </c>
      <c r="D82" s="21">
        <v>958</v>
      </c>
      <c r="E82" s="21">
        <v>261</v>
      </c>
      <c r="F82" s="21">
        <v>85</v>
      </c>
      <c r="G82" s="21">
        <v>58</v>
      </c>
      <c r="H82" s="21">
        <v>52</v>
      </c>
      <c r="I82" s="21">
        <v>23</v>
      </c>
      <c r="J82" s="22">
        <v>2.2498610000000001</v>
      </c>
    </row>
    <row r="83" spans="1:10" x14ac:dyDescent="0.2">
      <c r="A83" s="20" t="s">
        <v>613</v>
      </c>
      <c r="B83" s="21">
        <v>65</v>
      </c>
      <c r="C83" s="21">
        <v>3</v>
      </c>
      <c r="D83" s="21">
        <v>11</v>
      </c>
      <c r="E83" s="21">
        <v>0</v>
      </c>
      <c r="F83" s="21">
        <v>1</v>
      </c>
      <c r="G83" s="21">
        <v>0</v>
      </c>
      <c r="H83" s="21">
        <v>0</v>
      </c>
      <c r="I83" s="21">
        <v>50</v>
      </c>
      <c r="J83" s="22">
        <v>1.933333</v>
      </c>
    </row>
    <row r="84" spans="1:10" x14ac:dyDescent="0.2">
      <c r="A84" s="9" t="s">
        <v>629</v>
      </c>
      <c r="B84" s="9"/>
      <c r="C84" s="9"/>
      <c r="D84" s="9"/>
      <c r="E84" s="9"/>
      <c r="F84" s="9"/>
      <c r="G84" s="9"/>
      <c r="H84" s="9"/>
      <c r="I84" s="9"/>
      <c r="J84" s="9"/>
    </row>
    <row r="85" spans="1:10" x14ac:dyDescent="0.2">
      <c r="A85" s="20" t="s">
        <v>630</v>
      </c>
      <c r="B85" s="21">
        <v>393</v>
      </c>
      <c r="C85" s="21">
        <v>75</v>
      </c>
      <c r="D85" s="21">
        <v>180</v>
      </c>
      <c r="E85" s="21">
        <v>68</v>
      </c>
      <c r="F85" s="21">
        <v>33</v>
      </c>
      <c r="G85" s="21">
        <v>17</v>
      </c>
      <c r="H85" s="21">
        <v>19</v>
      </c>
      <c r="I85" s="21">
        <v>1</v>
      </c>
      <c r="J85" s="22">
        <v>2.5127549999999998</v>
      </c>
    </row>
    <row r="86" spans="1:10" x14ac:dyDescent="0.2">
      <c r="A86" s="20" t="s">
        <v>181</v>
      </c>
      <c r="B86" s="21">
        <v>1944</v>
      </c>
      <c r="C86" s="21">
        <v>377</v>
      </c>
      <c r="D86" s="21">
        <v>1019</v>
      </c>
      <c r="E86" s="21">
        <v>296</v>
      </c>
      <c r="F86" s="21">
        <v>106</v>
      </c>
      <c r="G86" s="21">
        <v>66</v>
      </c>
      <c r="H86" s="21">
        <v>56</v>
      </c>
      <c r="I86" s="21">
        <v>24</v>
      </c>
      <c r="J86" s="22">
        <v>2.3026040000000001</v>
      </c>
    </row>
    <row r="87" spans="1:10" x14ac:dyDescent="0.2">
      <c r="A87" s="20" t="s">
        <v>182</v>
      </c>
      <c r="B87" s="21">
        <v>38</v>
      </c>
      <c r="C87" s="21">
        <v>9</v>
      </c>
      <c r="D87" s="21">
        <v>17</v>
      </c>
      <c r="E87" s="21">
        <v>8</v>
      </c>
      <c r="F87" s="21">
        <v>1</v>
      </c>
      <c r="G87" s="21">
        <v>0</v>
      </c>
      <c r="H87" s="21">
        <v>2</v>
      </c>
      <c r="I87" s="21">
        <v>1</v>
      </c>
      <c r="J87" s="22">
        <v>2.2432430000000001</v>
      </c>
    </row>
    <row r="88" spans="1:10" x14ac:dyDescent="0.2">
      <c r="A88" s="20" t="s">
        <v>631</v>
      </c>
      <c r="B88" s="21">
        <v>36</v>
      </c>
      <c r="C88" s="21">
        <v>12</v>
      </c>
      <c r="D88" s="21">
        <v>14</v>
      </c>
      <c r="E88" s="21">
        <v>3</v>
      </c>
      <c r="F88" s="21">
        <v>0</v>
      </c>
      <c r="G88" s="21">
        <v>3</v>
      </c>
      <c r="H88" s="21">
        <v>2</v>
      </c>
      <c r="I88" s="21">
        <v>2</v>
      </c>
      <c r="J88" s="22">
        <v>2.2352940000000001</v>
      </c>
    </row>
    <row r="89" spans="1:10" x14ac:dyDescent="0.2">
      <c r="A89" s="20" t="s">
        <v>183</v>
      </c>
      <c r="B89" s="21">
        <v>53</v>
      </c>
      <c r="C89" s="21">
        <v>12</v>
      </c>
      <c r="D89" s="21">
        <v>23</v>
      </c>
      <c r="E89" s="21">
        <v>13</v>
      </c>
      <c r="F89" s="21">
        <v>3</v>
      </c>
      <c r="G89" s="21">
        <v>1</v>
      </c>
      <c r="H89" s="21">
        <v>1</v>
      </c>
      <c r="I89" s="21">
        <v>0</v>
      </c>
      <c r="J89" s="22">
        <v>2.264151</v>
      </c>
    </row>
    <row r="90" spans="1:10" x14ac:dyDescent="0.2">
      <c r="A90" s="20" t="s">
        <v>632</v>
      </c>
      <c r="B90" s="21">
        <v>22</v>
      </c>
      <c r="C90" s="21">
        <v>2</v>
      </c>
      <c r="D90" s="21">
        <v>10</v>
      </c>
      <c r="E90" s="21">
        <v>8</v>
      </c>
      <c r="F90" s="21">
        <v>2</v>
      </c>
      <c r="G90" s="21">
        <v>0</v>
      </c>
      <c r="H90" s="21">
        <v>0</v>
      </c>
      <c r="I90" s="21">
        <v>0</v>
      </c>
      <c r="J90" s="22">
        <v>2.454545</v>
      </c>
    </row>
    <row r="91" spans="1:10" x14ac:dyDescent="0.2">
      <c r="A91" s="20" t="s">
        <v>633</v>
      </c>
      <c r="B91" s="21">
        <v>32</v>
      </c>
      <c r="C91" s="21">
        <v>24</v>
      </c>
      <c r="D91" s="21">
        <v>8</v>
      </c>
      <c r="E91" s="21">
        <v>0</v>
      </c>
      <c r="F91" s="21">
        <v>0</v>
      </c>
      <c r="G91" s="21">
        <v>0</v>
      </c>
      <c r="H91" s="21">
        <v>0</v>
      </c>
      <c r="I91" s="21">
        <v>0</v>
      </c>
      <c r="J91" s="22">
        <v>1.25</v>
      </c>
    </row>
    <row r="92" spans="1:10" x14ac:dyDescent="0.2">
      <c r="A92" s="20" t="s">
        <v>634</v>
      </c>
      <c r="B92" s="21">
        <v>9</v>
      </c>
      <c r="C92" s="21">
        <v>0</v>
      </c>
      <c r="D92" s="21">
        <v>6</v>
      </c>
      <c r="E92" s="21">
        <v>0</v>
      </c>
      <c r="F92" s="21">
        <v>2</v>
      </c>
      <c r="G92" s="21">
        <v>0</v>
      </c>
      <c r="H92" s="21">
        <v>1</v>
      </c>
      <c r="I92" s="21">
        <v>0</v>
      </c>
      <c r="J92" s="22">
        <v>2.8888889999999998</v>
      </c>
    </row>
    <row r="93" spans="1:10" x14ac:dyDescent="0.2">
      <c r="A93" s="20" t="s">
        <v>613</v>
      </c>
      <c r="B93" s="21">
        <v>150</v>
      </c>
      <c r="C93" s="21">
        <v>26</v>
      </c>
      <c r="D93" s="21">
        <v>52</v>
      </c>
      <c r="E93" s="21">
        <v>10</v>
      </c>
      <c r="F93" s="21">
        <v>5</v>
      </c>
      <c r="G93" s="21">
        <v>1</v>
      </c>
      <c r="H93" s="21">
        <v>3</v>
      </c>
      <c r="I93" s="21">
        <v>53</v>
      </c>
      <c r="J93" s="22">
        <v>2.092784</v>
      </c>
    </row>
    <row r="94" spans="1:10" x14ac:dyDescent="0.2">
      <c r="A94" s="9" t="s">
        <v>635</v>
      </c>
      <c r="B94" s="9"/>
      <c r="C94" s="9"/>
      <c r="D94" s="9"/>
      <c r="E94" s="9"/>
      <c r="F94" s="9"/>
      <c r="G94" s="9"/>
      <c r="H94" s="9"/>
      <c r="I94" s="9"/>
      <c r="J94" s="9"/>
    </row>
    <row r="95" spans="1:10" x14ac:dyDescent="0.2">
      <c r="A95" s="20" t="s">
        <v>184</v>
      </c>
      <c r="B95" s="21">
        <v>54</v>
      </c>
      <c r="C95" s="21">
        <v>21</v>
      </c>
      <c r="D95" s="21">
        <v>25</v>
      </c>
      <c r="E95" s="21">
        <v>6</v>
      </c>
      <c r="F95" s="21">
        <v>1</v>
      </c>
      <c r="G95" s="21">
        <v>1</v>
      </c>
      <c r="H95" s="21">
        <v>0</v>
      </c>
      <c r="I95" s="21">
        <v>0</v>
      </c>
      <c r="J95" s="22">
        <v>1.8148150000000001</v>
      </c>
    </row>
    <row r="96" spans="1:10" x14ac:dyDescent="0.2">
      <c r="A96" s="20" t="s">
        <v>185</v>
      </c>
      <c r="B96" s="21">
        <v>196</v>
      </c>
      <c r="C96" s="21">
        <v>102</v>
      </c>
      <c r="D96" s="21">
        <v>76</v>
      </c>
      <c r="E96" s="21">
        <v>6</v>
      </c>
      <c r="F96" s="21">
        <v>5</v>
      </c>
      <c r="G96" s="21">
        <v>4</v>
      </c>
      <c r="H96" s="21">
        <v>2</v>
      </c>
      <c r="I96" s="21">
        <v>1</v>
      </c>
      <c r="J96" s="22">
        <v>1.661538</v>
      </c>
    </row>
    <row r="97" spans="1:10" x14ac:dyDescent="0.2">
      <c r="A97" s="20" t="s">
        <v>186</v>
      </c>
      <c r="B97" s="21">
        <v>310</v>
      </c>
      <c r="C97" s="21">
        <v>131</v>
      </c>
      <c r="D97" s="21">
        <v>143</v>
      </c>
      <c r="E97" s="21">
        <v>23</v>
      </c>
      <c r="F97" s="21">
        <v>5</v>
      </c>
      <c r="G97" s="21">
        <v>1</v>
      </c>
      <c r="H97" s="21">
        <v>2</v>
      </c>
      <c r="I97" s="21">
        <v>5</v>
      </c>
      <c r="J97" s="22">
        <v>1.721311</v>
      </c>
    </row>
    <row r="98" spans="1:10" x14ac:dyDescent="0.2">
      <c r="A98" s="20" t="s">
        <v>187</v>
      </c>
      <c r="B98" s="21">
        <v>385</v>
      </c>
      <c r="C98" s="21">
        <v>98</v>
      </c>
      <c r="D98" s="21">
        <v>225</v>
      </c>
      <c r="E98" s="21">
        <v>41</v>
      </c>
      <c r="F98" s="21">
        <v>5</v>
      </c>
      <c r="G98" s="21">
        <v>3</v>
      </c>
      <c r="H98" s="21">
        <v>6</v>
      </c>
      <c r="I98" s="21">
        <v>7</v>
      </c>
      <c r="J98" s="22">
        <v>1.965608</v>
      </c>
    </row>
    <row r="99" spans="1:10" x14ac:dyDescent="0.2">
      <c r="A99" s="20" t="s">
        <v>188</v>
      </c>
      <c r="B99" s="21">
        <v>361</v>
      </c>
      <c r="C99" s="21">
        <v>26</v>
      </c>
      <c r="D99" s="21">
        <v>252</v>
      </c>
      <c r="E99" s="21">
        <v>59</v>
      </c>
      <c r="F99" s="21">
        <v>11</v>
      </c>
      <c r="G99" s="21">
        <v>3</v>
      </c>
      <c r="H99" s="21">
        <v>8</v>
      </c>
      <c r="I99" s="21">
        <v>2</v>
      </c>
      <c r="J99" s="22">
        <v>2.2729810000000001</v>
      </c>
    </row>
    <row r="100" spans="1:10" x14ac:dyDescent="0.2">
      <c r="A100" s="20" t="s">
        <v>189</v>
      </c>
      <c r="B100" s="21">
        <v>315</v>
      </c>
      <c r="C100" s="21">
        <v>16</v>
      </c>
      <c r="D100" s="21">
        <v>208</v>
      </c>
      <c r="E100" s="21">
        <v>60</v>
      </c>
      <c r="F100" s="21">
        <v>16</v>
      </c>
      <c r="G100" s="21">
        <v>5</v>
      </c>
      <c r="H100" s="21">
        <v>6</v>
      </c>
      <c r="I100" s="21">
        <v>4</v>
      </c>
      <c r="J100" s="22">
        <v>2.3762059999999998</v>
      </c>
    </row>
    <row r="101" spans="1:10" x14ac:dyDescent="0.2">
      <c r="A101" s="20" t="s">
        <v>190</v>
      </c>
      <c r="B101" s="21">
        <v>364</v>
      </c>
      <c r="C101" s="21">
        <v>16</v>
      </c>
      <c r="D101" s="21">
        <v>209</v>
      </c>
      <c r="E101" s="21">
        <v>79</v>
      </c>
      <c r="F101" s="21">
        <v>33</v>
      </c>
      <c r="G101" s="21">
        <v>18</v>
      </c>
      <c r="H101" s="21">
        <v>5</v>
      </c>
      <c r="I101" s="21">
        <v>4</v>
      </c>
      <c r="J101" s="22">
        <v>2.5638890000000001</v>
      </c>
    </row>
    <row r="102" spans="1:10" x14ac:dyDescent="0.2">
      <c r="A102" s="20" t="s">
        <v>191</v>
      </c>
      <c r="B102" s="21">
        <v>267</v>
      </c>
      <c r="C102" s="21">
        <v>5</v>
      </c>
      <c r="D102" s="21">
        <v>102</v>
      </c>
      <c r="E102" s="21">
        <v>80</v>
      </c>
      <c r="F102" s="21">
        <v>32</v>
      </c>
      <c r="G102" s="21">
        <v>25</v>
      </c>
      <c r="H102" s="21">
        <v>21</v>
      </c>
      <c r="I102" s="21">
        <v>2</v>
      </c>
      <c r="J102" s="22">
        <v>3.1547170000000002</v>
      </c>
    </row>
    <row r="103" spans="1:10" x14ac:dyDescent="0.2">
      <c r="A103" s="20" t="s">
        <v>192</v>
      </c>
      <c r="B103" s="21">
        <v>90</v>
      </c>
      <c r="C103" s="21">
        <v>0</v>
      </c>
      <c r="D103" s="21">
        <v>21</v>
      </c>
      <c r="E103" s="21">
        <v>31</v>
      </c>
      <c r="F103" s="21">
        <v>19</v>
      </c>
      <c r="G103" s="21">
        <v>13</v>
      </c>
      <c r="H103" s="21">
        <v>5</v>
      </c>
      <c r="I103" s="21">
        <v>1</v>
      </c>
      <c r="J103" s="22">
        <v>3.4494379999999998</v>
      </c>
    </row>
    <row r="104" spans="1:10" x14ac:dyDescent="0.2">
      <c r="A104" s="20" t="s">
        <v>193</v>
      </c>
      <c r="B104" s="21">
        <v>94</v>
      </c>
      <c r="C104" s="21">
        <v>3</v>
      </c>
      <c r="D104" s="21">
        <v>34</v>
      </c>
      <c r="E104" s="21">
        <v>15</v>
      </c>
      <c r="F104" s="21">
        <v>13</v>
      </c>
      <c r="G104" s="21">
        <v>9</v>
      </c>
      <c r="H104" s="21">
        <v>20</v>
      </c>
      <c r="I104" s="21">
        <v>0</v>
      </c>
      <c r="J104" s="22">
        <v>3.6702129999999999</v>
      </c>
    </row>
    <row r="105" spans="1:10" x14ac:dyDescent="0.2">
      <c r="A105" s="20" t="s">
        <v>636</v>
      </c>
      <c r="B105" s="21">
        <v>47</v>
      </c>
      <c r="C105" s="21">
        <v>34</v>
      </c>
      <c r="D105" s="21">
        <v>10</v>
      </c>
      <c r="E105" s="21">
        <v>2</v>
      </c>
      <c r="F105" s="21">
        <v>0</v>
      </c>
      <c r="G105" s="21">
        <v>0</v>
      </c>
      <c r="H105" s="21">
        <v>1</v>
      </c>
      <c r="I105" s="21">
        <v>0</v>
      </c>
      <c r="J105" s="22">
        <v>1.6595740000000001</v>
      </c>
    </row>
    <row r="106" spans="1:10" x14ac:dyDescent="0.2">
      <c r="A106" s="20" t="s">
        <v>613</v>
      </c>
      <c r="B106" s="21">
        <v>194</v>
      </c>
      <c r="C106" s="21">
        <v>85</v>
      </c>
      <c r="D106" s="21">
        <v>24</v>
      </c>
      <c r="E106" s="21">
        <v>4</v>
      </c>
      <c r="F106" s="21">
        <v>12</v>
      </c>
      <c r="G106" s="21">
        <v>6</v>
      </c>
      <c r="H106" s="21">
        <v>8</v>
      </c>
      <c r="I106" s="21">
        <v>55</v>
      </c>
      <c r="J106" s="22">
        <v>1.9712229999999999</v>
      </c>
    </row>
    <row r="107" spans="1:10" x14ac:dyDescent="0.2">
      <c r="A107" s="9" t="s">
        <v>637</v>
      </c>
      <c r="B107" s="9"/>
      <c r="C107" s="9"/>
      <c r="D107" s="9"/>
      <c r="E107" s="9"/>
      <c r="F107" s="9"/>
      <c r="G107" s="9"/>
      <c r="H107" s="9"/>
      <c r="I107" s="9"/>
      <c r="J107" s="9"/>
    </row>
    <row r="108" spans="1:10" x14ac:dyDescent="0.2">
      <c r="A108" s="20" t="s">
        <v>638</v>
      </c>
      <c r="B108" s="21">
        <v>633</v>
      </c>
      <c r="C108" s="21">
        <v>142</v>
      </c>
      <c r="D108" s="21">
        <v>304</v>
      </c>
      <c r="E108" s="21">
        <v>100</v>
      </c>
      <c r="F108" s="21">
        <v>39</v>
      </c>
      <c r="G108" s="21">
        <v>18</v>
      </c>
      <c r="H108" s="21">
        <v>12</v>
      </c>
      <c r="I108" s="21">
        <v>18</v>
      </c>
      <c r="J108" s="22">
        <v>2.2325200000000001</v>
      </c>
    </row>
    <row r="109" spans="1:10" x14ac:dyDescent="0.2">
      <c r="A109" s="20" t="s">
        <v>639</v>
      </c>
      <c r="B109" s="21">
        <v>1123</v>
      </c>
      <c r="C109" s="21">
        <v>228</v>
      </c>
      <c r="D109" s="21">
        <v>582</v>
      </c>
      <c r="E109" s="21">
        <v>159</v>
      </c>
      <c r="F109" s="21">
        <v>54</v>
      </c>
      <c r="G109" s="21">
        <v>30</v>
      </c>
      <c r="H109" s="21">
        <v>35</v>
      </c>
      <c r="I109" s="21">
        <v>35</v>
      </c>
      <c r="J109" s="22">
        <v>2.2702209999999998</v>
      </c>
    </row>
    <row r="110" spans="1:10" x14ac:dyDescent="0.2">
      <c r="A110" s="20" t="s">
        <v>640</v>
      </c>
      <c r="B110" s="21">
        <v>660</v>
      </c>
      <c r="C110" s="21">
        <v>122</v>
      </c>
      <c r="D110" s="21">
        <v>328</v>
      </c>
      <c r="E110" s="21">
        <v>94</v>
      </c>
      <c r="F110" s="21">
        <v>43</v>
      </c>
      <c r="G110" s="21">
        <v>26</v>
      </c>
      <c r="H110" s="21">
        <v>26</v>
      </c>
      <c r="I110" s="21">
        <v>21</v>
      </c>
      <c r="J110" s="22">
        <v>2.392801</v>
      </c>
    </row>
    <row r="111" spans="1:10" x14ac:dyDescent="0.2">
      <c r="A111" s="20" t="s">
        <v>641</v>
      </c>
      <c r="B111" s="21">
        <v>261</v>
      </c>
      <c r="C111" s="21">
        <v>45</v>
      </c>
      <c r="D111" s="21">
        <v>115</v>
      </c>
      <c r="E111" s="21">
        <v>53</v>
      </c>
      <c r="F111" s="21">
        <v>16</v>
      </c>
      <c r="G111" s="21">
        <v>14</v>
      </c>
      <c r="H111" s="21">
        <v>11</v>
      </c>
      <c r="I111" s="21">
        <v>7</v>
      </c>
      <c r="J111" s="22">
        <v>2.5039370000000001</v>
      </c>
    </row>
    <row r="112" spans="1:10" x14ac:dyDescent="0.2">
      <c r="A112" s="9" t="s">
        <v>642</v>
      </c>
      <c r="B112" s="9"/>
      <c r="C112" s="9"/>
      <c r="D112" s="9"/>
      <c r="E112" s="9"/>
      <c r="F112" s="9"/>
      <c r="G112" s="9"/>
      <c r="H112" s="9"/>
      <c r="I112" s="9"/>
      <c r="J112" s="9"/>
    </row>
    <row r="113" spans="1:10" x14ac:dyDescent="0.2">
      <c r="A113" s="20" t="s">
        <v>643</v>
      </c>
      <c r="B113" s="21">
        <v>329</v>
      </c>
      <c r="C113" s="21">
        <v>74</v>
      </c>
      <c r="D113" s="21">
        <v>158</v>
      </c>
      <c r="E113" s="21">
        <v>41</v>
      </c>
      <c r="F113" s="21">
        <v>16</v>
      </c>
      <c r="G113" s="21">
        <v>12</v>
      </c>
      <c r="H113" s="21">
        <v>18</v>
      </c>
      <c r="I113" s="21">
        <v>10</v>
      </c>
      <c r="J113" s="22">
        <v>2.3542320000000001</v>
      </c>
    </row>
    <row r="114" spans="1:10" x14ac:dyDescent="0.2">
      <c r="A114" s="20" t="s">
        <v>644</v>
      </c>
      <c r="B114" s="21">
        <v>828</v>
      </c>
      <c r="C114" s="21">
        <v>169</v>
      </c>
      <c r="D114" s="21">
        <v>418</v>
      </c>
      <c r="E114" s="21">
        <v>130</v>
      </c>
      <c r="F114" s="21">
        <v>47</v>
      </c>
      <c r="G114" s="21">
        <v>18</v>
      </c>
      <c r="H114" s="21">
        <v>23</v>
      </c>
      <c r="I114" s="21">
        <v>23</v>
      </c>
      <c r="J114" s="22">
        <v>2.2782610000000001</v>
      </c>
    </row>
    <row r="115" spans="1:10" x14ac:dyDescent="0.2">
      <c r="A115" s="20" t="s">
        <v>879</v>
      </c>
      <c r="B115" s="21">
        <v>499</v>
      </c>
      <c r="C115" s="21">
        <v>71</v>
      </c>
      <c r="D115" s="21">
        <v>244</v>
      </c>
      <c r="E115" s="21">
        <v>81</v>
      </c>
      <c r="F115" s="21">
        <v>38</v>
      </c>
      <c r="G115" s="21">
        <v>28</v>
      </c>
      <c r="H115" s="21">
        <v>25</v>
      </c>
      <c r="I115" s="21">
        <v>12</v>
      </c>
      <c r="J115" s="22">
        <v>2.5749490000000002</v>
      </c>
    </row>
    <row r="116" spans="1:10" x14ac:dyDescent="0.2">
      <c r="A116" s="20" t="s">
        <v>645</v>
      </c>
      <c r="B116" s="21">
        <v>468</v>
      </c>
      <c r="C116" s="21">
        <v>98</v>
      </c>
      <c r="D116" s="21">
        <v>233</v>
      </c>
      <c r="E116" s="21">
        <v>79</v>
      </c>
      <c r="F116" s="21">
        <v>20</v>
      </c>
      <c r="G116" s="21">
        <v>14</v>
      </c>
      <c r="H116" s="21">
        <v>9</v>
      </c>
      <c r="I116" s="21">
        <v>15</v>
      </c>
      <c r="J116" s="22">
        <v>2.2229580000000002</v>
      </c>
    </row>
    <row r="117" spans="1:10" x14ac:dyDescent="0.2">
      <c r="A117" s="20" t="s">
        <v>646</v>
      </c>
      <c r="B117" s="21">
        <v>257</v>
      </c>
      <c r="C117" s="21">
        <v>53</v>
      </c>
      <c r="D117" s="21">
        <v>128</v>
      </c>
      <c r="E117" s="21">
        <v>40</v>
      </c>
      <c r="F117" s="21">
        <v>14</v>
      </c>
      <c r="G117" s="21">
        <v>7</v>
      </c>
      <c r="H117" s="21">
        <v>6</v>
      </c>
      <c r="I117" s="21">
        <v>9</v>
      </c>
      <c r="J117" s="22">
        <v>2.25</v>
      </c>
    </row>
    <row r="118" spans="1:10" x14ac:dyDescent="0.2">
      <c r="A118" s="20" t="s">
        <v>647</v>
      </c>
      <c r="B118" s="21">
        <v>296</v>
      </c>
      <c r="C118" s="21">
        <v>72</v>
      </c>
      <c r="D118" s="21">
        <v>148</v>
      </c>
      <c r="E118" s="21">
        <v>35</v>
      </c>
      <c r="F118" s="21">
        <v>17</v>
      </c>
      <c r="G118" s="21">
        <v>9</v>
      </c>
      <c r="H118" s="21">
        <v>3</v>
      </c>
      <c r="I118" s="21">
        <v>12</v>
      </c>
      <c r="J118" s="22">
        <v>2.1267610000000001</v>
      </c>
    </row>
    <row r="119" spans="1:10" x14ac:dyDescent="0.2">
      <c r="A119" s="9" t="s">
        <v>648</v>
      </c>
      <c r="B119" s="9"/>
      <c r="C119" s="9"/>
      <c r="D119" s="9"/>
      <c r="E119" s="9"/>
      <c r="F119" s="9"/>
      <c r="G119" s="9"/>
      <c r="H119" s="9"/>
      <c r="I119" s="9"/>
      <c r="J119" s="9"/>
    </row>
    <row r="120" spans="1:10" x14ac:dyDescent="0.2">
      <c r="A120" s="20" t="s">
        <v>878</v>
      </c>
      <c r="B120" s="21">
        <v>116</v>
      </c>
      <c r="C120" s="21">
        <v>29</v>
      </c>
      <c r="D120" s="21">
        <v>67</v>
      </c>
      <c r="E120" s="21">
        <v>12</v>
      </c>
      <c r="F120" s="21">
        <v>2</v>
      </c>
      <c r="G120" s="21">
        <v>2</v>
      </c>
      <c r="H120" s="21">
        <v>3</v>
      </c>
      <c r="I120" s="21">
        <v>1</v>
      </c>
      <c r="J120" s="22">
        <v>2.06087</v>
      </c>
    </row>
    <row r="121" spans="1:10" x14ac:dyDescent="0.2">
      <c r="A121" s="20" t="s">
        <v>649</v>
      </c>
      <c r="B121" s="21">
        <v>213</v>
      </c>
      <c r="C121" s="21">
        <v>45</v>
      </c>
      <c r="D121" s="21">
        <v>91</v>
      </c>
      <c r="E121" s="21">
        <v>29</v>
      </c>
      <c r="F121" s="21">
        <v>14</v>
      </c>
      <c r="G121" s="21">
        <v>10</v>
      </c>
      <c r="H121" s="21">
        <v>15</v>
      </c>
      <c r="I121" s="21">
        <v>9</v>
      </c>
      <c r="J121" s="22">
        <v>2.5196079999999998</v>
      </c>
    </row>
    <row r="122" spans="1:10" x14ac:dyDescent="0.2">
      <c r="A122" s="20" t="s">
        <v>644</v>
      </c>
      <c r="B122" s="21">
        <v>828</v>
      </c>
      <c r="C122" s="21">
        <v>169</v>
      </c>
      <c r="D122" s="21">
        <v>418</v>
      </c>
      <c r="E122" s="21">
        <v>130</v>
      </c>
      <c r="F122" s="21">
        <v>47</v>
      </c>
      <c r="G122" s="21">
        <v>18</v>
      </c>
      <c r="H122" s="21">
        <v>23</v>
      </c>
      <c r="I122" s="21">
        <v>23</v>
      </c>
      <c r="J122" s="22">
        <v>2.2782610000000001</v>
      </c>
    </row>
    <row r="123" spans="1:10" x14ac:dyDescent="0.2">
      <c r="A123" s="20" t="s">
        <v>650</v>
      </c>
      <c r="B123" s="21">
        <v>133</v>
      </c>
      <c r="C123" s="21">
        <v>9</v>
      </c>
      <c r="D123" s="21">
        <v>75</v>
      </c>
      <c r="E123" s="21">
        <v>23</v>
      </c>
      <c r="F123" s="21">
        <v>5</v>
      </c>
      <c r="G123" s="21">
        <v>7</v>
      </c>
      <c r="H123" s="21">
        <v>11</v>
      </c>
      <c r="I123" s="21">
        <v>3</v>
      </c>
      <c r="J123" s="22">
        <v>2.723077</v>
      </c>
    </row>
    <row r="124" spans="1:10" x14ac:dyDescent="0.2">
      <c r="A124" s="20" t="s">
        <v>651</v>
      </c>
      <c r="B124" s="21">
        <v>120</v>
      </c>
      <c r="C124" s="21">
        <v>20</v>
      </c>
      <c r="D124" s="21">
        <v>56</v>
      </c>
      <c r="E124" s="21">
        <v>23</v>
      </c>
      <c r="F124" s="21">
        <v>8</v>
      </c>
      <c r="G124" s="21">
        <v>5</v>
      </c>
      <c r="H124" s="21">
        <v>4</v>
      </c>
      <c r="I124" s="21">
        <v>4</v>
      </c>
      <c r="J124" s="22">
        <v>2.4655170000000002</v>
      </c>
    </row>
    <row r="125" spans="1:10" x14ac:dyDescent="0.2">
      <c r="A125" s="20" t="s">
        <v>652</v>
      </c>
      <c r="B125" s="21">
        <v>246</v>
      </c>
      <c r="C125" s="21">
        <v>42</v>
      </c>
      <c r="D125" s="21">
        <v>113</v>
      </c>
      <c r="E125" s="21">
        <v>35</v>
      </c>
      <c r="F125" s="21">
        <v>25</v>
      </c>
      <c r="G125" s="21">
        <v>16</v>
      </c>
      <c r="H125" s="21">
        <v>10</v>
      </c>
      <c r="I125" s="21">
        <v>5</v>
      </c>
      <c r="J125" s="22">
        <v>2.5477180000000001</v>
      </c>
    </row>
    <row r="126" spans="1:10" x14ac:dyDescent="0.2">
      <c r="A126" s="20" t="s">
        <v>645</v>
      </c>
      <c r="B126" s="21">
        <v>468</v>
      </c>
      <c r="C126" s="21">
        <v>98</v>
      </c>
      <c r="D126" s="21">
        <v>233</v>
      </c>
      <c r="E126" s="21">
        <v>79</v>
      </c>
      <c r="F126" s="21">
        <v>20</v>
      </c>
      <c r="G126" s="21">
        <v>14</v>
      </c>
      <c r="H126" s="21">
        <v>9</v>
      </c>
      <c r="I126" s="21">
        <v>15</v>
      </c>
      <c r="J126" s="22">
        <v>2.2229580000000002</v>
      </c>
    </row>
    <row r="127" spans="1:10" x14ac:dyDescent="0.2">
      <c r="A127" s="20" t="s">
        <v>653</v>
      </c>
      <c r="B127" s="21">
        <v>180</v>
      </c>
      <c r="C127" s="21">
        <v>38</v>
      </c>
      <c r="D127" s="21">
        <v>84</v>
      </c>
      <c r="E127" s="21">
        <v>31</v>
      </c>
      <c r="F127" s="21">
        <v>11</v>
      </c>
      <c r="G127" s="21">
        <v>7</v>
      </c>
      <c r="H127" s="21">
        <v>5</v>
      </c>
      <c r="I127" s="21">
        <v>4</v>
      </c>
      <c r="J127" s="22">
        <v>2.329545</v>
      </c>
    </row>
    <row r="128" spans="1:10" x14ac:dyDescent="0.2">
      <c r="A128" s="20" t="s">
        <v>654</v>
      </c>
      <c r="B128" s="21">
        <v>77</v>
      </c>
      <c r="C128" s="21">
        <v>15</v>
      </c>
      <c r="D128" s="21">
        <v>44</v>
      </c>
      <c r="E128" s="21">
        <v>9</v>
      </c>
      <c r="F128" s="21">
        <v>3</v>
      </c>
      <c r="G128" s="21">
        <v>0</v>
      </c>
      <c r="H128" s="21">
        <v>1</v>
      </c>
      <c r="I128" s="21">
        <v>5</v>
      </c>
      <c r="J128" s="22">
        <v>2.0555560000000002</v>
      </c>
    </row>
    <row r="129" spans="1:10" x14ac:dyDescent="0.2">
      <c r="A129" s="33" t="s">
        <v>647</v>
      </c>
      <c r="B129" s="34">
        <v>296</v>
      </c>
      <c r="C129" s="34">
        <v>72</v>
      </c>
      <c r="D129" s="34">
        <v>148</v>
      </c>
      <c r="E129" s="34">
        <v>35</v>
      </c>
      <c r="F129" s="34">
        <v>17</v>
      </c>
      <c r="G129" s="34">
        <v>9</v>
      </c>
      <c r="H129" s="34">
        <v>3</v>
      </c>
      <c r="I129" s="34">
        <v>12</v>
      </c>
      <c r="J129" s="35">
        <v>2.1267610000000001</v>
      </c>
    </row>
  </sheetData>
  <phoneticPr fontId="2"/>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DEA43-4FFB-42A0-B68F-DC73ED71A7AE}">
  <dimension ref="A1:E129"/>
  <sheetViews>
    <sheetView workbookViewId="0">
      <selection activeCell="K16" sqref="K16"/>
    </sheetView>
  </sheetViews>
  <sheetFormatPr defaultColWidth="9" defaultRowHeight="12.6" x14ac:dyDescent="0.2"/>
  <cols>
    <col min="1" max="1" width="43" style="12" bestFit="1" customWidth="1"/>
    <col min="2" max="256" width="7.6640625" style="12" customWidth="1"/>
    <col min="257" max="16384" width="9" style="12"/>
  </cols>
  <sheetData>
    <row r="1" spans="1:5" x14ac:dyDescent="0.2">
      <c r="A1" s="11" t="s">
        <v>3</v>
      </c>
      <c r="B1" s="7"/>
    </row>
    <row r="2" spans="1:5" x14ac:dyDescent="0.2">
      <c r="A2" s="15" t="str">
        <f xml:space="preserve"> HYPERLINK("#'目次'!B13","[7]")</f>
        <v>[7]</v>
      </c>
    </row>
    <row r="3" spans="1:5" x14ac:dyDescent="0.2">
      <c r="A3" s="7" t="s">
        <v>3</v>
      </c>
      <c r="B3" s="8" t="s">
        <v>320</v>
      </c>
    </row>
    <row r="4" spans="1:5" s="18" customFormat="1" ht="25.2" x14ac:dyDescent="0.2">
      <c r="A4" s="16" t="s">
        <v>3</v>
      </c>
      <c r="B4" s="17" t="s">
        <v>582</v>
      </c>
      <c r="C4" s="17" t="s">
        <v>627</v>
      </c>
      <c r="D4" s="17" t="s">
        <v>628</v>
      </c>
      <c r="E4" s="17" t="s">
        <v>613</v>
      </c>
    </row>
    <row r="5" spans="1:5" x14ac:dyDescent="0.2">
      <c r="A5" s="19" t="s">
        <v>585</v>
      </c>
      <c r="B5" s="10">
        <v>2677</v>
      </c>
      <c r="C5" s="10">
        <v>788</v>
      </c>
      <c r="D5" s="10">
        <v>1824</v>
      </c>
      <c r="E5" s="10">
        <v>65</v>
      </c>
    </row>
    <row r="6" spans="1:5" x14ac:dyDescent="0.2">
      <c r="A6" s="9" t="s">
        <v>586</v>
      </c>
      <c r="B6" s="9"/>
      <c r="C6" s="9"/>
      <c r="D6" s="9"/>
      <c r="E6" s="9"/>
    </row>
    <row r="7" spans="1:5" x14ac:dyDescent="0.2">
      <c r="A7" s="20" t="s">
        <v>587</v>
      </c>
      <c r="B7" s="21">
        <v>1277</v>
      </c>
      <c r="C7" s="21">
        <v>466</v>
      </c>
      <c r="D7" s="21">
        <v>778</v>
      </c>
      <c r="E7" s="21">
        <v>33</v>
      </c>
    </row>
    <row r="8" spans="1:5" x14ac:dyDescent="0.2">
      <c r="A8" s="20" t="s">
        <v>588</v>
      </c>
      <c r="B8" s="21">
        <v>1400</v>
      </c>
      <c r="C8" s="21">
        <v>322</v>
      </c>
      <c r="D8" s="21">
        <v>1046</v>
      </c>
      <c r="E8" s="21">
        <v>32</v>
      </c>
    </row>
    <row r="9" spans="1:5" x14ac:dyDescent="0.2">
      <c r="A9" s="9" t="s">
        <v>589</v>
      </c>
      <c r="B9" s="9"/>
      <c r="C9" s="9"/>
      <c r="D9" s="9"/>
      <c r="E9" s="9"/>
    </row>
    <row r="10" spans="1:5" x14ac:dyDescent="0.2">
      <c r="A10" s="20" t="s">
        <v>590</v>
      </c>
      <c r="B10" s="21">
        <v>610</v>
      </c>
      <c r="C10" s="21">
        <v>328</v>
      </c>
      <c r="D10" s="21">
        <v>272</v>
      </c>
      <c r="E10" s="21">
        <v>10</v>
      </c>
    </row>
    <row r="11" spans="1:5" x14ac:dyDescent="0.2">
      <c r="A11" s="20" t="s">
        <v>591</v>
      </c>
      <c r="B11" s="21">
        <v>755</v>
      </c>
      <c r="C11" s="21">
        <v>270</v>
      </c>
      <c r="D11" s="21">
        <v>468</v>
      </c>
      <c r="E11" s="21">
        <v>17</v>
      </c>
    </row>
    <row r="12" spans="1:5" x14ac:dyDescent="0.2">
      <c r="A12" s="20" t="s">
        <v>592</v>
      </c>
      <c r="B12" s="21">
        <v>601</v>
      </c>
      <c r="C12" s="21">
        <v>130</v>
      </c>
      <c r="D12" s="21">
        <v>455</v>
      </c>
      <c r="E12" s="21">
        <v>16</v>
      </c>
    </row>
    <row r="13" spans="1:5" x14ac:dyDescent="0.2">
      <c r="A13" s="20" t="s">
        <v>593</v>
      </c>
      <c r="B13" s="21">
        <v>425</v>
      </c>
      <c r="C13" s="21">
        <v>49</v>
      </c>
      <c r="D13" s="21">
        <v>364</v>
      </c>
      <c r="E13" s="21">
        <v>12</v>
      </c>
    </row>
    <row r="14" spans="1:5" x14ac:dyDescent="0.2">
      <c r="A14" s="20" t="s">
        <v>594</v>
      </c>
      <c r="B14" s="21">
        <v>217</v>
      </c>
      <c r="C14" s="21">
        <v>10</v>
      </c>
      <c r="D14" s="21">
        <v>200</v>
      </c>
      <c r="E14" s="21">
        <v>7</v>
      </c>
    </row>
    <row r="15" spans="1:5" x14ac:dyDescent="0.2">
      <c r="A15" s="20" t="s">
        <v>595</v>
      </c>
      <c r="B15" s="21">
        <v>56</v>
      </c>
      <c r="C15" s="21">
        <v>1</v>
      </c>
      <c r="D15" s="21">
        <v>53</v>
      </c>
      <c r="E15" s="21">
        <v>2</v>
      </c>
    </row>
    <row r="16" spans="1:5" x14ac:dyDescent="0.2">
      <c r="A16" s="20" t="s">
        <v>596</v>
      </c>
      <c r="B16" s="21">
        <v>13</v>
      </c>
      <c r="C16" s="21">
        <v>0</v>
      </c>
      <c r="D16" s="21">
        <v>12</v>
      </c>
      <c r="E16" s="21">
        <v>1</v>
      </c>
    </row>
    <row r="17" spans="1:5" x14ac:dyDescent="0.2">
      <c r="A17" s="20" t="s">
        <v>597</v>
      </c>
      <c r="B17" s="21">
        <v>1365</v>
      </c>
      <c r="C17" s="21">
        <v>598</v>
      </c>
      <c r="D17" s="21">
        <v>740</v>
      </c>
      <c r="E17" s="21">
        <v>27</v>
      </c>
    </row>
    <row r="18" spans="1:5" x14ac:dyDescent="0.2">
      <c r="A18" s="20" t="s">
        <v>598</v>
      </c>
      <c r="B18" s="21">
        <v>1026</v>
      </c>
      <c r="C18" s="21">
        <v>179</v>
      </c>
      <c r="D18" s="21">
        <v>819</v>
      </c>
      <c r="E18" s="21">
        <v>28</v>
      </c>
    </row>
    <row r="19" spans="1:5" x14ac:dyDescent="0.2">
      <c r="A19" s="20" t="s">
        <v>599</v>
      </c>
      <c r="B19" s="21">
        <v>286</v>
      </c>
      <c r="C19" s="21">
        <v>11</v>
      </c>
      <c r="D19" s="21">
        <v>265</v>
      </c>
      <c r="E19" s="21">
        <v>10</v>
      </c>
    </row>
    <row r="20" spans="1:5" x14ac:dyDescent="0.2">
      <c r="A20" s="20" t="s">
        <v>600</v>
      </c>
      <c r="B20" s="21">
        <v>1312</v>
      </c>
      <c r="C20" s="21">
        <v>190</v>
      </c>
      <c r="D20" s="21">
        <v>1084</v>
      </c>
      <c r="E20" s="21">
        <v>38</v>
      </c>
    </row>
    <row r="21" spans="1:5" x14ac:dyDescent="0.2">
      <c r="A21" s="9" t="s">
        <v>601</v>
      </c>
      <c r="B21" s="10">
        <v>298</v>
      </c>
      <c r="C21" s="10">
        <v>182</v>
      </c>
      <c r="D21" s="10">
        <v>112</v>
      </c>
      <c r="E21" s="10">
        <v>4</v>
      </c>
    </row>
    <row r="22" spans="1:5" x14ac:dyDescent="0.2">
      <c r="A22" s="20" t="s">
        <v>591</v>
      </c>
      <c r="B22" s="21">
        <v>388</v>
      </c>
      <c r="C22" s="21">
        <v>171</v>
      </c>
      <c r="D22" s="21">
        <v>210</v>
      </c>
      <c r="E22" s="21">
        <v>7</v>
      </c>
    </row>
    <row r="23" spans="1:5" x14ac:dyDescent="0.2">
      <c r="A23" s="20" t="s">
        <v>592</v>
      </c>
      <c r="B23" s="21">
        <v>299</v>
      </c>
      <c r="C23" s="21">
        <v>74</v>
      </c>
      <c r="D23" s="21">
        <v>215</v>
      </c>
      <c r="E23" s="21">
        <v>10</v>
      </c>
    </row>
    <row r="24" spans="1:5" x14ac:dyDescent="0.2">
      <c r="A24" s="20" t="s">
        <v>593</v>
      </c>
      <c r="B24" s="21">
        <v>192</v>
      </c>
      <c r="C24" s="21">
        <v>30</v>
      </c>
      <c r="D24" s="21">
        <v>155</v>
      </c>
      <c r="E24" s="21">
        <v>7</v>
      </c>
    </row>
    <row r="25" spans="1:5" x14ac:dyDescent="0.2">
      <c r="A25" s="20" t="s">
        <v>594</v>
      </c>
      <c r="B25" s="21">
        <v>77</v>
      </c>
      <c r="C25" s="21">
        <v>9</v>
      </c>
      <c r="D25" s="21">
        <v>63</v>
      </c>
      <c r="E25" s="21">
        <v>5</v>
      </c>
    </row>
    <row r="26" spans="1:5" x14ac:dyDescent="0.2">
      <c r="A26" s="20" t="s">
        <v>595</v>
      </c>
      <c r="B26" s="21">
        <v>19</v>
      </c>
      <c r="C26" s="21">
        <v>0</v>
      </c>
      <c r="D26" s="21">
        <v>19</v>
      </c>
      <c r="E26" s="21">
        <v>0</v>
      </c>
    </row>
    <row r="27" spans="1:5" x14ac:dyDescent="0.2">
      <c r="A27" s="20" t="s">
        <v>596</v>
      </c>
      <c r="B27" s="21">
        <v>4</v>
      </c>
      <c r="C27" s="21">
        <v>0</v>
      </c>
      <c r="D27" s="21">
        <v>4</v>
      </c>
      <c r="E27" s="21">
        <v>0</v>
      </c>
    </row>
    <row r="28" spans="1:5" x14ac:dyDescent="0.2">
      <c r="A28" s="20" t="s">
        <v>597</v>
      </c>
      <c r="B28" s="21">
        <v>686</v>
      </c>
      <c r="C28" s="21">
        <v>353</v>
      </c>
      <c r="D28" s="21">
        <v>322</v>
      </c>
      <c r="E28" s="21">
        <v>11</v>
      </c>
    </row>
    <row r="29" spans="1:5" x14ac:dyDescent="0.2">
      <c r="A29" s="20" t="s">
        <v>598</v>
      </c>
      <c r="B29" s="21">
        <v>491</v>
      </c>
      <c r="C29" s="21">
        <v>104</v>
      </c>
      <c r="D29" s="21">
        <v>370</v>
      </c>
      <c r="E29" s="21">
        <v>17</v>
      </c>
    </row>
    <row r="30" spans="1:5" x14ac:dyDescent="0.2">
      <c r="A30" s="20" t="s">
        <v>599</v>
      </c>
      <c r="B30" s="21">
        <v>100</v>
      </c>
      <c r="C30" s="21">
        <v>9</v>
      </c>
      <c r="D30" s="21">
        <v>86</v>
      </c>
      <c r="E30" s="21">
        <v>5</v>
      </c>
    </row>
    <row r="31" spans="1:5" x14ac:dyDescent="0.2">
      <c r="A31" s="20" t="s">
        <v>600</v>
      </c>
      <c r="B31" s="21">
        <v>591</v>
      </c>
      <c r="C31" s="21">
        <v>113</v>
      </c>
      <c r="D31" s="21">
        <v>456</v>
      </c>
      <c r="E31" s="21">
        <v>22</v>
      </c>
    </row>
    <row r="32" spans="1:5" x14ac:dyDescent="0.2">
      <c r="A32" s="9" t="s">
        <v>602</v>
      </c>
      <c r="B32" s="10">
        <v>312</v>
      </c>
      <c r="C32" s="10">
        <v>146</v>
      </c>
      <c r="D32" s="10">
        <v>160</v>
      </c>
      <c r="E32" s="10">
        <v>6</v>
      </c>
    </row>
    <row r="33" spans="1:5" x14ac:dyDescent="0.2">
      <c r="A33" s="20" t="s">
        <v>591</v>
      </c>
      <c r="B33" s="21">
        <v>367</v>
      </c>
      <c r="C33" s="21">
        <v>99</v>
      </c>
      <c r="D33" s="21">
        <v>258</v>
      </c>
      <c r="E33" s="21">
        <v>10</v>
      </c>
    </row>
    <row r="34" spans="1:5" x14ac:dyDescent="0.2">
      <c r="A34" s="20" t="s">
        <v>592</v>
      </c>
      <c r="B34" s="21">
        <v>302</v>
      </c>
      <c r="C34" s="21">
        <v>56</v>
      </c>
      <c r="D34" s="21">
        <v>240</v>
      </c>
      <c r="E34" s="21">
        <v>6</v>
      </c>
    </row>
    <row r="35" spans="1:5" x14ac:dyDescent="0.2">
      <c r="A35" s="20" t="s">
        <v>593</v>
      </c>
      <c r="B35" s="21">
        <v>233</v>
      </c>
      <c r="C35" s="21">
        <v>19</v>
      </c>
      <c r="D35" s="21">
        <v>209</v>
      </c>
      <c r="E35" s="21">
        <v>5</v>
      </c>
    </row>
    <row r="36" spans="1:5" x14ac:dyDescent="0.2">
      <c r="A36" s="20" t="s">
        <v>594</v>
      </c>
      <c r="B36" s="21">
        <v>140</v>
      </c>
      <c r="C36" s="21">
        <v>1</v>
      </c>
      <c r="D36" s="21">
        <v>137</v>
      </c>
      <c r="E36" s="21">
        <v>2</v>
      </c>
    </row>
    <row r="37" spans="1:5" x14ac:dyDescent="0.2">
      <c r="A37" s="20" t="s">
        <v>595</v>
      </c>
      <c r="B37" s="21">
        <v>37</v>
      </c>
      <c r="C37" s="21">
        <v>1</v>
      </c>
      <c r="D37" s="21">
        <v>34</v>
      </c>
      <c r="E37" s="21">
        <v>2</v>
      </c>
    </row>
    <row r="38" spans="1:5" x14ac:dyDescent="0.2">
      <c r="A38" s="20" t="s">
        <v>596</v>
      </c>
      <c r="B38" s="21">
        <v>9</v>
      </c>
      <c r="C38" s="21">
        <v>0</v>
      </c>
      <c r="D38" s="21">
        <v>8</v>
      </c>
      <c r="E38" s="21">
        <v>1</v>
      </c>
    </row>
    <row r="39" spans="1:5" x14ac:dyDescent="0.2">
      <c r="A39" s="20" t="s">
        <v>597</v>
      </c>
      <c r="B39" s="21">
        <v>679</v>
      </c>
      <c r="C39" s="21">
        <v>245</v>
      </c>
      <c r="D39" s="21">
        <v>418</v>
      </c>
      <c r="E39" s="21">
        <v>16</v>
      </c>
    </row>
    <row r="40" spans="1:5" x14ac:dyDescent="0.2">
      <c r="A40" s="20" t="s">
        <v>598</v>
      </c>
      <c r="B40" s="21">
        <v>535</v>
      </c>
      <c r="C40" s="21">
        <v>75</v>
      </c>
      <c r="D40" s="21">
        <v>449</v>
      </c>
      <c r="E40" s="21">
        <v>11</v>
      </c>
    </row>
    <row r="41" spans="1:5" x14ac:dyDescent="0.2">
      <c r="A41" s="20" t="s">
        <v>599</v>
      </c>
      <c r="B41" s="21">
        <v>186</v>
      </c>
      <c r="C41" s="21">
        <v>2</v>
      </c>
      <c r="D41" s="21">
        <v>179</v>
      </c>
      <c r="E41" s="21">
        <v>5</v>
      </c>
    </row>
    <row r="42" spans="1:5" x14ac:dyDescent="0.2">
      <c r="A42" s="20" t="s">
        <v>600</v>
      </c>
      <c r="B42" s="21">
        <v>721</v>
      </c>
      <c r="C42" s="21">
        <v>77</v>
      </c>
      <c r="D42" s="21">
        <v>628</v>
      </c>
      <c r="E42" s="21">
        <v>16</v>
      </c>
    </row>
    <row r="43" spans="1:5" x14ac:dyDescent="0.2">
      <c r="A43" s="9" t="s">
        <v>603</v>
      </c>
      <c r="B43" s="9"/>
      <c r="C43" s="9"/>
      <c r="D43" s="9"/>
      <c r="E43" s="9"/>
    </row>
    <row r="44" spans="1:5" x14ac:dyDescent="0.2">
      <c r="A44" s="20" t="s">
        <v>604</v>
      </c>
      <c r="B44" s="21">
        <v>138</v>
      </c>
      <c r="C44" s="21">
        <v>45</v>
      </c>
      <c r="D44" s="21">
        <v>93</v>
      </c>
      <c r="E44" s="21">
        <v>0</v>
      </c>
    </row>
    <row r="45" spans="1:5" x14ac:dyDescent="0.2">
      <c r="A45" s="20" t="s">
        <v>328</v>
      </c>
      <c r="B45" s="21">
        <v>1747</v>
      </c>
      <c r="C45" s="21">
        <v>570</v>
      </c>
      <c r="D45" s="21">
        <v>1167</v>
      </c>
      <c r="E45" s="21">
        <v>10</v>
      </c>
    </row>
    <row r="46" spans="1:5" x14ac:dyDescent="0.2">
      <c r="A46" s="20" t="s">
        <v>329</v>
      </c>
      <c r="B46" s="21">
        <v>191</v>
      </c>
      <c r="C46" s="21">
        <v>71</v>
      </c>
      <c r="D46" s="21">
        <v>119</v>
      </c>
      <c r="E46" s="21">
        <v>1</v>
      </c>
    </row>
    <row r="47" spans="1:5" x14ac:dyDescent="0.2">
      <c r="A47" s="20" t="s">
        <v>330</v>
      </c>
      <c r="B47" s="21">
        <v>544</v>
      </c>
      <c r="C47" s="21">
        <v>100</v>
      </c>
      <c r="D47" s="21">
        <v>440</v>
      </c>
      <c r="E47" s="21">
        <v>4</v>
      </c>
    </row>
    <row r="48" spans="1:5" x14ac:dyDescent="0.2">
      <c r="A48" s="20" t="s">
        <v>605</v>
      </c>
      <c r="B48" s="21">
        <v>57</v>
      </c>
      <c r="C48" s="21">
        <v>2</v>
      </c>
      <c r="D48" s="21">
        <v>5</v>
      </c>
      <c r="E48" s="21">
        <v>50</v>
      </c>
    </row>
    <row r="49" spans="1:5" x14ac:dyDescent="0.2">
      <c r="A49" s="9" t="s">
        <v>606</v>
      </c>
      <c r="B49" s="10">
        <v>89</v>
      </c>
      <c r="C49" s="10">
        <v>31</v>
      </c>
      <c r="D49" s="10">
        <v>58</v>
      </c>
      <c r="E49" s="10">
        <v>0</v>
      </c>
    </row>
    <row r="50" spans="1:5" x14ac:dyDescent="0.2">
      <c r="A50" s="20" t="s">
        <v>331</v>
      </c>
      <c r="B50" s="21">
        <v>977</v>
      </c>
      <c r="C50" s="21">
        <v>384</v>
      </c>
      <c r="D50" s="21">
        <v>588</v>
      </c>
      <c r="E50" s="21">
        <v>5</v>
      </c>
    </row>
    <row r="51" spans="1:5" x14ac:dyDescent="0.2">
      <c r="A51" s="20" t="s">
        <v>332</v>
      </c>
      <c r="B51" s="21">
        <v>73</v>
      </c>
      <c r="C51" s="21">
        <v>24</v>
      </c>
      <c r="D51" s="21">
        <v>49</v>
      </c>
      <c r="E51" s="21">
        <v>0</v>
      </c>
    </row>
    <row r="52" spans="1:5" x14ac:dyDescent="0.2">
      <c r="A52" s="20" t="s">
        <v>333</v>
      </c>
      <c r="B52" s="21">
        <v>108</v>
      </c>
      <c r="C52" s="21">
        <v>25</v>
      </c>
      <c r="D52" s="21">
        <v>82</v>
      </c>
      <c r="E52" s="21">
        <v>1</v>
      </c>
    </row>
    <row r="53" spans="1:5" x14ac:dyDescent="0.2">
      <c r="A53" s="20" t="s">
        <v>605</v>
      </c>
      <c r="B53" s="21">
        <v>30</v>
      </c>
      <c r="C53" s="21">
        <v>2</v>
      </c>
      <c r="D53" s="21">
        <v>1</v>
      </c>
      <c r="E53" s="21">
        <v>27</v>
      </c>
    </row>
    <row r="54" spans="1:5" x14ac:dyDescent="0.2">
      <c r="A54" s="9" t="s">
        <v>607</v>
      </c>
      <c r="B54" s="10">
        <v>49</v>
      </c>
      <c r="C54" s="10">
        <v>14</v>
      </c>
      <c r="D54" s="10">
        <v>35</v>
      </c>
      <c r="E54" s="10">
        <v>0</v>
      </c>
    </row>
    <row r="55" spans="1:5" x14ac:dyDescent="0.2">
      <c r="A55" s="20" t="s">
        <v>331</v>
      </c>
      <c r="B55" s="21">
        <v>770</v>
      </c>
      <c r="C55" s="21">
        <v>186</v>
      </c>
      <c r="D55" s="21">
        <v>579</v>
      </c>
      <c r="E55" s="21">
        <v>5</v>
      </c>
    </row>
    <row r="56" spans="1:5" x14ac:dyDescent="0.2">
      <c r="A56" s="20" t="s">
        <v>332</v>
      </c>
      <c r="B56" s="21">
        <v>118</v>
      </c>
      <c r="C56" s="21">
        <v>47</v>
      </c>
      <c r="D56" s="21">
        <v>70</v>
      </c>
      <c r="E56" s="21">
        <v>1</v>
      </c>
    </row>
    <row r="57" spans="1:5" x14ac:dyDescent="0.2">
      <c r="A57" s="20" t="s">
        <v>333</v>
      </c>
      <c r="B57" s="21">
        <v>436</v>
      </c>
      <c r="C57" s="21">
        <v>75</v>
      </c>
      <c r="D57" s="21">
        <v>358</v>
      </c>
      <c r="E57" s="21">
        <v>3</v>
      </c>
    </row>
    <row r="58" spans="1:5" x14ac:dyDescent="0.2">
      <c r="A58" s="20" t="s">
        <v>605</v>
      </c>
      <c r="B58" s="21">
        <v>27</v>
      </c>
      <c r="C58" s="21">
        <v>0</v>
      </c>
      <c r="D58" s="21">
        <v>4</v>
      </c>
      <c r="E58" s="21">
        <v>23</v>
      </c>
    </row>
    <row r="59" spans="1:5" x14ac:dyDescent="0.2">
      <c r="A59" s="9" t="s">
        <v>608</v>
      </c>
      <c r="B59" s="9"/>
      <c r="C59" s="9"/>
      <c r="D59" s="9"/>
      <c r="E59" s="9"/>
    </row>
    <row r="60" spans="1:5" x14ac:dyDescent="0.2">
      <c r="A60" s="20" t="s">
        <v>609</v>
      </c>
      <c r="B60" s="21">
        <v>360</v>
      </c>
      <c r="C60" s="21">
        <v>110</v>
      </c>
      <c r="D60" s="21">
        <v>245</v>
      </c>
      <c r="E60" s="21">
        <v>5</v>
      </c>
    </row>
    <row r="61" spans="1:5" x14ac:dyDescent="0.2">
      <c r="A61" s="20" t="s">
        <v>610</v>
      </c>
      <c r="B61" s="21">
        <v>1326</v>
      </c>
      <c r="C61" s="21">
        <v>380</v>
      </c>
      <c r="D61" s="21">
        <v>939</v>
      </c>
      <c r="E61" s="21">
        <v>7</v>
      </c>
    </row>
    <row r="62" spans="1:5" x14ac:dyDescent="0.2">
      <c r="A62" s="20" t="s">
        <v>611</v>
      </c>
      <c r="B62" s="21">
        <v>649</v>
      </c>
      <c r="C62" s="21">
        <v>218</v>
      </c>
      <c r="D62" s="21">
        <v>428</v>
      </c>
      <c r="E62" s="21">
        <v>3</v>
      </c>
    </row>
    <row r="63" spans="1:5" x14ac:dyDescent="0.2">
      <c r="A63" s="20" t="s">
        <v>612</v>
      </c>
      <c r="B63" s="21">
        <v>277</v>
      </c>
      <c r="C63" s="21">
        <v>76</v>
      </c>
      <c r="D63" s="21">
        <v>200</v>
      </c>
      <c r="E63" s="21">
        <v>1</v>
      </c>
    </row>
    <row r="64" spans="1:5" x14ac:dyDescent="0.2">
      <c r="A64" s="20" t="s">
        <v>613</v>
      </c>
      <c r="B64" s="21">
        <v>65</v>
      </c>
      <c r="C64" s="21">
        <v>4</v>
      </c>
      <c r="D64" s="21">
        <v>12</v>
      </c>
      <c r="E64" s="21">
        <v>49</v>
      </c>
    </row>
    <row r="65" spans="1:5" x14ac:dyDescent="0.2">
      <c r="A65" s="9" t="s">
        <v>614</v>
      </c>
      <c r="B65" s="9"/>
      <c r="C65" s="9"/>
      <c r="D65" s="9"/>
      <c r="E65" s="9"/>
    </row>
    <row r="66" spans="1:5" x14ac:dyDescent="0.2">
      <c r="A66" s="20" t="s">
        <v>615</v>
      </c>
      <c r="B66" s="21">
        <v>537</v>
      </c>
      <c r="C66" s="21">
        <v>147</v>
      </c>
      <c r="D66" s="21">
        <v>387</v>
      </c>
      <c r="E66" s="21">
        <v>3</v>
      </c>
    </row>
    <row r="67" spans="1:5" x14ac:dyDescent="0.2">
      <c r="A67" s="20" t="s">
        <v>180</v>
      </c>
      <c r="B67" s="21">
        <v>1667</v>
      </c>
      <c r="C67" s="21">
        <v>544</v>
      </c>
      <c r="D67" s="21">
        <v>1114</v>
      </c>
      <c r="E67" s="21">
        <v>9</v>
      </c>
    </row>
    <row r="68" spans="1:5" x14ac:dyDescent="0.2">
      <c r="A68" s="20" t="s">
        <v>616</v>
      </c>
      <c r="B68" s="21">
        <v>99</v>
      </c>
      <c r="C68" s="21">
        <v>48</v>
      </c>
      <c r="D68" s="21">
        <v>51</v>
      </c>
      <c r="E68" s="21">
        <v>0</v>
      </c>
    </row>
    <row r="69" spans="1:5" x14ac:dyDescent="0.2">
      <c r="A69" s="20" t="s">
        <v>617</v>
      </c>
      <c r="B69" s="21">
        <v>819</v>
      </c>
      <c r="C69" s="21">
        <v>278</v>
      </c>
      <c r="D69" s="21">
        <v>538</v>
      </c>
      <c r="E69" s="21">
        <v>3</v>
      </c>
    </row>
    <row r="70" spans="1:5" x14ac:dyDescent="0.2">
      <c r="A70" s="20" t="s">
        <v>618</v>
      </c>
      <c r="B70" s="21">
        <v>87</v>
      </c>
      <c r="C70" s="21">
        <v>22</v>
      </c>
      <c r="D70" s="21">
        <v>64</v>
      </c>
      <c r="E70" s="21">
        <v>1</v>
      </c>
    </row>
    <row r="71" spans="1:5" x14ac:dyDescent="0.2">
      <c r="A71" s="20" t="s">
        <v>613</v>
      </c>
      <c r="B71" s="21">
        <v>55</v>
      </c>
      <c r="C71" s="21">
        <v>1</v>
      </c>
      <c r="D71" s="21">
        <v>5</v>
      </c>
      <c r="E71" s="21">
        <v>49</v>
      </c>
    </row>
    <row r="72" spans="1:5" x14ac:dyDescent="0.2">
      <c r="A72" s="9" t="s">
        <v>619</v>
      </c>
      <c r="B72" s="9"/>
      <c r="C72" s="9"/>
      <c r="D72" s="9"/>
      <c r="E72" s="9"/>
    </row>
    <row r="73" spans="1:5" x14ac:dyDescent="0.2">
      <c r="A73" s="20" t="s">
        <v>620</v>
      </c>
      <c r="B73" s="21">
        <v>537</v>
      </c>
      <c r="C73" s="21">
        <v>147</v>
      </c>
      <c r="D73" s="21">
        <v>387</v>
      </c>
      <c r="E73" s="21">
        <v>3</v>
      </c>
    </row>
    <row r="74" spans="1:5" x14ac:dyDescent="0.2">
      <c r="A74" s="20" t="s">
        <v>621</v>
      </c>
      <c r="B74" s="21">
        <v>1329</v>
      </c>
      <c r="C74" s="21">
        <v>360</v>
      </c>
      <c r="D74" s="21">
        <v>958</v>
      </c>
      <c r="E74" s="21">
        <v>11</v>
      </c>
    </row>
    <row r="75" spans="1:5" x14ac:dyDescent="0.2">
      <c r="A75" s="20" t="s">
        <v>622</v>
      </c>
      <c r="B75" s="21">
        <v>406</v>
      </c>
      <c r="C75" s="21">
        <v>145</v>
      </c>
      <c r="D75" s="21">
        <v>261</v>
      </c>
      <c r="E75" s="21">
        <v>0</v>
      </c>
    </row>
    <row r="76" spans="1:5" x14ac:dyDescent="0.2">
      <c r="A76" s="20" t="s">
        <v>623</v>
      </c>
      <c r="B76" s="21">
        <v>152</v>
      </c>
      <c r="C76" s="21">
        <v>66</v>
      </c>
      <c r="D76" s="21">
        <v>85</v>
      </c>
      <c r="E76" s="21">
        <v>1</v>
      </c>
    </row>
    <row r="77" spans="1:5" x14ac:dyDescent="0.2">
      <c r="A77" s="20" t="s">
        <v>624</v>
      </c>
      <c r="B77" s="21">
        <v>88</v>
      </c>
      <c r="C77" s="21">
        <v>30</v>
      </c>
      <c r="D77" s="21">
        <v>58</v>
      </c>
      <c r="E77" s="21">
        <v>0</v>
      </c>
    </row>
    <row r="78" spans="1:5" x14ac:dyDescent="0.2">
      <c r="A78" s="20" t="s">
        <v>625</v>
      </c>
      <c r="B78" s="21">
        <v>84</v>
      </c>
      <c r="C78" s="21">
        <v>32</v>
      </c>
      <c r="D78" s="21">
        <v>52</v>
      </c>
      <c r="E78" s="21">
        <v>0</v>
      </c>
    </row>
    <row r="79" spans="1:5" x14ac:dyDescent="0.2">
      <c r="A79" s="20" t="s">
        <v>613</v>
      </c>
      <c r="B79" s="21">
        <v>81</v>
      </c>
      <c r="C79" s="21">
        <v>8</v>
      </c>
      <c r="D79" s="21">
        <v>23</v>
      </c>
      <c r="E79" s="21">
        <v>50</v>
      </c>
    </row>
    <row r="80" spans="1:5" x14ac:dyDescent="0.2">
      <c r="A80" s="9" t="s">
        <v>626</v>
      </c>
      <c r="B80" s="9"/>
      <c r="C80" s="9"/>
      <c r="D80" s="9"/>
      <c r="E80" s="9"/>
    </row>
    <row r="81" spans="1:5" x14ac:dyDescent="0.2">
      <c r="A81" s="20" t="s">
        <v>627</v>
      </c>
      <c r="B81" s="21">
        <v>788</v>
      </c>
      <c r="C81" s="21">
        <v>788</v>
      </c>
      <c r="D81" s="21">
        <v>0</v>
      </c>
      <c r="E81" s="21">
        <v>0</v>
      </c>
    </row>
    <row r="82" spans="1:5" x14ac:dyDescent="0.2">
      <c r="A82" s="20" t="s">
        <v>628</v>
      </c>
      <c r="B82" s="21">
        <v>1824</v>
      </c>
      <c r="C82" s="21">
        <v>0</v>
      </c>
      <c r="D82" s="21">
        <v>1824</v>
      </c>
      <c r="E82" s="21">
        <v>0</v>
      </c>
    </row>
    <row r="83" spans="1:5" x14ac:dyDescent="0.2">
      <c r="A83" s="20" t="s">
        <v>613</v>
      </c>
      <c r="B83" s="21">
        <v>65</v>
      </c>
      <c r="C83" s="21">
        <v>0</v>
      </c>
      <c r="D83" s="21">
        <v>0</v>
      </c>
      <c r="E83" s="21">
        <v>65</v>
      </c>
    </row>
    <row r="84" spans="1:5" x14ac:dyDescent="0.2">
      <c r="A84" s="9" t="s">
        <v>629</v>
      </c>
      <c r="B84" s="9"/>
      <c r="C84" s="9"/>
      <c r="D84" s="9"/>
      <c r="E84" s="9"/>
    </row>
    <row r="85" spans="1:5" x14ac:dyDescent="0.2">
      <c r="A85" s="20" t="s">
        <v>630</v>
      </c>
      <c r="B85" s="21">
        <v>393</v>
      </c>
      <c r="C85" s="21">
        <v>385</v>
      </c>
      <c r="D85" s="21">
        <v>5</v>
      </c>
      <c r="E85" s="21">
        <v>3</v>
      </c>
    </row>
    <row r="86" spans="1:5" x14ac:dyDescent="0.2">
      <c r="A86" s="20" t="s">
        <v>181</v>
      </c>
      <c r="B86" s="21">
        <v>1944</v>
      </c>
      <c r="C86" s="21">
        <v>342</v>
      </c>
      <c r="D86" s="21">
        <v>1591</v>
      </c>
      <c r="E86" s="21">
        <v>11</v>
      </c>
    </row>
    <row r="87" spans="1:5" x14ac:dyDescent="0.2">
      <c r="A87" s="20" t="s">
        <v>182</v>
      </c>
      <c r="B87" s="21">
        <v>38</v>
      </c>
      <c r="C87" s="21">
        <v>7</v>
      </c>
      <c r="D87" s="21">
        <v>31</v>
      </c>
      <c r="E87" s="21">
        <v>0</v>
      </c>
    </row>
    <row r="88" spans="1:5" x14ac:dyDescent="0.2">
      <c r="A88" s="20" t="s">
        <v>631</v>
      </c>
      <c r="B88" s="21">
        <v>36</v>
      </c>
      <c r="C88" s="21">
        <v>2</v>
      </c>
      <c r="D88" s="21">
        <v>34</v>
      </c>
      <c r="E88" s="21">
        <v>0</v>
      </c>
    </row>
    <row r="89" spans="1:5" x14ac:dyDescent="0.2">
      <c r="A89" s="20" t="s">
        <v>183</v>
      </c>
      <c r="B89" s="21">
        <v>53</v>
      </c>
      <c r="C89" s="21">
        <v>23</v>
      </c>
      <c r="D89" s="21">
        <v>29</v>
      </c>
      <c r="E89" s="21">
        <v>1</v>
      </c>
    </row>
    <row r="90" spans="1:5" x14ac:dyDescent="0.2">
      <c r="A90" s="20" t="s">
        <v>632</v>
      </c>
      <c r="B90" s="21">
        <v>22</v>
      </c>
      <c r="C90" s="21">
        <v>2</v>
      </c>
      <c r="D90" s="21">
        <v>20</v>
      </c>
      <c r="E90" s="21">
        <v>0</v>
      </c>
    </row>
    <row r="91" spans="1:5" x14ac:dyDescent="0.2">
      <c r="A91" s="20" t="s">
        <v>633</v>
      </c>
      <c r="B91" s="21">
        <v>32</v>
      </c>
      <c r="C91" s="21">
        <v>3</v>
      </c>
      <c r="D91" s="21">
        <v>29</v>
      </c>
      <c r="E91" s="21">
        <v>0</v>
      </c>
    </row>
    <row r="92" spans="1:5" x14ac:dyDescent="0.2">
      <c r="A92" s="20" t="s">
        <v>634</v>
      </c>
      <c r="B92" s="21">
        <v>9</v>
      </c>
      <c r="C92" s="21">
        <v>1</v>
      </c>
      <c r="D92" s="21">
        <v>8</v>
      </c>
      <c r="E92" s="21">
        <v>0</v>
      </c>
    </row>
    <row r="93" spans="1:5" x14ac:dyDescent="0.2">
      <c r="A93" s="20" t="s">
        <v>613</v>
      </c>
      <c r="B93" s="21">
        <v>150</v>
      </c>
      <c r="C93" s="21">
        <v>23</v>
      </c>
      <c r="D93" s="21">
        <v>77</v>
      </c>
      <c r="E93" s="21">
        <v>50</v>
      </c>
    </row>
    <row r="94" spans="1:5" x14ac:dyDescent="0.2">
      <c r="A94" s="9" t="s">
        <v>635</v>
      </c>
      <c r="B94" s="9"/>
      <c r="C94" s="9"/>
      <c r="D94" s="9"/>
      <c r="E94" s="9"/>
    </row>
    <row r="95" spans="1:5" x14ac:dyDescent="0.2">
      <c r="A95" s="20" t="s">
        <v>184</v>
      </c>
      <c r="B95" s="21">
        <v>54</v>
      </c>
      <c r="C95" s="21">
        <v>12</v>
      </c>
      <c r="D95" s="21">
        <v>41</v>
      </c>
      <c r="E95" s="21">
        <v>1</v>
      </c>
    </row>
    <row r="96" spans="1:5" x14ac:dyDescent="0.2">
      <c r="A96" s="20" t="s">
        <v>185</v>
      </c>
      <c r="B96" s="21">
        <v>196</v>
      </c>
      <c r="C96" s="21">
        <v>40</v>
      </c>
      <c r="D96" s="21">
        <v>154</v>
      </c>
      <c r="E96" s="21">
        <v>2</v>
      </c>
    </row>
    <row r="97" spans="1:5" x14ac:dyDescent="0.2">
      <c r="A97" s="20" t="s">
        <v>186</v>
      </c>
      <c r="B97" s="21">
        <v>310</v>
      </c>
      <c r="C97" s="21">
        <v>78</v>
      </c>
      <c r="D97" s="21">
        <v>231</v>
      </c>
      <c r="E97" s="21">
        <v>1</v>
      </c>
    </row>
    <row r="98" spans="1:5" x14ac:dyDescent="0.2">
      <c r="A98" s="20" t="s">
        <v>187</v>
      </c>
      <c r="B98" s="21">
        <v>385</v>
      </c>
      <c r="C98" s="21">
        <v>96</v>
      </c>
      <c r="D98" s="21">
        <v>286</v>
      </c>
      <c r="E98" s="21">
        <v>3</v>
      </c>
    </row>
    <row r="99" spans="1:5" x14ac:dyDescent="0.2">
      <c r="A99" s="20" t="s">
        <v>188</v>
      </c>
      <c r="B99" s="21">
        <v>361</v>
      </c>
      <c r="C99" s="21">
        <v>76</v>
      </c>
      <c r="D99" s="21">
        <v>282</v>
      </c>
      <c r="E99" s="21">
        <v>3</v>
      </c>
    </row>
    <row r="100" spans="1:5" x14ac:dyDescent="0.2">
      <c r="A100" s="20" t="s">
        <v>189</v>
      </c>
      <c r="B100" s="21">
        <v>315</v>
      </c>
      <c r="C100" s="21">
        <v>91</v>
      </c>
      <c r="D100" s="21">
        <v>223</v>
      </c>
      <c r="E100" s="21">
        <v>1</v>
      </c>
    </row>
    <row r="101" spans="1:5" x14ac:dyDescent="0.2">
      <c r="A101" s="20" t="s">
        <v>190</v>
      </c>
      <c r="B101" s="21">
        <v>364</v>
      </c>
      <c r="C101" s="21">
        <v>146</v>
      </c>
      <c r="D101" s="21">
        <v>217</v>
      </c>
      <c r="E101" s="21">
        <v>1</v>
      </c>
    </row>
    <row r="102" spans="1:5" x14ac:dyDescent="0.2">
      <c r="A102" s="20" t="s">
        <v>191</v>
      </c>
      <c r="B102" s="21">
        <v>267</v>
      </c>
      <c r="C102" s="21">
        <v>127</v>
      </c>
      <c r="D102" s="21">
        <v>140</v>
      </c>
      <c r="E102" s="21">
        <v>0</v>
      </c>
    </row>
    <row r="103" spans="1:5" x14ac:dyDescent="0.2">
      <c r="A103" s="20" t="s">
        <v>192</v>
      </c>
      <c r="B103" s="21">
        <v>90</v>
      </c>
      <c r="C103" s="21">
        <v>35</v>
      </c>
      <c r="D103" s="21">
        <v>53</v>
      </c>
      <c r="E103" s="21">
        <v>2</v>
      </c>
    </row>
    <row r="104" spans="1:5" x14ac:dyDescent="0.2">
      <c r="A104" s="20" t="s">
        <v>193</v>
      </c>
      <c r="B104" s="21">
        <v>94</v>
      </c>
      <c r="C104" s="21">
        <v>57</v>
      </c>
      <c r="D104" s="21">
        <v>36</v>
      </c>
      <c r="E104" s="21">
        <v>1</v>
      </c>
    </row>
    <row r="105" spans="1:5" x14ac:dyDescent="0.2">
      <c r="A105" s="20" t="s">
        <v>636</v>
      </c>
      <c r="B105" s="21">
        <v>47</v>
      </c>
      <c r="C105" s="21">
        <v>3</v>
      </c>
      <c r="D105" s="21">
        <v>44</v>
      </c>
      <c r="E105" s="21">
        <v>0</v>
      </c>
    </row>
    <row r="106" spans="1:5" x14ac:dyDescent="0.2">
      <c r="A106" s="20" t="s">
        <v>613</v>
      </c>
      <c r="B106" s="21">
        <v>194</v>
      </c>
      <c r="C106" s="21">
        <v>27</v>
      </c>
      <c r="D106" s="21">
        <v>117</v>
      </c>
      <c r="E106" s="21">
        <v>50</v>
      </c>
    </row>
    <row r="107" spans="1:5" x14ac:dyDescent="0.2">
      <c r="A107" s="9" t="s">
        <v>637</v>
      </c>
      <c r="B107" s="9"/>
      <c r="C107" s="9"/>
      <c r="D107" s="9"/>
      <c r="E107" s="9"/>
    </row>
    <row r="108" spans="1:5" x14ac:dyDescent="0.2">
      <c r="A108" s="20" t="s">
        <v>638</v>
      </c>
      <c r="B108" s="21">
        <v>633</v>
      </c>
      <c r="C108" s="21">
        <v>207</v>
      </c>
      <c r="D108" s="21">
        <v>410</v>
      </c>
      <c r="E108" s="21">
        <v>16</v>
      </c>
    </row>
    <row r="109" spans="1:5" x14ac:dyDescent="0.2">
      <c r="A109" s="20" t="s">
        <v>639</v>
      </c>
      <c r="B109" s="21">
        <v>1123</v>
      </c>
      <c r="C109" s="21">
        <v>296</v>
      </c>
      <c r="D109" s="21">
        <v>797</v>
      </c>
      <c r="E109" s="21">
        <v>30</v>
      </c>
    </row>
    <row r="110" spans="1:5" x14ac:dyDescent="0.2">
      <c r="A110" s="20" t="s">
        <v>640</v>
      </c>
      <c r="B110" s="21">
        <v>660</v>
      </c>
      <c r="C110" s="21">
        <v>196</v>
      </c>
      <c r="D110" s="21">
        <v>451</v>
      </c>
      <c r="E110" s="21">
        <v>13</v>
      </c>
    </row>
    <row r="111" spans="1:5" x14ac:dyDescent="0.2">
      <c r="A111" s="20" t="s">
        <v>641</v>
      </c>
      <c r="B111" s="21">
        <v>261</v>
      </c>
      <c r="C111" s="21">
        <v>89</v>
      </c>
      <c r="D111" s="21">
        <v>166</v>
      </c>
      <c r="E111" s="21">
        <v>6</v>
      </c>
    </row>
    <row r="112" spans="1:5" x14ac:dyDescent="0.2">
      <c r="A112" s="9" t="s">
        <v>642</v>
      </c>
      <c r="B112" s="9"/>
      <c r="C112" s="9"/>
      <c r="D112" s="9"/>
      <c r="E112" s="9"/>
    </row>
    <row r="113" spans="1:5" x14ac:dyDescent="0.2">
      <c r="A113" s="20" t="s">
        <v>643</v>
      </c>
      <c r="B113" s="21">
        <v>329</v>
      </c>
      <c r="C113" s="21">
        <v>89</v>
      </c>
      <c r="D113" s="21">
        <v>230</v>
      </c>
      <c r="E113" s="21">
        <v>10</v>
      </c>
    </row>
    <row r="114" spans="1:5" x14ac:dyDescent="0.2">
      <c r="A114" s="20" t="s">
        <v>644</v>
      </c>
      <c r="B114" s="21">
        <v>828</v>
      </c>
      <c r="C114" s="21">
        <v>238</v>
      </c>
      <c r="D114" s="21">
        <v>574</v>
      </c>
      <c r="E114" s="21">
        <v>16</v>
      </c>
    </row>
    <row r="115" spans="1:5" x14ac:dyDescent="0.2">
      <c r="A115" s="20" t="s">
        <v>879</v>
      </c>
      <c r="B115" s="21">
        <v>499</v>
      </c>
      <c r="C115" s="21">
        <v>167</v>
      </c>
      <c r="D115" s="21">
        <v>323</v>
      </c>
      <c r="E115" s="21">
        <v>9</v>
      </c>
    </row>
    <row r="116" spans="1:5" x14ac:dyDescent="0.2">
      <c r="A116" s="20" t="s">
        <v>645</v>
      </c>
      <c r="B116" s="21">
        <v>468</v>
      </c>
      <c r="C116" s="21">
        <v>139</v>
      </c>
      <c r="D116" s="21">
        <v>315</v>
      </c>
      <c r="E116" s="21">
        <v>14</v>
      </c>
    </row>
    <row r="117" spans="1:5" x14ac:dyDescent="0.2">
      <c r="A117" s="20" t="s">
        <v>646</v>
      </c>
      <c r="B117" s="21">
        <v>257</v>
      </c>
      <c r="C117" s="21">
        <v>58</v>
      </c>
      <c r="D117" s="21">
        <v>193</v>
      </c>
      <c r="E117" s="21">
        <v>6</v>
      </c>
    </row>
    <row r="118" spans="1:5" x14ac:dyDescent="0.2">
      <c r="A118" s="20" t="s">
        <v>647</v>
      </c>
      <c r="B118" s="21">
        <v>296</v>
      </c>
      <c r="C118" s="21">
        <v>97</v>
      </c>
      <c r="D118" s="21">
        <v>189</v>
      </c>
      <c r="E118" s="21">
        <v>10</v>
      </c>
    </row>
    <row r="119" spans="1:5" x14ac:dyDescent="0.2">
      <c r="A119" s="9" t="s">
        <v>648</v>
      </c>
      <c r="B119" s="9"/>
      <c r="C119" s="9"/>
      <c r="D119" s="9"/>
      <c r="E119" s="9"/>
    </row>
    <row r="120" spans="1:5" x14ac:dyDescent="0.2">
      <c r="A120" s="20" t="s">
        <v>878</v>
      </c>
      <c r="B120" s="21">
        <v>116</v>
      </c>
      <c r="C120" s="21">
        <v>32</v>
      </c>
      <c r="D120" s="21">
        <v>82</v>
      </c>
      <c r="E120" s="21">
        <v>2</v>
      </c>
    </row>
    <row r="121" spans="1:5" x14ac:dyDescent="0.2">
      <c r="A121" s="20" t="s">
        <v>649</v>
      </c>
      <c r="B121" s="21">
        <v>213</v>
      </c>
      <c r="C121" s="21">
        <v>57</v>
      </c>
      <c r="D121" s="21">
        <v>148</v>
      </c>
      <c r="E121" s="21">
        <v>8</v>
      </c>
    </row>
    <row r="122" spans="1:5" x14ac:dyDescent="0.2">
      <c r="A122" s="20" t="s">
        <v>644</v>
      </c>
      <c r="B122" s="21">
        <v>828</v>
      </c>
      <c r="C122" s="21">
        <v>238</v>
      </c>
      <c r="D122" s="21">
        <v>574</v>
      </c>
      <c r="E122" s="21">
        <v>16</v>
      </c>
    </row>
    <row r="123" spans="1:5" x14ac:dyDescent="0.2">
      <c r="A123" s="20" t="s">
        <v>650</v>
      </c>
      <c r="B123" s="21">
        <v>133</v>
      </c>
      <c r="C123" s="21">
        <v>41</v>
      </c>
      <c r="D123" s="21">
        <v>89</v>
      </c>
      <c r="E123" s="21">
        <v>3</v>
      </c>
    </row>
    <row r="124" spans="1:5" x14ac:dyDescent="0.2">
      <c r="A124" s="20" t="s">
        <v>651</v>
      </c>
      <c r="B124" s="21">
        <v>120</v>
      </c>
      <c r="C124" s="21">
        <v>37</v>
      </c>
      <c r="D124" s="21">
        <v>80</v>
      </c>
      <c r="E124" s="21">
        <v>3</v>
      </c>
    </row>
    <row r="125" spans="1:5" x14ac:dyDescent="0.2">
      <c r="A125" s="20" t="s">
        <v>652</v>
      </c>
      <c r="B125" s="21">
        <v>246</v>
      </c>
      <c r="C125" s="21">
        <v>89</v>
      </c>
      <c r="D125" s="21">
        <v>154</v>
      </c>
      <c r="E125" s="21">
        <v>3</v>
      </c>
    </row>
    <row r="126" spans="1:5" x14ac:dyDescent="0.2">
      <c r="A126" s="20" t="s">
        <v>645</v>
      </c>
      <c r="B126" s="21">
        <v>468</v>
      </c>
      <c r="C126" s="21">
        <v>139</v>
      </c>
      <c r="D126" s="21">
        <v>315</v>
      </c>
      <c r="E126" s="21">
        <v>14</v>
      </c>
    </row>
    <row r="127" spans="1:5" x14ac:dyDescent="0.2">
      <c r="A127" s="20" t="s">
        <v>653</v>
      </c>
      <c r="B127" s="21">
        <v>180</v>
      </c>
      <c r="C127" s="21">
        <v>44</v>
      </c>
      <c r="D127" s="21">
        <v>133</v>
      </c>
      <c r="E127" s="21">
        <v>3</v>
      </c>
    </row>
    <row r="128" spans="1:5" x14ac:dyDescent="0.2">
      <c r="A128" s="20" t="s">
        <v>654</v>
      </c>
      <c r="B128" s="21">
        <v>77</v>
      </c>
      <c r="C128" s="21">
        <v>14</v>
      </c>
      <c r="D128" s="21">
        <v>60</v>
      </c>
      <c r="E128" s="21">
        <v>3</v>
      </c>
    </row>
    <row r="129" spans="1:5" x14ac:dyDescent="0.2">
      <c r="A129" s="33" t="s">
        <v>647</v>
      </c>
      <c r="B129" s="34">
        <v>296</v>
      </c>
      <c r="C129" s="34">
        <v>97</v>
      </c>
      <c r="D129" s="34">
        <v>189</v>
      </c>
      <c r="E129" s="34">
        <v>10</v>
      </c>
    </row>
  </sheetData>
  <phoneticPr fontId="2"/>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5B4AA-4ACB-4D07-B231-947AD90725B0}">
  <dimension ref="A1:K129"/>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1" x14ac:dyDescent="0.2">
      <c r="A1" s="11" t="s">
        <v>3</v>
      </c>
      <c r="B1" s="7"/>
    </row>
    <row r="2" spans="1:11" x14ac:dyDescent="0.2">
      <c r="A2" s="15" t="str">
        <f xml:space="preserve"> HYPERLINK("#'目次'!B14","[8]")</f>
        <v>[8]</v>
      </c>
    </row>
    <row r="3" spans="1:11" x14ac:dyDescent="0.2">
      <c r="A3" s="7" t="s">
        <v>3</v>
      </c>
      <c r="B3" s="8" t="s">
        <v>321</v>
      </c>
    </row>
    <row r="4" spans="1:11" s="18" customFormat="1" ht="75.599999999999994" x14ac:dyDescent="0.2">
      <c r="A4" s="16" t="s">
        <v>3</v>
      </c>
      <c r="B4" s="17" t="s">
        <v>582</v>
      </c>
      <c r="C4" s="17" t="s">
        <v>630</v>
      </c>
      <c r="D4" s="17" t="s">
        <v>181</v>
      </c>
      <c r="E4" s="17" t="s">
        <v>182</v>
      </c>
      <c r="F4" s="17" t="s">
        <v>631</v>
      </c>
      <c r="G4" s="17" t="s">
        <v>183</v>
      </c>
      <c r="H4" s="17" t="s">
        <v>632</v>
      </c>
      <c r="I4" s="17" t="s">
        <v>633</v>
      </c>
      <c r="J4" s="17" t="s">
        <v>634</v>
      </c>
      <c r="K4" s="17" t="s">
        <v>613</v>
      </c>
    </row>
    <row r="5" spans="1:11" x14ac:dyDescent="0.2">
      <c r="A5" s="19" t="s">
        <v>585</v>
      </c>
      <c r="B5" s="10">
        <v>2677</v>
      </c>
      <c r="C5" s="10">
        <v>393</v>
      </c>
      <c r="D5" s="10">
        <v>1944</v>
      </c>
      <c r="E5" s="10">
        <v>38</v>
      </c>
      <c r="F5" s="10">
        <v>36</v>
      </c>
      <c r="G5" s="10">
        <v>53</v>
      </c>
      <c r="H5" s="10">
        <v>22</v>
      </c>
      <c r="I5" s="10">
        <v>32</v>
      </c>
      <c r="J5" s="10">
        <v>9</v>
      </c>
      <c r="K5" s="10">
        <v>150</v>
      </c>
    </row>
    <row r="6" spans="1:11" x14ac:dyDescent="0.2">
      <c r="A6" s="9" t="s">
        <v>586</v>
      </c>
      <c r="B6" s="9"/>
      <c r="C6" s="9"/>
      <c r="D6" s="9"/>
      <c r="E6" s="9"/>
      <c r="F6" s="9"/>
      <c r="G6" s="9"/>
      <c r="H6" s="9"/>
      <c r="I6" s="9"/>
      <c r="J6" s="9"/>
      <c r="K6" s="9"/>
    </row>
    <row r="7" spans="1:11" x14ac:dyDescent="0.2">
      <c r="A7" s="20" t="s">
        <v>587</v>
      </c>
      <c r="B7" s="21">
        <v>1277</v>
      </c>
      <c r="C7" s="21">
        <v>234</v>
      </c>
      <c r="D7" s="21">
        <v>903</v>
      </c>
      <c r="E7" s="21">
        <v>20</v>
      </c>
      <c r="F7" s="21">
        <v>13</v>
      </c>
      <c r="G7" s="21">
        <v>23</v>
      </c>
      <c r="H7" s="21">
        <v>3</v>
      </c>
      <c r="I7" s="21">
        <v>15</v>
      </c>
      <c r="J7" s="21">
        <v>2</v>
      </c>
      <c r="K7" s="21">
        <v>64</v>
      </c>
    </row>
    <row r="8" spans="1:11" x14ac:dyDescent="0.2">
      <c r="A8" s="20" t="s">
        <v>588</v>
      </c>
      <c r="B8" s="21">
        <v>1400</v>
      </c>
      <c r="C8" s="21">
        <v>159</v>
      </c>
      <c r="D8" s="21">
        <v>1041</v>
      </c>
      <c r="E8" s="21">
        <v>18</v>
      </c>
      <c r="F8" s="21">
        <v>23</v>
      </c>
      <c r="G8" s="21">
        <v>30</v>
      </c>
      <c r="H8" s="21">
        <v>19</v>
      </c>
      <c r="I8" s="21">
        <v>17</v>
      </c>
      <c r="J8" s="21">
        <v>7</v>
      </c>
      <c r="K8" s="21">
        <v>86</v>
      </c>
    </row>
    <row r="9" spans="1:11" x14ac:dyDescent="0.2">
      <c r="A9" s="9" t="s">
        <v>589</v>
      </c>
      <c r="B9" s="9"/>
      <c r="C9" s="9"/>
      <c r="D9" s="9"/>
      <c r="E9" s="9"/>
      <c r="F9" s="9"/>
      <c r="G9" s="9"/>
      <c r="H9" s="9"/>
      <c r="I9" s="9"/>
      <c r="J9" s="9"/>
      <c r="K9" s="9"/>
    </row>
    <row r="10" spans="1:11" x14ac:dyDescent="0.2">
      <c r="A10" s="20" t="s">
        <v>590</v>
      </c>
      <c r="B10" s="21">
        <v>610</v>
      </c>
      <c r="C10" s="21">
        <v>185</v>
      </c>
      <c r="D10" s="21">
        <v>359</v>
      </c>
      <c r="E10" s="21">
        <v>13</v>
      </c>
      <c r="F10" s="21">
        <v>4</v>
      </c>
      <c r="G10" s="21">
        <v>9</v>
      </c>
      <c r="H10" s="21">
        <v>3</v>
      </c>
      <c r="I10" s="21">
        <v>6</v>
      </c>
      <c r="J10" s="21">
        <v>3</v>
      </c>
      <c r="K10" s="21">
        <v>28</v>
      </c>
    </row>
    <row r="11" spans="1:11" x14ac:dyDescent="0.2">
      <c r="A11" s="20" t="s">
        <v>591</v>
      </c>
      <c r="B11" s="21">
        <v>755</v>
      </c>
      <c r="C11" s="21">
        <v>135</v>
      </c>
      <c r="D11" s="21">
        <v>536</v>
      </c>
      <c r="E11" s="21">
        <v>8</v>
      </c>
      <c r="F11" s="21">
        <v>10</v>
      </c>
      <c r="G11" s="21">
        <v>12</v>
      </c>
      <c r="H11" s="21">
        <v>1</v>
      </c>
      <c r="I11" s="21">
        <v>12</v>
      </c>
      <c r="J11" s="21">
        <v>2</v>
      </c>
      <c r="K11" s="21">
        <v>39</v>
      </c>
    </row>
    <row r="12" spans="1:11" x14ac:dyDescent="0.2">
      <c r="A12" s="20" t="s">
        <v>592</v>
      </c>
      <c r="B12" s="21">
        <v>601</v>
      </c>
      <c r="C12" s="21">
        <v>58</v>
      </c>
      <c r="D12" s="21">
        <v>464</v>
      </c>
      <c r="E12" s="21">
        <v>7</v>
      </c>
      <c r="F12" s="21">
        <v>9</v>
      </c>
      <c r="G12" s="21">
        <v>14</v>
      </c>
      <c r="H12" s="21">
        <v>7</v>
      </c>
      <c r="I12" s="21">
        <v>6</v>
      </c>
      <c r="J12" s="21">
        <v>1</v>
      </c>
      <c r="K12" s="21">
        <v>35</v>
      </c>
    </row>
    <row r="13" spans="1:11" x14ac:dyDescent="0.2">
      <c r="A13" s="20" t="s">
        <v>593</v>
      </c>
      <c r="B13" s="21">
        <v>425</v>
      </c>
      <c r="C13" s="21">
        <v>12</v>
      </c>
      <c r="D13" s="21">
        <v>348</v>
      </c>
      <c r="E13" s="21">
        <v>8</v>
      </c>
      <c r="F13" s="21">
        <v>4</v>
      </c>
      <c r="G13" s="21">
        <v>12</v>
      </c>
      <c r="H13" s="21">
        <v>6</v>
      </c>
      <c r="I13" s="21">
        <v>7</v>
      </c>
      <c r="J13" s="21">
        <v>1</v>
      </c>
      <c r="K13" s="21">
        <v>27</v>
      </c>
    </row>
    <row r="14" spans="1:11" x14ac:dyDescent="0.2">
      <c r="A14" s="20" t="s">
        <v>594</v>
      </c>
      <c r="B14" s="21">
        <v>217</v>
      </c>
      <c r="C14" s="21">
        <v>2</v>
      </c>
      <c r="D14" s="21">
        <v>178</v>
      </c>
      <c r="E14" s="21">
        <v>2</v>
      </c>
      <c r="F14" s="21">
        <v>8</v>
      </c>
      <c r="G14" s="21">
        <v>6</v>
      </c>
      <c r="H14" s="21">
        <v>3</v>
      </c>
      <c r="I14" s="21">
        <v>1</v>
      </c>
      <c r="J14" s="21">
        <v>0</v>
      </c>
      <c r="K14" s="21">
        <v>17</v>
      </c>
    </row>
    <row r="15" spans="1:11" x14ac:dyDescent="0.2">
      <c r="A15" s="20" t="s">
        <v>595</v>
      </c>
      <c r="B15" s="21">
        <v>56</v>
      </c>
      <c r="C15" s="21">
        <v>1</v>
      </c>
      <c r="D15" s="21">
        <v>49</v>
      </c>
      <c r="E15" s="21">
        <v>0</v>
      </c>
      <c r="F15" s="21">
        <v>0</v>
      </c>
      <c r="G15" s="21">
        <v>0</v>
      </c>
      <c r="H15" s="21">
        <v>1</v>
      </c>
      <c r="I15" s="21">
        <v>0</v>
      </c>
      <c r="J15" s="21">
        <v>2</v>
      </c>
      <c r="K15" s="21">
        <v>3</v>
      </c>
    </row>
    <row r="16" spans="1:11" x14ac:dyDescent="0.2">
      <c r="A16" s="20" t="s">
        <v>596</v>
      </c>
      <c r="B16" s="21">
        <v>13</v>
      </c>
      <c r="C16" s="21">
        <v>0</v>
      </c>
      <c r="D16" s="21">
        <v>10</v>
      </c>
      <c r="E16" s="21">
        <v>0</v>
      </c>
      <c r="F16" s="21">
        <v>1</v>
      </c>
      <c r="G16" s="21">
        <v>0</v>
      </c>
      <c r="H16" s="21">
        <v>1</v>
      </c>
      <c r="I16" s="21">
        <v>0</v>
      </c>
      <c r="J16" s="21">
        <v>0</v>
      </c>
      <c r="K16" s="21">
        <v>1</v>
      </c>
    </row>
    <row r="17" spans="1:11" x14ac:dyDescent="0.2">
      <c r="A17" s="20" t="s">
        <v>597</v>
      </c>
      <c r="B17" s="21">
        <v>1365</v>
      </c>
      <c r="C17" s="21">
        <v>320</v>
      </c>
      <c r="D17" s="21">
        <v>895</v>
      </c>
      <c r="E17" s="21">
        <v>21</v>
      </c>
      <c r="F17" s="21">
        <v>14</v>
      </c>
      <c r="G17" s="21">
        <v>21</v>
      </c>
      <c r="H17" s="21">
        <v>4</v>
      </c>
      <c r="I17" s="21">
        <v>18</v>
      </c>
      <c r="J17" s="21">
        <v>5</v>
      </c>
      <c r="K17" s="21">
        <v>67</v>
      </c>
    </row>
    <row r="18" spans="1:11" x14ac:dyDescent="0.2">
      <c r="A18" s="20" t="s">
        <v>598</v>
      </c>
      <c r="B18" s="21">
        <v>1026</v>
      </c>
      <c r="C18" s="21">
        <v>70</v>
      </c>
      <c r="D18" s="21">
        <v>812</v>
      </c>
      <c r="E18" s="21">
        <v>15</v>
      </c>
      <c r="F18" s="21">
        <v>13</v>
      </c>
      <c r="G18" s="21">
        <v>26</v>
      </c>
      <c r="H18" s="21">
        <v>13</v>
      </c>
      <c r="I18" s="21">
        <v>13</v>
      </c>
      <c r="J18" s="21">
        <v>2</v>
      </c>
      <c r="K18" s="21">
        <v>62</v>
      </c>
    </row>
    <row r="19" spans="1:11" x14ac:dyDescent="0.2">
      <c r="A19" s="20" t="s">
        <v>599</v>
      </c>
      <c r="B19" s="21">
        <v>286</v>
      </c>
      <c r="C19" s="21">
        <v>3</v>
      </c>
      <c r="D19" s="21">
        <v>237</v>
      </c>
      <c r="E19" s="21">
        <v>2</v>
      </c>
      <c r="F19" s="21">
        <v>9</v>
      </c>
      <c r="G19" s="21">
        <v>6</v>
      </c>
      <c r="H19" s="21">
        <v>5</v>
      </c>
      <c r="I19" s="21">
        <v>1</v>
      </c>
      <c r="J19" s="21">
        <v>2</v>
      </c>
      <c r="K19" s="21">
        <v>21</v>
      </c>
    </row>
    <row r="20" spans="1:11" x14ac:dyDescent="0.2">
      <c r="A20" s="20" t="s">
        <v>600</v>
      </c>
      <c r="B20" s="21">
        <v>1312</v>
      </c>
      <c r="C20" s="21">
        <v>73</v>
      </c>
      <c r="D20" s="21">
        <v>1049</v>
      </c>
      <c r="E20" s="21">
        <v>17</v>
      </c>
      <c r="F20" s="21">
        <v>22</v>
      </c>
      <c r="G20" s="21">
        <v>32</v>
      </c>
      <c r="H20" s="21">
        <v>18</v>
      </c>
      <c r="I20" s="21">
        <v>14</v>
      </c>
      <c r="J20" s="21">
        <v>4</v>
      </c>
      <c r="K20" s="21">
        <v>83</v>
      </c>
    </row>
    <row r="21" spans="1:11" x14ac:dyDescent="0.2">
      <c r="A21" s="9" t="s">
        <v>601</v>
      </c>
      <c r="B21" s="10">
        <v>298</v>
      </c>
      <c r="C21" s="10">
        <v>101</v>
      </c>
      <c r="D21" s="10">
        <v>172</v>
      </c>
      <c r="E21" s="10">
        <v>6</v>
      </c>
      <c r="F21" s="10">
        <v>3</v>
      </c>
      <c r="G21" s="10">
        <v>4</v>
      </c>
      <c r="H21" s="10">
        <v>0</v>
      </c>
      <c r="I21" s="10">
        <v>3</v>
      </c>
      <c r="J21" s="10">
        <v>0</v>
      </c>
      <c r="K21" s="10">
        <v>9</v>
      </c>
    </row>
    <row r="22" spans="1:11" x14ac:dyDescent="0.2">
      <c r="A22" s="20" t="s">
        <v>591</v>
      </c>
      <c r="B22" s="21">
        <v>388</v>
      </c>
      <c r="C22" s="21">
        <v>86</v>
      </c>
      <c r="D22" s="21">
        <v>263</v>
      </c>
      <c r="E22" s="21">
        <v>7</v>
      </c>
      <c r="F22" s="21">
        <v>3</v>
      </c>
      <c r="G22" s="21">
        <v>7</v>
      </c>
      <c r="H22" s="21">
        <v>0</v>
      </c>
      <c r="I22" s="21">
        <v>6</v>
      </c>
      <c r="J22" s="21">
        <v>0</v>
      </c>
      <c r="K22" s="21">
        <v>16</v>
      </c>
    </row>
    <row r="23" spans="1:11" x14ac:dyDescent="0.2">
      <c r="A23" s="20" t="s">
        <v>592</v>
      </c>
      <c r="B23" s="21">
        <v>299</v>
      </c>
      <c r="C23" s="21">
        <v>37</v>
      </c>
      <c r="D23" s="21">
        <v>223</v>
      </c>
      <c r="E23" s="21">
        <v>2</v>
      </c>
      <c r="F23" s="21">
        <v>5</v>
      </c>
      <c r="G23" s="21">
        <v>6</v>
      </c>
      <c r="H23" s="21">
        <v>2</v>
      </c>
      <c r="I23" s="21">
        <v>4</v>
      </c>
      <c r="J23" s="21">
        <v>1</v>
      </c>
      <c r="K23" s="21">
        <v>19</v>
      </c>
    </row>
    <row r="24" spans="1:11" x14ac:dyDescent="0.2">
      <c r="A24" s="20" t="s">
        <v>593</v>
      </c>
      <c r="B24" s="21">
        <v>192</v>
      </c>
      <c r="C24" s="21">
        <v>9</v>
      </c>
      <c r="D24" s="21">
        <v>161</v>
      </c>
      <c r="E24" s="21">
        <v>5</v>
      </c>
      <c r="F24" s="21">
        <v>1</v>
      </c>
      <c r="G24" s="21">
        <v>3</v>
      </c>
      <c r="H24" s="21">
        <v>1</v>
      </c>
      <c r="I24" s="21">
        <v>1</v>
      </c>
      <c r="J24" s="21">
        <v>1</v>
      </c>
      <c r="K24" s="21">
        <v>10</v>
      </c>
    </row>
    <row r="25" spans="1:11" x14ac:dyDescent="0.2">
      <c r="A25" s="20" t="s">
        <v>594</v>
      </c>
      <c r="B25" s="21">
        <v>77</v>
      </c>
      <c r="C25" s="21">
        <v>1</v>
      </c>
      <c r="D25" s="21">
        <v>62</v>
      </c>
      <c r="E25" s="21">
        <v>0</v>
      </c>
      <c r="F25" s="21">
        <v>1</v>
      </c>
      <c r="G25" s="21">
        <v>3</v>
      </c>
      <c r="H25" s="21">
        <v>0</v>
      </c>
      <c r="I25" s="21">
        <v>1</v>
      </c>
      <c r="J25" s="21">
        <v>0</v>
      </c>
      <c r="K25" s="21">
        <v>9</v>
      </c>
    </row>
    <row r="26" spans="1:11" x14ac:dyDescent="0.2">
      <c r="A26" s="20" t="s">
        <v>595</v>
      </c>
      <c r="B26" s="21">
        <v>19</v>
      </c>
      <c r="C26" s="21">
        <v>0</v>
      </c>
      <c r="D26" s="21">
        <v>18</v>
      </c>
      <c r="E26" s="21">
        <v>0</v>
      </c>
      <c r="F26" s="21">
        <v>0</v>
      </c>
      <c r="G26" s="21">
        <v>0</v>
      </c>
      <c r="H26" s="21">
        <v>0</v>
      </c>
      <c r="I26" s="21">
        <v>0</v>
      </c>
      <c r="J26" s="21">
        <v>0</v>
      </c>
      <c r="K26" s="21">
        <v>1</v>
      </c>
    </row>
    <row r="27" spans="1:11" x14ac:dyDescent="0.2">
      <c r="A27" s="20" t="s">
        <v>596</v>
      </c>
      <c r="B27" s="21">
        <v>4</v>
      </c>
      <c r="C27" s="21">
        <v>0</v>
      </c>
      <c r="D27" s="21">
        <v>4</v>
      </c>
      <c r="E27" s="21">
        <v>0</v>
      </c>
      <c r="F27" s="21">
        <v>0</v>
      </c>
      <c r="G27" s="21">
        <v>0</v>
      </c>
      <c r="H27" s="21">
        <v>0</v>
      </c>
      <c r="I27" s="21">
        <v>0</v>
      </c>
      <c r="J27" s="21">
        <v>0</v>
      </c>
      <c r="K27" s="21">
        <v>0</v>
      </c>
    </row>
    <row r="28" spans="1:11" x14ac:dyDescent="0.2">
      <c r="A28" s="20" t="s">
        <v>597</v>
      </c>
      <c r="B28" s="21">
        <v>686</v>
      </c>
      <c r="C28" s="21">
        <v>187</v>
      </c>
      <c r="D28" s="21">
        <v>435</v>
      </c>
      <c r="E28" s="21">
        <v>13</v>
      </c>
      <c r="F28" s="21">
        <v>6</v>
      </c>
      <c r="G28" s="21">
        <v>11</v>
      </c>
      <c r="H28" s="21">
        <v>0</v>
      </c>
      <c r="I28" s="21">
        <v>9</v>
      </c>
      <c r="J28" s="21">
        <v>0</v>
      </c>
      <c r="K28" s="21">
        <v>25</v>
      </c>
    </row>
    <row r="29" spans="1:11" x14ac:dyDescent="0.2">
      <c r="A29" s="20" t="s">
        <v>598</v>
      </c>
      <c r="B29" s="21">
        <v>491</v>
      </c>
      <c r="C29" s="21">
        <v>46</v>
      </c>
      <c r="D29" s="21">
        <v>384</v>
      </c>
      <c r="E29" s="21">
        <v>7</v>
      </c>
      <c r="F29" s="21">
        <v>6</v>
      </c>
      <c r="G29" s="21">
        <v>9</v>
      </c>
      <c r="H29" s="21">
        <v>3</v>
      </c>
      <c r="I29" s="21">
        <v>5</v>
      </c>
      <c r="J29" s="21">
        <v>2</v>
      </c>
      <c r="K29" s="21">
        <v>29</v>
      </c>
    </row>
    <row r="30" spans="1:11" x14ac:dyDescent="0.2">
      <c r="A30" s="20" t="s">
        <v>599</v>
      </c>
      <c r="B30" s="21">
        <v>100</v>
      </c>
      <c r="C30" s="21">
        <v>1</v>
      </c>
      <c r="D30" s="21">
        <v>84</v>
      </c>
      <c r="E30" s="21">
        <v>0</v>
      </c>
      <c r="F30" s="21">
        <v>1</v>
      </c>
      <c r="G30" s="21">
        <v>3</v>
      </c>
      <c r="H30" s="21">
        <v>0</v>
      </c>
      <c r="I30" s="21">
        <v>1</v>
      </c>
      <c r="J30" s="21">
        <v>0</v>
      </c>
      <c r="K30" s="21">
        <v>10</v>
      </c>
    </row>
    <row r="31" spans="1:11" x14ac:dyDescent="0.2">
      <c r="A31" s="20" t="s">
        <v>600</v>
      </c>
      <c r="B31" s="21">
        <v>591</v>
      </c>
      <c r="C31" s="21">
        <v>47</v>
      </c>
      <c r="D31" s="21">
        <v>468</v>
      </c>
      <c r="E31" s="21">
        <v>7</v>
      </c>
      <c r="F31" s="21">
        <v>7</v>
      </c>
      <c r="G31" s="21">
        <v>12</v>
      </c>
      <c r="H31" s="21">
        <v>3</v>
      </c>
      <c r="I31" s="21">
        <v>6</v>
      </c>
      <c r="J31" s="21">
        <v>2</v>
      </c>
      <c r="K31" s="21">
        <v>39</v>
      </c>
    </row>
    <row r="32" spans="1:11" x14ac:dyDescent="0.2">
      <c r="A32" s="9" t="s">
        <v>602</v>
      </c>
      <c r="B32" s="10">
        <v>312</v>
      </c>
      <c r="C32" s="10">
        <v>84</v>
      </c>
      <c r="D32" s="10">
        <v>187</v>
      </c>
      <c r="E32" s="10">
        <v>7</v>
      </c>
      <c r="F32" s="10">
        <v>1</v>
      </c>
      <c r="G32" s="10">
        <v>5</v>
      </c>
      <c r="H32" s="10">
        <v>3</v>
      </c>
      <c r="I32" s="10">
        <v>3</v>
      </c>
      <c r="J32" s="10">
        <v>3</v>
      </c>
      <c r="K32" s="10">
        <v>19</v>
      </c>
    </row>
    <row r="33" spans="1:11" x14ac:dyDescent="0.2">
      <c r="A33" s="20" t="s">
        <v>591</v>
      </c>
      <c r="B33" s="21">
        <v>367</v>
      </c>
      <c r="C33" s="21">
        <v>49</v>
      </c>
      <c r="D33" s="21">
        <v>273</v>
      </c>
      <c r="E33" s="21">
        <v>1</v>
      </c>
      <c r="F33" s="21">
        <v>7</v>
      </c>
      <c r="G33" s="21">
        <v>5</v>
      </c>
      <c r="H33" s="21">
        <v>1</v>
      </c>
      <c r="I33" s="21">
        <v>6</v>
      </c>
      <c r="J33" s="21">
        <v>2</v>
      </c>
      <c r="K33" s="21">
        <v>23</v>
      </c>
    </row>
    <row r="34" spans="1:11" x14ac:dyDescent="0.2">
      <c r="A34" s="20" t="s">
        <v>592</v>
      </c>
      <c r="B34" s="21">
        <v>302</v>
      </c>
      <c r="C34" s="21">
        <v>21</v>
      </c>
      <c r="D34" s="21">
        <v>241</v>
      </c>
      <c r="E34" s="21">
        <v>5</v>
      </c>
      <c r="F34" s="21">
        <v>4</v>
      </c>
      <c r="G34" s="21">
        <v>8</v>
      </c>
      <c r="H34" s="21">
        <v>5</v>
      </c>
      <c r="I34" s="21">
        <v>2</v>
      </c>
      <c r="J34" s="21">
        <v>0</v>
      </c>
      <c r="K34" s="21">
        <v>16</v>
      </c>
    </row>
    <row r="35" spans="1:11" x14ac:dyDescent="0.2">
      <c r="A35" s="20" t="s">
        <v>593</v>
      </c>
      <c r="B35" s="21">
        <v>233</v>
      </c>
      <c r="C35" s="21">
        <v>3</v>
      </c>
      <c r="D35" s="21">
        <v>187</v>
      </c>
      <c r="E35" s="21">
        <v>3</v>
      </c>
      <c r="F35" s="21">
        <v>3</v>
      </c>
      <c r="G35" s="21">
        <v>9</v>
      </c>
      <c r="H35" s="21">
        <v>5</v>
      </c>
      <c r="I35" s="21">
        <v>6</v>
      </c>
      <c r="J35" s="21">
        <v>0</v>
      </c>
      <c r="K35" s="21">
        <v>17</v>
      </c>
    </row>
    <row r="36" spans="1:11" x14ac:dyDescent="0.2">
      <c r="A36" s="20" t="s">
        <v>594</v>
      </c>
      <c r="B36" s="21">
        <v>140</v>
      </c>
      <c r="C36" s="21">
        <v>1</v>
      </c>
      <c r="D36" s="21">
        <v>116</v>
      </c>
      <c r="E36" s="21">
        <v>2</v>
      </c>
      <c r="F36" s="21">
        <v>7</v>
      </c>
      <c r="G36" s="21">
        <v>3</v>
      </c>
      <c r="H36" s="21">
        <v>3</v>
      </c>
      <c r="I36" s="21">
        <v>0</v>
      </c>
      <c r="J36" s="21">
        <v>0</v>
      </c>
      <c r="K36" s="21">
        <v>8</v>
      </c>
    </row>
    <row r="37" spans="1:11" x14ac:dyDescent="0.2">
      <c r="A37" s="20" t="s">
        <v>595</v>
      </c>
      <c r="B37" s="21">
        <v>37</v>
      </c>
      <c r="C37" s="21">
        <v>1</v>
      </c>
      <c r="D37" s="21">
        <v>31</v>
      </c>
      <c r="E37" s="21">
        <v>0</v>
      </c>
      <c r="F37" s="21">
        <v>0</v>
      </c>
      <c r="G37" s="21">
        <v>0</v>
      </c>
      <c r="H37" s="21">
        <v>1</v>
      </c>
      <c r="I37" s="21">
        <v>0</v>
      </c>
      <c r="J37" s="21">
        <v>2</v>
      </c>
      <c r="K37" s="21">
        <v>2</v>
      </c>
    </row>
    <row r="38" spans="1:11" x14ac:dyDescent="0.2">
      <c r="A38" s="20" t="s">
        <v>596</v>
      </c>
      <c r="B38" s="21">
        <v>9</v>
      </c>
      <c r="C38" s="21">
        <v>0</v>
      </c>
      <c r="D38" s="21">
        <v>6</v>
      </c>
      <c r="E38" s="21">
        <v>0</v>
      </c>
      <c r="F38" s="21">
        <v>1</v>
      </c>
      <c r="G38" s="21">
        <v>0</v>
      </c>
      <c r="H38" s="21">
        <v>1</v>
      </c>
      <c r="I38" s="21">
        <v>0</v>
      </c>
      <c r="J38" s="21">
        <v>0</v>
      </c>
      <c r="K38" s="21">
        <v>1</v>
      </c>
    </row>
    <row r="39" spans="1:11" x14ac:dyDescent="0.2">
      <c r="A39" s="20" t="s">
        <v>597</v>
      </c>
      <c r="B39" s="21">
        <v>679</v>
      </c>
      <c r="C39" s="21">
        <v>133</v>
      </c>
      <c r="D39" s="21">
        <v>460</v>
      </c>
      <c r="E39" s="21">
        <v>8</v>
      </c>
      <c r="F39" s="21">
        <v>8</v>
      </c>
      <c r="G39" s="21">
        <v>10</v>
      </c>
      <c r="H39" s="21">
        <v>4</v>
      </c>
      <c r="I39" s="21">
        <v>9</v>
      </c>
      <c r="J39" s="21">
        <v>5</v>
      </c>
      <c r="K39" s="21">
        <v>42</v>
      </c>
    </row>
    <row r="40" spans="1:11" x14ac:dyDescent="0.2">
      <c r="A40" s="20" t="s">
        <v>598</v>
      </c>
      <c r="B40" s="21">
        <v>535</v>
      </c>
      <c r="C40" s="21">
        <v>24</v>
      </c>
      <c r="D40" s="21">
        <v>428</v>
      </c>
      <c r="E40" s="21">
        <v>8</v>
      </c>
      <c r="F40" s="21">
        <v>7</v>
      </c>
      <c r="G40" s="21">
        <v>17</v>
      </c>
      <c r="H40" s="21">
        <v>10</v>
      </c>
      <c r="I40" s="21">
        <v>8</v>
      </c>
      <c r="J40" s="21">
        <v>0</v>
      </c>
      <c r="K40" s="21">
        <v>33</v>
      </c>
    </row>
    <row r="41" spans="1:11" x14ac:dyDescent="0.2">
      <c r="A41" s="20" t="s">
        <v>599</v>
      </c>
      <c r="B41" s="21">
        <v>186</v>
      </c>
      <c r="C41" s="21">
        <v>2</v>
      </c>
      <c r="D41" s="21">
        <v>153</v>
      </c>
      <c r="E41" s="21">
        <v>2</v>
      </c>
      <c r="F41" s="21">
        <v>8</v>
      </c>
      <c r="G41" s="21">
        <v>3</v>
      </c>
      <c r="H41" s="21">
        <v>5</v>
      </c>
      <c r="I41" s="21">
        <v>0</v>
      </c>
      <c r="J41" s="21">
        <v>2</v>
      </c>
      <c r="K41" s="21">
        <v>11</v>
      </c>
    </row>
    <row r="42" spans="1:11" x14ac:dyDescent="0.2">
      <c r="A42" s="20" t="s">
        <v>600</v>
      </c>
      <c r="B42" s="21">
        <v>721</v>
      </c>
      <c r="C42" s="21">
        <v>26</v>
      </c>
      <c r="D42" s="21">
        <v>581</v>
      </c>
      <c r="E42" s="21">
        <v>10</v>
      </c>
      <c r="F42" s="21">
        <v>15</v>
      </c>
      <c r="G42" s="21">
        <v>20</v>
      </c>
      <c r="H42" s="21">
        <v>15</v>
      </c>
      <c r="I42" s="21">
        <v>8</v>
      </c>
      <c r="J42" s="21">
        <v>2</v>
      </c>
      <c r="K42" s="21">
        <v>44</v>
      </c>
    </row>
    <row r="43" spans="1:11" x14ac:dyDescent="0.2">
      <c r="A43" s="9" t="s">
        <v>603</v>
      </c>
      <c r="B43" s="9"/>
      <c r="C43" s="9"/>
      <c r="D43" s="9"/>
      <c r="E43" s="9"/>
      <c r="F43" s="9"/>
      <c r="G43" s="9"/>
      <c r="H43" s="9"/>
      <c r="I43" s="9"/>
      <c r="J43" s="9"/>
      <c r="K43" s="9"/>
    </row>
    <row r="44" spans="1:11" x14ac:dyDescent="0.2">
      <c r="A44" s="20" t="s">
        <v>604</v>
      </c>
      <c r="B44" s="21">
        <v>138</v>
      </c>
      <c r="C44" s="21">
        <v>29</v>
      </c>
      <c r="D44" s="21">
        <v>88</v>
      </c>
      <c r="E44" s="21">
        <v>3</v>
      </c>
      <c r="F44" s="21">
        <v>2</v>
      </c>
      <c r="G44" s="21">
        <v>2</v>
      </c>
      <c r="H44" s="21">
        <v>0</v>
      </c>
      <c r="I44" s="21">
        <v>7</v>
      </c>
      <c r="J44" s="21">
        <v>0</v>
      </c>
      <c r="K44" s="21">
        <v>7</v>
      </c>
    </row>
    <row r="45" spans="1:11" x14ac:dyDescent="0.2">
      <c r="A45" s="20" t="s">
        <v>328</v>
      </c>
      <c r="B45" s="21">
        <v>1747</v>
      </c>
      <c r="C45" s="21">
        <v>290</v>
      </c>
      <c r="D45" s="21">
        <v>1301</v>
      </c>
      <c r="E45" s="21">
        <v>25</v>
      </c>
      <c r="F45" s="21">
        <v>19</v>
      </c>
      <c r="G45" s="21">
        <v>33</v>
      </c>
      <c r="H45" s="21">
        <v>3</v>
      </c>
      <c r="I45" s="21">
        <v>8</v>
      </c>
      <c r="J45" s="21">
        <v>9</v>
      </c>
      <c r="K45" s="21">
        <v>59</v>
      </c>
    </row>
    <row r="46" spans="1:11" x14ac:dyDescent="0.2">
      <c r="A46" s="20" t="s">
        <v>329</v>
      </c>
      <c r="B46" s="21">
        <v>191</v>
      </c>
      <c r="C46" s="21">
        <v>35</v>
      </c>
      <c r="D46" s="21">
        <v>117</v>
      </c>
      <c r="E46" s="21">
        <v>3</v>
      </c>
      <c r="F46" s="21">
        <v>5</v>
      </c>
      <c r="G46" s="21">
        <v>5</v>
      </c>
      <c r="H46" s="21">
        <v>3</v>
      </c>
      <c r="I46" s="21">
        <v>12</v>
      </c>
      <c r="J46" s="21">
        <v>0</v>
      </c>
      <c r="K46" s="21">
        <v>11</v>
      </c>
    </row>
    <row r="47" spans="1:11" x14ac:dyDescent="0.2">
      <c r="A47" s="20" t="s">
        <v>330</v>
      </c>
      <c r="B47" s="21">
        <v>544</v>
      </c>
      <c r="C47" s="21">
        <v>37</v>
      </c>
      <c r="D47" s="21">
        <v>434</v>
      </c>
      <c r="E47" s="21">
        <v>7</v>
      </c>
      <c r="F47" s="21">
        <v>10</v>
      </c>
      <c r="G47" s="21">
        <v>13</v>
      </c>
      <c r="H47" s="21">
        <v>16</v>
      </c>
      <c r="I47" s="21">
        <v>5</v>
      </c>
      <c r="J47" s="21">
        <v>0</v>
      </c>
      <c r="K47" s="21">
        <v>22</v>
      </c>
    </row>
    <row r="48" spans="1:11" x14ac:dyDescent="0.2">
      <c r="A48" s="20" t="s">
        <v>605</v>
      </c>
      <c r="B48" s="21">
        <v>57</v>
      </c>
      <c r="C48" s="21">
        <v>2</v>
      </c>
      <c r="D48" s="21">
        <v>4</v>
      </c>
      <c r="E48" s="21">
        <v>0</v>
      </c>
      <c r="F48" s="21">
        <v>0</v>
      </c>
      <c r="G48" s="21">
        <v>0</v>
      </c>
      <c r="H48" s="21">
        <v>0</v>
      </c>
      <c r="I48" s="21">
        <v>0</v>
      </c>
      <c r="J48" s="21">
        <v>0</v>
      </c>
      <c r="K48" s="21">
        <v>51</v>
      </c>
    </row>
    <row r="49" spans="1:11" x14ac:dyDescent="0.2">
      <c r="A49" s="9" t="s">
        <v>606</v>
      </c>
      <c r="B49" s="10">
        <v>89</v>
      </c>
      <c r="C49" s="10">
        <v>19</v>
      </c>
      <c r="D49" s="10">
        <v>56</v>
      </c>
      <c r="E49" s="10">
        <v>3</v>
      </c>
      <c r="F49" s="10">
        <v>2</v>
      </c>
      <c r="G49" s="10">
        <v>1</v>
      </c>
      <c r="H49" s="10">
        <v>0</v>
      </c>
      <c r="I49" s="10">
        <v>6</v>
      </c>
      <c r="J49" s="10">
        <v>0</v>
      </c>
      <c r="K49" s="10">
        <v>2</v>
      </c>
    </row>
    <row r="50" spans="1:11" x14ac:dyDescent="0.2">
      <c r="A50" s="20" t="s">
        <v>331</v>
      </c>
      <c r="B50" s="21">
        <v>977</v>
      </c>
      <c r="C50" s="21">
        <v>188</v>
      </c>
      <c r="D50" s="21">
        <v>714</v>
      </c>
      <c r="E50" s="21">
        <v>14</v>
      </c>
      <c r="F50" s="21">
        <v>9</v>
      </c>
      <c r="G50" s="21">
        <v>20</v>
      </c>
      <c r="H50" s="21">
        <v>1</v>
      </c>
      <c r="I50" s="21">
        <v>4</v>
      </c>
      <c r="J50" s="21">
        <v>2</v>
      </c>
      <c r="K50" s="21">
        <v>25</v>
      </c>
    </row>
    <row r="51" spans="1:11" x14ac:dyDescent="0.2">
      <c r="A51" s="20" t="s">
        <v>332</v>
      </c>
      <c r="B51" s="21">
        <v>73</v>
      </c>
      <c r="C51" s="21">
        <v>13</v>
      </c>
      <c r="D51" s="21">
        <v>48</v>
      </c>
      <c r="E51" s="21">
        <v>1</v>
      </c>
      <c r="F51" s="21">
        <v>1</v>
      </c>
      <c r="G51" s="21">
        <v>1</v>
      </c>
      <c r="H51" s="21">
        <v>0</v>
      </c>
      <c r="I51" s="21">
        <v>5</v>
      </c>
      <c r="J51" s="21">
        <v>0</v>
      </c>
      <c r="K51" s="21">
        <v>4</v>
      </c>
    </row>
    <row r="52" spans="1:11" x14ac:dyDescent="0.2">
      <c r="A52" s="20" t="s">
        <v>333</v>
      </c>
      <c r="B52" s="21">
        <v>108</v>
      </c>
      <c r="C52" s="21">
        <v>13</v>
      </c>
      <c r="D52" s="21">
        <v>84</v>
      </c>
      <c r="E52" s="21">
        <v>2</v>
      </c>
      <c r="F52" s="21">
        <v>1</v>
      </c>
      <c r="G52" s="21">
        <v>1</v>
      </c>
      <c r="H52" s="21">
        <v>2</v>
      </c>
      <c r="I52" s="21">
        <v>0</v>
      </c>
      <c r="J52" s="21">
        <v>0</v>
      </c>
      <c r="K52" s="21">
        <v>5</v>
      </c>
    </row>
    <row r="53" spans="1:11" x14ac:dyDescent="0.2">
      <c r="A53" s="20" t="s">
        <v>605</v>
      </c>
      <c r="B53" s="21">
        <v>30</v>
      </c>
      <c r="C53" s="21">
        <v>1</v>
      </c>
      <c r="D53" s="21">
        <v>1</v>
      </c>
      <c r="E53" s="21">
        <v>0</v>
      </c>
      <c r="F53" s="21">
        <v>0</v>
      </c>
      <c r="G53" s="21">
        <v>0</v>
      </c>
      <c r="H53" s="21">
        <v>0</v>
      </c>
      <c r="I53" s="21">
        <v>0</v>
      </c>
      <c r="J53" s="21">
        <v>0</v>
      </c>
      <c r="K53" s="21">
        <v>28</v>
      </c>
    </row>
    <row r="54" spans="1:11" x14ac:dyDescent="0.2">
      <c r="A54" s="9" t="s">
        <v>607</v>
      </c>
      <c r="B54" s="10">
        <v>49</v>
      </c>
      <c r="C54" s="10">
        <v>10</v>
      </c>
      <c r="D54" s="10">
        <v>32</v>
      </c>
      <c r="E54" s="10">
        <v>0</v>
      </c>
      <c r="F54" s="10">
        <v>0</v>
      </c>
      <c r="G54" s="10">
        <v>1</v>
      </c>
      <c r="H54" s="10">
        <v>0</v>
      </c>
      <c r="I54" s="10">
        <v>1</v>
      </c>
      <c r="J54" s="10">
        <v>0</v>
      </c>
      <c r="K54" s="10">
        <v>5</v>
      </c>
    </row>
    <row r="55" spans="1:11" x14ac:dyDescent="0.2">
      <c r="A55" s="20" t="s">
        <v>331</v>
      </c>
      <c r="B55" s="21">
        <v>770</v>
      </c>
      <c r="C55" s="21">
        <v>102</v>
      </c>
      <c r="D55" s="21">
        <v>587</v>
      </c>
      <c r="E55" s="21">
        <v>11</v>
      </c>
      <c r="F55" s="21">
        <v>10</v>
      </c>
      <c r="G55" s="21">
        <v>13</v>
      </c>
      <c r="H55" s="21">
        <v>2</v>
      </c>
      <c r="I55" s="21">
        <v>4</v>
      </c>
      <c r="J55" s="21">
        <v>7</v>
      </c>
      <c r="K55" s="21">
        <v>34</v>
      </c>
    </row>
    <row r="56" spans="1:11" x14ac:dyDescent="0.2">
      <c r="A56" s="20" t="s">
        <v>332</v>
      </c>
      <c r="B56" s="21">
        <v>118</v>
      </c>
      <c r="C56" s="21">
        <v>22</v>
      </c>
      <c r="D56" s="21">
        <v>69</v>
      </c>
      <c r="E56" s="21">
        <v>2</v>
      </c>
      <c r="F56" s="21">
        <v>4</v>
      </c>
      <c r="G56" s="21">
        <v>4</v>
      </c>
      <c r="H56" s="21">
        <v>3</v>
      </c>
      <c r="I56" s="21">
        <v>7</v>
      </c>
      <c r="J56" s="21">
        <v>0</v>
      </c>
      <c r="K56" s="21">
        <v>7</v>
      </c>
    </row>
    <row r="57" spans="1:11" x14ac:dyDescent="0.2">
      <c r="A57" s="20" t="s">
        <v>333</v>
      </c>
      <c r="B57" s="21">
        <v>436</v>
      </c>
      <c r="C57" s="21">
        <v>24</v>
      </c>
      <c r="D57" s="21">
        <v>350</v>
      </c>
      <c r="E57" s="21">
        <v>5</v>
      </c>
      <c r="F57" s="21">
        <v>9</v>
      </c>
      <c r="G57" s="21">
        <v>12</v>
      </c>
      <c r="H57" s="21">
        <v>14</v>
      </c>
      <c r="I57" s="21">
        <v>5</v>
      </c>
      <c r="J57" s="21">
        <v>0</v>
      </c>
      <c r="K57" s="21">
        <v>17</v>
      </c>
    </row>
    <row r="58" spans="1:11" x14ac:dyDescent="0.2">
      <c r="A58" s="20" t="s">
        <v>605</v>
      </c>
      <c r="B58" s="21">
        <v>27</v>
      </c>
      <c r="C58" s="21">
        <v>1</v>
      </c>
      <c r="D58" s="21">
        <v>3</v>
      </c>
      <c r="E58" s="21">
        <v>0</v>
      </c>
      <c r="F58" s="21">
        <v>0</v>
      </c>
      <c r="G58" s="21">
        <v>0</v>
      </c>
      <c r="H58" s="21">
        <v>0</v>
      </c>
      <c r="I58" s="21">
        <v>0</v>
      </c>
      <c r="J58" s="21">
        <v>0</v>
      </c>
      <c r="K58" s="21">
        <v>23</v>
      </c>
    </row>
    <row r="59" spans="1:11" x14ac:dyDescent="0.2">
      <c r="A59" s="9" t="s">
        <v>608</v>
      </c>
      <c r="B59" s="9"/>
      <c r="C59" s="9"/>
      <c r="D59" s="9"/>
      <c r="E59" s="9"/>
      <c r="F59" s="9"/>
      <c r="G59" s="9"/>
      <c r="H59" s="9"/>
      <c r="I59" s="9"/>
      <c r="J59" s="9"/>
      <c r="K59" s="9"/>
    </row>
    <row r="60" spans="1:11" x14ac:dyDescent="0.2">
      <c r="A60" s="20" t="s">
        <v>609</v>
      </c>
      <c r="B60" s="21">
        <v>360</v>
      </c>
      <c r="C60" s="21">
        <v>56</v>
      </c>
      <c r="D60" s="21">
        <v>262</v>
      </c>
      <c r="E60" s="21">
        <v>3</v>
      </c>
      <c r="F60" s="21">
        <v>8</v>
      </c>
      <c r="G60" s="21">
        <v>4</v>
      </c>
      <c r="H60" s="21">
        <v>8</v>
      </c>
      <c r="I60" s="21">
        <v>0</v>
      </c>
      <c r="J60" s="21">
        <v>2</v>
      </c>
      <c r="K60" s="21">
        <v>17</v>
      </c>
    </row>
    <row r="61" spans="1:11" x14ac:dyDescent="0.2">
      <c r="A61" s="20" t="s">
        <v>610</v>
      </c>
      <c r="B61" s="21">
        <v>1326</v>
      </c>
      <c r="C61" s="21">
        <v>185</v>
      </c>
      <c r="D61" s="21">
        <v>998</v>
      </c>
      <c r="E61" s="21">
        <v>16</v>
      </c>
      <c r="F61" s="21">
        <v>16</v>
      </c>
      <c r="G61" s="21">
        <v>31</v>
      </c>
      <c r="H61" s="21">
        <v>3</v>
      </c>
      <c r="I61" s="21">
        <v>19</v>
      </c>
      <c r="J61" s="21">
        <v>4</v>
      </c>
      <c r="K61" s="21">
        <v>54</v>
      </c>
    </row>
    <row r="62" spans="1:11" x14ac:dyDescent="0.2">
      <c r="A62" s="20" t="s">
        <v>611</v>
      </c>
      <c r="B62" s="21">
        <v>649</v>
      </c>
      <c r="C62" s="21">
        <v>106</v>
      </c>
      <c r="D62" s="21">
        <v>481</v>
      </c>
      <c r="E62" s="21">
        <v>12</v>
      </c>
      <c r="F62" s="21">
        <v>8</v>
      </c>
      <c r="G62" s="21">
        <v>14</v>
      </c>
      <c r="H62" s="21">
        <v>11</v>
      </c>
      <c r="I62" s="21">
        <v>1</v>
      </c>
      <c r="J62" s="21">
        <v>2</v>
      </c>
      <c r="K62" s="21">
        <v>14</v>
      </c>
    </row>
    <row r="63" spans="1:11" x14ac:dyDescent="0.2">
      <c r="A63" s="20" t="s">
        <v>612</v>
      </c>
      <c r="B63" s="21">
        <v>277</v>
      </c>
      <c r="C63" s="21">
        <v>46</v>
      </c>
      <c r="D63" s="21">
        <v>194</v>
      </c>
      <c r="E63" s="21">
        <v>6</v>
      </c>
      <c r="F63" s="21">
        <v>4</v>
      </c>
      <c r="G63" s="21">
        <v>3</v>
      </c>
      <c r="H63" s="21">
        <v>0</v>
      </c>
      <c r="I63" s="21">
        <v>11</v>
      </c>
      <c r="J63" s="21">
        <v>1</v>
      </c>
      <c r="K63" s="21">
        <v>12</v>
      </c>
    </row>
    <row r="64" spans="1:11" x14ac:dyDescent="0.2">
      <c r="A64" s="20" t="s">
        <v>613</v>
      </c>
      <c r="B64" s="21">
        <v>65</v>
      </c>
      <c r="C64" s="21">
        <v>0</v>
      </c>
      <c r="D64" s="21">
        <v>9</v>
      </c>
      <c r="E64" s="21">
        <v>1</v>
      </c>
      <c r="F64" s="21">
        <v>0</v>
      </c>
      <c r="G64" s="21">
        <v>1</v>
      </c>
      <c r="H64" s="21">
        <v>0</v>
      </c>
      <c r="I64" s="21">
        <v>1</v>
      </c>
      <c r="J64" s="21">
        <v>0</v>
      </c>
      <c r="K64" s="21">
        <v>53</v>
      </c>
    </row>
    <row r="65" spans="1:11" x14ac:dyDescent="0.2">
      <c r="A65" s="9" t="s">
        <v>614</v>
      </c>
      <c r="B65" s="9"/>
      <c r="C65" s="9"/>
      <c r="D65" s="9"/>
      <c r="E65" s="9"/>
      <c r="F65" s="9"/>
      <c r="G65" s="9"/>
      <c r="H65" s="9"/>
      <c r="I65" s="9"/>
      <c r="J65" s="9"/>
      <c r="K65" s="9"/>
    </row>
    <row r="66" spans="1:11" x14ac:dyDescent="0.2">
      <c r="A66" s="20" t="s">
        <v>615</v>
      </c>
      <c r="B66" s="21">
        <v>537</v>
      </c>
      <c r="C66" s="21">
        <v>75</v>
      </c>
      <c r="D66" s="21">
        <v>377</v>
      </c>
      <c r="E66" s="21">
        <v>9</v>
      </c>
      <c r="F66" s="21">
        <v>12</v>
      </c>
      <c r="G66" s="21">
        <v>12</v>
      </c>
      <c r="H66" s="21">
        <v>2</v>
      </c>
      <c r="I66" s="21">
        <v>24</v>
      </c>
      <c r="J66" s="21">
        <v>0</v>
      </c>
      <c r="K66" s="21">
        <v>26</v>
      </c>
    </row>
    <row r="67" spans="1:11" x14ac:dyDescent="0.2">
      <c r="A67" s="20" t="s">
        <v>180</v>
      </c>
      <c r="B67" s="21">
        <v>1667</v>
      </c>
      <c r="C67" s="21">
        <v>276</v>
      </c>
      <c r="D67" s="21">
        <v>1240</v>
      </c>
      <c r="E67" s="21">
        <v>24</v>
      </c>
      <c r="F67" s="21">
        <v>17</v>
      </c>
      <c r="G67" s="21">
        <v>32</v>
      </c>
      <c r="H67" s="21">
        <v>3</v>
      </c>
      <c r="I67" s="21">
        <v>8</v>
      </c>
      <c r="J67" s="21">
        <v>9</v>
      </c>
      <c r="K67" s="21">
        <v>58</v>
      </c>
    </row>
    <row r="68" spans="1:11" x14ac:dyDescent="0.2">
      <c r="A68" s="20" t="s">
        <v>616</v>
      </c>
      <c r="B68" s="21">
        <v>99</v>
      </c>
      <c r="C68" s="21">
        <v>20</v>
      </c>
      <c r="D68" s="21">
        <v>70</v>
      </c>
      <c r="E68" s="21">
        <v>1</v>
      </c>
      <c r="F68" s="21">
        <v>2</v>
      </c>
      <c r="G68" s="21">
        <v>3</v>
      </c>
      <c r="H68" s="21">
        <v>0</v>
      </c>
      <c r="I68" s="21">
        <v>0</v>
      </c>
      <c r="J68" s="21">
        <v>0</v>
      </c>
      <c r="K68" s="21">
        <v>3</v>
      </c>
    </row>
    <row r="69" spans="1:11" x14ac:dyDescent="0.2">
      <c r="A69" s="20" t="s">
        <v>617</v>
      </c>
      <c r="B69" s="21">
        <v>819</v>
      </c>
      <c r="C69" s="21">
        <v>137</v>
      </c>
      <c r="D69" s="21">
        <v>590</v>
      </c>
      <c r="E69" s="21">
        <v>14</v>
      </c>
      <c r="F69" s="21">
        <v>13</v>
      </c>
      <c r="G69" s="21">
        <v>17</v>
      </c>
      <c r="H69" s="21">
        <v>18</v>
      </c>
      <c r="I69" s="21">
        <v>0</v>
      </c>
      <c r="J69" s="21">
        <v>3</v>
      </c>
      <c r="K69" s="21">
        <v>27</v>
      </c>
    </row>
    <row r="70" spans="1:11" x14ac:dyDescent="0.2">
      <c r="A70" s="20" t="s">
        <v>618</v>
      </c>
      <c r="B70" s="21">
        <v>87</v>
      </c>
      <c r="C70" s="21">
        <v>11</v>
      </c>
      <c r="D70" s="21">
        <v>71</v>
      </c>
      <c r="E70" s="21">
        <v>0</v>
      </c>
      <c r="F70" s="21">
        <v>0</v>
      </c>
      <c r="G70" s="21">
        <v>1</v>
      </c>
      <c r="H70" s="21">
        <v>0</v>
      </c>
      <c r="I70" s="21">
        <v>0</v>
      </c>
      <c r="J70" s="21">
        <v>0</v>
      </c>
      <c r="K70" s="21">
        <v>4</v>
      </c>
    </row>
    <row r="71" spans="1:11" x14ac:dyDescent="0.2">
      <c r="A71" s="20" t="s">
        <v>613</v>
      </c>
      <c r="B71" s="21">
        <v>55</v>
      </c>
      <c r="C71" s="21">
        <v>0</v>
      </c>
      <c r="D71" s="21">
        <v>5</v>
      </c>
      <c r="E71" s="21">
        <v>0</v>
      </c>
      <c r="F71" s="21">
        <v>0</v>
      </c>
      <c r="G71" s="21">
        <v>0</v>
      </c>
      <c r="H71" s="21">
        <v>0</v>
      </c>
      <c r="I71" s="21">
        <v>0</v>
      </c>
      <c r="J71" s="21">
        <v>0</v>
      </c>
      <c r="K71" s="21">
        <v>50</v>
      </c>
    </row>
    <row r="72" spans="1:11" x14ac:dyDescent="0.2">
      <c r="A72" s="9" t="s">
        <v>619</v>
      </c>
      <c r="B72" s="9"/>
      <c r="C72" s="9"/>
      <c r="D72" s="9"/>
      <c r="E72" s="9"/>
      <c r="F72" s="9"/>
      <c r="G72" s="9"/>
      <c r="H72" s="9"/>
      <c r="I72" s="9"/>
      <c r="J72" s="9"/>
      <c r="K72" s="9"/>
    </row>
    <row r="73" spans="1:11" x14ac:dyDescent="0.2">
      <c r="A73" s="20" t="s">
        <v>620</v>
      </c>
      <c r="B73" s="21">
        <v>537</v>
      </c>
      <c r="C73" s="21">
        <v>75</v>
      </c>
      <c r="D73" s="21">
        <v>377</v>
      </c>
      <c r="E73" s="21">
        <v>9</v>
      </c>
      <c r="F73" s="21">
        <v>12</v>
      </c>
      <c r="G73" s="21">
        <v>12</v>
      </c>
      <c r="H73" s="21">
        <v>2</v>
      </c>
      <c r="I73" s="21">
        <v>24</v>
      </c>
      <c r="J73" s="21">
        <v>0</v>
      </c>
      <c r="K73" s="21">
        <v>26</v>
      </c>
    </row>
    <row r="74" spans="1:11" x14ac:dyDescent="0.2">
      <c r="A74" s="20" t="s">
        <v>621</v>
      </c>
      <c r="B74" s="21">
        <v>1329</v>
      </c>
      <c r="C74" s="21">
        <v>180</v>
      </c>
      <c r="D74" s="21">
        <v>1019</v>
      </c>
      <c r="E74" s="21">
        <v>17</v>
      </c>
      <c r="F74" s="21">
        <v>14</v>
      </c>
      <c r="G74" s="21">
        <v>23</v>
      </c>
      <c r="H74" s="21">
        <v>10</v>
      </c>
      <c r="I74" s="21">
        <v>8</v>
      </c>
      <c r="J74" s="21">
        <v>6</v>
      </c>
      <c r="K74" s="21">
        <v>52</v>
      </c>
    </row>
    <row r="75" spans="1:11" x14ac:dyDescent="0.2">
      <c r="A75" s="20" t="s">
        <v>622</v>
      </c>
      <c r="B75" s="21">
        <v>406</v>
      </c>
      <c r="C75" s="21">
        <v>68</v>
      </c>
      <c r="D75" s="21">
        <v>296</v>
      </c>
      <c r="E75" s="21">
        <v>8</v>
      </c>
      <c r="F75" s="21">
        <v>3</v>
      </c>
      <c r="G75" s="21">
        <v>13</v>
      </c>
      <c r="H75" s="21">
        <v>8</v>
      </c>
      <c r="I75" s="21">
        <v>0</v>
      </c>
      <c r="J75" s="21">
        <v>0</v>
      </c>
      <c r="K75" s="21">
        <v>10</v>
      </c>
    </row>
    <row r="76" spans="1:11" x14ac:dyDescent="0.2">
      <c r="A76" s="20" t="s">
        <v>623</v>
      </c>
      <c r="B76" s="21">
        <v>152</v>
      </c>
      <c r="C76" s="21">
        <v>33</v>
      </c>
      <c r="D76" s="21">
        <v>106</v>
      </c>
      <c r="E76" s="21">
        <v>1</v>
      </c>
      <c r="F76" s="21">
        <v>0</v>
      </c>
      <c r="G76" s="21">
        <v>3</v>
      </c>
      <c r="H76" s="21">
        <v>2</v>
      </c>
      <c r="I76" s="21">
        <v>0</v>
      </c>
      <c r="J76" s="21">
        <v>2</v>
      </c>
      <c r="K76" s="21">
        <v>5</v>
      </c>
    </row>
    <row r="77" spans="1:11" x14ac:dyDescent="0.2">
      <c r="A77" s="20" t="s">
        <v>624</v>
      </c>
      <c r="B77" s="21">
        <v>88</v>
      </c>
      <c r="C77" s="21">
        <v>17</v>
      </c>
      <c r="D77" s="21">
        <v>66</v>
      </c>
      <c r="E77" s="21">
        <v>0</v>
      </c>
      <c r="F77" s="21">
        <v>3</v>
      </c>
      <c r="G77" s="21">
        <v>1</v>
      </c>
      <c r="H77" s="21">
        <v>0</v>
      </c>
      <c r="I77" s="21">
        <v>0</v>
      </c>
      <c r="J77" s="21">
        <v>0</v>
      </c>
      <c r="K77" s="21">
        <v>1</v>
      </c>
    </row>
    <row r="78" spans="1:11" x14ac:dyDescent="0.2">
      <c r="A78" s="20" t="s">
        <v>625</v>
      </c>
      <c r="B78" s="21">
        <v>84</v>
      </c>
      <c r="C78" s="21">
        <v>19</v>
      </c>
      <c r="D78" s="21">
        <v>56</v>
      </c>
      <c r="E78" s="21">
        <v>2</v>
      </c>
      <c r="F78" s="21">
        <v>2</v>
      </c>
      <c r="G78" s="21">
        <v>1</v>
      </c>
      <c r="H78" s="21">
        <v>0</v>
      </c>
      <c r="I78" s="21">
        <v>0</v>
      </c>
      <c r="J78" s="21">
        <v>1</v>
      </c>
      <c r="K78" s="21">
        <v>3</v>
      </c>
    </row>
    <row r="79" spans="1:11" x14ac:dyDescent="0.2">
      <c r="A79" s="20" t="s">
        <v>613</v>
      </c>
      <c r="B79" s="21">
        <v>81</v>
      </c>
      <c r="C79" s="21">
        <v>1</v>
      </c>
      <c r="D79" s="21">
        <v>24</v>
      </c>
      <c r="E79" s="21">
        <v>1</v>
      </c>
      <c r="F79" s="21">
        <v>2</v>
      </c>
      <c r="G79" s="21">
        <v>0</v>
      </c>
      <c r="H79" s="21">
        <v>0</v>
      </c>
      <c r="I79" s="21">
        <v>0</v>
      </c>
      <c r="J79" s="21">
        <v>0</v>
      </c>
      <c r="K79" s="21">
        <v>53</v>
      </c>
    </row>
    <row r="80" spans="1:11" x14ac:dyDescent="0.2">
      <c r="A80" s="9" t="s">
        <v>626</v>
      </c>
      <c r="B80" s="9"/>
      <c r="C80" s="9"/>
      <c r="D80" s="9"/>
      <c r="E80" s="9"/>
      <c r="F80" s="9"/>
      <c r="G80" s="9"/>
      <c r="H80" s="9"/>
      <c r="I80" s="9"/>
      <c r="J80" s="9"/>
      <c r="K80" s="9"/>
    </row>
    <row r="81" spans="1:11" x14ac:dyDescent="0.2">
      <c r="A81" s="20" t="s">
        <v>627</v>
      </c>
      <c r="B81" s="21">
        <v>788</v>
      </c>
      <c r="C81" s="21">
        <v>385</v>
      </c>
      <c r="D81" s="21">
        <v>342</v>
      </c>
      <c r="E81" s="21">
        <v>7</v>
      </c>
      <c r="F81" s="21">
        <v>2</v>
      </c>
      <c r="G81" s="21">
        <v>23</v>
      </c>
      <c r="H81" s="21">
        <v>2</v>
      </c>
      <c r="I81" s="21">
        <v>3</v>
      </c>
      <c r="J81" s="21">
        <v>1</v>
      </c>
      <c r="K81" s="21">
        <v>23</v>
      </c>
    </row>
    <row r="82" spans="1:11" x14ac:dyDescent="0.2">
      <c r="A82" s="20" t="s">
        <v>628</v>
      </c>
      <c r="B82" s="21">
        <v>1824</v>
      </c>
      <c r="C82" s="21">
        <v>5</v>
      </c>
      <c r="D82" s="21">
        <v>1591</v>
      </c>
      <c r="E82" s="21">
        <v>31</v>
      </c>
      <c r="F82" s="21">
        <v>34</v>
      </c>
      <c r="G82" s="21">
        <v>29</v>
      </c>
      <c r="H82" s="21">
        <v>20</v>
      </c>
      <c r="I82" s="21">
        <v>29</v>
      </c>
      <c r="J82" s="21">
        <v>8</v>
      </c>
      <c r="K82" s="21">
        <v>77</v>
      </c>
    </row>
    <row r="83" spans="1:11" x14ac:dyDescent="0.2">
      <c r="A83" s="20" t="s">
        <v>613</v>
      </c>
      <c r="B83" s="21">
        <v>65</v>
      </c>
      <c r="C83" s="21">
        <v>3</v>
      </c>
      <c r="D83" s="21">
        <v>11</v>
      </c>
      <c r="E83" s="21">
        <v>0</v>
      </c>
      <c r="F83" s="21">
        <v>0</v>
      </c>
      <c r="G83" s="21">
        <v>1</v>
      </c>
      <c r="H83" s="21">
        <v>0</v>
      </c>
      <c r="I83" s="21">
        <v>0</v>
      </c>
      <c r="J83" s="21">
        <v>0</v>
      </c>
      <c r="K83" s="21">
        <v>50</v>
      </c>
    </row>
    <row r="84" spans="1:11" x14ac:dyDescent="0.2">
      <c r="A84" s="9" t="s">
        <v>629</v>
      </c>
      <c r="B84" s="9"/>
      <c r="C84" s="9"/>
      <c r="D84" s="9"/>
      <c r="E84" s="9"/>
      <c r="F84" s="9"/>
      <c r="G84" s="9"/>
      <c r="H84" s="9"/>
      <c r="I84" s="9"/>
      <c r="J84" s="9"/>
      <c r="K84" s="9"/>
    </row>
    <row r="85" spans="1:11" x14ac:dyDescent="0.2">
      <c r="A85" s="20" t="s">
        <v>630</v>
      </c>
      <c r="B85" s="21">
        <v>393</v>
      </c>
      <c r="C85" s="21">
        <v>393</v>
      </c>
      <c r="D85" s="21">
        <v>0</v>
      </c>
      <c r="E85" s="21">
        <v>0</v>
      </c>
      <c r="F85" s="21">
        <v>0</v>
      </c>
      <c r="G85" s="21">
        <v>0</v>
      </c>
      <c r="H85" s="21">
        <v>0</v>
      </c>
      <c r="I85" s="21">
        <v>0</v>
      </c>
      <c r="J85" s="21">
        <v>0</v>
      </c>
      <c r="K85" s="21">
        <v>0</v>
      </c>
    </row>
    <row r="86" spans="1:11" x14ac:dyDescent="0.2">
      <c r="A86" s="20" t="s">
        <v>181</v>
      </c>
      <c r="B86" s="21">
        <v>1944</v>
      </c>
      <c r="C86" s="21">
        <v>0</v>
      </c>
      <c r="D86" s="21">
        <v>1944</v>
      </c>
      <c r="E86" s="21">
        <v>0</v>
      </c>
      <c r="F86" s="21">
        <v>0</v>
      </c>
      <c r="G86" s="21">
        <v>0</v>
      </c>
      <c r="H86" s="21">
        <v>0</v>
      </c>
      <c r="I86" s="21">
        <v>0</v>
      </c>
      <c r="J86" s="21">
        <v>0</v>
      </c>
      <c r="K86" s="21">
        <v>0</v>
      </c>
    </row>
    <row r="87" spans="1:11" x14ac:dyDescent="0.2">
      <c r="A87" s="20" t="s">
        <v>182</v>
      </c>
      <c r="B87" s="21">
        <v>38</v>
      </c>
      <c r="C87" s="21">
        <v>0</v>
      </c>
      <c r="D87" s="21">
        <v>0</v>
      </c>
      <c r="E87" s="21">
        <v>38</v>
      </c>
      <c r="F87" s="21">
        <v>0</v>
      </c>
      <c r="G87" s="21">
        <v>0</v>
      </c>
      <c r="H87" s="21">
        <v>0</v>
      </c>
      <c r="I87" s="21">
        <v>0</v>
      </c>
      <c r="J87" s="21">
        <v>0</v>
      </c>
      <c r="K87" s="21">
        <v>0</v>
      </c>
    </row>
    <row r="88" spans="1:11" x14ac:dyDescent="0.2">
      <c r="A88" s="20" t="s">
        <v>631</v>
      </c>
      <c r="B88" s="21">
        <v>36</v>
      </c>
      <c r="C88" s="21">
        <v>0</v>
      </c>
      <c r="D88" s="21">
        <v>0</v>
      </c>
      <c r="E88" s="21">
        <v>0</v>
      </c>
      <c r="F88" s="21">
        <v>36</v>
      </c>
      <c r="G88" s="21">
        <v>0</v>
      </c>
      <c r="H88" s="21">
        <v>0</v>
      </c>
      <c r="I88" s="21">
        <v>0</v>
      </c>
      <c r="J88" s="21">
        <v>0</v>
      </c>
      <c r="K88" s="21">
        <v>0</v>
      </c>
    </row>
    <row r="89" spans="1:11" x14ac:dyDescent="0.2">
      <c r="A89" s="20" t="s">
        <v>183</v>
      </c>
      <c r="B89" s="21">
        <v>53</v>
      </c>
      <c r="C89" s="21">
        <v>0</v>
      </c>
      <c r="D89" s="21">
        <v>0</v>
      </c>
      <c r="E89" s="21">
        <v>0</v>
      </c>
      <c r="F89" s="21">
        <v>0</v>
      </c>
      <c r="G89" s="21">
        <v>53</v>
      </c>
      <c r="H89" s="21">
        <v>0</v>
      </c>
      <c r="I89" s="21">
        <v>0</v>
      </c>
      <c r="J89" s="21">
        <v>0</v>
      </c>
      <c r="K89" s="21">
        <v>0</v>
      </c>
    </row>
    <row r="90" spans="1:11" x14ac:dyDescent="0.2">
      <c r="A90" s="20" t="s">
        <v>632</v>
      </c>
      <c r="B90" s="21">
        <v>22</v>
      </c>
      <c r="C90" s="21">
        <v>0</v>
      </c>
      <c r="D90" s="21">
        <v>0</v>
      </c>
      <c r="E90" s="21">
        <v>0</v>
      </c>
      <c r="F90" s="21">
        <v>0</v>
      </c>
      <c r="G90" s="21">
        <v>0</v>
      </c>
      <c r="H90" s="21">
        <v>22</v>
      </c>
      <c r="I90" s="21">
        <v>0</v>
      </c>
      <c r="J90" s="21">
        <v>0</v>
      </c>
      <c r="K90" s="21">
        <v>0</v>
      </c>
    </row>
    <row r="91" spans="1:11" x14ac:dyDescent="0.2">
      <c r="A91" s="20" t="s">
        <v>633</v>
      </c>
      <c r="B91" s="21">
        <v>32</v>
      </c>
      <c r="C91" s="21">
        <v>0</v>
      </c>
      <c r="D91" s="21">
        <v>0</v>
      </c>
      <c r="E91" s="21">
        <v>0</v>
      </c>
      <c r="F91" s="21">
        <v>0</v>
      </c>
      <c r="G91" s="21">
        <v>0</v>
      </c>
      <c r="H91" s="21">
        <v>0</v>
      </c>
      <c r="I91" s="21">
        <v>32</v>
      </c>
      <c r="J91" s="21">
        <v>0</v>
      </c>
      <c r="K91" s="21">
        <v>0</v>
      </c>
    </row>
    <row r="92" spans="1:11" x14ac:dyDescent="0.2">
      <c r="A92" s="20" t="s">
        <v>634</v>
      </c>
      <c r="B92" s="21">
        <v>9</v>
      </c>
      <c r="C92" s="21">
        <v>0</v>
      </c>
      <c r="D92" s="21">
        <v>0</v>
      </c>
      <c r="E92" s="21">
        <v>0</v>
      </c>
      <c r="F92" s="21">
        <v>0</v>
      </c>
      <c r="G92" s="21">
        <v>0</v>
      </c>
      <c r="H92" s="21">
        <v>0</v>
      </c>
      <c r="I92" s="21">
        <v>0</v>
      </c>
      <c r="J92" s="21">
        <v>9</v>
      </c>
      <c r="K92" s="21">
        <v>0</v>
      </c>
    </row>
    <row r="93" spans="1:11" x14ac:dyDescent="0.2">
      <c r="A93" s="20" t="s">
        <v>613</v>
      </c>
      <c r="B93" s="21">
        <v>150</v>
      </c>
      <c r="C93" s="21">
        <v>0</v>
      </c>
      <c r="D93" s="21">
        <v>0</v>
      </c>
      <c r="E93" s="21">
        <v>0</v>
      </c>
      <c r="F93" s="21">
        <v>0</v>
      </c>
      <c r="G93" s="21">
        <v>0</v>
      </c>
      <c r="H93" s="21">
        <v>0</v>
      </c>
      <c r="I93" s="21">
        <v>0</v>
      </c>
      <c r="J93" s="21">
        <v>0</v>
      </c>
      <c r="K93" s="21">
        <v>150</v>
      </c>
    </row>
    <row r="94" spans="1:11" x14ac:dyDescent="0.2">
      <c r="A94" s="9" t="s">
        <v>635</v>
      </c>
      <c r="B94" s="9"/>
      <c r="C94" s="9"/>
      <c r="D94" s="9"/>
      <c r="E94" s="9"/>
      <c r="F94" s="9"/>
      <c r="G94" s="9"/>
      <c r="H94" s="9"/>
      <c r="I94" s="9"/>
      <c r="J94" s="9"/>
      <c r="K94" s="9"/>
    </row>
    <row r="95" spans="1:11" x14ac:dyDescent="0.2">
      <c r="A95" s="20" t="s">
        <v>184</v>
      </c>
      <c r="B95" s="21">
        <v>54</v>
      </c>
      <c r="C95" s="21">
        <v>6</v>
      </c>
      <c r="D95" s="21">
        <v>31</v>
      </c>
      <c r="E95" s="21">
        <v>2</v>
      </c>
      <c r="F95" s="21">
        <v>3</v>
      </c>
      <c r="G95" s="21">
        <v>0</v>
      </c>
      <c r="H95" s="21">
        <v>2</v>
      </c>
      <c r="I95" s="21">
        <v>6</v>
      </c>
      <c r="J95" s="21">
        <v>0</v>
      </c>
      <c r="K95" s="21">
        <v>4</v>
      </c>
    </row>
    <row r="96" spans="1:11" x14ac:dyDescent="0.2">
      <c r="A96" s="20" t="s">
        <v>185</v>
      </c>
      <c r="B96" s="21">
        <v>196</v>
      </c>
      <c r="C96" s="21">
        <v>18</v>
      </c>
      <c r="D96" s="21">
        <v>153</v>
      </c>
      <c r="E96" s="21">
        <v>2</v>
      </c>
      <c r="F96" s="21">
        <v>3</v>
      </c>
      <c r="G96" s="21">
        <v>0</v>
      </c>
      <c r="H96" s="21">
        <v>2</v>
      </c>
      <c r="I96" s="21">
        <v>7</v>
      </c>
      <c r="J96" s="21">
        <v>0</v>
      </c>
      <c r="K96" s="21">
        <v>11</v>
      </c>
    </row>
    <row r="97" spans="1:11" x14ac:dyDescent="0.2">
      <c r="A97" s="20" t="s">
        <v>186</v>
      </c>
      <c r="B97" s="21">
        <v>310</v>
      </c>
      <c r="C97" s="21">
        <v>36</v>
      </c>
      <c r="D97" s="21">
        <v>238</v>
      </c>
      <c r="E97" s="21">
        <v>3</v>
      </c>
      <c r="F97" s="21">
        <v>4</v>
      </c>
      <c r="G97" s="21">
        <v>3</v>
      </c>
      <c r="H97" s="21">
        <v>2</v>
      </c>
      <c r="I97" s="21">
        <v>4</v>
      </c>
      <c r="J97" s="21">
        <v>0</v>
      </c>
      <c r="K97" s="21">
        <v>20</v>
      </c>
    </row>
    <row r="98" spans="1:11" x14ac:dyDescent="0.2">
      <c r="A98" s="20" t="s">
        <v>187</v>
      </c>
      <c r="B98" s="21">
        <v>385</v>
      </c>
      <c r="C98" s="21">
        <v>43</v>
      </c>
      <c r="D98" s="21">
        <v>306</v>
      </c>
      <c r="E98" s="21">
        <v>4</v>
      </c>
      <c r="F98" s="21">
        <v>4</v>
      </c>
      <c r="G98" s="21">
        <v>4</v>
      </c>
      <c r="H98" s="21">
        <v>4</v>
      </c>
      <c r="I98" s="21">
        <v>1</v>
      </c>
      <c r="J98" s="21">
        <v>1</v>
      </c>
      <c r="K98" s="21">
        <v>18</v>
      </c>
    </row>
    <row r="99" spans="1:11" x14ac:dyDescent="0.2">
      <c r="A99" s="20" t="s">
        <v>188</v>
      </c>
      <c r="B99" s="21">
        <v>361</v>
      </c>
      <c r="C99" s="21">
        <v>29</v>
      </c>
      <c r="D99" s="21">
        <v>312</v>
      </c>
      <c r="E99" s="21">
        <v>2</v>
      </c>
      <c r="F99" s="21">
        <v>4</v>
      </c>
      <c r="G99" s="21">
        <v>6</v>
      </c>
      <c r="H99" s="21">
        <v>1</v>
      </c>
      <c r="I99" s="21">
        <v>0</v>
      </c>
      <c r="J99" s="21">
        <v>0</v>
      </c>
      <c r="K99" s="21">
        <v>7</v>
      </c>
    </row>
    <row r="100" spans="1:11" x14ac:dyDescent="0.2">
      <c r="A100" s="20" t="s">
        <v>189</v>
      </c>
      <c r="B100" s="21">
        <v>315</v>
      </c>
      <c r="C100" s="21">
        <v>35</v>
      </c>
      <c r="D100" s="21">
        <v>254</v>
      </c>
      <c r="E100" s="21">
        <v>5</v>
      </c>
      <c r="F100" s="21">
        <v>3</v>
      </c>
      <c r="G100" s="21">
        <v>5</v>
      </c>
      <c r="H100" s="21">
        <v>3</v>
      </c>
      <c r="I100" s="21">
        <v>0</v>
      </c>
      <c r="J100" s="21">
        <v>0</v>
      </c>
      <c r="K100" s="21">
        <v>10</v>
      </c>
    </row>
    <row r="101" spans="1:11" x14ac:dyDescent="0.2">
      <c r="A101" s="20" t="s">
        <v>190</v>
      </c>
      <c r="B101" s="21">
        <v>364</v>
      </c>
      <c r="C101" s="21">
        <v>77</v>
      </c>
      <c r="D101" s="21">
        <v>250</v>
      </c>
      <c r="E101" s="21">
        <v>7</v>
      </c>
      <c r="F101" s="21">
        <v>6</v>
      </c>
      <c r="G101" s="21">
        <v>5</v>
      </c>
      <c r="H101" s="21">
        <v>6</v>
      </c>
      <c r="I101" s="21">
        <v>0</v>
      </c>
      <c r="J101" s="21">
        <v>3</v>
      </c>
      <c r="K101" s="21">
        <v>10</v>
      </c>
    </row>
    <row r="102" spans="1:11" x14ac:dyDescent="0.2">
      <c r="A102" s="20" t="s">
        <v>191</v>
      </c>
      <c r="B102" s="21">
        <v>267</v>
      </c>
      <c r="C102" s="21">
        <v>72</v>
      </c>
      <c r="D102" s="21">
        <v>170</v>
      </c>
      <c r="E102" s="21">
        <v>5</v>
      </c>
      <c r="F102" s="21">
        <v>1</v>
      </c>
      <c r="G102" s="21">
        <v>8</v>
      </c>
      <c r="H102" s="21">
        <v>1</v>
      </c>
      <c r="I102" s="21">
        <v>0</v>
      </c>
      <c r="J102" s="21">
        <v>4</v>
      </c>
      <c r="K102" s="21">
        <v>6</v>
      </c>
    </row>
    <row r="103" spans="1:11" x14ac:dyDescent="0.2">
      <c r="A103" s="20" t="s">
        <v>192</v>
      </c>
      <c r="B103" s="21">
        <v>90</v>
      </c>
      <c r="C103" s="21">
        <v>24</v>
      </c>
      <c r="D103" s="21">
        <v>59</v>
      </c>
      <c r="E103" s="21">
        <v>2</v>
      </c>
      <c r="F103" s="21">
        <v>1</v>
      </c>
      <c r="G103" s="21">
        <v>3</v>
      </c>
      <c r="H103" s="21">
        <v>0</v>
      </c>
      <c r="I103" s="21">
        <v>0</v>
      </c>
      <c r="J103" s="21">
        <v>0</v>
      </c>
      <c r="K103" s="21">
        <v>1</v>
      </c>
    </row>
    <row r="104" spans="1:11" x14ac:dyDescent="0.2">
      <c r="A104" s="20" t="s">
        <v>193</v>
      </c>
      <c r="B104" s="21">
        <v>94</v>
      </c>
      <c r="C104" s="21">
        <v>39</v>
      </c>
      <c r="D104" s="21">
        <v>36</v>
      </c>
      <c r="E104" s="21">
        <v>1</v>
      </c>
      <c r="F104" s="21">
        <v>1</v>
      </c>
      <c r="G104" s="21">
        <v>15</v>
      </c>
      <c r="H104" s="21">
        <v>0</v>
      </c>
      <c r="I104" s="21">
        <v>0</v>
      </c>
      <c r="J104" s="21">
        <v>1</v>
      </c>
      <c r="K104" s="21">
        <v>1</v>
      </c>
    </row>
    <row r="105" spans="1:11" x14ac:dyDescent="0.2">
      <c r="A105" s="20" t="s">
        <v>636</v>
      </c>
      <c r="B105" s="21">
        <v>47</v>
      </c>
      <c r="C105" s="21">
        <v>1</v>
      </c>
      <c r="D105" s="21">
        <v>26</v>
      </c>
      <c r="E105" s="21">
        <v>2</v>
      </c>
      <c r="F105" s="21">
        <v>5</v>
      </c>
      <c r="G105" s="21">
        <v>0</v>
      </c>
      <c r="H105" s="21">
        <v>1</v>
      </c>
      <c r="I105" s="21">
        <v>11</v>
      </c>
      <c r="J105" s="21">
        <v>0</v>
      </c>
      <c r="K105" s="21">
        <v>1</v>
      </c>
    </row>
    <row r="106" spans="1:11" x14ac:dyDescent="0.2">
      <c r="A106" s="20" t="s">
        <v>613</v>
      </c>
      <c r="B106" s="21">
        <v>194</v>
      </c>
      <c r="C106" s="21">
        <v>13</v>
      </c>
      <c r="D106" s="21">
        <v>109</v>
      </c>
      <c r="E106" s="21">
        <v>3</v>
      </c>
      <c r="F106" s="21">
        <v>1</v>
      </c>
      <c r="G106" s="21">
        <v>4</v>
      </c>
      <c r="H106" s="21">
        <v>0</v>
      </c>
      <c r="I106" s="21">
        <v>3</v>
      </c>
      <c r="J106" s="21">
        <v>0</v>
      </c>
      <c r="K106" s="21">
        <v>61</v>
      </c>
    </row>
    <row r="107" spans="1:11" x14ac:dyDescent="0.2">
      <c r="A107" s="9" t="s">
        <v>637</v>
      </c>
      <c r="B107" s="9"/>
      <c r="C107" s="9"/>
      <c r="D107" s="9"/>
      <c r="E107" s="9"/>
      <c r="F107" s="9"/>
      <c r="G107" s="9"/>
      <c r="H107" s="9"/>
      <c r="I107" s="9"/>
      <c r="J107" s="9"/>
      <c r="K107" s="9"/>
    </row>
    <row r="108" spans="1:11" x14ac:dyDescent="0.2">
      <c r="A108" s="20" t="s">
        <v>638</v>
      </c>
      <c r="B108" s="21">
        <v>633</v>
      </c>
      <c r="C108" s="21">
        <v>104</v>
      </c>
      <c r="D108" s="21">
        <v>438</v>
      </c>
      <c r="E108" s="21">
        <v>12</v>
      </c>
      <c r="F108" s="21">
        <v>10</v>
      </c>
      <c r="G108" s="21">
        <v>6</v>
      </c>
      <c r="H108" s="21">
        <v>7</v>
      </c>
      <c r="I108" s="21">
        <v>10</v>
      </c>
      <c r="J108" s="21">
        <v>2</v>
      </c>
      <c r="K108" s="21">
        <v>44</v>
      </c>
    </row>
    <row r="109" spans="1:11" x14ac:dyDescent="0.2">
      <c r="A109" s="20" t="s">
        <v>639</v>
      </c>
      <c r="B109" s="21">
        <v>1123</v>
      </c>
      <c r="C109" s="21">
        <v>135</v>
      </c>
      <c r="D109" s="21">
        <v>826</v>
      </c>
      <c r="E109" s="21">
        <v>16</v>
      </c>
      <c r="F109" s="21">
        <v>16</v>
      </c>
      <c r="G109" s="21">
        <v>31</v>
      </c>
      <c r="H109" s="21">
        <v>10</v>
      </c>
      <c r="I109" s="21">
        <v>17</v>
      </c>
      <c r="J109" s="21">
        <v>5</v>
      </c>
      <c r="K109" s="21">
        <v>67</v>
      </c>
    </row>
    <row r="110" spans="1:11" x14ac:dyDescent="0.2">
      <c r="A110" s="20" t="s">
        <v>640</v>
      </c>
      <c r="B110" s="21">
        <v>660</v>
      </c>
      <c r="C110" s="21">
        <v>104</v>
      </c>
      <c r="D110" s="21">
        <v>495</v>
      </c>
      <c r="E110" s="21">
        <v>8</v>
      </c>
      <c r="F110" s="21">
        <v>6</v>
      </c>
      <c r="G110" s="21">
        <v>11</v>
      </c>
      <c r="H110" s="21">
        <v>2</v>
      </c>
      <c r="I110" s="21">
        <v>4</v>
      </c>
      <c r="J110" s="21">
        <v>2</v>
      </c>
      <c r="K110" s="21">
        <v>28</v>
      </c>
    </row>
    <row r="111" spans="1:11" x14ac:dyDescent="0.2">
      <c r="A111" s="20" t="s">
        <v>641</v>
      </c>
      <c r="B111" s="21">
        <v>261</v>
      </c>
      <c r="C111" s="21">
        <v>50</v>
      </c>
      <c r="D111" s="21">
        <v>185</v>
      </c>
      <c r="E111" s="21">
        <v>2</v>
      </c>
      <c r="F111" s="21">
        <v>4</v>
      </c>
      <c r="G111" s="21">
        <v>5</v>
      </c>
      <c r="H111" s="21">
        <v>3</v>
      </c>
      <c r="I111" s="21">
        <v>1</v>
      </c>
      <c r="J111" s="21">
        <v>0</v>
      </c>
      <c r="K111" s="21">
        <v>11</v>
      </c>
    </row>
    <row r="112" spans="1:11" x14ac:dyDescent="0.2">
      <c r="A112" s="9" t="s">
        <v>642</v>
      </c>
      <c r="B112" s="9"/>
      <c r="C112" s="9"/>
      <c r="D112" s="9"/>
      <c r="E112" s="9"/>
      <c r="F112" s="9"/>
      <c r="G112" s="9"/>
      <c r="H112" s="9"/>
      <c r="I112" s="9"/>
      <c r="J112" s="9"/>
      <c r="K112" s="9"/>
    </row>
    <row r="113" spans="1:11" x14ac:dyDescent="0.2">
      <c r="A113" s="20" t="s">
        <v>643</v>
      </c>
      <c r="B113" s="21">
        <v>329</v>
      </c>
      <c r="C113" s="21">
        <v>54</v>
      </c>
      <c r="D113" s="21">
        <v>238</v>
      </c>
      <c r="E113" s="21">
        <v>3</v>
      </c>
      <c r="F113" s="21">
        <v>1</v>
      </c>
      <c r="G113" s="21">
        <v>5</v>
      </c>
      <c r="H113" s="21">
        <v>3</v>
      </c>
      <c r="I113" s="21">
        <v>5</v>
      </c>
      <c r="J113" s="21">
        <v>1</v>
      </c>
      <c r="K113" s="21">
        <v>19</v>
      </c>
    </row>
    <row r="114" spans="1:11" x14ac:dyDescent="0.2">
      <c r="A114" s="20" t="s">
        <v>644</v>
      </c>
      <c r="B114" s="21">
        <v>828</v>
      </c>
      <c r="C114" s="21">
        <v>129</v>
      </c>
      <c r="D114" s="21">
        <v>597</v>
      </c>
      <c r="E114" s="21">
        <v>9</v>
      </c>
      <c r="F114" s="21">
        <v>17</v>
      </c>
      <c r="G114" s="21">
        <v>15</v>
      </c>
      <c r="H114" s="21">
        <v>10</v>
      </c>
      <c r="I114" s="21">
        <v>6</v>
      </c>
      <c r="J114" s="21">
        <v>4</v>
      </c>
      <c r="K114" s="21">
        <v>41</v>
      </c>
    </row>
    <row r="115" spans="1:11" x14ac:dyDescent="0.2">
      <c r="A115" s="20" t="s">
        <v>879</v>
      </c>
      <c r="B115" s="21">
        <v>499</v>
      </c>
      <c r="C115" s="21">
        <v>69</v>
      </c>
      <c r="D115" s="21">
        <v>383</v>
      </c>
      <c r="E115" s="21">
        <v>9</v>
      </c>
      <c r="F115" s="21">
        <v>6</v>
      </c>
      <c r="G115" s="21">
        <v>5</v>
      </c>
      <c r="H115" s="21">
        <v>1</v>
      </c>
      <c r="I115" s="21">
        <v>3</v>
      </c>
      <c r="J115" s="21">
        <v>0</v>
      </c>
      <c r="K115" s="21">
        <v>23</v>
      </c>
    </row>
    <row r="116" spans="1:11" x14ac:dyDescent="0.2">
      <c r="A116" s="20" t="s">
        <v>645</v>
      </c>
      <c r="B116" s="21">
        <v>468</v>
      </c>
      <c r="C116" s="21">
        <v>59</v>
      </c>
      <c r="D116" s="21">
        <v>341</v>
      </c>
      <c r="E116" s="21">
        <v>12</v>
      </c>
      <c r="F116" s="21">
        <v>4</v>
      </c>
      <c r="G116" s="21">
        <v>10</v>
      </c>
      <c r="H116" s="21">
        <v>3</v>
      </c>
      <c r="I116" s="21">
        <v>8</v>
      </c>
      <c r="J116" s="21">
        <v>3</v>
      </c>
      <c r="K116" s="21">
        <v>28</v>
      </c>
    </row>
    <row r="117" spans="1:11" x14ac:dyDescent="0.2">
      <c r="A117" s="20" t="s">
        <v>646</v>
      </c>
      <c r="B117" s="21">
        <v>257</v>
      </c>
      <c r="C117" s="21">
        <v>30</v>
      </c>
      <c r="D117" s="21">
        <v>189</v>
      </c>
      <c r="E117" s="21">
        <v>4</v>
      </c>
      <c r="F117" s="21">
        <v>2</v>
      </c>
      <c r="G117" s="21">
        <v>9</v>
      </c>
      <c r="H117" s="21">
        <v>2</v>
      </c>
      <c r="I117" s="21">
        <v>3</v>
      </c>
      <c r="J117" s="21">
        <v>1</v>
      </c>
      <c r="K117" s="21">
        <v>17</v>
      </c>
    </row>
    <row r="118" spans="1:11" x14ac:dyDescent="0.2">
      <c r="A118" s="20" t="s">
        <v>647</v>
      </c>
      <c r="B118" s="21">
        <v>296</v>
      </c>
      <c r="C118" s="21">
        <v>52</v>
      </c>
      <c r="D118" s="21">
        <v>196</v>
      </c>
      <c r="E118" s="21">
        <v>1</v>
      </c>
      <c r="F118" s="21">
        <v>6</v>
      </c>
      <c r="G118" s="21">
        <v>9</v>
      </c>
      <c r="H118" s="21">
        <v>3</v>
      </c>
      <c r="I118" s="21">
        <v>7</v>
      </c>
      <c r="J118" s="21">
        <v>0</v>
      </c>
      <c r="K118" s="21">
        <v>22</v>
      </c>
    </row>
    <row r="119" spans="1:11" x14ac:dyDescent="0.2">
      <c r="A119" s="9" t="s">
        <v>648</v>
      </c>
      <c r="B119" s="9"/>
      <c r="C119" s="9"/>
      <c r="D119" s="9"/>
      <c r="E119" s="9"/>
      <c r="F119" s="9"/>
      <c r="G119" s="9"/>
      <c r="H119" s="9"/>
      <c r="I119" s="9"/>
      <c r="J119" s="9"/>
      <c r="K119" s="9"/>
    </row>
    <row r="120" spans="1:11" x14ac:dyDescent="0.2">
      <c r="A120" s="20" t="s">
        <v>878</v>
      </c>
      <c r="B120" s="21">
        <v>116</v>
      </c>
      <c r="C120" s="21">
        <v>20</v>
      </c>
      <c r="D120" s="21">
        <v>85</v>
      </c>
      <c r="E120" s="21">
        <v>2</v>
      </c>
      <c r="F120" s="21">
        <v>0</v>
      </c>
      <c r="G120" s="21">
        <v>1</v>
      </c>
      <c r="H120" s="21">
        <v>0</v>
      </c>
      <c r="I120" s="21">
        <v>4</v>
      </c>
      <c r="J120" s="21">
        <v>0</v>
      </c>
      <c r="K120" s="21">
        <v>4</v>
      </c>
    </row>
    <row r="121" spans="1:11" x14ac:dyDescent="0.2">
      <c r="A121" s="20" t="s">
        <v>649</v>
      </c>
      <c r="B121" s="21">
        <v>213</v>
      </c>
      <c r="C121" s="21">
        <v>34</v>
      </c>
      <c r="D121" s="21">
        <v>153</v>
      </c>
      <c r="E121" s="21">
        <v>1</v>
      </c>
      <c r="F121" s="21">
        <v>1</v>
      </c>
      <c r="G121" s="21">
        <v>4</v>
      </c>
      <c r="H121" s="21">
        <v>3</v>
      </c>
      <c r="I121" s="21">
        <v>1</v>
      </c>
      <c r="J121" s="21">
        <v>1</v>
      </c>
      <c r="K121" s="21">
        <v>15</v>
      </c>
    </row>
    <row r="122" spans="1:11" x14ac:dyDescent="0.2">
      <c r="A122" s="20" t="s">
        <v>644</v>
      </c>
      <c r="B122" s="21">
        <v>828</v>
      </c>
      <c r="C122" s="21">
        <v>129</v>
      </c>
      <c r="D122" s="21">
        <v>597</v>
      </c>
      <c r="E122" s="21">
        <v>9</v>
      </c>
      <c r="F122" s="21">
        <v>17</v>
      </c>
      <c r="G122" s="21">
        <v>15</v>
      </c>
      <c r="H122" s="21">
        <v>10</v>
      </c>
      <c r="I122" s="21">
        <v>6</v>
      </c>
      <c r="J122" s="21">
        <v>4</v>
      </c>
      <c r="K122" s="21">
        <v>41</v>
      </c>
    </row>
    <row r="123" spans="1:11" x14ac:dyDescent="0.2">
      <c r="A123" s="20" t="s">
        <v>650</v>
      </c>
      <c r="B123" s="21">
        <v>133</v>
      </c>
      <c r="C123" s="21">
        <v>17</v>
      </c>
      <c r="D123" s="21">
        <v>105</v>
      </c>
      <c r="E123" s="21">
        <v>5</v>
      </c>
      <c r="F123" s="21">
        <v>1</v>
      </c>
      <c r="G123" s="21">
        <v>0</v>
      </c>
      <c r="H123" s="21">
        <v>0</v>
      </c>
      <c r="I123" s="21">
        <v>0</v>
      </c>
      <c r="J123" s="21">
        <v>0</v>
      </c>
      <c r="K123" s="21">
        <v>5</v>
      </c>
    </row>
    <row r="124" spans="1:11" x14ac:dyDescent="0.2">
      <c r="A124" s="20" t="s">
        <v>651</v>
      </c>
      <c r="B124" s="21">
        <v>120</v>
      </c>
      <c r="C124" s="21">
        <v>13</v>
      </c>
      <c r="D124" s="21">
        <v>95</v>
      </c>
      <c r="E124" s="21">
        <v>0</v>
      </c>
      <c r="F124" s="21">
        <v>1</v>
      </c>
      <c r="G124" s="21">
        <v>1</v>
      </c>
      <c r="H124" s="21">
        <v>1</v>
      </c>
      <c r="I124" s="21">
        <v>0</v>
      </c>
      <c r="J124" s="21">
        <v>0</v>
      </c>
      <c r="K124" s="21">
        <v>9</v>
      </c>
    </row>
    <row r="125" spans="1:11" x14ac:dyDescent="0.2">
      <c r="A125" s="20" t="s">
        <v>652</v>
      </c>
      <c r="B125" s="21">
        <v>246</v>
      </c>
      <c r="C125" s="21">
        <v>39</v>
      </c>
      <c r="D125" s="21">
        <v>183</v>
      </c>
      <c r="E125" s="21">
        <v>4</v>
      </c>
      <c r="F125" s="21">
        <v>4</v>
      </c>
      <c r="G125" s="21">
        <v>4</v>
      </c>
      <c r="H125" s="21">
        <v>0</v>
      </c>
      <c r="I125" s="21">
        <v>3</v>
      </c>
      <c r="J125" s="21">
        <v>0</v>
      </c>
      <c r="K125" s="21">
        <v>9</v>
      </c>
    </row>
    <row r="126" spans="1:11" x14ac:dyDescent="0.2">
      <c r="A126" s="20" t="s">
        <v>645</v>
      </c>
      <c r="B126" s="21">
        <v>468</v>
      </c>
      <c r="C126" s="21">
        <v>59</v>
      </c>
      <c r="D126" s="21">
        <v>341</v>
      </c>
      <c r="E126" s="21">
        <v>12</v>
      </c>
      <c r="F126" s="21">
        <v>4</v>
      </c>
      <c r="G126" s="21">
        <v>10</v>
      </c>
      <c r="H126" s="21">
        <v>3</v>
      </c>
      <c r="I126" s="21">
        <v>8</v>
      </c>
      <c r="J126" s="21">
        <v>3</v>
      </c>
      <c r="K126" s="21">
        <v>28</v>
      </c>
    </row>
    <row r="127" spans="1:11" x14ac:dyDescent="0.2">
      <c r="A127" s="20" t="s">
        <v>653</v>
      </c>
      <c r="B127" s="21">
        <v>180</v>
      </c>
      <c r="C127" s="21">
        <v>23</v>
      </c>
      <c r="D127" s="21">
        <v>134</v>
      </c>
      <c r="E127" s="21">
        <v>4</v>
      </c>
      <c r="F127" s="21">
        <v>0</v>
      </c>
      <c r="G127" s="21">
        <v>3</v>
      </c>
      <c r="H127" s="21">
        <v>2</v>
      </c>
      <c r="I127" s="21">
        <v>1</v>
      </c>
      <c r="J127" s="21">
        <v>1</v>
      </c>
      <c r="K127" s="21">
        <v>12</v>
      </c>
    </row>
    <row r="128" spans="1:11" x14ac:dyDescent="0.2">
      <c r="A128" s="20" t="s">
        <v>654</v>
      </c>
      <c r="B128" s="21">
        <v>77</v>
      </c>
      <c r="C128" s="21">
        <v>7</v>
      </c>
      <c r="D128" s="21">
        <v>55</v>
      </c>
      <c r="E128" s="21">
        <v>0</v>
      </c>
      <c r="F128" s="21">
        <v>2</v>
      </c>
      <c r="G128" s="21">
        <v>6</v>
      </c>
      <c r="H128" s="21">
        <v>0</v>
      </c>
      <c r="I128" s="21">
        <v>2</v>
      </c>
      <c r="J128" s="21">
        <v>0</v>
      </c>
      <c r="K128" s="21">
        <v>5</v>
      </c>
    </row>
    <row r="129" spans="1:11" x14ac:dyDescent="0.2">
      <c r="A129" s="33" t="s">
        <v>647</v>
      </c>
      <c r="B129" s="34">
        <v>296</v>
      </c>
      <c r="C129" s="34">
        <v>52</v>
      </c>
      <c r="D129" s="34">
        <v>196</v>
      </c>
      <c r="E129" s="34">
        <v>1</v>
      </c>
      <c r="F129" s="34">
        <v>6</v>
      </c>
      <c r="G129" s="34">
        <v>9</v>
      </c>
      <c r="H129" s="34">
        <v>3</v>
      </c>
      <c r="I129" s="34">
        <v>7</v>
      </c>
      <c r="J129" s="34">
        <v>0</v>
      </c>
      <c r="K129" s="34">
        <v>22</v>
      </c>
    </row>
  </sheetData>
  <phoneticPr fontId="2"/>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6404B-E411-4A1E-9734-FFAE4803FB72}">
  <dimension ref="A1:N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4" x14ac:dyDescent="0.2">
      <c r="A1" s="11" t="s">
        <v>3</v>
      </c>
      <c r="B1" s="7"/>
    </row>
    <row r="2" spans="1:14" x14ac:dyDescent="0.2">
      <c r="A2" s="15" t="str">
        <f xml:space="preserve"> HYPERLINK("#'目次'!B15","[9]")</f>
        <v>[9]</v>
      </c>
    </row>
    <row r="3" spans="1:14" x14ac:dyDescent="0.2">
      <c r="A3" s="7" t="s">
        <v>3</v>
      </c>
      <c r="B3" s="8" t="s">
        <v>322</v>
      </c>
    </row>
    <row r="4" spans="1:14" x14ac:dyDescent="0.2">
      <c r="A4" s="7" t="s">
        <v>3</v>
      </c>
      <c r="B4" s="8" t="s">
        <v>323</v>
      </c>
    </row>
    <row r="5" spans="1:14" x14ac:dyDescent="0.2">
      <c r="A5" s="7" t="s">
        <v>3</v>
      </c>
      <c r="B5" s="8" t="s">
        <v>316</v>
      </c>
    </row>
    <row r="6" spans="1:14" s="18" customFormat="1" ht="100.8" x14ac:dyDescent="0.2">
      <c r="A6" s="16" t="s">
        <v>3</v>
      </c>
      <c r="B6" s="17" t="s">
        <v>582</v>
      </c>
      <c r="C6" s="17" t="s">
        <v>184</v>
      </c>
      <c r="D6" s="17" t="s">
        <v>185</v>
      </c>
      <c r="E6" s="17" t="s">
        <v>186</v>
      </c>
      <c r="F6" s="17" t="s">
        <v>187</v>
      </c>
      <c r="G6" s="17" t="s">
        <v>188</v>
      </c>
      <c r="H6" s="17" t="s">
        <v>189</v>
      </c>
      <c r="I6" s="17" t="s">
        <v>190</v>
      </c>
      <c r="J6" s="17" t="s">
        <v>191</v>
      </c>
      <c r="K6" s="17" t="s">
        <v>192</v>
      </c>
      <c r="L6" s="17" t="s">
        <v>193</v>
      </c>
      <c r="M6" s="17" t="s">
        <v>636</v>
      </c>
      <c r="N6" s="17" t="s">
        <v>613</v>
      </c>
    </row>
    <row r="7" spans="1:14" x14ac:dyDescent="0.2">
      <c r="A7" s="19" t="s">
        <v>585</v>
      </c>
      <c r="B7" s="10">
        <v>2677</v>
      </c>
      <c r="C7" s="10">
        <v>54</v>
      </c>
      <c r="D7" s="10">
        <v>196</v>
      </c>
      <c r="E7" s="10">
        <v>310</v>
      </c>
      <c r="F7" s="10">
        <v>385</v>
      </c>
      <c r="G7" s="10">
        <v>361</v>
      </c>
      <c r="H7" s="10">
        <v>315</v>
      </c>
      <c r="I7" s="10">
        <v>364</v>
      </c>
      <c r="J7" s="10">
        <v>267</v>
      </c>
      <c r="K7" s="10">
        <v>90</v>
      </c>
      <c r="L7" s="10">
        <v>94</v>
      </c>
      <c r="M7" s="10">
        <v>47</v>
      </c>
      <c r="N7" s="10">
        <v>194</v>
      </c>
    </row>
    <row r="8" spans="1:14" x14ac:dyDescent="0.2">
      <c r="A8" s="9" t="s">
        <v>586</v>
      </c>
      <c r="B8" s="9"/>
      <c r="C8" s="9"/>
      <c r="D8" s="9"/>
      <c r="E8" s="9"/>
      <c r="F8" s="9"/>
      <c r="G8" s="9"/>
      <c r="H8" s="9"/>
      <c r="I8" s="9"/>
      <c r="J8" s="9"/>
      <c r="K8" s="9"/>
      <c r="L8" s="9"/>
      <c r="M8" s="9"/>
      <c r="N8" s="9"/>
    </row>
    <row r="9" spans="1:14" x14ac:dyDescent="0.2">
      <c r="A9" s="20" t="s">
        <v>587</v>
      </c>
      <c r="B9" s="21">
        <v>1277</v>
      </c>
      <c r="C9" s="21">
        <v>28</v>
      </c>
      <c r="D9" s="21">
        <v>79</v>
      </c>
      <c r="E9" s="21">
        <v>128</v>
      </c>
      <c r="F9" s="21">
        <v>186</v>
      </c>
      <c r="G9" s="21">
        <v>191</v>
      </c>
      <c r="H9" s="21">
        <v>157</v>
      </c>
      <c r="I9" s="21">
        <v>190</v>
      </c>
      <c r="J9" s="21">
        <v>136</v>
      </c>
      <c r="K9" s="21">
        <v>40</v>
      </c>
      <c r="L9" s="21">
        <v>51</v>
      </c>
      <c r="M9" s="21">
        <v>24</v>
      </c>
      <c r="N9" s="21">
        <v>67</v>
      </c>
    </row>
    <row r="10" spans="1:14" x14ac:dyDescent="0.2">
      <c r="A10" s="20" t="s">
        <v>588</v>
      </c>
      <c r="B10" s="21">
        <v>1400</v>
      </c>
      <c r="C10" s="21">
        <v>26</v>
      </c>
      <c r="D10" s="21">
        <v>117</v>
      </c>
      <c r="E10" s="21">
        <v>182</v>
      </c>
      <c r="F10" s="21">
        <v>199</v>
      </c>
      <c r="G10" s="21">
        <v>170</v>
      </c>
      <c r="H10" s="21">
        <v>158</v>
      </c>
      <c r="I10" s="21">
        <v>174</v>
      </c>
      <c r="J10" s="21">
        <v>131</v>
      </c>
      <c r="K10" s="21">
        <v>50</v>
      </c>
      <c r="L10" s="21">
        <v>43</v>
      </c>
      <c r="M10" s="21">
        <v>23</v>
      </c>
      <c r="N10" s="21">
        <v>127</v>
      </c>
    </row>
    <row r="11" spans="1:14" x14ac:dyDescent="0.2">
      <c r="A11" s="9" t="s">
        <v>589</v>
      </c>
      <c r="B11" s="9"/>
      <c r="C11" s="9"/>
      <c r="D11" s="9"/>
      <c r="E11" s="9"/>
      <c r="F11" s="9"/>
      <c r="G11" s="9"/>
      <c r="H11" s="9"/>
      <c r="I11" s="9"/>
      <c r="J11" s="9"/>
      <c r="K11" s="9"/>
      <c r="L11" s="9"/>
      <c r="M11" s="9"/>
      <c r="N11" s="9"/>
    </row>
    <row r="12" spans="1:14" x14ac:dyDescent="0.2">
      <c r="A12" s="20" t="s">
        <v>590</v>
      </c>
      <c r="B12" s="21">
        <v>610</v>
      </c>
      <c r="C12" s="21">
        <v>16</v>
      </c>
      <c r="D12" s="21">
        <v>33</v>
      </c>
      <c r="E12" s="21">
        <v>60</v>
      </c>
      <c r="F12" s="21">
        <v>68</v>
      </c>
      <c r="G12" s="21">
        <v>70</v>
      </c>
      <c r="H12" s="21">
        <v>67</v>
      </c>
      <c r="I12" s="21">
        <v>117</v>
      </c>
      <c r="J12" s="21">
        <v>95</v>
      </c>
      <c r="K12" s="21">
        <v>22</v>
      </c>
      <c r="L12" s="21">
        <v>29</v>
      </c>
      <c r="M12" s="21">
        <v>8</v>
      </c>
      <c r="N12" s="21">
        <v>25</v>
      </c>
    </row>
    <row r="13" spans="1:14" x14ac:dyDescent="0.2">
      <c r="A13" s="20" t="s">
        <v>591</v>
      </c>
      <c r="B13" s="21">
        <v>755</v>
      </c>
      <c r="C13" s="21">
        <v>12</v>
      </c>
      <c r="D13" s="21">
        <v>40</v>
      </c>
      <c r="E13" s="21">
        <v>83</v>
      </c>
      <c r="F13" s="21">
        <v>117</v>
      </c>
      <c r="G13" s="21">
        <v>107</v>
      </c>
      <c r="H13" s="21">
        <v>97</v>
      </c>
      <c r="I13" s="21">
        <v>104</v>
      </c>
      <c r="J13" s="21">
        <v>85</v>
      </c>
      <c r="K13" s="21">
        <v>29</v>
      </c>
      <c r="L13" s="21">
        <v>29</v>
      </c>
      <c r="M13" s="21">
        <v>8</v>
      </c>
      <c r="N13" s="21">
        <v>44</v>
      </c>
    </row>
    <row r="14" spans="1:14" x14ac:dyDescent="0.2">
      <c r="A14" s="20" t="s">
        <v>592</v>
      </c>
      <c r="B14" s="21">
        <v>601</v>
      </c>
      <c r="C14" s="21">
        <v>10</v>
      </c>
      <c r="D14" s="21">
        <v>51</v>
      </c>
      <c r="E14" s="21">
        <v>69</v>
      </c>
      <c r="F14" s="21">
        <v>95</v>
      </c>
      <c r="G14" s="21">
        <v>95</v>
      </c>
      <c r="H14" s="21">
        <v>76</v>
      </c>
      <c r="I14" s="21">
        <v>67</v>
      </c>
      <c r="J14" s="21">
        <v>43</v>
      </c>
      <c r="K14" s="21">
        <v>20</v>
      </c>
      <c r="L14" s="21">
        <v>17</v>
      </c>
      <c r="M14" s="21">
        <v>15</v>
      </c>
      <c r="N14" s="21">
        <v>43</v>
      </c>
    </row>
    <row r="15" spans="1:14" x14ac:dyDescent="0.2">
      <c r="A15" s="20" t="s">
        <v>593</v>
      </c>
      <c r="B15" s="21">
        <v>425</v>
      </c>
      <c r="C15" s="21">
        <v>12</v>
      </c>
      <c r="D15" s="21">
        <v>40</v>
      </c>
      <c r="E15" s="21">
        <v>59</v>
      </c>
      <c r="F15" s="21">
        <v>68</v>
      </c>
      <c r="G15" s="21">
        <v>48</v>
      </c>
      <c r="H15" s="21">
        <v>50</v>
      </c>
      <c r="I15" s="21">
        <v>42</v>
      </c>
      <c r="J15" s="21">
        <v>22</v>
      </c>
      <c r="K15" s="21">
        <v>7</v>
      </c>
      <c r="L15" s="21">
        <v>16</v>
      </c>
      <c r="M15" s="21">
        <v>10</v>
      </c>
      <c r="N15" s="21">
        <v>51</v>
      </c>
    </row>
    <row r="16" spans="1:14" x14ac:dyDescent="0.2">
      <c r="A16" s="20" t="s">
        <v>594</v>
      </c>
      <c r="B16" s="21">
        <v>217</v>
      </c>
      <c r="C16" s="21">
        <v>4</v>
      </c>
      <c r="D16" s="21">
        <v>21</v>
      </c>
      <c r="E16" s="21">
        <v>31</v>
      </c>
      <c r="F16" s="21">
        <v>29</v>
      </c>
      <c r="G16" s="21">
        <v>33</v>
      </c>
      <c r="H16" s="21">
        <v>18</v>
      </c>
      <c r="I16" s="21">
        <v>26</v>
      </c>
      <c r="J16" s="21">
        <v>16</v>
      </c>
      <c r="K16" s="21">
        <v>10</v>
      </c>
      <c r="L16" s="21">
        <v>2</v>
      </c>
      <c r="M16" s="21">
        <v>4</v>
      </c>
      <c r="N16" s="21">
        <v>23</v>
      </c>
    </row>
    <row r="17" spans="1:14" x14ac:dyDescent="0.2">
      <c r="A17" s="20" t="s">
        <v>595</v>
      </c>
      <c r="B17" s="21">
        <v>56</v>
      </c>
      <c r="C17" s="21">
        <v>0</v>
      </c>
      <c r="D17" s="21">
        <v>11</v>
      </c>
      <c r="E17" s="21">
        <v>6</v>
      </c>
      <c r="F17" s="21">
        <v>6</v>
      </c>
      <c r="G17" s="21">
        <v>7</v>
      </c>
      <c r="H17" s="21">
        <v>4</v>
      </c>
      <c r="I17" s="21">
        <v>7</v>
      </c>
      <c r="J17" s="21">
        <v>4</v>
      </c>
      <c r="K17" s="21">
        <v>2</v>
      </c>
      <c r="L17" s="21">
        <v>1</v>
      </c>
      <c r="M17" s="21">
        <v>1</v>
      </c>
      <c r="N17" s="21">
        <v>7</v>
      </c>
    </row>
    <row r="18" spans="1:14" x14ac:dyDescent="0.2">
      <c r="A18" s="20" t="s">
        <v>596</v>
      </c>
      <c r="B18" s="21">
        <v>13</v>
      </c>
      <c r="C18" s="21">
        <v>0</v>
      </c>
      <c r="D18" s="21">
        <v>0</v>
      </c>
      <c r="E18" s="21">
        <v>2</v>
      </c>
      <c r="F18" s="21">
        <v>2</v>
      </c>
      <c r="G18" s="21">
        <v>1</v>
      </c>
      <c r="H18" s="21">
        <v>3</v>
      </c>
      <c r="I18" s="21">
        <v>1</v>
      </c>
      <c r="J18" s="21">
        <v>2</v>
      </c>
      <c r="K18" s="21">
        <v>0</v>
      </c>
      <c r="L18" s="21">
        <v>0</v>
      </c>
      <c r="M18" s="21">
        <v>1</v>
      </c>
      <c r="N18" s="21">
        <v>1</v>
      </c>
    </row>
    <row r="19" spans="1:14" x14ac:dyDescent="0.2">
      <c r="A19" s="20" t="s">
        <v>597</v>
      </c>
      <c r="B19" s="21">
        <v>1365</v>
      </c>
      <c r="C19" s="21">
        <v>28</v>
      </c>
      <c r="D19" s="21">
        <v>73</v>
      </c>
      <c r="E19" s="21">
        <v>143</v>
      </c>
      <c r="F19" s="21">
        <v>185</v>
      </c>
      <c r="G19" s="21">
        <v>177</v>
      </c>
      <c r="H19" s="21">
        <v>164</v>
      </c>
      <c r="I19" s="21">
        <v>221</v>
      </c>
      <c r="J19" s="21">
        <v>180</v>
      </c>
      <c r="K19" s="21">
        <v>51</v>
      </c>
      <c r="L19" s="21">
        <v>58</v>
      </c>
      <c r="M19" s="21">
        <v>16</v>
      </c>
      <c r="N19" s="21">
        <v>69</v>
      </c>
    </row>
    <row r="20" spans="1:14" x14ac:dyDescent="0.2">
      <c r="A20" s="20" t="s">
        <v>598</v>
      </c>
      <c r="B20" s="21">
        <v>1026</v>
      </c>
      <c r="C20" s="21">
        <v>22</v>
      </c>
      <c r="D20" s="21">
        <v>91</v>
      </c>
      <c r="E20" s="21">
        <v>128</v>
      </c>
      <c r="F20" s="21">
        <v>163</v>
      </c>
      <c r="G20" s="21">
        <v>143</v>
      </c>
      <c r="H20" s="21">
        <v>126</v>
      </c>
      <c r="I20" s="21">
        <v>109</v>
      </c>
      <c r="J20" s="21">
        <v>65</v>
      </c>
      <c r="K20" s="21">
        <v>27</v>
      </c>
      <c r="L20" s="21">
        <v>33</v>
      </c>
      <c r="M20" s="21">
        <v>25</v>
      </c>
      <c r="N20" s="21">
        <v>94</v>
      </c>
    </row>
    <row r="21" spans="1:14" x14ac:dyDescent="0.2">
      <c r="A21" s="20" t="s">
        <v>599</v>
      </c>
      <c r="B21" s="21">
        <v>286</v>
      </c>
      <c r="C21" s="21">
        <v>4</v>
      </c>
      <c r="D21" s="21">
        <v>32</v>
      </c>
      <c r="E21" s="21">
        <v>39</v>
      </c>
      <c r="F21" s="21">
        <v>37</v>
      </c>
      <c r="G21" s="21">
        <v>41</v>
      </c>
      <c r="H21" s="21">
        <v>25</v>
      </c>
      <c r="I21" s="21">
        <v>34</v>
      </c>
      <c r="J21" s="21">
        <v>22</v>
      </c>
      <c r="K21" s="21">
        <v>12</v>
      </c>
      <c r="L21" s="21">
        <v>3</v>
      </c>
      <c r="M21" s="21">
        <v>6</v>
      </c>
      <c r="N21" s="21">
        <v>31</v>
      </c>
    </row>
    <row r="22" spans="1:14" x14ac:dyDescent="0.2">
      <c r="A22" s="20" t="s">
        <v>600</v>
      </c>
      <c r="B22" s="21">
        <v>1312</v>
      </c>
      <c r="C22" s="21">
        <v>26</v>
      </c>
      <c r="D22" s="21">
        <v>123</v>
      </c>
      <c r="E22" s="21">
        <v>167</v>
      </c>
      <c r="F22" s="21">
        <v>200</v>
      </c>
      <c r="G22" s="21">
        <v>184</v>
      </c>
      <c r="H22" s="21">
        <v>151</v>
      </c>
      <c r="I22" s="21">
        <v>143</v>
      </c>
      <c r="J22" s="21">
        <v>87</v>
      </c>
      <c r="K22" s="21">
        <v>39</v>
      </c>
      <c r="L22" s="21">
        <v>36</v>
      </c>
      <c r="M22" s="21">
        <v>31</v>
      </c>
      <c r="N22" s="21">
        <v>125</v>
      </c>
    </row>
    <row r="23" spans="1:14" x14ac:dyDescent="0.2">
      <c r="A23" s="9" t="s">
        <v>601</v>
      </c>
      <c r="B23" s="10">
        <v>298</v>
      </c>
      <c r="C23" s="10">
        <v>12</v>
      </c>
      <c r="D23" s="10">
        <v>18</v>
      </c>
      <c r="E23" s="10">
        <v>24</v>
      </c>
      <c r="F23" s="10">
        <v>31</v>
      </c>
      <c r="G23" s="10">
        <v>30</v>
      </c>
      <c r="H23" s="10">
        <v>35</v>
      </c>
      <c r="I23" s="10">
        <v>56</v>
      </c>
      <c r="J23" s="10">
        <v>52</v>
      </c>
      <c r="K23" s="10">
        <v>9</v>
      </c>
      <c r="L23" s="10">
        <v>18</v>
      </c>
      <c r="M23" s="10">
        <v>6</v>
      </c>
      <c r="N23" s="10">
        <v>7</v>
      </c>
    </row>
    <row r="24" spans="1:14" x14ac:dyDescent="0.2">
      <c r="A24" s="20" t="s">
        <v>591</v>
      </c>
      <c r="B24" s="21">
        <v>388</v>
      </c>
      <c r="C24" s="21">
        <v>5</v>
      </c>
      <c r="D24" s="21">
        <v>19</v>
      </c>
      <c r="E24" s="21">
        <v>46</v>
      </c>
      <c r="F24" s="21">
        <v>59</v>
      </c>
      <c r="G24" s="21">
        <v>57</v>
      </c>
      <c r="H24" s="21">
        <v>48</v>
      </c>
      <c r="I24" s="21">
        <v>56</v>
      </c>
      <c r="J24" s="21">
        <v>43</v>
      </c>
      <c r="K24" s="21">
        <v>15</v>
      </c>
      <c r="L24" s="21">
        <v>16</v>
      </c>
      <c r="M24" s="21">
        <v>6</v>
      </c>
      <c r="N24" s="21">
        <v>18</v>
      </c>
    </row>
    <row r="25" spans="1:14" x14ac:dyDescent="0.2">
      <c r="A25" s="20" t="s">
        <v>592</v>
      </c>
      <c r="B25" s="21">
        <v>299</v>
      </c>
      <c r="C25" s="21">
        <v>4</v>
      </c>
      <c r="D25" s="21">
        <v>24</v>
      </c>
      <c r="E25" s="21">
        <v>26</v>
      </c>
      <c r="F25" s="21">
        <v>51</v>
      </c>
      <c r="G25" s="21">
        <v>54</v>
      </c>
      <c r="H25" s="21">
        <v>35</v>
      </c>
      <c r="I25" s="21">
        <v>39</v>
      </c>
      <c r="J25" s="21">
        <v>25</v>
      </c>
      <c r="K25" s="21">
        <v>7</v>
      </c>
      <c r="L25" s="21">
        <v>8</v>
      </c>
      <c r="M25" s="21">
        <v>8</v>
      </c>
      <c r="N25" s="21">
        <v>18</v>
      </c>
    </row>
    <row r="26" spans="1:14" x14ac:dyDescent="0.2">
      <c r="A26" s="20" t="s">
        <v>593</v>
      </c>
      <c r="B26" s="21">
        <v>192</v>
      </c>
      <c r="C26" s="21">
        <v>5</v>
      </c>
      <c r="D26" s="21">
        <v>11</v>
      </c>
      <c r="E26" s="21">
        <v>21</v>
      </c>
      <c r="F26" s="21">
        <v>35</v>
      </c>
      <c r="G26" s="21">
        <v>28</v>
      </c>
      <c r="H26" s="21">
        <v>28</v>
      </c>
      <c r="I26" s="21">
        <v>24</v>
      </c>
      <c r="J26" s="21">
        <v>10</v>
      </c>
      <c r="K26" s="21">
        <v>5</v>
      </c>
      <c r="L26" s="21">
        <v>7</v>
      </c>
      <c r="M26" s="21">
        <v>2</v>
      </c>
      <c r="N26" s="21">
        <v>16</v>
      </c>
    </row>
    <row r="27" spans="1:14" x14ac:dyDescent="0.2">
      <c r="A27" s="20" t="s">
        <v>594</v>
      </c>
      <c r="B27" s="21">
        <v>77</v>
      </c>
      <c r="C27" s="21">
        <v>2</v>
      </c>
      <c r="D27" s="21">
        <v>5</v>
      </c>
      <c r="E27" s="21">
        <v>9</v>
      </c>
      <c r="F27" s="21">
        <v>8</v>
      </c>
      <c r="G27" s="21">
        <v>20</v>
      </c>
      <c r="H27" s="21">
        <v>8</v>
      </c>
      <c r="I27" s="21">
        <v>11</v>
      </c>
      <c r="J27" s="21">
        <v>3</v>
      </c>
      <c r="K27" s="21">
        <v>2</v>
      </c>
      <c r="L27" s="21">
        <v>1</v>
      </c>
      <c r="M27" s="21">
        <v>1</v>
      </c>
      <c r="N27" s="21">
        <v>7</v>
      </c>
    </row>
    <row r="28" spans="1:14" x14ac:dyDescent="0.2">
      <c r="A28" s="20" t="s">
        <v>595</v>
      </c>
      <c r="B28" s="21">
        <v>19</v>
      </c>
      <c r="C28" s="21">
        <v>0</v>
      </c>
      <c r="D28" s="21">
        <v>2</v>
      </c>
      <c r="E28" s="21">
        <v>1</v>
      </c>
      <c r="F28" s="21">
        <v>2</v>
      </c>
      <c r="G28" s="21">
        <v>2</v>
      </c>
      <c r="H28" s="21">
        <v>1</v>
      </c>
      <c r="I28" s="21">
        <v>4</v>
      </c>
      <c r="J28" s="21">
        <v>2</v>
      </c>
      <c r="K28" s="21">
        <v>2</v>
      </c>
      <c r="L28" s="21">
        <v>1</v>
      </c>
      <c r="M28" s="21">
        <v>1</v>
      </c>
      <c r="N28" s="21">
        <v>1</v>
      </c>
    </row>
    <row r="29" spans="1:14" x14ac:dyDescent="0.2">
      <c r="A29" s="20" t="s">
        <v>596</v>
      </c>
      <c r="B29" s="21">
        <v>4</v>
      </c>
      <c r="C29" s="21">
        <v>0</v>
      </c>
      <c r="D29" s="21">
        <v>0</v>
      </c>
      <c r="E29" s="21">
        <v>1</v>
      </c>
      <c r="F29" s="21">
        <v>0</v>
      </c>
      <c r="G29" s="21">
        <v>0</v>
      </c>
      <c r="H29" s="21">
        <v>2</v>
      </c>
      <c r="I29" s="21">
        <v>0</v>
      </c>
      <c r="J29" s="21">
        <v>1</v>
      </c>
      <c r="K29" s="21">
        <v>0</v>
      </c>
      <c r="L29" s="21">
        <v>0</v>
      </c>
      <c r="M29" s="21">
        <v>0</v>
      </c>
      <c r="N29" s="21">
        <v>0</v>
      </c>
    </row>
    <row r="30" spans="1:14" x14ac:dyDescent="0.2">
      <c r="A30" s="20" t="s">
        <v>597</v>
      </c>
      <c r="B30" s="21">
        <v>686</v>
      </c>
      <c r="C30" s="21">
        <v>17</v>
      </c>
      <c r="D30" s="21">
        <v>37</v>
      </c>
      <c r="E30" s="21">
        <v>70</v>
      </c>
      <c r="F30" s="21">
        <v>90</v>
      </c>
      <c r="G30" s="21">
        <v>87</v>
      </c>
      <c r="H30" s="21">
        <v>83</v>
      </c>
      <c r="I30" s="21">
        <v>112</v>
      </c>
      <c r="J30" s="21">
        <v>95</v>
      </c>
      <c r="K30" s="21">
        <v>24</v>
      </c>
      <c r="L30" s="21">
        <v>34</v>
      </c>
      <c r="M30" s="21">
        <v>12</v>
      </c>
      <c r="N30" s="21">
        <v>25</v>
      </c>
    </row>
    <row r="31" spans="1:14" x14ac:dyDescent="0.2">
      <c r="A31" s="20" t="s">
        <v>598</v>
      </c>
      <c r="B31" s="21">
        <v>491</v>
      </c>
      <c r="C31" s="21">
        <v>9</v>
      </c>
      <c r="D31" s="21">
        <v>35</v>
      </c>
      <c r="E31" s="21">
        <v>47</v>
      </c>
      <c r="F31" s="21">
        <v>86</v>
      </c>
      <c r="G31" s="21">
        <v>82</v>
      </c>
      <c r="H31" s="21">
        <v>63</v>
      </c>
      <c r="I31" s="21">
        <v>63</v>
      </c>
      <c r="J31" s="21">
        <v>35</v>
      </c>
      <c r="K31" s="21">
        <v>12</v>
      </c>
      <c r="L31" s="21">
        <v>15</v>
      </c>
      <c r="M31" s="21">
        <v>10</v>
      </c>
      <c r="N31" s="21">
        <v>34</v>
      </c>
    </row>
    <row r="32" spans="1:14" x14ac:dyDescent="0.2">
      <c r="A32" s="20" t="s">
        <v>599</v>
      </c>
      <c r="B32" s="21">
        <v>100</v>
      </c>
      <c r="C32" s="21">
        <v>2</v>
      </c>
      <c r="D32" s="21">
        <v>7</v>
      </c>
      <c r="E32" s="21">
        <v>11</v>
      </c>
      <c r="F32" s="21">
        <v>10</v>
      </c>
      <c r="G32" s="21">
        <v>22</v>
      </c>
      <c r="H32" s="21">
        <v>11</v>
      </c>
      <c r="I32" s="21">
        <v>15</v>
      </c>
      <c r="J32" s="21">
        <v>6</v>
      </c>
      <c r="K32" s="21">
        <v>4</v>
      </c>
      <c r="L32" s="21">
        <v>2</v>
      </c>
      <c r="M32" s="21">
        <v>2</v>
      </c>
      <c r="N32" s="21">
        <v>8</v>
      </c>
    </row>
    <row r="33" spans="1:14" x14ac:dyDescent="0.2">
      <c r="A33" s="20" t="s">
        <v>600</v>
      </c>
      <c r="B33" s="21">
        <v>591</v>
      </c>
      <c r="C33" s="21">
        <v>11</v>
      </c>
      <c r="D33" s="21">
        <v>42</v>
      </c>
      <c r="E33" s="21">
        <v>58</v>
      </c>
      <c r="F33" s="21">
        <v>96</v>
      </c>
      <c r="G33" s="21">
        <v>104</v>
      </c>
      <c r="H33" s="21">
        <v>74</v>
      </c>
      <c r="I33" s="21">
        <v>78</v>
      </c>
      <c r="J33" s="21">
        <v>41</v>
      </c>
      <c r="K33" s="21">
        <v>16</v>
      </c>
      <c r="L33" s="21">
        <v>17</v>
      </c>
      <c r="M33" s="21">
        <v>12</v>
      </c>
      <c r="N33" s="21">
        <v>42</v>
      </c>
    </row>
    <row r="34" spans="1:14" x14ac:dyDescent="0.2">
      <c r="A34" s="9" t="s">
        <v>602</v>
      </c>
      <c r="B34" s="10">
        <v>312</v>
      </c>
      <c r="C34" s="10">
        <v>4</v>
      </c>
      <c r="D34" s="10">
        <v>15</v>
      </c>
      <c r="E34" s="10">
        <v>36</v>
      </c>
      <c r="F34" s="10">
        <v>37</v>
      </c>
      <c r="G34" s="10">
        <v>40</v>
      </c>
      <c r="H34" s="10">
        <v>32</v>
      </c>
      <c r="I34" s="10">
        <v>61</v>
      </c>
      <c r="J34" s="10">
        <v>43</v>
      </c>
      <c r="K34" s="10">
        <v>13</v>
      </c>
      <c r="L34" s="10">
        <v>11</v>
      </c>
      <c r="M34" s="10">
        <v>2</v>
      </c>
      <c r="N34" s="10">
        <v>18</v>
      </c>
    </row>
    <row r="35" spans="1:14" x14ac:dyDescent="0.2">
      <c r="A35" s="20" t="s">
        <v>591</v>
      </c>
      <c r="B35" s="21">
        <v>367</v>
      </c>
      <c r="C35" s="21">
        <v>7</v>
      </c>
      <c r="D35" s="21">
        <v>21</v>
      </c>
      <c r="E35" s="21">
        <v>37</v>
      </c>
      <c r="F35" s="21">
        <v>58</v>
      </c>
      <c r="G35" s="21">
        <v>50</v>
      </c>
      <c r="H35" s="21">
        <v>49</v>
      </c>
      <c r="I35" s="21">
        <v>48</v>
      </c>
      <c r="J35" s="21">
        <v>42</v>
      </c>
      <c r="K35" s="21">
        <v>14</v>
      </c>
      <c r="L35" s="21">
        <v>13</v>
      </c>
      <c r="M35" s="21">
        <v>2</v>
      </c>
      <c r="N35" s="21">
        <v>26</v>
      </c>
    </row>
    <row r="36" spans="1:14" x14ac:dyDescent="0.2">
      <c r="A36" s="20" t="s">
        <v>592</v>
      </c>
      <c r="B36" s="21">
        <v>302</v>
      </c>
      <c r="C36" s="21">
        <v>6</v>
      </c>
      <c r="D36" s="21">
        <v>27</v>
      </c>
      <c r="E36" s="21">
        <v>43</v>
      </c>
      <c r="F36" s="21">
        <v>44</v>
      </c>
      <c r="G36" s="21">
        <v>41</v>
      </c>
      <c r="H36" s="21">
        <v>41</v>
      </c>
      <c r="I36" s="21">
        <v>28</v>
      </c>
      <c r="J36" s="21">
        <v>18</v>
      </c>
      <c r="K36" s="21">
        <v>13</v>
      </c>
      <c r="L36" s="21">
        <v>9</v>
      </c>
      <c r="M36" s="21">
        <v>7</v>
      </c>
      <c r="N36" s="21">
        <v>25</v>
      </c>
    </row>
    <row r="37" spans="1:14" x14ac:dyDescent="0.2">
      <c r="A37" s="20" t="s">
        <v>593</v>
      </c>
      <c r="B37" s="21">
        <v>233</v>
      </c>
      <c r="C37" s="21">
        <v>7</v>
      </c>
      <c r="D37" s="21">
        <v>29</v>
      </c>
      <c r="E37" s="21">
        <v>38</v>
      </c>
      <c r="F37" s="21">
        <v>33</v>
      </c>
      <c r="G37" s="21">
        <v>20</v>
      </c>
      <c r="H37" s="21">
        <v>22</v>
      </c>
      <c r="I37" s="21">
        <v>18</v>
      </c>
      <c r="J37" s="21">
        <v>12</v>
      </c>
      <c r="K37" s="21">
        <v>2</v>
      </c>
      <c r="L37" s="21">
        <v>9</v>
      </c>
      <c r="M37" s="21">
        <v>8</v>
      </c>
      <c r="N37" s="21">
        <v>35</v>
      </c>
    </row>
    <row r="38" spans="1:14" x14ac:dyDescent="0.2">
      <c r="A38" s="20" t="s">
        <v>594</v>
      </c>
      <c r="B38" s="21">
        <v>140</v>
      </c>
      <c r="C38" s="21">
        <v>2</v>
      </c>
      <c r="D38" s="21">
        <v>16</v>
      </c>
      <c r="E38" s="21">
        <v>22</v>
      </c>
      <c r="F38" s="21">
        <v>21</v>
      </c>
      <c r="G38" s="21">
        <v>13</v>
      </c>
      <c r="H38" s="21">
        <v>10</v>
      </c>
      <c r="I38" s="21">
        <v>15</v>
      </c>
      <c r="J38" s="21">
        <v>13</v>
      </c>
      <c r="K38" s="21">
        <v>8</v>
      </c>
      <c r="L38" s="21">
        <v>1</v>
      </c>
      <c r="M38" s="21">
        <v>3</v>
      </c>
      <c r="N38" s="21">
        <v>16</v>
      </c>
    </row>
    <row r="39" spans="1:14" x14ac:dyDescent="0.2">
      <c r="A39" s="20" t="s">
        <v>595</v>
      </c>
      <c r="B39" s="21">
        <v>37</v>
      </c>
      <c r="C39" s="21">
        <v>0</v>
      </c>
      <c r="D39" s="21">
        <v>9</v>
      </c>
      <c r="E39" s="21">
        <v>5</v>
      </c>
      <c r="F39" s="21">
        <v>4</v>
      </c>
      <c r="G39" s="21">
        <v>5</v>
      </c>
      <c r="H39" s="21">
        <v>3</v>
      </c>
      <c r="I39" s="21">
        <v>3</v>
      </c>
      <c r="J39" s="21">
        <v>2</v>
      </c>
      <c r="K39" s="21">
        <v>0</v>
      </c>
      <c r="L39" s="21">
        <v>0</v>
      </c>
      <c r="M39" s="21">
        <v>0</v>
      </c>
      <c r="N39" s="21">
        <v>6</v>
      </c>
    </row>
    <row r="40" spans="1:14" x14ac:dyDescent="0.2">
      <c r="A40" s="20" t="s">
        <v>596</v>
      </c>
      <c r="B40" s="21">
        <v>9</v>
      </c>
      <c r="C40" s="21">
        <v>0</v>
      </c>
      <c r="D40" s="21">
        <v>0</v>
      </c>
      <c r="E40" s="21">
        <v>1</v>
      </c>
      <c r="F40" s="21">
        <v>2</v>
      </c>
      <c r="G40" s="21">
        <v>1</v>
      </c>
      <c r="H40" s="21">
        <v>1</v>
      </c>
      <c r="I40" s="21">
        <v>1</v>
      </c>
      <c r="J40" s="21">
        <v>1</v>
      </c>
      <c r="K40" s="21">
        <v>0</v>
      </c>
      <c r="L40" s="21">
        <v>0</v>
      </c>
      <c r="M40" s="21">
        <v>1</v>
      </c>
      <c r="N40" s="21">
        <v>1</v>
      </c>
    </row>
    <row r="41" spans="1:14" x14ac:dyDescent="0.2">
      <c r="A41" s="20" t="s">
        <v>597</v>
      </c>
      <c r="B41" s="21">
        <v>679</v>
      </c>
      <c r="C41" s="21">
        <v>11</v>
      </c>
      <c r="D41" s="21">
        <v>36</v>
      </c>
      <c r="E41" s="21">
        <v>73</v>
      </c>
      <c r="F41" s="21">
        <v>95</v>
      </c>
      <c r="G41" s="21">
        <v>90</v>
      </c>
      <c r="H41" s="21">
        <v>81</v>
      </c>
      <c r="I41" s="21">
        <v>109</v>
      </c>
      <c r="J41" s="21">
        <v>85</v>
      </c>
      <c r="K41" s="21">
        <v>27</v>
      </c>
      <c r="L41" s="21">
        <v>24</v>
      </c>
      <c r="M41" s="21">
        <v>4</v>
      </c>
      <c r="N41" s="21">
        <v>44</v>
      </c>
    </row>
    <row r="42" spans="1:14" x14ac:dyDescent="0.2">
      <c r="A42" s="20" t="s">
        <v>598</v>
      </c>
      <c r="B42" s="21">
        <v>535</v>
      </c>
      <c r="C42" s="21">
        <v>13</v>
      </c>
      <c r="D42" s="21">
        <v>56</v>
      </c>
      <c r="E42" s="21">
        <v>81</v>
      </c>
      <c r="F42" s="21">
        <v>77</v>
      </c>
      <c r="G42" s="21">
        <v>61</v>
      </c>
      <c r="H42" s="21">
        <v>63</v>
      </c>
      <c r="I42" s="21">
        <v>46</v>
      </c>
      <c r="J42" s="21">
        <v>30</v>
      </c>
      <c r="K42" s="21">
        <v>15</v>
      </c>
      <c r="L42" s="21">
        <v>18</v>
      </c>
      <c r="M42" s="21">
        <v>15</v>
      </c>
      <c r="N42" s="21">
        <v>60</v>
      </c>
    </row>
    <row r="43" spans="1:14" x14ac:dyDescent="0.2">
      <c r="A43" s="20" t="s">
        <v>599</v>
      </c>
      <c r="B43" s="21">
        <v>186</v>
      </c>
      <c r="C43" s="21">
        <v>2</v>
      </c>
      <c r="D43" s="21">
        <v>25</v>
      </c>
      <c r="E43" s="21">
        <v>28</v>
      </c>
      <c r="F43" s="21">
        <v>27</v>
      </c>
      <c r="G43" s="21">
        <v>19</v>
      </c>
      <c r="H43" s="21">
        <v>14</v>
      </c>
      <c r="I43" s="21">
        <v>19</v>
      </c>
      <c r="J43" s="21">
        <v>16</v>
      </c>
      <c r="K43" s="21">
        <v>8</v>
      </c>
      <c r="L43" s="21">
        <v>1</v>
      </c>
      <c r="M43" s="21">
        <v>4</v>
      </c>
      <c r="N43" s="21">
        <v>23</v>
      </c>
    </row>
    <row r="44" spans="1:14" x14ac:dyDescent="0.2">
      <c r="A44" s="20" t="s">
        <v>600</v>
      </c>
      <c r="B44" s="21">
        <v>721</v>
      </c>
      <c r="C44" s="21">
        <v>15</v>
      </c>
      <c r="D44" s="21">
        <v>81</v>
      </c>
      <c r="E44" s="21">
        <v>109</v>
      </c>
      <c r="F44" s="21">
        <v>104</v>
      </c>
      <c r="G44" s="21">
        <v>80</v>
      </c>
      <c r="H44" s="21">
        <v>77</v>
      </c>
      <c r="I44" s="21">
        <v>65</v>
      </c>
      <c r="J44" s="21">
        <v>46</v>
      </c>
      <c r="K44" s="21">
        <v>23</v>
      </c>
      <c r="L44" s="21">
        <v>19</v>
      </c>
      <c r="M44" s="21">
        <v>19</v>
      </c>
      <c r="N44" s="21">
        <v>83</v>
      </c>
    </row>
    <row r="45" spans="1:14" x14ac:dyDescent="0.2">
      <c r="A45" s="9" t="s">
        <v>603</v>
      </c>
      <c r="B45" s="9"/>
      <c r="C45" s="9"/>
      <c r="D45" s="9"/>
      <c r="E45" s="9"/>
      <c r="F45" s="9"/>
      <c r="G45" s="9"/>
      <c r="H45" s="9"/>
      <c r="I45" s="9"/>
      <c r="J45" s="9"/>
      <c r="K45" s="9"/>
      <c r="L45" s="9"/>
      <c r="M45" s="9"/>
      <c r="N45" s="9"/>
    </row>
    <row r="46" spans="1:14" x14ac:dyDescent="0.2">
      <c r="A46" s="20" t="s">
        <v>604</v>
      </c>
      <c r="B46" s="21">
        <v>138</v>
      </c>
      <c r="C46" s="21">
        <v>5</v>
      </c>
      <c r="D46" s="21">
        <v>15</v>
      </c>
      <c r="E46" s="21">
        <v>36</v>
      </c>
      <c r="F46" s="21">
        <v>31</v>
      </c>
      <c r="G46" s="21">
        <v>7</v>
      </c>
      <c r="H46" s="21">
        <v>6</v>
      </c>
      <c r="I46" s="21">
        <v>8</v>
      </c>
      <c r="J46" s="21">
        <v>2</v>
      </c>
      <c r="K46" s="21">
        <v>0</v>
      </c>
      <c r="L46" s="21">
        <v>2</v>
      </c>
      <c r="M46" s="21">
        <v>12</v>
      </c>
      <c r="N46" s="21">
        <v>14</v>
      </c>
    </row>
    <row r="47" spans="1:14" x14ac:dyDescent="0.2">
      <c r="A47" s="20" t="s">
        <v>328</v>
      </c>
      <c r="B47" s="21">
        <v>1747</v>
      </c>
      <c r="C47" s="21">
        <v>28</v>
      </c>
      <c r="D47" s="21">
        <v>77</v>
      </c>
      <c r="E47" s="21">
        <v>131</v>
      </c>
      <c r="F47" s="21">
        <v>239</v>
      </c>
      <c r="G47" s="21">
        <v>303</v>
      </c>
      <c r="H47" s="21">
        <v>262</v>
      </c>
      <c r="I47" s="21">
        <v>289</v>
      </c>
      <c r="J47" s="21">
        <v>218</v>
      </c>
      <c r="K47" s="21">
        <v>73</v>
      </c>
      <c r="L47" s="21">
        <v>82</v>
      </c>
      <c r="M47" s="21">
        <v>8</v>
      </c>
      <c r="N47" s="21">
        <v>37</v>
      </c>
    </row>
    <row r="48" spans="1:14" x14ac:dyDescent="0.2">
      <c r="A48" s="20" t="s">
        <v>329</v>
      </c>
      <c r="B48" s="21">
        <v>191</v>
      </c>
      <c r="C48" s="21">
        <v>12</v>
      </c>
      <c r="D48" s="21">
        <v>34</v>
      </c>
      <c r="E48" s="21">
        <v>38</v>
      </c>
      <c r="F48" s="21">
        <v>29</v>
      </c>
      <c r="G48" s="21">
        <v>14</v>
      </c>
      <c r="H48" s="21">
        <v>8</v>
      </c>
      <c r="I48" s="21">
        <v>11</v>
      </c>
      <c r="J48" s="21">
        <v>10</v>
      </c>
      <c r="K48" s="21">
        <v>3</v>
      </c>
      <c r="L48" s="21">
        <v>3</v>
      </c>
      <c r="M48" s="21">
        <v>10</v>
      </c>
      <c r="N48" s="21">
        <v>19</v>
      </c>
    </row>
    <row r="49" spans="1:14" x14ac:dyDescent="0.2">
      <c r="A49" s="20" t="s">
        <v>330</v>
      </c>
      <c r="B49" s="21">
        <v>544</v>
      </c>
      <c r="C49" s="21">
        <v>9</v>
      </c>
      <c r="D49" s="21">
        <v>70</v>
      </c>
      <c r="E49" s="21">
        <v>103</v>
      </c>
      <c r="F49" s="21">
        <v>83</v>
      </c>
      <c r="G49" s="21">
        <v>37</v>
      </c>
      <c r="H49" s="21">
        <v>39</v>
      </c>
      <c r="I49" s="21">
        <v>56</v>
      </c>
      <c r="J49" s="21">
        <v>37</v>
      </c>
      <c r="K49" s="21">
        <v>14</v>
      </c>
      <c r="L49" s="21">
        <v>7</v>
      </c>
      <c r="M49" s="21">
        <v>17</v>
      </c>
      <c r="N49" s="21">
        <v>72</v>
      </c>
    </row>
    <row r="50" spans="1:14" x14ac:dyDescent="0.2">
      <c r="A50" s="20" t="s">
        <v>605</v>
      </c>
      <c r="B50" s="21">
        <v>57</v>
      </c>
      <c r="C50" s="21">
        <v>0</v>
      </c>
      <c r="D50" s="21">
        <v>0</v>
      </c>
      <c r="E50" s="21">
        <v>2</v>
      </c>
      <c r="F50" s="21">
        <v>3</v>
      </c>
      <c r="G50" s="21">
        <v>0</v>
      </c>
      <c r="H50" s="21">
        <v>0</v>
      </c>
      <c r="I50" s="21">
        <v>0</v>
      </c>
      <c r="J50" s="21">
        <v>0</v>
      </c>
      <c r="K50" s="21">
        <v>0</v>
      </c>
      <c r="L50" s="21">
        <v>0</v>
      </c>
      <c r="M50" s="21">
        <v>0</v>
      </c>
      <c r="N50" s="21">
        <v>52</v>
      </c>
    </row>
    <row r="51" spans="1:14" x14ac:dyDescent="0.2">
      <c r="A51" s="9" t="s">
        <v>606</v>
      </c>
      <c r="B51" s="10">
        <v>89</v>
      </c>
      <c r="C51" s="10">
        <v>4</v>
      </c>
      <c r="D51" s="10">
        <v>11</v>
      </c>
      <c r="E51" s="10">
        <v>21</v>
      </c>
      <c r="F51" s="10">
        <v>21</v>
      </c>
      <c r="G51" s="10">
        <v>4</v>
      </c>
      <c r="H51" s="10">
        <v>4</v>
      </c>
      <c r="I51" s="10">
        <v>3</v>
      </c>
      <c r="J51" s="10">
        <v>1</v>
      </c>
      <c r="K51" s="10">
        <v>0</v>
      </c>
      <c r="L51" s="10">
        <v>2</v>
      </c>
      <c r="M51" s="10">
        <v>11</v>
      </c>
      <c r="N51" s="10">
        <v>7</v>
      </c>
    </row>
    <row r="52" spans="1:14" x14ac:dyDescent="0.2">
      <c r="A52" s="20" t="s">
        <v>331</v>
      </c>
      <c r="B52" s="21">
        <v>977</v>
      </c>
      <c r="C52" s="21">
        <v>19</v>
      </c>
      <c r="D52" s="21">
        <v>37</v>
      </c>
      <c r="E52" s="21">
        <v>72</v>
      </c>
      <c r="F52" s="21">
        <v>137</v>
      </c>
      <c r="G52" s="21">
        <v>175</v>
      </c>
      <c r="H52" s="21">
        <v>144</v>
      </c>
      <c r="I52" s="21">
        <v>168</v>
      </c>
      <c r="J52" s="21">
        <v>124</v>
      </c>
      <c r="K52" s="21">
        <v>35</v>
      </c>
      <c r="L52" s="21">
        <v>45</v>
      </c>
      <c r="M52" s="21">
        <v>5</v>
      </c>
      <c r="N52" s="21">
        <v>16</v>
      </c>
    </row>
    <row r="53" spans="1:14" x14ac:dyDescent="0.2">
      <c r="A53" s="20" t="s">
        <v>332</v>
      </c>
      <c r="B53" s="21">
        <v>73</v>
      </c>
      <c r="C53" s="21">
        <v>4</v>
      </c>
      <c r="D53" s="21">
        <v>19</v>
      </c>
      <c r="E53" s="21">
        <v>15</v>
      </c>
      <c r="F53" s="21">
        <v>15</v>
      </c>
      <c r="G53" s="21">
        <v>4</v>
      </c>
      <c r="H53" s="21">
        <v>1</v>
      </c>
      <c r="I53" s="21">
        <v>3</v>
      </c>
      <c r="J53" s="21">
        <v>2</v>
      </c>
      <c r="K53" s="21">
        <v>0</v>
      </c>
      <c r="L53" s="21">
        <v>1</v>
      </c>
      <c r="M53" s="21">
        <v>4</v>
      </c>
      <c r="N53" s="21">
        <v>5</v>
      </c>
    </row>
    <row r="54" spans="1:14" x14ac:dyDescent="0.2">
      <c r="A54" s="20" t="s">
        <v>333</v>
      </c>
      <c r="B54" s="21">
        <v>108</v>
      </c>
      <c r="C54" s="21">
        <v>1</v>
      </c>
      <c r="D54" s="21">
        <v>12</v>
      </c>
      <c r="E54" s="21">
        <v>19</v>
      </c>
      <c r="F54" s="21">
        <v>13</v>
      </c>
      <c r="G54" s="21">
        <v>8</v>
      </c>
      <c r="H54" s="21">
        <v>8</v>
      </c>
      <c r="I54" s="21">
        <v>16</v>
      </c>
      <c r="J54" s="21">
        <v>9</v>
      </c>
      <c r="K54" s="21">
        <v>5</v>
      </c>
      <c r="L54" s="21">
        <v>3</v>
      </c>
      <c r="M54" s="21">
        <v>4</v>
      </c>
      <c r="N54" s="21">
        <v>10</v>
      </c>
    </row>
    <row r="55" spans="1:14" x14ac:dyDescent="0.2">
      <c r="A55" s="20" t="s">
        <v>605</v>
      </c>
      <c r="B55" s="21">
        <v>30</v>
      </c>
      <c r="C55" s="21">
        <v>0</v>
      </c>
      <c r="D55" s="21">
        <v>0</v>
      </c>
      <c r="E55" s="21">
        <v>1</v>
      </c>
      <c r="F55" s="21">
        <v>0</v>
      </c>
      <c r="G55" s="21">
        <v>0</v>
      </c>
      <c r="H55" s="21">
        <v>0</v>
      </c>
      <c r="I55" s="21">
        <v>0</v>
      </c>
      <c r="J55" s="21">
        <v>0</v>
      </c>
      <c r="K55" s="21">
        <v>0</v>
      </c>
      <c r="L55" s="21">
        <v>0</v>
      </c>
      <c r="M55" s="21">
        <v>0</v>
      </c>
      <c r="N55" s="21">
        <v>29</v>
      </c>
    </row>
    <row r="56" spans="1:14" x14ac:dyDescent="0.2">
      <c r="A56" s="9" t="s">
        <v>607</v>
      </c>
      <c r="B56" s="10">
        <v>49</v>
      </c>
      <c r="C56" s="10">
        <v>1</v>
      </c>
      <c r="D56" s="10">
        <v>4</v>
      </c>
      <c r="E56" s="10">
        <v>15</v>
      </c>
      <c r="F56" s="10">
        <v>10</v>
      </c>
      <c r="G56" s="10">
        <v>3</v>
      </c>
      <c r="H56" s="10">
        <v>2</v>
      </c>
      <c r="I56" s="10">
        <v>5</v>
      </c>
      <c r="J56" s="10">
        <v>1</v>
      </c>
      <c r="K56" s="10">
        <v>0</v>
      </c>
      <c r="L56" s="10">
        <v>0</v>
      </c>
      <c r="M56" s="10">
        <v>1</v>
      </c>
      <c r="N56" s="10">
        <v>7</v>
      </c>
    </row>
    <row r="57" spans="1:14" x14ac:dyDescent="0.2">
      <c r="A57" s="20" t="s">
        <v>331</v>
      </c>
      <c r="B57" s="21">
        <v>770</v>
      </c>
      <c r="C57" s="21">
        <v>9</v>
      </c>
      <c r="D57" s="21">
        <v>40</v>
      </c>
      <c r="E57" s="21">
        <v>59</v>
      </c>
      <c r="F57" s="21">
        <v>102</v>
      </c>
      <c r="G57" s="21">
        <v>128</v>
      </c>
      <c r="H57" s="21">
        <v>118</v>
      </c>
      <c r="I57" s="21">
        <v>121</v>
      </c>
      <c r="J57" s="21">
        <v>94</v>
      </c>
      <c r="K57" s="21">
        <v>38</v>
      </c>
      <c r="L57" s="21">
        <v>37</v>
      </c>
      <c r="M57" s="21">
        <v>3</v>
      </c>
      <c r="N57" s="21">
        <v>21</v>
      </c>
    </row>
    <row r="58" spans="1:14" x14ac:dyDescent="0.2">
      <c r="A58" s="20" t="s">
        <v>332</v>
      </c>
      <c r="B58" s="21">
        <v>118</v>
      </c>
      <c r="C58" s="21">
        <v>8</v>
      </c>
      <c r="D58" s="21">
        <v>15</v>
      </c>
      <c r="E58" s="21">
        <v>23</v>
      </c>
      <c r="F58" s="21">
        <v>14</v>
      </c>
      <c r="G58" s="21">
        <v>10</v>
      </c>
      <c r="H58" s="21">
        <v>7</v>
      </c>
      <c r="I58" s="21">
        <v>8</v>
      </c>
      <c r="J58" s="21">
        <v>8</v>
      </c>
      <c r="K58" s="21">
        <v>3</v>
      </c>
      <c r="L58" s="21">
        <v>2</v>
      </c>
      <c r="M58" s="21">
        <v>6</v>
      </c>
      <c r="N58" s="21">
        <v>14</v>
      </c>
    </row>
    <row r="59" spans="1:14" x14ac:dyDescent="0.2">
      <c r="A59" s="20" t="s">
        <v>333</v>
      </c>
      <c r="B59" s="21">
        <v>436</v>
      </c>
      <c r="C59" s="21">
        <v>8</v>
      </c>
      <c r="D59" s="21">
        <v>58</v>
      </c>
      <c r="E59" s="21">
        <v>84</v>
      </c>
      <c r="F59" s="21">
        <v>70</v>
      </c>
      <c r="G59" s="21">
        <v>29</v>
      </c>
      <c r="H59" s="21">
        <v>31</v>
      </c>
      <c r="I59" s="21">
        <v>40</v>
      </c>
      <c r="J59" s="21">
        <v>28</v>
      </c>
      <c r="K59" s="21">
        <v>9</v>
      </c>
      <c r="L59" s="21">
        <v>4</v>
      </c>
      <c r="M59" s="21">
        <v>13</v>
      </c>
      <c r="N59" s="21">
        <v>62</v>
      </c>
    </row>
    <row r="60" spans="1:14" x14ac:dyDescent="0.2">
      <c r="A60" s="20" t="s">
        <v>605</v>
      </c>
      <c r="B60" s="21">
        <v>27</v>
      </c>
      <c r="C60" s="21">
        <v>0</v>
      </c>
      <c r="D60" s="21">
        <v>0</v>
      </c>
      <c r="E60" s="21">
        <v>1</v>
      </c>
      <c r="F60" s="21">
        <v>3</v>
      </c>
      <c r="G60" s="21">
        <v>0</v>
      </c>
      <c r="H60" s="21">
        <v>0</v>
      </c>
      <c r="I60" s="21">
        <v>0</v>
      </c>
      <c r="J60" s="21">
        <v>0</v>
      </c>
      <c r="K60" s="21">
        <v>0</v>
      </c>
      <c r="L60" s="21">
        <v>0</v>
      </c>
      <c r="M60" s="21">
        <v>0</v>
      </c>
      <c r="N60" s="21">
        <v>23</v>
      </c>
    </row>
    <row r="61" spans="1:14" x14ac:dyDescent="0.2">
      <c r="A61" s="9" t="s">
        <v>608</v>
      </c>
      <c r="B61" s="9"/>
      <c r="C61" s="9"/>
      <c r="D61" s="9"/>
      <c r="E61" s="9"/>
      <c r="F61" s="9"/>
      <c r="G61" s="9"/>
      <c r="H61" s="9"/>
      <c r="I61" s="9"/>
      <c r="J61" s="9"/>
      <c r="K61" s="9"/>
      <c r="L61" s="9"/>
      <c r="M61" s="9"/>
      <c r="N61" s="9"/>
    </row>
    <row r="62" spans="1:14" x14ac:dyDescent="0.2">
      <c r="A62" s="20" t="s">
        <v>609</v>
      </c>
      <c r="B62" s="21">
        <v>360</v>
      </c>
      <c r="C62" s="21">
        <v>6</v>
      </c>
      <c r="D62" s="21">
        <v>18</v>
      </c>
      <c r="E62" s="21">
        <v>26</v>
      </c>
      <c r="F62" s="21">
        <v>42</v>
      </c>
      <c r="G62" s="21">
        <v>46</v>
      </c>
      <c r="H62" s="21">
        <v>51</v>
      </c>
      <c r="I62" s="21">
        <v>54</v>
      </c>
      <c r="J62" s="21">
        <v>42</v>
      </c>
      <c r="K62" s="21">
        <v>26</v>
      </c>
      <c r="L62" s="21">
        <v>21</v>
      </c>
      <c r="M62" s="21">
        <v>5</v>
      </c>
      <c r="N62" s="21">
        <v>23</v>
      </c>
    </row>
    <row r="63" spans="1:14" x14ac:dyDescent="0.2">
      <c r="A63" s="20" t="s">
        <v>610</v>
      </c>
      <c r="B63" s="21">
        <v>1326</v>
      </c>
      <c r="C63" s="21">
        <v>28</v>
      </c>
      <c r="D63" s="21">
        <v>119</v>
      </c>
      <c r="E63" s="21">
        <v>180</v>
      </c>
      <c r="F63" s="21">
        <v>215</v>
      </c>
      <c r="G63" s="21">
        <v>216</v>
      </c>
      <c r="H63" s="21">
        <v>169</v>
      </c>
      <c r="I63" s="21">
        <v>175</v>
      </c>
      <c r="J63" s="21">
        <v>81</v>
      </c>
      <c r="K63" s="21">
        <v>17</v>
      </c>
      <c r="L63" s="21">
        <v>30</v>
      </c>
      <c r="M63" s="21">
        <v>25</v>
      </c>
      <c r="N63" s="21">
        <v>71</v>
      </c>
    </row>
    <row r="64" spans="1:14" x14ac:dyDescent="0.2">
      <c r="A64" s="20" t="s">
        <v>611</v>
      </c>
      <c r="B64" s="21">
        <v>649</v>
      </c>
      <c r="C64" s="21">
        <v>10</v>
      </c>
      <c r="D64" s="21">
        <v>23</v>
      </c>
      <c r="E64" s="21">
        <v>51</v>
      </c>
      <c r="F64" s="21">
        <v>67</v>
      </c>
      <c r="G64" s="21">
        <v>74</v>
      </c>
      <c r="H64" s="21">
        <v>68</v>
      </c>
      <c r="I64" s="21">
        <v>112</v>
      </c>
      <c r="J64" s="21">
        <v>133</v>
      </c>
      <c r="K64" s="21">
        <v>47</v>
      </c>
      <c r="L64" s="21">
        <v>39</v>
      </c>
      <c r="M64" s="21">
        <v>0</v>
      </c>
      <c r="N64" s="21">
        <v>25</v>
      </c>
    </row>
    <row r="65" spans="1:14" x14ac:dyDescent="0.2">
      <c r="A65" s="20" t="s">
        <v>612</v>
      </c>
      <c r="B65" s="21">
        <v>277</v>
      </c>
      <c r="C65" s="21">
        <v>10</v>
      </c>
      <c r="D65" s="21">
        <v>36</v>
      </c>
      <c r="E65" s="21">
        <v>48</v>
      </c>
      <c r="F65" s="21">
        <v>55</v>
      </c>
      <c r="G65" s="21">
        <v>25</v>
      </c>
      <c r="H65" s="21">
        <v>26</v>
      </c>
      <c r="I65" s="21">
        <v>22</v>
      </c>
      <c r="J65" s="21">
        <v>11</v>
      </c>
      <c r="K65" s="21">
        <v>0</v>
      </c>
      <c r="L65" s="21">
        <v>4</v>
      </c>
      <c r="M65" s="21">
        <v>16</v>
      </c>
      <c r="N65" s="21">
        <v>24</v>
      </c>
    </row>
    <row r="66" spans="1:14" x14ac:dyDescent="0.2">
      <c r="A66" s="20" t="s">
        <v>613</v>
      </c>
      <c r="B66" s="21">
        <v>65</v>
      </c>
      <c r="C66" s="21">
        <v>0</v>
      </c>
      <c r="D66" s="21">
        <v>0</v>
      </c>
      <c r="E66" s="21">
        <v>5</v>
      </c>
      <c r="F66" s="21">
        <v>6</v>
      </c>
      <c r="G66" s="21">
        <v>0</v>
      </c>
      <c r="H66" s="21">
        <v>1</v>
      </c>
      <c r="I66" s="21">
        <v>1</v>
      </c>
      <c r="J66" s="21">
        <v>0</v>
      </c>
      <c r="K66" s="21">
        <v>0</v>
      </c>
      <c r="L66" s="21">
        <v>0</v>
      </c>
      <c r="M66" s="21">
        <v>1</v>
      </c>
      <c r="N66" s="21">
        <v>51</v>
      </c>
    </row>
    <row r="67" spans="1:14" x14ac:dyDescent="0.2">
      <c r="A67" s="9" t="s">
        <v>614</v>
      </c>
      <c r="B67" s="9"/>
      <c r="C67" s="9"/>
      <c r="D67" s="9"/>
      <c r="E67" s="9"/>
      <c r="F67" s="9"/>
      <c r="G67" s="9"/>
      <c r="H67" s="9"/>
      <c r="I67" s="9"/>
      <c r="J67" s="9"/>
      <c r="K67" s="9"/>
      <c r="L67" s="9"/>
      <c r="M67" s="9"/>
      <c r="N67" s="9"/>
    </row>
    <row r="68" spans="1:14" x14ac:dyDescent="0.2">
      <c r="A68" s="20" t="s">
        <v>615</v>
      </c>
      <c r="B68" s="21">
        <v>537</v>
      </c>
      <c r="C68" s="21">
        <v>21</v>
      </c>
      <c r="D68" s="21">
        <v>102</v>
      </c>
      <c r="E68" s="21">
        <v>131</v>
      </c>
      <c r="F68" s="21">
        <v>98</v>
      </c>
      <c r="G68" s="21">
        <v>26</v>
      </c>
      <c r="H68" s="21">
        <v>16</v>
      </c>
      <c r="I68" s="21">
        <v>16</v>
      </c>
      <c r="J68" s="21">
        <v>5</v>
      </c>
      <c r="K68" s="21">
        <v>0</v>
      </c>
      <c r="L68" s="21">
        <v>3</v>
      </c>
      <c r="M68" s="21">
        <v>34</v>
      </c>
      <c r="N68" s="21">
        <v>85</v>
      </c>
    </row>
    <row r="69" spans="1:14" x14ac:dyDescent="0.2">
      <c r="A69" s="20" t="s">
        <v>180</v>
      </c>
      <c r="B69" s="21">
        <v>1667</v>
      </c>
      <c r="C69" s="21">
        <v>25</v>
      </c>
      <c r="D69" s="21">
        <v>68</v>
      </c>
      <c r="E69" s="21">
        <v>126</v>
      </c>
      <c r="F69" s="21">
        <v>229</v>
      </c>
      <c r="G69" s="21">
        <v>292</v>
      </c>
      <c r="H69" s="21">
        <v>253</v>
      </c>
      <c r="I69" s="21">
        <v>280</v>
      </c>
      <c r="J69" s="21">
        <v>209</v>
      </c>
      <c r="K69" s="21">
        <v>66</v>
      </c>
      <c r="L69" s="21">
        <v>78</v>
      </c>
      <c r="M69" s="21">
        <v>7</v>
      </c>
      <c r="N69" s="21">
        <v>34</v>
      </c>
    </row>
    <row r="70" spans="1:14" x14ac:dyDescent="0.2">
      <c r="A70" s="20" t="s">
        <v>616</v>
      </c>
      <c r="B70" s="21">
        <v>99</v>
      </c>
      <c r="C70" s="21">
        <v>2</v>
      </c>
      <c r="D70" s="21">
        <v>6</v>
      </c>
      <c r="E70" s="21">
        <v>4</v>
      </c>
      <c r="F70" s="21">
        <v>12</v>
      </c>
      <c r="G70" s="21">
        <v>15</v>
      </c>
      <c r="H70" s="21">
        <v>10</v>
      </c>
      <c r="I70" s="21">
        <v>23</v>
      </c>
      <c r="J70" s="21">
        <v>17</v>
      </c>
      <c r="K70" s="21">
        <v>2</v>
      </c>
      <c r="L70" s="21">
        <v>8</v>
      </c>
      <c r="M70" s="21">
        <v>0</v>
      </c>
      <c r="N70" s="21">
        <v>0</v>
      </c>
    </row>
    <row r="71" spans="1:14" x14ac:dyDescent="0.2">
      <c r="A71" s="20" t="s">
        <v>617</v>
      </c>
      <c r="B71" s="21">
        <v>819</v>
      </c>
      <c r="C71" s="21">
        <v>7</v>
      </c>
      <c r="D71" s="21">
        <v>24</v>
      </c>
      <c r="E71" s="21">
        <v>55</v>
      </c>
      <c r="F71" s="21">
        <v>78</v>
      </c>
      <c r="G71" s="21">
        <v>88</v>
      </c>
      <c r="H71" s="21">
        <v>99</v>
      </c>
      <c r="I71" s="21">
        <v>144</v>
      </c>
      <c r="J71" s="21">
        <v>159</v>
      </c>
      <c r="K71" s="21">
        <v>68</v>
      </c>
      <c r="L71" s="21">
        <v>57</v>
      </c>
      <c r="M71" s="21">
        <v>4</v>
      </c>
      <c r="N71" s="21">
        <v>36</v>
      </c>
    </row>
    <row r="72" spans="1:14" x14ac:dyDescent="0.2">
      <c r="A72" s="20" t="s">
        <v>618</v>
      </c>
      <c r="B72" s="21">
        <v>87</v>
      </c>
      <c r="C72" s="21">
        <v>2</v>
      </c>
      <c r="D72" s="21">
        <v>4</v>
      </c>
      <c r="E72" s="21">
        <v>14</v>
      </c>
      <c r="F72" s="21">
        <v>12</v>
      </c>
      <c r="G72" s="21">
        <v>4</v>
      </c>
      <c r="H72" s="21">
        <v>8</v>
      </c>
      <c r="I72" s="21">
        <v>13</v>
      </c>
      <c r="J72" s="21">
        <v>16</v>
      </c>
      <c r="K72" s="21">
        <v>3</v>
      </c>
      <c r="L72" s="21">
        <v>4</v>
      </c>
      <c r="M72" s="21">
        <v>3</v>
      </c>
      <c r="N72" s="21">
        <v>4</v>
      </c>
    </row>
    <row r="73" spans="1:14" x14ac:dyDescent="0.2">
      <c r="A73" s="20" t="s">
        <v>613</v>
      </c>
      <c r="B73" s="21">
        <v>55</v>
      </c>
      <c r="C73" s="21">
        <v>1</v>
      </c>
      <c r="D73" s="21">
        <v>0</v>
      </c>
      <c r="E73" s="21">
        <v>1</v>
      </c>
      <c r="F73" s="21">
        <v>2</v>
      </c>
      <c r="G73" s="21">
        <v>0</v>
      </c>
      <c r="H73" s="21">
        <v>0</v>
      </c>
      <c r="I73" s="21">
        <v>0</v>
      </c>
      <c r="J73" s="21">
        <v>1</v>
      </c>
      <c r="K73" s="21">
        <v>0</v>
      </c>
      <c r="L73" s="21">
        <v>0</v>
      </c>
      <c r="M73" s="21">
        <v>0</v>
      </c>
      <c r="N73" s="21">
        <v>50</v>
      </c>
    </row>
    <row r="74" spans="1:14" x14ac:dyDescent="0.2">
      <c r="A74" s="9" t="s">
        <v>619</v>
      </c>
      <c r="B74" s="9"/>
      <c r="C74" s="9"/>
      <c r="D74" s="9"/>
      <c r="E74" s="9"/>
      <c r="F74" s="9"/>
      <c r="G74" s="9"/>
      <c r="H74" s="9"/>
      <c r="I74" s="9"/>
      <c r="J74" s="9"/>
      <c r="K74" s="9"/>
      <c r="L74" s="9"/>
      <c r="M74" s="9"/>
      <c r="N74" s="9"/>
    </row>
    <row r="75" spans="1:14" x14ac:dyDescent="0.2">
      <c r="A75" s="20" t="s">
        <v>620</v>
      </c>
      <c r="B75" s="21">
        <v>537</v>
      </c>
      <c r="C75" s="21">
        <v>21</v>
      </c>
      <c r="D75" s="21">
        <v>102</v>
      </c>
      <c r="E75" s="21">
        <v>131</v>
      </c>
      <c r="F75" s="21">
        <v>98</v>
      </c>
      <c r="G75" s="21">
        <v>26</v>
      </c>
      <c r="H75" s="21">
        <v>16</v>
      </c>
      <c r="I75" s="21">
        <v>16</v>
      </c>
      <c r="J75" s="21">
        <v>5</v>
      </c>
      <c r="K75" s="21">
        <v>0</v>
      </c>
      <c r="L75" s="21">
        <v>3</v>
      </c>
      <c r="M75" s="21">
        <v>34</v>
      </c>
      <c r="N75" s="21">
        <v>85</v>
      </c>
    </row>
    <row r="76" spans="1:14" x14ac:dyDescent="0.2">
      <c r="A76" s="20" t="s">
        <v>621</v>
      </c>
      <c r="B76" s="21">
        <v>1329</v>
      </c>
      <c r="C76" s="21">
        <v>25</v>
      </c>
      <c r="D76" s="21">
        <v>76</v>
      </c>
      <c r="E76" s="21">
        <v>143</v>
      </c>
      <c r="F76" s="21">
        <v>225</v>
      </c>
      <c r="G76" s="21">
        <v>252</v>
      </c>
      <c r="H76" s="21">
        <v>208</v>
      </c>
      <c r="I76" s="21">
        <v>209</v>
      </c>
      <c r="J76" s="21">
        <v>102</v>
      </c>
      <c r="K76" s="21">
        <v>21</v>
      </c>
      <c r="L76" s="21">
        <v>34</v>
      </c>
      <c r="M76" s="21">
        <v>10</v>
      </c>
      <c r="N76" s="21">
        <v>24</v>
      </c>
    </row>
    <row r="77" spans="1:14" x14ac:dyDescent="0.2">
      <c r="A77" s="20" t="s">
        <v>622</v>
      </c>
      <c r="B77" s="21">
        <v>406</v>
      </c>
      <c r="C77" s="21">
        <v>6</v>
      </c>
      <c r="D77" s="21">
        <v>6</v>
      </c>
      <c r="E77" s="21">
        <v>23</v>
      </c>
      <c r="F77" s="21">
        <v>41</v>
      </c>
      <c r="G77" s="21">
        <v>59</v>
      </c>
      <c r="H77" s="21">
        <v>60</v>
      </c>
      <c r="I77" s="21">
        <v>79</v>
      </c>
      <c r="J77" s="21">
        <v>80</v>
      </c>
      <c r="K77" s="21">
        <v>31</v>
      </c>
      <c r="L77" s="21">
        <v>15</v>
      </c>
      <c r="M77" s="21">
        <v>2</v>
      </c>
      <c r="N77" s="21">
        <v>4</v>
      </c>
    </row>
    <row r="78" spans="1:14" x14ac:dyDescent="0.2">
      <c r="A78" s="20" t="s">
        <v>623</v>
      </c>
      <c r="B78" s="21">
        <v>152</v>
      </c>
      <c r="C78" s="21">
        <v>1</v>
      </c>
      <c r="D78" s="21">
        <v>5</v>
      </c>
      <c r="E78" s="21">
        <v>5</v>
      </c>
      <c r="F78" s="21">
        <v>5</v>
      </c>
      <c r="G78" s="21">
        <v>11</v>
      </c>
      <c r="H78" s="21">
        <v>16</v>
      </c>
      <c r="I78" s="21">
        <v>33</v>
      </c>
      <c r="J78" s="21">
        <v>32</v>
      </c>
      <c r="K78" s="21">
        <v>19</v>
      </c>
      <c r="L78" s="21">
        <v>13</v>
      </c>
      <c r="M78" s="21">
        <v>0</v>
      </c>
      <c r="N78" s="21">
        <v>12</v>
      </c>
    </row>
    <row r="79" spans="1:14" x14ac:dyDescent="0.2">
      <c r="A79" s="20" t="s">
        <v>624</v>
      </c>
      <c r="B79" s="21">
        <v>88</v>
      </c>
      <c r="C79" s="21">
        <v>1</v>
      </c>
      <c r="D79" s="21">
        <v>4</v>
      </c>
      <c r="E79" s="21">
        <v>1</v>
      </c>
      <c r="F79" s="21">
        <v>3</v>
      </c>
      <c r="G79" s="21">
        <v>3</v>
      </c>
      <c r="H79" s="21">
        <v>5</v>
      </c>
      <c r="I79" s="21">
        <v>18</v>
      </c>
      <c r="J79" s="21">
        <v>25</v>
      </c>
      <c r="K79" s="21">
        <v>13</v>
      </c>
      <c r="L79" s="21">
        <v>9</v>
      </c>
      <c r="M79" s="21">
        <v>0</v>
      </c>
      <c r="N79" s="21">
        <v>6</v>
      </c>
    </row>
    <row r="80" spans="1:14" x14ac:dyDescent="0.2">
      <c r="A80" s="20" t="s">
        <v>625</v>
      </c>
      <c r="B80" s="21">
        <v>84</v>
      </c>
      <c r="C80" s="21">
        <v>0</v>
      </c>
      <c r="D80" s="21">
        <v>2</v>
      </c>
      <c r="E80" s="21">
        <v>2</v>
      </c>
      <c r="F80" s="21">
        <v>6</v>
      </c>
      <c r="G80" s="21">
        <v>8</v>
      </c>
      <c r="H80" s="21">
        <v>6</v>
      </c>
      <c r="I80" s="21">
        <v>5</v>
      </c>
      <c r="J80" s="21">
        <v>21</v>
      </c>
      <c r="K80" s="21">
        <v>5</v>
      </c>
      <c r="L80" s="21">
        <v>20</v>
      </c>
      <c r="M80" s="21">
        <v>1</v>
      </c>
      <c r="N80" s="21">
        <v>8</v>
      </c>
    </row>
    <row r="81" spans="1:14" x14ac:dyDescent="0.2">
      <c r="A81" s="20" t="s">
        <v>613</v>
      </c>
      <c r="B81" s="21">
        <v>81</v>
      </c>
      <c r="C81" s="21">
        <v>0</v>
      </c>
      <c r="D81" s="21">
        <v>1</v>
      </c>
      <c r="E81" s="21">
        <v>5</v>
      </c>
      <c r="F81" s="21">
        <v>7</v>
      </c>
      <c r="G81" s="21">
        <v>2</v>
      </c>
      <c r="H81" s="21">
        <v>4</v>
      </c>
      <c r="I81" s="21">
        <v>4</v>
      </c>
      <c r="J81" s="21">
        <v>2</v>
      </c>
      <c r="K81" s="21">
        <v>1</v>
      </c>
      <c r="L81" s="21">
        <v>0</v>
      </c>
      <c r="M81" s="21">
        <v>0</v>
      </c>
      <c r="N81" s="21">
        <v>55</v>
      </c>
    </row>
    <row r="82" spans="1:14" x14ac:dyDescent="0.2">
      <c r="A82" s="9" t="s">
        <v>626</v>
      </c>
      <c r="B82" s="9"/>
      <c r="C82" s="9"/>
      <c r="D82" s="9"/>
      <c r="E82" s="9"/>
      <c r="F82" s="9"/>
      <c r="G82" s="9"/>
      <c r="H82" s="9"/>
      <c r="I82" s="9"/>
      <c r="J82" s="9"/>
      <c r="K82" s="9"/>
      <c r="L82" s="9"/>
      <c r="M82" s="9"/>
      <c r="N82" s="9"/>
    </row>
    <row r="83" spans="1:14" x14ac:dyDescent="0.2">
      <c r="A83" s="20" t="s">
        <v>627</v>
      </c>
      <c r="B83" s="21">
        <v>788</v>
      </c>
      <c r="C83" s="21">
        <v>12</v>
      </c>
      <c r="D83" s="21">
        <v>40</v>
      </c>
      <c r="E83" s="21">
        <v>78</v>
      </c>
      <c r="F83" s="21">
        <v>96</v>
      </c>
      <c r="G83" s="21">
        <v>76</v>
      </c>
      <c r="H83" s="21">
        <v>91</v>
      </c>
      <c r="I83" s="21">
        <v>146</v>
      </c>
      <c r="J83" s="21">
        <v>127</v>
      </c>
      <c r="K83" s="21">
        <v>35</v>
      </c>
      <c r="L83" s="21">
        <v>57</v>
      </c>
      <c r="M83" s="21">
        <v>3</v>
      </c>
      <c r="N83" s="21">
        <v>27</v>
      </c>
    </row>
    <row r="84" spans="1:14" x14ac:dyDescent="0.2">
      <c r="A84" s="20" t="s">
        <v>628</v>
      </c>
      <c r="B84" s="21">
        <v>1824</v>
      </c>
      <c r="C84" s="21">
        <v>41</v>
      </c>
      <c r="D84" s="21">
        <v>154</v>
      </c>
      <c r="E84" s="21">
        <v>231</v>
      </c>
      <c r="F84" s="21">
        <v>286</v>
      </c>
      <c r="G84" s="21">
        <v>282</v>
      </c>
      <c r="H84" s="21">
        <v>223</v>
      </c>
      <c r="I84" s="21">
        <v>217</v>
      </c>
      <c r="J84" s="21">
        <v>140</v>
      </c>
      <c r="K84" s="21">
        <v>53</v>
      </c>
      <c r="L84" s="21">
        <v>36</v>
      </c>
      <c r="M84" s="21">
        <v>44</v>
      </c>
      <c r="N84" s="21">
        <v>117</v>
      </c>
    </row>
    <row r="85" spans="1:14" x14ac:dyDescent="0.2">
      <c r="A85" s="20" t="s">
        <v>613</v>
      </c>
      <c r="B85" s="21">
        <v>65</v>
      </c>
      <c r="C85" s="21">
        <v>1</v>
      </c>
      <c r="D85" s="21">
        <v>2</v>
      </c>
      <c r="E85" s="21">
        <v>1</v>
      </c>
      <c r="F85" s="21">
        <v>3</v>
      </c>
      <c r="G85" s="21">
        <v>3</v>
      </c>
      <c r="H85" s="21">
        <v>1</v>
      </c>
      <c r="I85" s="21">
        <v>1</v>
      </c>
      <c r="J85" s="21">
        <v>0</v>
      </c>
      <c r="K85" s="21">
        <v>2</v>
      </c>
      <c r="L85" s="21">
        <v>1</v>
      </c>
      <c r="M85" s="21">
        <v>0</v>
      </c>
      <c r="N85" s="21">
        <v>50</v>
      </c>
    </row>
    <row r="86" spans="1:14" x14ac:dyDescent="0.2">
      <c r="A86" s="9" t="s">
        <v>629</v>
      </c>
      <c r="B86" s="9"/>
      <c r="C86" s="9"/>
      <c r="D86" s="9"/>
      <c r="E86" s="9"/>
      <c r="F86" s="9"/>
      <c r="G86" s="9"/>
      <c r="H86" s="9"/>
      <c r="I86" s="9"/>
      <c r="J86" s="9"/>
      <c r="K86" s="9"/>
      <c r="L86" s="9"/>
      <c r="M86" s="9"/>
      <c r="N86" s="9"/>
    </row>
    <row r="87" spans="1:14" x14ac:dyDescent="0.2">
      <c r="A87" s="20" t="s">
        <v>630</v>
      </c>
      <c r="B87" s="21">
        <v>393</v>
      </c>
      <c r="C87" s="21">
        <v>6</v>
      </c>
      <c r="D87" s="21">
        <v>18</v>
      </c>
      <c r="E87" s="21">
        <v>36</v>
      </c>
      <c r="F87" s="21">
        <v>43</v>
      </c>
      <c r="G87" s="21">
        <v>29</v>
      </c>
      <c r="H87" s="21">
        <v>35</v>
      </c>
      <c r="I87" s="21">
        <v>77</v>
      </c>
      <c r="J87" s="21">
        <v>72</v>
      </c>
      <c r="K87" s="21">
        <v>24</v>
      </c>
      <c r="L87" s="21">
        <v>39</v>
      </c>
      <c r="M87" s="21">
        <v>1</v>
      </c>
      <c r="N87" s="21">
        <v>13</v>
      </c>
    </row>
    <row r="88" spans="1:14" x14ac:dyDescent="0.2">
      <c r="A88" s="20" t="s">
        <v>181</v>
      </c>
      <c r="B88" s="21">
        <v>1944</v>
      </c>
      <c r="C88" s="21">
        <v>31</v>
      </c>
      <c r="D88" s="21">
        <v>153</v>
      </c>
      <c r="E88" s="21">
        <v>238</v>
      </c>
      <c r="F88" s="21">
        <v>306</v>
      </c>
      <c r="G88" s="21">
        <v>312</v>
      </c>
      <c r="H88" s="21">
        <v>254</v>
      </c>
      <c r="I88" s="21">
        <v>250</v>
      </c>
      <c r="J88" s="21">
        <v>170</v>
      </c>
      <c r="K88" s="21">
        <v>59</v>
      </c>
      <c r="L88" s="21">
        <v>36</v>
      </c>
      <c r="M88" s="21">
        <v>26</v>
      </c>
      <c r="N88" s="21">
        <v>109</v>
      </c>
    </row>
    <row r="89" spans="1:14" x14ac:dyDescent="0.2">
      <c r="A89" s="20" t="s">
        <v>182</v>
      </c>
      <c r="B89" s="21">
        <v>38</v>
      </c>
      <c r="C89" s="21">
        <v>2</v>
      </c>
      <c r="D89" s="21">
        <v>2</v>
      </c>
      <c r="E89" s="21">
        <v>3</v>
      </c>
      <c r="F89" s="21">
        <v>4</v>
      </c>
      <c r="G89" s="21">
        <v>2</v>
      </c>
      <c r="H89" s="21">
        <v>5</v>
      </c>
      <c r="I89" s="21">
        <v>7</v>
      </c>
      <c r="J89" s="21">
        <v>5</v>
      </c>
      <c r="K89" s="21">
        <v>2</v>
      </c>
      <c r="L89" s="21">
        <v>1</v>
      </c>
      <c r="M89" s="21">
        <v>2</v>
      </c>
      <c r="N89" s="21">
        <v>3</v>
      </c>
    </row>
    <row r="90" spans="1:14" x14ac:dyDescent="0.2">
      <c r="A90" s="20" t="s">
        <v>631</v>
      </c>
      <c r="B90" s="21">
        <v>36</v>
      </c>
      <c r="C90" s="21">
        <v>3</v>
      </c>
      <c r="D90" s="21">
        <v>3</v>
      </c>
      <c r="E90" s="21">
        <v>4</v>
      </c>
      <c r="F90" s="21">
        <v>4</v>
      </c>
      <c r="G90" s="21">
        <v>4</v>
      </c>
      <c r="H90" s="21">
        <v>3</v>
      </c>
      <c r="I90" s="21">
        <v>6</v>
      </c>
      <c r="J90" s="21">
        <v>1</v>
      </c>
      <c r="K90" s="21">
        <v>1</v>
      </c>
      <c r="L90" s="21">
        <v>1</v>
      </c>
      <c r="M90" s="21">
        <v>5</v>
      </c>
      <c r="N90" s="21">
        <v>1</v>
      </c>
    </row>
    <row r="91" spans="1:14" x14ac:dyDescent="0.2">
      <c r="A91" s="20" t="s">
        <v>183</v>
      </c>
      <c r="B91" s="21">
        <v>53</v>
      </c>
      <c r="C91" s="21">
        <v>0</v>
      </c>
      <c r="D91" s="21">
        <v>0</v>
      </c>
      <c r="E91" s="21">
        <v>3</v>
      </c>
      <c r="F91" s="21">
        <v>4</v>
      </c>
      <c r="G91" s="21">
        <v>6</v>
      </c>
      <c r="H91" s="21">
        <v>5</v>
      </c>
      <c r="I91" s="21">
        <v>5</v>
      </c>
      <c r="J91" s="21">
        <v>8</v>
      </c>
      <c r="K91" s="21">
        <v>3</v>
      </c>
      <c r="L91" s="21">
        <v>15</v>
      </c>
      <c r="M91" s="21">
        <v>0</v>
      </c>
      <c r="N91" s="21">
        <v>4</v>
      </c>
    </row>
    <row r="92" spans="1:14" x14ac:dyDescent="0.2">
      <c r="A92" s="20" t="s">
        <v>632</v>
      </c>
      <c r="B92" s="21">
        <v>22</v>
      </c>
      <c r="C92" s="21">
        <v>2</v>
      </c>
      <c r="D92" s="21">
        <v>2</v>
      </c>
      <c r="E92" s="21">
        <v>2</v>
      </c>
      <c r="F92" s="21">
        <v>4</v>
      </c>
      <c r="G92" s="21">
        <v>1</v>
      </c>
      <c r="H92" s="21">
        <v>3</v>
      </c>
      <c r="I92" s="21">
        <v>6</v>
      </c>
      <c r="J92" s="21">
        <v>1</v>
      </c>
      <c r="K92" s="21">
        <v>0</v>
      </c>
      <c r="L92" s="21">
        <v>0</v>
      </c>
      <c r="M92" s="21">
        <v>1</v>
      </c>
      <c r="N92" s="21">
        <v>0</v>
      </c>
    </row>
    <row r="93" spans="1:14" x14ac:dyDescent="0.2">
      <c r="A93" s="20" t="s">
        <v>633</v>
      </c>
      <c r="B93" s="21">
        <v>32</v>
      </c>
      <c r="C93" s="21">
        <v>6</v>
      </c>
      <c r="D93" s="21">
        <v>7</v>
      </c>
      <c r="E93" s="21">
        <v>4</v>
      </c>
      <c r="F93" s="21">
        <v>1</v>
      </c>
      <c r="G93" s="21">
        <v>0</v>
      </c>
      <c r="H93" s="21">
        <v>0</v>
      </c>
      <c r="I93" s="21">
        <v>0</v>
      </c>
      <c r="J93" s="21">
        <v>0</v>
      </c>
      <c r="K93" s="21">
        <v>0</v>
      </c>
      <c r="L93" s="21">
        <v>0</v>
      </c>
      <c r="M93" s="21">
        <v>11</v>
      </c>
      <c r="N93" s="21">
        <v>3</v>
      </c>
    </row>
    <row r="94" spans="1:14" x14ac:dyDescent="0.2">
      <c r="A94" s="20" t="s">
        <v>634</v>
      </c>
      <c r="B94" s="21">
        <v>9</v>
      </c>
      <c r="C94" s="21">
        <v>0</v>
      </c>
      <c r="D94" s="21">
        <v>0</v>
      </c>
      <c r="E94" s="21">
        <v>0</v>
      </c>
      <c r="F94" s="21">
        <v>1</v>
      </c>
      <c r="G94" s="21">
        <v>0</v>
      </c>
      <c r="H94" s="21">
        <v>0</v>
      </c>
      <c r="I94" s="21">
        <v>3</v>
      </c>
      <c r="J94" s="21">
        <v>4</v>
      </c>
      <c r="K94" s="21">
        <v>0</v>
      </c>
      <c r="L94" s="21">
        <v>1</v>
      </c>
      <c r="M94" s="21">
        <v>0</v>
      </c>
      <c r="N94" s="21">
        <v>0</v>
      </c>
    </row>
    <row r="95" spans="1:14" x14ac:dyDescent="0.2">
      <c r="A95" s="20" t="s">
        <v>613</v>
      </c>
      <c r="B95" s="21">
        <v>150</v>
      </c>
      <c r="C95" s="21">
        <v>4</v>
      </c>
      <c r="D95" s="21">
        <v>11</v>
      </c>
      <c r="E95" s="21">
        <v>20</v>
      </c>
      <c r="F95" s="21">
        <v>18</v>
      </c>
      <c r="G95" s="21">
        <v>7</v>
      </c>
      <c r="H95" s="21">
        <v>10</v>
      </c>
      <c r="I95" s="21">
        <v>10</v>
      </c>
      <c r="J95" s="21">
        <v>6</v>
      </c>
      <c r="K95" s="21">
        <v>1</v>
      </c>
      <c r="L95" s="21">
        <v>1</v>
      </c>
      <c r="M95" s="21">
        <v>1</v>
      </c>
      <c r="N95" s="21">
        <v>61</v>
      </c>
    </row>
    <row r="96" spans="1:14" x14ac:dyDescent="0.2">
      <c r="A96" s="9" t="s">
        <v>635</v>
      </c>
      <c r="B96" s="9"/>
      <c r="C96" s="9"/>
      <c r="D96" s="9"/>
      <c r="E96" s="9"/>
      <c r="F96" s="9"/>
      <c r="G96" s="9"/>
      <c r="H96" s="9"/>
      <c r="I96" s="9"/>
      <c r="J96" s="9"/>
      <c r="K96" s="9"/>
      <c r="L96" s="9"/>
      <c r="M96" s="9"/>
      <c r="N96" s="9"/>
    </row>
    <row r="97" spans="1:14" x14ac:dyDescent="0.2">
      <c r="A97" s="20" t="s">
        <v>184</v>
      </c>
      <c r="B97" s="21">
        <v>54</v>
      </c>
      <c r="C97" s="21">
        <v>54</v>
      </c>
      <c r="D97" s="21">
        <v>0</v>
      </c>
      <c r="E97" s="21">
        <v>0</v>
      </c>
      <c r="F97" s="21">
        <v>0</v>
      </c>
      <c r="G97" s="21">
        <v>0</v>
      </c>
      <c r="H97" s="21">
        <v>0</v>
      </c>
      <c r="I97" s="21">
        <v>0</v>
      </c>
      <c r="J97" s="21">
        <v>0</v>
      </c>
      <c r="K97" s="21">
        <v>0</v>
      </c>
      <c r="L97" s="21">
        <v>0</v>
      </c>
      <c r="M97" s="21">
        <v>0</v>
      </c>
      <c r="N97" s="21">
        <v>0</v>
      </c>
    </row>
    <row r="98" spans="1:14" x14ac:dyDescent="0.2">
      <c r="A98" s="20" t="s">
        <v>185</v>
      </c>
      <c r="B98" s="21">
        <v>196</v>
      </c>
      <c r="C98" s="21">
        <v>0</v>
      </c>
      <c r="D98" s="21">
        <v>196</v>
      </c>
      <c r="E98" s="21">
        <v>0</v>
      </c>
      <c r="F98" s="21">
        <v>0</v>
      </c>
      <c r="G98" s="21">
        <v>0</v>
      </c>
      <c r="H98" s="21">
        <v>0</v>
      </c>
      <c r="I98" s="21">
        <v>0</v>
      </c>
      <c r="J98" s="21">
        <v>0</v>
      </c>
      <c r="K98" s="21">
        <v>0</v>
      </c>
      <c r="L98" s="21">
        <v>0</v>
      </c>
      <c r="M98" s="21">
        <v>0</v>
      </c>
      <c r="N98" s="21">
        <v>0</v>
      </c>
    </row>
    <row r="99" spans="1:14" x14ac:dyDescent="0.2">
      <c r="A99" s="20" t="s">
        <v>186</v>
      </c>
      <c r="B99" s="21">
        <v>310</v>
      </c>
      <c r="C99" s="21">
        <v>0</v>
      </c>
      <c r="D99" s="21">
        <v>0</v>
      </c>
      <c r="E99" s="21">
        <v>310</v>
      </c>
      <c r="F99" s="21">
        <v>0</v>
      </c>
      <c r="G99" s="21">
        <v>0</v>
      </c>
      <c r="H99" s="21">
        <v>0</v>
      </c>
      <c r="I99" s="21">
        <v>0</v>
      </c>
      <c r="J99" s="21">
        <v>0</v>
      </c>
      <c r="K99" s="21">
        <v>0</v>
      </c>
      <c r="L99" s="21">
        <v>0</v>
      </c>
      <c r="M99" s="21">
        <v>0</v>
      </c>
      <c r="N99" s="21">
        <v>0</v>
      </c>
    </row>
    <row r="100" spans="1:14" x14ac:dyDescent="0.2">
      <c r="A100" s="20" t="s">
        <v>187</v>
      </c>
      <c r="B100" s="21">
        <v>385</v>
      </c>
      <c r="C100" s="21">
        <v>0</v>
      </c>
      <c r="D100" s="21">
        <v>0</v>
      </c>
      <c r="E100" s="21">
        <v>0</v>
      </c>
      <c r="F100" s="21">
        <v>385</v>
      </c>
      <c r="G100" s="21">
        <v>0</v>
      </c>
      <c r="H100" s="21">
        <v>0</v>
      </c>
      <c r="I100" s="21">
        <v>0</v>
      </c>
      <c r="J100" s="21">
        <v>0</v>
      </c>
      <c r="K100" s="21">
        <v>0</v>
      </c>
      <c r="L100" s="21">
        <v>0</v>
      </c>
      <c r="M100" s="21">
        <v>0</v>
      </c>
      <c r="N100" s="21">
        <v>0</v>
      </c>
    </row>
    <row r="101" spans="1:14" x14ac:dyDescent="0.2">
      <c r="A101" s="20" t="s">
        <v>188</v>
      </c>
      <c r="B101" s="21">
        <v>361</v>
      </c>
      <c r="C101" s="21">
        <v>0</v>
      </c>
      <c r="D101" s="21">
        <v>0</v>
      </c>
      <c r="E101" s="21">
        <v>0</v>
      </c>
      <c r="F101" s="21">
        <v>0</v>
      </c>
      <c r="G101" s="21">
        <v>361</v>
      </c>
      <c r="H101" s="21">
        <v>0</v>
      </c>
      <c r="I101" s="21">
        <v>0</v>
      </c>
      <c r="J101" s="21">
        <v>0</v>
      </c>
      <c r="K101" s="21">
        <v>0</v>
      </c>
      <c r="L101" s="21">
        <v>0</v>
      </c>
      <c r="M101" s="21">
        <v>0</v>
      </c>
      <c r="N101" s="21">
        <v>0</v>
      </c>
    </row>
    <row r="102" spans="1:14" x14ac:dyDescent="0.2">
      <c r="A102" s="20" t="s">
        <v>189</v>
      </c>
      <c r="B102" s="21">
        <v>315</v>
      </c>
      <c r="C102" s="21">
        <v>0</v>
      </c>
      <c r="D102" s="21">
        <v>0</v>
      </c>
      <c r="E102" s="21">
        <v>0</v>
      </c>
      <c r="F102" s="21">
        <v>0</v>
      </c>
      <c r="G102" s="21">
        <v>0</v>
      </c>
      <c r="H102" s="21">
        <v>315</v>
      </c>
      <c r="I102" s="21">
        <v>0</v>
      </c>
      <c r="J102" s="21">
        <v>0</v>
      </c>
      <c r="K102" s="21">
        <v>0</v>
      </c>
      <c r="L102" s="21">
        <v>0</v>
      </c>
      <c r="M102" s="21">
        <v>0</v>
      </c>
      <c r="N102" s="21">
        <v>0</v>
      </c>
    </row>
    <row r="103" spans="1:14" x14ac:dyDescent="0.2">
      <c r="A103" s="20" t="s">
        <v>190</v>
      </c>
      <c r="B103" s="21">
        <v>364</v>
      </c>
      <c r="C103" s="21">
        <v>0</v>
      </c>
      <c r="D103" s="21">
        <v>0</v>
      </c>
      <c r="E103" s="21">
        <v>0</v>
      </c>
      <c r="F103" s="21">
        <v>0</v>
      </c>
      <c r="G103" s="21">
        <v>0</v>
      </c>
      <c r="H103" s="21">
        <v>0</v>
      </c>
      <c r="I103" s="21">
        <v>364</v>
      </c>
      <c r="J103" s="21">
        <v>0</v>
      </c>
      <c r="K103" s="21">
        <v>0</v>
      </c>
      <c r="L103" s="21">
        <v>0</v>
      </c>
      <c r="M103" s="21">
        <v>0</v>
      </c>
      <c r="N103" s="21">
        <v>0</v>
      </c>
    </row>
    <row r="104" spans="1:14" x14ac:dyDescent="0.2">
      <c r="A104" s="20" t="s">
        <v>191</v>
      </c>
      <c r="B104" s="21">
        <v>267</v>
      </c>
      <c r="C104" s="21">
        <v>0</v>
      </c>
      <c r="D104" s="21">
        <v>0</v>
      </c>
      <c r="E104" s="21">
        <v>0</v>
      </c>
      <c r="F104" s="21">
        <v>0</v>
      </c>
      <c r="G104" s="21">
        <v>0</v>
      </c>
      <c r="H104" s="21">
        <v>0</v>
      </c>
      <c r="I104" s="21">
        <v>0</v>
      </c>
      <c r="J104" s="21">
        <v>267</v>
      </c>
      <c r="K104" s="21">
        <v>0</v>
      </c>
      <c r="L104" s="21">
        <v>0</v>
      </c>
      <c r="M104" s="21">
        <v>0</v>
      </c>
      <c r="N104" s="21">
        <v>0</v>
      </c>
    </row>
    <row r="105" spans="1:14" x14ac:dyDescent="0.2">
      <c r="A105" s="20" t="s">
        <v>192</v>
      </c>
      <c r="B105" s="21">
        <v>90</v>
      </c>
      <c r="C105" s="21">
        <v>0</v>
      </c>
      <c r="D105" s="21">
        <v>0</v>
      </c>
      <c r="E105" s="21">
        <v>0</v>
      </c>
      <c r="F105" s="21">
        <v>0</v>
      </c>
      <c r="G105" s="21">
        <v>0</v>
      </c>
      <c r="H105" s="21">
        <v>0</v>
      </c>
      <c r="I105" s="21">
        <v>0</v>
      </c>
      <c r="J105" s="21">
        <v>0</v>
      </c>
      <c r="K105" s="21">
        <v>90</v>
      </c>
      <c r="L105" s="21">
        <v>0</v>
      </c>
      <c r="M105" s="21">
        <v>0</v>
      </c>
      <c r="N105" s="21">
        <v>0</v>
      </c>
    </row>
    <row r="106" spans="1:14" x14ac:dyDescent="0.2">
      <c r="A106" s="20" t="s">
        <v>193</v>
      </c>
      <c r="B106" s="21">
        <v>94</v>
      </c>
      <c r="C106" s="21">
        <v>0</v>
      </c>
      <c r="D106" s="21">
        <v>0</v>
      </c>
      <c r="E106" s="21">
        <v>0</v>
      </c>
      <c r="F106" s="21">
        <v>0</v>
      </c>
      <c r="G106" s="21">
        <v>0</v>
      </c>
      <c r="H106" s="21">
        <v>0</v>
      </c>
      <c r="I106" s="21">
        <v>0</v>
      </c>
      <c r="J106" s="21">
        <v>0</v>
      </c>
      <c r="K106" s="21">
        <v>0</v>
      </c>
      <c r="L106" s="21">
        <v>94</v>
      </c>
      <c r="M106" s="21">
        <v>0</v>
      </c>
      <c r="N106" s="21">
        <v>0</v>
      </c>
    </row>
    <row r="107" spans="1:14" x14ac:dyDescent="0.2">
      <c r="A107" s="20" t="s">
        <v>636</v>
      </c>
      <c r="B107" s="21">
        <v>47</v>
      </c>
      <c r="C107" s="21">
        <v>0</v>
      </c>
      <c r="D107" s="21">
        <v>0</v>
      </c>
      <c r="E107" s="21">
        <v>0</v>
      </c>
      <c r="F107" s="21">
        <v>0</v>
      </c>
      <c r="G107" s="21">
        <v>0</v>
      </c>
      <c r="H107" s="21">
        <v>0</v>
      </c>
      <c r="I107" s="21">
        <v>0</v>
      </c>
      <c r="J107" s="21">
        <v>0</v>
      </c>
      <c r="K107" s="21">
        <v>0</v>
      </c>
      <c r="L107" s="21">
        <v>0</v>
      </c>
      <c r="M107" s="21">
        <v>47</v>
      </c>
      <c r="N107" s="21">
        <v>0</v>
      </c>
    </row>
    <row r="108" spans="1:14" x14ac:dyDescent="0.2">
      <c r="A108" s="20" t="s">
        <v>613</v>
      </c>
      <c r="B108" s="21">
        <v>194</v>
      </c>
      <c r="C108" s="21">
        <v>0</v>
      </c>
      <c r="D108" s="21">
        <v>0</v>
      </c>
      <c r="E108" s="21">
        <v>0</v>
      </c>
      <c r="F108" s="21">
        <v>0</v>
      </c>
      <c r="G108" s="21">
        <v>0</v>
      </c>
      <c r="H108" s="21">
        <v>0</v>
      </c>
      <c r="I108" s="21">
        <v>0</v>
      </c>
      <c r="J108" s="21">
        <v>0</v>
      </c>
      <c r="K108" s="21">
        <v>0</v>
      </c>
      <c r="L108" s="21">
        <v>0</v>
      </c>
      <c r="M108" s="21">
        <v>0</v>
      </c>
      <c r="N108" s="21">
        <v>194</v>
      </c>
    </row>
    <row r="109" spans="1:14" x14ac:dyDescent="0.2">
      <c r="A109" s="9" t="s">
        <v>637</v>
      </c>
      <c r="B109" s="9"/>
      <c r="C109" s="9"/>
      <c r="D109" s="9"/>
      <c r="E109" s="9"/>
      <c r="F109" s="9"/>
      <c r="G109" s="9"/>
      <c r="H109" s="9"/>
      <c r="I109" s="9"/>
      <c r="J109" s="9"/>
      <c r="K109" s="9"/>
      <c r="L109" s="9"/>
      <c r="M109" s="9"/>
      <c r="N109" s="9"/>
    </row>
    <row r="110" spans="1:14" x14ac:dyDescent="0.2">
      <c r="A110" s="20" t="s">
        <v>638</v>
      </c>
      <c r="B110" s="21">
        <v>633</v>
      </c>
      <c r="C110" s="21">
        <v>15</v>
      </c>
      <c r="D110" s="21">
        <v>41</v>
      </c>
      <c r="E110" s="21">
        <v>85</v>
      </c>
      <c r="F110" s="21">
        <v>82</v>
      </c>
      <c r="G110" s="21">
        <v>88</v>
      </c>
      <c r="H110" s="21">
        <v>75</v>
      </c>
      <c r="I110" s="21">
        <v>79</v>
      </c>
      <c r="J110" s="21">
        <v>62</v>
      </c>
      <c r="K110" s="21">
        <v>20</v>
      </c>
      <c r="L110" s="21">
        <v>26</v>
      </c>
      <c r="M110" s="21">
        <v>13</v>
      </c>
      <c r="N110" s="21">
        <v>47</v>
      </c>
    </row>
    <row r="111" spans="1:14" x14ac:dyDescent="0.2">
      <c r="A111" s="20" t="s">
        <v>639</v>
      </c>
      <c r="B111" s="21">
        <v>1123</v>
      </c>
      <c r="C111" s="21">
        <v>25</v>
      </c>
      <c r="D111" s="21">
        <v>85</v>
      </c>
      <c r="E111" s="21">
        <v>117</v>
      </c>
      <c r="F111" s="21">
        <v>180</v>
      </c>
      <c r="G111" s="21">
        <v>142</v>
      </c>
      <c r="H111" s="21">
        <v>142</v>
      </c>
      <c r="I111" s="21">
        <v>147</v>
      </c>
      <c r="J111" s="21">
        <v>107</v>
      </c>
      <c r="K111" s="21">
        <v>40</v>
      </c>
      <c r="L111" s="21">
        <v>39</v>
      </c>
      <c r="M111" s="21">
        <v>23</v>
      </c>
      <c r="N111" s="21">
        <v>76</v>
      </c>
    </row>
    <row r="112" spans="1:14" x14ac:dyDescent="0.2">
      <c r="A112" s="20" t="s">
        <v>640</v>
      </c>
      <c r="B112" s="21">
        <v>660</v>
      </c>
      <c r="C112" s="21">
        <v>9</v>
      </c>
      <c r="D112" s="21">
        <v>58</v>
      </c>
      <c r="E112" s="21">
        <v>73</v>
      </c>
      <c r="F112" s="21">
        <v>82</v>
      </c>
      <c r="G112" s="21">
        <v>98</v>
      </c>
      <c r="H112" s="21">
        <v>68</v>
      </c>
      <c r="I112" s="21">
        <v>111</v>
      </c>
      <c r="J112" s="21">
        <v>64</v>
      </c>
      <c r="K112" s="21">
        <v>21</v>
      </c>
      <c r="L112" s="21">
        <v>21</v>
      </c>
      <c r="M112" s="21">
        <v>6</v>
      </c>
      <c r="N112" s="21">
        <v>49</v>
      </c>
    </row>
    <row r="113" spans="1:14" x14ac:dyDescent="0.2">
      <c r="A113" s="20" t="s">
        <v>641</v>
      </c>
      <c r="B113" s="21">
        <v>261</v>
      </c>
      <c r="C113" s="21">
        <v>5</v>
      </c>
      <c r="D113" s="21">
        <v>12</v>
      </c>
      <c r="E113" s="21">
        <v>35</v>
      </c>
      <c r="F113" s="21">
        <v>41</v>
      </c>
      <c r="G113" s="21">
        <v>33</v>
      </c>
      <c r="H113" s="21">
        <v>30</v>
      </c>
      <c r="I113" s="21">
        <v>27</v>
      </c>
      <c r="J113" s="21">
        <v>34</v>
      </c>
      <c r="K113" s="21">
        <v>9</v>
      </c>
      <c r="L113" s="21">
        <v>8</v>
      </c>
      <c r="M113" s="21">
        <v>5</v>
      </c>
      <c r="N113" s="21">
        <v>22</v>
      </c>
    </row>
    <row r="114" spans="1:14" x14ac:dyDescent="0.2">
      <c r="A114" s="9" t="s">
        <v>642</v>
      </c>
      <c r="B114" s="9"/>
      <c r="C114" s="9"/>
      <c r="D114" s="9"/>
      <c r="E114" s="9"/>
      <c r="F114" s="9"/>
      <c r="G114" s="9"/>
      <c r="H114" s="9"/>
      <c r="I114" s="9"/>
      <c r="J114" s="9"/>
      <c r="K114" s="9"/>
      <c r="L114" s="9"/>
      <c r="M114" s="9"/>
      <c r="N114" s="9"/>
    </row>
    <row r="115" spans="1:14" x14ac:dyDescent="0.2">
      <c r="A115" s="20" t="s">
        <v>643</v>
      </c>
      <c r="B115" s="21">
        <v>329</v>
      </c>
      <c r="C115" s="21">
        <v>7</v>
      </c>
      <c r="D115" s="21">
        <v>32</v>
      </c>
      <c r="E115" s="21">
        <v>46</v>
      </c>
      <c r="F115" s="21">
        <v>57</v>
      </c>
      <c r="G115" s="21">
        <v>43</v>
      </c>
      <c r="H115" s="21">
        <v>32</v>
      </c>
      <c r="I115" s="21">
        <v>40</v>
      </c>
      <c r="J115" s="21">
        <v>31</v>
      </c>
      <c r="K115" s="21">
        <v>7</v>
      </c>
      <c r="L115" s="21">
        <v>6</v>
      </c>
      <c r="M115" s="21">
        <v>6</v>
      </c>
      <c r="N115" s="21">
        <v>22</v>
      </c>
    </row>
    <row r="116" spans="1:14" x14ac:dyDescent="0.2">
      <c r="A116" s="20" t="s">
        <v>644</v>
      </c>
      <c r="B116" s="21">
        <v>828</v>
      </c>
      <c r="C116" s="21">
        <v>18</v>
      </c>
      <c r="D116" s="21">
        <v>51</v>
      </c>
      <c r="E116" s="21">
        <v>81</v>
      </c>
      <c r="F116" s="21">
        <v>126</v>
      </c>
      <c r="G116" s="21">
        <v>104</v>
      </c>
      <c r="H116" s="21">
        <v>107</v>
      </c>
      <c r="I116" s="21">
        <v>130</v>
      </c>
      <c r="J116" s="21">
        <v>84</v>
      </c>
      <c r="K116" s="21">
        <v>32</v>
      </c>
      <c r="L116" s="21">
        <v>32</v>
      </c>
      <c r="M116" s="21">
        <v>13</v>
      </c>
      <c r="N116" s="21">
        <v>50</v>
      </c>
    </row>
    <row r="117" spans="1:14" x14ac:dyDescent="0.2">
      <c r="A117" s="20" t="s">
        <v>879</v>
      </c>
      <c r="B117" s="21">
        <v>499</v>
      </c>
      <c r="C117" s="21">
        <v>8</v>
      </c>
      <c r="D117" s="21">
        <v>31</v>
      </c>
      <c r="E117" s="21">
        <v>57</v>
      </c>
      <c r="F117" s="21">
        <v>55</v>
      </c>
      <c r="G117" s="21">
        <v>75</v>
      </c>
      <c r="H117" s="21">
        <v>55</v>
      </c>
      <c r="I117" s="21">
        <v>72</v>
      </c>
      <c r="J117" s="21">
        <v>57</v>
      </c>
      <c r="K117" s="21">
        <v>22</v>
      </c>
      <c r="L117" s="21">
        <v>24</v>
      </c>
      <c r="M117" s="21">
        <v>9</v>
      </c>
      <c r="N117" s="21">
        <v>34</v>
      </c>
    </row>
    <row r="118" spans="1:14" x14ac:dyDescent="0.2">
      <c r="A118" s="20" t="s">
        <v>645</v>
      </c>
      <c r="B118" s="21">
        <v>468</v>
      </c>
      <c r="C118" s="21">
        <v>7</v>
      </c>
      <c r="D118" s="21">
        <v>38</v>
      </c>
      <c r="E118" s="21">
        <v>51</v>
      </c>
      <c r="F118" s="21">
        <v>72</v>
      </c>
      <c r="G118" s="21">
        <v>63</v>
      </c>
      <c r="H118" s="21">
        <v>60</v>
      </c>
      <c r="I118" s="21">
        <v>57</v>
      </c>
      <c r="J118" s="21">
        <v>43</v>
      </c>
      <c r="K118" s="21">
        <v>15</v>
      </c>
      <c r="L118" s="21">
        <v>16</v>
      </c>
      <c r="M118" s="21">
        <v>10</v>
      </c>
      <c r="N118" s="21">
        <v>36</v>
      </c>
    </row>
    <row r="119" spans="1:14" x14ac:dyDescent="0.2">
      <c r="A119" s="20" t="s">
        <v>646</v>
      </c>
      <c r="B119" s="21">
        <v>257</v>
      </c>
      <c r="C119" s="21">
        <v>7</v>
      </c>
      <c r="D119" s="21">
        <v>16</v>
      </c>
      <c r="E119" s="21">
        <v>27</v>
      </c>
      <c r="F119" s="21">
        <v>40</v>
      </c>
      <c r="G119" s="21">
        <v>41</v>
      </c>
      <c r="H119" s="21">
        <v>34</v>
      </c>
      <c r="I119" s="21">
        <v>25</v>
      </c>
      <c r="J119" s="21">
        <v>22</v>
      </c>
      <c r="K119" s="21">
        <v>7</v>
      </c>
      <c r="L119" s="21">
        <v>10</v>
      </c>
      <c r="M119" s="21">
        <v>5</v>
      </c>
      <c r="N119" s="21">
        <v>23</v>
      </c>
    </row>
    <row r="120" spans="1:14" x14ac:dyDescent="0.2">
      <c r="A120" s="20" t="s">
        <v>647</v>
      </c>
      <c r="B120" s="21">
        <v>296</v>
      </c>
      <c r="C120" s="21">
        <v>7</v>
      </c>
      <c r="D120" s="21">
        <v>28</v>
      </c>
      <c r="E120" s="21">
        <v>48</v>
      </c>
      <c r="F120" s="21">
        <v>35</v>
      </c>
      <c r="G120" s="21">
        <v>35</v>
      </c>
      <c r="H120" s="21">
        <v>27</v>
      </c>
      <c r="I120" s="21">
        <v>40</v>
      </c>
      <c r="J120" s="21">
        <v>30</v>
      </c>
      <c r="K120" s="21">
        <v>7</v>
      </c>
      <c r="L120" s="21">
        <v>6</v>
      </c>
      <c r="M120" s="21">
        <v>4</v>
      </c>
      <c r="N120" s="21">
        <v>29</v>
      </c>
    </row>
    <row r="121" spans="1:14" x14ac:dyDescent="0.2">
      <c r="A121" s="9" t="s">
        <v>648</v>
      </c>
      <c r="B121" s="9"/>
      <c r="C121" s="9"/>
      <c r="D121" s="9"/>
      <c r="E121" s="9"/>
      <c r="F121" s="9"/>
      <c r="G121" s="9"/>
      <c r="H121" s="9"/>
      <c r="I121" s="9"/>
      <c r="J121" s="9"/>
      <c r="K121" s="9"/>
      <c r="L121" s="9"/>
      <c r="M121" s="9"/>
      <c r="N121" s="9"/>
    </row>
    <row r="122" spans="1:14" x14ac:dyDescent="0.2">
      <c r="A122" s="20" t="s">
        <v>878</v>
      </c>
      <c r="B122" s="21">
        <v>116</v>
      </c>
      <c r="C122" s="21">
        <v>1</v>
      </c>
      <c r="D122" s="21">
        <v>12</v>
      </c>
      <c r="E122" s="21">
        <v>18</v>
      </c>
      <c r="F122" s="21">
        <v>27</v>
      </c>
      <c r="G122" s="21">
        <v>16</v>
      </c>
      <c r="H122" s="21">
        <v>15</v>
      </c>
      <c r="I122" s="21">
        <v>7</v>
      </c>
      <c r="J122" s="21">
        <v>9</v>
      </c>
      <c r="K122" s="21">
        <v>1</v>
      </c>
      <c r="L122" s="21">
        <v>3</v>
      </c>
      <c r="M122" s="21">
        <v>2</v>
      </c>
      <c r="N122" s="21">
        <v>5</v>
      </c>
    </row>
    <row r="123" spans="1:14" x14ac:dyDescent="0.2">
      <c r="A123" s="20" t="s">
        <v>649</v>
      </c>
      <c r="B123" s="21">
        <v>213</v>
      </c>
      <c r="C123" s="21">
        <v>6</v>
      </c>
      <c r="D123" s="21">
        <v>20</v>
      </c>
      <c r="E123" s="21">
        <v>28</v>
      </c>
      <c r="F123" s="21">
        <v>30</v>
      </c>
      <c r="G123" s="21">
        <v>27</v>
      </c>
      <c r="H123" s="21">
        <v>17</v>
      </c>
      <c r="I123" s="21">
        <v>33</v>
      </c>
      <c r="J123" s="21">
        <v>22</v>
      </c>
      <c r="K123" s="21">
        <v>6</v>
      </c>
      <c r="L123" s="21">
        <v>3</v>
      </c>
      <c r="M123" s="21">
        <v>4</v>
      </c>
      <c r="N123" s="21">
        <v>17</v>
      </c>
    </row>
    <row r="124" spans="1:14" x14ac:dyDescent="0.2">
      <c r="A124" s="20" t="s">
        <v>644</v>
      </c>
      <c r="B124" s="21">
        <v>828</v>
      </c>
      <c r="C124" s="21">
        <v>18</v>
      </c>
      <c r="D124" s="21">
        <v>51</v>
      </c>
      <c r="E124" s="21">
        <v>81</v>
      </c>
      <c r="F124" s="21">
        <v>126</v>
      </c>
      <c r="G124" s="21">
        <v>104</v>
      </c>
      <c r="H124" s="21">
        <v>107</v>
      </c>
      <c r="I124" s="21">
        <v>130</v>
      </c>
      <c r="J124" s="21">
        <v>84</v>
      </c>
      <c r="K124" s="21">
        <v>32</v>
      </c>
      <c r="L124" s="21">
        <v>32</v>
      </c>
      <c r="M124" s="21">
        <v>13</v>
      </c>
      <c r="N124" s="21">
        <v>50</v>
      </c>
    </row>
    <row r="125" spans="1:14" x14ac:dyDescent="0.2">
      <c r="A125" s="20" t="s">
        <v>650</v>
      </c>
      <c r="B125" s="21">
        <v>133</v>
      </c>
      <c r="C125" s="21">
        <v>3</v>
      </c>
      <c r="D125" s="21">
        <v>3</v>
      </c>
      <c r="E125" s="21">
        <v>10</v>
      </c>
      <c r="F125" s="21">
        <v>12</v>
      </c>
      <c r="G125" s="21">
        <v>21</v>
      </c>
      <c r="H125" s="21">
        <v>15</v>
      </c>
      <c r="I125" s="21">
        <v>25</v>
      </c>
      <c r="J125" s="21">
        <v>20</v>
      </c>
      <c r="K125" s="21">
        <v>8</v>
      </c>
      <c r="L125" s="21">
        <v>6</v>
      </c>
      <c r="M125" s="21">
        <v>1</v>
      </c>
      <c r="N125" s="21">
        <v>9</v>
      </c>
    </row>
    <row r="126" spans="1:14" x14ac:dyDescent="0.2">
      <c r="A126" s="20" t="s">
        <v>651</v>
      </c>
      <c r="B126" s="21">
        <v>120</v>
      </c>
      <c r="C126" s="21">
        <v>1</v>
      </c>
      <c r="D126" s="21">
        <v>10</v>
      </c>
      <c r="E126" s="21">
        <v>19</v>
      </c>
      <c r="F126" s="21">
        <v>15</v>
      </c>
      <c r="G126" s="21">
        <v>22</v>
      </c>
      <c r="H126" s="21">
        <v>9</v>
      </c>
      <c r="I126" s="21">
        <v>13</v>
      </c>
      <c r="J126" s="21">
        <v>12</v>
      </c>
      <c r="K126" s="21">
        <v>3</v>
      </c>
      <c r="L126" s="21">
        <v>5</v>
      </c>
      <c r="M126" s="21">
        <v>3</v>
      </c>
      <c r="N126" s="21">
        <v>8</v>
      </c>
    </row>
    <row r="127" spans="1:14" x14ac:dyDescent="0.2">
      <c r="A127" s="20" t="s">
        <v>652</v>
      </c>
      <c r="B127" s="21">
        <v>246</v>
      </c>
      <c r="C127" s="21">
        <v>4</v>
      </c>
      <c r="D127" s="21">
        <v>18</v>
      </c>
      <c r="E127" s="21">
        <v>28</v>
      </c>
      <c r="F127" s="21">
        <v>28</v>
      </c>
      <c r="G127" s="21">
        <v>32</v>
      </c>
      <c r="H127" s="21">
        <v>31</v>
      </c>
      <c r="I127" s="21">
        <v>34</v>
      </c>
      <c r="J127" s="21">
        <v>25</v>
      </c>
      <c r="K127" s="21">
        <v>11</v>
      </c>
      <c r="L127" s="21">
        <v>13</v>
      </c>
      <c r="M127" s="21">
        <v>5</v>
      </c>
      <c r="N127" s="21">
        <v>17</v>
      </c>
    </row>
    <row r="128" spans="1:14" x14ac:dyDescent="0.2">
      <c r="A128" s="20" t="s">
        <v>645</v>
      </c>
      <c r="B128" s="21">
        <v>468</v>
      </c>
      <c r="C128" s="21">
        <v>7</v>
      </c>
      <c r="D128" s="21">
        <v>38</v>
      </c>
      <c r="E128" s="21">
        <v>51</v>
      </c>
      <c r="F128" s="21">
        <v>72</v>
      </c>
      <c r="G128" s="21">
        <v>63</v>
      </c>
      <c r="H128" s="21">
        <v>60</v>
      </c>
      <c r="I128" s="21">
        <v>57</v>
      </c>
      <c r="J128" s="21">
        <v>43</v>
      </c>
      <c r="K128" s="21">
        <v>15</v>
      </c>
      <c r="L128" s="21">
        <v>16</v>
      </c>
      <c r="M128" s="21">
        <v>10</v>
      </c>
      <c r="N128" s="21">
        <v>36</v>
      </c>
    </row>
    <row r="129" spans="1:14" x14ac:dyDescent="0.2">
      <c r="A129" s="20" t="s">
        <v>653</v>
      </c>
      <c r="B129" s="21">
        <v>180</v>
      </c>
      <c r="C129" s="21">
        <v>6</v>
      </c>
      <c r="D129" s="21">
        <v>11</v>
      </c>
      <c r="E129" s="21">
        <v>19</v>
      </c>
      <c r="F129" s="21">
        <v>24</v>
      </c>
      <c r="G129" s="21">
        <v>29</v>
      </c>
      <c r="H129" s="21">
        <v>18</v>
      </c>
      <c r="I129" s="21">
        <v>18</v>
      </c>
      <c r="J129" s="21">
        <v>20</v>
      </c>
      <c r="K129" s="21">
        <v>6</v>
      </c>
      <c r="L129" s="21">
        <v>8</v>
      </c>
      <c r="M129" s="21">
        <v>4</v>
      </c>
      <c r="N129" s="21">
        <v>17</v>
      </c>
    </row>
    <row r="130" spans="1:14" x14ac:dyDescent="0.2">
      <c r="A130" s="20" t="s">
        <v>654</v>
      </c>
      <c r="B130" s="21">
        <v>77</v>
      </c>
      <c r="C130" s="21">
        <v>1</v>
      </c>
      <c r="D130" s="21">
        <v>5</v>
      </c>
      <c r="E130" s="21">
        <v>8</v>
      </c>
      <c r="F130" s="21">
        <v>16</v>
      </c>
      <c r="G130" s="21">
        <v>12</v>
      </c>
      <c r="H130" s="21">
        <v>16</v>
      </c>
      <c r="I130" s="21">
        <v>7</v>
      </c>
      <c r="J130" s="21">
        <v>2</v>
      </c>
      <c r="K130" s="21">
        <v>1</v>
      </c>
      <c r="L130" s="21">
        <v>2</v>
      </c>
      <c r="M130" s="21">
        <v>1</v>
      </c>
      <c r="N130" s="21">
        <v>6</v>
      </c>
    </row>
    <row r="131" spans="1:14" x14ac:dyDescent="0.2">
      <c r="A131" s="33" t="s">
        <v>647</v>
      </c>
      <c r="B131" s="34">
        <v>296</v>
      </c>
      <c r="C131" s="34">
        <v>7</v>
      </c>
      <c r="D131" s="34">
        <v>28</v>
      </c>
      <c r="E131" s="34">
        <v>48</v>
      </c>
      <c r="F131" s="34">
        <v>35</v>
      </c>
      <c r="G131" s="34">
        <v>35</v>
      </c>
      <c r="H131" s="34">
        <v>27</v>
      </c>
      <c r="I131" s="34">
        <v>40</v>
      </c>
      <c r="J131" s="34">
        <v>30</v>
      </c>
      <c r="K131" s="34">
        <v>7</v>
      </c>
      <c r="L131" s="34">
        <v>6</v>
      </c>
      <c r="M131" s="34">
        <v>4</v>
      </c>
      <c r="N131" s="34">
        <v>29</v>
      </c>
    </row>
  </sheetData>
  <phoneticPr fontId="2"/>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AAF8F-FD59-47D9-BFB0-9BD305764FCC}">
  <dimension ref="A1:J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0" x14ac:dyDescent="0.2">
      <c r="A1" s="11" t="s">
        <v>3</v>
      </c>
      <c r="B1" s="7"/>
    </row>
    <row r="2" spans="1:10" x14ac:dyDescent="0.2">
      <c r="A2" s="15" t="str">
        <f xml:space="preserve"> HYPERLINK("#'目次'!B16","[10]")</f>
        <v>[10]</v>
      </c>
    </row>
    <row r="3" spans="1:10" x14ac:dyDescent="0.2">
      <c r="A3" s="7" t="s">
        <v>3</v>
      </c>
      <c r="B3" s="8" t="s">
        <v>2</v>
      </c>
    </row>
    <row r="4" spans="1:10" x14ac:dyDescent="0.2">
      <c r="A4" s="7" t="s">
        <v>3</v>
      </c>
      <c r="B4" s="8" t="s">
        <v>1</v>
      </c>
    </row>
    <row r="5" spans="1:10" x14ac:dyDescent="0.2">
      <c r="A5" s="7" t="s">
        <v>3</v>
      </c>
      <c r="B5" s="8" t="s">
        <v>0</v>
      </c>
    </row>
    <row r="6" spans="1:10" s="18" customFormat="1" ht="25.2" x14ac:dyDescent="0.2">
      <c r="A6" s="16" t="s">
        <v>3</v>
      </c>
      <c r="B6" s="17" t="s">
        <v>582</v>
      </c>
      <c r="C6" s="17" t="s">
        <v>671</v>
      </c>
      <c r="D6" s="17" t="s">
        <v>672</v>
      </c>
      <c r="E6" s="17" t="s">
        <v>673</v>
      </c>
      <c r="F6" s="17" t="s">
        <v>674</v>
      </c>
      <c r="G6" s="17" t="s">
        <v>675</v>
      </c>
      <c r="H6" s="17" t="s">
        <v>613</v>
      </c>
      <c r="I6" s="17" t="s">
        <v>676</v>
      </c>
      <c r="J6" s="17" t="s">
        <v>677</v>
      </c>
    </row>
    <row r="7" spans="1:10" x14ac:dyDescent="0.2">
      <c r="A7" s="19" t="s">
        <v>585</v>
      </c>
      <c r="B7" s="10">
        <v>2677</v>
      </c>
      <c r="C7" s="10">
        <v>380</v>
      </c>
      <c r="D7" s="10">
        <v>489</v>
      </c>
      <c r="E7" s="10">
        <v>1114</v>
      </c>
      <c r="F7" s="10">
        <v>521</v>
      </c>
      <c r="G7" s="10">
        <v>129</v>
      </c>
      <c r="H7" s="10">
        <v>44</v>
      </c>
      <c r="I7" s="10">
        <v>869</v>
      </c>
      <c r="J7" s="10">
        <v>650</v>
      </c>
    </row>
    <row r="8" spans="1:10" x14ac:dyDescent="0.2">
      <c r="A8" s="9" t="s">
        <v>586</v>
      </c>
      <c r="B8" s="9"/>
      <c r="C8" s="9"/>
      <c r="D8" s="9"/>
      <c r="E8" s="9"/>
      <c r="F8" s="9"/>
      <c r="G8" s="9"/>
      <c r="H8" s="9"/>
      <c r="I8" s="9"/>
      <c r="J8" s="9"/>
    </row>
    <row r="9" spans="1:10" x14ac:dyDescent="0.2">
      <c r="A9" s="20" t="s">
        <v>587</v>
      </c>
      <c r="B9" s="21">
        <v>1277</v>
      </c>
      <c r="C9" s="21">
        <v>206</v>
      </c>
      <c r="D9" s="21">
        <v>249</v>
      </c>
      <c r="E9" s="21">
        <v>502</v>
      </c>
      <c r="F9" s="21">
        <v>237</v>
      </c>
      <c r="G9" s="21">
        <v>64</v>
      </c>
      <c r="H9" s="21">
        <v>19</v>
      </c>
      <c r="I9" s="21">
        <v>455</v>
      </c>
      <c r="J9" s="21">
        <v>301</v>
      </c>
    </row>
    <row r="10" spans="1:10" x14ac:dyDescent="0.2">
      <c r="A10" s="20" t="s">
        <v>588</v>
      </c>
      <c r="B10" s="21">
        <v>1400</v>
      </c>
      <c r="C10" s="21">
        <v>174</v>
      </c>
      <c r="D10" s="21">
        <v>240</v>
      </c>
      <c r="E10" s="21">
        <v>612</v>
      </c>
      <c r="F10" s="21">
        <v>284</v>
      </c>
      <c r="G10" s="21">
        <v>65</v>
      </c>
      <c r="H10" s="21">
        <v>25</v>
      </c>
      <c r="I10" s="21">
        <v>414</v>
      </c>
      <c r="J10" s="21">
        <v>349</v>
      </c>
    </row>
    <row r="11" spans="1:10" x14ac:dyDescent="0.2">
      <c r="A11" s="9" t="s">
        <v>589</v>
      </c>
      <c r="B11" s="9"/>
      <c r="C11" s="9"/>
      <c r="D11" s="9"/>
      <c r="E11" s="9"/>
      <c r="F11" s="9"/>
      <c r="G11" s="9"/>
      <c r="H11" s="9"/>
      <c r="I11" s="9"/>
      <c r="J11" s="9"/>
    </row>
    <row r="12" spans="1:10" x14ac:dyDescent="0.2">
      <c r="A12" s="20" t="s">
        <v>590</v>
      </c>
      <c r="B12" s="21">
        <v>610</v>
      </c>
      <c r="C12" s="21">
        <v>110</v>
      </c>
      <c r="D12" s="21">
        <v>141</v>
      </c>
      <c r="E12" s="21">
        <v>252</v>
      </c>
      <c r="F12" s="21">
        <v>82</v>
      </c>
      <c r="G12" s="21">
        <v>21</v>
      </c>
      <c r="H12" s="21">
        <v>4</v>
      </c>
      <c r="I12" s="21">
        <v>251</v>
      </c>
      <c r="J12" s="21">
        <v>103</v>
      </c>
    </row>
    <row r="13" spans="1:10" x14ac:dyDescent="0.2">
      <c r="A13" s="20" t="s">
        <v>591</v>
      </c>
      <c r="B13" s="21">
        <v>755</v>
      </c>
      <c r="C13" s="21">
        <v>123</v>
      </c>
      <c r="D13" s="21">
        <v>143</v>
      </c>
      <c r="E13" s="21">
        <v>328</v>
      </c>
      <c r="F13" s="21">
        <v>126</v>
      </c>
      <c r="G13" s="21">
        <v>20</v>
      </c>
      <c r="H13" s="21">
        <v>15</v>
      </c>
      <c r="I13" s="21">
        <v>266</v>
      </c>
      <c r="J13" s="21">
        <v>146</v>
      </c>
    </row>
    <row r="14" spans="1:10" x14ac:dyDescent="0.2">
      <c r="A14" s="20" t="s">
        <v>592</v>
      </c>
      <c r="B14" s="21">
        <v>601</v>
      </c>
      <c r="C14" s="21">
        <v>71</v>
      </c>
      <c r="D14" s="21">
        <v>110</v>
      </c>
      <c r="E14" s="21">
        <v>247</v>
      </c>
      <c r="F14" s="21">
        <v>131</v>
      </c>
      <c r="G14" s="21">
        <v>29</v>
      </c>
      <c r="H14" s="21">
        <v>13</v>
      </c>
      <c r="I14" s="21">
        <v>181</v>
      </c>
      <c r="J14" s="21">
        <v>160</v>
      </c>
    </row>
    <row r="15" spans="1:10" x14ac:dyDescent="0.2">
      <c r="A15" s="20" t="s">
        <v>593</v>
      </c>
      <c r="B15" s="21">
        <v>425</v>
      </c>
      <c r="C15" s="21">
        <v>55</v>
      </c>
      <c r="D15" s="21">
        <v>59</v>
      </c>
      <c r="E15" s="21">
        <v>173</v>
      </c>
      <c r="F15" s="21">
        <v>104</v>
      </c>
      <c r="G15" s="21">
        <v>28</v>
      </c>
      <c r="H15" s="21">
        <v>6</v>
      </c>
      <c r="I15" s="21">
        <v>114</v>
      </c>
      <c r="J15" s="21">
        <v>132</v>
      </c>
    </row>
    <row r="16" spans="1:10" x14ac:dyDescent="0.2">
      <c r="A16" s="20" t="s">
        <v>594</v>
      </c>
      <c r="B16" s="21">
        <v>217</v>
      </c>
      <c r="C16" s="21">
        <v>16</v>
      </c>
      <c r="D16" s="21">
        <v>29</v>
      </c>
      <c r="E16" s="21">
        <v>87</v>
      </c>
      <c r="F16" s="21">
        <v>58</v>
      </c>
      <c r="G16" s="21">
        <v>22</v>
      </c>
      <c r="H16" s="21">
        <v>5</v>
      </c>
      <c r="I16" s="21">
        <v>45</v>
      </c>
      <c r="J16" s="21">
        <v>80</v>
      </c>
    </row>
    <row r="17" spans="1:10" x14ac:dyDescent="0.2">
      <c r="A17" s="20" t="s">
        <v>595</v>
      </c>
      <c r="B17" s="21">
        <v>56</v>
      </c>
      <c r="C17" s="21">
        <v>5</v>
      </c>
      <c r="D17" s="21">
        <v>6</v>
      </c>
      <c r="E17" s="21">
        <v>22</v>
      </c>
      <c r="F17" s="21">
        <v>16</v>
      </c>
      <c r="G17" s="21">
        <v>6</v>
      </c>
      <c r="H17" s="21">
        <v>1</v>
      </c>
      <c r="I17" s="21">
        <v>11</v>
      </c>
      <c r="J17" s="21">
        <v>22</v>
      </c>
    </row>
    <row r="18" spans="1:10" x14ac:dyDescent="0.2">
      <c r="A18" s="20" t="s">
        <v>596</v>
      </c>
      <c r="B18" s="21">
        <v>13</v>
      </c>
      <c r="C18" s="21">
        <v>0</v>
      </c>
      <c r="D18" s="21">
        <v>1</v>
      </c>
      <c r="E18" s="21">
        <v>5</v>
      </c>
      <c r="F18" s="21">
        <v>4</v>
      </c>
      <c r="G18" s="21">
        <v>3</v>
      </c>
      <c r="H18" s="21">
        <v>0</v>
      </c>
      <c r="I18" s="21">
        <v>1</v>
      </c>
      <c r="J18" s="21">
        <v>7</v>
      </c>
    </row>
    <row r="19" spans="1:10" x14ac:dyDescent="0.2">
      <c r="A19" s="20" t="s">
        <v>597</v>
      </c>
      <c r="B19" s="21">
        <v>1365</v>
      </c>
      <c r="C19" s="21">
        <v>233</v>
      </c>
      <c r="D19" s="21">
        <v>284</v>
      </c>
      <c r="E19" s="21">
        <v>580</v>
      </c>
      <c r="F19" s="21">
        <v>208</v>
      </c>
      <c r="G19" s="21">
        <v>41</v>
      </c>
      <c r="H19" s="21">
        <v>19</v>
      </c>
      <c r="I19" s="21">
        <v>517</v>
      </c>
      <c r="J19" s="21">
        <v>249</v>
      </c>
    </row>
    <row r="20" spans="1:10" x14ac:dyDescent="0.2">
      <c r="A20" s="20" t="s">
        <v>598</v>
      </c>
      <c r="B20" s="21">
        <v>1026</v>
      </c>
      <c r="C20" s="21">
        <v>126</v>
      </c>
      <c r="D20" s="21">
        <v>169</v>
      </c>
      <c r="E20" s="21">
        <v>420</v>
      </c>
      <c r="F20" s="21">
        <v>235</v>
      </c>
      <c r="G20" s="21">
        <v>57</v>
      </c>
      <c r="H20" s="21">
        <v>19</v>
      </c>
      <c r="I20" s="21">
        <v>295</v>
      </c>
      <c r="J20" s="21">
        <v>292</v>
      </c>
    </row>
    <row r="21" spans="1:10" x14ac:dyDescent="0.2">
      <c r="A21" s="20" t="s">
        <v>599</v>
      </c>
      <c r="B21" s="21">
        <v>286</v>
      </c>
      <c r="C21" s="21">
        <v>21</v>
      </c>
      <c r="D21" s="21">
        <v>36</v>
      </c>
      <c r="E21" s="21">
        <v>114</v>
      </c>
      <c r="F21" s="21">
        <v>78</v>
      </c>
      <c r="G21" s="21">
        <v>31</v>
      </c>
      <c r="H21" s="21">
        <v>6</v>
      </c>
      <c r="I21" s="21">
        <v>57</v>
      </c>
      <c r="J21" s="21">
        <v>109</v>
      </c>
    </row>
    <row r="22" spans="1:10" x14ac:dyDescent="0.2">
      <c r="A22" s="20" t="s">
        <v>600</v>
      </c>
      <c r="B22" s="21">
        <v>1312</v>
      </c>
      <c r="C22" s="21">
        <v>147</v>
      </c>
      <c r="D22" s="21">
        <v>205</v>
      </c>
      <c r="E22" s="21">
        <v>534</v>
      </c>
      <c r="F22" s="21">
        <v>313</v>
      </c>
      <c r="G22" s="21">
        <v>88</v>
      </c>
      <c r="H22" s="21">
        <v>25</v>
      </c>
      <c r="I22" s="21">
        <v>352</v>
      </c>
      <c r="J22" s="21">
        <v>401</v>
      </c>
    </row>
    <row r="23" spans="1:10" x14ac:dyDescent="0.2">
      <c r="A23" s="9" t="s">
        <v>601</v>
      </c>
      <c r="B23" s="10">
        <v>298</v>
      </c>
      <c r="C23" s="10">
        <v>56</v>
      </c>
      <c r="D23" s="10">
        <v>72</v>
      </c>
      <c r="E23" s="10">
        <v>120</v>
      </c>
      <c r="F23" s="10">
        <v>38</v>
      </c>
      <c r="G23" s="10">
        <v>11</v>
      </c>
      <c r="H23" s="10">
        <v>1</v>
      </c>
      <c r="I23" s="10">
        <v>128</v>
      </c>
      <c r="J23" s="10">
        <v>49</v>
      </c>
    </row>
    <row r="24" spans="1:10" x14ac:dyDescent="0.2">
      <c r="A24" s="20" t="s">
        <v>591</v>
      </c>
      <c r="B24" s="21">
        <v>388</v>
      </c>
      <c r="C24" s="21">
        <v>72</v>
      </c>
      <c r="D24" s="21">
        <v>79</v>
      </c>
      <c r="E24" s="21">
        <v>150</v>
      </c>
      <c r="F24" s="21">
        <v>69</v>
      </c>
      <c r="G24" s="21">
        <v>12</v>
      </c>
      <c r="H24" s="21">
        <v>6</v>
      </c>
      <c r="I24" s="21">
        <v>151</v>
      </c>
      <c r="J24" s="21">
        <v>81</v>
      </c>
    </row>
    <row r="25" spans="1:10" x14ac:dyDescent="0.2">
      <c r="A25" s="20" t="s">
        <v>592</v>
      </c>
      <c r="B25" s="21">
        <v>299</v>
      </c>
      <c r="C25" s="21">
        <v>40</v>
      </c>
      <c r="D25" s="21">
        <v>55</v>
      </c>
      <c r="E25" s="21">
        <v>122</v>
      </c>
      <c r="F25" s="21">
        <v>56</v>
      </c>
      <c r="G25" s="21">
        <v>18</v>
      </c>
      <c r="H25" s="21">
        <v>8</v>
      </c>
      <c r="I25" s="21">
        <v>95</v>
      </c>
      <c r="J25" s="21">
        <v>74</v>
      </c>
    </row>
    <row r="26" spans="1:10" x14ac:dyDescent="0.2">
      <c r="A26" s="20" t="s">
        <v>593</v>
      </c>
      <c r="B26" s="21">
        <v>192</v>
      </c>
      <c r="C26" s="21">
        <v>30</v>
      </c>
      <c r="D26" s="21">
        <v>31</v>
      </c>
      <c r="E26" s="21">
        <v>67</v>
      </c>
      <c r="F26" s="21">
        <v>48</v>
      </c>
      <c r="G26" s="21">
        <v>13</v>
      </c>
      <c r="H26" s="21">
        <v>3</v>
      </c>
      <c r="I26" s="21">
        <v>61</v>
      </c>
      <c r="J26" s="21">
        <v>61</v>
      </c>
    </row>
    <row r="27" spans="1:10" x14ac:dyDescent="0.2">
      <c r="A27" s="20" t="s">
        <v>594</v>
      </c>
      <c r="B27" s="21">
        <v>77</v>
      </c>
      <c r="C27" s="21">
        <v>5</v>
      </c>
      <c r="D27" s="21">
        <v>11</v>
      </c>
      <c r="E27" s="21">
        <v>30</v>
      </c>
      <c r="F27" s="21">
        <v>22</v>
      </c>
      <c r="G27" s="21">
        <v>8</v>
      </c>
      <c r="H27" s="21">
        <v>1</v>
      </c>
      <c r="I27" s="21">
        <v>16</v>
      </c>
      <c r="J27" s="21">
        <v>30</v>
      </c>
    </row>
    <row r="28" spans="1:10" x14ac:dyDescent="0.2">
      <c r="A28" s="20" t="s">
        <v>595</v>
      </c>
      <c r="B28" s="21">
        <v>19</v>
      </c>
      <c r="C28" s="21">
        <v>3</v>
      </c>
      <c r="D28" s="21">
        <v>1</v>
      </c>
      <c r="E28" s="21">
        <v>12</v>
      </c>
      <c r="F28" s="21">
        <v>2</v>
      </c>
      <c r="G28" s="21">
        <v>1</v>
      </c>
      <c r="H28" s="21">
        <v>0</v>
      </c>
      <c r="I28" s="21">
        <v>4</v>
      </c>
      <c r="J28" s="21">
        <v>3</v>
      </c>
    </row>
    <row r="29" spans="1:10" x14ac:dyDescent="0.2">
      <c r="A29" s="20" t="s">
        <v>596</v>
      </c>
      <c r="B29" s="21">
        <v>4</v>
      </c>
      <c r="C29" s="21">
        <v>0</v>
      </c>
      <c r="D29" s="21">
        <v>0</v>
      </c>
      <c r="E29" s="21">
        <v>1</v>
      </c>
      <c r="F29" s="21">
        <v>2</v>
      </c>
      <c r="G29" s="21">
        <v>1</v>
      </c>
      <c r="H29" s="21">
        <v>0</v>
      </c>
      <c r="I29" s="21">
        <v>0</v>
      </c>
      <c r="J29" s="21">
        <v>3</v>
      </c>
    </row>
    <row r="30" spans="1:10" x14ac:dyDescent="0.2">
      <c r="A30" s="20" t="s">
        <v>597</v>
      </c>
      <c r="B30" s="21">
        <v>686</v>
      </c>
      <c r="C30" s="21">
        <v>128</v>
      </c>
      <c r="D30" s="21">
        <v>151</v>
      </c>
      <c r="E30" s="21">
        <v>270</v>
      </c>
      <c r="F30" s="21">
        <v>107</v>
      </c>
      <c r="G30" s="21">
        <v>23</v>
      </c>
      <c r="H30" s="21">
        <v>7</v>
      </c>
      <c r="I30" s="21">
        <v>279</v>
      </c>
      <c r="J30" s="21">
        <v>130</v>
      </c>
    </row>
    <row r="31" spans="1:10" x14ac:dyDescent="0.2">
      <c r="A31" s="20" t="s">
        <v>598</v>
      </c>
      <c r="B31" s="21">
        <v>491</v>
      </c>
      <c r="C31" s="21">
        <v>70</v>
      </c>
      <c r="D31" s="21">
        <v>86</v>
      </c>
      <c r="E31" s="21">
        <v>189</v>
      </c>
      <c r="F31" s="21">
        <v>104</v>
      </c>
      <c r="G31" s="21">
        <v>31</v>
      </c>
      <c r="H31" s="21">
        <v>11</v>
      </c>
      <c r="I31" s="21">
        <v>156</v>
      </c>
      <c r="J31" s="21">
        <v>135</v>
      </c>
    </row>
    <row r="32" spans="1:10" x14ac:dyDescent="0.2">
      <c r="A32" s="20" t="s">
        <v>599</v>
      </c>
      <c r="B32" s="21">
        <v>100</v>
      </c>
      <c r="C32" s="21">
        <v>8</v>
      </c>
      <c r="D32" s="21">
        <v>12</v>
      </c>
      <c r="E32" s="21">
        <v>43</v>
      </c>
      <c r="F32" s="21">
        <v>26</v>
      </c>
      <c r="G32" s="21">
        <v>10</v>
      </c>
      <c r="H32" s="21">
        <v>1</v>
      </c>
      <c r="I32" s="21">
        <v>20</v>
      </c>
      <c r="J32" s="21">
        <v>36</v>
      </c>
    </row>
    <row r="33" spans="1:10" x14ac:dyDescent="0.2">
      <c r="A33" s="20" t="s">
        <v>600</v>
      </c>
      <c r="B33" s="21">
        <v>591</v>
      </c>
      <c r="C33" s="21">
        <v>78</v>
      </c>
      <c r="D33" s="21">
        <v>98</v>
      </c>
      <c r="E33" s="21">
        <v>232</v>
      </c>
      <c r="F33" s="21">
        <v>130</v>
      </c>
      <c r="G33" s="21">
        <v>41</v>
      </c>
      <c r="H33" s="21">
        <v>12</v>
      </c>
      <c r="I33" s="21">
        <v>176</v>
      </c>
      <c r="J33" s="21">
        <v>171</v>
      </c>
    </row>
    <row r="34" spans="1:10" x14ac:dyDescent="0.2">
      <c r="A34" s="9" t="s">
        <v>602</v>
      </c>
      <c r="B34" s="10">
        <v>312</v>
      </c>
      <c r="C34" s="10">
        <v>54</v>
      </c>
      <c r="D34" s="10">
        <v>69</v>
      </c>
      <c r="E34" s="10">
        <v>132</v>
      </c>
      <c r="F34" s="10">
        <v>44</v>
      </c>
      <c r="G34" s="10">
        <v>10</v>
      </c>
      <c r="H34" s="10">
        <v>3</v>
      </c>
      <c r="I34" s="10">
        <v>123</v>
      </c>
      <c r="J34" s="10">
        <v>54</v>
      </c>
    </row>
    <row r="35" spans="1:10" x14ac:dyDescent="0.2">
      <c r="A35" s="20" t="s">
        <v>591</v>
      </c>
      <c r="B35" s="21">
        <v>367</v>
      </c>
      <c r="C35" s="21">
        <v>51</v>
      </c>
      <c r="D35" s="21">
        <v>64</v>
      </c>
      <c r="E35" s="21">
        <v>178</v>
      </c>
      <c r="F35" s="21">
        <v>57</v>
      </c>
      <c r="G35" s="21">
        <v>8</v>
      </c>
      <c r="H35" s="21">
        <v>9</v>
      </c>
      <c r="I35" s="21">
        <v>115</v>
      </c>
      <c r="J35" s="21">
        <v>65</v>
      </c>
    </row>
    <row r="36" spans="1:10" x14ac:dyDescent="0.2">
      <c r="A36" s="20" t="s">
        <v>592</v>
      </c>
      <c r="B36" s="21">
        <v>302</v>
      </c>
      <c r="C36" s="21">
        <v>31</v>
      </c>
      <c r="D36" s="21">
        <v>55</v>
      </c>
      <c r="E36" s="21">
        <v>125</v>
      </c>
      <c r="F36" s="21">
        <v>75</v>
      </c>
      <c r="G36" s="21">
        <v>11</v>
      </c>
      <c r="H36" s="21">
        <v>5</v>
      </c>
      <c r="I36" s="21">
        <v>86</v>
      </c>
      <c r="J36" s="21">
        <v>86</v>
      </c>
    </row>
    <row r="37" spans="1:10" x14ac:dyDescent="0.2">
      <c r="A37" s="20" t="s">
        <v>593</v>
      </c>
      <c r="B37" s="21">
        <v>233</v>
      </c>
      <c r="C37" s="21">
        <v>25</v>
      </c>
      <c r="D37" s="21">
        <v>28</v>
      </c>
      <c r="E37" s="21">
        <v>106</v>
      </c>
      <c r="F37" s="21">
        <v>56</v>
      </c>
      <c r="G37" s="21">
        <v>15</v>
      </c>
      <c r="H37" s="21">
        <v>3</v>
      </c>
      <c r="I37" s="21">
        <v>53</v>
      </c>
      <c r="J37" s="21">
        <v>71</v>
      </c>
    </row>
    <row r="38" spans="1:10" x14ac:dyDescent="0.2">
      <c r="A38" s="20" t="s">
        <v>594</v>
      </c>
      <c r="B38" s="21">
        <v>140</v>
      </c>
      <c r="C38" s="21">
        <v>11</v>
      </c>
      <c r="D38" s="21">
        <v>18</v>
      </c>
      <c r="E38" s="21">
        <v>57</v>
      </c>
      <c r="F38" s="21">
        <v>36</v>
      </c>
      <c r="G38" s="21">
        <v>14</v>
      </c>
      <c r="H38" s="21">
        <v>4</v>
      </c>
      <c r="I38" s="21">
        <v>29</v>
      </c>
      <c r="J38" s="21">
        <v>50</v>
      </c>
    </row>
    <row r="39" spans="1:10" x14ac:dyDescent="0.2">
      <c r="A39" s="20" t="s">
        <v>595</v>
      </c>
      <c r="B39" s="21">
        <v>37</v>
      </c>
      <c r="C39" s="21">
        <v>2</v>
      </c>
      <c r="D39" s="21">
        <v>5</v>
      </c>
      <c r="E39" s="21">
        <v>10</v>
      </c>
      <c r="F39" s="21">
        <v>14</v>
      </c>
      <c r="G39" s="21">
        <v>5</v>
      </c>
      <c r="H39" s="21">
        <v>1</v>
      </c>
      <c r="I39" s="21">
        <v>7</v>
      </c>
      <c r="J39" s="21">
        <v>19</v>
      </c>
    </row>
    <row r="40" spans="1:10" x14ac:dyDescent="0.2">
      <c r="A40" s="20" t="s">
        <v>596</v>
      </c>
      <c r="B40" s="21">
        <v>9</v>
      </c>
      <c r="C40" s="21">
        <v>0</v>
      </c>
      <c r="D40" s="21">
        <v>1</v>
      </c>
      <c r="E40" s="21">
        <v>4</v>
      </c>
      <c r="F40" s="21">
        <v>2</v>
      </c>
      <c r="G40" s="21">
        <v>2</v>
      </c>
      <c r="H40" s="21">
        <v>0</v>
      </c>
      <c r="I40" s="21">
        <v>1</v>
      </c>
      <c r="J40" s="21">
        <v>4</v>
      </c>
    </row>
    <row r="41" spans="1:10" x14ac:dyDescent="0.2">
      <c r="A41" s="20" t="s">
        <v>597</v>
      </c>
      <c r="B41" s="21">
        <v>679</v>
      </c>
      <c r="C41" s="21">
        <v>105</v>
      </c>
      <c r="D41" s="21">
        <v>133</v>
      </c>
      <c r="E41" s="21">
        <v>310</v>
      </c>
      <c r="F41" s="21">
        <v>101</v>
      </c>
      <c r="G41" s="21">
        <v>18</v>
      </c>
      <c r="H41" s="21">
        <v>12</v>
      </c>
      <c r="I41" s="21">
        <v>238</v>
      </c>
      <c r="J41" s="21">
        <v>119</v>
      </c>
    </row>
    <row r="42" spans="1:10" x14ac:dyDescent="0.2">
      <c r="A42" s="20" t="s">
        <v>598</v>
      </c>
      <c r="B42" s="21">
        <v>535</v>
      </c>
      <c r="C42" s="21">
        <v>56</v>
      </c>
      <c r="D42" s="21">
        <v>83</v>
      </c>
      <c r="E42" s="21">
        <v>231</v>
      </c>
      <c r="F42" s="21">
        <v>131</v>
      </c>
      <c r="G42" s="21">
        <v>26</v>
      </c>
      <c r="H42" s="21">
        <v>8</v>
      </c>
      <c r="I42" s="21">
        <v>139</v>
      </c>
      <c r="J42" s="21">
        <v>157</v>
      </c>
    </row>
    <row r="43" spans="1:10" x14ac:dyDescent="0.2">
      <c r="A43" s="20" t="s">
        <v>599</v>
      </c>
      <c r="B43" s="21">
        <v>186</v>
      </c>
      <c r="C43" s="21">
        <v>13</v>
      </c>
      <c r="D43" s="21">
        <v>24</v>
      </c>
      <c r="E43" s="21">
        <v>71</v>
      </c>
      <c r="F43" s="21">
        <v>52</v>
      </c>
      <c r="G43" s="21">
        <v>21</v>
      </c>
      <c r="H43" s="21">
        <v>5</v>
      </c>
      <c r="I43" s="21">
        <v>37</v>
      </c>
      <c r="J43" s="21">
        <v>73</v>
      </c>
    </row>
    <row r="44" spans="1:10" x14ac:dyDescent="0.2">
      <c r="A44" s="20" t="s">
        <v>600</v>
      </c>
      <c r="B44" s="21">
        <v>721</v>
      </c>
      <c r="C44" s="21">
        <v>69</v>
      </c>
      <c r="D44" s="21">
        <v>107</v>
      </c>
      <c r="E44" s="21">
        <v>302</v>
      </c>
      <c r="F44" s="21">
        <v>183</v>
      </c>
      <c r="G44" s="21">
        <v>47</v>
      </c>
      <c r="H44" s="21">
        <v>13</v>
      </c>
      <c r="I44" s="21">
        <v>176</v>
      </c>
      <c r="J44" s="21">
        <v>230</v>
      </c>
    </row>
    <row r="45" spans="1:10" x14ac:dyDescent="0.2">
      <c r="A45" s="9" t="s">
        <v>603</v>
      </c>
      <c r="B45" s="9"/>
      <c r="C45" s="9"/>
      <c r="D45" s="9"/>
      <c r="E45" s="9"/>
      <c r="F45" s="9"/>
      <c r="G45" s="9"/>
      <c r="H45" s="9"/>
      <c r="I45" s="9"/>
      <c r="J45" s="9"/>
    </row>
    <row r="46" spans="1:10" x14ac:dyDescent="0.2">
      <c r="A46" s="20" t="s">
        <v>604</v>
      </c>
      <c r="B46" s="21">
        <v>138</v>
      </c>
      <c r="C46" s="21">
        <v>26</v>
      </c>
      <c r="D46" s="21">
        <v>15</v>
      </c>
      <c r="E46" s="21">
        <v>51</v>
      </c>
      <c r="F46" s="21">
        <v>37</v>
      </c>
      <c r="G46" s="21">
        <v>8</v>
      </c>
      <c r="H46" s="21">
        <v>1</v>
      </c>
      <c r="I46" s="21">
        <v>41</v>
      </c>
      <c r="J46" s="21">
        <v>45</v>
      </c>
    </row>
    <row r="47" spans="1:10" x14ac:dyDescent="0.2">
      <c r="A47" s="20" t="s">
        <v>328</v>
      </c>
      <c r="B47" s="21">
        <v>1747</v>
      </c>
      <c r="C47" s="21">
        <v>267</v>
      </c>
      <c r="D47" s="21">
        <v>354</v>
      </c>
      <c r="E47" s="21">
        <v>737</v>
      </c>
      <c r="F47" s="21">
        <v>294</v>
      </c>
      <c r="G47" s="21">
        <v>69</v>
      </c>
      <c r="H47" s="21">
        <v>26</v>
      </c>
      <c r="I47" s="21">
        <v>621</v>
      </c>
      <c r="J47" s="21">
        <v>363</v>
      </c>
    </row>
    <row r="48" spans="1:10" x14ac:dyDescent="0.2">
      <c r="A48" s="20" t="s">
        <v>329</v>
      </c>
      <c r="B48" s="21">
        <v>191</v>
      </c>
      <c r="C48" s="21">
        <v>25</v>
      </c>
      <c r="D48" s="21">
        <v>25</v>
      </c>
      <c r="E48" s="21">
        <v>72</v>
      </c>
      <c r="F48" s="21">
        <v>48</v>
      </c>
      <c r="G48" s="21">
        <v>15</v>
      </c>
      <c r="H48" s="21">
        <v>6</v>
      </c>
      <c r="I48" s="21">
        <v>50</v>
      </c>
      <c r="J48" s="21">
        <v>63</v>
      </c>
    </row>
    <row r="49" spans="1:10" x14ac:dyDescent="0.2">
      <c r="A49" s="20" t="s">
        <v>330</v>
      </c>
      <c r="B49" s="21">
        <v>544</v>
      </c>
      <c r="C49" s="21">
        <v>55</v>
      </c>
      <c r="D49" s="21">
        <v>79</v>
      </c>
      <c r="E49" s="21">
        <v>238</v>
      </c>
      <c r="F49" s="21">
        <v>130</v>
      </c>
      <c r="G49" s="21">
        <v>33</v>
      </c>
      <c r="H49" s="21">
        <v>9</v>
      </c>
      <c r="I49" s="21">
        <v>134</v>
      </c>
      <c r="J49" s="21">
        <v>163</v>
      </c>
    </row>
    <row r="50" spans="1:10" x14ac:dyDescent="0.2">
      <c r="A50" s="20" t="s">
        <v>605</v>
      </c>
      <c r="B50" s="21">
        <v>57</v>
      </c>
      <c r="C50" s="21">
        <v>7</v>
      </c>
      <c r="D50" s="21">
        <v>16</v>
      </c>
      <c r="E50" s="21">
        <v>16</v>
      </c>
      <c r="F50" s="21">
        <v>12</v>
      </c>
      <c r="G50" s="21">
        <v>4</v>
      </c>
      <c r="H50" s="21">
        <v>2</v>
      </c>
      <c r="I50" s="21">
        <v>23</v>
      </c>
      <c r="J50" s="21">
        <v>16</v>
      </c>
    </row>
    <row r="51" spans="1:10" x14ac:dyDescent="0.2">
      <c r="A51" s="9" t="s">
        <v>606</v>
      </c>
      <c r="B51" s="10">
        <v>89</v>
      </c>
      <c r="C51" s="10">
        <v>15</v>
      </c>
      <c r="D51" s="10">
        <v>12</v>
      </c>
      <c r="E51" s="10">
        <v>34</v>
      </c>
      <c r="F51" s="10">
        <v>24</v>
      </c>
      <c r="G51" s="10">
        <v>4</v>
      </c>
      <c r="H51" s="10">
        <v>0</v>
      </c>
      <c r="I51" s="10">
        <v>27</v>
      </c>
      <c r="J51" s="10">
        <v>28</v>
      </c>
    </row>
    <row r="52" spans="1:10" x14ac:dyDescent="0.2">
      <c r="A52" s="20" t="s">
        <v>331</v>
      </c>
      <c r="B52" s="21">
        <v>977</v>
      </c>
      <c r="C52" s="21">
        <v>158</v>
      </c>
      <c r="D52" s="21">
        <v>204</v>
      </c>
      <c r="E52" s="21">
        <v>392</v>
      </c>
      <c r="F52" s="21">
        <v>162</v>
      </c>
      <c r="G52" s="21">
        <v>45</v>
      </c>
      <c r="H52" s="21">
        <v>16</v>
      </c>
      <c r="I52" s="21">
        <v>362</v>
      </c>
      <c r="J52" s="21">
        <v>207</v>
      </c>
    </row>
    <row r="53" spans="1:10" x14ac:dyDescent="0.2">
      <c r="A53" s="20" t="s">
        <v>332</v>
      </c>
      <c r="B53" s="21">
        <v>73</v>
      </c>
      <c r="C53" s="21">
        <v>14</v>
      </c>
      <c r="D53" s="21">
        <v>5</v>
      </c>
      <c r="E53" s="21">
        <v>29</v>
      </c>
      <c r="F53" s="21">
        <v>17</v>
      </c>
      <c r="G53" s="21">
        <v>7</v>
      </c>
      <c r="H53" s="21">
        <v>1</v>
      </c>
      <c r="I53" s="21">
        <v>19</v>
      </c>
      <c r="J53" s="21">
        <v>24</v>
      </c>
    </row>
    <row r="54" spans="1:10" x14ac:dyDescent="0.2">
      <c r="A54" s="20" t="s">
        <v>333</v>
      </c>
      <c r="B54" s="21">
        <v>108</v>
      </c>
      <c r="C54" s="21">
        <v>14</v>
      </c>
      <c r="D54" s="21">
        <v>18</v>
      </c>
      <c r="E54" s="21">
        <v>39</v>
      </c>
      <c r="F54" s="21">
        <v>30</v>
      </c>
      <c r="G54" s="21">
        <v>6</v>
      </c>
      <c r="H54" s="21">
        <v>1</v>
      </c>
      <c r="I54" s="21">
        <v>32</v>
      </c>
      <c r="J54" s="21">
        <v>36</v>
      </c>
    </row>
    <row r="55" spans="1:10" x14ac:dyDescent="0.2">
      <c r="A55" s="20" t="s">
        <v>605</v>
      </c>
      <c r="B55" s="21">
        <v>30</v>
      </c>
      <c r="C55" s="21">
        <v>5</v>
      </c>
      <c r="D55" s="21">
        <v>10</v>
      </c>
      <c r="E55" s="21">
        <v>8</v>
      </c>
      <c r="F55" s="21">
        <v>4</v>
      </c>
      <c r="G55" s="21">
        <v>2</v>
      </c>
      <c r="H55" s="21">
        <v>1</v>
      </c>
      <c r="I55" s="21">
        <v>15</v>
      </c>
      <c r="J55" s="21">
        <v>6</v>
      </c>
    </row>
    <row r="56" spans="1:10" x14ac:dyDescent="0.2">
      <c r="A56" s="9" t="s">
        <v>607</v>
      </c>
      <c r="B56" s="10">
        <v>49</v>
      </c>
      <c r="C56" s="10">
        <v>11</v>
      </c>
      <c r="D56" s="10">
        <v>3</v>
      </c>
      <c r="E56" s="10">
        <v>17</v>
      </c>
      <c r="F56" s="10">
        <v>13</v>
      </c>
      <c r="G56" s="10">
        <v>4</v>
      </c>
      <c r="H56" s="10">
        <v>1</v>
      </c>
      <c r="I56" s="10">
        <v>14</v>
      </c>
      <c r="J56" s="10">
        <v>17</v>
      </c>
    </row>
    <row r="57" spans="1:10" x14ac:dyDescent="0.2">
      <c r="A57" s="20" t="s">
        <v>331</v>
      </c>
      <c r="B57" s="21">
        <v>770</v>
      </c>
      <c r="C57" s="21">
        <v>109</v>
      </c>
      <c r="D57" s="21">
        <v>150</v>
      </c>
      <c r="E57" s="21">
        <v>345</v>
      </c>
      <c r="F57" s="21">
        <v>132</v>
      </c>
      <c r="G57" s="21">
        <v>24</v>
      </c>
      <c r="H57" s="21">
        <v>10</v>
      </c>
      <c r="I57" s="21">
        <v>259</v>
      </c>
      <c r="J57" s="21">
        <v>156</v>
      </c>
    </row>
    <row r="58" spans="1:10" x14ac:dyDescent="0.2">
      <c r="A58" s="20" t="s">
        <v>332</v>
      </c>
      <c r="B58" s="21">
        <v>118</v>
      </c>
      <c r="C58" s="21">
        <v>11</v>
      </c>
      <c r="D58" s="21">
        <v>20</v>
      </c>
      <c r="E58" s="21">
        <v>43</v>
      </c>
      <c r="F58" s="21">
        <v>31</v>
      </c>
      <c r="G58" s="21">
        <v>8</v>
      </c>
      <c r="H58" s="21">
        <v>5</v>
      </c>
      <c r="I58" s="21">
        <v>31</v>
      </c>
      <c r="J58" s="21">
        <v>39</v>
      </c>
    </row>
    <row r="59" spans="1:10" x14ac:dyDescent="0.2">
      <c r="A59" s="20" t="s">
        <v>333</v>
      </c>
      <c r="B59" s="21">
        <v>436</v>
      </c>
      <c r="C59" s="21">
        <v>41</v>
      </c>
      <c r="D59" s="21">
        <v>61</v>
      </c>
      <c r="E59" s="21">
        <v>199</v>
      </c>
      <c r="F59" s="21">
        <v>100</v>
      </c>
      <c r="G59" s="21">
        <v>27</v>
      </c>
      <c r="H59" s="21">
        <v>8</v>
      </c>
      <c r="I59" s="21">
        <v>102</v>
      </c>
      <c r="J59" s="21">
        <v>127</v>
      </c>
    </row>
    <row r="60" spans="1:10" x14ac:dyDescent="0.2">
      <c r="A60" s="20" t="s">
        <v>605</v>
      </c>
      <c r="B60" s="21">
        <v>27</v>
      </c>
      <c r="C60" s="21">
        <v>2</v>
      </c>
      <c r="D60" s="21">
        <v>6</v>
      </c>
      <c r="E60" s="21">
        <v>8</v>
      </c>
      <c r="F60" s="21">
        <v>8</v>
      </c>
      <c r="G60" s="21">
        <v>2</v>
      </c>
      <c r="H60" s="21">
        <v>1</v>
      </c>
      <c r="I60" s="21">
        <v>8</v>
      </c>
      <c r="J60" s="21">
        <v>10</v>
      </c>
    </row>
    <row r="61" spans="1:10" x14ac:dyDescent="0.2">
      <c r="A61" s="9" t="s">
        <v>608</v>
      </c>
      <c r="B61" s="9"/>
      <c r="C61" s="9"/>
      <c r="D61" s="9"/>
      <c r="E61" s="9"/>
      <c r="F61" s="9"/>
      <c r="G61" s="9"/>
      <c r="H61" s="9"/>
      <c r="I61" s="9"/>
      <c r="J61" s="9"/>
    </row>
    <row r="62" spans="1:10" x14ac:dyDescent="0.2">
      <c r="A62" s="20" t="s">
        <v>609</v>
      </c>
      <c r="B62" s="21">
        <v>360</v>
      </c>
      <c r="C62" s="21">
        <v>49</v>
      </c>
      <c r="D62" s="21">
        <v>64</v>
      </c>
      <c r="E62" s="21">
        <v>161</v>
      </c>
      <c r="F62" s="21">
        <v>68</v>
      </c>
      <c r="G62" s="21">
        <v>16</v>
      </c>
      <c r="H62" s="21">
        <v>2</v>
      </c>
      <c r="I62" s="21">
        <v>113</v>
      </c>
      <c r="J62" s="21">
        <v>84</v>
      </c>
    </row>
    <row r="63" spans="1:10" x14ac:dyDescent="0.2">
      <c r="A63" s="20" t="s">
        <v>610</v>
      </c>
      <c r="B63" s="21">
        <v>1326</v>
      </c>
      <c r="C63" s="21">
        <v>203</v>
      </c>
      <c r="D63" s="21">
        <v>241</v>
      </c>
      <c r="E63" s="21">
        <v>539</v>
      </c>
      <c r="F63" s="21">
        <v>260</v>
      </c>
      <c r="G63" s="21">
        <v>60</v>
      </c>
      <c r="H63" s="21">
        <v>23</v>
      </c>
      <c r="I63" s="21">
        <v>444</v>
      </c>
      <c r="J63" s="21">
        <v>320</v>
      </c>
    </row>
    <row r="64" spans="1:10" x14ac:dyDescent="0.2">
      <c r="A64" s="20" t="s">
        <v>611</v>
      </c>
      <c r="B64" s="21">
        <v>649</v>
      </c>
      <c r="C64" s="21">
        <v>75</v>
      </c>
      <c r="D64" s="21">
        <v>128</v>
      </c>
      <c r="E64" s="21">
        <v>288</v>
      </c>
      <c r="F64" s="21">
        <v>112</v>
      </c>
      <c r="G64" s="21">
        <v>32</v>
      </c>
      <c r="H64" s="21">
        <v>14</v>
      </c>
      <c r="I64" s="21">
        <v>203</v>
      </c>
      <c r="J64" s="21">
        <v>144</v>
      </c>
    </row>
    <row r="65" spans="1:10" x14ac:dyDescent="0.2">
      <c r="A65" s="20" t="s">
        <v>612</v>
      </c>
      <c r="B65" s="21">
        <v>277</v>
      </c>
      <c r="C65" s="21">
        <v>44</v>
      </c>
      <c r="D65" s="21">
        <v>39</v>
      </c>
      <c r="E65" s="21">
        <v>108</v>
      </c>
      <c r="F65" s="21">
        <v>67</v>
      </c>
      <c r="G65" s="21">
        <v>16</v>
      </c>
      <c r="H65" s="21">
        <v>3</v>
      </c>
      <c r="I65" s="21">
        <v>83</v>
      </c>
      <c r="J65" s="21">
        <v>83</v>
      </c>
    </row>
    <row r="66" spans="1:10" x14ac:dyDescent="0.2">
      <c r="A66" s="20" t="s">
        <v>613</v>
      </c>
      <c r="B66" s="21">
        <v>65</v>
      </c>
      <c r="C66" s="21">
        <v>9</v>
      </c>
      <c r="D66" s="21">
        <v>17</v>
      </c>
      <c r="E66" s="21">
        <v>18</v>
      </c>
      <c r="F66" s="21">
        <v>14</v>
      </c>
      <c r="G66" s="21">
        <v>5</v>
      </c>
      <c r="H66" s="21">
        <v>2</v>
      </c>
      <c r="I66" s="21">
        <v>26</v>
      </c>
      <c r="J66" s="21">
        <v>19</v>
      </c>
    </row>
    <row r="67" spans="1:10" x14ac:dyDescent="0.2">
      <c r="A67" s="9" t="s">
        <v>614</v>
      </c>
      <c r="B67" s="9"/>
      <c r="C67" s="9"/>
      <c r="D67" s="9"/>
      <c r="E67" s="9"/>
      <c r="F67" s="9"/>
      <c r="G67" s="9"/>
      <c r="H67" s="9"/>
      <c r="I67" s="9"/>
      <c r="J67" s="9"/>
    </row>
    <row r="68" spans="1:10" x14ac:dyDescent="0.2">
      <c r="A68" s="20" t="s">
        <v>615</v>
      </c>
      <c r="B68" s="21">
        <v>537</v>
      </c>
      <c r="C68" s="21">
        <v>80</v>
      </c>
      <c r="D68" s="21">
        <v>74</v>
      </c>
      <c r="E68" s="21">
        <v>207</v>
      </c>
      <c r="F68" s="21">
        <v>135</v>
      </c>
      <c r="G68" s="21">
        <v>32</v>
      </c>
      <c r="H68" s="21">
        <v>9</v>
      </c>
      <c r="I68" s="21">
        <v>154</v>
      </c>
      <c r="J68" s="21">
        <v>167</v>
      </c>
    </row>
    <row r="69" spans="1:10" x14ac:dyDescent="0.2">
      <c r="A69" s="20" t="s">
        <v>180</v>
      </c>
      <c r="B69" s="21">
        <v>1667</v>
      </c>
      <c r="C69" s="21">
        <v>252</v>
      </c>
      <c r="D69" s="21">
        <v>342</v>
      </c>
      <c r="E69" s="21">
        <v>706</v>
      </c>
      <c r="F69" s="21">
        <v>279</v>
      </c>
      <c r="G69" s="21">
        <v>63</v>
      </c>
      <c r="H69" s="21">
        <v>25</v>
      </c>
      <c r="I69" s="21">
        <v>594</v>
      </c>
      <c r="J69" s="21">
        <v>342</v>
      </c>
    </row>
    <row r="70" spans="1:10" x14ac:dyDescent="0.2">
      <c r="A70" s="20" t="s">
        <v>616</v>
      </c>
      <c r="B70" s="21">
        <v>99</v>
      </c>
      <c r="C70" s="21">
        <v>18</v>
      </c>
      <c r="D70" s="21">
        <v>23</v>
      </c>
      <c r="E70" s="21">
        <v>38</v>
      </c>
      <c r="F70" s="21">
        <v>15</v>
      </c>
      <c r="G70" s="21">
        <v>4</v>
      </c>
      <c r="H70" s="21">
        <v>1</v>
      </c>
      <c r="I70" s="21">
        <v>41</v>
      </c>
      <c r="J70" s="21">
        <v>19</v>
      </c>
    </row>
    <row r="71" spans="1:10" x14ac:dyDescent="0.2">
      <c r="A71" s="20" t="s">
        <v>617</v>
      </c>
      <c r="B71" s="21">
        <v>819</v>
      </c>
      <c r="C71" s="21">
        <v>104</v>
      </c>
      <c r="D71" s="21">
        <v>152</v>
      </c>
      <c r="E71" s="21">
        <v>366</v>
      </c>
      <c r="F71" s="21">
        <v>145</v>
      </c>
      <c r="G71" s="21">
        <v>38</v>
      </c>
      <c r="H71" s="21">
        <v>14</v>
      </c>
      <c r="I71" s="21">
        <v>256</v>
      </c>
      <c r="J71" s="21">
        <v>183</v>
      </c>
    </row>
    <row r="72" spans="1:10" x14ac:dyDescent="0.2">
      <c r="A72" s="20" t="s">
        <v>618</v>
      </c>
      <c r="B72" s="21">
        <v>87</v>
      </c>
      <c r="C72" s="21">
        <v>9</v>
      </c>
      <c r="D72" s="21">
        <v>9</v>
      </c>
      <c r="E72" s="21">
        <v>44</v>
      </c>
      <c r="F72" s="21">
        <v>18</v>
      </c>
      <c r="G72" s="21">
        <v>6</v>
      </c>
      <c r="H72" s="21">
        <v>1</v>
      </c>
      <c r="I72" s="21">
        <v>18</v>
      </c>
      <c r="J72" s="21">
        <v>24</v>
      </c>
    </row>
    <row r="73" spans="1:10" x14ac:dyDescent="0.2">
      <c r="A73" s="20" t="s">
        <v>613</v>
      </c>
      <c r="B73" s="21">
        <v>55</v>
      </c>
      <c r="C73" s="21">
        <v>7</v>
      </c>
      <c r="D73" s="21">
        <v>15</v>
      </c>
      <c r="E73" s="21">
        <v>18</v>
      </c>
      <c r="F73" s="21">
        <v>9</v>
      </c>
      <c r="G73" s="21">
        <v>4</v>
      </c>
      <c r="H73" s="21">
        <v>2</v>
      </c>
      <c r="I73" s="21">
        <v>22</v>
      </c>
      <c r="J73" s="21">
        <v>13</v>
      </c>
    </row>
    <row r="74" spans="1:10" x14ac:dyDescent="0.2">
      <c r="A74" s="9" t="s">
        <v>619</v>
      </c>
      <c r="B74" s="9"/>
      <c r="C74" s="9"/>
      <c r="D74" s="9"/>
      <c r="E74" s="9"/>
      <c r="F74" s="9"/>
      <c r="G74" s="9"/>
      <c r="H74" s="9"/>
      <c r="I74" s="9"/>
      <c r="J74" s="9"/>
    </row>
    <row r="75" spans="1:10" x14ac:dyDescent="0.2">
      <c r="A75" s="20" t="s">
        <v>620</v>
      </c>
      <c r="B75" s="21">
        <v>537</v>
      </c>
      <c r="C75" s="21">
        <v>80</v>
      </c>
      <c r="D75" s="21">
        <v>74</v>
      </c>
      <c r="E75" s="21">
        <v>207</v>
      </c>
      <c r="F75" s="21">
        <v>135</v>
      </c>
      <c r="G75" s="21">
        <v>32</v>
      </c>
      <c r="H75" s="21">
        <v>9</v>
      </c>
      <c r="I75" s="21">
        <v>154</v>
      </c>
      <c r="J75" s="21">
        <v>167</v>
      </c>
    </row>
    <row r="76" spans="1:10" x14ac:dyDescent="0.2">
      <c r="A76" s="20" t="s">
        <v>621</v>
      </c>
      <c r="B76" s="21">
        <v>1329</v>
      </c>
      <c r="C76" s="21">
        <v>186</v>
      </c>
      <c r="D76" s="21">
        <v>248</v>
      </c>
      <c r="E76" s="21">
        <v>552</v>
      </c>
      <c r="F76" s="21">
        <v>263</v>
      </c>
      <c r="G76" s="21">
        <v>61</v>
      </c>
      <c r="H76" s="21">
        <v>19</v>
      </c>
      <c r="I76" s="21">
        <v>434</v>
      </c>
      <c r="J76" s="21">
        <v>324</v>
      </c>
    </row>
    <row r="77" spans="1:10" x14ac:dyDescent="0.2">
      <c r="A77" s="20" t="s">
        <v>622</v>
      </c>
      <c r="B77" s="21">
        <v>406</v>
      </c>
      <c r="C77" s="21">
        <v>57</v>
      </c>
      <c r="D77" s="21">
        <v>83</v>
      </c>
      <c r="E77" s="21">
        <v>178</v>
      </c>
      <c r="F77" s="21">
        <v>61</v>
      </c>
      <c r="G77" s="21">
        <v>16</v>
      </c>
      <c r="H77" s="21">
        <v>11</v>
      </c>
      <c r="I77" s="21">
        <v>140</v>
      </c>
      <c r="J77" s="21">
        <v>77</v>
      </c>
    </row>
    <row r="78" spans="1:10" x14ac:dyDescent="0.2">
      <c r="A78" s="20" t="s">
        <v>623</v>
      </c>
      <c r="B78" s="21">
        <v>152</v>
      </c>
      <c r="C78" s="21">
        <v>27</v>
      </c>
      <c r="D78" s="21">
        <v>28</v>
      </c>
      <c r="E78" s="21">
        <v>68</v>
      </c>
      <c r="F78" s="21">
        <v>20</v>
      </c>
      <c r="G78" s="21">
        <v>6</v>
      </c>
      <c r="H78" s="21">
        <v>3</v>
      </c>
      <c r="I78" s="21">
        <v>55</v>
      </c>
      <c r="J78" s="21">
        <v>26</v>
      </c>
    </row>
    <row r="79" spans="1:10" x14ac:dyDescent="0.2">
      <c r="A79" s="20" t="s">
        <v>624</v>
      </c>
      <c r="B79" s="21">
        <v>88</v>
      </c>
      <c r="C79" s="21">
        <v>11</v>
      </c>
      <c r="D79" s="21">
        <v>15</v>
      </c>
      <c r="E79" s="21">
        <v>46</v>
      </c>
      <c r="F79" s="21">
        <v>15</v>
      </c>
      <c r="G79" s="21">
        <v>1</v>
      </c>
      <c r="H79" s="21">
        <v>0</v>
      </c>
      <c r="I79" s="21">
        <v>26</v>
      </c>
      <c r="J79" s="21">
        <v>16</v>
      </c>
    </row>
    <row r="80" spans="1:10" x14ac:dyDescent="0.2">
      <c r="A80" s="20" t="s">
        <v>625</v>
      </c>
      <c r="B80" s="21">
        <v>84</v>
      </c>
      <c r="C80" s="21">
        <v>9</v>
      </c>
      <c r="D80" s="21">
        <v>21</v>
      </c>
      <c r="E80" s="21">
        <v>37</v>
      </c>
      <c r="F80" s="21">
        <v>12</v>
      </c>
      <c r="G80" s="21">
        <v>5</v>
      </c>
      <c r="H80" s="21">
        <v>0</v>
      </c>
      <c r="I80" s="21">
        <v>30</v>
      </c>
      <c r="J80" s="21">
        <v>17</v>
      </c>
    </row>
    <row r="81" spans="1:10" x14ac:dyDescent="0.2">
      <c r="A81" s="20" t="s">
        <v>613</v>
      </c>
      <c r="B81" s="21">
        <v>81</v>
      </c>
      <c r="C81" s="21">
        <v>10</v>
      </c>
      <c r="D81" s="21">
        <v>20</v>
      </c>
      <c r="E81" s="21">
        <v>26</v>
      </c>
      <c r="F81" s="21">
        <v>15</v>
      </c>
      <c r="G81" s="21">
        <v>8</v>
      </c>
      <c r="H81" s="21">
        <v>2</v>
      </c>
      <c r="I81" s="21">
        <v>30</v>
      </c>
      <c r="J81" s="21">
        <v>23</v>
      </c>
    </row>
    <row r="82" spans="1:10" x14ac:dyDescent="0.2">
      <c r="A82" s="9" t="s">
        <v>626</v>
      </c>
      <c r="B82" s="9"/>
      <c r="C82" s="9"/>
      <c r="D82" s="9"/>
      <c r="E82" s="9"/>
      <c r="F82" s="9"/>
      <c r="G82" s="9"/>
      <c r="H82" s="9"/>
      <c r="I82" s="9"/>
      <c r="J82" s="9"/>
    </row>
    <row r="83" spans="1:10" x14ac:dyDescent="0.2">
      <c r="A83" s="20" t="s">
        <v>627</v>
      </c>
      <c r="B83" s="21">
        <v>788</v>
      </c>
      <c r="C83" s="21">
        <v>168</v>
      </c>
      <c r="D83" s="21">
        <v>186</v>
      </c>
      <c r="E83" s="21">
        <v>323</v>
      </c>
      <c r="F83" s="21">
        <v>90</v>
      </c>
      <c r="G83" s="21">
        <v>10</v>
      </c>
      <c r="H83" s="21">
        <v>11</v>
      </c>
      <c r="I83" s="21">
        <v>354</v>
      </c>
      <c r="J83" s="21">
        <v>100</v>
      </c>
    </row>
    <row r="84" spans="1:10" x14ac:dyDescent="0.2">
      <c r="A84" s="20" t="s">
        <v>628</v>
      </c>
      <c r="B84" s="21">
        <v>1824</v>
      </c>
      <c r="C84" s="21">
        <v>202</v>
      </c>
      <c r="D84" s="21">
        <v>286</v>
      </c>
      <c r="E84" s="21">
        <v>772</v>
      </c>
      <c r="F84" s="21">
        <v>419</v>
      </c>
      <c r="G84" s="21">
        <v>114</v>
      </c>
      <c r="H84" s="21">
        <v>31</v>
      </c>
      <c r="I84" s="21">
        <v>488</v>
      </c>
      <c r="J84" s="21">
        <v>533</v>
      </c>
    </row>
    <row r="85" spans="1:10" x14ac:dyDescent="0.2">
      <c r="A85" s="20" t="s">
        <v>613</v>
      </c>
      <c r="B85" s="21">
        <v>65</v>
      </c>
      <c r="C85" s="21">
        <v>10</v>
      </c>
      <c r="D85" s="21">
        <v>17</v>
      </c>
      <c r="E85" s="21">
        <v>19</v>
      </c>
      <c r="F85" s="21">
        <v>12</v>
      </c>
      <c r="G85" s="21">
        <v>5</v>
      </c>
      <c r="H85" s="21">
        <v>2</v>
      </c>
      <c r="I85" s="21">
        <v>27</v>
      </c>
      <c r="J85" s="21">
        <v>17</v>
      </c>
    </row>
    <row r="86" spans="1:10" x14ac:dyDescent="0.2">
      <c r="A86" s="9" t="s">
        <v>629</v>
      </c>
      <c r="B86" s="9"/>
      <c r="C86" s="9"/>
      <c r="D86" s="9"/>
      <c r="E86" s="9"/>
      <c r="F86" s="9"/>
      <c r="G86" s="9"/>
      <c r="H86" s="9"/>
      <c r="I86" s="9"/>
      <c r="J86" s="9"/>
    </row>
    <row r="87" spans="1:10" x14ac:dyDescent="0.2">
      <c r="A87" s="20" t="s">
        <v>630</v>
      </c>
      <c r="B87" s="21">
        <v>393</v>
      </c>
      <c r="C87" s="21">
        <v>96</v>
      </c>
      <c r="D87" s="21">
        <v>91</v>
      </c>
      <c r="E87" s="21">
        <v>152</v>
      </c>
      <c r="F87" s="21">
        <v>44</v>
      </c>
      <c r="G87" s="21">
        <v>5</v>
      </c>
      <c r="H87" s="21">
        <v>5</v>
      </c>
      <c r="I87" s="21">
        <v>187</v>
      </c>
      <c r="J87" s="21">
        <v>49</v>
      </c>
    </row>
    <row r="88" spans="1:10" x14ac:dyDescent="0.2">
      <c r="A88" s="20" t="s">
        <v>181</v>
      </c>
      <c r="B88" s="21">
        <v>1944</v>
      </c>
      <c r="C88" s="21">
        <v>249</v>
      </c>
      <c r="D88" s="21">
        <v>333</v>
      </c>
      <c r="E88" s="21">
        <v>831</v>
      </c>
      <c r="F88" s="21">
        <v>395</v>
      </c>
      <c r="G88" s="21">
        <v>102</v>
      </c>
      <c r="H88" s="21">
        <v>34</v>
      </c>
      <c r="I88" s="21">
        <v>582</v>
      </c>
      <c r="J88" s="21">
        <v>497</v>
      </c>
    </row>
    <row r="89" spans="1:10" x14ac:dyDescent="0.2">
      <c r="A89" s="20" t="s">
        <v>182</v>
      </c>
      <c r="B89" s="21">
        <v>38</v>
      </c>
      <c r="C89" s="21">
        <v>4</v>
      </c>
      <c r="D89" s="21">
        <v>10</v>
      </c>
      <c r="E89" s="21">
        <v>15</v>
      </c>
      <c r="F89" s="21">
        <v>5</v>
      </c>
      <c r="G89" s="21">
        <v>4</v>
      </c>
      <c r="H89" s="21">
        <v>0</v>
      </c>
      <c r="I89" s="21">
        <v>14</v>
      </c>
      <c r="J89" s="21">
        <v>9</v>
      </c>
    </row>
    <row r="90" spans="1:10" x14ac:dyDescent="0.2">
      <c r="A90" s="20" t="s">
        <v>631</v>
      </c>
      <c r="B90" s="21">
        <v>36</v>
      </c>
      <c r="C90" s="21">
        <v>1</v>
      </c>
      <c r="D90" s="21">
        <v>6</v>
      </c>
      <c r="E90" s="21">
        <v>14</v>
      </c>
      <c r="F90" s="21">
        <v>13</v>
      </c>
      <c r="G90" s="21">
        <v>2</v>
      </c>
      <c r="H90" s="21">
        <v>0</v>
      </c>
      <c r="I90" s="21">
        <v>7</v>
      </c>
      <c r="J90" s="21">
        <v>15</v>
      </c>
    </row>
    <row r="91" spans="1:10" x14ac:dyDescent="0.2">
      <c r="A91" s="20" t="s">
        <v>183</v>
      </c>
      <c r="B91" s="21">
        <v>53</v>
      </c>
      <c r="C91" s="21">
        <v>5</v>
      </c>
      <c r="D91" s="21">
        <v>13</v>
      </c>
      <c r="E91" s="21">
        <v>24</v>
      </c>
      <c r="F91" s="21">
        <v>8</v>
      </c>
      <c r="G91" s="21">
        <v>3</v>
      </c>
      <c r="H91" s="21">
        <v>0</v>
      </c>
      <c r="I91" s="21">
        <v>18</v>
      </c>
      <c r="J91" s="21">
        <v>11</v>
      </c>
    </row>
    <row r="92" spans="1:10" x14ac:dyDescent="0.2">
      <c r="A92" s="20" t="s">
        <v>632</v>
      </c>
      <c r="B92" s="21">
        <v>22</v>
      </c>
      <c r="C92" s="21">
        <v>0</v>
      </c>
      <c r="D92" s="21">
        <v>0</v>
      </c>
      <c r="E92" s="21">
        <v>14</v>
      </c>
      <c r="F92" s="21">
        <v>6</v>
      </c>
      <c r="G92" s="21">
        <v>1</v>
      </c>
      <c r="H92" s="21">
        <v>1</v>
      </c>
      <c r="I92" s="21">
        <v>0</v>
      </c>
      <c r="J92" s="21">
        <v>7</v>
      </c>
    </row>
    <row r="93" spans="1:10" x14ac:dyDescent="0.2">
      <c r="A93" s="20" t="s">
        <v>633</v>
      </c>
      <c r="B93" s="21">
        <v>32</v>
      </c>
      <c r="C93" s="21">
        <v>3</v>
      </c>
      <c r="D93" s="21">
        <v>2</v>
      </c>
      <c r="E93" s="21">
        <v>12</v>
      </c>
      <c r="F93" s="21">
        <v>12</v>
      </c>
      <c r="G93" s="21">
        <v>2</v>
      </c>
      <c r="H93" s="21">
        <v>1</v>
      </c>
      <c r="I93" s="21">
        <v>5</v>
      </c>
      <c r="J93" s="21">
        <v>14</v>
      </c>
    </row>
    <row r="94" spans="1:10" x14ac:dyDescent="0.2">
      <c r="A94" s="20" t="s">
        <v>634</v>
      </c>
      <c r="B94" s="21">
        <v>9</v>
      </c>
      <c r="C94" s="21">
        <v>1</v>
      </c>
      <c r="D94" s="21">
        <v>2</v>
      </c>
      <c r="E94" s="21">
        <v>2</v>
      </c>
      <c r="F94" s="21">
        <v>4</v>
      </c>
      <c r="G94" s="21">
        <v>0</v>
      </c>
      <c r="H94" s="21">
        <v>0</v>
      </c>
      <c r="I94" s="21">
        <v>3</v>
      </c>
      <c r="J94" s="21">
        <v>4</v>
      </c>
    </row>
    <row r="95" spans="1:10" x14ac:dyDescent="0.2">
      <c r="A95" s="20" t="s">
        <v>613</v>
      </c>
      <c r="B95" s="21">
        <v>150</v>
      </c>
      <c r="C95" s="21">
        <v>21</v>
      </c>
      <c r="D95" s="21">
        <v>32</v>
      </c>
      <c r="E95" s="21">
        <v>50</v>
      </c>
      <c r="F95" s="21">
        <v>34</v>
      </c>
      <c r="G95" s="21">
        <v>10</v>
      </c>
      <c r="H95" s="21">
        <v>3</v>
      </c>
      <c r="I95" s="21">
        <v>53</v>
      </c>
      <c r="J95" s="21">
        <v>44</v>
      </c>
    </row>
    <row r="96" spans="1:10" x14ac:dyDescent="0.2">
      <c r="A96" s="9" t="s">
        <v>635</v>
      </c>
      <c r="B96" s="9"/>
      <c r="C96" s="9"/>
      <c r="D96" s="9"/>
      <c r="E96" s="9"/>
      <c r="F96" s="9"/>
      <c r="G96" s="9"/>
      <c r="H96" s="9"/>
      <c r="I96" s="9"/>
      <c r="J96" s="9"/>
    </row>
    <row r="97" spans="1:10" x14ac:dyDescent="0.2">
      <c r="A97" s="20" t="s">
        <v>184</v>
      </c>
      <c r="B97" s="21">
        <v>54</v>
      </c>
      <c r="C97" s="21">
        <v>9</v>
      </c>
      <c r="D97" s="21">
        <v>8</v>
      </c>
      <c r="E97" s="21">
        <v>20</v>
      </c>
      <c r="F97" s="21">
        <v>13</v>
      </c>
      <c r="G97" s="21">
        <v>4</v>
      </c>
      <c r="H97" s="21">
        <v>0</v>
      </c>
      <c r="I97" s="21">
        <v>17</v>
      </c>
      <c r="J97" s="21">
        <v>17</v>
      </c>
    </row>
    <row r="98" spans="1:10" x14ac:dyDescent="0.2">
      <c r="A98" s="20" t="s">
        <v>185</v>
      </c>
      <c r="B98" s="21">
        <v>196</v>
      </c>
      <c r="C98" s="21">
        <v>20</v>
      </c>
      <c r="D98" s="21">
        <v>22</v>
      </c>
      <c r="E98" s="21">
        <v>77</v>
      </c>
      <c r="F98" s="21">
        <v>52</v>
      </c>
      <c r="G98" s="21">
        <v>21</v>
      </c>
      <c r="H98" s="21">
        <v>4</v>
      </c>
      <c r="I98" s="21">
        <v>42</v>
      </c>
      <c r="J98" s="21">
        <v>73</v>
      </c>
    </row>
    <row r="99" spans="1:10" x14ac:dyDescent="0.2">
      <c r="A99" s="20" t="s">
        <v>186</v>
      </c>
      <c r="B99" s="21">
        <v>310</v>
      </c>
      <c r="C99" s="21">
        <v>33</v>
      </c>
      <c r="D99" s="21">
        <v>43</v>
      </c>
      <c r="E99" s="21">
        <v>123</v>
      </c>
      <c r="F99" s="21">
        <v>91</v>
      </c>
      <c r="G99" s="21">
        <v>16</v>
      </c>
      <c r="H99" s="21">
        <v>4</v>
      </c>
      <c r="I99" s="21">
        <v>76</v>
      </c>
      <c r="J99" s="21">
        <v>107</v>
      </c>
    </row>
    <row r="100" spans="1:10" x14ac:dyDescent="0.2">
      <c r="A100" s="20" t="s">
        <v>187</v>
      </c>
      <c r="B100" s="21">
        <v>385</v>
      </c>
      <c r="C100" s="21">
        <v>45</v>
      </c>
      <c r="D100" s="21">
        <v>70</v>
      </c>
      <c r="E100" s="21">
        <v>164</v>
      </c>
      <c r="F100" s="21">
        <v>74</v>
      </c>
      <c r="G100" s="21">
        <v>21</v>
      </c>
      <c r="H100" s="21">
        <v>11</v>
      </c>
      <c r="I100" s="21">
        <v>115</v>
      </c>
      <c r="J100" s="21">
        <v>95</v>
      </c>
    </row>
    <row r="101" spans="1:10" x14ac:dyDescent="0.2">
      <c r="A101" s="20" t="s">
        <v>188</v>
      </c>
      <c r="B101" s="21">
        <v>361</v>
      </c>
      <c r="C101" s="21">
        <v>55</v>
      </c>
      <c r="D101" s="21">
        <v>67</v>
      </c>
      <c r="E101" s="21">
        <v>157</v>
      </c>
      <c r="F101" s="21">
        <v>62</v>
      </c>
      <c r="G101" s="21">
        <v>16</v>
      </c>
      <c r="H101" s="21">
        <v>4</v>
      </c>
      <c r="I101" s="21">
        <v>122</v>
      </c>
      <c r="J101" s="21">
        <v>78</v>
      </c>
    </row>
    <row r="102" spans="1:10" x14ac:dyDescent="0.2">
      <c r="A102" s="20" t="s">
        <v>189</v>
      </c>
      <c r="B102" s="21">
        <v>315</v>
      </c>
      <c r="C102" s="21">
        <v>44</v>
      </c>
      <c r="D102" s="21">
        <v>57</v>
      </c>
      <c r="E102" s="21">
        <v>146</v>
      </c>
      <c r="F102" s="21">
        <v>48</v>
      </c>
      <c r="G102" s="21">
        <v>15</v>
      </c>
      <c r="H102" s="21">
        <v>5</v>
      </c>
      <c r="I102" s="21">
        <v>101</v>
      </c>
      <c r="J102" s="21">
        <v>63</v>
      </c>
    </row>
    <row r="103" spans="1:10" x14ac:dyDescent="0.2">
      <c r="A103" s="20" t="s">
        <v>190</v>
      </c>
      <c r="B103" s="21">
        <v>364</v>
      </c>
      <c r="C103" s="21">
        <v>65</v>
      </c>
      <c r="D103" s="21">
        <v>81</v>
      </c>
      <c r="E103" s="21">
        <v>142</v>
      </c>
      <c r="F103" s="21">
        <v>57</v>
      </c>
      <c r="G103" s="21">
        <v>15</v>
      </c>
      <c r="H103" s="21">
        <v>4</v>
      </c>
      <c r="I103" s="21">
        <v>146</v>
      </c>
      <c r="J103" s="21">
        <v>72</v>
      </c>
    </row>
    <row r="104" spans="1:10" x14ac:dyDescent="0.2">
      <c r="A104" s="20" t="s">
        <v>191</v>
      </c>
      <c r="B104" s="21">
        <v>267</v>
      </c>
      <c r="C104" s="21">
        <v>46</v>
      </c>
      <c r="D104" s="21">
        <v>56</v>
      </c>
      <c r="E104" s="21">
        <v>122</v>
      </c>
      <c r="F104" s="21">
        <v>36</v>
      </c>
      <c r="G104" s="21">
        <v>3</v>
      </c>
      <c r="H104" s="21">
        <v>4</v>
      </c>
      <c r="I104" s="21">
        <v>102</v>
      </c>
      <c r="J104" s="21">
        <v>39</v>
      </c>
    </row>
    <row r="105" spans="1:10" x14ac:dyDescent="0.2">
      <c r="A105" s="20" t="s">
        <v>192</v>
      </c>
      <c r="B105" s="21">
        <v>90</v>
      </c>
      <c r="C105" s="21">
        <v>15</v>
      </c>
      <c r="D105" s="21">
        <v>19</v>
      </c>
      <c r="E105" s="21">
        <v>41</v>
      </c>
      <c r="F105" s="21">
        <v>12</v>
      </c>
      <c r="G105" s="21">
        <v>2</v>
      </c>
      <c r="H105" s="21">
        <v>1</v>
      </c>
      <c r="I105" s="21">
        <v>34</v>
      </c>
      <c r="J105" s="21">
        <v>14</v>
      </c>
    </row>
    <row r="106" spans="1:10" x14ac:dyDescent="0.2">
      <c r="A106" s="20" t="s">
        <v>193</v>
      </c>
      <c r="B106" s="21">
        <v>94</v>
      </c>
      <c r="C106" s="21">
        <v>24</v>
      </c>
      <c r="D106" s="21">
        <v>21</v>
      </c>
      <c r="E106" s="21">
        <v>34</v>
      </c>
      <c r="F106" s="21">
        <v>13</v>
      </c>
      <c r="G106" s="21">
        <v>1</v>
      </c>
      <c r="H106" s="21">
        <v>1</v>
      </c>
      <c r="I106" s="21">
        <v>45</v>
      </c>
      <c r="J106" s="21">
        <v>14</v>
      </c>
    </row>
    <row r="107" spans="1:10" x14ac:dyDescent="0.2">
      <c r="A107" s="20" t="s">
        <v>636</v>
      </c>
      <c r="B107" s="21">
        <v>47</v>
      </c>
      <c r="C107" s="21">
        <v>4</v>
      </c>
      <c r="D107" s="21">
        <v>3</v>
      </c>
      <c r="E107" s="21">
        <v>23</v>
      </c>
      <c r="F107" s="21">
        <v>14</v>
      </c>
      <c r="G107" s="21">
        <v>2</v>
      </c>
      <c r="H107" s="21">
        <v>1</v>
      </c>
      <c r="I107" s="21">
        <v>7</v>
      </c>
      <c r="J107" s="21">
        <v>16</v>
      </c>
    </row>
    <row r="108" spans="1:10" x14ac:dyDescent="0.2">
      <c r="A108" s="20" t="s">
        <v>613</v>
      </c>
      <c r="B108" s="21">
        <v>194</v>
      </c>
      <c r="C108" s="21">
        <v>20</v>
      </c>
      <c r="D108" s="21">
        <v>42</v>
      </c>
      <c r="E108" s="21">
        <v>65</v>
      </c>
      <c r="F108" s="21">
        <v>49</v>
      </c>
      <c r="G108" s="21">
        <v>13</v>
      </c>
      <c r="H108" s="21">
        <v>5</v>
      </c>
      <c r="I108" s="21">
        <v>62</v>
      </c>
      <c r="J108" s="21">
        <v>62</v>
      </c>
    </row>
    <row r="109" spans="1:10" x14ac:dyDescent="0.2">
      <c r="A109" s="9" t="s">
        <v>637</v>
      </c>
      <c r="B109" s="9"/>
      <c r="C109" s="9"/>
      <c r="D109" s="9"/>
      <c r="E109" s="9"/>
      <c r="F109" s="9"/>
      <c r="G109" s="9"/>
      <c r="H109" s="9"/>
      <c r="I109" s="9"/>
      <c r="J109" s="9"/>
    </row>
    <row r="110" spans="1:10" x14ac:dyDescent="0.2">
      <c r="A110" s="20" t="s">
        <v>638</v>
      </c>
      <c r="B110" s="21">
        <v>633</v>
      </c>
      <c r="C110" s="21">
        <v>102</v>
      </c>
      <c r="D110" s="21">
        <v>116</v>
      </c>
      <c r="E110" s="21">
        <v>239</v>
      </c>
      <c r="F110" s="21">
        <v>136</v>
      </c>
      <c r="G110" s="21">
        <v>32</v>
      </c>
      <c r="H110" s="21">
        <v>8</v>
      </c>
      <c r="I110" s="21">
        <v>218</v>
      </c>
      <c r="J110" s="21">
        <v>168</v>
      </c>
    </row>
    <row r="111" spans="1:10" x14ac:dyDescent="0.2">
      <c r="A111" s="20" t="s">
        <v>639</v>
      </c>
      <c r="B111" s="21">
        <v>1123</v>
      </c>
      <c r="C111" s="21">
        <v>154</v>
      </c>
      <c r="D111" s="21">
        <v>204</v>
      </c>
      <c r="E111" s="21">
        <v>481</v>
      </c>
      <c r="F111" s="21">
        <v>209</v>
      </c>
      <c r="G111" s="21">
        <v>54</v>
      </c>
      <c r="H111" s="21">
        <v>21</v>
      </c>
      <c r="I111" s="21">
        <v>358</v>
      </c>
      <c r="J111" s="21">
        <v>263</v>
      </c>
    </row>
    <row r="112" spans="1:10" x14ac:dyDescent="0.2">
      <c r="A112" s="20" t="s">
        <v>640</v>
      </c>
      <c r="B112" s="21">
        <v>660</v>
      </c>
      <c r="C112" s="21">
        <v>95</v>
      </c>
      <c r="D112" s="21">
        <v>124</v>
      </c>
      <c r="E112" s="21">
        <v>268</v>
      </c>
      <c r="F112" s="21">
        <v>130</v>
      </c>
      <c r="G112" s="21">
        <v>30</v>
      </c>
      <c r="H112" s="21">
        <v>13</v>
      </c>
      <c r="I112" s="21">
        <v>219</v>
      </c>
      <c r="J112" s="21">
        <v>160</v>
      </c>
    </row>
    <row r="113" spans="1:10" x14ac:dyDescent="0.2">
      <c r="A113" s="20" t="s">
        <v>641</v>
      </c>
      <c r="B113" s="21">
        <v>261</v>
      </c>
      <c r="C113" s="21">
        <v>29</v>
      </c>
      <c r="D113" s="21">
        <v>45</v>
      </c>
      <c r="E113" s="21">
        <v>126</v>
      </c>
      <c r="F113" s="21">
        <v>46</v>
      </c>
      <c r="G113" s="21">
        <v>13</v>
      </c>
      <c r="H113" s="21">
        <v>2</v>
      </c>
      <c r="I113" s="21">
        <v>74</v>
      </c>
      <c r="J113" s="21">
        <v>59</v>
      </c>
    </row>
    <row r="114" spans="1:10" x14ac:dyDescent="0.2">
      <c r="A114" s="9" t="s">
        <v>642</v>
      </c>
      <c r="B114" s="9"/>
      <c r="C114" s="9"/>
      <c r="D114" s="9"/>
      <c r="E114" s="9"/>
      <c r="F114" s="9"/>
      <c r="G114" s="9"/>
      <c r="H114" s="9"/>
      <c r="I114" s="9"/>
      <c r="J114" s="9"/>
    </row>
    <row r="115" spans="1:10" x14ac:dyDescent="0.2">
      <c r="A115" s="20" t="s">
        <v>643</v>
      </c>
      <c r="B115" s="21">
        <v>329</v>
      </c>
      <c r="C115" s="21">
        <v>39</v>
      </c>
      <c r="D115" s="21">
        <v>40</v>
      </c>
      <c r="E115" s="21">
        <v>152</v>
      </c>
      <c r="F115" s="21">
        <v>76</v>
      </c>
      <c r="G115" s="21">
        <v>17</v>
      </c>
      <c r="H115" s="21">
        <v>5</v>
      </c>
      <c r="I115" s="21">
        <v>79</v>
      </c>
      <c r="J115" s="21">
        <v>93</v>
      </c>
    </row>
    <row r="116" spans="1:10" x14ac:dyDescent="0.2">
      <c r="A116" s="20" t="s">
        <v>644</v>
      </c>
      <c r="B116" s="21">
        <v>828</v>
      </c>
      <c r="C116" s="21">
        <v>142</v>
      </c>
      <c r="D116" s="21">
        <v>167</v>
      </c>
      <c r="E116" s="21">
        <v>323</v>
      </c>
      <c r="F116" s="21">
        <v>143</v>
      </c>
      <c r="G116" s="21">
        <v>38</v>
      </c>
      <c r="H116" s="21">
        <v>15</v>
      </c>
      <c r="I116" s="21">
        <v>309</v>
      </c>
      <c r="J116" s="21">
        <v>181</v>
      </c>
    </row>
    <row r="117" spans="1:10" x14ac:dyDescent="0.2">
      <c r="A117" s="20" t="s">
        <v>879</v>
      </c>
      <c r="B117" s="21">
        <v>499</v>
      </c>
      <c r="C117" s="21">
        <v>64</v>
      </c>
      <c r="D117" s="21">
        <v>94</v>
      </c>
      <c r="E117" s="21">
        <v>219</v>
      </c>
      <c r="F117" s="21">
        <v>91</v>
      </c>
      <c r="G117" s="21">
        <v>24</v>
      </c>
      <c r="H117" s="21">
        <v>7</v>
      </c>
      <c r="I117" s="21">
        <v>158</v>
      </c>
      <c r="J117" s="21">
        <v>115</v>
      </c>
    </row>
    <row r="118" spans="1:10" x14ac:dyDescent="0.2">
      <c r="A118" s="20" t="s">
        <v>645</v>
      </c>
      <c r="B118" s="21">
        <v>468</v>
      </c>
      <c r="C118" s="21">
        <v>66</v>
      </c>
      <c r="D118" s="21">
        <v>79</v>
      </c>
      <c r="E118" s="21">
        <v>200</v>
      </c>
      <c r="F118" s="21">
        <v>94</v>
      </c>
      <c r="G118" s="21">
        <v>21</v>
      </c>
      <c r="H118" s="21">
        <v>8</v>
      </c>
      <c r="I118" s="21">
        <v>145</v>
      </c>
      <c r="J118" s="21">
        <v>115</v>
      </c>
    </row>
    <row r="119" spans="1:10" x14ac:dyDescent="0.2">
      <c r="A119" s="20" t="s">
        <v>646</v>
      </c>
      <c r="B119" s="21">
        <v>257</v>
      </c>
      <c r="C119" s="21">
        <v>32</v>
      </c>
      <c r="D119" s="21">
        <v>51</v>
      </c>
      <c r="E119" s="21">
        <v>106</v>
      </c>
      <c r="F119" s="21">
        <v>48</v>
      </c>
      <c r="G119" s="21">
        <v>17</v>
      </c>
      <c r="H119" s="21">
        <v>3</v>
      </c>
      <c r="I119" s="21">
        <v>83</v>
      </c>
      <c r="J119" s="21">
        <v>65</v>
      </c>
    </row>
    <row r="120" spans="1:10" x14ac:dyDescent="0.2">
      <c r="A120" s="20" t="s">
        <v>647</v>
      </c>
      <c r="B120" s="21">
        <v>296</v>
      </c>
      <c r="C120" s="21">
        <v>37</v>
      </c>
      <c r="D120" s="21">
        <v>58</v>
      </c>
      <c r="E120" s="21">
        <v>114</v>
      </c>
      <c r="F120" s="21">
        <v>69</v>
      </c>
      <c r="G120" s="21">
        <v>12</v>
      </c>
      <c r="H120" s="21">
        <v>6</v>
      </c>
      <c r="I120" s="21">
        <v>95</v>
      </c>
      <c r="J120" s="21">
        <v>81</v>
      </c>
    </row>
    <row r="121" spans="1:10" x14ac:dyDescent="0.2">
      <c r="A121" s="9" t="s">
        <v>648</v>
      </c>
      <c r="B121" s="9"/>
      <c r="C121" s="9"/>
      <c r="D121" s="9"/>
      <c r="E121" s="9"/>
      <c r="F121" s="9"/>
      <c r="G121" s="9"/>
      <c r="H121" s="9"/>
      <c r="I121" s="9"/>
      <c r="J121" s="9"/>
    </row>
    <row r="122" spans="1:10" x14ac:dyDescent="0.2">
      <c r="A122" s="20" t="s">
        <v>878</v>
      </c>
      <c r="B122" s="21">
        <v>116</v>
      </c>
      <c r="C122" s="21">
        <v>16</v>
      </c>
      <c r="D122" s="21">
        <v>17</v>
      </c>
      <c r="E122" s="21">
        <v>48</v>
      </c>
      <c r="F122" s="21">
        <v>30</v>
      </c>
      <c r="G122" s="21">
        <v>3</v>
      </c>
      <c r="H122" s="21">
        <v>2</v>
      </c>
      <c r="I122" s="21">
        <v>33</v>
      </c>
      <c r="J122" s="21">
        <v>33</v>
      </c>
    </row>
    <row r="123" spans="1:10" x14ac:dyDescent="0.2">
      <c r="A123" s="20" t="s">
        <v>649</v>
      </c>
      <c r="B123" s="21">
        <v>213</v>
      </c>
      <c r="C123" s="21">
        <v>23</v>
      </c>
      <c r="D123" s="21">
        <v>23</v>
      </c>
      <c r="E123" s="21">
        <v>104</v>
      </c>
      <c r="F123" s="21">
        <v>46</v>
      </c>
      <c r="G123" s="21">
        <v>14</v>
      </c>
      <c r="H123" s="21">
        <v>3</v>
      </c>
      <c r="I123" s="21">
        <v>46</v>
      </c>
      <c r="J123" s="21">
        <v>60</v>
      </c>
    </row>
    <row r="124" spans="1:10" x14ac:dyDescent="0.2">
      <c r="A124" s="20" t="s">
        <v>644</v>
      </c>
      <c r="B124" s="21">
        <v>828</v>
      </c>
      <c r="C124" s="21">
        <v>142</v>
      </c>
      <c r="D124" s="21">
        <v>167</v>
      </c>
      <c r="E124" s="21">
        <v>323</v>
      </c>
      <c r="F124" s="21">
        <v>143</v>
      </c>
      <c r="G124" s="21">
        <v>38</v>
      </c>
      <c r="H124" s="21">
        <v>15</v>
      </c>
      <c r="I124" s="21">
        <v>309</v>
      </c>
      <c r="J124" s="21">
        <v>181</v>
      </c>
    </row>
    <row r="125" spans="1:10" x14ac:dyDescent="0.2">
      <c r="A125" s="20" t="s">
        <v>650</v>
      </c>
      <c r="B125" s="21">
        <v>133</v>
      </c>
      <c r="C125" s="21">
        <v>15</v>
      </c>
      <c r="D125" s="21">
        <v>27</v>
      </c>
      <c r="E125" s="21">
        <v>57</v>
      </c>
      <c r="F125" s="21">
        <v>25</v>
      </c>
      <c r="G125" s="21">
        <v>6</v>
      </c>
      <c r="H125" s="21">
        <v>3</v>
      </c>
      <c r="I125" s="21">
        <v>42</v>
      </c>
      <c r="J125" s="21">
        <v>31</v>
      </c>
    </row>
    <row r="126" spans="1:10" x14ac:dyDescent="0.2">
      <c r="A126" s="20" t="s">
        <v>651</v>
      </c>
      <c r="B126" s="21">
        <v>120</v>
      </c>
      <c r="C126" s="21">
        <v>11</v>
      </c>
      <c r="D126" s="21">
        <v>22</v>
      </c>
      <c r="E126" s="21">
        <v>59</v>
      </c>
      <c r="F126" s="21">
        <v>21</v>
      </c>
      <c r="G126" s="21">
        <v>6</v>
      </c>
      <c r="H126" s="21">
        <v>1</v>
      </c>
      <c r="I126" s="21">
        <v>33</v>
      </c>
      <c r="J126" s="21">
        <v>27</v>
      </c>
    </row>
    <row r="127" spans="1:10" x14ac:dyDescent="0.2">
      <c r="A127" s="20" t="s">
        <v>652</v>
      </c>
      <c r="B127" s="21">
        <v>246</v>
      </c>
      <c r="C127" s="21">
        <v>38</v>
      </c>
      <c r="D127" s="21">
        <v>45</v>
      </c>
      <c r="E127" s="21">
        <v>103</v>
      </c>
      <c r="F127" s="21">
        <v>45</v>
      </c>
      <c r="G127" s="21">
        <v>12</v>
      </c>
      <c r="H127" s="21">
        <v>3</v>
      </c>
      <c r="I127" s="21">
        <v>83</v>
      </c>
      <c r="J127" s="21">
        <v>57</v>
      </c>
    </row>
    <row r="128" spans="1:10" x14ac:dyDescent="0.2">
      <c r="A128" s="20" t="s">
        <v>645</v>
      </c>
      <c r="B128" s="21">
        <v>468</v>
      </c>
      <c r="C128" s="21">
        <v>66</v>
      </c>
      <c r="D128" s="21">
        <v>79</v>
      </c>
      <c r="E128" s="21">
        <v>200</v>
      </c>
      <c r="F128" s="21">
        <v>94</v>
      </c>
      <c r="G128" s="21">
        <v>21</v>
      </c>
      <c r="H128" s="21">
        <v>8</v>
      </c>
      <c r="I128" s="21">
        <v>145</v>
      </c>
      <c r="J128" s="21">
        <v>115</v>
      </c>
    </row>
    <row r="129" spans="1:10" x14ac:dyDescent="0.2">
      <c r="A129" s="20" t="s">
        <v>653</v>
      </c>
      <c r="B129" s="21">
        <v>180</v>
      </c>
      <c r="C129" s="21">
        <v>25</v>
      </c>
      <c r="D129" s="21">
        <v>32</v>
      </c>
      <c r="E129" s="21">
        <v>75</v>
      </c>
      <c r="F129" s="21">
        <v>33</v>
      </c>
      <c r="G129" s="21">
        <v>12</v>
      </c>
      <c r="H129" s="21">
        <v>3</v>
      </c>
      <c r="I129" s="21">
        <v>57</v>
      </c>
      <c r="J129" s="21">
        <v>45</v>
      </c>
    </row>
    <row r="130" spans="1:10" x14ac:dyDescent="0.2">
      <c r="A130" s="20" t="s">
        <v>654</v>
      </c>
      <c r="B130" s="21">
        <v>77</v>
      </c>
      <c r="C130" s="21">
        <v>7</v>
      </c>
      <c r="D130" s="21">
        <v>19</v>
      </c>
      <c r="E130" s="21">
        <v>31</v>
      </c>
      <c r="F130" s="21">
        <v>15</v>
      </c>
      <c r="G130" s="21">
        <v>5</v>
      </c>
      <c r="H130" s="21">
        <v>0</v>
      </c>
      <c r="I130" s="21">
        <v>26</v>
      </c>
      <c r="J130" s="21">
        <v>20</v>
      </c>
    </row>
    <row r="131" spans="1:10" x14ac:dyDescent="0.2">
      <c r="A131" s="33" t="s">
        <v>647</v>
      </c>
      <c r="B131" s="34">
        <v>296</v>
      </c>
      <c r="C131" s="34">
        <v>37</v>
      </c>
      <c r="D131" s="34">
        <v>58</v>
      </c>
      <c r="E131" s="34">
        <v>114</v>
      </c>
      <c r="F131" s="34">
        <v>69</v>
      </c>
      <c r="G131" s="34">
        <v>12</v>
      </c>
      <c r="H131" s="34">
        <v>6</v>
      </c>
      <c r="I131" s="34">
        <v>95</v>
      </c>
      <c r="J131" s="34">
        <v>81</v>
      </c>
    </row>
  </sheetData>
  <phoneticPr fontId="2"/>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E4B58-4D6E-4793-98C0-AB308636BB97}">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HYPERLINK("#'目次'!B17","[11]")</f>
        <v>[11]</v>
      </c>
    </row>
    <row r="3" spans="1:6" x14ac:dyDescent="0.2">
      <c r="A3" s="7" t="s">
        <v>3</v>
      </c>
      <c r="B3" s="8" t="s">
        <v>5</v>
      </c>
    </row>
    <row r="4" spans="1:6" x14ac:dyDescent="0.2">
      <c r="A4" s="7" t="s">
        <v>3</v>
      </c>
      <c r="B4" s="8" t="s">
        <v>4</v>
      </c>
    </row>
    <row r="5" spans="1:6" s="18" customFormat="1" ht="25.2" x14ac:dyDescent="0.2">
      <c r="A5" s="16" t="s">
        <v>3</v>
      </c>
      <c r="B5" s="17" t="s">
        <v>582</v>
      </c>
      <c r="C5" s="17" t="s">
        <v>627</v>
      </c>
      <c r="D5" s="17" t="s">
        <v>678</v>
      </c>
      <c r="E5" s="17" t="s">
        <v>679</v>
      </c>
      <c r="F5" s="17" t="s">
        <v>613</v>
      </c>
    </row>
    <row r="6" spans="1:6" x14ac:dyDescent="0.2">
      <c r="A6" s="19" t="s">
        <v>585</v>
      </c>
      <c r="B6" s="10">
        <v>2677</v>
      </c>
      <c r="C6" s="10">
        <v>1482</v>
      </c>
      <c r="D6" s="10">
        <v>563</v>
      </c>
      <c r="E6" s="10">
        <v>549</v>
      </c>
      <c r="F6" s="10">
        <v>83</v>
      </c>
    </row>
    <row r="7" spans="1:6" x14ac:dyDescent="0.2">
      <c r="A7" s="9" t="s">
        <v>586</v>
      </c>
      <c r="B7" s="9"/>
      <c r="C7" s="9"/>
      <c r="D7" s="9"/>
      <c r="E7" s="9"/>
      <c r="F7" s="9"/>
    </row>
    <row r="8" spans="1:6" x14ac:dyDescent="0.2">
      <c r="A8" s="20" t="s">
        <v>587</v>
      </c>
      <c r="B8" s="21">
        <v>1277</v>
      </c>
      <c r="C8" s="21">
        <v>805</v>
      </c>
      <c r="D8" s="21">
        <v>251</v>
      </c>
      <c r="E8" s="21">
        <v>183</v>
      </c>
      <c r="F8" s="21">
        <v>38</v>
      </c>
    </row>
    <row r="9" spans="1:6" x14ac:dyDescent="0.2">
      <c r="A9" s="20" t="s">
        <v>588</v>
      </c>
      <c r="B9" s="21">
        <v>1400</v>
      </c>
      <c r="C9" s="21">
        <v>677</v>
      </c>
      <c r="D9" s="21">
        <v>312</v>
      </c>
      <c r="E9" s="21">
        <v>366</v>
      </c>
      <c r="F9" s="21">
        <v>45</v>
      </c>
    </row>
    <row r="10" spans="1:6" x14ac:dyDescent="0.2">
      <c r="A10" s="9" t="s">
        <v>589</v>
      </c>
      <c r="B10" s="9"/>
      <c r="C10" s="9"/>
      <c r="D10" s="9"/>
      <c r="E10" s="9"/>
      <c r="F10" s="9"/>
    </row>
    <row r="11" spans="1:6" x14ac:dyDescent="0.2">
      <c r="A11" s="20" t="s">
        <v>590</v>
      </c>
      <c r="B11" s="21">
        <v>610</v>
      </c>
      <c r="C11" s="21">
        <v>447</v>
      </c>
      <c r="D11" s="21">
        <v>101</v>
      </c>
      <c r="E11" s="21">
        <v>55</v>
      </c>
      <c r="F11" s="21">
        <v>7</v>
      </c>
    </row>
    <row r="12" spans="1:6" x14ac:dyDescent="0.2">
      <c r="A12" s="20" t="s">
        <v>591</v>
      </c>
      <c r="B12" s="21">
        <v>755</v>
      </c>
      <c r="C12" s="21">
        <v>470</v>
      </c>
      <c r="D12" s="21">
        <v>180</v>
      </c>
      <c r="E12" s="21">
        <v>84</v>
      </c>
      <c r="F12" s="21">
        <v>21</v>
      </c>
    </row>
    <row r="13" spans="1:6" x14ac:dyDescent="0.2">
      <c r="A13" s="20" t="s">
        <v>592</v>
      </c>
      <c r="B13" s="21">
        <v>601</v>
      </c>
      <c r="C13" s="21">
        <v>327</v>
      </c>
      <c r="D13" s="21">
        <v>147</v>
      </c>
      <c r="E13" s="21">
        <v>110</v>
      </c>
      <c r="F13" s="21">
        <v>17</v>
      </c>
    </row>
    <row r="14" spans="1:6" x14ac:dyDescent="0.2">
      <c r="A14" s="20" t="s">
        <v>593</v>
      </c>
      <c r="B14" s="21">
        <v>425</v>
      </c>
      <c r="C14" s="21">
        <v>170</v>
      </c>
      <c r="D14" s="21">
        <v>93</v>
      </c>
      <c r="E14" s="21">
        <v>139</v>
      </c>
      <c r="F14" s="21">
        <v>23</v>
      </c>
    </row>
    <row r="15" spans="1:6" x14ac:dyDescent="0.2">
      <c r="A15" s="20" t="s">
        <v>594</v>
      </c>
      <c r="B15" s="21">
        <v>217</v>
      </c>
      <c r="C15" s="21">
        <v>58</v>
      </c>
      <c r="D15" s="21">
        <v>36</v>
      </c>
      <c r="E15" s="21">
        <v>110</v>
      </c>
      <c r="F15" s="21">
        <v>13</v>
      </c>
    </row>
    <row r="16" spans="1:6" x14ac:dyDescent="0.2">
      <c r="A16" s="20" t="s">
        <v>595</v>
      </c>
      <c r="B16" s="21">
        <v>56</v>
      </c>
      <c r="C16" s="21">
        <v>8</v>
      </c>
      <c r="D16" s="21">
        <v>5</v>
      </c>
      <c r="E16" s="21">
        <v>41</v>
      </c>
      <c r="F16" s="21">
        <v>2</v>
      </c>
    </row>
    <row r="17" spans="1:6" x14ac:dyDescent="0.2">
      <c r="A17" s="20" t="s">
        <v>596</v>
      </c>
      <c r="B17" s="21">
        <v>13</v>
      </c>
      <c r="C17" s="21">
        <v>2</v>
      </c>
      <c r="D17" s="21">
        <v>1</v>
      </c>
      <c r="E17" s="21">
        <v>10</v>
      </c>
      <c r="F17" s="21">
        <v>0</v>
      </c>
    </row>
    <row r="18" spans="1:6" x14ac:dyDescent="0.2">
      <c r="A18" s="20" t="s">
        <v>597</v>
      </c>
      <c r="B18" s="21">
        <v>1365</v>
      </c>
      <c r="C18" s="21">
        <v>917</v>
      </c>
      <c r="D18" s="21">
        <v>281</v>
      </c>
      <c r="E18" s="21">
        <v>139</v>
      </c>
      <c r="F18" s="21">
        <v>28</v>
      </c>
    </row>
    <row r="19" spans="1:6" x14ac:dyDescent="0.2">
      <c r="A19" s="20" t="s">
        <v>598</v>
      </c>
      <c r="B19" s="21">
        <v>1026</v>
      </c>
      <c r="C19" s="21">
        <v>497</v>
      </c>
      <c r="D19" s="21">
        <v>240</v>
      </c>
      <c r="E19" s="21">
        <v>249</v>
      </c>
      <c r="F19" s="21">
        <v>40</v>
      </c>
    </row>
    <row r="20" spans="1:6" x14ac:dyDescent="0.2">
      <c r="A20" s="20" t="s">
        <v>599</v>
      </c>
      <c r="B20" s="21">
        <v>286</v>
      </c>
      <c r="C20" s="21">
        <v>68</v>
      </c>
      <c r="D20" s="21">
        <v>42</v>
      </c>
      <c r="E20" s="21">
        <v>161</v>
      </c>
      <c r="F20" s="21">
        <v>15</v>
      </c>
    </row>
    <row r="21" spans="1:6" x14ac:dyDescent="0.2">
      <c r="A21" s="20" t="s">
        <v>600</v>
      </c>
      <c r="B21" s="21">
        <v>1312</v>
      </c>
      <c r="C21" s="21">
        <v>565</v>
      </c>
      <c r="D21" s="21">
        <v>282</v>
      </c>
      <c r="E21" s="21">
        <v>410</v>
      </c>
      <c r="F21" s="21">
        <v>55</v>
      </c>
    </row>
    <row r="22" spans="1:6" x14ac:dyDescent="0.2">
      <c r="A22" s="9" t="s">
        <v>601</v>
      </c>
      <c r="B22" s="10">
        <v>298</v>
      </c>
      <c r="C22" s="10">
        <v>236</v>
      </c>
      <c r="D22" s="10">
        <v>43</v>
      </c>
      <c r="E22" s="10">
        <v>17</v>
      </c>
      <c r="F22" s="10">
        <v>2</v>
      </c>
    </row>
    <row r="23" spans="1:6" x14ac:dyDescent="0.2">
      <c r="A23" s="20" t="s">
        <v>591</v>
      </c>
      <c r="B23" s="21">
        <v>388</v>
      </c>
      <c r="C23" s="21">
        <v>269</v>
      </c>
      <c r="D23" s="21">
        <v>80</v>
      </c>
      <c r="E23" s="21">
        <v>26</v>
      </c>
      <c r="F23" s="21">
        <v>13</v>
      </c>
    </row>
    <row r="24" spans="1:6" x14ac:dyDescent="0.2">
      <c r="A24" s="20" t="s">
        <v>592</v>
      </c>
      <c r="B24" s="21">
        <v>299</v>
      </c>
      <c r="C24" s="21">
        <v>187</v>
      </c>
      <c r="D24" s="21">
        <v>62</v>
      </c>
      <c r="E24" s="21">
        <v>39</v>
      </c>
      <c r="F24" s="21">
        <v>11</v>
      </c>
    </row>
    <row r="25" spans="1:6" x14ac:dyDescent="0.2">
      <c r="A25" s="20" t="s">
        <v>593</v>
      </c>
      <c r="B25" s="21">
        <v>192</v>
      </c>
      <c r="C25" s="21">
        <v>81</v>
      </c>
      <c r="D25" s="21">
        <v>49</v>
      </c>
      <c r="E25" s="21">
        <v>54</v>
      </c>
      <c r="F25" s="21">
        <v>8</v>
      </c>
    </row>
    <row r="26" spans="1:6" x14ac:dyDescent="0.2">
      <c r="A26" s="20" t="s">
        <v>594</v>
      </c>
      <c r="B26" s="21">
        <v>77</v>
      </c>
      <c r="C26" s="21">
        <v>27</v>
      </c>
      <c r="D26" s="21">
        <v>15</v>
      </c>
      <c r="E26" s="21">
        <v>31</v>
      </c>
      <c r="F26" s="21">
        <v>4</v>
      </c>
    </row>
    <row r="27" spans="1:6" x14ac:dyDescent="0.2">
      <c r="A27" s="20" t="s">
        <v>595</v>
      </c>
      <c r="B27" s="21">
        <v>19</v>
      </c>
      <c r="C27" s="21">
        <v>5</v>
      </c>
      <c r="D27" s="21">
        <v>2</v>
      </c>
      <c r="E27" s="21">
        <v>12</v>
      </c>
      <c r="F27" s="21">
        <v>0</v>
      </c>
    </row>
    <row r="28" spans="1:6" x14ac:dyDescent="0.2">
      <c r="A28" s="20" t="s">
        <v>596</v>
      </c>
      <c r="B28" s="21">
        <v>4</v>
      </c>
      <c r="C28" s="21">
        <v>0</v>
      </c>
      <c r="D28" s="21">
        <v>0</v>
      </c>
      <c r="E28" s="21">
        <v>4</v>
      </c>
      <c r="F28" s="21">
        <v>0</v>
      </c>
    </row>
    <row r="29" spans="1:6" x14ac:dyDescent="0.2">
      <c r="A29" s="20" t="s">
        <v>597</v>
      </c>
      <c r="B29" s="21">
        <v>686</v>
      </c>
      <c r="C29" s="21">
        <v>505</v>
      </c>
      <c r="D29" s="21">
        <v>123</v>
      </c>
      <c r="E29" s="21">
        <v>43</v>
      </c>
      <c r="F29" s="21">
        <v>15</v>
      </c>
    </row>
    <row r="30" spans="1:6" x14ac:dyDescent="0.2">
      <c r="A30" s="20" t="s">
        <v>598</v>
      </c>
      <c r="B30" s="21">
        <v>491</v>
      </c>
      <c r="C30" s="21">
        <v>268</v>
      </c>
      <c r="D30" s="21">
        <v>111</v>
      </c>
      <c r="E30" s="21">
        <v>93</v>
      </c>
      <c r="F30" s="21">
        <v>19</v>
      </c>
    </row>
    <row r="31" spans="1:6" x14ac:dyDescent="0.2">
      <c r="A31" s="20" t="s">
        <v>599</v>
      </c>
      <c r="B31" s="21">
        <v>100</v>
      </c>
      <c r="C31" s="21">
        <v>32</v>
      </c>
      <c r="D31" s="21">
        <v>17</v>
      </c>
      <c r="E31" s="21">
        <v>47</v>
      </c>
      <c r="F31" s="21">
        <v>4</v>
      </c>
    </row>
    <row r="32" spans="1:6" x14ac:dyDescent="0.2">
      <c r="A32" s="20" t="s">
        <v>600</v>
      </c>
      <c r="B32" s="21">
        <v>591</v>
      </c>
      <c r="C32" s="21">
        <v>300</v>
      </c>
      <c r="D32" s="21">
        <v>128</v>
      </c>
      <c r="E32" s="21">
        <v>140</v>
      </c>
      <c r="F32" s="21">
        <v>23</v>
      </c>
    </row>
    <row r="33" spans="1:6" x14ac:dyDescent="0.2">
      <c r="A33" s="9" t="s">
        <v>602</v>
      </c>
      <c r="B33" s="10">
        <v>312</v>
      </c>
      <c r="C33" s="10">
        <v>211</v>
      </c>
      <c r="D33" s="10">
        <v>58</v>
      </c>
      <c r="E33" s="10">
        <v>38</v>
      </c>
      <c r="F33" s="10">
        <v>5</v>
      </c>
    </row>
    <row r="34" spans="1:6" x14ac:dyDescent="0.2">
      <c r="A34" s="20" t="s">
        <v>591</v>
      </c>
      <c r="B34" s="21">
        <v>367</v>
      </c>
      <c r="C34" s="21">
        <v>201</v>
      </c>
      <c r="D34" s="21">
        <v>100</v>
      </c>
      <c r="E34" s="21">
        <v>58</v>
      </c>
      <c r="F34" s="21">
        <v>8</v>
      </c>
    </row>
    <row r="35" spans="1:6" x14ac:dyDescent="0.2">
      <c r="A35" s="20" t="s">
        <v>592</v>
      </c>
      <c r="B35" s="21">
        <v>302</v>
      </c>
      <c r="C35" s="21">
        <v>140</v>
      </c>
      <c r="D35" s="21">
        <v>85</v>
      </c>
      <c r="E35" s="21">
        <v>71</v>
      </c>
      <c r="F35" s="21">
        <v>6</v>
      </c>
    </row>
    <row r="36" spans="1:6" x14ac:dyDescent="0.2">
      <c r="A36" s="20" t="s">
        <v>593</v>
      </c>
      <c r="B36" s="21">
        <v>233</v>
      </c>
      <c r="C36" s="21">
        <v>89</v>
      </c>
      <c r="D36" s="21">
        <v>44</v>
      </c>
      <c r="E36" s="21">
        <v>85</v>
      </c>
      <c r="F36" s="21">
        <v>15</v>
      </c>
    </row>
    <row r="37" spans="1:6" x14ac:dyDescent="0.2">
      <c r="A37" s="20" t="s">
        <v>594</v>
      </c>
      <c r="B37" s="21">
        <v>140</v>
      </c>
      <c r="C37" s="21">
        <v>31</v>
      </c>
      <c r="D37" s="21">
        <v>21</v>
      </c>
      <c r="E37" s="21">
        <v>79</v>
      </c>
      <c r="F37" s="21">
        <v>9</v>
      </c>
    </row>
    <row r="38" spans="1:6" x14ac:dyDescent="0.2">
      <c r="A38" s="20" t="s">
        <v>595</v>
      </c>
      <c r="B38" s="21">
        <v>37</v>
      </c>
      <c r="C38" s="21">
        <v>3</v>
      </c>
      <c r="D38" s="21">
        <v>3</v>
      </c>
      <c r="E38" s="21">
        <v>29</v>
      </c>
      <c r="F38" s="21">
        <v>2</v>
      </c>
    </row>
    <row r="39" spans="1:6" x14ac:dyDescent="0.2">
      <c r="A39" s="20" t="s">
        <v>596</v>
      </c>
      <c r="B39" s="21">
        <v>9</v>
      </c>
      <c r="C39" s="21">
        <v>2</v>
      </c>
      <c r="D39" s="21">
        <v>1</v>
      </c>
      <c r="E39" s="21">
        <v>6</v>
      </c>
      <c r="F39" s="21">
        <v>0</v>
      </c>
    </row>
    <row r="40" spans="1:6" x14ac:dyDescent="0.2">
      <c r="A40" s="20" t="s">
        <v>597</v>
      </c>
      <c r="B40" s="21">
        <v>679</v>
      </c>
      <c r="C40" s="21">
        <v>412</v>
      </c>
      <c r="D40" s="21">
        <v>158</v>
      </c>
      <c r="E40" s="21">
        <v>96</v>
      </c>
      <c r="F40" s="21">
        <v>13</v>
      </c>
    </row>
    <row r="41" spans="1:6" x14ac:dyDescent="0.2">
      <c r="A41" s="20" t="s">
        <v>598</v>
      </c>
      <c r="B41" s="21">
        <v>535</v>
      </c>
      <c r="C41" s="21">
        <v>229</v>
      </c>
      <c r="D41" s="21">
        <v>129</v>
      </c>
      <c r="E41" s="21">
        <v>156</v>
      </c>
      <c r="F41" s="21">
        <v>21</v>
      </c>
    </row>
    <row r="42" spans="1:6" x14ac:dyDescent="0.2">
      <c r="A42" s="20" t="s">
        <v>599</v>
      </c>
      <c r="B42" s="21">
        <v>186</v>
      </c>
      <c r="C42" s="21">
        <v>36</v>
      </c>
      <c r="D42" s="21">
        <v>25</v>
      </c>
      <c r="E42" s="21">
        <v>114</v>
      </c>
      <c r="F42" s="21">
        <v>11</v>
      </c>
    </row>
    <row r="43" spans="1:6" x14ac:dyDescent="0.2">
      <c r="A43" s="20" t="s">
        <v>600</v>
      </c>
      <c r="B43" s="21">
        <v>721</v>
      </c>
      <c r="C43" s="21">
        <v>265</v>
      </c>
      <c r="D43" s="21">
        <v>154</v>
      </c>
      <c r="E43" s="21">
        <v>270</v>
      </c>
      <c r="F43" s="21">
        <v>32</v>
      </c>
    </row>
    <row r="44" spans="1:6" x14ac:dyDescent="0.2">
      <c r="A44" s="9" t="s">
        <v>603</v>
      </c>
      <c r="B44" s="9"/>
      <c r="C44" s="9"/>
      <c r="D44" s="9"/>
      <c r="E44" s="9"/>
      <c r="F44" s="9"/>
    </row>
    <row r="45" spans="1:6" x14ac:dyDescent="0.2">
      <c r="A45" s="20" t="s">
        <v>604</v>
      </c>
      <c r="B45" s="21">
        <v>138</v>
      </c>
      <c r="C45" s="21">
        <v>88</v>
      </c>
      <c r="D45" s="21">
        <v>28</v>
      </c>
      <c r="E45" s="21">
        <v>18</v>
      </c>
      <c r="F45" s="21">
        <v>4</v>
      </c>
    </row>
    <row r="46" spans="1:6" x14ac:dyDescent="0.2">
      <c r="A46" s="20" t="s">
        <v>328</v>
      </c>
      <c r="B46" s="21">
        <v>1747</v>
      </c>
      <c r="C46" s="21">
        <v>1041</v>
      </c>
      <c r="D46" s="21">
        <v>366</v>
      </c>
      <c r="E46" s="21">
        <v>287</v>
      </c>
      <c r="F46" s="21">
        <v>53</v>
      </c>
    </row>
    <row r="47" spans="1:6" x14ac:dyDescent="0.2">
      <c r="A47" s="20" t="s">
        <v>329</v>
      </c>
      <c r="B47" s="21">
        <v>191</v>
      </c>
      <c r="C47" s="21">
        <v>107</v>
      </c>
      <c r="D47" s="21">
        <v>46</v>
      </c>
      <c r="E47" s="21">
        <v>31</v>
      </c>
      <c r="F47" s="21">
        <v>7</v>
      </c>
    </row>
    <row r="48" spans="1:6" x14ac:dyDescent="0.2">
      <c r="A48" s="20" t="s">
        <v>330</v>
      </c>
      <c r="B48" s="21">
        <v>544</v>
      </c>
      <c r="C48" s="21">
        <v>217</v>
      </c>
      <c r="D48" s="21">
        <v>109</v>
      </c>
      <c r="E48" s="21">
        <v>203</v>
      </c>
      <c r="F48" s="21">
        <v>15</v>
      </c>
    </row>
    <row r="49" spans="1:6" x14ac:dyDescent="0.2">
      <c r="A49" s="20" t="s">
        <v>605</v>
      </c>
      <c r="B49" s="21">
        <v>57</v>
      </c>
      <c r="C49" s="21">
        <v>29</v>
      </c>
      <c r="D49" s="21">
        <v>14</v>
      </c>
      <c r="E49" s="21">
        <v>10</v>
      </c>
      <c r="F49" s="21">
        <v>4</v>
      </c>
    </row>
    <row r="50" spans="1:6" x14ac:dyDescent="0.2">
      <c r="A50" s="9" t="s">
        <v>606</v>
      </c>
      <c r="B50" s="10">
        <v>89</v>
      </c>
      <c r="C50" s="10">
        <v>62</v>
      </c>
      <c r="D50" s="10">
        <v>17</v>
      </c>
      <c r="E50" s="10">
        <v>7</v>
      </c>
      <c r="F50" s="10">
        <v>3</v>
      </c>
    </row>
    <row r="51" spans="1:6" x14ac:dyDescent="0.2">
      <c r="A51" s="20" t="s">
        <v>331</v>
      </c>
      <c r="B51" s="21">
        <v>977</v>
      </c>
      <c r="C51" s="21">
        <v>624</v>
      </c>
      <c r="D51" s="21">
        <v>191</v>
      </c>
      <c r="E51" s="21">
        <v>132</v>
      </c>
      <c r="F51" s="21">
        <v>30</v>
      </c>
    </row>
    <row r="52" spans="1:6" x14ac:dyDescent="0.2">
      <c r="A52" s="20" t="s">
        <v>332</v>
      </c>
      <c r="B52" s="21">
        <v>73</v>
      </c>
      <c r="C52" s="21">
        <v>46</v>
      </c>
      <c r="D52" s="21">
        <v>17</v>
      </c>
      <c r="E52" s="21">
        <v>7</v>
      </c>
      <c r="F52" s="21">
        <v>3</v>
      </c>
    </row>
    <row r="53" spans="1:6" x14ac:dyDescent="0.2">
      <c r="A53" s="20" t="s">
        <v>333</v>
      </c>
      <c r="B53" s="21">
        <v>108</v>
      </c>
      <c r="C53" s="21">
        <v>55</v>
      </c>
      <c r="D53" s="21">
        <v>18</v>
      </c>
      <c r="E53" s="21">
        <v>33</v>
      </c>
      <c r="F53" s="21">
        <v>2</v>
      </c>
    </row>
    <row r="54" spans="1:6" x14ac:dyDescent="0.2">
      <c r="A54" s="20" t="s">
        <v>605</v>
      </c>
      <c r="B54" s="21">
        <v>30</v>
      </c>
      <c r="C54" s="21">
        <v>18</v>
      </c>
      <c r="D54" s="21">
        <v>8</v>
      </c>
      <c r="E54" s="21">
        <v>4</v>
      </c>
      <c r="F54" s="21">
        <v>0</v>
      </c>
    </row>
    <row r="55" spans="1:6" x14ac:dyDescent="0.2">
      <c r="A55" s="9" t="s">
        <v>607</v>
      </c>
      <c r="B55" s="10">
        <v>49</v>
      </c>
      <c r="C55" s="10">
        <v>26</v>
      </c>
      <c r="D55" s="10">
        <v>11</v>
      </c>
      <c r="E55" s="10">
        <v>11</v>
      </c>
      <c r="F55" s="10">
        <v>1</v>
      </c>
    </row>
    <row r="56" spans="1:6" x14ac:dyDescent="0.2">
      <c r="A56" s="20" t="s">
        <v>331</v>
      </c>
      <c r="B56" s="21">
        <v>770</v>
      </c>
      <c r="C56" s="21">
        <v>417</v>
      </c>
      <c r="D56" s="21">
        <v>175</v>
      </c>
      <c r="E56" s="21">
        <v>155</v>
      </c>
      <c r="F56" s="21">
        <v>23</v>
      </c>
    </row>
    <row r="57" spans="1:6" x14ac:dyDescent="0.2">
      <c r="A57" s="20" t="s">
        <v>332</v>
      </c>
      <c r="B57" s="21">
        <v>118</v>
      </c>
      <c r="C57" s="21">
        <v>61</v>
      </c>
      <c r="D57" s="21">
        <v>29</v>
      </c>
      <c r="E57" s="21">
        <v>24</v>
      </c>
      <c r="F57" s="21">
        <v>4</v>
      </c>
    </row>
    <row r="58" spans="1:6" x14ac:dyDescent="0.2">
      <c r="A58" s="20" t="s">
        <v>333</v>
      </c>
      <c r="B58" s="21">
        <v>436</v>
      </c>
      <c r="C58" s="21">
        <v>162</v>
      </c>
      <c r="D58" s="21">
        <v>91</v>
      </c>
      <c r="E58" s="21">
        <v>170</v>
      </c>
      <c r="F58" s="21">
        <v>13</v>
      </c>
    </row>
    <row r="59" spans="1:6" x14ac:dyDescent="0.2">
      <c r="A59" s="20" t="s">
        <v>605</v>
      </c>
      <c r="B59" s="21">
        <v>27</v>
      </c>
      <c r="C59" s="21">
        <v>11</v>
      </c>
      <c r="D59" s="21">
        <v>6</v>
      </c>
      <c r="E59" s="21">
        <v>6</v>
      </c>
      <c r="F59" s="21">
        <v>4</v>
      </c>
    </row>
    <row r="60" spans="1:6" x14ac:dyDescent="0.2">
      <c r="A60" s="9" t="s">
        <v>608</v>
      </c>
      <c r="B60" s="9"/>
      <c r="C60" s="9"/>
      <c r="D60" s="9"/>
      <c r="E60" s="9"/>
      <c r="F60" s="9"/>
    </row>
    <row r="61" spans="1:6" x14ac:dyDescent="0.2">
      <c r="A61" s="20" t="s">
        <v>609</v>
      </c>
      <c r="B61" s="21">
        <v>360</v>
      </c>
      <c r="C61" s="21">
        <v>172</v>
      </c>
      <c r="D61" s="21">
        <v>76</v>
      </c>
      <c r="E61" s="21">
        <v>97</v>
      </c>
      <c r="F61" s="21">
        <v>15</v>
      </c>
    </row>
    <row r="62" spans="1:6" x14ac:dyDescent="0.2">
      <c r="A62" s="20" t="s">
        <v>610</v>
      </c>
      <c r="B62" s="21">
        <v>1326</v>
      </c>
      <c r="C62" s="21">
        <v>748</v>
      </c>
      <c r="D62" s="21">
        <v>284</v>
      </c>
      <c r="E62" s="21">
        <v>255</v>
      </c>
      <c r="F62" s="21">
        <v>39</v>
      </c>
    </row>
    <row r="63" spans="1:6" x14ac:dyDescent="0.2">
      <c r="A63" s="20" t="s">
        <v>611</v>
      </c>
      <c r="B63" s="21">
        <v>649</v>
      </c>
      <c r="C63" s="21">
        <v>352</v>
      </c>
      <c r="D63" s="21">
        <v>133</v>
      </c>
      <c r="E63" s="21">
        <v>145</v>
      </c>
      <c r="F63" s="21">
        <v>19</v>
      </c>
    </row>
    <row r="64" spans="1:6" x14ac:dyDescent="0.2">
      <c r="A64" s="20" t="s">
        <v>612</v>
      </c>
      <c r="B64" s="21">
        <v>277</v>
      </c>
      <c r="C64" s="21">
        <v>180</v>
      </c>
      <c r="D64" s="21">
        <v>53</v>
      </c>
      <c r="E64" s="21">
        <v>41</v>
      </c>
      <c r="F64" s="21">
        <v>3</v>
      </c>
    </row>
    <row r="65" spans="1:6" x14ac:dyDescent="0.2">
      <c r="A65" s="20" t="s">
        <v>613</v>
      </c>
      <c r="B65" s="21">
        <v>65</v>
      </c>
      <c r="C65" s="21">
        <v>30</v>
      </c>
      <c r="D65" s="21">
        <v>17</v>
      </c>
      <c r="E65" s="21">
        <v>11</v>
      </c>
      <c r="F65" s="21">
        <v>7</v>
      </c>
    </row>
    <row r="66" spans="1:6" x14ac:dyDescent="0.2">
      <c r="A66" s="9" t="s">
        <v>614</v>
      </c>
      <c r="B66" s="9"/>
      <c r="C66" s="9"/>
      <c r="D66" s="9"/>
      <c r="E66" s="9"/>
      <c r="F66" s="9"/>
    </row>
    <row r="67" spans="1:6" x14ac:dyDescent="0.2">
      <c r="A67" s="20" t="s">
        <v>615</v>
      </c>
      <c r="B67" s="21">
        <v>537</v>
      </c>
      <c r="C67" s="21">
        <v>284</v>
      </c>
      <c r="D67" s="21">
        <v>105</v>
      </c>
      <c r="E67" s="21">
        <v>133</v>
      </c>
      <c r="F67" s="21">
        <v>15</v>
      </c>
    </row>
    <row r="68" spans="1:6" x14ac:dyDescent="0.2">
      <c r="A68" s="20" t="s">
        <v>180</v>
      </c>
      <c r="B68" s="21">
        <v>1667</v>
      </c>
      <c r="C68" s="21">
        <v>993</v>
      </c>
      <c r="D68" s="21">
        <v>357</v>
      </c>
      <c r="E68" s="21">
        <v>267</v>
      </c>
      <c r="F68" s="21">
        <v>50</v>
      </c>
    </row>
    <row r="69" spans="1:6" x14ac:dyDescent="0.2">
      <c r="A69" s="20" t="s">
        <v>616</v>
      </c>
      <c r="B69" s="21">
        <v>99</v>
      </c>
      <c r="C69" s="21">
        <v>61</v>
      </c>
      <c r="D69" s="21">
        <v>27</v>
      </c>
      <c r="E69" s="21">
        <v>10</v>
      </c>
      <c r="F69" s="21">
        <v>1</v>
      </c>
    </row>
    <row r="70" spans="1:6" x14ac:dyDescent="0.2">
      <c r="A70" s="20" t="s">
        <v>617</v>
      </c>
      <c r="B70" s="21">
        <v>819</v>
      </c>
      <c r="C70" s="21">
        <v>415</v>
      </c>
      <c r="D70" s="21">
        <v>184</v>
      </c>
      <c r="E70" s="21">
        <v>199</v>
      </c>
      <c r="F70" s="21">
        <v>21</v>
      </c>
    </row>
    <row r="71" spans="1:6" x14ac:dyDescent="0.2">
      <c r="A71" s="20" t="s">
        <v>618</v>
      </c>
      <c r="B71" s="21">
        <v>87</v>
      </c>
      <c r="C71" s="21">
        <v>46</v>
      </c>
      <c r="D71" s="21">
        <v>13</v>
      </c>
      <c r="E71" s="21">
        <v>24</v>
      </c>
      <c r="F71" s="21">
        <v>4</v>
      </c>
    </row>
    <row r="72" spans="1:6" x14ac:dyDescent="0.2">
      <c r="A72" s="20" t="s">
        <v>613</v>
      </c>
      <c r="B72" s="21">
        <v>55</v>
      </c>
      <c r="C72" s="21">
        <v>30</v>
      </c>
      <c r="D72" s="21">
        <v>13</v>
      </c>
      <c r="E72" s="21">
        <v>9</v>
      </c>
      <c r="F72" s="21">
        <v>3</v>
      </c>
    </row>
    <row r="73" spans="1:6" x14ac:dyDescent="0.2">
      <c r="A73" s="9" t="s">
        <v>619</v>
      </c>
      <c r="B73" s="9"/>
      <c r="C73" s="9"/>
      <c r="D73" s="9"/>
      <c r="E73" s="9"/>
      <c r="F73" s="9"/>
    </row>
    <row r="74" spans="1:6" x14ac:dyDescent="0.2">
      <c r="A74" s="20" t="s">
        <v>620</v>
      </c>
      <c r="B74" s="21">
        <v>537</v>
      </c>
      <c r="C74" s="21">
        <v>284</v>
      </c>
      <c r="D74" s="21">
        <v>105</v>
      </c>
      <c r="E74" s="21">
        <v>133</v>
      </c>
      <c r="F74" s="21">
        <v>15</v>
      </c>
    </row>
    <row r="75" spans="1:6" x14ac:dyDescent="0.2">
      <c r="A75" s="20" t="s">
        <v>621</v>
      </c>
      <c r="B75" s="21">
        <v>1329</v>
      </c>
      <c r="C75" s="21">
        <v>759</v>
      </c>
      <c r="D75" s="21">
        <v>278</v>
      </c>
      <c r="E75" s="21">
        <v>246</v>
      </c>
      <c r="F75" s="21">
        <v>46</v>
      </c>
    </row>
    <row r="76" spans="1:6" x14ac:dyDescent="0.2">
      <c r="A76" s="20" t="s">
        <v>622</v>
      </c>
      <c r="B76" s="21">
        <v>406</v>
      </c>
      <c r="C76" s="21">
        <v>216</v>
      </c>
      <c r="D76" s="21">
        <v>99</v>
      </c>
      <c r="E76" s="21">
        <v>79</v>
      </c>
      <c r="F76" s="21">
        <v>12</v>
      </c>
    </row>
    <row r="77" spans="1:6" x14ac:dyDescent="0.2">
      <c r="A77" s="20" t="s">
        <v>623</v>
      </c>
      <c r="B77" s="21">
        <v>152</v>
      </c>
      <c r="C77" s="21">
        <v>86</v>
      </c>
      <c r="D77" s="21">
        <v>28</v>
      </c>
      <c r="E77" s="21">
        <v>36</v>
      </c>
      <c r="F77" s="21">
        <v>2</v>
      </c>
    </row>
    <row r="78" spans="1:6" x14ac:dyDescent="0.2">
      <c r="A78" s="20" t="s">
        <v>624</v>
      </c>
      <c r="B78" s="21">
        <v>88</v>
      </c>
      <c r="C78" s="21">
        <v>46</v>
      </c>
      <c r="D78" s="21">
        <v>21</v>
      </c>
      <c r="E78" s="21">
        <v>19</v>
      </c>
      <c r="F78" s="21">
        <v>2</v>
      </c>
    </row>
    <row r="79" spans="1:6" x14ac:dyDescent="0.2">
      <c r="A79" s="20" t="s">
        <v>625</v>
      </c>
      <c r="B79" s="21">
        <v>84</v>
      </c>
      <c r="C79" s="21">
        <v>53</v>
      </c>
      <c r="D79" s="21">
        <v>11</v>
      </c>
      <c r="E79" s="21">
        <v>17</v>
      </c>
      <c r="F79" s="21">
        <v>3</v>
      </c>
    </row>
    <row r="80" spans="1:6" x14ac:dyDescent="0.2">
      <c r="A80" s="20" t="s">
        <v>613</v>
      </c>
      <c r="B80" s="21">
        <v>81</v>
      </c>
      <c r="C80" s="21">
        <v>38</v>
      </c>
      <c r="D80" s="21">
        <v>21</v>
      </c>
      <c r="E80" s="21">
        <v>19</v>
      </c>
      <c r="F80" s="21">
        <v>3</v>
      </c>
    </row>
    <row r="81" spans="1:6" x14ac:dyDescent="0.2">
      <c r="A81" s="9" t="s">
        <v>626</v>
      </c>
      <c r="B81" s="9"/>
      <c r="C81" s="9"/>
      <c r="D81" s="9"/>
      <c r="E81" s="9"/>
      <c r="F81" s="9"/>
    </row>
    <row r="82" spans="1:6" x14ac:dyDescent="0.2">
      <c r="A82" s="20" t="s">
        <v>627</v>
      </c>
      <c r="B82" s="21">
        <v>788</v>
      </c>
      <c r="C82" s="21">
        <v>549</v>
      </c>
      <c r="D82" s="21">
        <v>157</v>
      </c>
      <c r="E82" s="21">
        <v>67</v>
      </c>
      <c r="F82" s="21">
        <v>15</v>
      </c>
    </row>
    <row r="83" spans="1:6" x14ac:dyDescent="0.2">
      <c r="A83" s="20" t="s">
        <v>628</v>
      </c>
      <c r="B83" s="21">
        <v>1824</v>
      </c>
      <c r="C83" s="21">
        <v>896</v>
      </c>
      <c r="D83" s="21">
        <v>390</v>
      </c>
      <c r="E83" s="21">
        <v>472</v>
      </c>
      <c r="F83" s="21">
        <v>66</v>
      </c>
    </row>
    <row r="84" spans="1:6" x14ac:dyDescent="0.2">
      <c r="A84" s="20" t="s">
        <v>613</v>
      </c>
      <c r="B84" s="21">
        <v>65</v>
      </c>
      <c r="C84" s="21">
        <v>37</v>
      </c>
      <c r="D84" s="21">
        <v>16</v>
      </c>
      <c r="E84" s="21">
        <v>10</v>
      </c>
      <c r="F84" s="21">
        <v>2</v>
      </c>
    </row>
    <row r="85" spans="1:6" x14ac:dyDescent="0.2">
      <c r="A85" s="9" t="s">
        <v>629</v>
      </c>
      <c r="B85" s="9"/>
      <c r="C85" s="9"/>
      <c r="D85" s="9"/>
      <c r="E85" s="9"/>
      <c r="F85" s="9"/>
    </row>
    <row r="86" spans="1:6" x14ac:dyDescent="0.2">
      <c r="A86" s="20" t="s">
        <v>630</v>
      </c>
      <c r="B86" s="21">
        <v>393</v>
      </c>
      <c r="C86" s="21">
        <v>289</v>
      </c>
      <c r="D86" s="21">
        <v>67</v>
      </c>
      <c r="E86" s="21">
        <v>29</v>
      </c>
      <c r="F86" s="21">
        <v>8</v>
      </c>
    </row>
    <row r="87" spans="1:6" x14ac:dyDescent="0.2">
      <c r="A87" s="20" t="s">
        <v>181</v>
      </c>
      <c r="B87" s="21">
        <v>1944</v>
      </c>
      <c r="C87" s="21">
        <v>1030</v>
      </c>
      <c r="D87" s="21">
        <v>421</v>
      </c>
      <c r="E87" s="21">
        <v>431</v>
      </c>
      <c r="F87" s="21">
        <v>62</v>
      </c>
    </row>
    <row r="88" spans="1:6" x14ac:dyDescent="0.2">
      <c r="A88" s="20" t="s">
        <v>182</v>
      </c>
      <c r="B88" s="21">
        <v>38</v>
      </c>
      <c r="C88" s="21">
        <v>25</v>
      </c>
      <c r="D88" s="21">
        <v>7</v>
      </c>
      <c r="E88" s="21">
        <v>6</v>
      </c>
      <c r="F88" s="21">
        <v>0</v>
      </c>
    </row>
    <row r="89" spans="1:6" x14ac:dyDescent="0.2">
      <c r="A89" s="20" t="s">
        <v>631</v>
      </c>
      <c r="B89" s="21">
        <v>36</v>
      </c>
      <c r="C89" s="21">
        <v>15</v>
      </c>
      <c r="D89" s="21">
        <v>11</v>
      </c>
      <c r="E89" s="21">
        <v>8</v>
      </c>
      <c r="F89" s="21">
        <v>2</v>
      </c>
    </row>
    <row r="90" spans="1:6" x14ac:dyDescent="0.2">
      <c r="A90" s="20" t="s">
        <v>183</v>
      </c>
      <c r="B90" s="21">
        <v>53</v>
      </c>
      <c r="C90" s="21">
        <v>24</v>
      </c>
      <c r="D90" s="21">
        <v>14</v>
      </c>
      <c r="E90" s="21">
        <v>15</v>
      </c>
      <c r="F90" s="21">
        <v>0</v>
      </c>
    </row>
    <row r="91" spans="1:6" x14ac:dyDescent="0.2">
      <c r="A91" s="20" t="s">
        <v>632</v>
      </c>
      <c r="B91" s="21">
        <v>22</v>
      </c>
      <c r="C91" s="21">
        <v>5</v>
      </c>
      <c r="D91" s="21">
        <v>4</v>
      </c>
      <c r="E91" s="21">
        <v>11</v>
      </c>
      <c r="F91" s="21">
        <v>2</v>
      </c>
    </row>
    <row r="92" spans="1:6" x14ac:dyDescent="0.2">
      <c r="A92" s="20" t="s">
        <v>633</v>
      </c>
      <c r="B92" s="21">
        <v>32</v>
      </c>
      <c r="C92" s="21">
        <v>16</v>
      </c>
      <c r="D92" s="21">
        <v>7</v>
      </c>
      <c r="E92" s="21">
        <v>8</v>
      </c>
      <c r="F92" s="21">
        <v>1</v>
      </c>
    </row>
    <row r="93" spans="1:6" x14ac:dyDescent="0.2">
      <c r="A93" s="20" t="s">
        <v>634</v>
      </c>
      <c r="B93" s="21">
        <v>9</v>
      </c>
      <c r="C93" s="21">
        <v>5</v>
      </c>
      <c r="D93" s="21">
        <v>0</v>
      </c>
      <c r="E93" s="21">
        <v>4</v>
      </c>
      <c r="F93" s="21">
        <v>0</v>
      </c>
    </row>
    <row r="94" spans="1:6" x14ac:dyDescent="0.2">
      <c r="A94" s="20" t="s">
        <v>613</v>
      </c>
      <c r="B94" s="21">
        <v>150</v>
      </c>
      <c r="C94" s="21">
        <v>73</v>
      </c>
      <c r="D94" s="21">
        <v>32</v>
      </c>
      <c r="E94" s="21">
        <v>37</v>
      </c>
      <c r="F94" s="21">
        <v>8</v>
      </c>
    </row>
    <row r="95" spans="1:6" x14ac:dyDescent="0.2">
      <c r="A95" s="9" t="s">
        <v>635</v>
      </c>
      <c r="B95" s="9"/>
      <c r="C95" s="9"/>
      <c r="D95" s="9"/>
      <c r="E95" s="9"/>
      <c r="F95" s="9"/>
    </row>
    <row r="96" spans="1:6" x14ac:dyDescent="0.2">
      <c r="A96" s="20" t="s">
        <v>184</v>
      </c>
      <c r="B96" s="21">
        <v>54</v>
      </c>
      <c r="C96" s="21">
        <v>27</v>
      </c>
      <c r="D96" s="21">
        <v>8</v>
      </c>
      <c r="E96" s="21">
        <v>13</v>
      </c>
      <c r="F96" s="21">
        <v>6</v>
      </c>
    </row>
    <row r="97" spans="1:6" x14ac:dyDescent="0.2">
      <c r="A97" s="20" t="s">
        <v>185</v>
      </c>
      <c r="B97" s="21">
        <v>196</v>
      </c>
      <c r="C97" s="21">
        <v>97</v>
      </c>
      <c r="D97" s="21">
        <v>34</v>
      </c>
      <c r="E97" s="21">
        <v>58</v>
      </c>
      <c r="F97" s="21">
        <v>7</v>
      </c>
    </row>
    <row r="98" spans="1:6" x14ac:dyDescent="0.2">
      <c r="A98" s="20" t="s">
        <v>186</v>
      </c>
      <c r="B98" s="21">
        <v>310</v>
      </c>
      <c r="C98" s="21">
        <v>148</v>
      </c>
      <c r="D98" s="21">
        <v>65</v>
      </c>
      <c r="E98" s="21">
        <v>86</v>
      </c>
      <c r="F98" s="21">
        <v>11</v>
      </c>
    </row>
    <row r="99" spans="1:6" x14ac:dyDescent="0.2">
      <c r="A99" s="20" t="s">
        <v>187</v>
      </c>
      <c r="B99" s="21">
        <v>385</v>
      </c>
      <c r="C99" s="21">
        <v>194</v>
      </c>
      <c r="D99" s="21">
        <v>95</v>
      </c>
      <c r="E99" s="21">
        <v>80</v>
      </c>
      <c r="F99" s="21">
        <v>16</v>
      </c>
    </row>
    <row r="100" spans="1:6" x14ac:dyDescent="0.2">
      <c r="A100" s="20" t="s">
        <v>188</v>
      </c>
      <c r="B100" s="21">
        <v>361</v>
      </c>
      <c r="C100" s="21">
        <v>205</v>
      </c>
      <c r="D100" s="21">
        <v>82</v>
      </c>
      <c r="E100" s="21">
        <v>64</v>
      </c>
      <c r="F100" s="21">
        <v>10</v>
      </c>
    </row>
    <row r="101" spans="1:6" x14ac:dyDescent="0.2">
      <c r="A101" s="20" t="s">
        <v>189</v>
      </c>
      <c r="B101" s="21">
        <v>315</v>
      </c>
      <c r="C101" s="21">
        <v>199</v>
      </c>
      <c r="D101" s="21">
        <v>59</v>
      </c>
      <c r="E101" s="21">
        <v>50</v>
      </c>
      <c r="F101" s="21">
        <v>7</v>
      </c>
    </row>
    <row r="102" spans="1:6" x14ac:dyDescent="0.2">
      <c r="A102" s="20" t="s">
        <v>190</v>
      </c>
      <c r="B102" s="21">
        <v>364</v>
      </c>
      <c r="C102" s="21">
        <v>218</v>
      </c>
      <c r="D102" s="21">
        <v>79</v>
      </c>
      <c r="E102" s="21">
        <v>60</v>
      </c>
      <c r="F102" s="21">
        <v>7</v>
      </c>
    </row>
    <row r="103" spans="1:6" x14ac:dyDescent="0.2">
      <c r="A103" s="20" t="s">
        <v>191</v>
      </c>
      <c r="B103" s="21">
        <v>267</v>
      </c>
      <c r="C103" s="21">
        <v>165</v>
      </c>
      <c r="D103" s="21">
        <v>59</v>
      </c>
      <c r="E103" s="21">
        <v>38</v>
      </c>
      <c r="F103" s="21">
        <v>5</v>
      </c>
    </row>
    <row r="104" spans="1:6" x14ac:dyDescent="0.2">
      <c r="A104" s="20" t="s">
        <v>192</v>
      </c>
      <c r="B104" s="21">
        <v>90</v>
      </c>
      <c r="C104" s="21">
        <v>58</v>
      </c>
      <c r="D104" s="21">
        <v>11</v>
      </c>
      <c r="E104" s="21">
        <v>20</v>
      </c>
      <c r="F104" s="21">
        <v>1</v>
      </c>
    </row>
    <row r="105" spans="1:6" x14ac:dyDescent="0.2">
      <c r="A105" s="20" t="s">
        <v>193</v>
      </c>
      <c r="B105" s="21">
        <v>94</v>
      </c>
      <c r="C105" s="21">
        <v>62</v>
      </c>
      <c r="D105" s="21">
        <v>18</v>
      </c>
      <c r="E105" s="21">
        <v>12</v>
      </c>
      <c r="F105" s="21">
        <v>2</v>
      </c>
    </row>
    <row r="106" spans="1:6" x14ac:dyDescent="0.2">
      <c r="A106" s="20" t="s">
        <v>636</v>
      </c>
      <c r="B106" s="21">
        <v>47</v>
      </c>
      <c r="C106" s="21">
        <v>19</v>
      </c>
      <c r="D106" s="21">
        <v>11</v>
      </c>
      <c r="E106" s="21">
        <v>15</v>
      </c>
      <c r="F106" s="21">
        <v>2</v>
      </c>
    </row>
    <row r="107" spans="1:6" x14ac:dyDescent="0.2">
      <c r="A107" s="20" t="s">
        <v>613</v>
      </c>
      <c r="B107" s="21">
        <v>194</v>
      </c>
      <c r="C107" s="21">
        <v>90</v>
      </c>
      <c r="D107" s="21">
        <v>42</v>
      </c>
      <c r="E107" s="21">
        <v>53</v>
      </c>
      <c r="F107" s="21">
        <v>9</v>
      </c>
    </row>
    <row r="108" spans="1:6" x14ac:dyDescent="0.2">
      <c r="A108" s="9" t="s">
        <v>637</v>
      </c>
      <c r="B108" s="9"/>
      <c r="C108" s="9"/>
      <c r="D108" s="9"/>
      <c r="E108" s="9"/>
      <c r="F108" s="9"/>
    </row>
    <row r="109" spans="1:6" x14ac:dyDescent="0.2">
      <c r="A109" s="20" t="s">
        <v>638</v>
      </c>
      <c r="B109" s="21">
        <v>633</v>
      </c>
      <c r="C109" s="21">
        <v>348</v>
      </c>
      <c r="D109" s="21">
        <v>137</v>
      </c>
      <c r="E109" s="21">
        <v>130</v>
      </c>
      <c r="F109" s="21">
        <v>18</v>
      </c>
    </row>
    <row r="110" spans="1:6" x14ac:dyDescent="0.2">
      <c r="A110" s="20" t="s">
        <v>639</v>
      </c>
      <c r="B110" s="21">
        <v>1123</v>
      </c>
      <c r="C110" s="21">
        <v>633</v>
      </c>
      <c r="D110" s="21">
        <v>217</v>
      </c>
      <c r="E110" s="21">
        <v>243</v>
      </c>
      <c r="F110" s="21">
        <v>30</v>
      </c>
    </row>
    <row r="111" spans="1:6" x14ac:dyDescent="0.2">
      <c r="A111" s="20" t="s">
        <v>640</v>
      </c>
      <c r="B111" s="21">
        <v>660</v>
      </c>
      <c r="C111" s="21">
        <v>363</v>
      </c>
      <c r="D111" s="21">
        <v>151</v>
      </c>
      <c r="E111" s="21">
        <v>118</v>
      </c>
      <c r="F111" s="21">
        <v>28</v>
      </c>
    </row>
    <row r="112" spans="1:6" x14ac:dyDescent="0.2">
      <c r="A112" s="20" t="s">
        <v>641</v>
      </c>
      <c r="B112" s="21">
        <v>261</v>
      </c>
      <c r="C112" s="21">
        <v>138</v>
      </c>
      <c r="D112" s="21">
        <v>58</v>
      </c>
      <c r="E112" s="21">
        <v>58</v>
      </c>
      <c r="F112" s="21">
        <v>7</v>
      </c>
    </row>
    <row r="113" spans="1:6" x14ac:dyDescent="0.2">
      <c r="A113" s="9" t="s">
        <v>642</v>
      </c>
      <c r="B113" s="9"/>
      <c r="C113" s="9"/>
      <c r="D113" s="9"/>
      <c r="E113" s="9"/>
      <c r="F113" s="9"/>
    </row>
    <row r="114" spans="1:6" x14ac:dyDescent="0.2">
      <c r="A114" s="20" t="s">
        <v>643</v>
      </c>
      <c r="B114" s="21">
        <v>329</v>
      </c>
      <c r="C114" s="21">
        <v>184</v>
      </c>
      <c r="D114" s="21">
        <v>60</v>
      </c>
      <c r="E114" s="21">
        <v>73</v>
      </c>
      <c r="F114" s="21">
        <v>12</v>
      </c>
    </row>
    <row r="115" spans="1:6" x14ac:dyDescent="0.2">
      <c r="A115" s="20" t="s">
        <v>644</v>
      </c>
      <c r="B115" s="21">
        <v>828</v>
      </c>
      <c r="C115" s="21">
        <v>492</v>
      </c>
      <c r="D115" s="21">
        <v>156</v>
      </c>
      <c r="E115" s="21">
        <v>156</v>
      </c>
      <c r="F115" s="21">
        <v>24</v>
      </c>
    </row>
    <row r="116" spans="1:6" x14ac:dyDescent="0.2">
      <c r="A116" s="20" t="s">
        <v>879</v>
      </c>
      <c r="B116" s="21">
        <v>499</v>
      </c>
      <c r="C116" s="21">
        <v>275</v>
      </c>
      <c r="D116" s="21">
        <v>112</v>
      </c>
      <c r="E116" s="21">
        <v>96</v>
      </c>
      <c r="F116" s="21">
        <v>16</v>
      </c>
    </row>
    <row r="117" spans="1:6" x14ac:dyDescent="0.2">
      <c r="A117" s="20" t="s">
        <v>645</v>
      </c>
      <c r="B117" s="21">
        <v>468</v>
      </c>
      <c r="C117" s="21">
        <v>246</v>
      </c>
      <c r="D117" s="21">
        <v>110</v>
      </c>
      <c r="E117" s="21">
        <v>100</v>
      </c>
      <c r="F117" s="21">
        <v>12</v>
      </c>
    </row>
    <row r="118" spans="1:6" x14ac:dyDescent="0.2">
      <c r="A118" s="20" t="s">
        <v>646</v>
      </c>
      <c r="B118" s="21">
        <v>257</v>
      </c>
      <c r="C118" s="21">
        <v>127</v>
      </c>
      <c r="D118" s="21">
        <v>63</v>
      </c>
      <c r="E118" s="21">
        <v>58</v>
      </c>
      <c r="F118" s="21">
        <v>9</v>
      </c>
    </row>
    <row r="119" spans="1:6" x14ac:dyDescent="0.2">
      <c r="A119" s="20" t="s">
        <v>647</v>
      </c>
      <c r="B119" s="21">
        <v>296</v>
      </c>
      <c r="C119" s="21">
        <v>158</v>
      </c>
      <c r="D119" s="21">
        <v>62</v>
      </c>
      <c r="E119" s="21">
        <v>66</v>
      </c>
      <c r="F119" s="21">
        <v>10</v>
      </c>
    </row>
    <row r="120" spans="1:6" x14ac:dyDescent="0.2">
      <c r="A120" s="9" t="s">
        <v>648</v>
      </c>
      <c r="B120" s="9"/>
      <c r="C120" s="9"/>
      <c r="D120" s="9"/>
      <c r="E120" s="9"/>
      <c r="F120" s="9"/>
    </row>
    <row r="121" spans="1:6" x14ac:dyDescent="0.2">
      <c r="A121" s="20" t="s">
        <v>878</v>
      </c>
      <c r="B121" s="21">
        <v>116</v>
      </c>
      <c r="C121" s="21">
        <v>67</v>
      </c>
      <c r="D121" s="21">
        <v>21</v>
      </c>
      <c r="E121" s="21">
        <v>23</v>
      </c>
      <c r="F121" s="21">
        <v>5</v>
      </c>
    </row>
    <row r="122" spans="1:6" x14ac:dyDescent="0.2">
      <c r="A122" s="20" t="s">
        <v>649</v>
      </c>
      <c r="B122" s="21">
        <v>213</v>
      </c>
      <c r="C122" s="21">
        <v>117</v>
      </c>
      <c r="D122" s="21">
        <v>39</v>
      </c>
      <c r="E122" s="21">
        <v>50</v>
      </c>
      <c r="F122" s="21">
        <v>7</v>
      </c>
    </row>
    <row r="123" spans="1:6" x14ac:dyDescent="0.2">
      <c r="A123" s="20" t="s">
        <v>644</v>
      </c>
      <c r="B123" s="21">
        <v>828</v>
      </c>
      <c r="C123" s="21">
        <v>492</v>
      </c>
      <c r="D123" s="21">
        <v>156</v>
      </c>
      <c r="E123" s="21">
        <v>156</v>
      </c>
      <c r="F123" s="21">
        <v>24</v>
      </c>
    </row>
    <row r="124" spans="1:6" x14ac:dyDescent="0.2">
      <c r="A124" s="20" t="s">
        <v>650</v>
      </c>
      <c r="B124" s="21">
        <v>133</v>
      </c>
      <c r="C124" s="21">
        <v>77</v>
      </c>
      <c r="D124" s="21">
        <v>24</v>
      </c>
      <c r="E124" s="21">
        <v>25</v>
      </c>
      <c r="F124" s="21">
        <v>7</v>
      </c>
    </row>
    <row r="125" spans="1:6" x14ac:dyDescent="0.2">
      <c r="A125" s="20" t="s">
        <v>651</v>
      </c>
      <c r="B125" s="21">
        <v>120</v>
      </c>
      <c r="C125" s="21">
        <v>66</v>
      </c>
      <c r="D125" s="21">
        <v>26</v>
      </c>
      <c r="E125" s="21">
        <v>25</v>
      </c>
      <c r="F125" s="21">
        <v>3</v>
      </c>
    </row>
    <row r="126" spans="1:6" x14ac:dyDescent="0.2">
      <c r="A126" s="20" t="s">
        <v>652</v>
      </c>
      <c r="B126" s="21">
        <v>246</v>
      </c>
      <c r="C126" s="21">
        <v>132</v>
      </c>
      <c r="D126" s="21">
        <v>62</v>
      </c>
      <c r="E126" s="21">
        <v>46</v>
      </c>
      <c r="F126" s="21">
        <v>6</v>
      </c>
    </row>
    <row r="127" spans="1:6" x14ac:dyDescent="0.2">
      <c r="A127" s="20" t="s">
        <v>645</v>
      </c>
      <c r="B127" s="21">
        <v>468</v>
      </c>
      <c r="C127" s="21">
        <v>246</v>
      </c>
      <c r="D127" s="21">
        <v>110</v>
      </c>
      <c r="E127" s="21">
        <v>100</v>
      </c>
      <c r="F127" s="21">
        <v>12</v>
      </c>
    </row>
    <row r="128" spans="1:6" x14ac:dyDescent="0.2">
      <c r="A128" s="20" t="s">
        <v>653</v>
      </c>
      <c r="B128" s="21">
        <v>180</v>
      </c>
      <c r="C128" s="21">
        <v>87</v>
      </c>
      <c r="D128" s="21">
        <v>45</v>
      </c>
      <c r="E128" s="21">
        <v>43</v>
      </c>
      <c r="F128" s="21">
        <v>5</v>
      </c>
    </row>
    <row r="129" spans="1:6" x14ac:dyDescent="0.2">
      <c r="A129" s="20" t="s">
        <v>654</v>
      </c>
      <c r="B129" s="21">
        <v>77</v>
      </c>
      <c r="C129" s="21">
        <v>40</v>
      </c>
      <c r="D129" s="21">
        <v>18</v>
      </c>
      <c r="E129" s="21">
        <v>15</v>
      </c>
      <c r="F129" s="21">
        <v>4</v>
      </c>
    </row>
    <row r="130" spans="1:6" x14ac:dyDescent="0.2">
      <c r="A130" s="33" t="s">
        <v>647</v>
      </c>
      <c r="B130" s="34">
        <v>296</v>
      </c>
      <c r="C130" s="34">
        <v>158</v>
      </c>
      <c r="D130" s="34">
        <v>62</v>
      </c>
      <c r="E130" s="34">
        <v>66</v>
      </c>
      <c r="F130" s="34">
        <v>10</v>
      </c>
    </row>
  </sheetData>
  <phoneticPr fontId="2"/>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504F-D1EC-45F2-9C98-A8C90D89C615}">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HYPERLINK("#'目次'!B18","[12]")</f>
        <v>[12]</v>
      </c>
    </row>
    <row r="3" spans="1:6" x14ac:dyDescent="0.2">
      <c r="A3" s="7" t="s">
        <v>3</v>
      </c>
      <c r="B3" s="8" t="s">
        <v>5</v>
      </c>
    </row>
    <row r="4" spans="1:6" x14ac:dyDescent="0.2">
      <c r="A4" s="7" t="s">
        <v>3</v>
      </c>
      <c r="B4" s="8" t="s">
        <v>6</v>
      </c>
    </row>
    <row r="5" spans="1:6" s="18" customFormat="1" ht="25.2" x14ac:dyDescent="0.2">
      <c r="A5" s="16" t="s">
        <v>3</v>
      </c>
      <c r="B5" s="17" t="s">
        <v>582</v>
      </c>
      <c r="C5" s="17" t="s">
        <v>627</v>
      </c>
      <c r="D5" s="17" t="s">
        <v>678</v>
      </c>
      <c r="E5" s="17" t="s">
        <v>679</v>
      </c>
      <c r="F5" s="17" t="s">
        <v>613</v>
      </c>
    </row>
    <row r="6" spans="1:6" x14ac:dyDescent="0.2">
      <c r="A6" s="19" t="s">
        <v>585</v>
      </c>
      <c r="B6" s="10">
        <v>2677</v>
      </c>
      <c r="C6" s="10">
        <v>1865</v>
      </c>
      <c r="D6" s="10">
        <v>316</v>
      </c>
      <c r="E6" s="10">
        <v>418</v>
      </c>
      <c r="F6" s="10">
        <v>78</v>
      </c>
    </row>
    <row r="7" spans="1:6" x14ac:dyDescent="0.2">
      <c r="A7" s="9" t="s">
        <v>339</v>
      </c>
      <c r="B7" s="9"/>
      <c r="C7" s="9"/>
      <c r="D7" s="9"/>
      <c r="E7" s="9"/>
      <c r="F7" s="9"/>
    </row>
    <row r="8" spans="1:6" x14ac:dyDescent="0.2">
      <c r="A8" s="20" t="s">
        <v>340</v>
      </c>
      <c r="B8" s="21">
        <v>1277</v>
      </c>
      <c r="C8" s="21">
        <v>957</v>
      </c>
      <c r="D8" s="21">
        <v>135</v>
      </c>
      <c r="E8" s="21">
        <v>151</v>
      </c>
      <c r="F8" s="21">
        <v>34</v>
      </c>
    </row>
    <row r="9" spans="1:6" x14ac:dyDescent="0.2">
      <c r="A9" s="20" t="s">
        <v>341</v>
      </c>
      <c r="B9" s="21">
        <v>1400</v>
      </c>
      <c r="C9" s="21">
        <v>908</v>
      </c>
      <c r="D9" s="21">
        <v>181</v>
      </c>
      <c r="E9" s="21">
        <v>267</v>
      </c>
      <c r="F9" s="21">
        <v>44</v>
      </c>
    </row>
    <row r="10" spans="1:6" x14ac:dyDescent="0.2">
      <c r="A10" s="9" t="s">
        <v>342</v>
      </c>
      <c r="B10" s="9"/>
      <c r="C10" s="9"/>
      <c r="D10" s="9"/>
      <c r="E10" s="9"/>
      <c r="F10" s="9"/>
    </row>
    <row r="11" spans="1:6" x14ac:dyDescent="0.2">
      <c r="A11" s="20" t="s">
        <v>343</v>
      </c>
      <c r="B11" s="21">
        <v>610</v>
      </c>
      <c r="C11" s="21">
        <v>506</v>
      </c>
      <c r="D11" s="21">
        <v>54</v>
      </c>
      <c r="E11" s="21">
        <v>43</v>
      </c>
      <c r="F11" s="21">
        <v>7</v>
      </c>
    </row>
    <row r="12" spans="1:6" x14ac:dyDescent="0.2">
      <c r="A12" s="20" t="s">
        <v>344</v>
      </c>
      <c r="B12" s="21">
        <v>755</v>
      </c>
      <c r="C12" s="21">
        <v>582</v>
      </c>
      <c r="D12" s="21">
        <v>94</v>
      </c>
      <c r="E12" s="21">
        <v>61</v>
      </c>
      <c r="F12" s="21">
        <v>18</v>
      </c>
    </row>
    <row r="13" spans="1:6" x14ac:dyDescent="0.2">
      <c r="A13" s="20" t="s">
        <v>345</v>
      </c>
      <c r="B13" s="21">
        <v>601</v>
      </c>
      <c r="C13" s="21">
        <v>419</v>
      </c>
      <c r="D13" s="21">
        <v>75</v>
      </c>
      <c r="E13" s="21">
        <v>89</v>
      </c>
      <c r="F13" s="21">
        <v>18</v>
      </c>
    </row>
    <row r="14" spans="1:6" x14ac:dyDescent="0.2">
      <c r="A14" s="20" t="s">
        <v>346</v>
      </c>
      <c r="B14" s="21">
        <v>425</v>
      </c>
      <c r="C14" s="21">
        <v>244</v>
      </c>
      <c r="D14" s="21">
        <v>63</v>
      </c>
      <c r="E14" s="21">
        <v>98</v>
      </c>
      <c r="F14" s="21">
        <v>20</v>
      </c>
    </row>
    <row r="15" spans="1:6" x14ac:dyDescent="0.2">
      <c r="A15" s="20" t="s">
        <v>347</v>
      </c>
      <c r="B15" s="21">
        <v>217</v>
      </c>
      <c r="C15" s="21">
        <v>99</v>
      </c>
      <c r="D15" s="21">
        <v>24</v>
      </c>
      <c r="E15" s="21">
        <v>84</v>
      </c>
      <c r="F15" s="21">
        <v>10</v>
      </c>
    </row>
    <row r="16" spans="1:6" x14ac:dyDescent="0.2">
      <c r="A16" s="20" t="s">
        <v>348</v>
      </c>
      <c r="B16" s="21">
        <v>56</v>
      </c>
      <c r="C16" s="21">
        <v>14</v>
      </c>
      <c r="D16" s="21">
        <v>5</v>
      </c>
      <c r="E16" s="21">
        <v>32</v>
      </c>
      <c r="F16" s="21">
        <v>5</v>
      </c>
    </row>
    <row r="17" spans="1:6" x14ac:dyDescent="0.2">
      <c r="A17" s="20" t="s">
        <v>349</v>
      </c>
      <c r="B17" s="21">
        <v>13</v>
      </c>
      <c r="C17" s="21">
        <v>1</v>
      </c>
      <c r="D17" s="21">
        <v>1</v>
      </c>
      <c r="E17" s="21">
        <v>11</v>
      </c>
      <c r="F17" s="21">
        <v>0</v>
      </c>
    </row>
    <row r="18" spans="1:6" x14ac:dyDescent="0.2">
      <c r="A18" s="20" t="s">
        <v>350</v>
      </c>
      <c r="B18" s="21">
        <v>1365</v>
      </c>
      <c r="C18" s="21">
        <v>1088</v>
      </c>
      <c r="D18" s="21">
        <v>148</v>
      </c>
      <c r="E18" s="21">
        <v>104</v>
      </c>
      <c r="F18" s="21">
        <v>25</v>
      </c>
    </row>
    <row r="19" spans="1:6" x14ac:dyDescent="0.2">
      <c r="A19" s="20" t="s">
        <v>351</v>
      </c>
      <c r="B19" s="21">
        <v>1026</v>
      </c>
      <c r="C19" s="21">
        <v>663</v>
      </c>
      <c r="D19" s="21">
        <v>138</v>
      </c>
      <c r="E19" s="21">
        <v>187</v>
      </c>
      <c r="F19" s="21">
        <v>38</v>
      </c>
    </row>
    <row r="20" spans="1:6" x14ac:dyDescent="0.2">
      <c r="A20" s="20" t="s">
        <v>352</v>
      </c>
      <c r="B20" s="21">
        <v>286</v>
      </c>
      <c r="C20" s="21">
        <v>114</v>
      </c>
      <c r="D20" s="21">
        <v>30</v>
      </c>
      <c r="E20" s="21">
        <v>127</v>
      </c>
      <c r="F20" s="21">
        <v>15</v>
      </c>
    </row>
    <row r="21" spans="1:6" x14ac:dyDescent="0.2">
      <c r="A21" s="20" t="s">
        <v>353</v>
      </c>
      <c r="B21" s="21">
        <v>1312</v>
      </c>
      <c r="C21" s="21">
        <v>777</v>
      </c>
      <c r="D21" s="21">
        <v>168</v>
      </c>
      <c r="E21" s="21">
        <v>314</v>
      </c>
      <c r="F21" s="21">
        <v>53</v>
      </c>
    </row>
    <row r="22" spans="1:6" x14ac:dyDescent="0.2">
      <c r="A22" s="9" t="s">
        <v>354</v>
      </c>
      <c r="B22" s="10">
        <v>298</v>
      </c>
      <c r="C22" s="10">
        <v>261</v>
      </c>
      <c r="D22" s="10">
        <v>16</v>
      </c>
      <c r="E22" s="10">
        <v>19</v>
      </c>
      <c r="F22" s="10">
        <v>2</v>
      </c>
    </row>
    <row r="23" spans="1:6" x14ac:dyDescent="0.2">
      <c r="A23" s="20" t="s">
        <v>344</v>
      </c>
      <c r="B23" s="21">
        <v>388</v>
      </c>
      <c r="C23" s="21">
        <v>311</v>
      </c>
      <c r="D23" s="21">
        <v>44</v>
      </c>
      <c r="E23" s="21">
        <v>22</v>
      </c>
      <c r="F23" s="21">
        <v>11</v>
      </c>
    </row>
    <row r="24" spans="1:6" x14ac:dyDescent="0.2">
      <c r="A24" s="20" t="s">
        <v>345</v>
      </c>
      <c r="B24" s="21">
        <v>299</v>
      </c>
      <c r="C24" s="21">
        <v>220</v>
      </c>
      <c r="D24" s="21">
        <v>34</v>
      </c>
      <c r="E24" s="21">
        <v>34</v>
      </c>
      <c r="F24" s="21">
        <v>11</v>
      </c>
    </row>
    <row r="25" spans="1:6" x14ac:dyDescent="0.2">
      <c r="A25" s="20" t="s">
        <v>346</v>
      </c>
      <c r="B25" s="21">
        <v>192</v>
      </c>
      <c r="C25" s="21">
        <v>116</v>
      </c>
      <c r="D25" s="21">
        <v>29</v>
      </c>
      <c r="E25" s="21">
        <v>40</v>
      </c>
      <c r="F25" s="21">
        <v>7</v>
      </c>
    </row>
    <row r="26" spans="1:6" x14ac:dyDescent="0.2">
      <c r="A26" s="20" t="s">
        <v>347</v>
      </c>
      <c r="B26" s="21">
        <v>77</v>
      </c>
      <c r="C26" s="21">
        <v>40</v>
      </c>
      <c r="D26" s="21">
        <v>11</v>
      </c>
      <c r="E26" s="21">
        <v>24</v>
      </c>
      <c r="F26" s="21">
        <v>2</v>
      </c>
    </row>
    <row r="27" spans="1:6" x14ac:dyDescent="0.2">
      <c r="A27" s="20" t="s">
        <v>348</v>
      </c>
      <c r="B27" s="21">
        <v>19</v>
      </c>
      <c r="C27" s="21">
        <v>9</v>
      </c>
      <c r="D27" s="21">
        <v>1</v>
      </c>
      <c r="E27" s="21">
        <v>8</v>
      </c>
      <c r="F27" s="21">
        <v>1</v>
      </c>
    </row>
    <row r="28" spans="1:6" x14ac:dyDescent="0.2">
      <c r="A28" s="20" t="s">
        <v>349</v>
      </c>
      <c r="B28" s="21">
        <v>4</v>
      </c>
      <c r="C28" s="21">
        <v>0</v>
      </c>
      <c r="D28" s="21">
        <v>0</v>
      </c>
      <c r="E28" s="21">
        <v>4</v>
      </c>
      <c r="F28" s="21">
        <v>0</v>
      </c>
    </row>
    <row r="29" spans="1:6" x14ac:dyDescent="0.2">
      <c r="A29" s="20" t="s">
        <v>350</v>
      </c>
      <c r="B29" s="21">
        <v>686</v>
      </c>
      <c r="C29" s="21">
        <v>572</v>
      </c>
      <c r="D29" s="21">
        <v>60</v>
      </c>
      <c r="E29" s="21">
        <v>41</v>
      </c>
      <c r="F29" s="21">
        <v>13</v>
      </c>
    </row>
    <row r="30" spans="1:6" x14ac:dyDescent="0.2">
      <c r="A30" s="20" t="s">
        <v>351</v>
      </c>
      <c r="B30" s="21">
        <v>491</v>
      </c>
      <c r="C30" s="21">
        <v>336</v>
      </c>
      <c r="D30" s="21">
        <v>63</v>
      </c>
      <c r="E30" s="21">
        <v>74</v>
      </c>
      <c r="F30" s="21">
        <v>18</v>
      </c>
    </row>
    <row r="31" spans="1:6" x14ac:dyDescent="0.2">
      <c r="A31" s="20" t="s">
        <v>352</v>
      </c>
      <c r="B31" s="21">
        <v>100</v>
      </c>
      <c r="C31" s="21">
        <v>49</v>
      </c>
      <c r="D31" s="21">
        <v>12</v>
      </c>
      <c r="E31" s="21">
        <v>36</v>
      </c>
      <c r="F31" s="21">
        <v>3</v>
      </c>
    </row>
    <row r="32" spans="1:6" x14ac:dyDescent="0.2">
      <c r="A32" s="20" t="s">
        <v>353</v>
      </c>
      <c r="B32" s="21">
        <v>591</v>
      </c>
      <c r="C32" s="21">
        <v>385</v>
      </c>
      <c r="D32" s="21">
        <v>75</v>
      </c>
      <c r="E32" s="21">
        <v>110</v>
      </c>
      <c r="F32" s="21">
        <v>21</v>
      </c>
    </row>
    <row r="33" spans="1:6" x14ac:dyDescent="0.2">
      <c r="A33" s="9" t="s">
        <v>355</v>
      </c>
      <c r="B33" s="10">
        <v>312</v>
      </c>
      <c r="C33" s="10">
        <v>245</v>
      </c>
      <c r="D33" s="10">
        <v>38</v>
      </c>
      <c r="E33" s="10">
        <v>24</v>
      </c>
      <c r="F33" s="10">
        <v>5</v>
      </c>
    </row>
    <row r="34" spans="1:6" x14ac:dyDescent="0.2">
      <c r="A34" s="20" t="s">
        <v>344</v>
      </c>
      <c r="B34" s="21">
        <v>367</v>
      </c>
      <c r="C34" s="21">
        <v>271</v>
      </c>
      <c r="D34" s="21">
        <v>50</v>
      </c>
      <c r="E34" s="21">
        <v>39</v>
      </c>
      <c r="F34" s="21">
        <v>7</v>
      </c>
    </row>
    <row r="35" spans="1:6" x14ac:dyDescent="0.2">
      <c r="A35" s="20" t="s">
        <v>345</v>
      </c>
      <c r="B35" s="21">
        <v>302</v>
      </c>
      <c r="C35" s="21">
        <v>199</v>
      </c>
      <c r="D35" s="21">
        <v>41</v>
      </c>
      <c r="E35" s="21">
        <v>55</v>
      </c>
      <c r="F35" s="21">
        <v>7</v>
      </c>
    </row>
    <row r="36" spans="1:6" x14ac:dyDescent="0.2">
      <c r="A36" s="20" t="s">
        <v>346</v>
      </c>
      <c r="B36" s="21">
        <v>233</v>
      </c>
      <c r="C36" s="21">
        <v>128</v>
      </c>
      <c r="D36" s="21">
        <v>34</v>
      </c>
      <c r="E36" s="21">
        <v>58</v>
      </c>
      <c r="F36" s="21">
        <v>13</v>
      </c>
    </row>
    <row r="37" spans="1:6" x14ac:dyDescent="0.2">
      <c r="A37" s="20" t="s">
        <v>347</v>
      </c>
      <c r="B37" s="21">
        <v>140</v>
      </c>
      <c r="C37" s="21">
        <v>59</v>
      </c>
      <c r="D37" s="21">
        <v>13</v>
      </c>
      <c r="E37" s="21">
        <v>60</v>
      </c>
      <c r="F37" s="21">
        <v>8</v>
      </c>
    </row>
    <row r="38" spans="1:6" x14ac:dyDescent="0.2">
      <c r="A38" s="20" t="s">
        <v>348</v>
      </c>
      <c r="B38" s="21">
        <v>37</v>
      </c>
      <c r="C38" s="21">
        <v>5</v>
      </c>
      <c r="D38" s="21">
        <v>4</v>
      </c>
      <c r="E38" s="21">
        <v>24</v>
      </c>
      <c r="F38" s="21">
        <v>4</v>
      </c>
    </row>
    <row r="39" spans="1:6" x14ac:dyDescent="0.2">
      <c r="A39" s="20" t="s">
        <v>349</v>
      </c>
      <c r="B39" s="21">
        <v>9</v>
      </c>
      <c r="C39" s="21">
        <v>1</v>
      </c>
      <c r="D39" s="21">
        <v>1</v>
      </c>
      <c r="E39" s="21">
        <v>7</v>
      </c>
      <c r="F39" s="21">
        <v>0</v>
      </c>
    </row>
    <row r="40" spans="1:6" x14ac:dyDescent="0.2">
      <c r="A40" s="20" t="s">
        <v>350</v>
      </c>
      <c r="B40" s="21">
        <v>679</v>
      </c>
      <c r="C40" s="21">
        <v>516</v>
      </c>
      <c r="D40" s="21">
        <v>88</v>
      </c>
      <c r="E40" s="21">
        <v>63</v>
      </c>
      <c r="F40" s="21">
        <v>12</v>
      </c>
    </row>
    <row r="41" spans="1:6" x14ac:dyDescent="0.2">
      <c r="A41" s="20" t="s">
        <v>351</v>
      </c>
      <c r="B41" s="21">
        <v>535</v>
      </c>
      <c r="C41" s="21">
        <v>327</v>
      </c>
      <c r="D41" s="21">
        <v>75</v>
      </c>
      <c r="E41" s="21">
        <v>113</v>
      </c>
      <c r="F41" s="21">
        <v>20</v>
      </c>
    </row>
    <row r="42" spans="1:6" x14ac:dyDescent="0.2">
      <c r="A42" s="20" t="s">
        <v>352</v>
      </c>
      <c r="B42" s="21">
        <v>186</v>
      </c>
      <c r="C42" s="21">
        <v>65</v>
      </c>
      <c r="D42" s="21">
        <v>18</v>
      </c>
      <c r="E42" s="21">
        <v>91</v>
      </c>
      <c r="F42" s="21">
        <v>12</v>
      </c>
    </row>
    <row r="43" spans="1:6" x14ac:dyDescent="0.2">
      <c r="A43" s="20" t="s">
        <v>353</v>
      </c>
      <c r="B43" s="21">
        <v>721</v>
      </c>
      <c r="C43" s="21">
        <v>392</v>
      </c>
      <c r="D43" s="21">
        <v>93</v>
      </c>
      <c r="E43" s="21">
        <v>204</v>
      </c>
      <c r="F43" s="21">
        <v>32</v>
      </c>
    </row>
    <row r="44" spans="1:6" x14ac:dyDescent="0.2">
      <c r="A44" s="9" t="s">
        <v>356</v>
      </c>
      <c r="B44" s="9"/>
      <c r="C44" s="9"/>
      <c r="D44" s="9"/>
      <c r="E44" s="9"/>
      <c r="F44" s="9"/>
    </row>
    <row r="45" spans="1:6" x14ac:dyDescent="0.2">
      <c r="A45" s="20" t="s">
        <v>357</v>
      </c>
      <c r="B45" s="21">
        <v>138</v>
      </c>
      <c r="C45" s="21">
        <v>95</v>
      </c>
      <c r="D45" s="21">
        <v>24</v>
      </c>
      <c r="E45" s="21">
        <v>16</v>
      </c>
      <c r="F45" s="21">
        <v>3</v>
      </c>
    </row>
    <row r="46" spans="1:6" x14ac:dyDescent="0.2">
      <c r="A46" s="20" t="s">
        <v>328</v>
      </c>
      <c r="B46" s="21">
        <v>1747</v>
      </c>
      <c r="C46" s="21">
        <v>1293</v>
      </c>
      <c r="D46" s="21">
        <v>199</v>
      </c>
      <c r="E46" s="21">
        <v>209</v>
      </c>
      <c r="F46" s="21">
        <v>46</v>
      </c>
    </row>
    <row r="47" spans="1:6" x14ac:dyDescent="0.2">
      <c r="A47" s="20" t="s">
        <v>329</v>
      </c>
      <c r="B47" s="21">
        <v>191</v>
      </c>
      <c r="C47" s="21">
        <v>132</v>
      </c>
      <c r="D47" s="21">
        <v>21</v>
      </c>
      <c r="E47" s="21">
        <v>32</v>
      </c>
      <c r="F47" s="21">
        <v>6</v>
      </c>
    </row>
    <row r="48" spans="1:6" x14ac:dyDescent="0.2">
      <c r="A48" s="20" t="s">
        <v>330</v>
      </c>
      <c r="B48" s="21">
        <v>544</v>
      </c>
      <c r="C48" s="21">
        <v>312</v>
      </c>
      <c r="D48" s="21">
        <v>63</v>
      </c>
      <c r="E48" s="21">
        <v>152</v>
      </c>
      <c r="F48" s="21">
        <v>17</v>
      </c>
    </row>
    <row r="49" spans="1:6" x14ac:dyDescent="0.2">
      <c r="A49" s="20" t="s">
        <v>358</v>
      </c>
      <c r="B49" s="21">
        <v>57</v>
      </c>
      <c r="C49" s="21">
        <v>33</v>
      </c>
      <c r="D49" s="21">
        <v>9</v>
      </c>
      <c r="E49" s="21">
        <v>9</v>
      </c>
      <c r="F49" s="21">
        <v>6</v>
      </c>
    </row>
    <row r="50" spans="1:6" x14ac:dyDescent="0.2">
      <c r="A50" s="9" t="s">
        <v>359</v>
      </c>
      <c r="B50" s="10">
        <v>89</v>
      </c>
      <c r="C50" s="10">
        <v>64</v>
      </c>
      <c r="D50" s="10">
        <v>14</v>
      </c>
      <c r="E50" s="10">
        <v>9</v>
      </c>
      <c r="F50" s="10">
        <v>2</v>
      </c>
    </row>
    <row r="51" spans="1:6" x14ac:dyDescent="0.2">
      <c r="A51" s="20" t="s">
        <v>331</v>
      </c>
      <c r="B51" s="21">
        <v>977</v>
      </c>
      <c r="C51" s="21">
        <v>751</v>
      </c>
      <c r="D51" s="21">
        <v>96</v>
      </c>
      <c r="E51" s="21">
        <v>104</v>
      </c>
      <c r="F51" s="21">
        <v>26</v>
      </c>
    </row>
    <row r="52" spans="1:6" x14ac:dyDescent="0.2">
      <c r="A52" s="20" t="s">
        <v>332</v>
      </c>
      <c r="B52" s="21">
        <v>73</v>
      </c>
      <c r="C52" s="21">
        <v>56</v>
      </c>
      <c r="D52" s="21">
        <v>9</v>
      </c>
      <c r="E52" s="21">
        <v>6</v>
      </c>
      <c r="F52" s="21">
        <v>2</v>
      </c>
    </row>
    <row r="53" spans="1:6" x14ac:dyDescent="0.2">
      <c r="A53" s="20" t="s">
        <v>333</v>
      </c>
      <c r="B53" s="21">
        <v>108</v>
      </c>
      <c r="C53" s="21">
        <v>66</v>
      </c>
      <c r="D53" s="21">
        <v>11</v>
      </c>
      <c r="E53" s="21">
        <v>27</v>
      </c>
      <c r="F53" s="21">
        <v>4</v>
      </c>
    </row>
    <row r="54" spans="1:6" x14ac:dyDescent="0.2">
      <c r="A54" s="20" t="s">
        <v>358</v>
      </c>
      <c r="B54" s="21">
        <v>30</v>
      </c>
      <c r="C54" s="21">
        <v>20</v>
      </c>
      <c r="D54" s="21">
        <v>5</v>
      </c>
      <c r="E54" s="21">
        <v>5</v>
      </c>
      <c r="F54" s="21">
        <v>0</v>
      </c>
    </row>
    <row r="55" spans="1:6" x14ac:dyDescent="0.2">
      <c r="A55" s="9" t="s">
        <v>360</v>
      </c>
      <c r="B55" s="10">
        <v>49</v>
      </c>
      <c r="C55" s="10">
        <v>31</v>
      </c>
      <c r="D55" s="10">
        <v>10</v>
      </c>
      <c r="E55" s="10">
        <v>7</v>
      </c>
      <c r="F55" s="10">
        <v>1</v>
      </c>
    </row>
    <row r="56" spans="1:6" x14ac:dyDescent="0.2">
      <c r="A56" s="20" t="s">
        <v>331</v>
      </c>
      <c r="B56" s="21">
        <v>770</v>
      </c>
      <c r="C56" s="21">
        <v>542</v>
      </c>
      <c r="D56" s="21">
        <v>103</v>
      </c>
      <c r="E56" s="21">
        <v>105</v>
      </c>
      <c r="F56" s="21">
        <v>20</v>
      </c>
    </row>
    <row r="57" spans="1:6" x14ac:dyDescent="0.2">
      <c r="A57" s="20" t="s">
        <v>332</v>
      </c>
      <c r="B57" s="21">
        <v>118</v>
      </c>
      <c r="C57" s="21">
        <v>76</v>
      </c>
      <c r="D57" s="21">
        <v>12</v>
      </c>
      <c r="E57" s="21">
        <v>26</v>
      </c>
      <c r="F57" s="21">
        <v>4</v>
      </c>
    </row>
    <row r="58" spans="1:6" x14ac:dyDescent="0.2">
      <c r="A58" s="20" t="s">
        <v>333</v>
      </c>
      <c r="B58" s="21">
        <v>436</v>
      </c>
      <c r="C58" s="21">
        <v>246</v>
      </c>
      <c r="D58" s="21">
        <v>52</v>
      </c>
      <c r="E58" s="21">
        <v>125</v>
      </c>
      <c r="F58" s="21">
        <v>13</v>
      </c>
    </row>
    <row r="59" spans="1:6" x14ac:dyDescent="0.2">
      <c r="A59" s="20" t="s">
        <v>358</v>
      </c>
      <c r="B59" s="21">
        <v>27</v>
      </c>
      <c r="C59" s="21">
        <v>13</v>
      </c>
      <c r="D59" s="21">
        <v>4</v>
      </c>
      <c r="E59" s="21">
        <v>4</v>
      </c>
      <c r="F59" s="21">
        <v>6</v>
      </c>
    </row>
    <row r="60" spans="1:6" x14ac:dyDescent="0.2">
      <c r="A60" s="9" t="s">
        <v>361</v>
      </c>
      <c r="B60" s="9"/>
      <c r="C60" s="9"/>
      <c r="D60" s="9"/>
      <c r="E60" s="9"/>
      <c r="F60" s="9"/>
    </row>
    <row r="61" spans="1:6" x14ac:dyDescent="0.2">
      <c r="A61" s="20" t="s">
        <v>362</v>
      </c>
      <c r="B61" s="21">
        <v>360</v>
      </c>
      <c r="C61" s="21">
        <v>222</v>
      </c>
      <c r="D61" s="21">
        <v>51</v>
      </c>
      <c r="E61" s="21">
        <v>74</v>
      </c>
      <c r="F61" s="21">
        <v>13</v>
      </c>
    </row>
    <row r="62" spans="1:6" x14ac:dyDescent="0.2">
      <c r="A62" s="20" t="s">
        <v>363</v>
      </c>
      <c r="B62" s="21">
        <v>1326</v>
      </c>
      <c r="C62" s="21">
        <v>947</v>
      </c>
      <c r="D62" s="21">
        <v>153</v>
      </c>
      <c r="E62" s="21">
        <v>188</v>
      </c>
      <c r="F62" s="21">
        <v>38</v>
      </c>
    </row>
    <row r="63" spans="1:6" x14ac:dyDescent="0.2">
      <c r="A63" s="20" t="s">
        <v>364</v>
      </c>
      <c r="B63" s="21">
        <v>649</v>
      </c>
      <c r="C63" s="21">
        <v>462</v>
      </c>
      <c r="D63" s="21">
        <v>64</v>
      </c>
      <c r="E63" s="21">
        <v>105</v>
      </c>
      <c r="F63" s="21">
        <v>18</v>
      </c>
    </row>
    <row r="64" spans="1:6" x14ac:dyDescent="0.2">
      <c r="A64" s="20" t="s">
        <v>365</v>
      </c>
      <c r="B64" s="21">
        <v>277</v>
      </c>
      <c r="C64" s="21">
        <v>197</v>
      </c>
      <c r="D64" s="21">
        <v>39</v>
      </c>
      <c r="E64" s="21">
        <v>38</v>
      </c>
      <c r="F64" s="21">
        <v>3</v>
      </c>
    </row>
    <row r="65" spans="1:6" x14ac:dyDescent="0.2">
      <c r="A65" s="20" t="s">
        <v>366</v>
      </c>
      <c r="B65" s="21">
        <v>65</v>
      </c>
      <c r="C65" s="21">
        <v>37</v>
      </c>
      <c r="D65" s="21">
        <v>9</v>
      </c>
      <c r="E65" s="21">
        <v>13</v>
      </c>
      <c r="F65" s="21">
        <v>6</v>
      </c>
    </row>
    <row r="66" spans="1:6" x14ac:dyDescent="0.2">
      <c r="A66" s="9" t="s">
        <v>367</v>
      </c>
      <c r="B66" s="9"/>
      <c r="C66" s="9"/>
      <c r="D66" s="9"/>
      <c r="E66" s="9"/>
      <c r="F66" s="9"/>
    </row>
    <row r="67" spans="1:6" x14ac:dyDescent="0.2">
      <c r="A67" s="20" t="s">
        <v>368</v>
      </c>
      <c r="B67" s="21">
        <v>537</v>
      </c>
      <c r="C67" s="21">
        <v>350</v>
      </c>
      <c r="D67" s="21">
        <v>62</v>
      </c>
      <c r="E67" s="21">
        <v>108</v>
      </c>
      <c r="F67" s="21">
        <v>17</v>
      </c>
    </row>
    <row r="68" spans="1:6" x14ac:dyDescent="0.2">
      <c r="A68" s="20" t="s">
        <v>180</v>
      </c>
      <c r="B68" s="21">
        <v>1667</v>
      </c>
      <c r="C68" s="21">
        <v>1243</v>
      </c>
      <c r="D68" s="21">
        <v>189</v>
      </c>
      <c r="E68" s="21">
        <v>190</v>
      </c>
      <c r="F68" s="21">
        <v>45</v>
      </c>
    </row>
    <row r="69" spans="1:6" x14ac:dyDescent="0.2">
      <c r="A69" s="20" t="s">
        <v>369</v>
      </c>
      <c r="B69" s="21">
        <v>99</v>
      </c>
      <c r="C69" s="21">
        <v>79</v>
      </c>
      <c r="D69" s="21">
        <v>11</v>
      </c>
      <c r="E69" s="21">
        <v>8</v>
      </c>
      <c r="F69" s="21">
        <v>1</v>
      </c>
    </row>
    <row r="70" spans="1:6" x14ac:dyDescent="0.2">
      <c r="A70" s="20" t="s">
        <v>370</v>
      </c>
      <c r="B70" s="21">
        <v>819</v>
      </c>
      <c r="C70" s="21">
        <v>562</v>
      </c>
      <c r="D70" s="21">
        <v>95</v>
      </c>
      <c r="E70" s="21">
        <v>143</v>
      </c>
      <c r="F70" s="21">
        <v>19</v>
      </c>
    </row>
    <row r="71" spans="1:6" x14ac:dyDescent="0.2">
      <c r="A71" s="20" t="s">
        <v>371</v>
      </c>
      <c r="B71" s="21">
        <v>87</v>
      </c>
      <c r="C71" s="21">
        <v>58</v>
      </c>
      <c r="D71" s="21">
        <v>5</v>
      </c>
      <c r="E71" s="21">
        <v>21</v>
      </c>
      <c r="F71" s="21">
        <v>3</v>
      </c>
    </row>
    <row r="72" spans="1:6" x14ac:dyDescent="0.2">
      <c r="A72" s="20" t="s">
        <v>366</v>
      </c>
      <c r="B72" s="21">
        <v>55</v>
      </c>
      <c r="C72" s="21">
        <v>35</v>
      </c>
      <c r="D72" s="21">
        <v>8</v>
      </c>
      <c r="E72" s="21">
        <v>10</v>
      </c>
      <c r="F72" s="21">
        <v>2</v>
      </c>
    </row>
    <row r="73" spans="1:6" x14ac:dyDescent="0.2">
      <c r="A73" s="9" t="s">
        <v>372</v>
      </c>
      <c r="B73" s="9"/>
      <c r="C73" s="9"/>
      <c r="D73" s="9"/>
      <c r="E73" s="9"/>
      <c r="F73" s="9"/>
    </row>
    <row r="74" spans="1:6" x14ac:dyDescent="0.2">
      <c r="A74" s="20" t="s">
        <v>373</v>
      </c>
      <c r="B74" s="21">
        <v>537</v>
      </c>
      <c r="C74" s="21">
        <v>350</v>
      </c>
      <c r="D74" s="21">
        <v>62</v>
      </c>
      <c r="E74" s="21">
        <v>108</v>
      </c>
      <c r="F74" s="21">
        <v>17</v>
      </c>
    </row>
    <row r="75" spans="1:6" x14ac:dyDescent="0.2">
      <c r="A75" s="20" t="s">
        <v>374</v>
      </c>
      <c r="B75" s="21">
        <v>1329</v>
      </c>
      <c r="C75" s="21">
        <v>941</v>
      </c>
      <c r="D75" s="21">
        <v>168</v>
      </c>
      <c r="E75" s="21">
        <v>179</v>
      </c>
      <c r="F75" s="21">
        <v>41</v>
      </c>
    </row>
    <row r="76" spans="1:6" x14ac:dyDescent="0.2">
      <c r="A76" s="20" t="s">
        <v>375</v>
      </c>
      <c r="B76" s="21">
        <v>406</v>
      </c>
      <c r="C76" s="21">
        <v>284</v>
      </c>
      <c r="D76" s="21">
        <v>48</v>
      </c>
      <c r="E76" s="21">
        <v>60</v>
      </c>
      <c r="F76" s="21">
        <v>14</v>
      </c>
    </row>
    <row r="77" spans="1:6" x14ac:dyDescent="0.2">
      <c r="A77" s="20" t="s">
        <v>376</v>
      </c>
      <c r="B77" s="21">
        <v>152</v>
      </c>
      <c r="C77" s="21">
        <v>110</v>
      </c>
      <c r="D77" s="21">
        <v>15</v>
      </c>
      <c r="E77" s="21">
        <v>25</v>
      </c>
      <c r="F77" s="21">
        <v>2</v>
      </c>
    </row>
    <row r="78" spans="1:6" x14ac:dyDescent="0.2">
      <c r="A78" s="20" t="s">
        <v>377</v>
      </c>
      <c r="B78" s="21">
        <v>88</v>
      </c>
      <c r="C78" s="21">
        <v>67</v>
      </c>
      <c r="D78" s="21">
        <v>6</v>
      </c>
      <c r="E78" s="21">
        <v>14</v>
      </c>
      <c r="F78" s="21">
        <v>1</v>
      </c>
    </row>
    <row r="79" spans="1:6" x14ac:dyDescent="0.2">
      <c r="A79" s="20" t="s">
        <v>378</v>
      </c>
      <c r="B79" s="21">
        <v>84</v>
      </c>
      <c r="C79" s="21">
        <v>66</v>
      </c>
      <c r="D79" s="21">
        <v>6</v>
      </c>
      <c r="E79" s="21">
        <v>12</v>
      </c>
      <c r="F79" s="21">
        <v>0</v>
      </c>
    </row>
    <row r="80" spans="1:6" x14ac:dyDescent="0.2">
      <c r="A80" s="20" t="s">
        <v>366</v>
      </c>
      <c r="B80" s="21">
        <v>81</v>
      </c>
      <c r="C80" s="21">
        <v>47</v>
      </c>
      <c r="D80" s="21">
        <v>11</v>
      </c>
      <c r="E80" s="21">
        <v>20</v>
      </c>
      <c r="F80" s="21">
        <v>3</v>
      </c>
    </row>
    <row r="81" spans="1:6" x14ac:dyDescent="0.2">
      <c r="A81" s="9" t="s">
        <v>379</v>
      </c>
      <c r="B81" s="9"/>
      <c r="C81" s="9"/>
      <c r="D81" s="9"/>
      <c r="E81" s="9"/>
      <c r="F81" s="9"/>
    </row>
    <row r="82" spans="1:6" x14ac:dyDescent="0.2">
      <c r="A82" s="20" t="s">
        <v>380</v>
      </c>
      <c r="B82" s="21">
        <v>788</v>
      </c>
      <c r="C82" s="21">
        <v>643</v>
      </c>
      <c r="D82" s="21">
        <v>81</v>
      </c>
      <c r="E82" s="21">
        <v>49</v>
      </c>
      <c r="F82" s="21">
        <v>15</v>
      </c>
    </row>
    <row r="83" spans="1:6" x14ac:dyDescent="0.2">
      <c r="A83" s="20" t="s">
        <v>381</v>
      </c>
      <c r="B83" s="21">
        <v>1824</v>
      </c>
      <c r="C83" s="21">
        <v>1182</v>
      </c>
      <c r="D83" s="21">
        <v>224</v>
      </c>
      <c r="E83" s="21">
        <v>359</v>
      </c>
      <c r="F83" s="21">
        <v>59</v>
      </c>
    </row>
    <row r="84" spans="1:6" x14ac:dyDescent="0.2">
      <c r="A84" s="20" t="s">
        <v>366</v>
      </c>
      <c r="B84" s="21">
        <v>65</v>
      </c>
      <c r="C84" s="21">
        <v>40</v>
      </c>
      <c r="D84" s="21">
        <v>11</v>
      </c>
      <c r="E84" s="21">
        <v>10</v>
      </c>
      <c r="F84" s="21">
        <v>4</v>
      </c>
    </row>
    <row r="85" spans="1:6" x14ac:dyDescent="0.2">
      <c r="A85" s="9" t="s">
        <v>382</v>
      </c>
      <c r="B85" s="9"/>
      <c r="C85" s="9"/>
      <c r="D85" s="9"/>
      <c r="E85" s="9"/>
      <c r="F85" s="9"/>
    </row>
    <row r="86" spans="1:6" x14ac:dyDescent="0.2">
      <c r="A86" s="20" t="s">
        <v>383</v>
      </c>
      <c r="B86" s="21">
        <v>393</v>
      </c>
      <c r="C86" s="21">
        <v>322</v>
      </c>
      <c r="D86" s="21">
        <v>41</v>
      </c>
      <c r="E86" s="21">
        <v>20</v>
      </c>
      <c r="F86" s="21">
        <v>10</v>
      </c>
    </row>
    <row r="87" spans="1:6" x14ac:dyDescent="0.2">
      <c r="A87" s="20" t="s">
        <v>181</v>
      </c>
      <c r="B87" s="21">
        <v>1944</v>
      </c>
      <c r="C87" s="21">
        <v>1330</v>
      </c>
      <c r="D87" s="21">
        <v>231</v>
      </c>
      <c r="E87" s="21">
        <v>326</v>
      </c>
      <c r="F87" s="21">
        <v>57</v>
      </c>
    </row>
    <row r="88" spans="1:6" x14ac:dyDescent="0.2">
      <c r="A88" s="20" t="s">
        <v>182</v>
      </c>
      <c r="B88" s="21">
        <v>38</v>
      </c>
      <c r="C88" s="21">
        <v>28</v>
      </c>
      <c r="D88" s="21">
        <v>5</v>
      </c>
      <c r="E88" s="21">
        <v>5</v>
      </c>
      <c r="F88" s="21">
        <v>0</v>
      </c>
    </row>
    <row r="89" spans="1:6" x14ac:dyDescent="0.2">
      <c r="A89" s="20" t="s">
        <v>384</v>
      </c>
      <c r="B89" s="21">
        <v>36</v>
      </c>
      <c r="C89" s="21">
        <v>25</v>
      </c>
      <c r="D89" s="21">
        <v>3</v>
      </c>
      <c r="E89" s="21">
        <v>7</v>
      </c>
      <c r="F89" s="21">
        <v>1</v>
      </c>
    </row>
    <row r="90" spans="1:6" x14ac:dyDescent="0.2">
      <c r="A90" s="20" t="s">
        <v>183</v>
      </c>
      <c r="B90" s="21">
        <v>53</v>
      </c>
      <c r="C90" s="21">
        <v>34</v>
      </c>
      <c r="D90" s="21">
        <v>9</v>
      </c>
      <c r="E90" s="21">
        <v>10</v>
      </c>
      <c r="F90" s="21">
        <v>0</v>
      </c>
    </row>
    <row r="91" spans="1:6" x14ac:dyDescent="0.2">
      <c r="A91" s="20" t="s">
        <v>385</v>
      </c>
      <c r="B91" s="21">
        <v>22</v>
      </c>
      <c r="C91" s="21">
        <v>8</v>
      </c>
      <c r="D91" s="21">
        <v>5</v>
      </c>
      <c r="E91" s="21">
        <v>7</v>
      </c>
      <c r="F91" s="21">
        <v>2</v>
      </c>
    </row>
    <row r="92" spans="1:6" x14ac:dyDescent="0.2">
      <c r="A92" s="20" t="s">
        <v>386</v>
      </c>
      <c r="B92" s="21">
        <v>32</v>
      </c>
      <c r="C92" s="21">
        <v>16</v>
      </c>
      <c r="D92" s="21">
        <v>6</v>
      </c>
      <c r="E92" s="21">
        <v>9</v>
      </c>
      <c r="F92" s="21">
        <v>1</v>
      </c>
    </row>
    <row r="93" spans="1:6" x14ac:dyDescent="0.2">
      <c r="A93" s="20" t="s">
        <v>387</v>
      </c>
      <c r="B93" s="21">
        <v>9</v>
      </c>
      <c r="C93" s="21">
        <v>6</v>
      </c>
      <c r="D93" s="21">
        <v>0</v>
      </c>
      <c r="E93" s="21">
        <v>3</v>
      </c>
      <c r="F93" s="21">
        <v>0</v>
      </c>
    </row>
    <row r="94" spans="1:6" x14ac:dyDescent="0.2">
      <c r="A94" s="20" t="s">
        <v>366</v>
      </c>
      <c r="B94" s="21">
        <v>150</v>
      </c>
      <c r="C94" s="21">
        <v>96</v>
      </c>
      <c r="D94" s="21">
        <v>16</v>
      </c>
      <c r="E94" s="21">
        <v>31</v>
      </c>
      <c r="F94" s="21">
        <v>7</v>
      </c>
    </row>
    <row r="95" spans="1:6" x14ac:dyDescent="0.2">
      <c r="A95" s="9" t="s">
        <v>388</v>
      </c>
      <c r="B95" s="9"/>
      <c r="C95" s="9"/>
      <c r="D95" s="9"/>
      <c r="E95" s="9"/>
      <c r="F95" s="9"/>
    </row>
    <row r="96" spans="1:6" x14ac:dyDescent="0.2">
      <c r="A96" s="20" t="s">
        <v>184</v>
      </c>
      <c r="B96" s="21">
        <v>54</v>
      </c>
      <c r="C96" s="21">
        <v>40</v>
      </c>
      <c r="D96" s="21">
        <v>3</v>
      </c>
      <c r="E96" s="21">
        <v>8</v>
      </c>
      <c r="F96" s="21">
        <v>3</v>
      </c>
    </row>
    <row r="97" spans="1:6" x14ac:dyDescent="0.2">
      <c r="A97" s="20" t="s">
        <v>185</v>
      </c>
      <c r="B97" s="21">
        <v>196</v>
      </c>
      <c r="C97" s="21">
        <v>119</v>
      </c>
      <c r="D97" s="21">
        <v>24</v>
      </c>
      <c r="E97" s="21">
        <v>45</v>
      </c>
      <c r="F97" s="21">
        <v>8</v>
      </c>
    </row>
    <row r="98" spans="1:6" x14ac:dyDescent="0.2">
      <c r="A98" s="20" t="s">
        <v>186</v>
      </c>
      <c r="B98" s="21">
        <v>310</v>
      </c>
      <c r="C98" s="21">
        <v>186</v>
      </c>
      <c r="D98" s="21">
        <v>45</v>
      </c>
      <c r="E98" s="21">
        <v>68</v>
      </c>
      <c r="F98" s="21">
        <v>11</v>
      </c>
    </row>
    <row r="99" spans="1:6" x14ac:dyDescent="0.2">
      <c r="A99" s="20" t="s">
        <v>187</v>
      </c>
      <c r="B99" s="21">
        <v>385</v>
      </c>
      <c r="C99" s="21">
        <v>257</v>
      </c>
      <c r="D99" s="21">
        <v>55</v>
      </c>
      <c r="E99" s="21">
        <v>59</v>
      </c>
      <c r="F99" s="21">
        <v>14</v>
      </c>
    </row>
    <row r="100" spans="1:6" x14ac:dyDescent="0.2">
      <c r="A100" s="20" t="s">
        <v>188</v>
      </c>
      <c r="B100" s="21">
        <v>361</v>
      </c>
      <c r="C100" s="21">
        <v>246</v>
      </c>
      <c r="D100" s="21">
        <v>53</v>
      </c>
      <c r="E100" s="21">
        <v>52</v>
      </c>
      <c r="F100" s="21">
        <v>10</v>
      </c>
    </row>
    <row r="101" spans="1:6" x14ac:dyDescent="0.2">
      <c r="A101" s="20" t="s">
        <v>189</v>
      </c>
      <c r="B101" s="21">
        <v>315</v>
      </c>
      <c r="C101" s="21">
        <v>239</v>
      </c>
      <c r="D101" s="21">
        <v>29</v>
      </c>
      <c r="E101" s="21">
        <v>39</v>
      </c>
      <c r="F101" s="21">
        <v>8</v>
      </c>
    </row>
    <row r="102" spans="1:6" x14ac:dyDescent="0.2">
      <c r="A102" s="20" t="s">
        <v>190</v>
      </c>
      <c r="B102" s="21">
        <v>364</v>
      </c>
      <c r="C102" s="21">
        <v>281</v>
      </c>
      <c r="D102" s="21">
        <v>37</v>
      </c>
      <c r="E102" s="21">
        <v>40</v>
      </c>
      <c r="F102" s="21">
        <v>6</v>
      </c>
    </row>
    <row r="103" spans="1:6" x14ac:dyDescent="0.2">
      <c r="A103" s="20" t="s">
        <v>191</v>
      </c>
      <c r="B103" s="21">
        <v>267</v>
      </c>
      <c r="C103" s="21">
        <v>212</v>
      </c>
      <c r="D103" s="21">
        <v>23</v>
      </c>
      <c r="E103" s="21">
        <v>28</v>
      </c>
      <c r="F103" s="21">
        <v>4</v>
      </c>
    </row>
    <row r="104" spans="1:6" x14ac:dyDescent="0.2">
      <c r="A104" s="20" t="s">
        <v>192</v>
      </c>
      <c r="B104" s="21">
        <v>90</v>
      </c>
      <c r="C104" s="21">
        <v>73</v>
      </c>
      <c r="D104" s="21">
        <v>8</v>
      </c>
      <c r="E104" s="21">
        <v>9</v>
      </c>
      <c r="F104" s="21">
        <v>0</v>
      </c>
    </row>
    <row r="105" spans="1:6" x14ac:dyDescent="0.2">
      <c r="A105" s="20" t="s">
        <v>193</v>
      </c>
      <c r="B105" s="21">
        <v>94</v>
      </c>
      <c r="C105" s="21">
        <v>74</v>
      </c>
      <c r="D105" s="21">
        <v>11</v>
      </c>
      <c r="E105" s="21">
        <v>7</v>
      </c>
      <c r="F105" s="21">
        <v>2</v>
      </c>
    </row>
    <row r="106" spans="1:6" x14ac:dyDescent="0.2">
      <c r="A106" s="20" t="s">
        <v>389</v>
      </c>
      <c r="B106" s="21">
        <v>47</v>
      </c>
      <c r="C106" s="21">
        <v>26</v>
      </c>
      <c r="D106" s="21">
        <v>5</v>
      </c>
      <c r="E106" s="21">
        <v>15</v>
      </c>
      <c r="F106" s="21">
        <v>1</v>
      </c>
    </row>
    <row r="107" spans="1:6" x14ac:dyDescent="0.2">
      <c r="A107" s="20" t="s">
        <v>366</v>
      </c>
      <c r="B107" s="21">
        <v>194</v>
      </c>
      <c r="C107" s="21">
        <v>112</v>
      </c>
      <c r="D107" s="21">
        <v>23</v>
      </c>
      <c r="E107" s="21">
        <v>48</v>
      </c>
      <c r="F107" s="21">
        <v>11</v>
      </c>
    </row>
    <row r="108" spans="1:6" x14ac:dyDescent="0.2">
      <c r="A108" s="9" t="s">
        <v>390</v>
      </c>
      <c r="B108" s="9"/>
      <c r="C108" s="9"/>
      <c r="D108" s="9"/>
      <c r="E108" s="9"/>
      <c r="F108" s="9"/>
    </row>
    <row r="109" spans="1:6" x14ac:dyDescent="0.2">
      <c r="A109" s="20" t="s">
        <v>391</v>
      </c>
      <c r="B109" s="21">
        <v>633</v>
      </c>
      <c r="C109" s="21">
        <v>443</v>
      </c>
      <c r="D109" s="21">
        <v>69</v>
      </c>
      <c r="E109" s="21">
        <v>102</v>
      </c>
      <c r="F109" s="21">
        <v>19</v>
      </c>
    </row>
    <row r="110" spans="1:6" x14ac:dyDescent="0.2">
      <c r="A110" s="20" t="s">
        <v>392</v>
      </c>
      <c r="B110" s="21">
        <v>1123</v>
      </c>
      <c r="C110" s="21">
        <v>770</v>
      </c>
      <c r="D110" s="21">
        <v>135</v>
      </c>
      <c r="E110" s="21">
        <v>188</v>
      </c>
      <c r="F110" s="21">
        <v>30</v>
      </c>
    </row>
    <row r="111" spans="1:6" x14ac:dyDescent="0.2">
      <c r="A111" s="20" t="s">
        <v>393</v>
      </c>
      <c r="B111" s="21">
        <v>660</v>
      </c>
      <c r="C111" s="21">
        <v>465</v>
      </c>
      <c r="D111" s="21">
        <v>84</v>
      </c>
      <c r="E111" s="21">
        <v>87</v>
      </c>
      <c r="F111" s="21">
        <v>24</v>
      </c>
    </row>
    <row r="112" spans="1:6" x14ac:dyDescent="0.2">
      <c r="A112" s="20" t="s">
        <v>394</v>
      </c>
      <c r="B112" s="21">
        <v>261</v>
      </c>
      <c r="C112" s="21">
        <v>187</v>
      </c>
      <c r="D112" s="21">
        <v>28</v>
      </c>
      <c r="E112" s="21">
        <v>41</v>
      </c>
      <c r="F112" s="21">
        <v>5</v>
      </c>
    </row>
    <row r="113" spans="1:6" x14ac:dyDescent="0.2">
      <c r="A113" s="9" t="s">
        <v>395</v>
      </c>
      <c r="B113" s="9"/>
      <c r="C113" s="9"/>
      <c r="D113" s="9"/>
      <c r="E113" s="9"/>
      <c r="F113" s="9"/>
    </row>
    <row r="114" spans="1:6" x14ac:dyDescent="0.2">
      <c r="A114" s="20" t="s">
        <v>396</v>
      </c>
      <c r="B114" s="21">
        <v>329</v>
      </c>
      <c r="C114" s="21">
        <v>229</v>
      </c>
      <c r="D114" s="21">
        <v>37</v>
      </c>
      <c r="E114" s="21">
        <v>49</v>
      </c>
      <c r="F114" s="21">
        <v>14</v>
      </c>
    </row>
    <row r="115" spans="1:6" x14ac:dyDescent="0.2">
      <c r="A115" s="20" t="s">
        <v>397</v>
      </c>
      <c r="B115" s="21">
        <v>828</v>
      </c>
      <c r="C115" s="21">
        <v>609</v>
      </c>
      <c r="D115" s="21">
        <v>92</v>
      </c>
      <c r="E115" s="21">
        <v>105</v>
      </c>
      <c r="F115" s="21">
        <v>22</v>
      </c>
    </row>
    <row r="116" spans="1:6" x14ac:dyDescent="0.2">
      <c r="A116" s="20" t="s">
        <v>879</v>
      </c>
      <c r="B116" s="21">
        <v>499</v>
      </c>
      <c r="C116" s="21">
        <v>343</v>
      </c>
      <c r="D116" s="21">
        <v>55</v>
      </c>
      <c r="E116" s="21">
        <v>85</v>
      </c>
      <c r="F116" s="21">
        <v>16</v>
      </c>
    </row>
    <row r="117" spans="1:6" x14ac:dyDescent="0.2">
      <c r="A117" s="20" t="s">
        <v>398</v>
      </c>
      <c r="B117" s="21">
        <v>468</v>
      </c>
      <c r="C117" s="21">
        <v>316</v>
      </c>
      <c r="D117" s="21">
        <v>60</v>
      </c>
      <c r="E117" s="21">
        <v>79</v>
      </c>
      <c r="F117" s="21">
        <v>13</v>
      </c>
    </row>
    <row r="118" spans="1:6" x14ac:dyDescent="0.2">
      <c r="A118" s="20" t="s">
        <v>399</v>
      </c>
      <c r="B118" s="21">
        <v>257</v>
      </c>
      <c r="C118" s="21">
        <v>175</v>
      </c>
      <c r="D118" s="21">
        <v>32</v>
      </c>
      <c r="E118" s="21">
        <v>46</v>
      </c>
      <c r="F118" s="21">
        <v>4</v>
      </c>
    </row>
    <row r="119" spans="1:6" x14ac:dyDescent="0.2">
      <c r="A119" s="20" t="s">
        <v>400</v>
      </c>
      <c r="B119" s="21">
        <v>296</v>
      </c>
      <c r="C119" s="21">
        <v>193</v>
      </c>
      <c r="D119" s="21">
        <v>40</v>
      </c>
      <c r="E119" s="21">
        <v>54</v>
      </c>
      <c r="F119" s="21">
        <v>9</v>
      </c>
    </row>
    <row r="120" spans="1:6" x14ac:dyDescent="0.2">
      <c r="A120" s="9" t="s">
        <v>401</v>
      </c>
      <c r="B120" s="9"/>
      <c r="C120" s="9"/>
      <c r="D120" s="9"/>
      <c r="E120" s="9"/>
      <c r="F120" s="9"/>
    </row>
    <row r="121" spans="1:6" x14ac:dyDescent="0.2">
      <c r="A121" s="20" t="s">
        <v>878</v>
      </c>
      <c r="B121" s="21">
        <v>116</v>
      </c>
      <c r="C121" s="21">
        <v>81</v>
      </c>
      <c r="D121" s="21">
        <v>12</v>
      </c>
      <c r="E121" s="21">
        <v>15</v>
      </c>
      <c r="F121" s="21">
        <v>8</v>
      </c>
    </row>
    <row r="122" spans="1:6" x14ac:dyDescent="0.2">
      <c r="A122" s="20" t="s">
        <v>402</v>
      </c>
      <c r="B122" s="21">
        <v>213</v>
      </c>
      <c r="C122" s="21">
        <v>148</v>
      </c>
      <c r="D122" s="21">
        <v>25</v>
      </c>
      <c r="E122" s="21">
        <v>34</v>
      </c>
      <c r="F122" s="21">
        <v>6</v>
      </c>
    </row>
    <row r="123" spans="1:6" x14ac:dyDescent="0.2">
      <c r="A123" s="20" t="s">
        <v>397</v>
      </c>
      <c r="B123" s="21">
        <v>828</v>
      </c>
      <c r="C123" s="21">
        <v>609</v>
      </c>
      <c r="D123" s="21">
        <v>92</v>
      </c>
      <c r="E123" s="21">
        <v>105</v>
      </c>
      <c r="F123" s="21">
        <v>22</v>
      </c>
    </row>
    <row r="124" spans="1:6" x14ac:dyDescent="0.2">
      <c r="A124" s="20" t="s">
        <v>403</v>
      </c>
      <c r="B124" s="21">
        <v>133</v>
      </c>
      <c r="C124" s="21">
        <v>93</v>
      </c>
      <c r="D124" s="21">
        <v>14</v>
      </c>
      <c r="E124" s="21">
        <v>21</v>
      </c>
      <c r="F124" s="21">
        <v>5</v>
      </c>
    </row>
    <row r="125" spans="1:6" x14ac:dyDescent="0.2">
      <c r="A125" s="20" t="s">
        <v>404</v>
      </c>
      <c r="B125" s="21">
        <v>120</v>
      </c>
      <c r="C125" s="21">
        <v>82</v>
      </c>
      <c r="D125" s="21">
        <v>14</v>
      </c>
      <c r="E125" s="21">
        <v>21</v>
      </c>
      <c r="F125" s="21">
        <v>3</v>
      </c>
    </row>
    <row r="126" spans="1:6" x14ac:dyDescent="0.2">
      <c r="A126" s="20" t="s">
        <v>405</v>
      </c>
      <c r="B126" s="21">
        <v>246</v>
      </c>
      <c r="C126" s="21">
        <v>168</v>
      </c>
      <c r="D126" s="21">
        <v>27</v>
      </c>
      <c r="E126" s="21">
        <v>43</v>
      </c>
      <c r="F126" s="21">
        <v>8</v>
      </c>
    </row>
    <row r="127" spans="1:6" x14ac:dyDescent="0.2">
      <c r="A127" s="20" t="s">
        <v>398</v>
      </c>
      <c r="B127" s="21">
        <v>468</v>
      </c>
      <c r="C127" s="21">
        <v>316</v>
      </c>
      <c r="D127" s="21">
        <v>60</v>
      </c>
      <c r="E127" s="21">
        <v>79</v>
      </c>
      <c r="F127" s="21">
        <v>13</v>
      </c>
    </row>
    <row r="128" spans="1:6" x14ac:dyDescent="0.2">
      <c r="A128" s="20" t="s">
        <v>406</v>
      </c>
      <c r="B128" s="21">
        <v>180</v>
      </c>
      <c r="C128" s="21">
        <v>119</v>
      </c>
      <c r="D128" s="21">
        <v>24</v>
      </c>
      <c r="E128" s="21">
        <v>34</v>
      </c>
      <c r="F128" s="21">
        <v>3</v>
      </c>
    </row>
    <row r="129" spans="1:6" x14ac:dyDescent="0.2">
      <c r="A129" s="20" t="s">
        <v>407</v>
      </c>
      <c r="B129" s="21">
        <v>77</v>
      </c>
      <c r="C129" s="21">
        <v>56</v>
      </c>
      <c r="D129" s="21">
        <v>8</v>
      </c>
      <c r="E129" s="21">
        <v>12</v>
      </c>
      <c r="F129" s="21">
        <v>1</v>
      </c>
    </row>
    <row r="130" spans="1:6" x14ac:dyDescent="0.2">
      <c r="A130" s="33" t="s">
        <v>400</v>
      </c>
      <c r="B130" s="34">
        <v>296</v>
      </c>
      <c r="C130" s="34">
        <v>193</v>
      </c>
      <c r="D130" s="34">
        <v>40</v>
      </c>
      <c r="E130" s="34">
        <v>54</v>
      </c>
      <c r="F130" s="34">
        <v>9</v>
      </c>
    </row>
  </sheetData>
  <phoneticPr fontId="2"/>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47218-797C-4CC7-B769-04174DB1A24E}">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HYPERLINK("#'目次'!B19","[13]")</f>
        <v>[13]</v>
      </c>
    </row>
    <row r="3" spans="1:6" x14ac:dyDescent="0.2">
      <c r="A3" s="7" t="s">
        <v>3</v>
      </c>
      <c r="B3" s="8" t="s">
        <v>5</v>
      </c>
    </row>
    <row r="4" spans="1:6" x14ac:dyDescent="0.2">
      <c r="A4" s="7" t="s">
        <v>3</v>
      </c>
      <c r="B4" s="8" t="s">
        <v>7</v>
      </c>
    </row>
    <row r="5" spans="1:6" s="18" customFormat="1" ht="25.2" x14ac:dyDescent="0.2">
      <c r="A5" s="16" t="s">
        <v>3</v>
      </c>
      <c r="B5" s="17" t="s">
        <v>582</v>
      </c>
      <c r="C5" s="17" t="s">
        <v>627</v>
      </c>
      <c r="D5" s="17" t="s">
        <v>678</v>
      </c>
      <c r="E5" s="17" t="s">
        <v>679</v>
      </c>
      <c r="F5" s="17" t="s">
        <v>613</v>
      </c>
    </row>
    <row r="6" spans="1:6" x14ac:dyDescent="0.2">
      <c r="A6" s="19" t="s">
        <v>585</v>
      </c>
      <c r="B6" s="10">
        <v>2677</v>
      </c>
      <c r="C6" s="10">
        <v>1873</v>
      </c>
      <c r="D6" s="10">
        <v>420</v>
      </c>
      <c r="E6" s="10">
        <v>306</v>
      </c>
      <c r="F6" s="10">
        <v>78</v>
      </c>
    </row>
    <row r="7" spans="1:6" x14ac:dyDescent="0.2">
      <c r="A7" s="9" t="s">
        <v>339</v>
      </c>
      <c r="B7" s="9"/>
      <c r="C7" s="9"/>
      <c r="D7" s="9"/>
      <c r="E7" s="9"/>
      <c r="F7" s="9"/>
    </row>
    <row r="8" spans="1:6" x14ac:dyDescent="0.2">
      <c r="A8" s="20" t="s">
        <v>340</v>
      </c>
      <c r="B8" s="21">
        <v>1277</v>
      </c>
      <c r="C8" s="21">
        <v>926</v>
      </c>
      <c r="D8" s="21">
        <v>195</v>
      </c>
      <c r="E8" s="21">
        <v>123</v>
      </c>
      <c r="F8" s="21">
        <v>33</v>
      </c>
    </row>
    <row r="9" spans="1:6" x14ac:dyDescent="0.2">
      <c r="A9" s="20" t="s">
        <v>341</v>
      </c>
      <c r="B9" s="21">
        <v>1400</v>
      </c>
      <c r="C9" s="21">
        <v>947</v>
      </c>
      <c r="D9" s="21">
        <v>225</v>
      </c>
      <c r="E9" s="21">
        <v>183</v>
      </c>
      <c r="F9" s="21">
        <v>45</v>
      </c>
    </row>
    <row r="10" spans="1:6" x14ac:dyDescent="0.2">
      <c r="A10" s="9" t="s">
        <v>342</v>
      </c>
      <c r="B10" s="9"/>
      <c r="C10" s="9"/>
      <c r="D10" s="9"/>
      <c r="E10" s="9"/>
      <c r="F10" s="9"/>
    </row>
    <row r="11" spans="1:6" x14ac:dyDescent="0.2">
      <c r="A11" s="20" t="s">
        <v>343</v>
      </c>
      <c r="B11" s="21">
        <v>610</v>
      </c>
      <c r="C11" s="21">
        <v>463</v>
      </c>
      <c r="D11" s="21">
        <v>105</v>
      </c>
      <c r="E11" s="21">
        <v>34</v>
      </c>
      <c r="F11" s="21">
        <v>8</v>
      </c>
    </row>
    <row r="12" spans="1:6" x14ac:dyDescent="0.2">
      <c r="A12" s="20" t="s">
        <v>344</v>
      </c>
      <c r="B12" s="21">
        <v>755</v>
      </c>
      <c r="C12" s="21">
        <v>582</v>
      </c>
      <c r="D12" s="21">
        <v>109</v>
      </c>
      <c r="E12" s="21">
        <v>47</v>
      </c>
      <c r="F12" s="21">
        <v>17</v>
      </c>
    </row>
    <row r="13" spans="1:6" x14ac:dyDescent="0.2">
      <c r="A13" s="20" t="s">
        <v>345</v>
      </c>
      <c r="B13" s="21">
        <v>601</v>
      </c>
      <c r="C13" s="21">
        <v>436</v>
      </c>
      <c r="D13" s="21">
        <v>97</v>
      </c>
      <c r="E13" s="21">
        <v>52</v>
      </c>
      <c r="F13" s="21">
        <v>16</v>
      </c>
    </row>
    <row r="14" spans="1:6" x14ac:dyDescent="0.2">
      <c r="A14" s="20" t="s">
        <v>346</v>
      </c>
      <c r="B14" s="21">
        <v>425</v>
      </c>
      <c r="C14" s="21">
        <v>270</v>
      </c>
      <c r="D14" s="21">
        <v>58</v>
      </c>
      <c r="E14" s="21">
        <v>79</v>
      </c>
      <c r="F14" s="21">
        <v>18</v>
      </c>
    </row>
    <row r="15" spans="1:6" x14ac:dyDescent="0.2">
      <c r="A15" s="20" t="s">
        <v>347</v>
      </c>
      <c r="B15" s="21">
        <v>217</v>
      </c>
      <c r="C15" s="21">
        <v>103</v>
      </c>
      <c r="D15" s="21">
        <v>37</v>
      </c>
      <c r="E15" s="21">
        <v>63</v>
      </c>
      <c r="F15" s="21">
        <v>14</v>
      </c>
    </row>
    <row r="16" spans="1:6" x14ac:dyDescent="0.2">
      <c r="A16" s="20" t="s">
        <v>348</v>
      </c>
      <c r="B16" s="21">
        <v>56</v>
      </c>
      <c r="C16" s="21">
        <v>17</v>
      </c>
      <c r="D16" s="21">
        <v>11</v>
      </c>
      <c r="E16" s="21">
        <v>23</v>
      </c>
      <c r="F16" s="21">
        <v>5</v>
      </c>
    </row>
    <row r="17" spans="1:6" x14ac:dyDescent="0.2">
      <c r="A17" s="20" t="s">
        <v>349</v>
      </c>
      <c r="B17" s="21">
        <v>13</v>
      </c>
      <c r="C17" s="21">
        <v>2</v>
      </c>
      <c r="D17" s="21">
        <v>3</v>
      </c>
      <c r="E17" s="21">
        <v>8</v>
      </c>
      <c r="F17" s="21">
        <v>0</v>
      </c>
    </row>
    <row r="18" spans="1:6" x14ac:dyDescent="0.2">
      <c r="A18" s="20" t="s">
        <v>350</v>
      </c>
      <c r="B18" s="21">
        <v>1365</v>
      </c>
      <c r="C18" s="21">
        <v>1045</v>
      </c>
      <c r="D18" s="21">
        <v>214</v>
      </c>
      <c r="E18" s="21">
        <v>81</v>
      </c>
      <c r="F18" s="21">
        <v>25</v>
      </c>
    </row>
    <row r="19" spans="1:6" x14ac:dyDescent="0.2">
      <c r="A19" s="20" t="s">
        <v>351</v>
      </c>
      <c r="B19" s="21">
        <v>1026</v>
      </c>
      <c r="C19" s="21">
        <v>706</v>
      </c>
      <c r="D19" s="21">
        <v>155</v>
      </c>
      <c r="E19" s="21">
        <v>131</v>
      </c>
      <c r="F19" s="21">
        <v>34</v>
      </c>
    </row>
    <row r="20" spans="1:6" x14ac:dyDescent="0.2">
      <c r="A20" s="20" t="s">
        <v>352</v>
      </c>
      <c r="B20" s="21">
        <v>286</v>
      </c>
      <c r="C20" s="21">
        <v>122</v>
      </c>
      <c r="D20" s="21">
        <v>51</v>
      </c>
      <c r="E20" s="21">
        <v>94</v>
      </c>
      <c r="F20" s="21">
        <v>19</v>
      </c>
    </row>
    <row r="21" spans="1:6" x14ac:dyDescent="0.2">
      <c r="A21" s="20" t="s">
        <v>353</v>
      </c>
      <c r="B21" s="21">
        <v>1312</v>
      </c>
      <c r="C21" s="21">
        <v>828</v>
      </c>
      <c r="D21" s="21">
        <v>206</v>
      </c>
      <c r="E21" s="21">
        <v>225</v>
      </c>
      <c r="F21" s="21">
        <v>53</v>
      </c>
    </row>
    <row r="22" spans="1:6" x14ac:dyDescent="0.2">
      <c r="A22" s="9" t="s">
        <v>354</v>
      </c>
      <c r="B22" s="10">
        <v>298</v>
      </c>
      <c r="C22" s="10">
        <v>239</v>
      </c>
      <c r="D22" s="10">
        <v>42</v>
      </c>
      <c r="E22" s="10">
        <v>13</v>
      </c>
      <c r="F22" s="10">
        <v>4</v>
      </c>
    </row>
    <row r="23" spans="1:6" x14ac:dyDescent="0.2">
      <c r="A23" s="20" t="s">
        <v>344</v>
      </c>
      <c r="B23" s="21">
        <v>388</v>
      </c>
      <c r="C23" s="21">
        <v>297</v>
      </c>
      <c r="D23" s="21">
        <v>62</v>
      </c>
      <c r="E23" s="21">
        <v>22</v>
      </c>
      <c r="F23" s="21">
        <v>7</v>
      </c>
    </row>
    <row r="24" spans="1:6" x14ac:dyDescent="0.2">
      <c r="A24" s="20" t="s">
        <v>345</v>
      </c>
      <c r="B24" s="21">
        <v>299</v>
      </c>
      <c r="C24" s="21">
        <v>216</v>
      </c>
      <c r="D24" s="21">
        <v>44</v>
      </c>
      <c r="E24" s="21">
        <v>28</v>
      </c>
      <c r="F24" s="21">
        <v>11</v>
      </c>
    </row>
    <row r="25" spans="1:6" x14ac:dyDescent="0.2">
      <c r="A25" s="20" t="s">
        <v>346</v>
      </c>
      <c r="B25" s="21">
        <v>192</v>
      </c>
      <c r="C25" s="21">
        <v>123</v>
      </c>
      <c r="D25" s="21">
        <v>29</v>
      </c>
      <c r="E25" s="21">
        <v>34</v>
      </c>
      <c r="F25" s="21">
        <v>6</v>
      </c>
    </row>
    <row r="26" spans="1:6" x14ac:dyDescent="0.2">
      <c r="A26" s="20" t="s">
        <v>347</v>
      </c>
      <c r="B26" s="21">
        <v>77</v>
      </c>
      <c r="C26" s="21">
        <v>42</v>
      </c>
      <c r="D26" s="21">
        <v>14</v>
      </c>
      <c r="E26" s="21">
        <v>17</v>
      </c>
      <c r="F26" s="21">
        <v>4</v>
      </c>
    </row>
    <row r="27" spans="1:6" x14ac:dyDescent="0.2">
      <c r="A27" s="20" t="s">
        <v>348</v>
      </c>
      <c r="B27" s="21">
        <v>19</v>
      </c>
      <c r="C27" s="21">
        <v>9</v>
      </c>
      <c r="D27" s="21">
        <v>4</v>
      </c>
      <c r="E27" s="21">
        <v>5</v>
      </c>
      <c r="F27" s="21">
        <v>1</v>
      </c>
    </row>
    <row r="28" spans="1:6" x14ac:dyDescent="0.2">
      <c r="A28" s="20" t="s">
        <v>349</v>
      </c>
      <c r="B28" s="21">
        <v>4</v>
      </c>
      <c r="C28" s="21">
        <v>0</v>
      </c>
      <c r="D28" s="21">
        <v>0</v>
      </c>
      <c r="E28" s="21">
        <v>4</v>
      </c>
      <c r="F28" s="21">
        <v>0</v>
      </c>
    </row>
    <row r="29" spans="1:6" x14ac:dyDescent="0.2">
      <c r="A29" s="20" t="s">
        <v>350</v>
      </c>
      <c r="B29" s="21">
        <v>686</v>
      </c>
      <c r="C29" s="21">
        <v>536</v>
      </c>
      <c r="D29" s="21">
        <v>104</v>
      </c>
      <c r="E29" s="21">
        <v>35</v>
      </c>
      <c r="F29" s="21">
        <v>11</v>
      </c>
    </row>
    <row r="30" spans="1:6" x14ac:dyDescent="0.2">
      <c r="A30" s="20" t="s">
        <v>351</v>
      </c>
      <c r="B30" s="21">
        <v>491</v>
      </c>
      <c r="C30" s="21">
        <v>339</v>
      </c>
      <c r="D30" s="21">
        <v>73</v>
      </c>
      <c r="E30" s="21">
        <v>62</v>
      </c>
      <c r="F30" s="21">
        <v>17</v>
      </c>
    </row>
    <row r="31" spans="1:6" x14ac:dyDescent="0.2">
      <c r="A31" s="20" t="s">
        <v>352</v>
      </c>
      <c r="B31" s="21">
        <v>100</v>
      </c>
      <c r="C31" s="21">
        <v>51</v>
      </c>
      <c r="D31" s="21">
        <v>18</v>
      </c>
      <c r="E31" s="21">
        <v>26</v>
      </c>
      <c r="F31" s="21">
        <v>5</v>
      </c>
    </row>
    <row r="32" spans="1:6" x14ac:dyDescent="0.2">
      <c r="A32" s="20" t="s">
        <v>353</v>
      </c>
      <c r="B32" s="21">
        <v>591</v>
      </c>
      <c r="C32" s="21">
        <v>390</v>
      </c>
      <c r="D32" s="21">
        <v>91</v>
      </c>
      <c r="E32" s="21">
        <v>88</v>
      </c>
      <c r="F32" s="21">
        <v>22</v>
      </c>
    </row>
    <row r="33" spans="1:6" x14ac:dyDescent="0.2">
      <c r="A33" s="9" t="s">
        <v>355</v>
      </c>
      <c r="B33" s="10">
        <v>312</v>
      </c>
      <c r="C33" s="10">
        <v>224</v>
      </c>
      <c r="D33" s="10">
        <v>63</v>
      </c>
      <c r="E33" s="10">
        <v>21</v>
      </c>
      <c r="F33" s="10">
        <v>4</v>
      </c>
    </row>
    <row r="34" spans="1:6" x14ac:dyDescent="0.2">
      <c r="A34" s="20" t="s">
        <v>344</v>
      </c>
      <c r="B34" s="21">
        <v>367</v>
      </c>
      <c r="C34" s="21">
        <v>285</v>
      </c>
      <c r="D34" s="21">
        <v>47</v>
      </c>
      <c r="E34" s="21">
        <v>25</v>
      </c>
      <c r="F34" s="21">
        <v>10</v>
      </c>
    </row>
    <row r="35" spans="1:6" x14ac:dyDescent="0.2">
      <c r="A35" s="20" t="s">
        <v>345</v>
      </c>
      <c r="B35" s="21">
        <v>302</v>
      </c>
      <c r="C35" s="21">
        <v>220</v>
      </c>
      <c r="D35" s="21">
        <v>53</v>
      </c>
      <c r="E35" s="21">
        <v>24</v>
      </c>
      <c r="F35" s="21">
        <v>5</v>
      </c>
    </row>
    <row r="36" spans="1:6" x14ac:dyDescent="0.2">
      <c r="A36" s="20" t="s">
        <v>346</v>
      </c>
      <c r="B36" s="21">
        <v>233</v>
      </c>
      <c r="C36" s="21">
        <v>147</v>
      </c>
      <c r="D36" s="21">
        <v>29</v>
      </c>
      <c r="E36" s="21">
        <v>45</v>
      </c>
      <c r="F36" s="21">
        <v>12</v>
      </c>
    </row>
    <row r="37" spans="1:6" x14ac:dyDescent="0.2">
      <c r="A37" s="20" t="s">
        <v>347</v>
      </c>
      <c r="B37" s="21">
        <v>140</v>
      </c>
      <c r="C37" s="21">
        <v>61</v>
      </c>
      <c r="D37" s="21">
        <v>23</v>
      </c>
      <c r="E37" s="21">
        <v>46</v>
      </c>
      <c r="F37" s="21">
        <v>10</v>
      </c>
    </row>
    <row r="38" spans="1:6" x14ac:dyDescent="0.2">
      <c r="A38" s="20" t="s">
        <v>348</v>
      </c>
      <c r="B38" s="21">
        <v>37</v>
      </c>
      <c r="C38" s="21">
        <v>8</v>
      </c>
      <c r="D38" s="21">
        <v>7</v>
      </c>
      <c r="E38" s="21">
        <v>18</v>
      </c>
      <c r="F38" s="21">
        <v>4</v>
      </c>
    </row>
    <row r="39" spans="1:6" x14ac:dyDescent="0.2">
      <c r="A39" s="20" t="s">
        <v>349</v>
      </c>
      <c r="B39" s="21">
        <v>9</v>
      </c>
      <c r="C39" s="21">
        <v>2</v>
      </c>
      <c r="D39" s="21">
        <v>3</v>
      </c>
      <c r="E39" s="21">
        <v>4</v>
      </c>
      <c r="F39" s="21">
        <v>0</v>
      </c>
    </row>
    <row r="40" spans="1:6" x14ac:dyDescent="0.2">
      <c r="A40" s="20" t="s">
        <v>350</v>
      </c>
      <c r="B40" s="21">
        <v>679</v>
      </c>
      <c r="C40" s="21">
        <v>509</v>
      </c>
      <c r="D40" s="21">
        <v>110</v>
      </c>
      <c r="E40" s="21">
        <v>46</v>
      </c>
      <c r="F40" s="21">
        <v>14</v>
      </c>
    </row>
    <row r="41" spans="1:6" x14ac:dyDescent="0.2">
      <c r="A41" s="20" t="s">
        <v>351</v>
      </c>
      <c r="B41" s="21">
        <v>535</v>
      </c>
      <c r="C41" s="21">
        <v>367</v>
      </c>
      <c r="D41" s="21">
        <v>82</v>
      </c>
      <c r="E41" s="21">
        <v>69</v>
      </c>
      <c r="F41" s="21">
        <v>17</v>
      </c>
    </row>
    <row r="42" spans="1:6" x14ac:dyDescent="0.2">
      <c r="A42" s="20" t="s">
        <v>352</v>
      </c>
      <c r="B42" s="21">
        <v>186</v>
      </c>
      <c r="C42" s="21">
        <v>71</v>
      </c>
      <c r="D42" s="21">
        <v>33</v>
      </c>
      <c r="E42" s="21">
        <v>68</v>
      </c>
      <c r="F42" s="21">
        <v>14</v>
      </c>
    </row>
    <row r="43" spans="1:6" x14ac:dyDescent="0.2">
      <c r="A43" s="20" t="s">
        <v>353</v>
      </c>
      <c r="B43" s="21">
        <v>721</v>
      </c>
      <c r="C43" s="21">
        <v>438</v>
      </c>
      <c r="D43" s="21">
        <v>115</v>
      </c>
      <c r="E43" s="21">
        <v>137</v>
      </c>
      <c r="F43" s="21">
        <v>31</v>
      </c>
    </row>
    <row r="44" spans="1:6" x14ac:dyDescent="0.2">
      <c r="A44" s="9" t="s">
        <v>356</v>
      </c>
      <c r="B44" s="9"/>
      <c r="C44" s="9"/>
      <c r="D44" s="9"/>
      <c r="E44" s="9"/>
      <c r="F44" s="9"/>
    </row>
    <row r="45" spans="1:6" x14ac:dyDescent="0.2">
      <c r="A45" s="20" t="s">
        <v>357</v>
      </c>
      <c r="B45" s="21">
        <v>138</v>
      </c>
      <c r="C45" s="21">
        <v>103</v>
      </c>
      <c r="D45" s="21">
        <v>19</v>
      </c>
      <c r="E45" s="21">
        <v>13</v>
      </c>
      <c r="F45" s="21">
        <v>3</v>
      </c>
    </row>
    <row r="46" spans="1:6" x14ac:dyDescent="0.2">
      <c r="A46" s="20" t="s">
        <v>328</v>
      </c>
      <c r="B46" s="21">
        <v>1747</v>
      </c>
      <c r="C46" s="21">
        <v>1286</v>
      </c>
      <c r="D46" s="21">
        <v>257</v>
      </c>
      <c r="E46" s="21">
        <v>158</v>
      </c>
      <c r="F46" s="21">
        <v>46</v>
      </c>
    </row>
    <row r="47" spans="1:6" x14ac:dyDescent="0.2">
      <c r="A47" s="20" t="s">
        <v>329</v>
      </c>
      <c r="B47" s="21">
        <v>191</v>
      </c>
      <c r="C47" s="21">
        <v>127</v>
      </c>
      <c r="D47" s="21">
        <v>33</v>
      </c>
      <c r="E47" s="21">
        <v>24</v>
      </c>
      <c r="F47" s="21">
        <v>7</v>
      </c>
    </row>
    <row r="48" spans="1:6" x14ac:dyDescent="0.2">
      <c r="A48" s="20" t="s">
        <v>330</v>
      </c>
      <c r="B48" s="21">
        <v>544</v>
      </c>
      <c r="C48" s="21">
        <v>321</v>
      </c>
      <c r="D48" s="21">
        <v>101</v>
      </c>
      <c r="E48" s="21">
        <v>105</v>
      </c>
      <c r="F48" s="21">
        <v>17</v>
      </c>
    </row>
    <row r="49" spans="1:6" x14ac:dyDescent="0.2">
      <c r="A49" s="20" t="s">
        <v>358</v>
      </c>
      <c r="B49" s="21">
        <v>57</v>
      </c>
      <c r="C49" s="21">
        <v>36</v>
      </c>
      <c r="D49" s="21">
        <v>10</v>
      </c>
      <c r="E49" s="21">
        <v>6</v>
      </c>
      <c r="F49" s="21">
        <v>5</v>
      </c>
    </row>
    <row r="50" spans="1:6" x14ac:dyDescent="0.2">
      <c r="A50" s="9" t="s">
        <v>359</v>
      </c>
      <c r="B50" s="10">
        <v>89</v>
      </c>
      <c r="C50" s="10">
        <v>71</v>
      </c>
      <c r="D50" s="10">
        <v>10</v>
      </c>
      <c r="E50" s="10">
        <v>6</v>
      </c>
      <c r="F50" s="10">
        <v>2</v>
      </c>
    </row>
    <row r="51" spans="1:6" x14ac:dyDescent="0.2">
      <c r="A51" s="20" t="s">
        <v>331</v>
      </c>
      <c r="B51" s="21">
        <v>977</v>
      </c>
      <c r="C51" s="21">
        <v>720</v>
      </c>
      <c r="D51" s="21">
        <v>147</v>
      </c>
      <c r="E51" s="21">
        <v>84</v>
      </c>
      <c r="F51" s="21">
        <v>26</v>
      </c>
    </row>
    <row r="52" spans="1:6" x14ac:dyDescent="0.2">
      <c r="A52" s="20" t="s">
        <v>332</v>
      </c>
      <c r="B52" s="21">
        <v>73</v>
      </c>
      <c r="C52" s="21">
        <v>50</v>
      </c>
      <c r="D52" s="21">
        <v>12</v>
      </c>
      <c r="E52" s="21">
        <v>7</v>
      </c>
      <c r="F52" s="21">
        <v>4</v>
      </c>
    </row>
    <row r="53" spans="1:6" x14ac:dyDescent="0.2">
      <c r="A53" s="20" t="s">
        <v>333</v>
      </c>
      <c r="B53" s="21">
        <v>108</v>
      </c>
      <c r="C53" s="21">
        <v>63</v>
      </c>
      <c r="D53" s="21">
        <v>23</v>
      </c>
      <c r="E53" s="21">
        <v>21</v>
      </c>
      <c r="F53" s="21">
        <v>1</v>
      </c>
    </row>
    <row r="54" spans="1:6" x14ac:dyDescent="0.2">
      <c r="A54" s="20" t="s">
        <v>358</v>
      </c>
      <c r="B54" s="21">
        <v>30</v>
      </c>
      <c r="C54" s="21">
        <v>22</v>
      </c>
      <c r="D54" s="21">
        <v>3</v>
      </c>
      <c r="E54" s="21">
        <v>5</v>
      </c>
      <c r="F54" s="21">
        <v>0</v>
      </c>
    </row>
    <row r="55" spans="1:6" x14ac:dyDescent="0.2">
      <c r="A55" s="9" t="s">
        <v>360</v>
      </c>
      <c r="B55" s="10">
        <v>49</v>
      </c>
      <c r="C55" s="10">
        <v>32</v>
      </c>
      <c r="D55" s="10">
        <v>9</v>
      </c>
      <c r="E55" s="10">
        <v>7</v>
      </c>
      <c r="F55" s="10">
        <v>1</v>
      </c>
    </row>
    <row r="56" spans="1:6" x14ac:dyDescent="0.2">
      <c r="A56" s="20" t="s">
        <v>331</v>
      </c>
      <c r="B56" s="21">
        <v>770</v>
      </c>
      <c r="C56" s="21">
        <v>566</v>
      </c>
      <c r="D56" s="21">
        <v>110</v>
      </c>
      <c r="E56" s="21">
        <v>74</v>
      </c>
      <c r="F56" s="21">
        <v>20</v>
      </c>
    </row>
    <row r="57" spans="1:6" x14ac:dyDescent="0.2">
      <c r="A57" s="20" t="s">
        <v>332</v>
      </c>
      <c r="B57" s="21">
        <v>118</v>
      </c>
      <c r="C57" s="21">
        <v>77</v>
      </c>
      <c r="D57" s="21">
        <v>21</v>
      </c>
      <c r="E57" s="21">
        <v>17</v>
      </c>
      <c r="F57" s="21">
        <v>3</v>
      </c>
    </row>
    <row r="58" spans="1:6" x14ac:dyDescent="0.2">
      <c r="A58" s="20" t="s">
        <v>333</v>
      </c>
      <c r="B58" s="21">
        <v>436</v>
      </c>
      <c r="C58" s="21">
        <v>258</v>
      </c>
      <c r="D58" s="21">
        <v>78</v>
      </c>
      <c r="E58" s="21">
        <v>84</v>
      </c>
      <c r="F58" s="21">
        <v>16</v>
      </c>
    </row>
    <row r="59" spans="1:6" x14ac:dyDescent="0.2">
      <c r="A59" s="20" t="s">
        <v>358</v>
      </c>
      <c r="B59" s="21">
        <v>27</v>
      </c>
      <c r="C59" s="21">
        <v>14</v>
      </c>
      <c r="D59" s="21">
        <v>7</v>
      </c>
      <c r="E59" s="21">
        <v>1</v>
      </c>
      <c r="F59" s="21">
        <v>5</v>
      </c>
    </row>
    <row r="60" spans="1:6" x14ac:dyDescent="0.2">
      <c r="A60" s="9" t="s">
        <v>361</v>
      </c>
      <c r="B60" s="9"/>
      <c r="C60" s="9"/>
      <c r="D60" s="9"/>
      <c r="E60" s="9"/>
      <c r="F60" s="9"/>
    </row>
    <row r="61" spans="1:6" x14ac:dyDescent="0.2">
      <c r="A61" s="20" t="s">
        <v>362</v>
      </c>
      <c r="B61" s="21">
        <v>360</v>
      </c>
      <c r="C61" s="21">
        <v>219</v>
      </c>
      <c r="D61" s="21">
        <v>64</v>
      </c>
      <c r="E61" s="21">
        <v>64</v>
      </c>
      <c r="F61" s="21">
        <v>13</v>
      </c>
    </row>
    <row r="62" spans="1:6" x14ac:dyDescent="0.2">
      <c r="A62" s="20" t="s">
        <v>363</v>
      </c>
      <c r="B62" s="21">
        <v>1326</v>
      </c>
      <c r="C62" s="21">
        <v>967</v>
      </c>
      <c r="D62" s="21">
        <v>191</v>
      </c>
      <c r="E62" s="21">
        <v>130</v>
      </c>
      <c r="F62" s="21">
        <v>38</v>
      </c>
    </row>
    <row r="63" spans="1:6" x14ac:dyDescent="0.2">
      <c r="A63" s="20" t="s">
        <v>364</v>
      </c>
      <c r="B63" s="21">
        <v>649</v>
      </c>
      <c r="C63" s="21">
        <v>440</v>
      </c>
      <c r="D63" s="21">
        <v>113</v>
      </c>
      <c r="E63" s="21">
        <v>76</v>
      </c>
      <c r="F63" s="21">
        <v>20</v>
      </c>
    </row>
    <row r="64" spans="1:6" x14ac:dyDescent="0.2">
      <c r="A64" s="20" t="s">
        <v>365</v>
      </c>
      <c r="B64" s="21">
        <v>277</v>
      </c>
      <c r="C64" s="21">
        <v>205</v>
      </c>
      <c r="D64" s="21">
        <v>40</v>
      </c>
      <c r="E64" s="21">
        <v>29</v>
      </c>
      <c r="F64" s="21">
        <v>3</v>
      </c>
    </row>
    <row r="65" spans="1:6" x14ac:dyDescent="0.2">
      <c r="A65" s="20" t="s">
        <v>366</v>
      </c>
      <c r="B65" s="21">
        <v>65</v>
      </c>
      <c r="C65" s="21">
        <v>42</v>
      </c>
      <c r="D65" s="21">
        <v>12</v>
      </c>
      <c r="E65" s="21">
        <v>7</v>
      </c>
      <c r="F65" s="21">
        <v>4</v>
      </c>
    </row>
    <row r="66" spans="1:6" x14ac:dyDescent="0.2">
      <c r="A66" s="9" t="s">
        <v>367</v>
      </c>
      <c r="B66" s="9"/>
      <c r="C66" s="9"/>
      <c r="D66" s="9"/>
      <c r="E66" s="9"/>
      <c r="F66" s="9"/>
    </row>
    <row r="67" spans="1:6" x14ac:dyDescent="0.2">
      <c r="A67" s="20" t="s">
        <v>368</v>
      </c>
      <c r="B67" s="21">
        <v>537</v>
      </c>
      <c r="C67" s="21">
        <v>365</v>
      </c>
      <c r="D67" s="21">
        <v>91</v>
      </c>
      <c r="E67" s="21">
        <v>64</v>
      </c>
      <c r="F67" s="21">
        <v>17</v>
      </c>
    </row>
    <row r="68" spans="1:6" x14ac:dyDescent="0.2">
      <c r="A68" s="20" t="s">
        <v>180</v>
      </c>
      <c r="B68" s="21">
        <v>1667</v>
      </c>
      <c r="C68" s="21">
        <v>1238</v>
      </c>
      <c r="D68" s="21">
        <v>240</v>
      </c>
      <c r="E68" s="21">
        <v>147</v>
      </c>
      <c r="F68" s="21">
        <v>42</v>
      </c>
    </row>
    <row r="69" spans="1:6" x14ac:dyDescent="0.2">
      <c r="A69" s="20" t="s">
        <v>369</v>
      </c>
      <c r="B69" s="21">
        <v>99</v>
      </c>
      <c r="C69" s="21">
        <v>76</v>
      </c>
      <c r="D69" s="21">
        <v>16</v>
      </c>
      <c r="E69" s="21">
        <v>6</v>
      </c>
      <c r="F69" s="21">
        <v>1</v>
      </c>
    </row>
    <row r="70" spans="1:6" x14ac:dyDescent="0.2">
      <c r="A70" s="20" t="s">
        <v>370</v>
      </c>
      <c r="B70" s="21">
        <v>819</v>
      </c>
      <c r="C70" s="21">
        <v>537</v>
      </c>
      <c r="D70" s="21">
        <v>144</v>
      </c>
      <c r="E70" s="21">
        <v>116</v>
      </c>
      <c r="F70" s="21">
        <v>22</v>
      </c>
    </row>
    <row r="71" spans="1:6" x14ac:dyDescent="0.2">
      <c r="A71" s="20" t="s">
        <v>371</v>
      </c>
      <c r="B71" s="21">
        <v>87</v>
      </c>
      <c r="C71" s="21">
        <v>54</v>
      </c>
      <c r="D71" s="21">
        <v>14</v>
      </c>
      <c r="E71" s="21">
        <v>14</v>
      </c>
      <c r="F71" s="21">
        <v>5</v>
      </c>
    </row>
    <row r="72" spans="1:6" x14ac:dyDescent="0.2">
      <c r="A72" s="20" t="s">
        <v>366</v>
      </c>
      <c r="B72" s="21">
        <v>55</v>
      </c>
      <c r="C72" s="21">
        <v>38</v>
      </c>
      <c r="D72" s="21">
        <v>9</v>
      </c>
      <c r="E72" s="21">
        <v>7</v>
      </c>
      <c r="F72" s="21">
        <v>1</v>
      </c>
    </row>
    <row r="73" spans="1:6" x14ac:dyDescent="0.2">
      <c r="A73" s="9" t="s">
        <v>372</v>
      </c>
      <c r="B73" s="9"/>
      <c r="C73" s="9"/>
      <c r="D73" s="9"/>
      <c r="E73" s="9"/>
      <c r="F73" s="9"/>
    </row>
    <row r="74" spans="1:6" x14ac:dyDescent="0.2">
      <c r="A74" s="20" t="s">
        <v>373</v>
      </c>
      <c r="B74" s="21">
        <v>537</v>
      </c>
      <c r="C74" s="21">
        <v>365</v>
      </c>
      <c r="D74" s="21">
        <v>91</v>
      </c>
      <c r="E74" s="21">
        <v>64</v>
      </c>
      <c r="F74" s="21">
        <v>17</v>
      </c>
    </row>
    <row r="75" spans="1:6" x14ac:dyDescent="0.2">
      <c r="A75" s="20" t="s">
        <v>374</v>
      </c>
      <c r="B75" s="21">
        <v>1329</v>
      </c>
      <c r="C75" s="21">
        <v>954</v>
      </c>
      <c r="D75" s="21">
        <v>196</v>
      </c>
      <c r="E75" s="21">
        <v>139</v>
      </c>
      <c r="F75" s="21">
        <v>40</v>
      </c>
    </row>
    <row r="76" spans="1:6" x14ac:dyDescent="0.2">
      <c r="A76" s="20" t="s">
        <v>375</v>
      </c>
      <c r="B76" s="21">
        <v>406</v>
      </c>
      <c r="C76" s="21">
        <v>277</v>
      </c>
      <c r="D76" s="21">
        <v>60</v>
      </c>
      <c r="E76" s="21">
        <v>53</v>
      </c>
      <c r="F76" s="21">
        <v>16</v>
      </c>
    </row>
    <row r="77" spans="1:6" x14ac:dyDescent="0.2">
      <c r="A77" s="20" t="s">
        <v>376</v>
      </c>
      <c r="B77" s="21">
        <v>152</v>
      </c>
      <c r="C77" s="21">
        <v>104</v>
      </c>
      <c r="D77" s="21">
        <v>29</v>
      </c>
      <c r="E77" s="21">
        <v>19</v>
      </c>
      <c r="F77" s="21">
        <v>0</v>
      </c>
    </row>
    <row r="78" spans="1:6" x14ac:dyDescent="0.2">
      <c r="A78" s="20" t="s">
        <v>377</v>
      </c>
      <c r="B78" s="21">
        <v>88</v>
      </c>
      <c r="C78" s="21">
        <v>66</v>
      </c>
      <c r="D78" s="21">
        <v>14</v>
      </c>
      <c r="E78" s="21">
        <v>7</v>
      </c>
      <c r="F78" s="21">
        <v>1</v>
      </c>
    </row>
    <row r="79" spans="1:6" x14ac:dyDescent="0.2">
      <c r="A79" s="20" t="s">
        <v>378</v>
      </c>
      <c r="B79" s="21">
        <v>84</v>
      </c>
      <c r="C79" s="21">
        <v>58</v>
      </c>
      <c r="D79" s="21">
        <v>16</v>
      </c>
      <c r="E79" s="21">
        <v>8</v>
      </c>
      <c r="F79" s="21">
        <v>2</v>
      </c>
    </row>
    <row r="80" spans="1:6" x14ac:dyDescent="0.2">
      <c r="A80" s="20" t="s">
        <v>366</v>
      </c>
      <c r="B80" s="21">
        <v>81</v>
      </c>
      <c r="C80" s="21">
        <v>49</v>
      </c>
      <c r="D80" s="21">
        <v>14</v>
      </c>
      <c r="E80" s="21">
        <v>16</v>
      </c>
      <c r="F80" s="21">
        <v>2</v>
      </c>
    </row>
    <row r="81" spans="1:6" x14ac:dyDescent="0.2">
      <c r="A81" s="9" t="s">
        <v>379</v>
      </c>
      <c r="B81" s="9"/>
      <c r="C81" s="9"/>
      <c r="D81" s="9"/>
      <c r="E81" s="9"/>
      <c r="F81" s="9"/>
    </row>
    <row r="82" spans="1:6" x14ac:dyDescent="0.2">
      <c r="A82" s="20" t="s">
        <v>380</v>
      </c>
      <c r="B82" s="21">
        <v>788</v>
      </c>
      <c r="C82" s="21">
        <v>620</v>
      </c>
      <c r="D82" s="21">
        <v>126</v>
      </c>
      <c r="E82" s="21">
        <v>28</v>
      </c>
      <c r="F82" s="21">
        <v>14</v>
      </c>
    </row>
    <row r="83" spans="1:6" x14ac:dyDescent="0.2">
      <c r="A83" s="20" t="s">
        <v>381</v>
      </c>
      <c r="B83" s="21">
        <v>1824</v>
      </c>
      <c r="C83" s="21">
        <v>1209</v>
      </c>
      <c r="D83" s="21">
        <v>283</v>
      </c>
      <c r="E83" s="21">
        <v>271</v>
      </c>
      <c r="F83" s="21">
        <v>61</v>
      </c>
    </row>
    <row r="84" spans="1:6" x14ac:dyDescent="0.2">
      <c r="A84" s="20" t="s">
        <v>366</v>
      </c>
      <c r="B84" s="21">
        <v>65</v>
      </c>
      <c r="C84" s="21">
        <v>44</v>
      </c>
      <c r="D84" s="21">
        <v>11</v>
      </c>
      <c r="E84" s="21">
        <v>7</v>
      </c>
      <c r="F84" s="21">
        <v>3</v>
      </c>
    </row>
    <row r="85" spans="1:6" x14ac:dyDescent="0.2">
      <c r="A85" s="9" t="s">
        <v>382</v>
      </c>
      <c r="B85" s="9"/>
      <c r="C85" s="9"/>
      <c r="D85" s="9"/>
      <c r="E85" s="9"/>
      <c r="F85" s="9"/>
    </row>
    <row r="86" spans="1:6" x14ac:dyDescent="0.2">
      <c r="A86" s="20" t="s">
        <v>383</v>
      </c>
      <c r="B86" s="21">
        <v>393</v>
      </c>
      <c r="C86" s="21">
        <v>309</v>
      </c>
      <c r="D86" s="21">
        <v>64</v>
      </c>
      <c r="E86" s="21">
        <v>12</v>
      </c>
      <c r="F86" s="21">
        <v>8</v>
      </c>
    </row>
    <row r="87" spans="1:6" x14ac:dyDescent="0.2">
      <c r="A87" s="20" t="s">
        <v>181</v>
      </c>
      <c r="B87" s="21">
        <v>1944</v>
      </c>
      <c r="C87" s="21">
        <v>1346</v>
      </c>
      <c r="D87" s="21">
        <v>291</v>
      </c>
      <c r="E87" s="21">
        <v>247</v>
      </c>
      <c r="F87" s="21">
        <v>60</v>
      </c>
    </row>
    <row r="88" spans="1:6" x14ac:dyDescent="0.2">
      <c r="A88" s="20" t="s">
        <v>182</v>
      </c>
      <c r="B88" s="21">
        <v>38</v>
      </c>
      <c r="C88" s="21">
        <v>25</v>
      </c>
      <c r="D88" s="21">
        <v>10</v>
      </c>
      <c r="E88" s="21">
        <v>3</v>
      </c>
      <c r="F88" s="21">
        <v>0</v>
      </c>
    </row>
    <row r="89" spans="1:6" x14ac:dyDescent="0.2">
      <c r="A89" s="20" t="s">
        <v>384</v>
      </c>
      <c r="B89" s="21">
        <v>36</v>
      </c>
      <c r="C89" s="21">
        <v>22</v>
      </c>
      <c r="D89" s="21">
        <v>10</v>
      </c>
      <c r="E89" s="21">
        <v>4</v>
      </c>
      <c r="F89" s="21">
        <v>0</v>
      </c>
    </row>
    <row r="90" spans="1:6" x14ac:dyDescent="0.2">
      <c r="A90" s="20" t="s">
        <v>183</v>
      </c>
      <c r="B90" s="21">
        <v>53</v>
      </c>
      <c r="C90" s="21">
        <v>40</v>
      </c>
      <c r="D90" s="21">
        <v>7</v>
      </c>
      <c r="E90" s="21">
        <v>6</v>
      </c>
      <c r="F90" s="21">
        <v>0</v>
      </c>
    </row>
    <row r="91" spans="1:6" x14ac:dyDescent="0.2">
      <c r="A91" s="20" t="s">
        <v>385</v>
      </c>
      <c r="B91" s="21">
        <v>22</v>
      </c>
      <c r="C91" s="21">
        <v>9</v>
      </c>
      <c r="D91" s="21">
        <v>6</v>
      </c>
      <c r="E91" s="21">
        <v>6</v>
      </c>
      <c r="F91" s="21">
        <v>1</v>
      </c>
    </row>
    <row r="92" spans="1:6" x14ac:dyDescent="0.2">
      <c r="A92" s="20" t="s">
        <v>386</v>
      </c>
      <c r="B92" s="21">
        <v>32</v>
      </c>
      <c r="C92" s="21">
        <v>22</v>
      </c>
      <c r="D92" s="21">
        <v>4</v>
      </c>
      <c r="E92" s="21">
        <v>6</v>
      </c>
      <c r="F92" s="21">
        <v>0</v>
      </c>
    </row>
    <row r="93" spans="1:6" x14ac:dyDescent="0.2">
      <c r="A93" s="20" t="s">
        <v>387</v>
      </c>
      <c r="B93" s="21">
        <v>9</v>
      </c>
      <c r="C93" s="21">
        <v>6</v>
      </c>
      <c r="D93" s="21">
        <v>0</v>
      </c>
      <c r="E93" s="21">
        <v>3</v>
      </c>
      <c r="F93" s="21">
        <v>0</v>
      </c>
    </row>
    <row r="94" spans="1:6" x14ac:dyDescent="0.2">
      <c r="A94" s="20" t="s">
        <v>366</v>
      </c>
      <c r="B94" s="21">
        <v>150</v>
      </c>
      <c r="C94" s="21">
        <v>94</v>
      </c>
      <c r="D94" s="21">
        <v>28</v>
      </c>
      <c r="E94" s="21">
        <v>19</v>
      </c>
      <c r="F94" s="21">
        <v>9</v>
      </c>
    </row>
    <row r="95" spans="1:6" x14ac:dyDescent="0.2">
      <c r="A95" s="9" t="s">
        <v>388</v>
      </c>
      <c r="B95" s="9"/>
      <c r="C95" s="9"/>
      <c r="D95" s="9"/>
      <c r="E95" s="9"/>
      <c r="F95" s="9"/>
    </row>
    <row r="96" spans="1:6" x14ac:dyDescent="0.2">
      <c r="A96" s="20" t="s">
        <v>184</v>
      </c>
      <c r="B96" s="21">
        <v>54</v>
      </c>
      <c r="C96" s="21">
        <v>37</v>
      </c>
      <c r="D96" s="21">
        <v>7</v>
      </c>
      <c r="E96" s="21">
        <v>6</v>
      </c>
      <c r="F96" s="21">
        <v>4</v>
      </c>
    </row>
    <row r="97" spans="1:6" x14ac:dyDescent="0.2">
      <c r="A97" s="20" t="s">
        <v>185</v>
      </c>
      <c r="B97" s="21">
        <v>196</v>
      </c>
      <c r="C97" s="21">
        <v>123</v>
      </c>
      <c r="D97" s="21">
        <v>31</v>
      </c>
      <c r="E97" s="21">
        <v>35</v>
      </c>
      <c r="F97" s="21">
        <v>7</v>
      </c>
    </row>
    <row r="98" spans="1:6" x14ac:dyDescent="0.2">
      <c r="A98" s="20" t="s">
        <v>186</v>
      </c>
      <c r="B98" s="21">
        <v>310</v>
      </c>
      <c r="C98" s="21">
        <v>202</v>
      </c>
      <c r="D98" s="21">
        <v>47</v>
      </c>
      <c r="E98" s="21">
        <v>51</v>
      </c>
      <c r="F98" s="21">
        <v>10</v>
      </c>
    </row>
    <row r="99" spans="1:6" x14ac:dyDescent="0.2">
      <c r="A99" s="20" t="s">
        <v>187</v>
      </c>
      <c r="B99" s="21">
        <v>385</v>
      </c>
      <c r="C99" s="21">
        <v>263</v>
      </c>
      <c r="D99" s="21">
        <v>67</v>
      </c>
      <c r="E99" s="21">
        <v>39</v>
      </c>
      <c r="F99" s="21">
        <v>16</v>
      </c>
    </row>
    <row r="100" spans="1:6" x14ac:dyDescent="0.2">
      <c r="A100" s="20" t="s">
        <v>188</v>
      </c>
      <c r="B100" s="21">
        <v>361</v>
      </c>
      <c r="C100" s="21">
        <v>248</v>
      </c>
      <c r="D100" s="21">
        <v>63</v>
      </c>
      <c r="E100" s="21">
        <v>39</v>
      </c>
      <c r="F100" s="21">
        <v>11</v>
      </c>
    </row>
    <row r="101" spans="1:6" x14ac:dyDescent="0.2">
      <c r="A101" s="20" t="s">
        <v>189</v>
      </c>
      <c r="B101" s="21">
        <v>315</v>
      </c>
      <c r="C101" s="21">
        <v>229</v>
      </c>
      <c r="D101" s="21">
        <v>46</v>
      </c>
      <c r="E101" s="21">
        <v>30</v>
      </c>
      <c r="F101" s="21">
        <v>10</v>
      </c>
    </row>
    <row r="102" spans="1:6" x14ac:dyDescent="0.2">
      <c r="A102" s="20" t="s">
        <v>190</v>
      </c>
      <c r="B102" s="21">
        <v>364</v>
      </c>
      <c r="C102" s="21">
        <v>278</v>
      </c>
      <c r="D102" s="21">
        <v>51</v>
      </c>
      <c r="E102" s="21">
        <v>28</v>
      </c>
      <c r="F102" s="21">
        <v>7</v>
      </c>
    </row>
    <row r="103" spans="1:6" x14ac:dyDescent="0.2">
      <c r="A103" s="20" t="s">
        <v>191</v>
      </c>
      <c r="B103" s="21">
        <v>267</v>
      </c>
      <c r="C103" s="21">
        <v>202</v>
      </c>
      <c r="D103" s="21">
        <v>37</v>
      </c>
      <c r="E103" s="21">
        <v>24</v>
      </c>
      <c r="F103" s="21">
        <v>4</v>
      </c>
    </row>
    <row r="104" spans="1:6" x14ac:dyDescent="0.2">
      <c r="A104" s="20" t="s">
        <v>192</v>
      </c>
      <c r="B104" s="21">
        <v>90</v>
      </c>
      <c r="C104" s="21">
        <v>64</v>
      </c>
      <c r="D104" s="21">
        <v>14</v>
      </c>
      <c r="E104" s="21">
        <v>12</v>
      </c>
      <c r="F104" s="21">
        <v>0</v>
      </c>
    </row>
    <row r="105" spans="1:6" x14ac:dyDescent="0.2">
      <c r="A105" s="20" t="s">
        <v>193</v>
      </c>
      <c r="B105" s="21">
        <v>94</v>
      </c>
      <c r="C105" s="21">
        <v>74</v>
      </c>
      <c r="D105" s="21">
        <v>12</v>
      </c>
      <c r="E105" s="21">
        <v>7</v>
      </c>
      <c r="F105" s="21">
        <v>1</v>
      </c>
    </row>
    <row r="106" spans="1:6" x14ac:dyDescent="0.2">
      <c r="A106" s="20" t="s">
        <v>389</v>
      </c>
      <c r="B106" s="21">
        <v>47</v>
      </c>
      <c r="C106" s="21">
        <v>32</v>
      </c>
      <c r="D106" s="21">
        <v>6</v>
      </c>
      <c r="E106" s="21">
        <v>9</v>
      </c>
      <c r="F106" s="21">
        <v>0</v>
      </c>
    </row>
    <row r="107" spans="1:6" x14ac:dyDescent="0.2">
      <c r="A107" s="20" t="s">
        <v>366</v>
      </c>
      <c r="B107" s="21">
        <v>194</v>
      </c>
      <c r="C107" s="21">
        <v>121</v>
      </c>
      <c r="D107" s="21">
        <v>39</v>
      </c>
      <c r="E107" s="21">
        <v>26</v>
      </c>
      <c r="F107" s="21">
        <v>8</v>
      </c>
    </row>
    <row r="108" spans="1:6" x14ac:dyDescent="0.2">
      <c r="A108" s="9" t="s">
        <v>390</v>
      </c>
      <c r="B108" s="9"/>
      <c r="C108" s="9"/>
      <c r="D108" s="9"/>
      <c r="E108" s="9"/>
      <c r="F108" s="9"/>
    </row>
    <row r="109" spans="1:6" x14ac:dyDescent="0.2">
      <c r="A109" s="20" t="s">
        <v>391</v>
      </c>
      <c r="B109" s="21">
        <v>633</v>
      </c>
      <c r="C109" s="21">
        <v>460</v>
      </c>
      <c r="D109" s="21">
        <v>85</v>
      </c>
      <c r="E109" s="21">
        <v>75</v>
      </c>
      <c r="F109" s="21">
        <v>13</v>
      </c>
    </row>
    <row r="110" spans="1:6" x14ac:dyDescent="0.2">
      <c r="A110" s="20" t="s">
        <v>392</v>
      </c>
      <c r="B110" s="21">
        <v>1123</v>
      </c>
      <c r="C110" s="21">
        <v>776</v>
      </c>
      <c r="D110" s="21">
        <v>184</v>
      </c>
      <c r="E110" s="21">
        <v>129</v>
      </c>
      <c r="F110" s="21">
        <v>34</v>
      </c>
    </row>
    <row r="111" spans="1:6" x14ac:dyDescent="0.2">
      <c r="A111" s="20" t="s">
        <v>393</v>
      </c>
      <c r="B111" s="21">
        <v>660</v>
      </c>
      <c r="C111" s="21">
        <v>446</v>
      </c>
      <c r="D111" s="21">
        <v>117</v>
      </c>
      <c r="E111" s="21">
        <v>70</v>
      </c>
      <c r="F111" s="21">
        <v>27</v>
      </c>
    </row>
    <row r="112" spans="1:6" x14ac:dyDescent="0.2">
      <c r="A112" s="20" t="s">
        <v>394</v>
      </c>
      <c r="B112" s="21">
        <v>261</v>
      </c>
      <c r="C112" s="21">
        <v>191</v>
      </c>
      <c r="D112" s="21">
        <v>34</v>
      </c>
      <c r="E112" s="21">
        <v>32</v>
      </c>
      <c r="F112" s="21">
        <v>4</v>
      </c>
    </row>
    <row r="113" spans="1:6" x14ac:dyDescent="0.2">
      <c r="A113" s="9" t="s">
        <v>395</v>
      </c>
      <c r="B113" s="9"/>
      <c r="C113" s="9"/>
      <c r="D113" s="9"/>
      <c r="E113" s="9"/>
      <c r="F113" s="9"/>
    </row>
    <row r="114" spans="1:6" x14ac:dyDescent="0.2">
      <c r="A114" s="20" t="s">
        <v>396</v>
      </c>
      <c r="B114" s="21">
        <v>329</v>
      </c>
      <c r="C114" s="21">
        <v>231</v>
      </c>
      <c r="D114" s="21">
        <v>52</v>
      </c>
      <c r="E114" s="21">
        <v>33</v>
      </c>
      <c r="F114" s="21">
        <v>13</v>
      </c>
    </row>
    <row r="115" spans="1:6" x14ac:dyDescent="0.2">
      <c r="A115" s="20" t="s">
        <v>397</v>
      </c>
      <c r="B115" s="21">
        <v>828</v>
      </c>
      <c r="C115" s="21">
        <v>622</v>
      </c>
      <c r="D115" s="21">
        <v>98</v>
      </c>
      <c r="E115" s="21">
        <v>87</v>
      </c>
      <c r="F115" s="21">
        <v>21</v>
      </c>
    </row>
    <row r="116" spans="1:6" x14ac:dyDescent="0.2">
      <c r="A116" s="20" t="s">
        <v>879</v>
      </c>
      <c r="B116" s="21">
        <v>499</v>
      </c>
      <c r="C116" s="21">
        <v>321</v>
      </c>
      <c r="D116" s="21">
        <v>104</v>
      </c>
      <c r="E116" s="21">
        <v>56</v>
      </c>
      <c r="F116" s="21">
        <v>18</v>
      </c>
    </row>
    <row r="117" spans="1:6" x14ac:dyDescent="0.2">
      <c r="A117" s="20" t="s">
        <v>398</v>
      </c>
      <c r="B117" s="21">
        <v>468</v>
      </c>
      <c r="C117" s="21">
        <v>333</v>
      </c>
      <c r="D117" s="21">
        <v>73</v>
      </c>
      <c r="E117" s="21">
        <v>49</v>
      </c>
      <c r="F117" s="21">
        <v>13</v>
      </c>
    </row>
    <row r="118" spans="1:6" x14ac:dyDescent="0.2">
      <c r="A118" s="20" t="s">
        <v>399</v>
      </c>
      <c r="B118" s="21">
        <v>257</v>
      </c>
      <c r="C118" s="21">
        <v>177</v>
      </c>
      <c r="D118" s="21">
        <v>39</v>
      </c>
      <c r="E118" s="21">
        <v>35</v>
      </c>
      <c r="F118" s="21">
        <v>6</v>
      </c>
    </row>
    <row r="119" spans="1:6" x14ac:dyDescent="0.2">
      <c r="A119" s="20" t="s">
        <v>400</v>
      </c>
      <c r="B119" s="21">
        <v>296</v>
      </c>
      <c r="C119" s="21">
        <v>189</v>
      </c>
      <c r="D119" s="21">
        <v>54</v>
      </c>
      <c r="E119" s="21">
        <v>46</v>
      </c>
      <c r="F119" s="21">
        <v>7</v>
      </c>
    </row>
    <row r="120" spans="1:6" x14ac:dyDescent="0.2">
      <c r="A120" s="9" t="s">
        <v>401</v>
      </c>
      <c r="B120" s="9"/>
      <c r="C120" s="9"/>
      <c r="D120" s="9"/>
      <c r="E120" s="9"/>
      <c r="F120" s="9"/>
    </row>
    <row r="121" spans="1:6" x14ac:dyDescent="0.2">
      <c r="A121" s="20" t="s">
        <v>878</v>
      </c>
      <c r="B121" s="21">
        <v>116</v>
      </c>
      <c r="C121" s="21">
        <v>81</v>
      </c>
      <c r="D121" s="21">
        <v>20</v>
      </c>
      <c r="E121" s="21">
        <v>9</v>
      </c>
      <c r="F121" s="21">
        <v>6</v>
      </c>
    </row>
    <row r="122" spans="1:6" x14ac:dyDescent="0.2">
      <c r="A122" s="20" t="s">
        <v>402</v>
      </c>
      <c r="B122" s="21">
        <v>213</v>
      </c>
      <c r="C122" s="21">
        <v>150</v>
      </c>
      <c r="D122" s="21">
        <v>32</v>
      </c>
      <c r="E122" s="21">
        <v>24</v>
      </c>
      <c r="F122" s="21">
        <v>7</v>
      </c>
    </row>
    <row r="123" spans="1:6" x14ac:dyDescent="0.2">
      <c r="A123" s="20" t="s">
        <v>397</v>
      </c>
      <c r="B123" s="21">
        <v>828</v>
      </c>
      <c r="C123" s="21">
        <v>622</v>
      </c>
      <c r="D123" s="21">
        <v>98</v>
      </c>
      <c r="E123" s="21">
        <v>87</v>
      </c>
      <c r="F123" s="21">
        <v>21</v>
      </c>
    </row>
    <row r="124" spans="1:6" x14ac:dyDescent="0.2">
      <c r="A124" s="20" t="s">
        <v>403</v>
      </c>
      <c r="B124" s="21">
        <v>133</v>
      </c>
      <c r="C124" s="21">
        <v>81</v>
      </c>
      <c r="D124" s="21">
        <v>29</v>
      </c>
      <c r="E124" s="21">
        <v>17</v>
      </c>
      <c r="F124" s="21">
        <v>6</v>
      </c>
    </row>
    <row r="125" spans="1:6" x14ac:dyDescent="0.2">
      <c r="A125" s="20" t="s">
        <v>404</v>
      </c>
      <c r="B125" s="21">
        <v>120</v>
      </c>
      <c r="C125" s="21">
        <v>79</v>
      </c>
      <c r="D125" s="21">
        <v>26</v>
      </c>
      <c r="E125" s="21">
        <v>11</v>
      </c>
      <c r="F125" s="21">
        <v>4</v>
      </c>
    </row>
    <row r="126" spans="1:6" x14ac:dyDescent="0.2">
      <c r="A126" s="20" t="s">
        <v>405</v>
      </c>
      <c r="B126" s="21">
        <v>246</v>
      </c>
      <c r="C126" s="21">
        <v>161</v>
      </c>
      <c r="D126" s="21">
        <v>49</v>
      </c>
      <c r="E126" s="21">
        <v>28</v>
      </c>
      <c r="F126" s="21">
        <v>8</v>
      </c>
    </row>
    <row r="127" spans="1:6" x14ac:dyDescent="0.2">
      <c r="A127" s="20" t="s">
        <v>398</v>
      </c>
      <c r="B127" s="21">
        <v>468</v>
      </c>
      <c r="C127" s="21">
        <v>333</v>
      </c>
      <c r="D127" s="21">
        <v>73</v>
      </c>
      <c r="E127" s="21">
        <v>49</v>
      </c>
      <c r="F127" s="21">
        <v>13</v>
      </c>
    </row>
    <row r="128" spans="1:6" x14ac:dyDescent="0.2">
      <c r="A128" s="20" t="s">
        <v>406</v>
      </c>
      <c r="B128" s="21">
        <v>180</v>
      </c>
      <c r="C128" s="21">
        <v>125</v>
      </c>
      <c r="D128" s="21">
        <v>29</v>
      </c>
      <c r="E128" s="21">
        <v>22</v>
      </c>
      <c r="F128" s="21">
        <v>4</v>
      </c>
    </row>
    <row r="129" spans="1:6" x14ac:dyDescent="0.2">
      <c r="A129" s="20" t="s">
        <v>407</v>
      </c>
      <c r="B129" s="21">
        <v>77</v>
      </c>
      <c r="C129" s="21">
        <v>52</v>
      </c>
      <c r="D129" s="21">
        <v>10</v>
      </c>
      <c r="E129" s="21">
        <v>13</v>
      </c>
      <c r="F129" s="21">
        <v>2</v>
      </c>
    </row>
    <row r="130" spans="1:6" x14ac:dyDescent="0.2">
      <c r="A130" s="33" t="s">
        <v>400</v>
      </c>
      <c r="B130" s="34">
        <v>296</v>
      </c>
      <c r="C130" s="34">
        <v>189</v>
      </c>
      <c r="D130" s="34">
        <v>54</v>
      </c>
      <c r="E130" s="34">
        <v>46</v>
      </c>
      <c r="F130" s="34">
        <v>7</v>
      </c>
    </row>
  </sheetData>
  <phoneticPr fontId="2"/>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30B43-371E-4C82-A5B8-1B7FC14E75F1}">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HYPERLINK("#'目次'!B20","[14]")</f>
        <v>[14]</v>
      </c>
    </row>
    <row r="3" spans="1:6" x14ac:dyDescent="0.2">
      <c r="A3" s="7" t="s">
        <v>3</v>
      </c>
      <c r="B3" s="8" t="s">
        <v>5</v>
      </c>
    </row>
    <row r="4" spans="1:6" x14ac:dyDescent="0.2">
      <c r="A4" s="7" t="s">
        <v>3</v>
      </c>
      <c r="B4" s="8" t="s">
        <v>8</v>
      </c>
    </row>
    <row r="5" spans="1:6" s="18" customFormat="1" ht="25.2" x14ac:dyDescent="0.2">
      <c r="A5" s="16" t="s">
        <v>3</v>
      </c>
      <c r="B5" s="17" t="s">
        <v>582</v>
      </c>
      <c r="C5" s="17" t="s">
        <v>627</v>
      </c>
      <c r="D5" s="17" t="s">
        <v>678</v>
      </c>
      <c r="E5" s="17" t="s">
        <v>679</v>
      </c>
      <c r="F5" s="17" t="s">
        <v>613</v>
      </c>
    </row>
    <row r="6" spans="1:6" x14ac:dyDescent="0.2">
      <c r="A6" s="19" t="s">
        <v>585</v>
      </c>
      <c r="B6" s="10">
        <v>2677</v>
      </c>
      <c r="C6" s="10">
        <v>2113</v>
      </c>
      <c r="D6" s="10">
        <v>165</v>
      </c>
      <c r="E6" s="10">
        <v>326</v>
      </c>
      <c r="F6" s="10">
        <v>73</v>
      </c>
    </row>
    <row r="7" spans="1:6" x14ac:dyDescent="0.2">
      <c r="A7" s="9" t="s">
        <v>339</v>
      </c>
      <c r="B7" s="9"/>
      <c r="C7" s="9"/>
      <c r="D7" s="9"/>
      <c r="E7" s="9"/>
      <c r="F7" s="9"/>
    </row>
    <row r="8" spans="1:6" x14ac:dyDescent="0.2">
      <c r="A8" s="20" t="s">
        <v>340</v>
      </c>
      <c r="B8" s="21">
        <v>1277</v>
      </c>
      <c r="C8" s="21">
        <v>1066</v>
      </c>
      <c r="D8" s="21">
        <v>71</v>
      </c>
      <c r="E8" s="21">
        <v>108</v>
      </c>
      <c r="F8" s="21">
        <v>32</v>
      </c>
    </row>
    <row r="9" spans="1:6" x14ac:dyDescent="0.2">
      <c r="A9" s="20" t="s">
        <v>341</v>
      </c>
      <c r="B9" s="21">
        <v>1400</v>
      </c>
      <c r="C9" s="21">
        <v>1047</v>
      </c>
      <c r="D9" s="21">
        <v>94</v>
      </c>
      <c r="E9" s="21">
        <v>218</v>
      </c>
      <c r="F9" s="21">
        <v>41</v>
      </c>
    </row>
    <row r="10" spans="1:6" x14ac:dyDescent="0.2">
      <c r="A10" s="9" t="s">
        <v>342</v>
      </c>
      <c r="B10" s="9"/>
      <c r="C10" s="9"/>
      <c r="D10" s="9"/>
      <c r="E10" s="9"/>
      <c r="F10" s="9"/>
    </row>
    <row r="11" spans="1:6" x14ac:dyDescent="0.2">
      <c r="A11" s="20" t="s">
        <v>343</v>
      </c>
      <c r="B11" s="21">
        <v>610</v>
      </c>
      <c r="C11" s="21">
        <v>551</v>
      </c>
      <c r="D11" s="21">
        <v>31</v>
      </c>
      <c r="E11" s="21">
        <v>21</v>
      </c>
      <c r="F11" s="21">
        <v>7</v>
      </c>
    </row>
    <row r="12" spans="1:6" x14ac:dyDescent="0.2">
      <c r="A12" s="20" t="s">
        <v>344</v>
      </c>
      <c r="B12" s="21">
        <v>755</v>
      </c>
      <c r="C12" s="21">
        <v>657</v>
      </c>
      <c r="D12" s="21">
        <v>37</v>
      </c>
      <c r="E12" s="21">
        <v>44</v>
      </c>
      <c r="F12" s="21">
        <v>17</v>
      </c>
    </row>
    <row r="13" spans="1:6" x14ac:dyDescent="0.2">
      <c r="A13" s="20" t="s">
        <v>345</v>
      </c>
      <c r="B13" s="21">
        <v>601</v>
      </c>
      <c r="C13" s="21">
        <v>492</v>
      </c>
      <c r="D13" s="21">
        <v>37</v>
      </c>
      <c r="E13" s="21">
        <v>57</v>
      </c>
      <c r="F13" s="21">
        <v>15</v>
      </c>
    </row>
    <row r="14" spans="1:6" x14ac:dyDescent="0.2">
      <c r="A14" s="20" t="s">
        <v>346</v>
      </c>
      <c r="B14" s="21">
        <v>425</v>
      </c>
      <c r="C14" s="21">
        <v>288</v>
      </c>
      <c r="D14" s="21">
        <v>36</v>
      </c>
      <c r="E14" s="21">
        <v>83</v>
      </c>
      <c r="F14" s="21">
        <v>18</v>
      </c>
    </row>
    <row r="15" spans="1:6" x14ac:dyDescent="0.2">
      <c r="A15" s="20" t="s">
        <v>347</v>
      </c>
      <c r="B15" s="21">
        <v>217</v>
      </c>
      <c r="C15" s="21">
        <v>108</v>
      </c>
      <c r="D15" s="21">
        <v>17</v>
      </c>
      <c r="E15" s="21">
        <v>80</v>
      </c>
      <c r="F15" s="21">
        <v>12</v>
      </c>
    </row>
    <row r="16" spans="1:6" x14ac:dyDescent="0.2">
      <c r="A16" s="20" t="s">
        <v>348</v>
      </c>
      <c r="B16" s="21">
        <v>56</v>
      </c>
      <c r="C16" s="21">
        <v>16</v>
      </c>
      <c r="D16" s="21">
        <v>7</v>
      </c>
      <c r="E16" s="21">
        <v>29</v>
      </c>
      <c r="F16" s="21">
        <v>4</v>
      </c>
    </row>
    <row r="17" spans="1:6" x14ac:dyDescent="0.2">
      <c r="A17" s="20" t="s">
        <v>349</v>
      </c>
      <c r="B17" s="21">
        <v>13</v>
      </c>
      <c r="C17" s="21">
        <v>1</v>
      </c>
      <c r="D17" s="21">
        <v>0</v>
      </c>
      <c r="E17" s="21">
        <v>12</v>
      </c>
      <c r="F17" s="21">
        <v>0</v>
      </c>
    </row>
    <row r="18" spans="1:6" x14ac:dyDescent="0.2">
      <c r="A18" s="20" t="s">
        <v>350</v>
      </c>
      <c r="B18" s="21">
        <v>1365</v>
      </c>
      <c r="C18" s="21">
        <v>1208</v>
      </c>
      <c r="D18" s="21">
        <v>68</v>
      </c>
      <c r="E18" s="21">
        <v>65</v>
      </c>
      <c r="F18" s="21">
        <v>24</v>
      </c>
    </row>
    <row r="19" spans="1:6" x14ac:dyDescent="0.2">
      <c r="A19" s="20" t="s">
        <v>351</v>
      </c>
      <c r="B19" s="21">
        <v>1026</v>
      </c>
      <c r="C19" s="21">
        <v>780</v>
      </c>
      <c r="D19" s="21">
        <v>73</v>
      </c>
      <c r="E19" s="21">
        <v>140</v>
      </c>
      <c r="F19" s="21">
        <v>33</v>
      </c>
    </row>
    <row r="20" spans="1:6" x14ac:dyDescent="0.2">
      <c r="A20" s="20" t="s">
        <v>352</v>
      </c>
      <c r="B20" s="21">
        <v>286</v>
      </c>
      <c r="C20" s="21">
        <v>125</v>
      </c>
      <c r="D20" s="21">
        <v>24</v>
      </c>
      <c r="E20" s="21">
        <v>121</v>
      </c>
      <c r="F20" s="21">
        <v>16</v>
      </c>
    </row>
    <row r="21" spans="1:6" x14ac:dyDescent="0.2">
      <c r="A21" s="20" t="s">
        <v>353</v>
      </c>
      <c r="B21" s="21">
        <v>1312</v>
      </c>
      <c r="C21" s="21">
        <v>905</v>
      </c>
      <c r="D21" s="21">
        <v>97</v>
      </c>
      <c r="E21" s="21">
        <v>261</v>
      </c>
      <c r="F21" s="21">
        <v>49</v>
      </c>
    </row>
    <row r="22" spans="1:6" x14ac:dyDescent="0.2">
      <c r="A22" s="9" t="s">
        <v>354</v>
      </c>
      <c r="B22" s="10">
        <v>298</v>
      </c>
      <c r="C22" s="10">
        <v>272</v>
      </c>
      <c r="D22" s="10">
        <v>15</v>
      </c>
      <c r="E22" s="10">
        <v>10</v>
      </c>
      <c r="F22" s="10">
        <v>1</v>
      </c>
    </row>
    <row r="23" spans="1:6" x14ac:dyDescent="0.2">
      <c r="A23" s="20" t="s">
        <v>344</v>
      </c>
      <c r="B23" s="21">
        <v>388</v>
      </c>
      <c r="C23" s="21">
        <v>350</v>
      </c>
      <c r="D23" s="21">
        <v>16</v>
      </c>
      <c r="E23" s="21">
        <v>16</v>
      </c>
      <c r="F23" s="21">
        <v>6</v>
      </c>
    </row>
    <row r="24" spans="1:6" x14ac:dyDescent="0.2">
      <c r="A24" s="20" t="s">
        <v>345</v>
      </c>
      <c r="B24" s="21">
        <v>299</v>
      </c>
      <c r="C24" s="21">
        <v>252</v>
      </c>
      <c r="D24" s="21">
        <v>16</v>
      </c>
      <c r="E24" s="21">
        <v>21</v>
      </c>
      <c r="F24" s="21">
        <v>10</v>
      </c>
    </row>
    <row r="25" spans="1:6" x14ac:dyDescent="0.2">
      <c r="A25" s="20" t="s">
        <v>346</v>
      </c>
      <c r="B25" s="21">
        <v>192</v>
      </c>
      <c r="C25" s="21">
        <v>135</v>
      </c>
      <c r="D25" s="21">
        <v>17</v>
      </c>
      <c r="E25" s="21">
        <v>30</v>
      </c>
      <c r="F25" s="21">
        <v>10</v>
      </c>
    </row>
    <row r="26" spans="1:6" x14ac:dyDescent="0.2">
      <c r="A26" s="20" t="s">
        <v>347</v>
      </c>
      <c r="B26" s="21">
        <v>77</v>
      </c>
      <c r="C26" s="21">
        <v>46</v>
      </c>
      <c r="D26" s="21">
        <v>6</v>
      </c>
      <c r="E26" s="21">
        <v>21</v>
      </c>
      <c r="F26" s="21">
        <v>4</v>
      </c>
    </row>
    <row r="27" spans="1:6" x14ac:dyDescent="0.2">
      <c r="A27" s="20" t="s">
        <v>348</v>
      </c>
      <c r="B27" s="21">
        <v>19</v>
      </c>
      <c r="C27" s="21">
        <v>11</v>
      </c>
      <c r="D27" s="21">
        <v>1</v>
      </c>
      <c r="E27" s="21">
        <v>6</v>
      </c>
      <c r="F27" s="21">
        <v>1</v>
      </c>
    </row>
    <row r="28" spans="1:6" x14ac:dyDescent="0.2">
      <c r="A28" s="20" t="s">
        <v>349</v>
      </c>
      <c r="B28" s="21">
        <v>4</v>
      </c>
      <c r="C28" s="21">
        <v>0</v>
      </c>
      <c r="D28" s="21">
        <v>0</v>
      </c>
      <c r="E28" s="21">
        <v>4</v>
      </c>
      <c r="F28" s="21">
        <v>0</v>
      </c>
    </row>
    <row r="29" spans="1:6" x14ac:dyDescent="0.2">
      <c r="A29" s="20" t="s">
        <v>350</v>
      </c>
      <c r="B29" s="21">
        <v>686</v>
      </c>
      <c r="C29" s="21">
        <v>622</v>
      </c>
      <c r="D29" s="21">
        <v>31</v>
      </c>
      <c r="E29" s="21">
        <v>26</v>
      </c>
      <c r="F29" s="21">
        <v>7</v>
      </c>
    </row>
    <row r="30" spans="1:6" x14ac:dyDescent="0.2">
      <c r="A30" s="20" t="s">
        <v>351</v>
      </c>
      <c r="B30" s="21">
        <v>491</v>
      </c>
      <c r="C30" s="21">
        <v>387</v>
      </c>
      <c r="D30" s="21">
        <v>33</v>
      </c>
      <c r="E30" s="21">
        <v>51</v>
      </c>
      <c r="F30" s="21">
        <v>20</v>
      </c>
    </row>
    <row r="31" spans="1:6" x14ac:dyDescent="0.2">
      <c r="A31" s="20" t="s">
        <v>352</v>
      </c>
      <c r="B31" s="21">
        <v>100</v>
      </c>
      <c r="C31" s="21">
        <v>57</v>
      </c>
      <c r="D31" s="21">
        <v>7</v>
      </c>
      <c r="E31" s="21">
        <v>31</v>
      </c>
      <c r="F31" s="21">
        <v>5</v>
      </c>
    </row>
    <row r="32" spans="1:6" x14ac:dyDescent="0.2">
      <c r="A32" s="20" t="s">
        <v>353</v>
      </c>
      <c r="B32" s="21">
        <v>591</v>
      </c>
      <c r="C32" s="21">
        <v>444</v>
      </c>
      <c r="D32" s="21">
        <v>40</v>
      </c>
      <c r="E32" s="21">
        <v>82</v>
      </c>
      <c r="F32" s="21">
        <v>25</v>
      </c>
    </row>
    <row r="33" spans="1:6" x14ac:dyDescent="0.2">
      <c r="A33" s="9" t="s">
        <v>355</v>
      </c>
      <c r="B33" s="10">
        <v>312</v>
      </c>
      <c r="C33" s="10">
        <v>279</v>
      </c>
      <c r="D33" s="10">
        <v>16</v>
      </c>
      <c r="E33" s="10">
        <v>11</v>
      </c>
      <c r="F33" s="10">
        <v>6</v>
      </c>
    </row>
    <row r="34" spans="1:6" x14ac:dyDescent="0.2">
      <c r="A34" s="20" t="s">
        <v>344</v>
      </c>
      <c r="B34" s="21">
        <v>367</v>
      </c>
      <c r="C34" s="21">
        <v>307</v>
      </c>
      <c r="D34" s="21">
        <v>21</v>
      </c>
      <c r="E34" s="21">
        <v>28</v>
      </c>
      <c r="F34" s="21">
        <v>11</v>
      </c>
    </row>
    <row r="35" spans="1:6" x14ac:dyDescent="0.2">
      <c r="A35" s="20" t="s">
        <v>345</v>
      </c>
      <c r="B35" s="21">
        <v>302</v>
      </c>
      <c r="C35" s="21">
        <v>240</v>
      </c>
      <c r="D35" s="21">
        <v>21</v>
      </c>
      <c r="E35" s="21">
        <v>36</v>
      </c>
      <c r="F35" s="21">
        <v>5</v>
      </c>
    </row>
    <row r="36" spans="1:6" x14ac:dyDescent="0.2">
      <c r="A36" s="20" t="s">
        <v>346</v>
      </c>
      <c r="B36" s="21">
        <v>233</v>
      </c>
      <c r="C36" s="21">
        <v>153</v>
      </c>
      <c r="D36" s="21">
        <v>19</v>
      </c>
      <c r="E36" s="21">
        <v>53</v>
      </c>
      <c r="F36" s="21">
        <v>8</v>
      </c>
    </row>
    <row r="37" spans="1:6" x14ac:dyDescent="0.2">
      <c r="A37" s="20" t="s">
        <v>347</v>
      </c>
      <c r="B37" s="21">
        <v>140</v>
      </c>
      <c r="C37" s="21">
        <v>62</v>
      </c>
      <c r="D37" s="21">
        <v>11</v>
      </c>
      <c r="E37" s="21">
        <v>59</v>
      </c>
      <c r="F37" s="21">
        <v>8</v>
      </c>
    </row>
    <row r="38" spans="1:6" x14ac:dyDescent="0.2">
      <c r="A38" s="20" t="s">
        <v>348</v>
      </c>
      <c r="B38" s="21">
        <v>37</v>
      </c>
      <c r="C38" s="21">
        <v>5</v>
      </c>
      <c r="D38" s="21">
        <v>6</v>
      </c>
      <c r="E38" s="21">
        <v>23</v>
      </c>
      <c r="F38" s="21">
        <v>3</v>
      </c>
    </row>
    <row r="39" spans="1:6" x14ac:dyDescent="0.2">
      <c r="A39" s="20" t="s">
        <v>349</v>
      </c>
      <c r="B39" s="21">
        <v>9</v>
      </c>
      <c r="C39" s="21">
        <v>1</v>
      </c>
      <c r="D39" s="21">
        <v>0</v>
      </c>
      <c r="E39" s="21">
        <v>8</v>
      </c>
      <c r="F39" s="21">
        <v>0</v>
      </c>
    </row>
    <row r="40" spans="1:6" x14ac:dyDescent="0.2">
      <c r="A40" s="20" t="s">
        <v>350</v>
      </c>
      <c r="B40" s="21">
        <v>679</v>
      </c>
      <c r="C40" s="21">
        <v>586</v>
      </c>
      <c r="D40" s="21">
        <v>37</v>
      </c>
      <c r="E40" s="21">
        <v>39</v>
      </c>
      <c r="F40" s="21">
        <v>17</v>
      </c>
    </row>
    <row r="41" spans="1:6" x14ac:dyDescent="0.2">
      <c r="A41" s="20" t="s">
        <v>351</v>
      </c>
      <c r="B41" s="21">
        <v>535</v>
      </c>
      <c r="C41" s="21">
        <v>393</v>
      </c>
      <c r="D41" s="21">
        <v>40</v>
      </c>
      <c r="E41" s="21">
        <v>89</v>
      </c>
      <c r="F41" s="21">
        <v>13</v>
      </c>
    </row>
    <row r="42" spans="1:6" x14ac:dyDescent="0.2">
      <c r="A42" s="20" t="s">
        <v>352</v>
      </c>
      <c r="B42" s="21">
        <v>186</v>
      </c>
      <c r="C42" s="21">
        <v>68</v>
      </c>
      <c r="D42" s="21">
        <v>17</v>
      </c>
      <c r="E42" s="21">
        <v>90</v>
      </c>
      <c r="F42" s="21">
        <v>11</v>
      </c>
    </row>
    <row r="43" spans="1:6" x14ac:dyDescent="0.2">
      <c r="A43" s="20" t="s">
        <v>353</v>
      </c>
      <c r="B43" s="21">
        <v>721</v>
      </c>
      <c r="C43" s="21">
        <v>461</v>
      </c>
      <c r="D43" s="21">
        <v>57</v>
      </c>
      <c r="E43" s="21">
        <v>179</v>
      </c>
      <c r="F43" s="21">
        <v>24</v>
      </c>
    </row>
    <row r="44" spans="1:6" x14ac:dyDescent="0.2">
      <c r="A44" s="9" t="s">
        <v>356</v>
      </c>
      <c r="B44" s="9"/>
      <c r="C44" s="9"/>
      <c r="D44" s="9"/>
      <c r="E44" s="9"/>
      <c r="F44" s="9"/>
    </row>
    <row r="45" spans="1:6" x14ac:dyDescent="0.2">
      <c r="A45" s="20" t="s">
        <v>357</v>
      </c>
      <c r="B45" s="21">
        <v>138</v>
      </c>
      <c r="C45" s="21">
        <v>113</v>
      </c>
      <c r="D45" s="21">
        <v>9</v>
      </c>
      <c r="E45" s="21">
        <v>13</v>
      </c>
      <c r="F45" s="21">
        <v>3</v>
      </c>
    </row>
    <row r="46" spans="1:6" x14ac:dyDescent="0.2">
      <c r="A46" s="20" t="s">
        <v>328</v>
      </c>
      <c r="B46" s="21">
        <v>1747</v>
      </c>
      <c r="C46" s="21">
        <v>1439</v>
      </c>
      <c r="D46" s="21">
        <v>108</v>
      </c>
      <c r="E46" s="21">
        <v>158</v>
      </c>
      <c r="F46" s="21">
        <v>42</v>
      </c>
    </row>
    <row r="47" spans="1:6" x14ac:dyDescent="0.2">
      <c r="A47" s="20" t="s">
        <v>329</v>
      </c>
      <c r="B47" s="21">
        <v>191</v>
      </c>
      <c r="C47" s="21">
        <v>144</v>
      </c>
      <c r="D47" s="21">
        <v>12</v>
      </c>
      <c r="E47" s="21">
        <v>26</v>
      </c>
      <c r="F47" s="21">
        <v>9</v>
      </c>
    </row>
    <row r="48" spans="1:6" x14ac:dyDescent="0.2">
      <c r="A48" s="20" t="s">
        <v>330</v>
      </c>
      <c r="B48" s="21">
        <v>544</v>
      </c>
      <c r="C48" s="21">
        <v>374</v>
      </c>
      <c r="D48" s="21">
        <v>31</v>
      </c>
      <c r="E48" s="21">
        <v>125</v>
      </c>
      <c r="F48" s="21">
        <v>14</v>
      </c>
    </row>
    <row r="49" spans="1:6" x14ac:dyDescent="0.2">
      <c r="A49" s="20" t="s">
        <v>358</v>
      </c>
      <c r="B49" s="21">
        <v>57</v>
      </c>
      <c r="C49" s="21">
        <v>43</v>
      </c>
      <c r="D49" s="21">
        <v>5</v>
      </c>
      <c r="E49" s="21">
        <v>4</v>
      </c>
      <c r="F49" s="21">
        <v>5</v>
      </c>
    </row>
    <row r="50" spans="1:6" x14ac:dyDescent="0.2">
      <c r="A50" s="9" t="s">
        <v>359</v>
      </c>
      <c r="B50" s="10">
        <v>89</v>
      </c>
      <c r="C50" s="10">
        <v>75</v>
      </c>
      <c r="D50" s="10">
        <v>7</v>
      </c>
      <c r="E50" s="10">
        <v>6</v>
      </c>
      <c r="F50" s="10">
        <v>1</v>
      </c>
    </row>
    <row r="51" spans="1:6" x14ac:dyDescent="0.2">
      <c r="A51" s="20" t="s">
        <v>331</v>
      </c>
      <c r="B51" s="21">
        <v>977</v>
      </c>
      <c r="C51" s="21">
        <v>826</v>
      </c>
      <c r="D51" s="21">
        <v>52</v>
      </c>
      <c r="E51" s="21">
        <v>75</v>
      </c>
      <c r="F51" s="21">
        <v>24</v>
      </c>
    </row>
    <row r="52" spans="1:6" x14ac:dyDescent="0.2">
      <c r="A52" s="20" t="s">
        <v>332</v>
      </c>
      <c r="B52" s="21">
        <v>73</v>
      </c>
      <c r="C52" s="21">
        <v>57</v>
      </c>
      <c r="D52" s="21">
        <v>7</v>
      </c>
      <c r="E52" s="21">
        <v>4</v>
      </c>
      <c r="F52" s="21">
        <v>5</v>
      </c>
    </row>
    <row r="53" spans="1:6" x14ac:dyDescent="0.2">
      <c r="A53" s="20" t="s">
        <v>333</v>
      </c>
      <c r="B53" s="21">
        <v>108</v>
      </c>
      <c r="C53" s="21">
        <v>81</v>
      </c>
      <c r="D53" s="21">
        <v>4</v>
      </c>
      <c r="E53" s="21">
        <v>22</v>
      </c>
      <c r="F53" s="21">
        <v>1</v>
      </c>
    </row>
    <row r="54" spans="1:6" x14ac:dyDescent="0.2">
      <c r="A54" s="20" t="s">
        <v>358</v>
      </c>
      <c r="B54" s="21">
        <v>30</v>
      </c>
      <c r="C54" s="21">
        <v>27</v>
      </c>
      <c r="D54" s="21">
        <v>1</v>
      </c>
      <c r="E54" s="21">
        <v>1</v>
      </c>
      <c r="F54" s="21">
        <v>1</v>
      </c>
    </row>
    <row r="55" spans="1:6" x14ac:dyDescent="0.2">
      <c r="A55" s="9" t="s">
        <v>360</v>
      </c>
      <c r="B55" s="10">
        <v>49</v>
      </c>
      <c r="C55" s="10">
        <v>38</v>
      </c>
      <c r="D55" s="10">
        <v>2</v>
      </c>
      <c r="E55" s="10">
        <v>7</v>
      </c>
      <c r="F55" s="10">
        <v>2</v>
      </c>
    </row>
    <row r="56" spans="1:6" x14ac:dyDescent="0.2">
      <c r="A56" s="20" t="s">
        <v>331</v>
      </c>
      <c r="B56" s="21">
        <v>770</v>
      </c>
      <c r="C56" s="21">
        <v>613</v>
      </c>
      <c r="D56" s="21">
        <v>56</v>
      </c>
      <c r="E56" s="21">
        <v>83</v>
      </c>
      <c r="F56" s="21">
        <v>18</v>
      </c>
    </row>
    <row r="57" spans="1:6" x14ac:dyDescent="0.2">
      <c r="A57" s="20" t="s">
        <v>332</v>
      </c>
      <c r="B57" s="21">
        <v>118</v>
      </c>
      <c r="C57" s="21">
        <v>87</v>
      </c>
      <c r="D57" s="21">
        <v>5</v>
      </c>
      <c r="E57" s="21">
        <v>22</v>
      </c>
      <c r="F57" s="21">
        <v>4</v>
      </c>
    </row>
    <row r="58" spans="1:6" x14ac:dyDescent="0.2">
      <c r="A58" s="20" t="s">
        <v>333</v>
      </c>
      <c r="B58" s="21">
        <v>436</v>
      </c>
      <c r="C58" s="21">
        <v>293</v>
      </c>
      <c r="D58" s="21">
        <v>27</v>
      </c>
      <c r="E58" s="21">
        <v>103</v>
      </c>
      <c r="F58" s="21">
        <v>13</v>
      </c>
    </row>
    <row r="59" spans="1:6" x14ac:dyDescent="0.2">
      <c r="A59" s="20" t="s">
        <v>358</v>
      </c>
      <c r="B59" s="21">
        <v>27</v>
      </c>
      <c r="C59" s="21">
        <v>16</v>
      </c>
      <c r="D59" s="21">
        <v>4</v>
      </c>
      <c r="E59" s="21">
        <v>3</v>
      </c>
      <c r="F59" s="21">
        <v>4</v>
      </c>
    </row>
    <row r="60" spans="1:6" x14ac:dyDescent="0.2">
      <c r="A60" s="9" t="s">
        <v>361</v>
      </c>
      <c r="B60" s="9"/>
      <c r="C60" s="9"/>
      <c r="D60" s="9"/>
      <c r="E60" s="9"/>
      <c r="F60" s="9"/>
    </row>
    <row r="61" spans="1:6" x14ac:dyDescent="0.2">
      <c r="A61" s="20" t="s">
        <v>362</v>
      </c>
      <c r="B61" s="21">
        <v>360</v>
      </c>
      <c r="C61" s="21">
        <v>260</v>
      </c>
      <c r="D61" s="21">
        <v>24</v>
      </c>
      <c r="E61" s="21">
        <v>63</v>
      </c>
      <c r="F61" s="21">
        <v>13</v>
      </c>
    </row>
    <row r="62" spans="1:6" x14ac:dyDescent="0.2">
      <c r="A62" s="20" t="s">
        <v>363</v>
      </c>
      <c r="B62" s="21">
        <v>1326</v>
      </c>
      <c r="C62" s="21">
        <v>1076</v>
      </c>
      <c r="D62" s="21">
        <v>78</v>
      </c>
      <c r="E62" s="21">
        <v>138</v>
      </c>
      <c r="F62" s="21">
        <v>34</v>
      </c>
    </row>
    <row r="63" spans="1:6" x14ac:dyDescent="0.2">
      <c r="A63" s="20" t="s">
        <v>364</v>
      </c>
      <c r="B63" s="21">
        <v>649</v>
      </c>
      <c r="C63" s="21">
        <v>503</v>
      </c>
      <c r="D63" s="21">
        <v>39</v>
      </c>
      <c r="E63" s="21">
        <v>90</v>
      </c>
      <c r="F63" s="21">
        <v>17</v>
      </c>
    </row>
    <row r="64" spans="1:6" x14ac:dyDescent="0.2">
      <c r="A64" s="20" t="s">
        <v>365</v>
      </c>
      <c r="B64" s="21">
        <v>277</v>
      </c>
      <c r="C64" s="21">
        <v>225</v>
      </c>
      <c r="D64" s="21">
        <v>18</v>
      </c>
      <c r="E64" s="21">
        <v>28</v>
      </c>
      <c r="F64" s="21">
        <v>6</v>
      </c>
    </row>
    <row r="65" spans="1:6" x14ac:dyDescent="0.2">
      <c r="A65" s="20" t="s">
        <v>366</v>
      </c>
      <c r="B65" s="21">
        <v>65</v>
      </c>
      <c r="C65" s="21">
        <v>49</v>
      </c>
      <c r="D65" s="21">
        <v>6</v>
      </c>
      <c r="E65" s="21">
        <v>7</v>
      </c>
      <c r="F65" s="21">
        <v>3</v>
      </c>
    </row>
    <row r="66" spans="1:6" x14ac:dyDescent="0.2">
      <c r="A66" s="9" t="s">
        <v>367</v>
      </c>
      <c r="B66" s="9"/>
      <c r="C66" s="9"/>
      <c r="D66" s="9"/>
      <c r="E66" s="9"/>
      <c r="F66" s="9"/>
    </row>
    <row r="67" spans="1:6" x14ac:dyDescent="0.2">
      <c r="A67" s="20" t="s">
        <v>368</v>
      </c>
      <c r="B67" s="21">
        <v>537</v>
      </c>
      <c r="C67" s="21">
        <v>415</v>
      </c>
      <c r="D67" s="21">
        <v>29</v>
      </c>
      <c r="E67" s="21">
        <v>79</v>
      </c>
      <c r="F67" s="21">
        <v>14</v>
      </c>
    </row>
    <row r="68" spans="1:6" x14ac:dyDescent="0.2">
      <c r="A68" s="20" t="s">
        <v>180</v>
      </c>
      <c r="B68" s="21">
        <v>1667</v>
      </c>
      <c r="C68" s="21">
        <v>1383</v>
      </c>
      <c r="D68" s="21">
        <v>101</v>
      </c>
      <c r="E68" s="21">
        <v>142</v>
      </c>
      <c r="F68" s="21">
        <v>41</v>
      </c>
    </row>
    <row r="69" spans="1:6" x14ac:dyDescent="0.2">
      <c r="A69" s="20" t="s">
        <v>369</v>
      </c>
      <c r="B69" s="21">
        <v>99</v>
      </c>
      <c r="C69" s="21">
        <v>92</v>
      </c>
      <c r="D69" s="21">
        <v>2</v>
      </c>
      <c r="E69" s="21">
        <v>3</v>
      </c>
      <c r="F69" s="21">
        <v>2</v>
      </c>
    </row>
    <row r="70" spans="1:6" x14ac:dyDescent="0.2">
      <c r="A70" s="20" t="s">
        <v>370</v>
      </c>
      <c r="B70" s="21">
        <v>819</v>
      </c>
      <c r="C70" s="21">
        <v>622</v>
      </c>
      <c r="D70" s="21">
        <v>50</v>
      </c>
      <c r="E70" s="21">
        <v>125</v>
      </c>
      <c r="F70" s="21">
        <v>22</v>
      </c>
    </row>
    <row r="71" spans="1:6" x14ac:dyDescent="0.2">
      <c r="A71" s="20" t="s">
        <v>371</v>
      </c>
      <c r="B71" s="21">
        <v>87</v>
      </c>
      <c r="C71" s="21">
        <v>60</v>
      </c>
      <c r="D71" s="21">
        <v>6</v>
      </c>
      <c r="E71" s="21">
        <v>17</v>
      </c>
      <c r="F71" s="21">
        <v>4</v>
      </c>
    </row>
    <row r="72" spans="1:6" x14ac:dyDescent="0.2">
      <c r="A72" s="20" t="s">
        <v>366</v>
      </c>
      <c r="B72" s="21">
        <v>55</v>
      </c>
      <c r="C72" s="21">
        <v>44</v>
      </c>
      <c r="D72" s="21">
        <v>5</v>
      </c>
      <c r="E72" s="21">
        <v>6</v>
      </c>
      <c r="F72" s="21">
        <v>0</v>
      </c>
    </row>
    <row r="73" spans="1:6" x14ac:dyDescent="0.2">
      <c r="A73" s="9" t="s">
        <v>372</v>
      </c>
      <c r="B73" s="9"/>
      <c r="C73" s="9"/>
      <c r="D73" s="9"/>
      <c r="E73" s="9"/>
      <c r="F73" s="9"/>
    </row>
    <row r="74" spans="1:6" x14ac:dyDescent="0.2">
      <c r="A74" s="20" t="s">
        <v>373</v>
      </c>
      <c r="B74" s="21">
        <v>537</v>
      </c>
      <c r="C74" s="21">
        <v>415</v>
      </c>
      <c r="D74" s="21">
        <v>29</v>
      </c>
      <c r="E74" s="21">
        <v>79</v>
      </c>
      <c r="F74" s="21">
        <v>14</v>
      </c>
    </row>
    <row r="75" spans="1:6" x14ac:dyDescent="0.2">
      <c r="A75" s="20" t="s">
        <v>374</v>
      </c>
      <c r="B75" s="21">
        <v>1329</v>
      </c>
      <c r="C75" s="21">
        <v>1062</v>
      </c>
      <c r="D75" s="21">
        <v>88</v>
      </c>
      <c r="E75" s="21">
        <v>139</v>
      </c>
      <c r="F75" s="21">
        <v>40</v>
      </c>
    </row>
    <row r="76" spans="1:6" x14ac:dyDescent="0.2">
      <c r="A76" s="20" t="s">
        <v>375</v>
      </c>
      <c r="B76" s="21">
        <v>406</v>
      </c>
      <c r="C76" s="21">
        <v>324</v>
      </c>
      <c r="D76" s="21">
        <v>23</v>
      </c>
      <c r="E76" s="21">
        <v>45</v>
      </c>
      <c r="F76" s="21">
        <v>14</v>
      </c>
    </row>
    <row r="77" spans="1:6" x14ac:dyDescent="0.2">
      <c r="A77" s="20" t="s">
        <v>376</v>
      </c>
      <c r="B77" s="21">
        <v>152</v>
      </c>
      <c r="C77" s="21">
        <v>119</v>
      </c>
      <c r="D77" s="21">
        <v>7</v>
      </c>
      <c r="E77" s="21">
        <v>26</v>
      </c>
      <c r="F77" s="21">
        <v>0</v>
      </c>
    </row>
    <row r="78" spans="1:6" x14ac:dyDescent="0.2">
      <c r="A78" s="20" t="s">
        <v>377</v>
      </c>
      <c r="B78" s="21">
        <v>88</v>
      </c>
      <c r="C78" s="21">
        <v>69</v>
      </c>
      <c r="D78" s="21">
        <v>7</v>
      </c>
      <c r="E78" s="21">
        <v>11</v>
      </c>
      <c r="F78" s="21">
        <v>1</v>
      </c>
    </row>
    <row r="79" spans="1:6" x14ac:dyDescent="0.2">
      <c r="A79" s="20" t="s">
        <v>378</v>
      </c>
      <c r="B79" s="21">
        <v>84</v>
      </c>
      <c r="C79" s="21">
        <v>66</v>
      </c>
      <c r="D79" s="21">
        <v>4</v>
      </c>
      <c r="E79" s="21">
        <v>11</v>
      </c>
      <c r="F79" s="21">
        <v>3</v>
      </c>
    </row>
    <row r="80" spans="1:6" x14ac:dyDescent="0.2">
      <c r="A80" s="20" t="s">
        <v>366</v>
      </c>
      <c r="B80" s="21">
        <v>81</v>
      </c>
      <c r="C80" s="21">
        <v>58</v>
      </c>
      <c r="D80" s="21">
        <v>7</v>
      </c>
      <c r="E80" s="21">
        <v>15</v>
      </c>
      <c r="F80" s="21">
        <v>1</v>
      </c>
    </row>
    <row r="81" spans="1:6" x14ac:dyDescent="0.2">
      <c r="A81" s="9" t="s">
        <v>379</v>
      </c>
      <c r="B81" s="9"/>
      <c r="C81" s="9"/>
      <c r="D81" s="9"/>
      <c r="E81" s="9"/>
      <c r="F81" s="9"/>
    </row>
    <row r="82" spans="1:6" x14ac:dyDescent="0.2">
      <c r="A82" s="20" t="s">
        <v>380</v>
      </c>
      <c r="B82" s="21">
        <v>788</v>
      </c>
      <c r="C82" s="21">
        <v>734</v>
      </c>
      <c r="D82" s="21">
        <v>27</v>
      </c>
      <c r="E82" s="21">
        <v>14</v>
      </c>
      <c r="F82" s="21">
        <v>13</v>
      </c>
    </row>
    <row r="83" spans="1:6" x14ac:dyDescent="0.2">
      <c r="A83" s="20" t="s">
        <v>381</v>
      </c>
      <c r="B83" s="21">
        <v>1824</v>
      </c>
      <c r="C83" s="21">
        <v>1327</v>
      </c>
      <c r="D83" s="21">
        <v>133</v>
      </c>
      <c r="E83" s="21">
        <v>305</v>
      </c>
      <c r="F83" s="21">
        <v>59</v>
      </c>
    </row>
    <row r="84" spans="1:6" x14ac:dyDescent="0.2">
      <c r="A84" s="20" t="s">
        <v>366</v>
      </c>
      <c r="B84" s="21">
        <v>65</v>
      </c>
      <c r="C84" s="21">
        <v>52</v>
      </c>
      <c r="D84" s="21">
        <v>5</v>
      </c>
      <c r="E84" s="21">
        <v>7</v>
      </c>
      <c r="F84" s="21">
        <v>1</v>
      </c>
    </row>
    <row r="85" spans="1:6" x14ac:dyDescent="0.2">
      <c r="A85" s="9" t="s">
        <v>382</v>
      </c>
      <c r="B85" s="9"/>
      <c r="C85" s="9"/>
      <c r="D85" s="9"/>
      <c r="E85" s="9"/>
      <c r="F85" s="9"/>
    </row>
    <row r="86" spans="1:6" x14ac:dyDescent="0.2">
      <c r="A86" s="20" t="s">
        <v>383</v>
      </c>
      <c r="B86" s="21">
        <v>393</v>
      </c>
      <c r="C86" s="21">
        <v>366</v>
      </c>
      <c r="D86" s="21">
        <v>14</v>
      </c>
      <c r="E86" s="21">
        <v>5</v>
      </c>
      <c r="F86" s="21">
        <v>8</v>
      </c>
    </row>
    <row r="87" spans="1:6" x14ac:dyDescent="0.2">
      <c r="A87" s="20" t="s">
        <v>181</v>
      </c>
      <c r="B87" s="21">
        <v>1944</v>
      </c>
      <c r="C87" s="21">
        <v>1498</v>
      </c>
      <c r="D87" s="21">
        <v>124</v>
      </c>
      <c r="E87" s="21">
        <v>266</v>
      </c>
      <c r="F87" s="21">
        <v>56</v>
      </c>
    </row>
    <row r="88" spans="1:6" x14ac:dyDescent="0.2">
      <c r="A88" s="20" t="s">
        <v>182</v>
      </c>
      <c r="B88" s="21">
        <v>38</v>
      </c>
      <c r="C88" s="21">
        <v>29</v>
      </c>
      <c r="D88" s="21">
        <v>6</v>
      </c>
      <c r="E88" s="21">
        <v>3</v>
      </c>
      <c r="F88" s="21">
        <v>0</v>
      </c>
    </row>
    <row r="89" spans="1:6" x14ac:dyDescent="0.2">
      <c r="A89" s="20" t="s">
        <v>384</v>
      </c>
      <c r="B89" s="21">
        <v>36</v>
      </c>
      <c r="C89" s="21">
        <v>25</v>
      </c>
      <c r="D89" s="21">
        <v>5</v>
      </c>
      <c r="E89" s="21">
        <v>6</v>
      </c>
      <c r="F89" s="21">
        <v>0</v>
      </c>
    </row>
    <row r="90" spans="1:6" x14ac:dyDescent="0.2">
      <c r="A90" s="20" t="s">
        <v>183</v>
      </c>
      <c r="B90" s="21">
        <v>53</v>
      </c>
      <c r="C90" s="21">
        <v>46</v>
      </c>
      <c r="D90" s="21">
        <v>1</v>
      </c>
      <c r="E90" s="21">
        <v>6</v>
      </c>
      <c r="F90" s="21">
        <v>0</v>
      </c>
    </row>
    <row r="91" spans="1:6" x14ac:dyDescent="0.2">
      <c r="A91" s="20" t="s">
        <v>385</v>
      </c>
      <c r="B91" s="21">
        <v>22</v>
      </c>
      <c r="C91" s="21">
        <v>8</v>
      </c>
      <c r="D91" s="21">
        <v>1</v>
      </c>
      <c r="E91" s="21">
        <v>9</v>
      </c>
      <c r="F91" s="21">
        <v>4</v>
      </c>
    </row>
    <row r="92" spans="1:6" x14ac:dyDescent="0.2">
      <c r="A92" s="20" t="s">
        <v>386</v>
      </c>
      <c r="B92" s="21">
        <v>32</v>
      </c>
      <c r="C92" s="21">
        <v>22</v>
      </c>
      <c r="D92" s="21">
        <v>1</v>
      </c>
      <c r="E92" s="21">
        <v>9</v>
      </c>
      <c r="F92" s="21">
        <v>0</v>
      </c>
    </row>
    <row r="93" spans="1:6" x14ac:dyDescent="0.2">
      <c r="A93" s="20" t="s">
        <v>387</v>
      </c>
      <c r="B93" s="21">
        <v>9</v>
      </c>
      <c r="C93" s="21">
        <v>6</v>
      </c>
      <c r="D93" s="21">
        <v>0</v>
      </c>
      <c r="E93" s="21">
        <v>3</v>
      </c>
      <c r="F93" s="21">
        <v>0</v>
      </c>
    </row>
    <row r="94" spans="1:6" x14ac:dyDescent="0.2">
      <c r="A94" s="20" t="s">
        <v>366</v>
      </c>
      <c r="B94" s="21">
        <v>150</v>
      </c>
      <c r="C94" s="21">
        <v>113</v>
      </c>
      <c r="D94" s="21">
        <v>13</v>
      </c>
      <c r="E94" s="21">
        <v>19</v>
      </c>
      <c r="F94" s="21">
        <v>5</v>
      </c>
    </row>
    <row r="95" spans="1:6" x14ac:dyDescent="0.2">
      <c r="A95" s="9" t="s">
        <v>388</v>
      </c>
      <c r="B95" s="9"/>
      <c r="C95" s="9"/>
      <c r="D95" s="9"/>
      <c r="E95" s="9"/>
      <c r="F95" s="9"/>
    </row>
    <row r="96" spans="1:6" x14ac:dyDescent="0.2">
      <c r="A96" s="20" t="s">
        <v>184</v>
      </c>
      <c r="B96" s="21">
        <v>54</v>
      </c>
      <c r="C96" s="21">
        <v>36</v>
      </c>
      <c r="D96" s="21">
        <v>6</v>
      </c>
      <c r="E96" s="21">
        <v>7</v>
      </c>
      <c r="F96" s="21">
        <v>5</v>
      </c>
    </row>
    <row r="97" spans="1:6" x14ac:dyDescent="0.2">
      <c r="A97" s="20" t="s">
        <v>185</v>
      </c>
      <c r="B97" s="21">
        <v>196</v>
      </c>
      <c r="C97" s="21">
        <v>134</v>
      </c>
      <c r="D97" s="21">
        <v>16</v>
      </c>
      <c r="E97" s="21">
        <v>40</v>
      </c>
      <c r="F97" s="21">
        <v>6</v>
      </c>
    </row>
    <row r="98" spans="1:6" x14ac:dyDescent="0.2">
      <c r="A98" s="20" t="s">
        <v>186</v>
      </c>
      <c r="B98" s="21">
        <v>310</v>
      </c>
      <c r="C98" s="21">
        <v>236</v>
      </c>
      <c r="D98" s="21">
        <v>15</v>
      </c>
      <c r="E98" s="21">
        <v>52</v>
      </c>
      <c r="F98" s="21">
        <v>7</v>
      </c>
    </row>
    <row r="99" spans="1:6" x14ac:dyDescent="0.2">
      <c r="A99" s="20" t="s">
        <v>187</v>
      </c>
      <c r="B99" s="21">
        <v>385</v>
      </c>
      <c r="C99" s="21">
        <v>303</v>
      </c>
      <c r="D99" s="21">
        <v>27</v>
      </c>
      <c r="E99" s="21">
        <v>42</v>
      </c>
      <c r="F99" s="21">
        <v>13</v>
      </c>
    </row>
    <row r="100" spans="1:6" x14ac:dyDescent="0.2">
      <c r="A100" s="20" t="s">
        <v>188</v>
      </c>
      <c r="B100" s="21">
        <v>361</v>
      </c>
      <c r="C100" s="21">
        <v>292</v>
      </c>
      <c r="D100" s="21">
        <v>20</v>
      </c>
      <c r="E100" s="21">
        <v>42</v>
      </c>
      <c r="F100" s="21">
        <v>7</v>
      </c>
    </row>
    <row r="101" spans="1:6" x14ac:dyDescent="0.2">
      <c r="A101" s="20" t="s">
        <v>189</v>
      </c>
      <c r="B101" s="21">
        <v>315</v>
      </c>
      <c r="C101" s="21">
        <v>255</v>
      </c>
      <c r="D101" s="21">
        <v>22</v>
      </c>
      <c r="E101" s="21">
        <v>28</v>
      </c>
      <c r="F101" s="21">
        <v>10</v>
      </c>
    </row>
    <row r="102" spans="1:6" x14ac:dyDescent="0.2">
      <c r="A102" s="20" t="s">
        <v>190</v>
      </c>
      <c r="B102" s="21">
        <v>364</v>
      </c>
      <c r="C102" s="21">
        <v>316</v>
      </c>
      <c r="D102" s="21">
        <v>14</v>
      </c>
      <c r="E102" s="21">
        <v>30</v>
      </c>
      <c r="F102" s="21">
        <v>4</v>
      </c>
    </row>
    <row r="103" spans="1:6" x14ac:dyDescent="0.2">
      <c r="A103" s="20" t="s">
        <v>191</v>
      </c>
      <c r="B103" s="21">
        <v>267</v>
      </c>
      <c r="C103" s="21">
        <v>224</v>
      </c>
      <c r="D103" s="21">
        <v>14</v>
      </c>
      <c r="E103" s="21">
        <v>24</v>
      </c>
      <c r="F103" s="21">
        <v>5</v>
      </c>
    </row>
    <row r="104" spans="1:6" x14ac:dyDescent="0.2">
      <c r="A104" s="20" t="s">
        <v>192</v>
      </c>
      <c r="B104" s="21">
        <v>90</v>
      </c>
      <c r="C104" s="21">
        <v>74</v>
      </c>
      <c r="D104" s="21">
        <v>2</v>
      </c>
      <c r="E104" s="21">
        <v>14</v>
      </c>
      <c r="F104" s="21">
        <v>0</v>
      </c>
    </row>
    <row r="105" spans="1:6" x14ac:dyDescent="0.2">
      <c r="A105" s="20" t="s">
        <v>193</v>
      </c>
      <c r="B105" s="21">
        <v>94</v>
      </c>
      <c r="C105" s="21">
        <v>81</v>
      </c>
      <c r="D105" s="21">
        <v>3</v>
      </c>
      <c r="E105" s="21">
        <v>7</v>
      </c>
      <c r="F105" s="21">
        <v>3</v>
      </c>
    </row>
    <row r="106" spans="1:6" x14ac:dyDescent="0.2">
      <c r="A106" s="20" t="s">
        <v>389</v>
      </c>
      <c r="B106" s="21">
        <v>47</v>
      </c>
      <c r="C106" s="21">
        <v>32</v>
      </c>
      <c r="D106" s="21">
        <v>5</v>
      </c>
      <c r="E106" s="21">
        <v>8</v>
      </c>
      <c r="F106" s="21">
        <v>2</v>
      </c>
    </row>
    <row r="107" spans="1:6" x14ac:dyDescent="0.2">
      <c r="A107" s="20" t="s">
        <v>366</v>
      </c>
      <c r="B107" s="21">
        <v>194</v>
      </c>
      <c r="C107" s="21">
        <v>130</v>
      </c>
      <c r="D107" s="21">
        <v>21</v>
      </c>
      <c r="E107" s="21">
        <v>32</v>
      </c>
      <c r="F107" s="21">
        <v>11</v>
      </c>
    </row>
    <row r="108" spans="1:6" x14ac:dyDescent="0.2">
      <c r="A108" s="9" t="s">
        <v>390</v>
      </c>
      <c r="B108" s="9"/>
      <c r="C108" s="9"/>
      <c r="D108" s="9"/>
      <c r="E108" s="9"/>
      <c r="F108" s="9"/>
    </row>
    <row r="109" spans="1:6" x14ac:dyDescent="0.2">
      <c r="A109" s="20" t="s">
        <v>391</v>
      </c>
      <c r="B109" s="21">
        <v>633</v>
      </c>
      <c r="C109" s="21">
        <v>507</v>
      </c>
      <c r="D109" s="21">
        <v>35</v>
      </c>
      <c r="E109" s="21">
        <v>76</v>
      </c>
      <c r="F109" s="21">
        <v>15</v>
      </c>
    </row>
    <row r="110" spans="1:6" x14ac:dyDescent="0.2">
      <c r="A110" s="20" t="s">
        <v>392</v>
      </c>
      <c r="B110" s="21">
        <v>1123</v>
      </c>
      <c r="C110" s="21">
        <v>876</v>
      </c>
      <c r="D110" s="21">
        <v>75</v>
      </c>
      <c r="E110" s="21">
        <v>141</v>
      </c>
      <c r="F110" s="21">
        <v>31</v>
      </c>
    </row>
    <row r="111" spans="1:6" x14ac:dyDescent="0.2">
      <c r="A111" s="20" t="s">
        <v>393</v>
      </c>
      <c r="B111" s="21">
        <v>660</v>
      </c>
      <c r="C111" s="21">
        <v>515</v>
      </c>
      <c r="D111" s="21">
        <v>42</v>
      </c>
      <c r="E111" s="21">
        <v>82</v>
      </c>
      <c r="F111" s="21">
        <v>21</v>
      </c>
    </row>
    <row r="112" spans="1:6" x14ac:dyDescent="0.2">
      <c r="A112" s="20" t="s">
        <v>394</v>
      </c>
      <c r="B112" s="21">
        <v>261</v>
      </c>
      <c r="C112" s="21">
        <v>215</v>
      </c>
      <c r="D112" s="21">
        <v>13</v>
      </c>
      <c r="E112" s="21">
        <v>27</v>
      </c>
      <c r="F112" s="21">
        <v>6</v>
      </c>
    </row>
    <row r="113" spans="1:6" x14ac:dyDescent="0.2">
      <c r="A113" s="9" t="s">
        <v>395</v>
      </c>
      <c r="B113" s="9"/>
      <c r="C113" s="9"/>
      <c r="D113" s="9"/>
      <c r="E113" s="9"/>
      <c r="F113" s="9"/>
    </row>
    <row r="114" spans="1:6" x14ac:dyDescent="0.2">
      <c r="A114" s="20" t="s">
        <v>396</v>
      </c>
      <c r="B114" s="21">
        <v>329</v>
      </c>
      <c r="C114" s="21">
        <v>257</v>
      </c>
      <c r="D114" s="21">
        <v>19</v>
      </c>
      <c r="E114" s="21">
        <v>43</v>
      </c>
      <c r="F114" s="21">
        <v>10</v>
      </c>
    </row>
    <row r="115" spans="1:6" x14ac:dyDescent="0.2">
      <c r="A115" s="20" t="s">
        <v>397</v>
      </c>
      <c r="B115" s="21">
        <v>828</v>
      </c>
      <c r="C115" s="21">
        <v>673</v>
      </c>
      <c r="D115" s="21">
        <v>41</v>
      </c>
      <c r="E115" s="21">
        <v>92</v>
      </c>
      <c r="F115" s="21">
        <v>22</v>
      </c>
    </row>
    <row r="116" spans="1:6" x14ac:dyDescent="0.2">
      <c r="A116" s="20" t="s">
        <v>879</v>
      </c>
      <c r="B116" s="21">
        <v>499</v>
      </c>
      <c r="C116" s="21">
        <v>389</v>
      </c>
      <c r="D116" s="21">
        <v>35</v>
      </c>
      <c r="E116" s="21">
        <v>61</v>
      </c>
      <c r="F116" s="21">
        <v>14</v>
      </c>
    </row>
    <row r="117" spans="1:6" x14ac:dyDescent="0.2">
      <c r="A117" s="20" t="s">
        <v>398</v>
      </c>
      <c r="B117" s="21">
        <v>468</v>
      </c>
      <c r="C117" s="21">
        <v>359</v>
      </c>
      <c r="D117" s="21">
        <v>39</v>
      </c>
      <c r="E117" s="21">
        <v>59</v>
      </c>
      <c r="F117" s="21">
        <v>11</v>
      </c>
    </row>
    <row r="118" spans="1:6" x14ac:dyDescent="0.2">
      <c r="A118" s="20" t="s">
        <v>399</v>
      </c>
      <c r="B118" s="21">
        <v>257</v>
      </c>
      <c r="C118" s="21">
        <v>199</v>
      </c>
      <c r="D118" s="21">
        <v>17</v>
      </c>
      <c r="E118" s="21">
        <v>34</v>
      </c>
      <c r="F118" s="21">
        <v>7</v>
      </c>
    </row>
    <row r="119" spans="1:6" x14ac:dyDescent="0.2">
      <c r="A119" s="20" t="s">
        <v>400</v>
      </c>
      <c r="B119" s="21">
        <v>296</v>
      </c>
      <c r="C119" s="21">
        <v>236</v>
      </c>
      <c r="D119" s="21">
        <v>14</v>
      </c>
      <c r="E119" s="21">
        <v>37</v>
      </c>
      <c r="F119" s="21">
        <v>9</v>
      </c>
    </row>
    <row r="120" spans="1:6" x14ac:dyDescent="0.2">
      <c r="A120" s="9" t="s">
        <v>401</v>
      </c>
      <c r="B120" s="9"/>
      <c r="C120" s="9"/>
      <c r="D120" s="9"/>
      <c r="E120" s="9"/>
      <c r="F120" s="9"/>
    </row>
    <row r="121" spans="1:6" x14ac:dyDescent="0.2">
      <c r="A121" s="20" t="s">
        <v>878</v>
      </c>
      <c r="B121" s="21">
        <v>116</v>
      </c>
      <c r="C121" s="21">
        <v>84</v>
      </c>
      <c r="D121" s="21">
        <v>9</v>
      </c>
      <c r="E121" s="21">
        <v>17</v>
      </c>
      <c r="F121" s="21">
        <v>6</v>
      </c>
    </row>
    <row r="122" spans="1:6" x14ac:dyDescent="0.2">
      <c r="A122" s="20" t="s">
        <v>402</v>
      </c>
      <c r="B122" s="21">
        <v>213</v>
      </c>
      <c r="C122" s="21">
        <v>173</v>
      </c>
      <c r="D122" s="21">
        <v>10</v>
      </c>
      <c r="E122" s="21">
        <v>26</v>
      </c>
      <c r="F122" s="21">
        <v>4</v>
      </c>
    </row>
    <row r="123" spans="1:6" x14ac:dyDescent="0.2">
      <c r="A123" s="20" t="s">
        <v>397</v>
      </c>
      <c r="B123" s="21">
        <v>828</v>
      </c>
      <c r="C123" s="21">
        <v>673</v>
      </c>
      <c r="D123" s="21">
        <v>41</v>
      </c>
      <c r="E123" s="21">
        <v>92</v>
      </c>
      <c r="F123" s="21">
        <v>22</v>
      </c>
    </row>
    <row r="124" spans="1:6" x14ac:dyDescent="0.2">
      <c r="A124" s="20" t="s">
        <v>403</v>
      </c>
      <c r="B124" s="21">
        <v>133</v>
      </c>
      <c r="C124" s="21">
        <v>104</v>
      </c>
      <c r="D124" s="21">
        <v>5</v>
      </c>
      <c r="E124" s="21">
        <v>18</v>
      </c>
      <c r="F124" s="21">
        <v>6</v>
      </c>
    </row>
    <row r="125" spans="1:6" x14ac:dyDescent="0.2">
      <c r="A125" s="20" t="s">
        <v>404</v>
      </c>
      <c r="B125" s="21">
        <v>120</v>
      </c>
      <c r="C125" s="21">
        <v>100</v>
      </c>
      <c r="D125" s="21">
        <v>5</v>
      </c>
      <c r="E125" s="21">
        <v>13</v>
      </c>
      <c r="F125" s="21">
        <v>2</v>
      </c>
    </row>
    <row r="126" spans="1:6" x14ac:dyDescent="0.2">
      <c r="A126" s="20" t="s">
        <v>405</v>
      </c>
      <c r="B126" s="21">
        <v>246</v>
      </c>
      <c r="C126" s="21">
        <v>185</v>
      </c>
      <c r="D126" s="21">
        <v>25</v>
      </c>
      <c r="E126" s="21">
        <v>30</v>
      </c>
      <c r="F126" s="21">
        <v>6</v>
      </c>
    </row>
    <row r="127" spans="1:6" x14ac:dyDescent="0.2">
      <c r="A127" s="20" t="s">
        <v>398</v>
      </c>
      <c r="B127" s="21">
        <v>468</v>
      </c>
      <c r="C127" s="21">
        <v>359</v>
      </c>
      <c r="D127" s="21">
        <v>39</v>
      </c>
      <c r="E127" s="21">
        <v>59</v>
      </c>
      <c r="F127" s="21">
        <v>11</v>
      </c>
    </row>
    <row r="128" spans="1:6" x14ac:dyDescent="0.2">
      <c r="A128" s="20" t="s">
        <v>406</v>
      </c>
      <c r="B128" s="21">
        <v>180</v>
      </c>
      <c r="C128" s="21">
        <v>142</v>
      </c>
      <c r="D128" s="21">
        <v>10</v>
      </c>
      <c r="E128" s="21">
        <v>21</v>
      </c>
      <c r="F128" s="21">
        <v>7</v>
      </c>
    </row>
    <row r="129" spans="1:6" x14ac:dyDescent="0.2">
      <c r="A129" s="20" t="s">
        <v>407</v>
      </c>
      <c r="B129" s="21">
        <v>77</v>
      </c>
      <c r="C129" s="21">
        <v>57</v>
      </c>
      <c r="D129" s="21">
        <v>7</v>
      </c>
      <c r="E129" s="21">
        <v>13</v>
      </c>
      <c r="F129" s="21">
        <v>0</v>
      </c>
    </row>
    <row r="130" spans="1:6" x14ac:dyDescent="0.2">
      <c r="A130" s="33" t="s">
        <v>400</v>
      </c>
      <c r="B130" s="34">
        <v>296</v>
      </c>
      <c r="C130" s="34">
        <v>236</v>
      </c>
      <c r="D130" s="34">
        <v>14</v>
      </c>
      <c r="E130" s="34">
        <v>37</v>
      </c>
      <c r="F130" s="34">
        <v>9</v>
      </c>
    </row>
  </sheetData>
  <phoneticPr fontId="2"/>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F4686-9E4E-4D3D-B613-EE05546C8E26}">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HYPERLINK("#'目次'!B21","[15]")</f>
        <v>[15]</v>
      </c>
    </row>
    <row r="3" spans="1:6" x14ac:dyDescent="0.2">
      <c r="A3" s="7" t="s">
        <v>3</v>
      </c>
      <c r="B3" s="8" t="s">
        <v>5</v>
      </c>
    </row>
    <row r="4" spans="1:6" x14ac:dyDescent="0.2">
      <c r="A4" s="7" t="s">
        <v>3</v>
      </c>
      <c r="B4" s="8" t="s">
        <v>9</v>
      </c>
    </row>
    <row r="5" spans="1:6" s="18" customFormat="1" ht="25.2" x14ac:dyDescent="0.2">
      <c r="A5" s="16" t="s">
        <v>3</v>
      </c>
      <c r="B5" s="17" t="s">
        <v>582</v>
      </c>
      <c r="C5" s="17" t="s">
        <v>627</v>
      </c>
      <c r="D5" s="17" t="s">
        <v>678</v>
      </c>
      <c r="E5" s="17" t="s">
        <v>679</v>
      </c>
      <c r="F5" s="17" t="s">
        <v>613</v>
      </c>
    </row>
    <row r="6" spans="1:6" x14ac:dyDescent="0.2">
      <c r="A6" s="19" t="s">
        <v>585</v>
      </c>
      <c r="B6" s="10">
        <v>2677</v>
      </c>
      <c r="C6" s="10">
        <v>2021</v>
      </c>
      <c r="D6" s="10">
        <v>341</v>
      </c>
      <c r="E6" s="10">
        <v>261</v>
      </c>
      <c r="F6" s="10">
        <v>54</v>
      </c>
    </row>
    <row r="7" spans="1:6" x14ac:dyDescent="0.2">
      <c r="A7" s="9" t="s">
        <v>339</v>
      </c>
      <c r="B7" s="9"/>
      <c r="C7" s="9"/>
      <c r="D7" s="9"/>
      <c r="E7" s="9"/>
      <c r="F7" s="9"/>
    </row>
    <row r="8" spans="1:6" x14ac:dyDescent="0.2">
      <c r="A8" s="20" t="s">
        <v>340</v>
      </c>
      <c r="B8" s="21">
        <v>1277</v>
      </c>
      <c r="C8" s="21">
        <v>889</v>
      </c>
      <c r="D8" s="21">
        <v>253</v>
      </c>
      <c r="E8" s="21">
        <v>110</v>
      </c>
      <c r="F8" s="21">
        <v>25</v>
      </c>
    </row>
    <row r="9" spans="1:6" x14ac:dyDescent="0.2">
      <c r="A9" s="20" t="s">
        <v>341</v>
      </c>
      <c r="B9" s="21">
        <v>1400</v>
      </c>
      <c r="C9" s="21">
        <v>1132</v>
      </c>
      <c r="D9" s="21">
        <v>88</v>
      </c>
      <c r="E9" s="21">
        <v>151</v>
      </c>
      <c r="F9" s="21">
        <v>29</v>
      </c>
    </row>
    <row r="10" spans="1:6" x14ac:dyDescent="0.2">
      <c r="A10" s="9" t="s">
        <v>342</v>
      </c>
      <c r="B10" s="9"/>
      <c r="C10" s="9"/>
      <c r="D10" s="9"/>
      <c r="E10" s="9"/>
      <c r="F10" s="9"/>
    </row>
    <row r="11" spans="1:6" x14ac:dyDescent="0.2">
      <c r="A11" s="20" t="s">
        <v>343</v>
      </c>
      <c r="B11" s="21">
        <v>610</v>
      </c>
      <c r="C11" s="21">
        <v>527</v>
      </c>
      <c r="D11" s="21">
        <v>62</v>
      </c>
      <c r="E11" s="21">
        <v>16</v>
      </c>
      <c r="F11" s="21">
        <v>5</v>
      </c>
    </row>
    <row r="12" spans="1:6" x14ac:dyDescent="0.2">
      <c r="A12" s="20" t="s">
        <v>344</v>
      </c>
      <c r="B12" s="21">
        <v>755</v>
      </c>
      <c r="C12" s="21">
        <v>622</v>
      </c>
      <c r="D12" s="21">
        <v>91</v>
      </c>
      <c r="E12" s="21">
        <v>31</v>
      </c>
      <c r="F12" s="21">
        <v>11</v>
      </c>
    </row>
    <row r="13" spans="1:6" x14ac:dyDescent="0.2">
      <c r="A13" s="20" t="s">
        <v>345</v>
      </c>
      <c r="B13" s="21">
        <v>601</v>
      </c>
      <c r="C13" s="21">
        <v>457</v>
      </c>
      <c r="D13" s="21">
        <v>87</v>
      </c>
      <c r="E13" s="21">
        <v>42</v>
      </c>
      <c r="F13" s="21">
        <v>15</v>
      </c>
    </row>
    <row r="14" spans="1:6" x14ac:dyDescent="0.2">
      <c r="A14" s="20" t="s">
        <v>346</v>
      </c>
      <c r="B14" s="21">
        <v>425</v>
      </c>
      <c r="C14" s="21">
        <v>273</v>
      </c>
      <c r="D14" s="21">
        <v>65</v>
      </c>
      <c r="E14" s="21">
        <v>74</v>
      </c>
      <c r="F14" s="21">
        <v>13</v>
      </c>
    </row>
    <row r="15" spans="1:6" x14ac:dyDescent="0.2">
      <c r="A15" s="20" t="s">
        <v>347</v>
      </c>
      <c r="B15" s="21">
        <v>217</v>
      </c>
      <c r="C15" s="21">
        <v>123</v>
      </c>
      <c r="D15" s="21">
        <v>22</v>
      </c>
      <c r="E15" s="21">
        <v>65</v>
      </c>
      <c r="F15" s="21">
        <v>7</v>
      </c>
    </row>
    <row r="16" spans="1:6" x14ac:dyDescent="0.2">
      <c r="A16" s="20" t="s">
        <v>348</v>
      </c>
      <c r="B16" s="21">
        <v>56</v>
      </c>
      <c r="C16" s="21">
        <v>18</v>
      </c>
      <c r="D16" s="21">
        <v>11</v>
      </c>
      <c r="E16" s="21">
        <v>24</v>
      </c>
      <c r="F16" s="21">
        <v>3</v>
      </c>
    </row>
    <row r="17" spans="1:6" x14ac:dyDescent="0.2">
      <c r="A17" s="20" t="s">
        <v>349</v>
      </c>
      <c r="B17" s="21">
        <v>13</v>
      </c>
      <c r="C17" s="21">
        <v>1</v>
      </c>
      <c r="D17" s="21">
        <v>3</v>
      </c>
      <c r="E17" s="21">
        <v>9</v>
      </c>
      <c r="F17" s="21">
        <v>0</v>
      </c>
    </row>
    <row r="18" spans="1:6" x14ac:dyDescent="0.2">
      <c r="A18" s="20" t="s">
        <v>350</v>
      </c>
      <c r="B18" s="21">
        <v>1365</v>
      </c>
      <c r="C18" s="21">
        <v>1149</v>
      </c>
      <c r="D18" s="21">
        <v>153</v>
      </c>
      <c r="E18" s="21">
        <v>47</v>
      </c>
      <c r="F18" s="21">
        <v>16</v>
      </c>
    </row>
    <row r="19" spans="1:6" x14ac:dyDescent="0.2">
      <c r="A19" s="20" t="s">
        <v>351</v>
      </c>
      <c r="B19" s="21">
        <v>1026</v>
      </c>
      <c r="C19" s="21">
        <v>730</v>
      </c>
      <c r="D19" s="21">
        <v>152</v>
      </c>
      <c r="E19" s="21">
        <v>116</v>
      </c>
      <c r="F19" s="21">
        <v>28</v>
      </c>
    </row>
    <row r="20" spans="1:6" x14ac:dyDescent="0.2">
      <c r="A20" s="20" t="s">
        <v>352</v>
      </c>
      <c r="B20" s="21">
        <v>286</v>
      </c>
      <c r="C20" s="21">
        <v>142</v>
      </c>
      <c r="D20" s="21">
        <v>36</v>
      </c>
      <c r="E20" s="21">
        <v>98</v>
      </c>
      <c r="F20" s="21">
        <v>10</v>
      </c>
    </row>
    <row r="21" spans="1:6" x14ac:dyDescent="0.2">
      <c r="A21" s="20" t="s">
        <v>353</v>
      </c>
      <c r="B21" s="21">
        <v>1312</v>
      </c>
      <c r="C21" s="21">
        <v>872</v>
      </c>
      <c r="D21" s="21">
        <v>188</v>
      </c>
      <c r="E21" s="21">
        <v>214</v>
      </c>
      <c r="F21" s="21">
        <v>38</v>
      </c>
    </row>
    <row r="22" spans="1:6" x14ac:dyDescent="0.2">
      <c r="A22" s="9" t="s">
        <v>354</v>
      </c>
      <c r="B22" s="10">
        <v>298</v>
      </c>
      <c r="C22" s="10">
        <v>232</v>
      </c>
      <c r="D22" s="10">
        <v>56</v>
      </c>
      <c r="E22" s="10">
        <v>9</v>
      </c>
      <c r="F22" s="10">
        <v>1</v>
      </c>
    </row>
    <row r="23" spans="1:6" x14ac:dyDescent="0.2">
      <c r="A23" s="20" t="s">
        <v>344</v>
      </c>
      <c r="B23" s="21">
        <v>388</v>
      </c>
      <c r="C23" s="21">
        <v>293</v>
      </c>
      <c r="D23" s="21">
        <v>72</v>
      </c>
      <c r="E23" s="21">
        <v>18</v>
      </c>
      <c r="F23" s="21">
        <v>5</v>
      </c>
    </row>
    <row r="24" spans="1:6" x14ac:dyDescent="0.2">
      <c r="A24" s="20" t="s">
        <v>345</v>
      </c>
      <c r="B24" s="21">
        <v>299</v>
      </c>
      <c r="C24" s="21">
        <v>196</v>
      </c>
      <c r="D24" s="21">
        <v>73</v>
      </c>
      <c r="E24" s="21">
        <v>21</v>
      </c>
      <c r="F24" s="21">
        <v>9</v>
      </c>
    </row>
    <row r="25" spans="1:6" x14ac:dyDescent="0.2">
      <c r="A25" s="20" t="s">
        <v>346</v>
      </c>
      <c r="B25" s="21">
        <v>192</v>
      </c>
      <c r="C25" s="21">
        <v>111</v>
      </c>
      <c r="D25" s="21">
        <v>39</v>
      </c>
      <c r="E25" s="21">
        <v>35</v>
      </c>
      <c r="F25" s="21">
        <v>7</v>
      </c>
    </row>
    <row r="26" spans="1:6" x14ac:dyDescent="0.2">
      <c r="A26" s="20" t="s">
        <v>347</v>
      </c>
      <c r="B26" s="21">
        <v>77</v>
      </c>
      <c r="C26" s="21">
        <v>47</v>
      </c>
      <c r="D26" s="21">
        <v>10</v>
      </c>
      <c r="E26" s="21">
        <v>18</v>
      </c>
      <c r="F26" s="21">
        <v>2</v>
      </c>
    </row>
    <row r="27" spans="1:6" x14ac:dyDescent="0.2">
      <c r="A27" s="20" t="s">
        <v>348</v>
      </c>
      <c r="B27" s="21">
        <v>19</v>
      </c>
      <c r="C27" s="21">
        <v>10</v>
      </c>
      <c r="D27" s="21">
        <v>3</v>
      </c>
      <c r="E27" s="21">
        <v>5</v>
      </c>
      <c r="F27" s="21">
        <v>1</v>
      </c>
    </row>
    <row r="28" spans="1:6" x14ac:dyDescent="0.2">
      <c r="A28" s="20" t="s">
        <v>349</v>
      </c>
      <c r="B28" s="21">
        <v>4</v>
      </c>
      <c r="C28" s="21">
        <v>0</v>
      </c>
      <c r="D28" s="21">
        <v>0</v>
      </c>
      <c r="E28" s="21">
        <v>4</v>
      </c>
      <c r="F28" s="21">
        <v>0</v>
      </c>
    </row>
    <row r="29" spans="1:6" x14ac:dyDescent="0.2">
      <c r="A29" s="20" t="s">
        <v>350</v>
      </c>
      <c r="B29" s="21">
        <v>686</v>
      </c>
      <c r="C29" s="21">
        <v>525</v>
      </c>
      <c r="D29" s="21">
        <v>128</v>
      </c>
      <c r="E29" s="21">
        <v>27</v>
      </c>
      <c r="F29" s="21">
        <v>6</v>
      </c>
    </row>
    <row r="30" spans="1:6" x14ac:dyDescent="0.2">
      <c r="A30" s="20" t="s">
        <v>351</v>
      </c>
      <c r="B30" s="21">
        <v>491</v>
      </c>
      <c r="C30" s="21">
        <v>307</v>
      </c>
      <c r="D30" s="21">
        <v>112</v>
      </c>
      <c r="E30" s="21">
        <v>56</v>
      </c>
      <c r="F30" s="21">
        <v>16</v>
      </c>
    </row>
    <row r="31" spans="1:6" x14ac:dyDescent="0.2">
      <c r="A31" s="20" t="s">
        <v>352</v>
      </c>
      <c r="B31" s="21">
        <v>100</v>
      </c>
      <c r="C31" s="21">
        <v>57</v>
      </c>
      <c r="D31" s="21">
        <v>13</v>
      </c>
      <c r="E31" s="21">
        <v>27</v>
      </c>
      <c r="F31" s="21">
        <v>3</v>
      </c>
    </row>
    <row r="32" spans="1:6" x14ac:dyDescent="0.2">
      <c r="A32" s="20" t="s">
        <v>353</v>
      </c>
      <c r="B32" s="21">
        <v>591</v>
      </c>
      <c r="C32" s="21">
        <v>364</v>
      </c>
      <c r="D32" s="21">
        <v>125</v>
      </c>
      <c r="E32" s="21">
        <v>83</v>
      </c>
      <c r="F32" s="21">
        <v>19</v>
      </c>
    </row>
    <row r="33" spans="1:6" x14ac:dyDescent="0.2">
      <c r="A33" s="9" t="s">
        <v>355</v>
      </c>
      <c r="B33" s="10">
        <v>312</v>
      </c>
      <c r="C33" s="10">
        <v>295</v>
      </c>
      <c r="D33" s="10">
        <v>6</v>
      </c>
      <c r="E33" s="10">
        <v>7</v>
      </c>
      <c r="F33" s="10">
        <v>4</v>
      </c>
    </row>
    <row r="34" spans="1:6" x14ac:dyDescent="0.2">
      <c r="A34" s="20" t="s">
        <v>344</v>
      </c>
      <c r="B34" s="21">
        <v>367</v>
      </c>
      <c r="C34" s="21">
        <v>329</v>
      </c>
      <c r="D34" s="21">
        <v>19</v>
      </c>
      <c r="E34" s="21">
        <v>13</v>
      </c>
      <c r="F34" s="21">
        <v>6</v>
      </c>
    </row>
    <row r="35" spans="1:6" x14ac:dyDescent="0.2">
      <c r="A35" s="20" t="s">
        <v>345</v>
      </c>
      <c r="B35" s="21">
        <v>302</v>
      </c>
      <c r="C35" s="21">
        <v>261</v>
      </c>
      <c r="D35" s="21">
        <v>14</v>
      </c>
      <c r="E35" s="21">
        <v>21</v>
      </c>
      <c r="F35" s="21">
        <v>6</v>
      </c>
    </row>
    <row r="36" spans="1:6" x14ac:dyDescent="0.2">
      <c r="A36" s="20" t="s">
        <v>346</v>
      </c>
      <c r="B36" s="21">
        <v>233</v>
      </c>
      <c r="C36" s="21">
        <v>162</v>
      </c>
      <c r="D36" s="21">
        <v>26</v>
      </c>
      <c r="E36" s="21">
        <v>39</v>
      </c>
      <c r="F36" s="21">
        <v>6</v>
      </c>
    </row>
    <row r="37" spans="1:6" x14ac:dyDescent="0.2">
      <c r="A37" s="20" t="s">
        <v>347</v>
      </c>
      <c r="B37" s="21">
        <v>140</v>
      </c>
      <c r="C37" s="21">
        <v>76</v>
      </c>
      <c r="D37" s="21">
        <v>12</v>
      </c>
      <c r="E37" s="21">
        <v>47</v>
      </c>
      <c r="F37" s="21">
        <v>5</v>
      </c>
    </row>
    <row r="38" spans="1:6" x14ac:dyDescent="0.2">
      <c r="A38" s="20" t="s">
        <v>348</v>
      </c>
      <c r="B38" s="21">
        <v>37</v>
      </c>
      <c r="C38" s="21">
        <v>8</v>
      </c>
      <c r="D38" s="21">
        <v>8</v>
      </c>
      <c r="E38" s="21">
        <v>19</v>
      </c>
      <c r="F38" s="21">
        <v>2</v>
      </c>
    </row>
    <row r="39" spans="1:6" x14ac:dyDescent="0.2">
      <c r="A39" s="20" t="s">
        <v>349</v>
      </c>
      <c r="B39" s="21">
        <v>9</v>
      </c>
      <c r="C39" s="21">
        <v>1</v>
      </c>
      <c r="D39" s="21">
        <v>3</v>
      </c>
      <c r="E39" s="21">
        <v>5</v>
      </c>
      <c r="F39" s="21">
        <v>0</v>
      </c>
    </row>
    <row r="40" spans="1:6" x14ac:dyDescent="0.2">
      <c r="A40" s="20" t="s">
        <v>350</v>
      </c>
      <c r="B40" s="21">
        <v>679</v>
      </c>
      <c r="C40" s="21">
        <v>624</v>
      </c>
      <c r="D40" s="21">
        <v>25</v>
      </c>
      <c r="E40" s="21">
        <v>20</v>
      </c>
      <c r="F40" s="21">
        <v>10</v>
      </c>
    </row>
    <row r="41" spans="1:6" x14ac:dyDescent="0.2">
      <c r="A41" s="20" t="s">
        <v>351</v>
      </c>
      <c r="B41" s="21">
        <v>535</v>
      </c>
      <c r="C41" s="21">
        <v>423</v>
      </c>
      <c r="D41" s="21">
        <v>40</v>
      </c>
      <c r="E41" s="21">
        <v>60</v>
      </c>
      <c r="F41" s="21">
        <v>12</v>
      </c>
    </row>
    <row r="42" spans="1:6" x14ac:dyDescent="0.2">
      <c r="A42" s="20" t="s">
        <v>352</v>
      </c>
      <c r="B42" s="21">
        <v>186</v>
      </c>
      <c r="C42" s="21">
        <v>85</v>
      </c>
      <c r="D42" s="21">
        <v>23</v>
      </c>
      <c r="E42" s="21">
        <v>71</v>
      </c>
      <c r="F42" s="21">
        <v>7</v>
      </c>
    </row>
    <row r="43" spans="1:6" x14ac:dyDescent="0.2">
      <c r="A43" s="20" t="s">
        <v>353</v>
      </c>
      <c r="B43" s="21">
        <v>721</v>
      </c>
      <c r="C43" s="21">
        <v>508</v>
      </c>
      <c r="D43" s="21">
        <v>63</v>
      </c>
      <c r="E43" s="21">
        <v>131</v>
      </c>
      <c r="F43" s="21">
        <v>19</v>
      </c>
    </row>
    <row r="44" spans="1:6" x14ac:dyDescent="0.2">
      <c r="A44" s="9" t="s">
        <v>356</v>
      </c>
      <c r="B44" s="9"/>
      <c r="C44" s="9"/>
      <c r="D44" s="9"/>
      <c r="E44" s="9"/>
      <c r="F44" s="9"/>
    </row>
    <row r="45" spans="1:6" x14ac:dyDescent="0.2">
      <c r="A45" s="20" t="s">
        <v>357</v>
      </c>
      <c r="B45" s="21">
        <v>138</v>
      </c>
      <c r="C45" s="21">
        <v>119</v>
      </c>
      <c r="D45" s="21">
        <v>6</v>
      </c>
      <c r="E45" s="21">
        <v>11</v>
      </c>
      <c r="F45" s="21">
        <v>2</v>
      </c>
    </row>
    <row r="46" spans="1:6" x14ac:dyDescent="0.2">
      <c r="A46" s="20" t="s">
        <v>328</v>
      </c>
      <c r="B46" s="21">
        <v>1747</v>
      </c>
      <c r="C46" s="21">
        <v>1301</v>
      </c>
      <c r="D46" s="21">
        <v>274</v>
      </c>
      <c r="E46" s="21">
        <v>137</v>
      </c>
      <c r="F46" s="21">
        <v>35</v>
      </c>
    </row>
    <row r="47" spans="1:6" x14ac:dyDescent="0.2">
      <c r="A47" s="20" t="s">
        <v>329</v>
      </c>
      <c r="B47" s="21">
        <v>191</v>
      </c>
      <c r="C47" s="21">
        <v>162</v>
      </c>
      <c r="D47" s="21">
        <v>10</v>
      </c>
      <c r="E47" s="21">
        <v>15</v>
      </c>
      <c r="F47" s="21">
        <v>4</v>
      </c>
    </row>
    <row r="48" spans="1:6" x14ac:dyDescent="0.2">
      <c r="A48" s="20" t="s">
        <v>330</v>
      </c>
      <c r="B48" s="21">
        <v>544</v>
      </c>
      <c r="C48" s="21">
        <v>399</v>
      </c>
      <c r="D48" s="21">
        <v>42</v>
      </c>
      <c r="E48" s="21">
        <v>94</v>
      </c>
      <c r="F48" s="21">
        <v>9</v>
      </c>
    </row>
    <row r="49" spans="1:6" x14ac:dyDescent="0.2">
      <c r="A49" s="20" t="s">
        <v>358</v>
      </c>
      <c r="B49" s="21">
        <v>57</v>
      </c>
      <c r="C49" s="21">
        <v>40</v>
      </c>
      <c r="D49" s="21">
        <v>9</v>
      </c>
      <c r="E49" s="21">
        <v>4</v>
      </c>
      <c r="F49" s="21">
        <v>4</v>
      </c>
    </row>
    <row r="50" spans="1:6" x14ac:dyDescent="0.2">
      <c r="A50" s="9" t="s">
        <v>359</v>
      </c>
      <c r="B50" s="10">
        <v>89</v>
      </c>
      <c r="C50" s="10">
        <v>81</v>
      </c>
      <c r="D50" s="10">
        <v>1</v>
      </c>
      <c r="E50" s="10">
        <v>6</v>
      </c>
      <c r="F50" s="10">
        <v>1</v>
      </c>
    </row>
    <row r="51" spans="1:6" x14ac:dyDescent="0.2">
      <c r="A51" s="20" t="s">
        <v>331</v>
      </c>
      <c r="B51" s="21">
        <v>977</v>
      </c>
      <c r="C51" s="21">
        <v>638</v>
      </c>
      <c r="D51" s="21">
        <v>238</v>
      </c>
      <c r="E51" s="21">
        <v>80</v>
      </c>
      <c r="F51" s="21">
        <v>21</v>
      </c>
    </row>
    <row r="52" spans="1:6" x14ac:dyDescent="0.2">
      <c r="A52" s="20" t="s">
        <v>332</v>
      </c>
      <c r="B52" s="21">
        <v>73</v>
      </c>
      <c r="C52" s="21">
        <v>67</v>
      </c>
      <c r="D52" s="21">
        <v>2</v>
      </c>
      <c r="E52" s="21">
        <v>3</v>
      </c>
      <c r="F52" s="21">
        <v>1</v>
      </c>
    </row>
    <row r="53" spans="1:6" x14ac:dyDescent="0.2">
      <c r="A53" s="20" t="s">
        <v>333</v>
      </c>
      <c r="B53" s="21">
        <v>108</v>
      </c>
      <c r="C53" s="21">
        <v>81</v>
      </c>
      <c r="D53" s="21">
        <v>6</v>
      </c>
      <c r="E53" s="21">
        <v>19</v>
      </c>
      <c r="F53" s="21">
        <v>2</v>
      </c>
    </row>
    <row r="54" spans="1:6" x14ac:dyDescent="0.2">
      <c r="A54" s="20" t="s">
        <v>358</v>
      </c>
      <c r="B54" s="21">
        <v>30</v>
      </c>
      <c r="C54" s="21">
        <v>22</v>
      </c>
      <c r="D54" s="21">
        <v>6</v>
      </c>
      <c r="E54" s="21">
        <v>2</v>
      </c>
      <c r="F54" s="21">
        <v>0</v>
      </c>
    </row>
    <row r="55" spans="1:6" x14ac:dyDescent="0.2">
      <c r="A55" s="9" t="s">
        <v>360</v>
      </c>
      <c r="B55" s="10">
        <v>49</v>
      </c>
      <c r="C55" s="10">
        <v>38</v>
      </c>
      <c r="D55" s="10">
        <v>5</v>
      </c>
      <c r="E55" s="10">
        <v>5</v>
      </c>
      <c r="F55" s="10">
        <v>1</v>
      </c>
    </row>
    <row r="56" spans="1:6" x14ac:dyDescent="0.2">
      <c r="A56" s="20" t="s">
        <v>331</v>
      </c>
      <c r="B56" s="21">
        <v>770</v>
      </c>
      <c r="C56" s="21">
        <v>663</v>
      </c>
      <c r="D56" s="21">
        <v>36</v>
      </c>
      <c r="E56" s="21">
        <v>57</v>
      </c>
      <c r="F56" s="21">
        <v>14</v>
      </c>
    </row>
    <row r="57" spans="1:6" x14ac:dyDescent="0.2">
      <c r="A57" s="20" t="s">
        <v>332</v>
      </c>
      <c r="B57" s="21">
        <v>118</v>
      </c>
      <c r="C57" s="21">
        <v>95</v>
      </c>
      <c r="D57" s="21">
        <v>8</v>
      </c>
      <c r="E57" s="21">
        <v>12</v>
      </c>
      <c r="F57" s="21">
        <v>3</v>
      </c>
    </row>
    <row r="58" spans="1:6" x14ac:dyDescent="0.2">
      <c r="A58" s="20" t="s">
        <v>333</v>
      </c>
      <c r="B58" s="21">
        <v>436</v>
      </c>
      <c r="C58" s="21">
        <v>318</v>
      </c>
      <c r="D58" s="21">
        <v>36</v>
      </c>
      <c r="E58" s="21">
        <v>75</v>
      </c>
      <c r="F58" s="21">
        <v>7</v>
      </c>
    </row>
    <row r="59" spans="1:6" x14ac:dyDescent="0.2">
      <c r="A59" s="20" t="s">
        <v>358</v>
      </c>
      <c r="B59" s="21">
        <v>27</v>
      </c>
      <c r="C59" s="21">
        <v>18</v>
      </c>
      <c r="D59" s="21">
        <v>3</v>
      </c>
      <c r="E59" s="21">
        <v>2</v>
      </c>
      <c r="F59" s="21">
        <v>4</v>
      </c>
    </row>
    <row r="60" spans="1:6" x14ac:dyDescent="0.2">
      <c r="A60" s="9" t="s">
        <v>361</v>
      </c>
      <c r="B60" s="9"/>
      <c r="C60" s="9"/>
      <c r="D60" s="9"/>
      <c r="E60" s="9"/>
      <c r="F60" s="9"/>
    </row>
    <row r="61" spans="1:6" x14ac:dyDescent="0.2">
      <c r="A61" s="20" t="s">
        <v>362</v>
      </c>
      <c r="B61" s="21">
        <v>360</v>
      </c>
      <c r="C61" s="21">
        <v>238</v>
      </c>
      <c r="D61" s="21">
        <v>60</v>
      </c>
      <c r="E61" s="21">
        <v>56</v>
      </c>
      <c r="F61" s="21">
        <v>6</v>
      </c>
    </row>
    <row r="62" spans="1:6" x14ac:dyDescent="0.2">
      <c r="A62" s="20" t="s">
        <v>363</v>
      </c>
      <c r="B62" s="21">
        <v>1326</v>
      </c>
      <c r="C62" s="21">
        <v>1025</v>
      </c>
      <c r="D62" s="21">
        <v>165</v>
      </c>
      <c r="E62" s="21">
        <v>108</v>
      </c>
      <c r="F62" s="21">
        <v>28</v>
      </c>
    </row>
    <row r="63" spans="1:6" x14ac:dyDescent="0.2">
      <c r="A63" s="20" t="s">
        <v>364</v>
      </c>
      <c r="B63" s="21">
        <v>649</v>
      </c>
      <c r="C63" s="21">
        <v>478</v>
      </c>
      <c r="D63" s="21">
        <v>88</v>
      </c>
      <c r="E63" s="21">
        <v>69</v>
      </c>
      <c r="F63" s="21">
        <v>14</v>
      </c>
    </row>
    <row r="64" spans="1:6" x14ac:dyDescent="0.2">
      <c r="A64" s="20" t="s">
        <v>365</v>
      </c>
      <c r="B64" s="21">
        <v>277</v>
      </c>
      <c r="C64" s="21">
        <v>233</v>
      </c>
      <c r="D64" s="21">
        <v>19</v>
      </c>
      <c r="E64" s="21">
        <v>22</v>
      </c>
      <c r="F64" s="21">
        <v>3</v>
      </c>
    </row>
    <row r="65" spans="1:6" x14ac:dyDescent="0.2">
      <c r="A65" s="20" t="s">
        <v>366</v>
      </c>
      <c r="B65" s="21">
        <v>65</v>
      </c>
      <c r="C65" s="21">
        <v>47</v>
      </c>
      <c r="D65" s="21">
        <v>9</v>
      </c>
      <c r="E65" s="21">
        <v>6</v>
      </c>
      <c r="F65" s="21">
        <v>3</v>
      </c>
    </row>
    <row r="66" spans="1:6" x14ac:dyDescent="0.2">
      <c r="A66" s="9" t="s">
        <v>367</v>
      </c>
      <c r="B66" s="9"/>
      <c r="C66" s="9"/>
      <c r="D66" s="9"/>
      <c r="E66" s="9"/>
      <c r="F66" s="9"/>
    </row>
    <row r="67" spans="1:6" x14ac:dyDescent="0.2">
      <c r="A67" s="20" t="s">
        <v>368</v>
      </c>
      <c r="B67" s="21">
        <v>537</v>
      </c>
      <c r="C67" s="21">
        <v>455</v>
      </c>
      <c r="D67" s="21">
        <v>24</v>
      </c>
      <c r="E67" s="21">
        <v>49</v>
      </c>
      <c r="F67" s="21">
        <v>9</v>
      </c>
    </row>
    <row r="68" spans="1:6" x14ac:dyDescent="0.2">
      <c r="A68" s="20" t="s">
        <v>180</v>
      </c>
      <c r="B68" s="21">
        <v>1667</v>
      </c>
      <c r="C68" s="21">
        <v>1251</v>
      </c>
      <c r="D68" s="21">
        <v>258</v>
      </c>
      <c r="E68" s="21">
        <v>126</v>
      </c>
      <c r="F68" s="21">
        <v>32</v>
      </c>
    </row>
    <row r="69" spans="1:6" x14ac:dyDescent="0.2">
      <c r="A69" s="20" t="s">
        <v>369</v>
      </c>
      <c r="B69" s="21">
        <v>99</v>
      </c>
      <c r="C69" s="21">
        <v>82</v>
      </c>
      <c r="D69" s="21">
        <v>13</v>
      </c>
      <c r="E69" s="21">
        <v>3</v>
      </c>
      <c r="F69" s="21">
        <v>1</v>
      </c>
    </row>
    <row r="70" spans="1:6" x14ac:dyDescent="0.2">
      <c r="A70" s="20" t="s">
        <v>370</v>
      </c>
      <c r="B70" s="21">
        <v>819</v>
      </c>
      <c r="C70" s="21">
        <v>585</v>
      </c>
      <c r="D70" s="21">
        <v>121</v>
      </c>
      <c r="E70" s="21">
        <v>100</v>
      </c>
      <c r="F70" s="21">
        <v>13</v>
      </c>
    </row>
    <row r="71" spans="1:6" x14ac:dyDescent="0.2">
      <c r="A71" s="20" t="s">
        <v>371</v>
      </c>
      <c r="B71" s="21">
        <v>87</v>
      </c>
      <c r="C71" s="21">
        <v>59</v>
      </c>
      <c r="D71" s="21">
        <v>8</v>
      </c>
      <c r="E71" s="21">
        <v>16</v>
      </c>
      <c r="F71" s="21">
        <v>4</v>
      </c>
    </row>
    <row r="72" spans="1:6" x14ac:dyDescent="0.2">
      <c r="A72" s="20" t="s">
        <v>366</v>
      </c>
      <c r="B72" s="21">
        <v>55</v>
      </c>
      <c r="C72" s="21">
        <v>40</v>
      </c>
      <c r="D72" s="21">
        <v>10</v>
      </c>
      <c r="E72" s="21">
        <v>4</v>
      </c>
      <c r="F72" s="21">
        <v>1</v>
      </c>
    </row>
    <row r="73" spans="1:6" x14ac:dyDescent="0.2">
      <c r="A73" s="9" t="s">
        <v>372</v>
      </c>
      <c r="B73" s="9"/>
      <c r="C73" s="9"/>
      <c r="D73" s="9"/>
      <c r="E73" s="9"/>
      <c r="F73" s="9"/>
    </row>
    <row r="74" spans="1:6" x14ac:dyDescent="0.2">
      <c r="A74" s="20" t="s">
        <v>373</v>
      </c>
      <c r="B74" s="21">
        <v>537</v>
      </c>
      <c r="C74" s="21">
        <v>455</v>
      </c>
      <c r="D74" s="21">
        <v>24</v>
      </c>
      <c r="E74" s="21">
        <v>49</v>
      </c>
      <c r="F74" s="21">
        <v>9</v>
      </c>
    </row>
    <row r="75" spans="1:6" x14ac:dyDescent="0.2">
      <c r="A75" s="20" t="s">
        <v>374</v>
      </c>
      <c r="B75" s="21">
        <v>1329</v>
      </c>
      <c r="C75" s="21">
        <v>979</v>
      </c>
      <c r="D75" s="21">
        <v>196</v>
      </c>
      <c r="E75" s="21">
        <v>124</v>
      </c>
      <c r="F75" s="21">
        <v>30</v>
      </c>
    </row>
    <row r="76" spans="1:6" x14ac:dyDescent="0.2">
      <c r="A76" s="20" t="s">
        <v>375</v>
      </c>
      <c r="B76" s="21">
        <v>406</v>
      </c>
      <c r="C76" s="21">
        <v>298</v>
      </c>
      <c r="D76" s="21">
        <v>60</v>
      </c>
      <c r="E76" s="21">
        <v>37</v>
      </c>
      <c r="F76" s="21">
        <v>11</v>
      </c>
    </row>
    <row r="77" spans="1:6" x14ac:dyDescent="0.2">
      <c r="A77" s="20" t="s">
        <v>376</v>
      </c>
      <c r="B77" s="21">
        <v>152</v>
      </c>
      <c r="C77" s="21">
        <v>109</v>
      </c>
      <c r="D77" s="21">
        <v>22</v>
      </c>
      <c r="E77" s="21">
        <v>21</v>
      </c>
      <c r="F77" s="21">
        <v>0</v>
      </c>
    </row>
    <row r="78" spans="1:6" x14ac:dyDescent="0.2">
      <c r="A78" s="20" t="s">
        <v>377</v>
      </c>
      <c r="B78" s="21">
        <v>88</v>
      </c>
      <c r="C78" s="21">
        <v>72</v>
      </c>
      <c r="D78" s="21">
        <v>7</v>
      </c>
      <c r="E78" s="21">
        <v>7</v>
      </c>
      <c r="F78" s="21">
        <v>2</v>
      </c>
    </row>
    <row r="79" spans="1:6" x14ac:dyDescent="0.2">
      <c r="A79" s="20" t="s">
        <v>378</v>
      </c>
      <c r="B79" s="21">
        <v>84</v>
      </c>
      <c r="C79" s="21">
        <v>53</v>
      </c>
      <c r="D79" s="21">
        <v>20</v>
      </c>
      <c r="E79" s="21">
        <v>11</v>
      </c>
      <c r="F79" s="21">
        <v>0</v>
      </c>
    </row>
    <row r="80" spans="1:6" x14ac:dyDescent="0.2">
      <c r="A80" s="20" t="s">
        <v>366</v>
      </c>
      <c r="B80" s="21">
        <v>81</v>
      </c>
      <c r="C80" s="21">
        <v>55</v>
      </c>
      <c r="D80" s="21">
        <v>12</v>
      </c>
      <c r="E80" s="21">
        <v>12</v>
      </c>
      <c r="F80" s="21">
        <v>2</v>
      </c>
    </row>
    <row r="81" spans="1:6" x14ac:dyDescent="0.2">
      <c r="A81" s="9" t="s">
        <v>379</v>
      </c>
      <c r="B81" s="9"/>
      <c r="C81" s="9"/>
      <c r="D81" s="9"/>
      <c r="E81" s="9"/>
      <c r="F81" s="9"/>
    </row>
    <row r="82" spans="1:6" x14ac:dyDescent="0.2">
      <c r="A82" s="20" t="s">
        <v>380</v>
      </c>
      <c r="B82" s="21">
        <v>788</v>
      </c>
      <c r="C82" s="21">
        <v>653</v>
      </c>
      <c r="D82" s="21">
        <v>113</v>
      </c>
      <c r="E82" s="21">
        <v>11</v>
      </c>
      <c r="F82" s="21">
        <v>11</v>
      </c>
    </row>
    <row r="83" spans="1:6" x14ac:dyDescent="0.2">
      <c r="A83" s="20" t="s">
        <v>381</v>
      </c>
      <c r="B83" s="21">
        <v>1824</v>
      </c>
      <c r="C83" s="21">
        <v>1320</v>
      </c>
      <c r="D83" s="21">
        <v>217</v>
      </c>
      <c r="E83" s="21">
        <v>246</v>
      </c>
      <c r="F83" s="21">
        <v>41</v>
      </c>
    </row>
    <row r="84" spans="1:6" x14ac:dyDescent="0.2">
      <c r="A84" s="20" t="s">
        <v>366</v>
      </c>
      <c r="B84" s="21">
        <v>65</v>
      </c>
      <c r="C84" s="21">
        <v>48</v>
      </c>
      <c r="D84" s="21">
        <v>11</v>
      </c>
      <c r="E84" s="21">
        <v>4</v>
      </c>
      <c r="F84" s="21">
        <v>2</v>
      </c>
    </row>
    <row r="85" spans="1:6" x14ac:dyDescent="0.2">
      <c r="A85" s="9" t="s">
        <v>382</v>
      </c>
      <c r="B85" s="9"/>
      <c r="C85" s="9"/>
      <c r="D85" s="9"/>
      <c r="E85" s="9"/>
      <c r="F85" s="9"/>
    </row>
    <row r="86" spans="1:6" x14ac:dyDescent="0.2">
      <c r="A86" s="20" t="s">
        <v>383</v>
      </c>
      <c r="B86" s="21">
        <v>393</v>
      </c>
      <c r="C86" s="21">
        <v>325</v>
      </c>
      <c r="D86" s="21">
        <v>56</v>
      </c>
      <c r="E86" s="21">
        <v>5</v>
      </c>
      <c r="F86" s="21">
        <v>7</v>
      </c>
    </row>
    <row r="87" spans="1:6" x14ac:dyDescent="0.2">
      <c r="A87" s="20" t="s">
        <v>181</v>
      </c>
      <c r="B87" s="21">
        <v>1944</v>
      </c>
      <c r="C87" s="21">
        <v>1441</v>
      </c>
      <c r="D87" s="21">
        <v>245</v>
      </c>
      <c r="E87" s="21">
        <v>216</v>
      </c>
      <c r="F87" s="21">
        <v>42</v>
      </c>
    </row>
    <row r="88" spans="1:6" x14ac:dyDescent="0.2">
      <c r="A88" s="20" t="s">
        <v>182</v>
      </c>
      <c r="B88" s="21">
        <v>38</v>
      </c>
      <c r="C88" s="21">
        <v>28</v>
      </c>
      <c r="D88" s="21">
        <v>7</v>
      </c>
      <c r="E88" s="21">
        <v>3</v>
      </c>
      <c r="F88" s="21">
        <v>0</v>
      </c>
    </row>
    <row r="89" spans="1:6" x14ac:dyDescent="0.2">
      <c r="A89" s="20" t="s">
        <v>384</v>
      </c>
      <c r="B89" s="21">
        <v>36</v>
      </c>
      <c r="C89" s="21">
        <v>27</v>
      </c>
      <c r="D89" s="21">
        <v>5</v>
      </c>
      <c r="E89" s="21">
        <v>4</v>
      </c>
      <c r="F89" s="21">
        <v>0</v>
      </c>
    </row>
    <row r="90" spans="1:6" x14ac:dyDescent="0.2">
      <c r="A90" s="20" t="s">
        <v>183</v>
      </c>
      <c r="B90" s="21">
        <v>53</v>
      </c>
      <c r="C90" s="21">
        <v>41</v>
      </c>
      <c r="D90" s="21">
        <v>6</v>
      </c>
      <c r="E90" s="21">
        <v>6</v>
      </c>
      <c r="F90" s="21">
        <v>0</v>
      </c>
    </row>
    <row r="91" spans="1:6" x14ac:dyDescent="0.2">
      <c r="A91" s="20" t="s">
        <v>385</v>
      </c>
      <c r="B91" s="21">
        <v>22</v>
      </c>
      <c r="C91" s="21">
        <v>12</v>
      </c>
      <c r="D91" s="21">
        <v>3</v>
      </c>
      <c r="E91" s="21">
        <v>5</v>
      </c>
      <c r="F91" s="21">
        <v>2</v>
      </c>
    </row>
    <row r="92" spans="1:6" x14ac:dyDescent="0.2">
      <c r="A92" s="20" t="s">
        <v>386</v>
      </c>
      <c r="B92" s="21">
        <v>32</v>
      </c>
      <c r="C92" s="21">
        <v>26</v>
      </c>
      <c r="D92" s="21">
        <v>1</v>
      </c>
      <c r="E92" s="21">
        <v>5</v>
      </c>
      <c r="F92" s="21">
        <v>0</v>
      </c>
    </row>
    <row r="93" spans="1:6" x14ac:dyDescent="0.2">
      <c r="A93" s="20" t="s">
        <v>387</v>
      </c>
      <c r="B93" s="21">
        <v>9</v>
      </c>
      <c r="C93" s="21">
        <v>5</v>
      </c>
      <c r="D93" s="21">
        <v>1</v>
      </c>
      <c r="E93" s="21">
        <v>3</v>
      </c>
      <c r="F93" s="21">
        <v>0</v>
      </c>
    </row>
    <row r="94" spans="1:6" x14ac:dyDescent="0.2">
      <c r="A94" s="20" t="s">
        <v>366</v>
      </c>
      <c r="B94" s="21">
        <v>150</v>
      </c>
      <c r="C94" s="21">
        <v>116</v>
      </c>
      <c r="D94" s="21">
        <v>17</v>
      </c>
      <c r="E94" s="21">
        <v>14</v>
      </c>
      <c r="F94" s="21">
        <v>3</v>
      </c>
    </row>
    <row r="95" spans="1:6" x14ac:dyDescent="0.2">
      <c r="A95" s="9" t="s">
        <v>388</v>
      </c>
      <c r="B95" s="9"/>
      <c r="C95" s="9"/>
      <c r="D95" s="9"/>
      <c r="E95" s="9"/>
      <c r="F95" s="9"/>
    </row>
    <row r="96" spans="1:6" x14ac:dyDescent="0.2">
      <c r="A96" s="20" t="s">
        <v>184</v>
      </c>
      <c r="B96" s="21">
        <v>54</v>
      </c>
      <c r="C96" s="21">
        <v>39</v>
      </c>
      <c r="D96" s="21">
        <v>5</v>
      </c>
      <c r="E96" s="21">
        <v>8</v>
      </c>
      <c r="F96" s="21">
        <v>2</v>
      </c>
    </row>
    <row r="97" spans="1:6" x14ac:dyDescent="0.2">
      <c r="A97" s="20" t="s">
        <v>185</v>
      </c>
      <c r="B97" s="21">
        <v>196</v>
      </c>
      <c r="C97" s="21">
        <v>136</v>
      </c>
      <c r="D97" s="21">
        <v>22</v>
      </c>
      <c r="E97" s="21">
        <v>31</v>
      </c>
      <c r="F97" s="21">
        <v>7</v>
      </c>
    </row>
    <row r="98" spans="1:6" x14ac:dyDescent="0.2">
      <c r="A98" s="20" t="s">
        <v>186</v>
      </c>
      <c r="B98" s="21">
        <v>310</v>
      </c>
      <c r="C98" s="21">
        <v>241</v>
      </c>
      <c r="D98" s="21">
        <v>24</v>
      </c>
      <c r="E98" s="21">
        <v>38</v>
      </c>
      <c r="F98" s="21">
        <v>7</v>
      </c>
    </row>
    <row r="99" spans="1:6" x14ac:dyDescent="0.2">
      <c r="A99" s="20" t="s">
        <v>187</v>
      </c>
      <c r="B99" s="21">
        <v>385</v>
      </c>
      <c r="C99" s="21">
        <v>292</v>
      </c>
      <c r="D99" s="21">
        <v>49</v>
      </c>
      <c r="E99" s="21">
        <v>35</v>
      </c>
      <c r="F99" s="21">
        <v>9</v>
      </c>
    </row>
    <row r="100" spans="1:6" x14ac:dyDescent="0.2">
      <c r="A100" s="20" t="s">
        <v>188</v>
      </c>
      <c r="B100" s="21">
        <v>361</v>
      </c>
      <c r="C100" s="21">
        <v>273</v>
      </c>
      <c r="D100" s="21">
        <v>43</v>
      </c>
      <c r="E100" s="21">
        <v>38</v>
      </c>
      <c r="F100" s="21">
        <v>7</v>
      </c>
    </row>
    <row r="101" spans="1:6" x14ac:dyDescent="0.2">
      <c r="A101" s="20" t="s">
        <v>189</v>
      </c>
      <c r="B101" s="21">
        <v>315</v>
      </c>
      <c r="C101" s="21">
        <v>232</v>
      </c>
      <c r="D101" s="21">
        <v>53</v>
      </c>
      <c r="E101" s="21">
        <v>24</v>
      </c>
      <c r="F101" s="21">
        <v>6</v>
      </c>
    </row>
    <row r="102" spans="1:6" x14ac:dyDescent="0.2">
      <c r="A102" s="20" t="s">
        <v>190</v>
      </c>
      <c r="B102" s="21">
        <v>364</v>
      </c>
      <c r="C102" s="21">
        <v>293</v>
      </c>
      <c r="D102" s="21">
        <v>44</v>
      </c>
      <c r="E102" s="21">
        <v>24</v>
      </c>
      <c r="F102" s="21">
        <v>3</v>
      </c>
    </row>
    <row r="103" spans="1:6" x14ac:dyDescent="0.2">
      <c r="A103" s="20" t="s">
        <v>191</v>
      </c>
      <c r="B103" s="21">
        <v>267</v>
      </c>
      <c r="C103" s="21">
        <v>200</v>
      </c>
      <c r="D103" s="21">
        <v>42</v>
      </c>
      <c r="E103" s="21">
        <v>21</v>
      </c>
      <c r="F103" s="21">
        <v>4</v>
      </c>
    </row>
    <row r="104" spans="1:6" x14ac:dyDescent="0.2">
      <c r="A104" s="20" t="s">
        <v>192</v>
      </c>
      <c r="B104" s="21">
        <v>90</v>
      </c>
      <c r="C104" s="21">
        <v>68</v>
      </c>
      <c r="D104" s="21">
        <v>14</v>
      </c>
      <c r="E104" s="21">
        <v>7</v>
      </c>
      <c r="F104" s="21">
        <v>1</v>
      </c>
    </row>
    <row r="105" spans="1:6" x14ac:dyDescent="0.2">
      <c r="A105" s="20" t="s">
        <v>193</v>
      </c>
      <c r="B105" s="21">
        <v>94</v>
      </c>
      <c r="C105" s="21">
        <v>66</v>
      </c>
      <c r="D105" s="21">
        <v>17</v>
      </c>
      <c r="E105" s="21">
        <v>9</v>
      </c>
      <c r="F105" s="21">
        <v>2</v>
      </c>
    </row>
    <row r="106" spans="1:6" x14ac:dyDescent="0.2">
      <c r="A106" s="20" t="s">
        <v>389</v>
      </c>
      <c r="B106" s="21">
        <v>47</v>
      </c>
      <c r="C106" s="21">
        <v>35</v>
      </c>
      <c r="D106" s="21">
        <v>6</v>
      </c>
      <c r="E106" s="21">
        <v>6</v>
      </c>
      <c r="F106" s="21">
        <v>0</v>
      </c>
    </row>
    <row r="107" spans="1:6" x14ac:dyDescent="0.2">
      <c r="A107" s="20" t="s">
        <v>366</v>
      </c>
      <c r="B107" s="21">
        <v>194</v>
      </c>
      <c r="C107" s="21">
        <v>146</v>
      </c>
      <c r="D107" s="21">
        <v>22</v>
      </c>
      <c r="E107" s="21">
        <v>20</v>
      </c>
      <c r="F107" s="21">
        <v>6</v>
      </c>
    </row>
    <row r="108" spans="1:6" x14ac:dyDescent="0.2">
      <c r="A108" s="9" t="s">
        <v>390</v>
      </c>
      <c r="B108" s="9"/>
      <c r="C108" s="9"/>
      <c r="D108" s="9"/>
      <c r="E108" s="9"/>
      <c r="F108" s="9"/>
    </row>
    <row r="109" spans="1:6" x14ac:dyDescent="0.2">
      <c r="A109" s="20" t="s">
        <v>391</v>
      </c>
      <c r="B109" s="21">
        <v>633</v>
      </c>
      <c r="C109" s="21">
        <v>494</v>
      </c>
      <c r="D109" s="21">
        <v>67</v>
      </c>
      <c r="E109" s="21">
        <v>65</v>
      </c>
      <c r="F109" s="21">
        <v>7</v>
      </c>
    </row>
    <row r="110" spans="1:6" x14ac:dyDescent="0.2">
      <c r="A110" s="20" t="s">
        <v>392</v>
      </c>
      <c r="B110" s="21">
        <v>1123</v>
      </c>
      <c r="C110" s="21">
        <v>848</v>
      </c>
      <c r="D110" s="21">
        <v>141</v>
      </c>
      <c r="E110" s="21">
        <v>109</v>
      </c>
      <c r="F110" s="21">
        <v>25</v>
      </c>
    </row>
    <row r="111" spans="1:6" x14ac:dyDescent="0.2">
      <c r="A111" s="20" t="s">
        <v>393</v>
      </c>
      <c r="B111" s="21">
        <v>660</v>
      </c>
      <c r="C111" s="21">
        <v>475</v>
      </c>
      <c r="D111" s="21">
        <v>99</v>
      </c>
      <c r="E111" s="21">
        <v>67</v>
      </c>
      <c r="F111" s="21">
        <v>19</v>
      </c>
    </row>
    <row r="112" spans="1:6" x14ac:dyDescent="0.2">
      <c r="A112" s="20" t="s">
        <v>394</v>
      </c>
      <c r="B112" s="21">
        <v>261</v>
      </c>
      <c r="C112" s="21">
        <v>204</v>
      </c>
      <c r="D112" s="21">
        <v>34</v>
      </c>
      <c r="E112" s="21">
        <v>20</v>
      </c>
      <c r="F112" s="21">
        <v>3</v>
      </c>
    </row>
    <row r="113" spans="1:6" x14ac:dyDescent="0.2">
      <c r="A113" s="9" t="s">
        <v>395</v>
      </c>
      <c r="B113" s="9"/>
      <c r="C113" s="9"/>
      <c r="D113" s="9"/>
      <c r="E113" s="9"/>
      <c r="F113" s="9"/>
    </row>
    <row r="114" spans="1:6" x14ac:dyDescent="0.2">
      <c r="A114" s="20" t="s">
        <v>396</v>
      </c>
      <c r="B114" s="21">
        <v>329</v>
      </c>
      <c r="C114" s="21">
        <v>257</v>
      </c>
      <c r="D114" s="21">
        <v>36</v>
      </c>
      <c r="E114" s="21">
        <v>29</v>
      </c>
      <c r="F114" s="21">
        <v>7</v>
      </c>
    </row>
    <row r="115" spans="1:6" x14ac:dyDescent="0.2">
      <c r="A115" s="20" t="s">
        <v>397</v>
      </c>
      <c r="B115" s="21">
        <v>828</v>
      </c>
      <c r="C115" s="21">
        <v>652</v>
      </c>
      <c r="D115" s="21">
        <v>85</v>
      </c>
      <c r="E115" s="21">
        <v>76</v>
      </c>
      <c r="F115" s="21">
        <v>15</v>
      </c>
    </row>
    <row r="116" spans="1:6" x14ac:dyDescent="0.2">
      <c r="A116" s="20" t="s">
        <v>879</v>
      </c>
      <c r="B116" s="21">
        <v>499</v>
      </c>
      <c r="C116" s="21">
        <v>350</v>
      </c>
      <c r="D116" s="21">
        <v>82</v>
      </c>
      <c r="E116" s="21">
        <v>54</v>
      </c>
      <c r="F116" s="21">
        <v>13</v>
      </c>
    </row>
    <row r="117" spans="1:6" x14ac:dyDescent="0.2">
      <c r="A117" s="20" t="s">
        <v>398</v>
      </c>
      <c r="B117" s="21">
        <v>468</v>
      </c>
      <c r="C117" s="21">
        <v>354</v>
      </c>
      <c r="D117" s="21">
        <v>65</v>
      </c>
      <c r="E117" s="21">
        <v>38</v>
      </c>
      <c r="F117" s="21">
        <v>11</v>
      </c>
    </row>
    <row r="118" spans="1:6" x14ac:dyDescent="0.2">
      <c r="A118" s="20" t="s">
        <v>399</v>
      </c>
      <c r="B118" s="21">
        <v>257</v>
      </c>
      <c r="C118" s="21">
        <v>191</v>
      </c>
      <c r="D118" s="21">
        <v>32</v>
      </c>
      <c r="E118" s="21">
        <v>31</v>
      </c>
      <c r="F118" s="21">
        <v>3</v>
      </c>
    </row>
    <row r="119" spans="1:6" x14ac:dyDescent="0.2">
      <c r="A119" s="20" t="s">
        <v>400</v>
      </c>
      <c r="B119" s="21">
        <v>296</v>
      </c>
      <c r="C119" s="21">
        <v>217</v>
      </c>
      <c r="D119" s="21">
        <v>41</v>
      </c>
      <c r="E119" s="21">
        <v>33</v>
      </c>
      <c r="F119" s="21">
        <v>5</v>
      </c>
    </row>
    <row r="120" spans="1:6" x14ac:dyDescent="0.2">
      <c r="A120" s="9" t="s">
        <v>401</v>
      </c>
      <c r="B120" s="9"/>
      <c r="C120" s="9"/>
      <c r="D120" s="9"/>
      <c r="E120" s="9"/>
      <c r="F120" s="9"/>
    </row>
    <row r="121" spans="1:6" x14ac:dyDescent="0.2">
      <c r="A121" s="20" t="s">
        <v>878</v>
      </c>
      <c r="B121" s="21">
        <v>116</v>
      </c>
      <c r="C121" s="21">
        <v>89</v>
      </c>
      <c r="D121" s="21">
        <v>15</v>
      </c>
      <c r="E121" s="21">
        <v>8</v>
      </c>
      <c r="F121" s="21">
        <v>4</v>
      </c>
    </row>
    <row r="122" spans="1:6" x14ac:dyDescent="0.2">
      <c r="A122" s="20" t="s">
        <v>402</v>
      </c>
      <c r="B122" s="21">
        <v>213</v>
      </c>
      <c r="C122" s="21">
        <v>168</v>
      </c>
      <c r="D122" s="21">
        <v>21</v>
      </c>
      <c r="E122" s="21">
        <v>21</v>
      </c>
      <c r="F122" s="21">
        <v>3</v>
      </c>
    </row>
    <row r="123" spans="1:6" x14ac:dyDescent="0.2">
      <c r="A123" s="20" t="s">
        <v>397</v>
      </c>
      <c r="B123" s="21">
        <v>828</v>
      </c>
      <c r="C123" s="21">
        <v>652</v>
      </c>
      <c r="D123" s="21">
        <v>85</v>
      </c>
      <c r="E123" s="21">
        <v>76</v>
      </c>
      <c r="F123" s="21">
        <v>15</v>
      </c>
    </row>
    <row r="124" spans="1:6" x14ac:dyDescent="0.2">
      <c r="A124" s="20" t="s">
        <v>403</v>
      </c>
      <c r="B124" s="21">
        <v>133</v>
      </c>
      <c r="C124" s="21">
        <v>92</v>
      </c>
      <c r="D124" s="21">
        <v>19</v>
      </c>
      <c r="E124" s="21">
        <v>17</v>
      </c>
      <c r="F124" s="21">
        <v>5</v>
      </c>
    </row>
    <row r="125" spans="1:6" x14ac:dyDescent="0.2">
      <c r="A125" s="20" t="s">
        <v>404</v>
      </c>
      <c r="B125" s="21">
        <v>120</v>
      </c>
      <c r="C125" s="21">
        <v>85</v>
      </c>
      <c r="D125" s="21">
        <v>21</v>
      </c>
      <c r="E125" s="21">
        <v>13</v>
      </c>
      <c r="F125" s="21">
        <v>1</v>
      </c>
    </row>
    <row r="126" spans="1:6" x14ac:dyDescent="0.2">
      <c r="A126" s="20" t="s">
        <v>405</v>
      </c>
      <c r="B126" s="21">
        <v>246</v>
      </c>
      <c r="C126" s="21">
        <v>173</v>
      </c>
      <c r="D126" s="21">
        <v>42</v>
      </c>
      <c r="E126" s="21">
        <v>24</v>
      </c>
      <c r="F126" s="21">
        <v>7</v>
      </c>
    </row>
    <row r="127" spans="1:6" x14ac:dyDescent="0.2">
      <c r="A127" s="20" t="s">
        <v>398</v>
      </c>
      <c r="B127" s="21">
        <v>468</v>
      </c>
      <c r="C127" s="21">
        <v>354</v>
      </c>
      <c r="D127" s="21">
        <v>65</v>
      </c>
      <c r="E127" s="21">
        <v>38</v>
      </c>
      <c r="F127" s="21">
        <v>11</v>
      </c>
    </row>
    <row r="128" spans="1:6" x14ac:dyDescent="0.2">
      <c r="A128" s="20" t="s">
        <v>406</v>
      </c>
      <c r="B128" s="21">
        <v>180</v>
      </c>
      <c r="C128" s="21">
        <v>133</v>
      </c>
      <c r="D128" s="21">
        <v>26</v>
      </c>
      <c r="E128" s="21">
        <v>19</v>
      </c>
      <c r="F128" s="21">
        <v>2</v>
      </c>
    </row>
    <row r="129" spans="1:6" x14ac:dyDescent="0.2">
      <c r="A129" s="20" t="s">
        <v>407</v>
      </c>
      <c r="B129" s="21">
        <v>77</v>
      </c>
      <c r="C129" s="21">
        <v>58</v>
      </c>
      <c r="D129" s="21">
        <v>6</v>
      </c>
      <c r="E129" s="21">
        <v>12</v>
      </c>
      <c r="F129" s="21">
        <v>1</v>
      </c>
    </row>
    <row r="130" spans="1:6" x14ac:dyDescent="0.2">
      <c r="A130" s="33" t="s">
        <v>400</v>
      </c>
      <c r="B130" s="34">
        <v>296</v>
      </c>
      <c r="C130" s="34">
        <v>217</v>
      </c>
      <c r="D130" s="34">
        <v>41</v>
      </c>
      <c r="E130" s="34">
        <v>33</v>
      </c>
      <c r="F130" s="34">
        <v>5</v>
      </c>
    </row>
  </sheetData>
  <phoneticPr fontId="2"/>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135C4-8CE2-4B94-83A8-2F64B5985E4F}">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HYPERLINK("#'目次'!B22","[16]")</f>
        <v>[16]</v>
      </c>
    </row>
    <row r="3" spans="1:6" x14ac:dyDescent="0.2">
      <c r="A3" s="7" t="s">
        <v>3</v>
      </c>
      <c r="B3" s="8" t="s">
        <v>5</v>
      </c>
    </row>
    <row r="4" spans="1:6" x14ac:dyDescent="0.2">
      <c r="A4" s="7" t="s">
        <v>3</v>
      </c>
      <c r="B4" s="8" t="s">
        <v>10</v>
      </c>
    </row>
    <row r="5" spans="1:6" s="18" customFormat="1" ht="25.2" x14ac:dyDescent="0.2">
      <c r="A5" s="16" t="s">
        <v>3</v>
      </c>
      <c r="B5" s="17" t="s">
        <v>582</v>
      </c>
      <c r="C5" s="17" t="s">
        <v>627</v>
      </c>
      <c r="D5" s="17" t="s">
        <v>678</v>
      </c>
      <c r="E5" s="17" t="s">
        <v>679</v>
      </c>
      <c r="F5" s="17" t="s">
        <v>613</v>
      </c>
    </row>
    <row r="6" spans="1:6" x14ac:dyDescent="0.2">
      <c r="A6" s="19" t="s">
        <v>585</v>
      </c>
      <c r="B6" s="10">
        <v>2677</v>
      </c>
      <c r="C6" s="10">
        <v>1763</v>
      </c>
      <c r="D6" s="10">
        <v>535</v>
      </c>
      <c r="E6" s="10">
        <v>324</v>
      </c>
      <c r="F6" s="10">
        <v>55</v>
      </c>
    </row>
    <row r="7" spans="1:6" x14ac:dyDescent="0.2">
      <c r="A7" s="9" t="s">
        <v>339</v>
      </c>
      <c r="B7" s="9"/>
      <c r="C7" s="9"/>
      <c r="D7" s="9"/>
      <c r="E7" s="9"/>
      <c r="F7" s="9"/>
    </row>
    <row r="8" spans="1:6" x14ac:dyDescent="0.2">
      <c r="A8" s="20" t="s">
        <v>340</v>
      </c>
      <c r="B8" s="21">
        <v>1277</v>
      </c>
      <c r="C8" s="21">
        <v>554</v>
      </c>
      <c r="D8" s="21">
        <v>476</v>
      </c>
      <c r="E8" s="21">
        <v>220</v>
      </c>
      <c r="F8" s="21">
        <v>27</v>
      </c>
    </row>
    <row r="9" spans="1:6" x14ac:dyDescent="0.2">
      <c r="A9" s="20" t="s">
        <v>341</v>
      </c>
      <c r="B9" s="21">
        <v>1400</v>
      </c>
      <c r="C9" s="21">
        <v>1209</v>
      </c>
      <c r="D9" s="21">
        <v>59</v>
      </c>
      <c r="E9" s="21">
        <v>104</v>
      </c>
      <c r="F9" s="21">
        <v>28</v>
      </c>
    </row>
    <row r="10" spans="1:6" x14ac:dyDescent="0.2">
      <c r="A10" s="9" t="s">
        <v>342</v>
      </c>
      <c r="B10" s="9"/>
      <c r="C10" s="9"/>
      <c r="D10" s="9"/>
      <c r="E10" s="9"/>
      <c r="F10" s="9"/>
    </row>
    <row r="11" spans="1:6" x14ac:dyDescent="0.2">
      <c r="A11" s="20" t="s">
        <v>343</v>
      </c>
      <c r="B11" s="21">
        <v>610</v>
      </c>
      <c r="C11" s="21">
        <v>447</v>
      </c>
      <c r="D11" s="21">
        <v>122</v>
      </c>
      <c r="E11" s="21">
        <v>37</v>
      </c>
      <c r="F11" s="21">
        <v>4</v>
      </c>
    </row>
    <row r="12" spans="1:6" x14ac:dyDescent="0.2">
      <c r="A12" s="20" t="s">
        <v>344</v>
      </c>
      <c r="B12" s="21">
        <v>755</v>
      </c>
      <c r="C12" s="21">
        <v>518</v>
      </c>
      <c r="D12" s="21">
        <v>166</v>
      </c>
      <c r="E12" s="21">
        <v>59</v>
      </c>
      <c r="F12" s="21">
        <v>12</v>
      </c>
    </row>
    <row r="13" spans="1:6" x14ac:dyDescent="0.2">
      <c r="A13" s="20" t="s">
        <v>345</v>
      </c>
      <c r="B13" s="21">
        <v>601</v>
      </c>
      <c r="C13" s="21">
        <v>379</v>
      </c>
      <c r="D13" s="21">
        <v>140</v>
      </c>
      <c r="E13" s="21">
        <v>67</v>
      </c>
      <c r="F13" s="21">
        <v>15</v>
      </c>
    </row>
    <row r="14" spans="1:6" x14ac:dyDescent="0.2">
      <c r="A14" s="20" t="s">
        <v>346</v>
      </c>
      <c r="B14" s="21">
        <v>425</v>
      </c>
      <c r="C14" s="21">
        <v>269</v>
      </c>
      <c r="D14" s="21">
        <v>66</v>
      </c>
      <c r="E14" s="21">
        <v>76</v>
      </c>
      <c r="F14" s="21">
        <v>14</v>
      </c>
    </row>
    <row r="15" spans="1:6" x14ac:dyDescent="0.2">
      <c r="A15" s="20" t="s">
        <v>347</v>
      </c>
      <c r="B15" s="21">
        <v>217</v>
      </c>
      <c r="C15" s="21">
        <v>123</v>
      </c>
      <c r="D15" s="21">
        <v>32</v>
      </c>
      <c r="E15" s="21">
        <v>55</v>
      </c>
      <c r="F15" s="21">
        <v>7</v>
      </c>
    </row>
    <row r="16" spans="1:6" x14ac:dyDescent="0.2">
      <c r="A16" s="20" t="s">
        <v>348</v>
      </c>
      <c r="B16" s="21">
        <v>56</v>
      </c>
      <c r="C16" s="21">
        <v>25</v>
      </c>
      <c r="D16" s="21">
        <v>7</v>
      </c>
      <c r="E16" s="21">
        <v>21</v>
      </c>
      <c r="F16" s="21">
        <v>3</v>
      </c>
    </row>
    <row r="17" spans="1:6" x14ac:dyDescent="0.2">
      <c r="A17" s="20" t="s">
        <v>349</v>
      </c>
      <c r="B17" s="21">
        <v>13</v>
      </c>
      <c r="C17" s="21">
        <v>2</v>
      </c>
      <c r="D17" s="21">
        <v>2</v>
      </c>
      <c r="E17" s="21">
        <v>9</v>
      </c>
      <c r="F17" s="21">
        <v>0</v>
      </c>
    </row>
    <row r="18" spans="1:6" x14ac:dyDescent="0.2">
      <c r="A18" s="20" t="s">
        <v>350</v>
      </c>
      <c r="B18" s="21">
        <v>1365</v>
      </c>
      <c r="C18" s="21">
        <v>965</v>
      </c>
      <c r="D18" s="21">
        <v>288</v>
      </c>
      <c r="E18" s="21">
        <v>96</v>
      </c>
      <c r="F18" s="21">
        <v>16</v>
      </c>
    </row>
    <row r="19" spans="1:6" x14ac:dyDescent="0.2">
      <c r="A19" s="20" t="s">
        <v>351</v>
      </c>
      <c r="B19" s="21">
        <v>1026</v>
      </c>
      <c r="C19" s="21">
        <v>648</v>
      </c>
      <c r="D19" s="21">
        <v>206</v>
      </c>
      <c r="E19" s="21">
        <v>143</v>
      </c>
      <c r="F19" s="21">
        <v>29</v>
      </c>
    </row>
    <row r="20" spans="1:6" x14ac:dyDescent="0.2">
      <c r="A20" s="20" t="s">
        <v>352</v>
      </c>
      <c r="B20" s="21">
        <v>286</v>
      </c>
      <c r="C20" s="21">
        <v>150</v>
      </c>
      <c r="D20" s="21">
        <v>41</v>
      </c>
      <c r="E20" s="21">
        <v>85</v>
      </c>
      <c r="F20" s="21">
        <v>10</v>
      </c>
    </row>
    <row r="21" spans="1:6" x14ac:dyDescent="0.2">
      <c r="A21" s="20" t="s">
        <v>353</v>
      </c>
      <c r="B21" s="21">
        <v>1312</v>
      </c>
      <c r="C21" s="21">
        <v>798</v>
      </c>
      <c r="D21" s="21">
        <v>247</v>
      </c>
      <c r="E21" s="21">
        <v>228</v>
      </c>
      <c r="F21" s="21">
        <v>39</v>
      </c>
    </row>
    <row r="22" spans="1:6" x14ac:dyDescent="0.2">
      <c r="A22" s="9" t="s">
        <v>354</v>
      </c>
      <c r="B22" s="10">
        <v>298</v>
      </c>
      <c r="C22" s="10">
        <v>152</v>
      </c>
      <c r="D22" s="10">
        <v>115</v>
      </c>
      <c r="E22" s="10">
        <v>31</v>
      </c>
      <c r="F22" s="10">
        <v>0</v>
      </c>
    </row>
    <row r="23" spans="1:6" x14ac:dyDescent="0.2">
      <c r="A23" s="20" t="s">
        <v>344</v>
      </c>
      <c r="B23" s="21">
        <v>388</v>
      </c>
      <c r="C23" s="21">
        <v>173</v>
      </c>
      <c r="D23" s="21">
        <v>158</v>
      </c>
      <c r="E23" s="21">
        <v>51</v>
      </c>
      <c r="F23" s="21">
        <v>6</v>
      </c>
    </row>
    <row r="24" spans="1:6" x14ac:dyDescent="0.2">
      <c r="A24" s="20" t="s">
        <v>345</v>
      </c>
      <c r="B24" s="21">
        <v>299</v>
      </c>
      <c r="C24" s="21">
        <v>112</v>
      </c>
      <c r="D24" s="21">
        <v>123</v>
      </c>
      <c r="E24" s="21">
        <v>54</v>
      </c>
      <c r="F24" s="21">
        <v>10</v>
      </c>
    </row>
    <row r="25" spans="1:6" x14ac:dyDescent="0.2">
      <c r="A25" s="20" t="s">
        <v>346</v>
      </c>
      <c r="B25" s="21">
        <v>192</v>
      </c>
      <c r="C25" s="21">
        <v>76</v>
      </c>
      <c r="D25" s="21">
        <v>59</v>
      </c>
      <c r="E25" s="21">
        <v>50</v>
      </c>
      <c r="F25" s="21">
        <v>7</v>
      </c>
    </row>
    <row r="26" spans="1:6" x14ac:dyDescent="0.2">
      <c r="A26" s="20" t="s">
        <v>347</v>
      </c>
      <c r="B26" s="21">
        <v>77</v>
      </c>
      <c r="C26" s="21">
        <v>33</v>
      </c>
      <c r="D26" s="21">
        <v>19</v>
      </c>
      <c r="E26" s="21">
        <v>22</v>
      </c>
      <c r="F26" s="21">
        <v>3</v>
      </c>
    </row>
    <row r="27" spans="1:6" x14ac:dyDescent="0.2">
      <c r="A27" s="20" t="s">
        <v>348</v>
      </c>
      <c r="B27" s="21">
        <v>19</v>
      </c>
      <c r="C27" s="21">
        <v>8</v>
      </c>
      <c r="D27" s="21">
        <v>2</v>
      </c>
      <c r="E27" s="21">
        <v>8</v>
      </c>
      <c r="F27" s="21">
        <v>1</v>
      </c>
    </row>
    <row r="28" spans="1:6" x14ac:dyDescent="0.2">
      <c r="A28" s="20" t="s">
        <v>349</v>
      </c>
      <c r="B28" s="21">
        <v>4</v>
      </c>
      <c r="C28" s="21">
        <v>0</v>
      </c>
      <c r="D28" s="21">
        <v>0</v>
      </c>
      <c r="E28" s="21">
        <v>4</v>
      </c>
      <c r="F28" s="21">
        <v>0</v>
      </c>
    </row>
    <row r="29" spans="1:6" x14ac:dyDescent="0.2">
      <c r="A29" s="20" t="s">
        <v>350</v>
      </c>
      <c r="B29" s="21">
        <v>686</v>
      </c>
      <c r="C29" s="21">
        <v>325</v>
      </c>
      <c r="D29" s="21">
        <v>273</v>
      </c>
      <c r="E29" s="21">
        <v>82</v>
      </c>
      <c r="F29" s="21">
        <v>6</v>
      </c>
    </row>
    <row r="30" spans="1:6" x14ac:dyDescent="0.2">
      <c r="A30" s="20" t="s">
        <v>351</v>
      </c>
      <c r="B30" s="21">
        <v>491</v>
      </c>
      <c r="C30" s="21">
        <v>188</v>
      </c>
      <c r="D30" s="21">
        <v>182</v>
      </c>
      <c r="E30" s="21">
        <v>104</v>
      </c>
      <c r="F30" s="21">
        <v>17</v>
      </c>
    </row>
    <row r="31" spans="1:6" x14ac:dyDescent="0.2">
      <c r="A31" s="20" t="s">
        <v>352</v>
      </c>
      <c r="B31" s="21">
        <v>100</v>
      </c>
      <c r="C31" s="21">
        <v>41</v>
      </c>
      <c r="D31" s="21">
        <v>21</v>
      </c>
      <c r="E31" s="21">
        <v>34</v>
      </c>
      <c r="F31" s="21">
        <v>4</v>
      </c>
    </row>
    <row r="32" spans="1:6" x14ac:dyDescent="0.2">
      <c r="A32" s="20" t="s">
        <v>353</v>
      </c>
      <c r="B32" s="21">
        <v>591</v>
      </c>
      <c r="C32" s="21">
        <v>229</v>
      </c>
      <c r="D32" s="21">
        <v>203</v>
      </c>
      <c r="E32" s="21">
        <v>138</v>
      </c>
      <c r="F32" s="21">
        <v>21</v>
      </c>
    </row>
    <row r="33" spans="1:6" x14ac:dyDescent="0.2">
      <c r="A33" s="9" t="s">
        <v>355</v>
      </c>
      <c r="B33" s="10">
        <v>312</v>
      </c>
      <c r="C33" s="10">
        <v>295</v>
      </c>
      <c r="D33" s="10">
        <v>7</v>
      </c>
      <c r="E33" s="10">
        <v>6</v>
      </c>
      <c r="F33" s="10">
        <v>4</v>
      </c>
    </row>
    <row r="34" spans="1:6" x14ac:dyDescent="0.2">
      <c r="A34" s="20" t="s">
        <v>344</v>
      </c>
      <c r="B34" s="21">
        <v>367</v>
      </c>
      <c r="C34" s="21">
        <v>345</v>
      </c>
      <c r="D34" s="21">
        <v>8</v>
      </c>
      <c r="E34" s="21">
        <v>8</v>
      </c>
      <c r="F34" s="21">
        <v>6</v>
      </c>
    </row>
    <row r="35" spans="1:6" x14ac:dyDescent="0.2">
      <c r="A35" s="20" t="s">
        <v>345</v>
      </c>
      <c r="B35" s="21">
        <v>302</v>
      </c>
      <c r="C35" s="21">
        <v>267</v>
      </c>
      <c r="D35" s="21">
        <v>17</v>
      </c>
      <c r="E35" s="21">
        <v>13</v>
      </c>
      <c r="F35" s="21">
        <v>5</v>
      </c>
    </row>
    <row r="36" spans="1:6" x14ac:dyDescent="0.2">
      <c r="A36" s="20" t="s">
        <v>346</v>
      </c>
      <c r="B36" s="21">
        <v>233</v>
      </c>
      <c r="C36" s="21">
        <v>193</v>
      </c>
      <c r="D36" s="21">
        <v>7</v>
      </c>
      <c r="E36" s="21">
        <v>26</v>
      </c>
      <c r="F36" s="21">
        <v>7</v>
      </c>
    </row>
    <row r="37" spans="1:6" x14ac:dyDescent="0.2">
      <c r="A37" s="20" t="s">
        <v>347</v>
      </c>
      <c r="B37" s="21">
        <v>140</v>
      </c>
      <c r="C37" s="21">
        <v>90</v>
      </c>
      <c r="D37" s="21">
        <v>13</v>
      </c>
      <c r="E37" s="21">
        <v>33</v>
      </c>
      <c r="F37" s="21">
        <v>4</v>
      </c>
    </row>
    <row r="38" spans="1:6" x14ac:dyDescent="0.2">
      <c r="A38" s="20" t="s">
        <v>348</v>
      </c>
      <c r="B38" s="21">
        <v>37</v>
      </c>
      <c r="C38" s="21">
        <v>17</v>
      </c>
      <c r="D38" s="21">
        <v>5</v>
      </c>
      <c r="E38" s="21">
        <v>13</v>
      </c>
      <c r="F38" s="21">
        <v>2</v>
      </c>
    </row>
    <row r="39" spans="1:6" x14ac:dyDescent="0.2">
      <c r="A39" s="20" t="s">
        <v>349</v>
      </c>
      <c r="B39" s="21">
        <v>9</v>
      </c>
      <c r="C39" s="21">
        <v>2</v>
      </c>
      <c r="D39" s="21">
        <v>2</v>
      </c>
      <c r="E39" s="21">
        <v>5</v>
      </c>
      <c r="F39" s="21">
        <v>0</v>
      </c>
    </row>
    <row r="40" spans="1:6" x14ac:dyDescent="0.2">
      <c r="A40" s="20" t="s">
        <v>350</v>
      </c>
      <c r="B40" s="21">
        <v>679</v>
      </c>
      <c r="C40" s="21">
        <v>640</v>
      </c>
      <c r="D40" s="21">
        <v>15</v>
      </c>
      <c r="E40" s="21">
        <v>14</v>
      </c>
      <c r="F40" s="21">
        <v>10</v>
      </c>
    </row>
    <row r="41" spans="1:6" x14ac:dyDescent="0.2">
      <c r="A41" s="20" t="s">
        <v>351</v>
      </c>
      <c r="B41" s="21">
        <v>535</v>
      </c>
      <c r="C41" s="21">
        <v>460</v>
      </c>
      <c r="D41" s="21">
        <v>24</v>
      </c>
      <c r="E41" s="21">
        <v>39</v>
      </c>
      <c r="F41" s="21">
        <v>12</v>
      </c>
    </row>
    <row r="42" spans="1:6" x14ac:dyDescent="0.2">
      <c r="A42" s="20" t="s">
        <v>352</v>
      </c>
      <c r="B42" s="21">
        <v>186</v>
      </c>
      <c r="C42" s="21">
        <v>109</v>
      </c>
      <c r="D42" s="21">
        <v>20</v>
      </c>
      <c r="E42" s="21">
        <v>51</v>
      </c>
      <c r="F42" s="21">
        <v>6</v>
      </c>
    </row>
    <row r="43" spans="1:6" x14ac:dyDescent="0.2">
      <c r="A43" s="20" t="s">
        <v>353</v>
      </c>
      <c r="B43" s="21">
        <v>721</v>
      </c>
      <c r="C43" s="21">
        <v>569</v>
      </c>
      <c r="D43" s="21">
        <v>44</v>
      </c>
      <c r="E43" s="21">
        <v>90</v>
      </c>
      <c r="F43" s="21">
        <v>18</v>
      </c>
    </row>
    <row r="44" spans="1:6" x14ac:dyDescent="0.2">
      <c r="A44" s="9" t="s">
        <v>356</v>
      </c>
      <c r="B44" s="9"/>
      <c r="C44" s="9"/>
      <c r="D44" s="9"/>
      <c r="E44" s="9"/>
      <c r="F44" s="9"/>
    </row>
    <row r="45" spans="1:6" x14ac:dyDescent="0.2">
      <c r="A45" s="20" t="s">
        <v>357</v>
      </c>
      <c r="B45" s="21">
        <v>138</v>
      </c>
      <c r="C45" s="21">
        <v>115</v>
      </c>
      <c r="D45" s="21">
        <v>10</v>
      </c>
      <c r="E45" s="21">
        <v>11</v>
      </c>
      <c r="F45" s="21">
        <v>2</v>
      </c>
    </row>
    <row r="46" spans="1:6" x14ac:dyDescent="0.2">
      <c r="A46" s="20" t="s">
        <v>328</v>
      </c>
      <c r="B46" s="21">
        <v>1747</v>
      </c>
      <c r="C46" s="21">
        <v>1022</v>
      </c>
      <c r="D46" s="21">
        <v>474</v>
      </c>
      <c r="E46" s="21">
        <v>216</v>
      </c>
      <c r="F46" s="21">
        <v>35</v>
      </c>
    </row>
    <row r="47" spans="1:6" x14ac:dyDescent="0.2">
      <c r="A47" s="20" t="s">
        <v>329</v>
      </c>
      <c r="B47" s="21">
        <v>191</v>
      </c>
      <c r="C47" s="21">
        <v>159</v>
      </c>
      <c r="D47" s="21">
        <v>14</v>
      </c>
      <c r="E47" s="21">
        <v>11</v>
      </c>
      <c r="F47" s="21">
        <v>7</v>
      </c>
    </row>
    <row r="48" spans="1:6" x14ac:dyDescent="0.2">
      <c r="A48" s="20" t="s">
        <v>330</v>
      </c>
      <c r="B48" s="21">
        <v>544</v>
      </c>
      <c r="C48" s="21">
        <v>436</v>
      </c>
      <c r="D48" s="21">
        <v>26</v>
      </c>
      <c r="E48" s="21">
        <v>74</v>
      </c>
      <c r="F48" s="21">
        <v>8</v>
      </c>
    </row>
    <row r="49" spans="1:6" x14ac:dyDescent="0.2">
      <c r="A49" s="20" t="s">
        <v>358</v>
      </c>
      <c r="B49" s="21">
        <v>57</v>
      </c>
      <c r="C49" s="21">
        <v>31</v>
      </c>
      <c r="D49" s="21">
        <v>11</v>
      </c>
      <c r="E49" s="21">
        <v>12</v>
      </c>
      <c r="F49" s="21">
        <v>3</v>
      </c>
    </row>
    <row r="50" spans="1:6" x14ac:dyDescent="0.2">
      <c r="A50" s="9" t="s">
        <v>359</v>
      </c>
      <c r="B50" s="10">
        <v>89</v>
      </c>
      <c r="C50" s="10">
        <v>75</v>
      </c>
      <c r="D50" s="10">
        <v>6</v>
      </c>
      <c r="E50" s="10">
        <v>7</v>
      </c>
      <c r="F50" s="10">
        <v>1</v>
      </c>
    </row>
    <row r="51" spans="1:6" x14ac:dyDescent="0.2">
      <c r="A51" s="20" t="s">
        <v>331</v>
      </c>
      <c r="B51" s="21">
        <v>977</v>
      </c>
      <c r="C51" s="21">
        <v>324</v>
      </c>
      <c r="D51" s="21">
        <v>450</v>
      </c>
      <c r="E51" s="21">
        <v>181</v>
      </c>
      <c r="F51" s="21">
        <v>22</v>
      </c>
    </row>
    <row r="52" spans="1:6" x14ac:dyDescent="0.2">
      <c r="A52" s="20" t="s">
        <v>332</v>
      </c>
      <c r="B52" s="21">
        <v>73</v>
      </c>
      <c r="C52" s="21">
        <v>63</v>
      </c>
      <c r="D52" s="21">
        <v>5</v>
      </c>
      <c r="E52" s="21">
        <v>2</v>
      </c>
      <c r="F52" s="21">
        <v>3</v>
      </c>
    </row>
    <row r="53" spans="1:6" x14ac:dyDescent="0.2">
      <c r="A53" s="20" t="s">
        <v>333</v>
      </c>
      <c r="B53" s="21">
        <v>108</v>
      </c>
      <c r="C53" s="21">
        <v>78</v>
      </c>
      <c r="D53" s="21">
        <v>8</v>
      </c>
      <c r="E53" s="21">
        <v>21</v>
      </c>
      <c r="F53" s="21">
        <v>1</v>
      </c>
    </row>
    <row r="54" spans="1:6" x14ac:dyDescent="0.2">
      <c r="A54" s="20" t="s">
        <v>358</v>
      </c>
      <c r="B54" s="21">
        <v>30</v>
      </c>
      <c r="C54" s="21">
        <v>14</v>
      </c>
      <c r="D54" s="21">
        <v>7</v>
      </c>
      <c r="E54" s="21">
        <v>9</v>
      </c>
      <c r="F54" s="21">
        <v>0</v>
      </c>
    </row>
    <row r="55" spans="1:6" x14ac:dyDescent="0.2">
      <c r="A55" s="9" t="s">
        <v>360</v>
      </c>
      <c r="B55" s="10">
        <v>49</v>
      </c>
      <c r="C55" s="10">
        <v>40</v>
      </c>
      <c r="D55" s="10">
        <v>4</v>
      </c>
      <c r="E55" s="10">
        <v>4</v>
      </c>
      <c r="F55" s="10">
        <v>1</v>
      </c>
    </row>
    <row r="56" spans="1:6" x14ac:dyDescent="0.2">
      <c r="A56" s="20" t="s">
        <v>331</v>
      </c>
      <c r="B56" s="21">
        <v>770</v>
      </c>
      <c r="C56" s="21">
        <v>698</v>
      </c>
      <c r="D56" s="21">
        <v>24</v>
      </c>
      <c r="E56" s="21">
        <v>35</v>
      </c>
      <c r="F56" s="21">
        <v>13</v>
      </c>
    </row>
    <row r="57" spans="1:6" x14ac:dyDescent="0.2">
      <c r="A57" s="20" t="s">
        <v>332</v>
      </c>
      <c r="B57" s="21">
        <v>118</v>
      </c>
      <c r="C57" s="21">
        <v>96</v>
      </c>
      <c r="D57" s="21">
        <v>9</v>
      </c>
      <c r="E57" s="21">
        <v>9</v>
      </c>
      <c r="F57" s="21">
        <v>4</v>
      </c>
    </row>
    <row r="58" spans="1:6" x14ac:dyDescent="0.2">
      <c r="A58" s="20" t="s">
        <v>333</v>
      </c>
      <c r="B58" s="21">
        <v>436</v>
      </c>
      <c r="C58" s="21">
        <v>358</v>
      </c>
      <c r="D58" s="21">
        <v>18</v>
      </c>
      <c r="E58" s="21">
        <v>53</v>
      </c>
      <c r="F58" s="21">
        <v>7</v>
      </c>
    </row>
    <row r="59" spans="1:6" x14ac:dyDescent="0.2">
      <c r="A59" s="20" t="s">
        <v>358</v>
      </c>
      <c r="B59" s="21">
        <v>27</v>
      </c>
      <c r="C59" s="21">
        <v>17</v>
      </c>
      <c r="D59" s="21">
        <v>4</v>
      </c>
      <c r="E59" s="21">
        <v>3</v>
      </c>
      <c r="F59" s="21">
        <v>3</v>
      </c>
    </row>
    <row r="60" spans="1:6" x14ac:dyDescent="0.2">
      <c r="A60" s="9" t="s">
        <v>361</v>
      </c>
      <c r="B60" s="9"/>
      <c r="C60" s="9"/>
      <c r="D60" s="9"/>
      <c r="E60" s="9"/>
      <c r="F60" s="9"/>
    </row>
    <row r="61" spans="1:6" x14ac:dyDescent="0.2">
      <c r="A61" s="20" t="s">
        <v>362</v>
      </c>
      <c r="B61" s="21">
        <v>360</v>
      </c>
      <c r="C61" s="21">
        <v>205</v>
      </c>
      <c r="D61" s="21">
        <v>79</v>
      </c>
      <c r="E61" s="21">
        <v>68</v>
      </c>
      <c r="F61" s="21">
        <v>8</v>
      </c>
    </row>
    <row r="62" spans="1:6" x14ac:dyDescent="0.2">
      <c r="A62" s="20" t="s">
        <v>363</v>
      </c>
      <c r="B62" s="21">
        <v>1326</v>
      </c>
      <c r="C62" s="21">
        <v>881</v>
      </c>
      <c r="D62" s="21">
        <v>278</v>
      </c>
      <c r="E62" s="21">
        <v>139</v>
      </c>
      <c r="F62" s="21">
        <v>28</v>
      </c>
    </row>
    <row r="63" spans="1:6" x14ac:dyDescent="0.2">
      <c r="A63" s="20" t="s">
        <v>364</v>
      </c>
      <c r="B63" s="21">
        <v>649</v>
      </c>
      <c r="C63" s="21">
        <v>422</v>
      </c>
      <c r="D63" s="21">
        <v>138</v>
      </c>
      <c r="E63" s="21">
        <v>74</v>
      </c>
      <c r="F63" s="21">
        <v>15</v>
      </c>
    </row>
    <row r="64" spans="1:6" x14ac:dyDescent="0.2">
      <c r="A64" s="20" t="s">
        <v>365</v>
      </c>
      <c r="B64" s="21">
        <v>277</v>
      </c>
      <c r="C64" s="21">
        <v>216</v>
      </c>
      <c r="D64" s="21">
        <v>29</v>
      </c>
      <c r="E64" s="21">
        <v>30</v>
      </c>
      <c r="F64" s="21">
        <v>2</v>
      </c>
    </row>
    <row r="65" spans="1:6" x14ac:dyDescent="0.2">
      <c r="A65" s="20" t="s">
        <v>366</v>
      </c>
      <c r="B65" s="21">
        <v>65</v>
      </c>
      <c r="C65" s="21">
        <v>39</v>
      </c>
      <c r="D65" s="21">
        <v>11</v>
      </c>
      <c r="E65" s="21">
        <v>13</v>
      </c>
      <c r="F65" s="21">
        <v>2</v>
      </c>
    </row>
    <row r="66" spans="1:6" x14ac:dyDescent="0.2">
      <c r="A66" s="9" t="s">
        <v>367</v>
      </c>
      <c r="B66" s="9"/>
      <c r="C66" s="9"/>
      <c r="D66" s="9"/>
      <c r="E66" s="9"/>
      <c r="F66" s="9"/>
    </row>
    <row r="67" spans="1:6" x14ac:dyDescent="0.2">
      <c r="A67" s="20" t="s">
        <v>368</v>
      </c>
      <c r="B67" s="21">
        <v>537</v>
      </c>
      <c r="C67" s="21">
        <v>476</v>
      </c>
      <c r="D67" s="21">
        <v>19</v>
      </c>
      <c r="E67" s="21">
        <v>33</v>
      </c>
      <c r="F67" s="21">
        <v>9</v>
      </c>
    </row>
    <row r="68" spans="1:6" x14ac:dyDescent="0.2">
      <c r="A68" s="20" t="s">
        <v>180</v>
      </c>
      <c r="B68" s="21">
        <v>1667</v>
      </c>
      <c r="C68" s="21">
        <v>966</v>
      </c>
      <c r="D68" s="21">
        <v>462</v>
      </c>
      <c r="E68" s="21">
        <v>204</v>
      </c>
      <c r="F68" s="21">
        <v>35</v>
      </c>
    </row>
    <row r="69" spans="1:6" x14ac:dyDescent="0.2">
      <c r="A69" s="20" t="s">
        <v>369</v>
      </c>
      <c r="B69" s="21">
        <v>99</v>
      </c>
      <c r="C69" s="21">
        <v>62</v>
      </c>
      <c r="D69" s="21">
        <v>29</v>
      </c>
      <c r="E69" s="21">
        <v>7</v>
      </c>
      <c r="F69" s="21">
        <v>1</v>
      </c>
    </row>
    <row r="70" spans="1:6" x14ac:dyDescent="0.2">
      <c r="A70" s="20" t="s">
        <v>370</v>
      </c>
      <c r="B70" s="21">
        <v>819</v>
      </c>
      <c r="C70" s="21">
        <v>520</v>
      </c>
      <c r="D70" s="21">
        <v>174</v>
      </c>
      <c r="E70" s="21">
        <v>113</v>
      </c>
      <c r="F70" s="21">
        <v>12</v>
      </c>
    </row>
    <row r="71" spans="1:6" x14ac:dyDescent="0.2">
      <c r="A71" s="20" t="s">
        <v>371</v>
      </c>
      <c r="B71" s="21">
        <v>87</v>
      </c>
      <c r="C71" s="21">
        <v>58</v>
      </c>
      <c r="D71" s="21">
        <v>9</v>
      </c>
      <c r="E71" s="21">
        <v>16</v>
      </c>
      <c r="F71" s="21">
        <v>4</v>
      </c>
    </row>
    <row r="72" spans="1:6" x14ac:dyDescent="0.2">
      <c r="A72" s="20" t="s">
        <v>366</v>
      </c>
      <c r="B72" s="21">
        <v>55</v>
      </c>
      <c r="C72" s="21">
        <v>31</v>
      </c>
      <c r="D72" s="21">
        <v>12</v>
      </c>
      <c r="E72" s="21">
        <v>11</v>
      </c>
      <c r="F72" s="21">
        <v>1</v>
      </c>
    </row>
    <row r="73" spans="1:6" x14ac:dyDescent="0.2">
      <c r="A73" s="9" t="s">
        <v>372</v>
      </c>
      <c r="B73" s="9"/>
      <c r="C73" s="9"/>
      <c r="D73" s="9"/>
      <c r="E73" s="9"/>
      <c r="F73" s="9"/>
    </row>
    <row r="74" spans="1:6" x14ac:dyDescent="0.2">
      <c r="A74" s="20" t="s">
        <v>373</v>
      </c>
      <c r="B74" s="21">
        <v>537</v>
      </c>
      <c r="C74" s="21">
        <v>476</v>
      </c>
      <c r="D74" s="21">
        <v>19</v>
      </c>
      <c r="E74" s="21">
        <v>33</v>
      </c>
      <c r="F74" s="21">
        <v>9</v>
      </c>
    </row>
    <row r="75" spans="1:6" x14ac:dyDescent="0.2">
      <c r="A75" s="20" t="s">
        <v>374</v>
      </c>
      <c r="B75" s="21">
        <v>1329</v>
      </c>
      <c r="C75" s="21">
        <v>801</v>
      </c>
      <c r="D75" s="21">
        <v>319</v>
      </c>
      <c r="E75" s="21">
        <v>177</v>
      </c>
      <c r="F75" s="21">
        <v>32</v>
      </c>
    </row>
    <row r="76" spans="1:6" x14ac:dyDescent="0.2">
      <c r="A76" s="20" t="s">
        <v>375</v>
      </c>
      <c r="B76" s="21">
        <v>406</v>
      </c>
      <c r="C76" s="21">
        <v>248</v>
      </c>
      <c r="D76" s="21">
        <v>94</v>
      </c>
      <c r="E76" s="21">
        <v>53</v>
      </c>
      <c r="F76" s="21">
        <v>11</v>
      </c>
    </row>
    <row r="77" spans="1:6" x14ac:dyDescent="0.2">
      <c r="A77" s="20" t="s">
        <v>376</v>
      </c>
      <c r="B77" s="21">
        <v>152</v>
      </c>
      <c r="C77" s="21">
        <v>84</v>
      </c>
      <c r="D77" s="21">
        <v>45</v>
      </c>
      <c r="E77" s="21">
        <v>23</v>
      </c>
      <c r="F77" s="21">
        <v>0</v>
      </c>
    </row>
    <row r="78" spans="1:6" x14ac:dyDescent="0.2">
      <c r="A78" s="20" t="s">
        <v>377</v>
      </c>
      <c r="B78" s="21">
        <v>88</v>
      </c>
      <c r="C78" s="21">
        <v>60</v>
      </c>
      <c r="D78" s="21">
        <v>18</v>
      </c>
      <c r="E78" s="21">
        <v>9</v>
      </c>
      <c r="F78" s="21">
        <v>1</v>
      </c>
    </row>
    <row r="79" spans="1:6" x14ac:dyDescent="0.2">
      <c r="A79" s="20" t="s">
        <v>378</v>
      </c>
      <c r="B79" s="21">
        <v>84</v>
      </c>
      <c r="C79" s="21">
        <v>49</v>
      </c>
      <c r="D79" s="21">
        <v>24</v>
      </c>
      <c r="E79" s="21">
        <v>11</v>
      </c>
      <c r="F79" s="21">
        <v>0</v>
      </c>
    </row>
    <row r="80" spans="1:6" x14ac:dyDescent="0.2">
      <c r="A80" s="20" t="s">
        <v>366</v>
      </c>
      <c r="B80" s="21">
        <v>81</v>
      </c>
      <c r="C80" s="21">
        <v>45</v>
      </c>
      <c r="D80" s="21">
        <v>16</v>
      </c>
      <c r="E80" s="21">
        <v>18</v>
      </c>
      <c r="F80" s="21">
        <v>2</v>
      </c>
    </row>
    <row r="81" spans="1:6" x14ac:dyDescent="0.2">
      <c r="A81" s="9" t="s">
        <v>379</v>
      </c>
      <c r="B81" s="9"/>
      <c r="C81" s="9"/>
      <c r="D81" s="9"/>
      <c r="E81" s="9"/>
      <c r="F81" s="9"/>
    </row>
    <row r="82" spans="1:6" x14ac:dyDescent="0.2">
      <c r="A82" s="20" t="s">
        <v>380</v>
      </c>
      <c r="B82" s="21">
        <v>788</v>
      </c>
      <c r="C82" s="21">
        <v>493</v>
      </c>
      <c r="D82" s="21">
        <v>237</v>
      </c>
      <c r="E82" s="21">
        <v>47</v>
      </c>
      <c r="F82" s="21">
        <v>11</v>
      </c>
    </row>
    <row r="83" spans="1:6" x14ac:dyDescent="0.2">
      <c r="A83" s="20" t="s">
        <v>381</v>
      </c>
      <c r="B83" s="21">
        <v>1824</v>
      </c>
      <c r="C83" s="21">
        <v>1231</v>
      </c>
      <c r="D83" s="21">
        <v>285</v>
      </c>
      <c r="E83" s="21">
        <v>265</v>
      </c>
      <c r="F83" s="21">
        <v>43</v>
      </c>
    </row>
    <row r="84" spans="1:6" x14ac:dyDescent="0.2">
      <c r="A84" s="20" t="s">
        <v>366</v>
      </c>
      <c r="B84" s="21">
        <v>65</v>
      </c>
      <c r="C84" s="21">
        <v>39</v>
      </c>
      <c r="D84" s="21">
        <v>13</v>
      </c>
      <c r="E84" s="21">
        <v>12</v>
      </c>
      <c r="F84" s="21">
        <v>1</v>
      </c>
    </row>
    <row r="85" spans="1:6" x14ac:dyDescent="0.2">
      <c r="A85" s="9" t="s">
        <v>382</v>
      </c>
      <c r="B85" s="9"/>
      <c r="C85" s="9"/>
      <c r="D85" s="9"/>
      <c r="E85" s="9"/>
      <c r="F85" s="9"/>
    </row>
    <row r="86" spans="1:6" x14ac:dyDescent="0.2">
      <c r="A86" s="20" t="s">
        <v>383</v>
      </c>
      <c r="B86" s="21">
        <v>393</v>
      </c>
      <c r="C86" s="21">
        <v>250</v>
      </c>
      <c r="D86" s="21">
        <v>112</v>
      </c>
      <c r="E86" s="21">
        <v>24</v>
      </c>
      <c r="F86" s="21">
        <v>7</v>
      </c>
    </row>
    <row r="87" spans="1:6" x14ac:dyDescent="0.2">
      <c r="A87" s="20" t="s">
        <v>181</v>
      </c>
      <c r="B87" s="21">
        <v>1944</v>
      </c>
      <c r="C87" s="21">
        <v>1281</v>
      </c>
      <c r="D87" s="21">
        <v>371</v>
      </c>
      <c r="E87" s="21">
        <v>249</v>
      </c>
      <c r="F87" s="21">
        <v>43</v>
      </c>
    </row>
    <row r="88" spans="1:6" x14ac:dyDescent="0.2">
      <c r="A88" s="20" t="s">
        <v>182</v>
      </c>
      <c r="B88" s="21">
        <v>38</v>
      </c>
      <c r="C88" s="21">
        <v>25</v>
      </c>
      <c r="D88" s="21">
        <v>8</v>
      </c>
      <c r="E88" s="21">
        <v>5</v>
      </c>
      <c r="F88" s="21">
        <v>0</v>
      </c>
    </row>
    <row r="89" spans="1:6" x14ac:dyDescent="0.2">
      <c r="A89" s="20" t="s">
        <v>384</v>
      </c>
      <c r="B89" s="21">
        <v>36</v>
      </c>
      <c r="C89" s="21">
        <v>24</v>
      </c>
      <c r="D89" s="21">
        <v>8</v>
      </c>
      <c r="E89" s="21">
        <v>4</v>
      </c>
      <c r="F89" s="21">
        <v>0</v>
      </c>
    </row>
    <row r="90" spans="1:6" x14ac:dyDescent="0.2">
      <c r="A90" s="20" t="s">
        <v>183</v>
      </c>
      <c r="B90" s="21">
        <v>53</v>
      </c>
      <c r="C90" s="21">
        <v>34</v>
      </c>
      <c r="D90" s="21">
        <v>9</v>
      </c>
      <c r="E90" s="21">
        <v>10</v>
      </c>
      <c r="F90" s="21">
        <v>0</v>
      </c>
    </row>
    <row r="91" spans="1:6" x14ac:dyDescent="0.2">
      <c r="A91" s="20" t="s">
        <v>385</v>
      </c>
      <c r="B91" s="21">
        <v>22</v>
      </c>
      <c r="C91" s="21">
        <v>14</v>
      </c>
      <c r="D91" s="21">
        <v>2</v>
      </c>
      <c r="E91" s="21">
        <v>3</v>
      </c>
      <c r="F91" s="21">
        <v>3</v>
      </c>
    </row>
    <row r="92" spans="1:6" x14ac:dyDescent="0.2">
      <c r="A92" s="20" t="s">
        <v>386</v>
      </c>
      <c r="B92" s="21">
        <v>32</v>
      </c>
      <c r="C92" s="21">
        <v>26</v>
      </c>
      <c r="D92" s="21">
        <v>2</v>
      </c>
      <c r="E92" s="21">
        <v>4</v>
      </c>
      <c r="F92" s="21">
        <v>0</v>
      </c>
    </row>
    <row r="93" spans="1:6" x14ac:dyDescent="0.2">
      <c r="A93" s="20" t="s">
        <v>387</v>
      </c>
      <c r="B93" s="21">
        <v>9</v>
      </c>
      <c r="C93" s="21">
        <v>7</v>
      </c>
      <c r="D93" s="21">
        <v>0</v>
      </c>
      <c r="E93" s="21">
        <v>2</v>
      </c>
      <c r="F93" s="21">
        <v>0</v>
      </c>
    </row>
    <row r="94" spans="1:6" x14ac:dyDescent="0.2">
      <c r="A94" s="20" t="s">
        <v>366</v>
      </c>
      <c r="B94" s="21">
        <v>150</v>
      </c>
      <c r="C94" s="21">
        <v>102</v>
      </c>
      <c r="D94" s="21">
        <v>23</v>
      </c>
      <c r="E94" s="21">
        <v>23</v>
      </c>
      <c r="F94" s="21">
        <v>2</v>
      </c>
    </row>
    <row r="95" spans="1:6" x14ac:dyDescent="0.2">
      <c r="A95" s="9" t="s">
        <v>388</v>
      </c>
      <c r="B95" s="9"/>
      <c r="C95" s="9"/>
      <c r="D95" s="9"/>
      <c r="E95" s="9"/>
      <c r="F95" s="9"/>
    </row>
    <row r="96" spans="1:6" x14ac:dyDescent="0.2">
      <c r="A96" s="20" t="s">
        <v>184</v>
      </c>
      <c r="B96" s="21">
        <v>54</v>
      </c>
      <c r="C96" s="21">
        <v>34</v>
      </c>
      <c r="D96" s="21">
        <v>12</v>
      </c>
      <c r="E96" s="21">
        <v>5</v>
      </c>
      <c r="F96" s="21">
        <v>3</v>
      </c>
    </row>
    <row r="97" spans="1:6" x14ac:dyDescent="0.2">
      <c r="A97" s="20" t="s">
        <v>185</v>
      </c>
      <c r="B97" s="21">
        <v>196</v>
      </c>
      <c r="C97" s="21">
        <v>141</v>
      </c>
      <c r="D97" s="21">
        <v>19</v>
      </c>
      <c r="E97" s="21">
        <v>31</v>
      </c>
      <c r="F97" s="21">
        <v>5</v>
      </c>
    </row>
    <row r="98" spans="1:6" x14ac:dyDescent="0.2">
      <c r="A98" s="20" t="s">
        <v>186</v>
      </c>
      <c r="B98" s="21">
        <v>310</v>
      </c>
      <c r="C98" s="21">
        <v>225</v>
      </c>
      <c r="D98" s="21">
        <v>44</v>
      </c>
      <c r="E98" s="21">
        <v>34</v>
      </c>
      <c r="F98" s="21">
        <v>7</v>
      </c>
    </row>
    <row r="99" spans="1:6" x14ac:dyDescent="0.2">
      <c r="A99" s="20" t="s">
        <v>187</v>
      </c>
      <c r="B99" s="21">
        <v>385</v>
      </c>
      <c r="C99" s="21">
        <v>255</v>
      </c>
      <c r="D99" s="21">
        <v>77</v>
      </c>
      <c r="E99" s="21">
        <v>44</v>
      </c>
      <c r="F99" s="21">
        <v>9</v>
      </c>
    </row>
    <row r="100" spans="1:6" x14ac:dyDescent="0.2">
      <c r="A100" s="20" t="s">
        <v>188</v>
      </c>
      <c r="B100" s="21">
        <v>361</v>
      </c>
      <c r="C100" s="21">
        <v>224</v>
      </c>
      <c r="D100" s="21">
        <v>85</v>
      </c>
      <c r="E100" s="21">
        <v>47</v>
      </c>
      <c r="F100" s="21">
        <v>5</v>
      </c>
    </row>
    <row r="101" spans="1:6" x14ac:dyDescent="0.2">
      <c r="A101" s="20" t="s">
        <v>189</v>
      </c>
      <c r="B101" s="21">
        <v>315</v>
      </c>
      <c r="C101" s="21">
        <v>195</v>
      </c>
      <c r="D101" s="21">
        <v>73</v>
      </c>
      <c r="E101" s="21">
        <v>40</v>
      </c>
      <c r="F101" s="21">
        <v>7</v>
      </c>
    </row>
    <row r="102" spans="1:6" x14ac:dyDescent="0.2">
      <c r="A102" s="20" t="s">
        <v>190</v>
      </c>
      <c r="B102" s="21">
        <v>364</v>
      </c>
      <c r="C102" s="21">
        <v>240</v>
      </c>
      <c r="D102" s="21">
        <v>76</v>
      </c>
      <c r="E102" s="21">
        <v>45</v>
      </c>
      <c r="F102" s="21">
        <v>3</v>
      </c>
    </row>
    <row r="103" spans="1:6" x14ac:dyDescent="0.2">
      <c r="A103" s="20" t="s">
        <v>191</v>
      </c>
      <c r="B103" s="21">
        <v>267</v>
      </c>
      <c r="C103" s="21">
        <v>163</v>
      </c>
      <c r="D103" s="21">
        <v>71</v>
      </c>
      <c r="E103" s="21">
        <v>28</v>
      </c>
      <c r="F103" s="21">
        <v>5</v>
      </c>
    </row>
    <row r="104" spans="1:6" x14ac:dyDescent="0.2">
      <c r="A104" s="20" t="s">
        <v>192</v>
      </c>
      <c r="B104" s="21">
        <v>90</v>
      </c>
      <c r="C104" s="21">
        <v>57</v>
      </c>
      <c r="D104" s="21">
        <v>23</v>
      </c>
      <c r="E104" s="21">
        <v>10</v>
      </c>
      <c r="F104" s="21">
        <v>0</v>
      </c>
    </row>
    <row r="105" spans="1:6" x14ac:dyDescent="0.2">
      <c r="A105" s="20" t="s">
        <v>193</v>
      </c>
      <c r="B105" s="21">
        <v>94</v>
      </c>
      <c r="C105" s="21">
        <v>51</v>
      </c>
      <c r="D105" s="21">
        <v>28</v>
      </c>
      <c r="E105" s="21">
        <v>13</v>
      </c>
      <c r="F105" s="21">
        <v>2</v>
      </c>
    </row>
    <row r="106" spans="1:6" x14ac:dyDescent="0.2">
      <c r="A106" s="20" t="s">
        <v>389</v>
      </c>
      <c r="B106" s="21">
        <v>47</v>
      </c>
      <c r="C106" s="21">
        <v>36</v>
      </c>
      <c r="D106" s="21">
        <v>2</v>
      </c>
      <c r="E106" s="21">
        <v>8</v>
      </c>
      <c r="F106" s="21">
        <v>1</v>
      </c>
    </row>
    <row r="107" spans="1:6" x14ac:dyDescent="0.2">
      <c r="A107" s="20" t="s">
        <v>366</v>
      </c>
      <c r="B107" s="21">
        <v>194</v>
      </c>
      <c r="C107" s="21">
        <v>142</v>
      </c>
      <c r="D107" s="21">
        <v>25</v>
      </c>
      <c r="E107" s="21">
        <v>19</v>
      </c>
      <c r="F107" s="21">
        <v>8</v>
      </c>
    </row>
    <row r="108" spans="1:6" x14ac:dyDescent="0.2">
      <c r="A108" s="9" t="s">
        <v>390</v>
      </c>
      <c r="B108" s="9"/>
      <c r="C108" s="9"/>
      <c r="D108" s="9"/>
      <c r="E108" s="9"/>
      <c r="F108" s="9"/>
    </row>
    <row r="109" spans="1:6" x14ac:dyDescent="0.2">
      <c r="A109" s="20" t="s">
        <v>391</v>
      </c>
      <c r="B109" s="21">
        <v>633</v>
      </c>
      <c r="C109" s="21">
        <v>427</v>
      </c>
      <c r="D109" s="21">
        <v>118</v>
      </c>
      <c r="E109" s="21">
        <v>81</v>
      </c>
      <c r="F109" s="21">
        <v>7</v>
      </c>
    </row>
    <row r="110" spans="1:6" x14ac:dyDescent="0.2">
      <c r="A110" s="20" t="s">
        <v>392</v>
      </c>
      <c r="B110" s="21">
        <v>1123</v>
      </c>
      <c r="C110" s="21">
        <v>740</v>
      </c>
      <c r="D110" s="21">
        <v>218</v>
      </c>
      <c r="E110" s="21">
        <v>141</v>
      </c>
      <c r="F110" s="21">
        <v>24</v>
      </c>
    </row>
    <row r="111" spans="1:6" x14ac:dyDescent="0.2">
      <c r="A111" s="20" t="s">
        <v>393</v>
      </c>
      <c r="B111" s="21">
        <v>660</v>
      </c>
      <c r="C111" s="21">
        <v>414</v>
      </c>
      <c r="D111" s="21">
        <v>148</v>
      </c>
      <c r="E111" s="21">
        <v>78</v>
      </c>
      <c r="F111" s="21">
        <v>20</v>
      </c>
    </row>
    <row r="112" spans="1:6" x14ac:dyDescent="0.2">
      <c r="A112" s="20" t="s">
        <v>394</v>
      </c>
      <c r="B112" s="21">
        <v>261</v>
      </c>
      <c r="C112" s="21">
        <v>182</v>
      </c>
      <c r="D112" s="21">
        <v>51</v>
      </c>
      <c r="E112" s="21">
        <v>24</v>
      </c>
      <c r="F112" s="21">
        <v>4</v>
      </c>
    </row>
    <row r="113" spans="1:6" x14ac:dyDescent="0.2">
      <c r="A113" s="9" t="s">
        <v>395</v>
      </c>
      <c r="B113" s="9"/>
      <c r="C113" s="9"/>
      <c r="D113" s="9"/>
      <c r="E113" s="9"/>
      <c r="F113" s="9"/>
    </row>
    <row r="114" spans="1:6" x14ac:dyDescent="0.2">
      <c r="A114" s="20" t="s">
        <v>396</v>
      </c>
      <c r="B114" s="21">
        <v>329</v>
      </c>
      <c r="C114" s="21">
        <v>238</v>
      </c>
      <c r="D114" s="21">
        <v>59</v>
      </c>
      <c r="E114" s="21">
        <v>25</v>
      </c>
      <c r="F114" s="21">
        <v>7</v>
      </c>
    </row>
    <row r="115" spans="1:6" x14ac:dyDescent="0.2">
      <c r="A115" s="20" t="s">
        <v>397</v>
      </c>
      <c r="B115" s="21">
        <v>828</v>
      </c>
      <c r="C115" s="21">
        <v>552</v>
      </c>
      <c r="D115" s="21">
        <v>166</v>
      </c>
      <c r="E115" s="21">
        <v>93</v>
      </c>
      <c r="F115" s="21">
        <v>17</v>
      </c>
    </row>
    <row r="116" spans="1:6" x14ac:dyDescent="0.2">
      <c r="A116" s="20" t="s">
        <v>879</v>
      </c>
      <c r="B116" s="21">
        <v>499</v>
      </c>
      <c r="C116" s="21">
        <v>301</v>
      </c>
      <c r="D116" s="21">
        <v>114</v>
      </c>
      <c r="E116" s="21">
        <v>72</v>
      </c>
      <c r="F116" s="21">
        <v>12</v>
      </c>
    </row>
    <row r="117" spans="1:6" x14ac:dyDescent="0.2">
      <c r="A117" s="20" t="s">
        <v>398</v>
      </c>
      <c r="B117" s="21">
        <v>468</v>
      </c>
      <c r="C117" s="21">
        <v>314</v>
      </c>
      <c r="D117" s="21">
        <v>94</v>
      </c>
      <c r="E117" s="21">
        <v>51</v>
      </c>
      <c r="F117" s="21">
        <v>9</v>
      </c>
    </row>
    <row r="118" spans="1:6" x14ac:dyDescent="0.2">
      <c r="A118" s="20" t="s">
        <v>399</v>
      </c>
      <c r="B118" s="21">
        <v>257</v>
      </c>
      <c r="C118" s="21">
        <v>173</v>
      </c>
      <c r="D118" s="21">
        <v>44</v>
      </c>
      <c r="E118" s="21">
        <v>38</v>
      </c>
      <c r="F118" s="21">
        <v>2</v>
      </c>
    </row>
    <row r="119" spans="1:6" x14ac:dyDescent="0.2">
      <c r="A119" s="20" t="s">
        <v>400</v>
      </c>
      <c r="B119" s="21">
        <v>296</v>
      </c>
      <c r="C119" s="21">
        <v>185</v>
      </c>
      <c r="D119" s="21">
        <v>58</v>
      </c>
      <c r="E119" s="21">
        <v>45</v>
      </c>
      <c r="F119" s="21">
        <v>8</v>
      </c>
    </row>
    <row r="120" spans="1:6" x14ac:dyDescent="0.2">
      <c r="A120" s="9" t="s">
        <v>401</v>
      </c>
      <c r="B120" s="9"/>
      <c r="C120" s="9"/>
      <c r="D120" s="9"/>
      <c r="E120" s="9"/>
      <c r="F120" s="9"/>
    </row>
    <row r="121" spans="1:6" x14ac:dyDescent="0.2">
      <c r="A121" s="20" t="s">
        <v>878</v>
      </c>
      <c r="B121" s="21">
        <v>116</v>
      </c>
      <c r="C121" s="21">
        <v>84</v>
      </c>
      <c r="D121" s="21">
        <v>20</v>
      </c>
      <c r="E121" s="21">
        <v>8</v>
      </c>
      <c r="F121" s="21">
        <v>4</v>
      </c>
    </row>
    <row r="122" spans="1:6" x14ac:dyDescent="0.2">
      <c r="A122" s="20" t="s">
        <v>402</v>
      </c>
      <c r="B122" s="21">
        <v>213</v>
      </c>
      <c r="C122" s="21">
        <v>154</v>
      </c>
      <c r="D122" s="21">
        <v>39</v>
      </c>
      <c r="E122" s="21">
        <v>17</v>
      </c>
      <c r="F122" s="21">
        <v>3</v>
      </c>
    </row>
    <row r="123" spans="1:6" x14ac:dyDescent="0.2">
      <c r="A123" s="20" t="s">
        <v>397</v>
      </c>
      <c r="B123" s="21">
        <v>828</v>
      </c>
      <c r="C123" s="21">
        <v>552</v>
      </c>
      <c r="D123" s="21">
        <v>166</v>
      </c>
      <c r="E123" s="21">
        <v>93</v>
      </c>
      <c r="F123" s="21">
        <v>17</v>
      </c>
    </row>
    <row r="124" spans="1:6" x14ac:dyDescent="0.2">
      <c r="A124" s="20" t="s">
        <v>403</v>
      </c>
      <c r="B124" s="21">
        <v>133</v>
      </c>
      <c r="C124" s="21">
        <v>77</v>
      </c>
      <c r="D124" s="21">
        <v>29</v>
      </c>
      <c r="E124" s="21">
        <v>22</v>
      </c>
      <c r="F124" s="21">
        <v>5</v>
      </c>
    </row>
    <row r="125" spans="1:6" x14ac:dyDescent="0.2">
      <c r="A125" s="20" t="s">
        <v>404</v>
      </c>
      <c r="B125" s="21">
        <v>120</v>
      </c>
      <c r="C125" s="21">
        <v>73</v>
      </c>
      <c r="D125" s="21">
        <v>30</v>
      </c>
      <c r="E125" s="21">
        <v>15</v>
      </c>
      <c r="F125" s="21">
        <v>2</v>
      </c>
    </row>
    <row r="126" spans="1:6" x14ac:dyDescent="0.2">
      <c r="A126" s="20" t="s">
        <v>405</v>
      </c>
      <c r="B126" s="21">
        <v>246</v>
      </c>
      <c r="C126" s="21">
        <v>151</v>
      </c>
      <c r="D126" s="21">
        <v>55</v>
      </c>
      <c r="E126" s="21">
        <v>35</v>
      </c>
      <c r="F126" s="21">
        <v>5</v>
      </c>
    </row>
    <row r="127" spans="1:6" x14ac:dyDescent="0.2">
      <c r="A127" s="20" t="s">
        <v>398</v>
      </c>
      <c r="B127" s="21">
        <v>468</v>
      </c>
      <c r="C127" s="21">
        <v>314</v>
      </c>
      <c r="D127" s="21">
        <v>94</v>
      </c>
      <c r="E127" s="21">
        <v>51</v>
      </c>
      <c r="F127" s="21">
        <v>9</v>
      </c>
    </row>
    <row r="128" spans="1:6" x14ac:dyDescent="0.2">
      <c r="A128" s="20" t="s">
        <v>406</v>
      </c>
      <c r="B128" s="21">
        <v>180</v>
      </c>
      <c r="C128" s="21">
        <v>123</v>
      </c>
      <c r="D128" s="21">
        <v>30</v>
      </c>
      <c r="E128" s="21">
        <v>25</v>
      </c>
      <c r="F128" s="21">
        <v>2</v>
      </c>
    </row>
    <row r="129" spans="1:6" x14ac:dyDescent="0.2">
      <c r="A129" s="20" t="s">
        <v>407</v>
      </c>
      <c r="B129" s="21">
        <v>77</v>
      </c>
      <c r="C129" s="21">
        <v>50</v>
      </c>
      <c r="D129" s="21">
        <v>14</v>
      </c>
      <c r="E129" s="21">
        <v>13</v>
      </c>
      <c r="F129" s="21">
        <v>0</v>
      </c>
    </row>
    <row r="130" spans="1:6" x14ac:dyDescent="0.2">
      <c r="A130" s="33" t="s">
        <v>400</v>
      </c>
      <c r="B130" s="34">
        <v>296</v>
      </c>
      <c r="C130" s="34">
        <v>185</v>
      </c>
      <c r="D130" s="34">
        <v>58</v>
      </c>
      <c r="E130" s="34">
        <v>45</v>
      </c>
      <c r="F130" s="34">
        <v>8</v>
      </c>
    </row>
  </sheetData>
  <phoneticPr fontId="2"/>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EA83B-45B6-4E43-8BC3-7A794A5E58BC}">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HYPERLINK("#'目次'!B23","[17]")</f>
        <v>[17]</v>
      </c>
    </row>
    <row r="3" spans="1:6" x14ac:dyDescent="0.2">
      <c r="A3" s="7" t="s">
        <v>3</v>
      </c>
      <c r="B3" s="8" t="s">
        <v>5</v>
      </c>
    </row>
    <row r="4" spans="1:6" x14ac:dyDescent="0.2">
      <c r="A4" s="7" t="s">
        <v>3</v>
      </c>
      <c r="B4" s="8" t="s">
        <v>11</v>
      </c>
    </row>
    <row r="5" spans="1:6" s="18" customFormat="1" ht="25.2" x14ac:dyDescent="0.2">
      <c r="A5" s="16" t="s">
        <v>3</v>
      </c>
      <c r="B5" s="17" t="s">
        <v>582</v>
      </c>
      <c r="C5" s="17" t="s">
        <v>627</v>
      </c>
      <c r="D5" s="17" t="s">
        <v>678</v>
      </c>
      <c r="E5" s="17" t="s">
        <v>679</v>
      </c>
      <c r="F5" s="17" t="s">
        <v>613</v>
      </c>
    </row>
    <row r="6" spans="1:6" x14ac:dyDescent="0.2">
      <c r="A6" s="19" t="s">
        <v>585</v>
      </c>
      <c r="B6" s="10">
        <v>2677</v>
      </c>
      <c r="C6" s="10">
        <v>1991</v>
      </c>
      <c r="D6" s="10">
        <v>368</v>
      </c>
      <c r="E6" s="10">
        <v>258</v>
      </c>
      <c r="F6" s="10">
        <v>60</v>
      </c>
    </row>
    <row r="7" spans="1:6" x14ac:dyDescent="0.2">
      <c r="A7" s="9" t="s">
        <v>339</v>
      </c>
      <c r="B7" s="9"/>
      <c r="C7" s="9"/>
      <c r="D7" s="9"/>
      <c r="E7" s="9"/>
      <c r="F7" s="9"/>
    </row>
    <row r="8" spans="1:6" x14ac:dyDescent="0.2">
      <c r="A8" s="20" t="s">
        <v>340</v>
      </c>
      <c r="B8" s="21">
        <v>1277</v>
      </c>
      <c r="C8" s="21">
        <v>823</v>
      </c>
      <c r="D8" s="21">
        <v>285</v>
      </c>
      <c r="E8" s="21">
        <v>140</v>
      </c>
      <c r="F8" s="21">
        <v>29</v>
      </c>
    </row>
    <row r="9" spans="1:6" x14ac:dyDescent="0.2">
      <c r="A9" s="20" t="s">
        <v>341</v>
      </c>
      <c r="B9" s="21">
        <v>1400</v>
      </c>
      <c r="C9" s="21">
        <v>1168</v>
      </c>
      <c r="D9" s="21">
        <v>83</v>
      </c>
      <c r="E9" s="21">
        <v>118</v>
      </c>
      <c r="F9" s="21">
        <v>31</v>
      </c>
    </row>
    <row r="10" spans="1:6" x14ac:dyDescent="0.2">
      <c r="A10" s="9" t="s">
        <v>342</v>
      </c>
      <c r="B10" s="9"/>
      <c r="C10" s="9"/>
      <c r="D10" s="9"/>
      <c r="E10" s="9"/>
      <c r="F10" s="9"/>
    </row>
    <row r="11" spans="1:6" x14ac:dyDescent="0.2">
      <c r="A11" s="20" t="s">
        <v>343</v>
      </c>
      <c r="B11" s="21">
        <v>610</v>
      </c>
      <c r="C11" s="21">
        <v>505</v>
      </c>
      <c r="D11" s="21">
        <v>77</v>
      </c>
      <c r="E11" s="21">
        <v>23</v>
      </c>
      <c r="F11" s="21">
        <v>5</v>
      </c>
    </row>
    <row r="12" spans="1:6" x14ac:dyDescent="0.2">
      <c r="A12" s="20" t="s">
        <v>344</v>
      </c>
      <c r="B12" s="21">
        <v>755</v>
      </c>
      <c r="C12" s="21">
        <v>600</v>
      </c>
      <c r="D12" s="21">
        <v>107</v>
      </c>
      <c r="E12" s="21">
        <v>32</v>
      </c>
      <c r="F12" s="21">
        <v>16</v>
      </c>
    </row>
    <row r="13" spans="1:6" x14ac:dyDescent="0.2">
      <c r="A13" s="20" t="s">
        <v>345</v>
      </c>
      <c r="B13" s="21">
        <v>601</v>
      </c>
      <c r="C13" s="21">
        <v>449</v>
      </c>
      <c r="D13" s="21">
        <v>93</v>
      </c>
      <c r="E13" s="21">
        <v>42</v>
      </c>
      <c r="F13" s="21">
        <v>17</v>
      </c>
    </row>
    <row r="14" spans="1:6" x14ac:dyDescent="0.2">
      <c r="A14" s="20" t="s">
        <v>346</v>
      </c>
      <c r="B14" s="21">
        <v>425</v>
      </c>
      <c r="C14" s="21">
        <v>283</v>
      </c>
      <c r="D14" s="21">
        <v>56</v>
      </c>
      <c r="E14" s="21">
        <v>73</v>
      </c>
      <c r="F14" s="21">
        <v>13</v>
      </c>
    </row>
    <row r="15" spans="1:6" x14ac:dyDescent="0.2">
      <c r="A15" s="20" t="s">
        <v>347</v>
      </c>
      <c r="B15" s="21">
        <v>217</v>
      </c>
      <c r="C15" s="21">
        <v>127</v>
      </c>
      <c r="D15" s="21">
        <v>26</v>
      </c>
      <c r="E15" s="21">
        <v>57</v>
      </c>
      <c r="F15" s="21">
        <v>7</v>
      </c>
    </row>
    <row r="16" spans="1:6" x14ac:dyDescent="0.2">
      <c r="A16" s="20" t="s">
        <v>348</v>
      </c>
      <c r="B16" s="21">
        <v>56</v>
      </c>
      <c r="C16" s="21">
        <v>25</v>
      </c>
      <c r="D16" s="21">
        <v>7</v>
      </c>
      <c r="E16" s="21">
        <v>22</v>
      </c>
      <c r="F16" s="21">
        <v>2</v>
      </c>
    </row>
    <row r="17" spans="1:6" x14ac:dyDescent="0.2">
      <c r="A17" s="20" t="s">
        <v>349</v>
      </c>
      <c r="B17" s="21">
        <v>13</v>
      </c>
      <c r="C17" s="21">
        <v>2</v>
      </c>
      <c r="D17" s="21">
        <v>2</v>
      </c>
      <c r="E17" s="21">
        <v>9</v>
      </c>
      <c r="F17" s="21">
        <v>0</v>
      </c>
    </row>
    <row r="18" spans="1:6" x14ac:dyDescent="0.2">
      <c r="A18" s="20" t="s">
        <v>350</v>
      </c>
      <c r="B18" s="21">
        <v>1365</v>
      </c>
      <c r="C18" s="21">
        <v>1105</v>
      </c>
      <c r="D18" s="21">
        <v>184</v>
      </c>
      <c r="E18" s="21">
        <v>55</v>
      </c>
      <c r="F18" s="21">
        <v>21</v>
      </c>
    </row>
    <row r="19" spans="1:6" x14ac:dyDescent="0.2">
      <c r="A19" s="20" t="s">
        <v>351</v>
      </c>
      <c r="B19" s="21">
        <v>1026</v>
      </c>
      <c r="C19" s="21">
        <v>732</v>
      </c>
      <c r="D19" s="21">
        <v>149</v>
      </c>
      <c r="E19" s="21">
        <v>115</v>
      </c>
      <c r="F19" s="21">
        <v>30</v>
      </c>
    </row>
    <row r="20" spans="1:6" x14ac:dyDescent="0.2">
      <c r="A20" s="20" t="s">
        <v>352</v>
      </c>
      <c r="B20" s="21">
        <v>286</v>
      </c>
      <c r="C20" s="21">
        <v>154</v>
      </c>
      <c r="D20" s="21">
        <v>35</v>
      </c>
      <c r="E20" s="21">
        <v>88</v>
      </c>
      <c r="F20" s="21">
        <v>9</v>
      </c>
    </row>
    <row r="21" spans="1:6" x14ac:dyDescent="0.2">
      <c r="A21" s="20" t="s">
        <v>353</v>
      </c>
      <c r="B21" s="21">
        <v>1312</v>
      </c>
      <c r="C21" s="21">
        <v>886</v>
      </c>
      <c r="D21" s="21">
        <v>184</v>
      </c>
      <c r="E21" s="21">
        <v>203</v>
      </c>
      <c r="F21" s="21">
        <v>39</v>
      </c>
    </row>
    <row r="22" spans="1:6" x14ac:dyDescent="0.2">
      <c r="A22" s="9" t="s">
        <v>354</v>
      </c>
      <c r="B22" s="10">
        <v>298</v>
      </c>
      <c r="C22" s="10">
        <v>215</v>
      </c>
      <c r="D22" s="10">
        <v>66</v>
      </c>
      <c r="E22" s="10">
        <v>16</v>
      </c>
      <c r="F22" s="10">
        <v>1</v>
      </c>
    </row>
    <row r="23" spans="1:6" x14ac:dyDescent="0.2">
      <c r="A23" s="20" t="s">
        <v>344</v>
      </c>
      <c r="B23" s="21">
        <v>388</v>
      </c>
      <c r="C23" s="21">
        <v>268</v>
      </c>
      <c r="D23" s="21">
        <v>90</v>
      </c>
      <c r="E23" s="21">
        <v>22</v>
      </c>
      <c r="F23" s="21">
        <v>8</v>
      </c>
    </row>
    <row r="24" spans="1:6" x14ac:dyDescent="0.2">
      <c r="A24" s="20" t="s">
        <v>345</v>
      </c>
      <c r="B24" s="21">
        <v>299</v>
      </c>
      <c r="C24" s="21">
        <v>183</v>
      </c>
      <c r="D24" s="21">
        <v>76</v>
      </c>
      <c r="E24" s="21">
        <v>30</v>
      </c>
      <c r="F24" s="21">
        <v>10</v>
      </c>
    </row>
    <row r="25" spans="1:6" x14ac:dyDescent="0.2">
      <c r="A25" s="20" t="s">
        <v>346</v>
      </c>
      <c r="B25" s="21">
        <v>192</v>
      </c>
      <c r="C25" s="21">
        <v>101</v>
      </c>
      <c r="D25" s="21">
        <v>39</v>
      </c>
      <c r="E25" s="21">
        <v>45</v>
      </c>
      <c r="F25" s="21">
        <v>7</v>
      </c>
    </row>
    <row r="26" spans="1:6" x14ac:dyDescent="0.2">
      <c r="A26" s="20" t="s">
        <v>347</v>
      </c>
      <c r="B26" s="21">
        <v>77</v>
      </c>
      <c r="C26" s="21">
        <v>44</v>
      </c>
      <c r="D26" s="21">
        <v>13</v>
      </c>
      <c r="E26" s="21">
        <v>18</v>
      </c>
      <c r="F26" s="21">
        <v>2</v>
      </c>
    </row>
    <row r="27" spans="1:6" x14ac:dyDescent="0.2">
      <c r="A27" s="20" t="s">
        <v>348</v>
      </c>
      <c r="B27" s="21">
        <v>19</v>
      </c>
      <c r="C27" s="21">
        <v>12</v>
      </c>
      <c r="D27" s="21">
        <v>1</v>
      </c>
      <c r="E27" s="21">
        <v>5</v>
      </c>
      <c r="F27" s="21">
        <v>1</v>
      </c>
    </row>
    <row r="28" spans="1:6" x14ac:dyDescent="0.2">
      <c r="A28" s="20" t="s">
        <v>349</v>
      </c>
      <c r="B28" s="21">
        <v>4</v>
      </c>
      <c r="C28" s="21">
        <v>0</v>
      </c>
      <c r="D28" s="21">
        <v>0</v>
      </c>
      <c r="E28" s="21">
        <v>4</v>
      </c>
      <c r="F28" s="21">
        <v>0</v>
      </c>
    </row>
    <row r="29" spans="1:6" x14ac:dyDescent="0.2">
      <c r="A29" s="20" t="s">
        <v>350</v>
      </c>
      <c r="B29" s="21">
        <v>686</v>
      </c>
      <c r="C29" s="21">
        <v>483</v>
      </c>
      <c r="D29" s="21">
        <v>156</v>
      </c>
      <c r="E29" s="21">
        <v>38</v>
      </c>
      <c r="F29" s="21">
        <v>9</v>
      </c>
    </row>
    <row r="30" spans="1:6" x14ac:dyDescent="0.2">
      <c r="A30" s="20" t="s">
        <v>351</v>
      </c>
      <c r="B30" s="21">
        <v>491</v>
      </c>
      <c r="C30" s="21">
        <v>284</v>
      </c>
      <c r="D30" s="21">
        <v>115</v>
      </c>
      <c r="E30" s="21">
        <v>75</v>
      </c>
      <c r="F30" s="21">
        <v>17</v>
      </c>
    </row>
    <row r="31" spans="1:6" x14ac:dyDescent="0.2">
      <c r="A31" s="20" t="s">
        <v>352</v>
      </c>
      <c r="B31" s="21">
        <v>100</v>
      </c>
      <c r="C31" s="21">
        <v>56</v>
      </c>
      <c r="D31" s="21">
        <v>14</v>
      </c>
      <c r="E31" s="21">
        <v>27</v>
      </c>
      <c r="F31" s="21">
        <v>3</v>
      </c>
    </row>
    <row r="32" spans="1:6" x14ac:dyDescent="0.2">
      <c r="A32" s="20" t="s">
        <v>353</v>
      </c>
      <c r="B32" s="21">
        <v>591</v>
      </c>
      <c r="C32" s="21">
        <v>340</v>
      </c>
      <c r="D32" s="21">
        <v>129</v>
      </c>
      <c r="E32" s="21">
        <v>102</v>
      </c>
      <c r="F32" s="21">
        <v>20</v>
      </c>
    </row>
    <row r="33" spans="1:6" x14ac:dyDescent="0.2">
      <c r="A33" s="9" t="s">
        <v>355</v>
      </c>
      <c r="B33" s="10">
        <v>312</v>
      </c>
      <c r="C33" s="10">
        <v>290</v>
      </c>
      <c r="D33" s="10">
        <v>11</v>
      </c>
      <c r="E33" s="10">
        <v>7</v>
      </c>
      <c r="F33" s="10">
        <v>4</v>
      </c>
    </row>
    <row r="34" spans="1:6" x14ac:dyDescent="0.2">
      <c r="A34" s="20" t="s">
        <v>344</v>
      </c>
      <c r="B34" s="21">
        <v>367</v>
      </c>
      <c r="C34" s="21">
        <v>332</v>
      </c>
      <c r="D34" s="21">
        <v>17</v>
      </c>
      <c r="E34" s="21">
        <v>10</v>
      </c>
      <c r="F34" s="21">
        <v>8</v>
      </c>
    </row>
    <row r="35" spans="1:6" x14ac:dyDescent="0.2">
      <c r="A35" s="20" t="s">
        <v>345</v>
      </c>
      <c r="B35" s="21">
        <v>302</v>
      </c>
      <c r="C35" s="21">
        <v>266</v>
      </c>
      <c r="D35" s="21">
        <v>17</v>
      </c>
      <c r="E35" s="21">
        <v>12</v>
      </c>
      <c r="F35" s="21">
        <v>7</v>
      </c>
    </row>
    <row r="36" spans="1:6" x14ac:dyDescent="0.2">
      <c r="A36" s="20" t="s">
        <v>346</v>
      </c>
      <c r="B36" s="21">
        <v>233</v>
      </c>
      <c r="C36" s="21">
        <v>182</v>
      </c>
      <c r="D36" s="21">
        <v>17</v>
      </c>
      <c r="E36" s="21">
        <v>28</v>
      </c>
      <c r="F36" s="21">
        <v>6</v>
      </c>
    </row>
    <row r="37" spans="1:6" x14ac:dyDescent="0.2">
      <c r="A37" s="20" t="s">
        <v>347</v>
      </c>
      <c r="B37" s="21">
        <v>140</v>
      </c>
      <c r="C37" s="21">
        <v>83</v>
      </c>
      <c r="D37" s="21">
        <v>13</v>
      </c>
      <c r="E37" s="21">
        <v>39</v>
      </c>
      <c r="F37" s="21">
        <v>5</v>
      </c>
    </row>
    <row r="38" spans="1:6" x14ac:dyDescent="0.2">
      <c r="A38" s="20" t="s">
        <v>348</v>
      </c>
      <c r="B38" s="21">
        <v>37</v>
      </c>
      <c r="C38" s="21">
        <v>13</v>
      </c>
      <c r="D38" s="21">
        <v>6</v>
      </c>
      <c r="E38" s="21">
        <v>17</v>
      </c>
      <c r="F38" s="21">
        <v>1</v>
      </c>
    </row>
    <row r="39" spans="1:6" x14ac:dyDescent="0.2">
      <c r="A39" s="20" t="s">
        <v>349</v>
      </c>
      <c r="B39" s="21">
        <v>9</v>
      </c>
      <c r="C39" s="21">
        <v>2</v>
      </c>
      <c r="D39" s="21">
        <v>2</v>
      </c>
      <c r="E39" s="21">
        <v>5</v>
      </c>
      <c r="F39" s="21">
        <v>0</v>
      </c>
    </row>
    <row r="40" spans="1:6" x14ac:dyDescent="0.2">
      <c r="A40" s="20" t="s">
        <v>350</v>
      </c>
      <c r="B40" s="21">
        <v>679</v>
      </c>
      <c r="C40" s="21">
        <v>622</v>
      </c>
      <c r="D40" s="21">
        <v>28</v>
      </c>
      <c r="E40" s="21">
        <v>17</v>
      </c>
      <c r="F40" s="21">
        <v>12</v>
      </c>
    </row>
    <row r="41" spans="1:6" x14ac:dyDescent="0.2">
      <c r="A41" s="20" t="s">
        <v>351</v>
      </c>
      <c r="B41" s="21">
        <v>535</v>
      </c>
      <c r="C41" s="21">
        <v>448</v>
      </c>
      <c r="D41" s="21">
        <v>34</v>
      </c>
      <c r="E41" s="21">
        <v>40</v>
      </c>
      <c r="F41" s="21">
        <v>13</v>
      </c>
    </row>
    <row r="42" spans="1:6" x14ac:dyDescent="0.2">
      <c r="A42" s="20" t="s">
        <v>352</v>
      </c>
      <c r="B42" s="21">
        <v>186</v>
      </c>
      <c r="C42" s="21">
        <v>98</v>
      </c>
      <c r="D42" s="21">
        <v>21</v>
      </c>
      <c r="E42" s="21">
        <v>61</v>
      </c>
      <c r="F42" s="21">
        <v>6</v>
      </c>
    </row>
    <row r="43" spans="1:6" x14ac:dyDescent="0.2">
      <c r="A43" s="20" t="s">
        <v>353</v>
      </c>
      <c r="B43" s="21">
        <v>721</v>
      </c>
      <c r="C43" s="21">
        <v>546</v>
      </c>
      <c r="D43" s="21">
        <v>55</v>
      </c>
      <c r="E43" s="21">
        <v>101</v>
      </c>
      <c r="F43" s="21">
        <v>19</v>
      </c>
    </row>
    <row r="44" spans="1:6" x14ac:dyDescent="0.2">
      <c r="A44" s="9" t="s">
        <v>356</v>
      </c>
      <c r="B44" s="9"/>
      <c r="C44" s="9"/>
      <c r="D44" s="9"/>
      <c r="E44" s="9"/>
      <c r="F44" s="9"/>
    </row>
    <row r="45" spans="1:6" x14ac:dyDescent="0.2">
      <c r="A45" s="20" t="s">
        <v>357</v>
      </c>
      <c r="B45" s="21">
        <v>138</v>
      </c>
      <c r="C45" s="21">
        <v>119</v>
      </c>
      <c r="D45" s="21">
        <v>8</v>
      </c>
      <c r="E45" s="21">
        <v>9</v>
      </c>
      <c r="F45" s="21">
        <v>2</v>
      </c>
    </row>
    <row r="46" spans="1:6" x14ac:dyDescent="0.2">
      <c r="A46" s="20" t="s">
        <v>328</v>
      </c>
      <c r="B46" s="21">
        <v>1747</v>
      </c>
      <c r="C46" s="21">
        <v>1255</v>
      </c>
      <c r="D46" s="21">
        <v>302</v>
      </c>
      <c r="E46" s="21">
        <v>149</v>
      </c>
      <c r="F46" s="21">
        <v>41</v>
      </c>
    </row>
    <row r="47" spans="1:6" x14ac:dyDescent="0.2">
      <c r="A47" s="20" t="s">
        <v>329</v>
      </c>
      <c r="B47" s="21">
        <v>191</v>
      </c>
      <c r="C47" s="21">
        <v>163</v>
      </c>
      <c r="D47" s="21">
        <v>13</v>
      </c>
      <c r="E47" s="21">
        <v>9</v>
      </c>
      <c r="F47" s="21">
        <v>6</v>
      </c>
    </row>
    <row r="48" spans="1:6" x14ac:dyDescent="0.2">
      <c r="A48" s="20" t="s">
        <v>330</v>
      </c>
      <c r="B48" s="21">
        <v>544</v>
      </c>
      <c r="C48" s="21">
        <v>415</v>
      </c>
      <c r="D48" s="21">
        <v>35</v>
      </c>
      <c r="E48" s="21">
        <v>85</v>
      </c>
      <c r="F48" s="21">
        <v>9</v>
      </c>
    </row>
    <row r="49" spans="1:6" x14ac:dyDescent="0.2">
      <c r="A49" s="20" t="s">
        <v>358</v>
      </c>
      <c r="B49" s="21">
        <v>57</v>
      </c>
      <c r="C49" s="21">
        <v>39</v>
      </c>
      <c r="D49" s="21">
        <v>10</v>
      </c>
      <c r="E49" s="21">
        <v>6</v>
      </c>
      <c r="F49" s="21">
        <v>2</v>
      </c>
    </row>
    <row r="50" spans="1:6" x14ac:dyDescent="0.2">
      <c r="A50" s="9" t="s">
        <v>359</v>
      </c>
      <c r="B50" s="10">
        <v>89</v>
      </c>
      <c r="C50" s="10">
        <v>77</v>
      </c>
      <c r="D50" s="10">
        <v>5</v>
      </c>
      <c r="E50" s="10">
        <v>6</v>
      </c>
      <c r="F50" s="10">
        <v>1</v>
      </c>
    </row>
    <row r="51" spans="1:6" x14ac:dyDescent="0.2">
      <c r="A51" s="20" t="s">
        <v>331</v>
      </c>
      <c r="B51" s="21">
        <v>977</v>
      </c>
      <c r="C51" s="21">
        <v>581</v>
      </c>
      <c r="D51" s="21">
        <v>266</v>
      </c>
      <c r="E51" s="21">
        <v>106</v>
      </c>
      <c r="F51" s="21">
        <v>24</v>
      </c>
    </row>
    <row r="52" spans="1:6" x14ac:dyDescent="0.2">
      <c r="A52" s="20" t="s">
        <v>332</v>
      </c>
      <c r="B52" s="21">
        <v>73</v>
      </c>
      <c r="C52" s="21">
        <v>63</v>
      </c>
      <c r="D52" s="21">
        <v>5</v>
      </c>
      <c r="E52" s="21">
        <v>2</v>
      </c>
      <c r="F52" s="21">
        <v>3</v>
      </c>
    </row>
    <row r="53" spans="1:6" x14ac:dyDescent="0.2">
      <c r="A53" s="20" t="s">
        <v>333</v>
      </c>
      <c r="B53" s="21">
        <v>108</v>
      </c>
      <c r="C53" s="21">
        <v>82</v>
      </c>
      <c r="D53" s="21">
        <v>3</v>
      </c>
      <c r="E53" s="21">
        <v>22</v>
      </c>
      <c r="F53" s="21">
        <v>1</v>
      </c>
    </row>
    <row r="54" spans="1:6" x14ac:dyDescent="0.2">
      <c r="A54" s="20" t="s">
        <v>358</v>
      </c>
      <c r="B54" s="21">
        <v>30</v>
      </c>
      <c r="C54" s="21">
        <v>20</v>
      </c>
      <c r="D54" s="21">
        <v>6</v>
      </c>
      <c r="E54" s="21">
        <v>4</v>
      </c>
      <c r="F54" s="21">
        <v>0</v>
      </c>
    </row>
    <row r="55" spans="1:6" x14ac:dyDescent="0.2">
      <c r="A55" s="9" t="s">
        <v>360</v>
      </c>
      <c r="B55" s="10">
        <v>49</v>
      </c>
      <c r="C55" s="10">
        <v>42</v>
      </c>
      <c r="D55" s="10">
        <v>3</v>
      </c>
      <c r="E55" s="10">
        <v>3</v>
      </c>
      <c r="F55" s="10">
        <v>1</v>
      </c>
    </row>
    <row r="56" spans="1:6" x14ac:dyDescent="0.2">
      <c r="A56" s="20" t="s">
        <v>331</v>
      </c>
      <c r="B56" s="21">
        <v>770</v>
      </c>
      <c r="C56" s="21">
        <v>674</v>
      </c>
      <c r="D56" s="21">
        <v>36</v>
      </c>
      <c r="E56" s="21">
        <v>43</v>
      </c>
      <c r="F56" s="21">
        <v>17</v>
      </c>
    </row>
    <row r="57" spans="1:6" x14ac:dyDescent="0.2">
      <c r="A57" s="20" t="s">
        <v>332</v>
      </c>
      <c r="B57" s="21">
        <v>118</v>
      </c>
      <c r="C57" s="21">
        <v>100</v>
      </c>
      <c r="D57" s="21">
        <v>8</v>
      </c>
      <c r="E57" s="21">
        <v>7</v>
      </c>
      <c r="F57" s="21">
        <v>3</v>
      </c>
    </row>
    <row r="58" spans="1:6" x14ac:dyDescent="0.2">
      <c r="A58" s="20" t="s">
        <v>333</v>
      </c>
      <c r="B58" s="21">
        <v>436</v>
      </c>
      <c r="C58" s="21">
        <v>333</v>
      </c>
      <c r="D58" s="21">
        <v>32</v>
      </c>
      <c r="E58" s="21">
        <v>63</v>
      </c>
      <c r="F58" s="21">
        <v>8</v>
      </c>
    </row>
    <row r="59" spans="1:6" x14ac:dyDescent="0.2">
      <c r="A59" s="20" t="s">
        <v>358</v>
      </c>
      <c r="B59" s="21">
        <v>27</v>
      </c>
      <c r="C59" s="21">
        <v>19</v>
      </c>
      <c r="D59" s="21">
        <v>4</v>
      </c>
      <c r="E59" s="21">
        <v>2</v>
      </c>
      <c r="F59" s="21">
        <v>2</v>
      </c>
    </row>
    <row r="60" spans="1:6" x14ac:dyDescent="0.2">
      <c r="A60" s="9" t="s">
        <v>361</v>
      </c>
      <c r="B60" s="9"/>
      <c r="C60" s="9"/>
      <c r="D60" s="9"/>
      <c r="E60" s="9"/>
      <c r="F60" s="9"/>
    </row>
    <row r="61" spans="1:6" x14ac:dyDescent="0.2">
      <c r="A61" s="20" t="s">
        <v>362</v>
      </c>
      <c r="B61" s="21">
        <v>360</v>
      </c>
      <c r="C61" s="21">
        <v>225</v>
      </c>
      <c r="D61" s="21">
        <v>70</v>
      </c>
      <c r="E61" s="21">
        <v>57</v>
      </c>
      <c r="F61" s="21">
        <v>8</v>
      </c>
    </row>
    <row r="62" spans="1:6" x14ac:dyDescent="0.2">
      <c r="A62" s="20" t="s">
        <v>363</v>
      </c>
      <c r="B62" s="21">
        <v>1326</v>
      </c>
      <c r="C62" s="21">
        <v>999</v>
      </c>
      <c r="D62" s="21">
        <v>184</v>
      </c>
      <c r="E62" s="21">
        <v>110</v>
      </c>
      <c r="F62" s="21">
        <v>33</v>
      </c>
    </row>
    <row r="63" spans="1:6" x14ac:dyDescent="0.2">
      <c r="A63" s="20" t="s">
        <v>364</v>
      </c>
      <c r="B63" s="21">
        <v>649</v>
      </c>
      <c r="C63" s="21">
        <v>485</v>
      </c>
      <c r="D63" s="21">
        <v>87</v>
      </c>
      <c r="E63" s="21">
        <v>63</v>
      </c>
      <c r="F63" s="21">
        <v>14</v>
      </c>
    </row>
    <row r="64" spans="1:6" x14ac:dyDescent="0.2">
      <c r="A64" s="20" t="s">
        <v>365</v>
      </c>
      <c r="B64" s="21">
        <v>277</v>
      </c>
      <c r="C64" s="21">
        <v>235</v>
      </c>
      <c r="D64" s="21">
        <v>17</v>
      </c>
      <c r="E64" s="21">
        <v>22</v>
      </c>
      <c r="F64" s="21">
        <v>3</v>
      </c>
    </row>
    <row r="65" spans="1:6" x14ac:dyDescent="0.2">
      <c r="A65" s="20" t="s">
        <v>366</v>
      </c>
      <c r="B65" s="21">
        <v>65</v>
      </c>
      <c r="C65" s="21">
        <v>47</v>
      </c>
      <c r="D65" s="21">
        <v>10</v>
      </c>
      <c r="E65" s="21">
        <v>6</v>
      </c>
      <c r="F65" s="21">
        <v>2</v>
      </c>
    </row>
    <row r="66" spans="1:6" x14ac:dyDescent="0.2">
      <c r="A66" s="9" t="s">
        <v>367</v>
      </c>
      <c r="B66" s="9"/>
      <c r="C66" s="9"/>
      <c r="D66" s="9"/>
      <c r="E66" s="9"/>
      <c r="F66" s="9"/>
    </row>
    <row r="67" spans="1:6" x14ac:dyDescent="0.2">
      <c r="A67" s="20" t="s">
        <v>368</v>
      </c>
      <c r="B67" s="21">
        <v>537</v>
      </c>
      <c r="C67" s="21">
        <v>463</v>
      </c>
      <c r="D67" s="21">
        <v>23</v>
      </c>
      <c r="E67" s="21">
        <v>41</v>
      </c>
      <c r="F67" s="21">
        <v>10</v>
      </c>
    </row>
    <row r="68" spans="1:6" x14ac:dyDescent="0.2">
      <c r="A68" s="20" t="s">
        <v>180</v>
      </c>
      <c r="B68" s="21">
        <v>1667</v>
      </c>
      <c r="C68" s="21">
        <v>1197</v>
      </c>
      <c r="D68" s="21">
        <v>294</v>
      </c>
      <c r="E68" s="21">
        <v>137</v>
      </c>
      <c r="F68" s="21">
        <v>39</v>
      </c>
    </row>
    <row r="69" spans="1:6" x14ac:dyDescent="0.2">
      <c r="A69" s="20" t="s">
        <v>369</v>
      </c>
      <c r="B69" s="21">
        <v>99</v>
      </c>
      <c r="C69" s="21">
        <v>82</v>
      </c>
      <c r="D69" s="21">
        <v>13</v>
      </c>
      <c r="E69" s="21">
        <v>3</v>
      </c>
      <c r="F69" s="21">
        <v>1</v>
      </c>
    </row>
    <row r="70" spans="1:6" x14ac:dyDescent="0.2">
      <c r="A70" s="20" t="s">
        <v>370</v>
      </c>
      <c r="B70" s="21">
        <v>819</v>
      </c>
      <c r="C70" s="21">
        <v>593</v>
      </c>
      <c r="D70" s="21">
        <v>116</v>
      </c>
      <c r="E70" s="21">
        <v>95</v>
      </c>
      <c r="F70" s="21">
        <v>15</v>
      </c>
    </row>
    <row r="71" spans="1:6" x14ac:dyDescent="0.2">
      <c r="A71" s="20" t="s">
        <v>371</v>
      </c>
      <c r="B71" s="21">
        <v>87</v>
      </c>
      <c r="C71" s="21">
        <v>59</v>
      </c>
      <c r="D71" s="21">
        <v>9</v>
      </c>
      <c r="E71" s="21">
        <v>16</v>
      </c>
      <c r="F71" s="21">
        <v>3</v>
      </c>
    </row>
    <row r="72" spans="1:6" x14ac:dyDescent="0.2">
      <c r="A72" s="20" t="s">
        <v>366</v>
      </c>
      <c r="B72" s="21">
        <v>55</v>
      </c>
      <c r="C72" s="21">
        <v>37</v>
      </c>
      <c r="D72" s="21">
        <v>12</v>
      </c>
      <c r="E72" s="21">
        <v>6</v>
      </c>
      <c r="F72" s="21">
        <v>0</v>
      </c>
    </row>
    <row r="73" spans="1:6" x14ac:dyDescent="0.2">
      <c r="A73" s="9" t="s">
        <v>372</v>
      </c>
      <c r="B73" s="9"/>
      <c r="C73" s="9"/>
      <c r="D73" s="9"/>
      <c r="E73" s="9"/>
      <c r="F73" s="9"/>
    </row>
    <row r="74" spans="1:6" x14ac:dyDescent="0.2">
      <c r="A74" s="20" t="s">
        <v>373</v>
      </c>
      <c r="B74" s="21">
        <v>537</v>
      </c>
      <c r="C74" s="21">
        <v>463</v>
      </c>
      <c r="D74" s="21">
        <v>23</v>
      </c>
      <c r="E74" s="21">
        <v>41</v>
      </c>
      <c r="F74" s="21">
        <v>10</v>
      </c>
    </row>
    <row r="75" spans="1:6" x14ac:dyDescent="0.2">
      <c r="A75" s="20" t="s">
        <v>374</v>
      </c>
      <c r="B75" s="21">
        <v>1329</v>
      </c>
      <c r="C75" s="21">
        <v>945</v>
      </c>
      <c r="D75" s="21">
        <v>222</v>
      </c>
      <c r="E75" s="21">
        <v>127</v>
      </c>
      <c r="F75" s="21">
        <v>35</v>
      </c>
    </row>
    <row r="76" spans="1:6" x14ac:dyDescent="0.2">
      <c r="A76" s="20" t="s">
        <v>375</v>
      </c>
      <c r="B76" s="21">
        <v>406</v>
      </c>
      <c r="C76" s="21">
        <v>299</v>
      </c>
      <c r="D76" s="21">
        <v>59</v>
      </c>
      <c r="E76" s="21">
        <v>37</v>
      </c>
      <c r="F76" s="21">
        <v>11</v>
      </c>
    </row>
    <row r="77" spans="1:6" x14ac:dyDescent="0.2">
      <c r="A77" s="20" t="s">
        <v>376</v>
      </c>
      <c r="B77" s="21">
        <v>152</v>
      </c>
      <c r="C77" s="21">
        <v>107</v>
      </c>
      <c r="D77" s="21">
        <v>25</v>
      </c>
      <c r="E77" s="21">
        <v>20</v>
      </c>
      <c r="F77" s="21">
        <v>0</v>
      </c>
    </row>
    <row r="78" spans="1:6" x14ac:dyDescent="0.2">
      <c r="A78" s="20" t="s">
        <v>377</v>
      </c>
      <c r="B78" s="21">
        <v>88</v>
      </c>
      <c r="C78" s="21">
        <v>67</v>
      </c>
      <c r="D78" s="21">
        <v>11</v>
      </c>
      <c r="E78" s="21">
        <v>9</v>
      </c>
      <c r="F78" s="21">
        <v>1</v>
      </c>
    </row>
    <row r="79" spans="1:6" x14ac:dyDescent="0.2">
      <c r="A79" s="20" t="s">
        <v>378</v>
      </c>
      <c r="B79" s="21">
        <v>84</v>
      </c>
      <c r="C79" s="21">
        <v>57</v>
      </c>
      <c r="D79" s="21">
        <v>15</v>
      </c>
      <c r="E79" s="21">
        <v>11</v>
      </c>
      <c r="F79" s="21">
        <v>1</v>
      </c>
    </row>
    <row r="80" spans="1:6" x14ac:dyDescent="0.2">
      <c r="A80" s="20" t="s">
        <v>366</v>
      </c>
      <c r="B80" s="21">
        <v>81</v>
      </c>
      <c r="C80" s="21">
        <v>53</v>
      </c>
      <c r="D80" s="21">
        <v>13</v>
      </c>
      <c r="E80" s="21">
        <v>13</v>
      </c>
      <c r="F80" s="21">
        <v>2</v>
      </c>
    </row>
    <row r="81" spans="1:6" x14ac:dyDescent="0.2">
      <c r="A81" s="9" t="s">
        <v>379</v>
      </c>
      <c r="B81" s="9"/>
      <c r="C81" s="9"/>
      <c r="D81" s="9"/>
      <c r="E81" s="9"/>
      <c r="F81" s="9"/>
    </row>
    <row r="82" spans="1:6" x14ac:dyDescent="0.2">
      <c r="A82" s="20" t="s">
        <v>380</v>
      </c>
      <c r="B82" s="21">
        <v>788</v>
      </c>
      <c r="C82" s="21">
        <v>619</v>
      </c>
      <c r="D82" s="21">
        <v>136</v>
      </c>
      <c r="E82" s="21">
        <v>22</v>
      </c>
      <c r="F82" s="21">
        <v>11</v>
      </c>
    </row>
    <row r="83" spans="1:6" x14ac:dyDescent="0.2">
      <c r="A83" s="20" t="s">
        <v>381</v>
      </c>
      <c r="B83" s="21">
        <v>1824</v>
      </c>
      <c r="C83" s="21">
        <v>1327</v>
      </c>
      <c r="D83" s="21">
        <v>220</v>
      </c>
      <c r="E83" s="21">
        <v>228</v>
      </c>
      <c r="F83" s="21">
        <v>49</v>
      </c>
    </row>
    <row r="84" spans="1:6" x14ac:dyDescent="0.2">
      <c r="A84" s="20" t="s">
        <v>366</v>
      </c>
      <c r="B84" s="21">
        <v>65</v>
      </c>
      <c r="C84" s="21">
        <v>45</v>
      </c>
      <c r="D84" s="21">
        <v>12</v>
      </c>
      <c r="E84" s="21">
        <v>8</v>
      </c>
      <c r="F84" s="21">
        <v>0</v>
      </c>
    </row>
    <row r="85" spans="1:6" x14ac:dyDescent="0.2">
      <c r="A85" s="9" t="s">
        <v>382</v>
      </c>
      <c r="B85" s="9"/>
      <c r="C85" s="9"/>
      <c r="D85" s="9"/>
      <c r="E85" s="9"/>
      <c r="F85" s="9"/>
    </row>
    <row r="86" spans="1:6" x14ac:dyDescent="0.2">
      <c r="A86" s="20" t="s">
        <v>383</v>
      </c>
      <c r="B86" s="21">
        <v>393</v>
      </c>
      <c r="C86" s="21">
        <v>308</v>
      </c>
      <c r="D86" s="21">
        <v>71</v>
      </c>
      <c r="E86" s="21">
        <v>8</v>
      </c>
      <c r="F86" s="21">
        <v>6</v>
      </c>
    </row>
    <row r="87" spans="1:6" x14ac:dyDescent="0.2">
      <c r="A87" s="20" t="s">
        <v>181</v>
      </c>
      <c r="B87" s="21">
        <v>1944</v>
      </c>
      <c r="C87" s="21">
        <v>1438</v>
      </c>
      <c r="D87" s="21">
        <v>256</v>
      </c>
      <c r="E87" s="21">
        <v>204</v>
      </c>
      <c r="F87" s="21">
        <v>46</v>
      </c>
    </row>
    <row r="88" spans="1:6" x14ac:dyDescent="0.2">
      <c r="A88" s="20" t="s">
        <v>182</v>
      </c>
      <c r="B88" s="21">
        <v>38</v>
      </c>
      <c r="C88" s="21">
        <v>28</v>
      </c>
      <c r="D88" s="21">
        <v>5</v>
      </c>
      <c r="E88" s="21">
        <v>5</v>
      </c>
      <c r="F88" s="21">
        <v>0</v>
      </c>
    </row>
    <row r="89" spans="1:6" x14ac:dyDescent="0.2">
      <c r="A89" s="20" t="s">
        <v>384</v>
      </c>
      <c r="B89" s="21">
        <v>36</v>
      </c>
      <c r="C89" s="21">
        <v>27</v>
      </c>
      <c r="D89" s="21">
        <v>4</v>
      </c>
      <c r="E89" s="21">
        <v>3</v>
      </c>
      <c r="F89" s="21">
        <v>2</v>
      </c>
    </row>
    <row r="90" spans="1:6" x14ac:dyDescent="0.2">
      <c r="A90" s="20" t="s">
        <v>183</v>
      </c>
      <c r="B90" s="21">
        <v>53</v>
      </c>
      <c r="C90" s="21">
        <v>42</v>
      </c>
      <c r="D90" s="21">
        <v>4</v>
      </c>
      <c r="E90" s="21">
        <v>7</v>
      </c>
      <c r="F90" s="21">
        <v>0</v>
      </c>
    </row>
    <row r="91" spans="1:6" x14ac:dyDescent="0.2">
      <c r="A91" s="20" t="s">
        <v>385</v>
      </c>
      <c r="B91" s="21">
        <v>22</v>
      </c>
      <c r="C91" s="21">
        <v>9</v>
      </c>
      <c r="D91" s="21">
        <v>6</v>
      </c>
      <c r="E91" s="21">
        <v>6</v>
      </c>
      <c r="F91" s="21">
        <v>1</v>
      </c>
    </row>
    <row r="92" spans="1:6" x14ac:dyDescent="0.2">
      <c r="A92" s="20" t="s">
        <v>386</v>
      </c>
      <c r="B92" s="21">
        <v>32</v>
      </c>
      <c r="C92" s="21">
        <v>23</v>
      </c>
      <c r="D92" s="21">
        <v>4</v>
      </c>
      <c r="E92" s="21">
        <v>4</v>
      </c>
      <c r="F92" s="21">
        <v>1</v>
      </c>
    </row>
    <row r="93" spans="1:6" x14ac:dyDescent="0.2">
      <c r="A93" s="20" t="s">
        <v>387</v>
      </c>
      <c r="B93" s="21">
        <v>9</v>
      </c>
      <c r="C93" s="21">
        <v>6</v>
      </c>
      <c r="D93" s="21">
        <v>0</v>
      </c>
      <c r="E93" s="21">
        <v>3</v>
      </c>
      <c r="F93" s="21">
        <v>0</v>
      </c>
    </row>
    <row r="94" spans="1:6" x14ac:dyDescent="0.2">
      <c r="A94" s="20" t="s">
        <v>366</v>
      </c>
      <c r="B94" s="21">
        <v>150</v>
      </c>
      <c r="C94" s="21">
        <v>110</v>
      </c>
      <c r="D94" s="21">
        <v>18</v>
      </c>
      <c r="E94" s="21">
        <v>18</v>
      </c>
      <c r="F94" s="21">
        <v>4</v>
      </c>
    </row>
    <row r="95" spans="1:6" x14ac:dyDescent="0.2">
      <c r="A95" s="9" t="s">
        <v>388</v>
      </c>
      <c r="B95" s="9"/>
      <c r="C95" s="9"/>
      <c r="D95" s="9"/>
      <c r="E95" s="9"/>
      <c r="F95" s="9"/>
    </row>
    <row r="96" spans="1:6" x14ac:dyDescent="0.2">
      <c r="A96" s="20" t="s">
        <v>184</v>
      </c>
      <c r="B96" s="21">
        <v>54</v>
      </c>
      <c r="C96" s="21">
        <v>41</v>
      </c>
      <c r="D96" s="21">
        <v>6</v>
      </c>
      <c r="E96" s="21">
        <v>4</v>
      </c>
      <c r="F96" s="21">
        <v>3</v>
      </c>
    </row>
    <row r="97" spans="1:6" x14ac:dyDescent="0.2">
      <c r="A97" s="20" t="s">
        <v>185</v>
      </c>
      <c r="B97" s="21">
        <v>196</v>
      </c>
      <c r="C97" s="21">
        <v>140</v>
      </c>
      <c r="D97" s="21">
        <v>21</v>
      </c>
      <c r="E97" s="21">
        <v>29</v>
      </c>
      <c r="F97" s="21">
        <v>6</v>
      </c>
    </row>
    <row r="98" spans="1:6" x14ac:dyDescent="0.2">
      <c r="A98" s="20" t="s">
        <v>186</v>
      </c>
      <c r="B98" s="21">
        <v>310</v>
      </c>
      <c r="C98" s="21">
        <v>228</v>
      </c>
      <c r="D98" s="21">
        <v>39</v>
      </c>
      <c r="E98" s="21">
        <v>36</v>
      </c>
      <c r="F98" s="21">
        <v>7</v>
      </c>
    </row>
    <row r="99" spans="1:6" x14ac:dyDescent="0.2">
      <c r="A99" s="20" t="s">
        <v>187</v>
      </c>
      <c r="B99" s="21">
        <v>385</v>
      </c>
      <c r="C99" s="21">
        <v>279</v>
      </c>
      <c r="D99" s="21">
        <v>56</v>
      </c>
      <c r="E99" s="21">
        <v>39</v>
      </c>
      <c r="F99" s="21">
        <v>11</v>
      </c>
    </row>
    <row r="100" spans="1:6" x14ac:dyDescent="0.2">
      <c r="A100" s="20" t="s">
        <v>188</v>
      </c>
      <c r="B100" s="21">
        <v>361</v>
      </c>
      <c r="C100" s="21">
        <v>265</v>
      </c>
      <c r="D100" s="21">
        <v>55</v>
      </c>
      <c r="E100" s="21">
        <v>33</v>
      </c>
      <c r="F100" s="21">
        <v>8</v>
      </c>
    </row>
    <row r="101" spans="1:6" x14ac:dyDescent="0.2">
      <c r="A101" s="20" t="s">
        <v>189</v>
      </c>
      <c r="B101" s="21">
        <v>315</v>
      </c>
      <c r="C101" s="21">
        <v>232</v>
      </c>
      <c r="D101" s="21">
        <v>49</v>
      </c>
      <c r="E101" s="21">
        <v>27</v>
      </c>
      <c r="F101" s="21">
        <v>7</v>
      </c>
    </row>
    <row r="102" spans="1:6" x14ac:dyDescent="0.2">
      <c r="A102" s="20" t="s">
        <v>190</v>
      </c>
      <c r="B102" s="21">
        <v>364</v>
      </c>
      <c r="C102" s="21">
        <v>277</v>
      </c>
      <c r="D102" s="21">
        <v>52</v>
      </c>
      <c r="E102" s="21">
        <v>30</v>
      </c>
      <c r="F102" s="21">
        <v>5</v>
      </c>
    </row>
    <row r="103" spans="1:6" x14ac:dyDescent="0.2">
      <c r="A103" s="20" t="s">
        <v>191</v>
      </c>
      <c r="B103" s="21">
        <v>267</v>
      </c>
      <c r="C103" s="21">
        <v>207</v>
      </c>
      <c r="D103" s="21">
        <v>36</v>
      </c>
      <c r="E103" s="21">
        <v>18</v>
      </c>
      <c r="F103" s="21">
        <v>6</v>
      </c>
    </row>
    <row r="104" spans="1:6" x14ac:dyDescent="0.2">
      <c r="A104" s="20" t="s">
        <v>192</v>
      </c>
      <c r="B104" s="21">
        <v>90</v>
      </c>
      <c r="C104" s="21">
        <v>69</v>
      </c>
      <c r="D104" s="21">
        <v>15</v>
      </c>
      <c r="E104" s="21">
        <v>6</v>
      </c>
      <c r="F104" s="21">
        <v>0</v>
      </c>
    </row>
    <row r="105" spans="1:6" x14ac:dyDescent="0.2">
      <c r="A105" s="20" t="s">
        <v>193</v>
      </c>
      <c r="B105" s="21">
        <v>94</v>
      </c>
      <c r="C105" s="21">
        <v>69</v>
      </c>
      <c r="D105" s="21">
        <v>15</v>
      </c>
      <c r="E105" s="21">
        <v>8</v>
      </c>
      <c r="F105" s="21">
        <v>2</v>
      </c>
    </row>
    <row r="106" spans="1:6" x14ac:dyDescent="0.2">
      <c r="A106" s="20" t="s">
        <v>389</v>
      </c>
      <c r="B106" s="21">
        <v>47</v>
      </c>
      <c r="C106" s="21">
        <v>34</v>
      </c>
      <c r="D106" s="21">
        <v>4</v>
      </c>
      <c r="E106" s="21">
        <v>9</v>
      </c>
      <c r="F106" s="21">
        <v>0</v>
      </c>
    </row>
    <row r="107" spans="1:6" x14ac:dyDescent="0.2">
      <c r="A107" s="20" t="s">
        <v>366</v>
      </c>
      <c r="B107" s="21">
        <v>194</v>
      </c>
      <c r="C107" s="21">
        <v>150</v>
      </c>
      <c r="D107" s="21">
        <v>20</v>
      </c>
      <c r="E107" s="21">
        <v>19</v>
      </c>
      <c r="F107" s="21">
        <v>5</v>
      </c>
    </row>
    <row r="108" spans="1:6" x14ac:dyDescent="0.2">
      <c r="A108" s="9" t="s">
        <v>390</v>
      </c>
      <c r="B108" s="9"/>
      <c r="C108" s="9"/>
      <c r="D108" s="9"/>
      <c r="E108" s="9"/>
      <c r="F108" s="9"/>
    </row>
    <row r="109" spans="1:6" x14ac:dyDescent="0.2">
      <c r="A109" s="20" t="s">
        <v>391</v>
      </c>
      <c r="B109" s="21">
        <v>633</v>
      </c>
      <c r="C109" s="21">
        <v>480</v>
      </c>
      <c r="D109" s="21">
        <v>87</v>
      </c>
      <c r="E109" s="21">
        <v>59</v>
      </c>
      <c r="F109" s="21">
        <v>7</v>
      </c>
    </row>
    <row r="110" spans="1:6" x14ac:dyDescent="0.2">
      <c r="A110" s="20" t="s">
        <v>392</v>
      </c>
      <c r="B110" s="21">
        <v>1123</v>
      </c>
      <c r="C110" s="21">
        <v>831</v>
      </c>
      <c r="D110" s="21">
        <v>153</v>
      </c>
      <c r="E110" s="21">
        <v>112</v>
      </c>
      <c r="F110" s="21">
        <v>27</v>
      </c>
    </row>
    <row r="111" spans="1:6" x14ac:dyDescent="0.2">
      <c r="A111" s="20" t="s">
        <v>393</v>
      </c>
      <c r="B111" s="21">
        <v>660</v>
      </c>
      <c r="C111" s="21">
        <v>479</v>
      </c>
      <c r="D111" s="21">
        <v>90</v>
      </c>
      <c r="E111" s="21">
        <v>69</v>
      </c>
      <c r="F111" s="21">
        <v>22</v>
      </c>
    </row>
    <row r="112" spans="1:6" x14ac:dyDescent="0.2">
      <c r="A112" s="20" t="s">
        <v>394</v>
      </c>
      <c r="B112" s="21">
        <v>261</v>
      </c>
      <c r="C112" s="21">
        <v>201</v>
      </c>
      <c r="D112" s="21">
        <v>38</v>
      </c>
      <c r="E112" s="21">
        <v>18</v>
      </c>
      <c r="F112" s="21">
        <v>4</v>
      </c>
    </row>
    <row r="113" spans="1:6" x14ac:dyDescent="0.2">
      <c r="A113" s="9" t="s">
        <v>395</v>
      </c>
      <c r="B113" s="9"/>
      <c r="C113" s="9"/>
      <c r="D113" s="9"/>
      <c r="E113" s="9"/>
      <c r="F113" s="9"/>
    </row>
    <row r="114" spans="1:6" x14ac:dyDescent="0.2">
      <c r="A114" s="20" t="s">
        <v>396</v>
      </c>
      <c r="B114" s="21">
        <v>329</v>
      </c>
      <c r="C114" s="21">
        <v>244</v>
      </c>
      <c r="D114" s="21">
        <v>46</v>
      </c>
      <c r="E114" s="21">
        <v>32</v>
      </c>
      <c r="F114" s="21">
        <v>7</v>
      </c>
    </row>
    <row r="115" spans="1:6" x14ac:dyDescent="0.2">
      <c r="A115" s="20" t="s">
        <v>397</v>
      </c>
      <c r="B115" s="21">
        <v>828</v>
      </c>
      <c r="C115" s="21">
        <v>643</v>
      </c>
      <c r="D115" s="21">
        <v>94</v>
      </c>
      <c r="E115" s="21">
        <v>73</v>
      </c>
      <c r="F115" s="21">
        <v>18</v>
      </c>
    </row>
    <row r="116" spans="1:6" x14ac:dyDescent="0.2">
      <c r="A116" s="20" t="s">
        <v>879</v>
      </c>
      <c r="B116" s="21">
        <v>499</v>
      </c>
      <c r="C116" s="21">
        <v>348</v>
      </c>
      <c r="D116" s="21">
        <v>86</v>
      </c>
      <c r="E116" s="21">
        <v>53</v>
      </c>
      <c r="F116" s="21">
        <v>12</v>
      </c>
    </row>
    <row r="117" spans="1:6" x14ac:dyDescent="0.2">
      <c r="A117" s="20" t="s">
        <v>398</v>
      </c>
      <c r="B117" s="21">
        <v>468</v>
      </c>
      <c r="C117" s="21">
        <v>349</v>
      </c>
      <c r="D117" s="21">
        <v>58</v>
      </c>
      <c r="E117" s="21">
        <v>48</v>
      </c>
      <c r="F117" s="21">
        <v>13</v>
      </c>
    </row>
    <row r="118" spans="1:6" x14ac:dyDescent="0.2">
      <c r="A118" s="20" t="s">
        <v>399</v>
      </c>
      <c r="B118" s="21">
        <v>257</v>
      </c>
      <c r="C118" s="21">
        <v>187</v>
      </c>
      <c r="D118" s="21">
        <v>43</v>
      </c>
      <c r="E118" s="21">
        <v>24</v>
      </c>
      <c r="F118" s="21">
        <v>3</v>
      </c>
    </row>
    <row r="119" spans="1:6" x14ac:dyDescent="0.2">
      <c r="A119" s="20" t="s">
        <v>400</v>
      </c>
      <c r="B119" s="21">
        <v>296</v>
      </c>
      <c r="C119" s="21">
        <v>220</v>
      </c>
      <c r="D119" s="21">
        <v>41</v>
      </c>
      <c r="E119" s="21">
        <v>28</v>
      </c>
      <c r="F119" s="21">
        <v>7</v>
      </c>
    </row>
    <row r="120" spans="1:6" x14ac:dyDescent="0.2">
      <c r="A120" s="9" t="s">
        <v>401</v>
      </c>
      <c r="B120" s="9"/>
      <c r="C120" s="9"/>
      <c r="D120" s="9"/>
      <c r="E120" s="9"/>
      <c r="F120" s="9"/>
    </row>
    <row r="121" spans="1:6" x14ac:dyDescent="0.2">
      <c r="A121" s="20" t="s">
        <v>878</v>
      </c>
      <c r="B121" s="21">
        <v>116</v>
      </c>
      <c r="C121" s="21">
        <v>87</v>
      </c>
      <c r="D121" s="21">
        <v>17</v>
      </c>
      <c r="E121" s="21">
        <v>8</v>
      </c>
      <c r="F121" s="21">
        <v>4</v>
      </c>
    </row>
    <row r="122" spans="1:6" x14ac:dyDescent="0.2">
      <c r="A122" s="20" t="s">
        <v>402</v>
      </c>
      <c r="B122" s="21">
        <v>213</v>
      </c>
      <c r="C122" s="21">
        <v>157</v>
      </c>
      <c r="D122" s="21">
        <v>29</v>
      </c>
      <c r="E122" s="21">
        <v>24</v>
      </c>
      <c r="F122" s="21">
        <v>3</v>
      </c>
    </row>
    <row r="123" spans="1:6" x14ac:dyDescent="0.2">
      <c r="A123" s="20" t="s">
        <v>397</v>
      </c>
      <c r="B123" s="21">
        <v>828</v>
      </c>
      <c r="C123" s="21">
        <v>643</v>
      </c>
      <c r="D123" s="21">
        <v>94</v>
      </c>
      <c r="E123" s="21">
        <v>73</v>
      </c>
      <c r="F123" s="21">
        <v>18</v>
      </c>
    </row>
    <row r="124" spans="1:6" x14ac:dyDescent="0.2">
      <c r="A124" s="20" t="s">
        <v>403</v>
      </c>
      <c r="B124" s="21">
        <v>133</v>
      </c>
      <c r="C124" s="21">
        <v>89</v>
      </c>
      <c r="D124" s="21">
        <v>25</v>
      </c>
      <c r="E124" s="21">
        <v>14</v>
      </c>
      <c r="F124" s="21">
        <v>5</v>
      </c>
    </row>
    <row r="125" spans="1:6" x14ac:dyDescent="0.2">
      <c r="A125" s="20" t="s">
        <v>404</v>
      </c>
      <c r="B125" s="21">
        <v>120</v>
      </c>
      <c r="C125" s="21">
        <v>82</v>
      </c>
      <c r="D125" s="21">
        <v>22</v>
      </c>
      <c r="E125" s="21">
        <v>15</v>
      </c>
      <c r="F125" s="21">
        <v>1</v>
      </c>
    </row>
    <row r="126" spans="1:6" x14ac:dyDescent="0.2">
      <c r="A126" s="20" t="s">
        <v>405</v>
      </c>
      <c r="B126" s="21">
        <v>246</v>
      </c>
      <c r="C126" s="21">
        <v>177</v>
      </c>
      <c r="D126" s="21">
        <v>39</v>
      </c>
      <c r="E126" s="21">
        <v>24</v>
      </c>
      <c r="F126" s="21">
        <v>6</v>
      </c>
    </row>
    <row r="127" spans="1:6" x14ac:dyDescent="0.2">
      <c r="A127" s="20" t="s">
        <v>398</v>
      </c>
      <c r="B127" s="21">
        <v>468</v>
      </c>
      <c r="C127" s="21">
        <v>349</v>
      </c>
      <c r="D127" s="21">
        <v>58</v>
      </c>
      <c r="E127" s="21">
        <v>48</v>
      </c>
      <c r="F127" s="21">
        <v>13</v>
      </c>
    </row>
    <row r="128" spans="1:6" x14ac:dyDescent="0.2">
      <c r="A128" s="20" t="s">
        <v>406</v>
      </c>
      <c r="B128" s="21">
        <v>180</v>
      </c>
      <c r="C128" s="21">
        <v>132</v>
      </c>
      <c r="D128" s="21">
        <v>28</v>
      </c>
      <c r="E128" s="21">
        <v>18</v>
      </c>
      <c r="F128" s="21">
        <v>2</v>
      </c>
    </row>
    <row r="129" spans="1:6" x14ac:dyDescent="0.2">
      <c r="A129" s="20" t="s">
        <v>407</v>
      </c>
      <c r="B129" s="21">
        <v>77</v>
      </c>
      <c r="C129" s="21">
        <v>55</v>
      </c>
      <c r="D129" s="21">
        <v>15</v>
      </c>
      <c r="E129" s="21">
        <v>6</v>
      </c>
      <c r="F129" s="21">
        <v>1</v>
      </c>
    </row>
    <row r="130" spans="1:6" x14ac:dyDescent="0.2">
      <c r="A130" s="33" t="s">
        <v>400</v>
      </c>
      <c r="B130" s="34">
        <v>296</v>
      </c>
      <c r="C130" s="34">
        <v>220</v>
      </c>
      <c r="D130" s="34">
        <v>41</v>
      </c>
      <c r="E130" s="34">
        <v>28</v>
      </c>
      <c r="F130" s="34">
        <v>7</v>
      </c>
    </row>
  </sheetData>
  <phoneticPr fontId="2"/>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1F380-07FC-45C2-88DD-B7C4B6116D84}">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HYPERLINK("#'目次'!B24","[18]")</f>
        <v>[18]</v>
      </c>
    </row>
    <row r="3" spans="1:6" x14ac:dyDescent="0.2">
      <c r="A3" s="7" t="s">
        <v>3</v>
      </c>
      <c r="B3" s="8" t="s">
        <v>5</v>
      </c>
    </row>
    <row r="4" spans="1:6" x14ac:dyDescent="0.2">
      <c r="A4" s="7" t="s">
        <v>3</v>
      </c>
      <c r="B4" s="8" t="s">
        <v>12</v>
      </c>
    </row>
    <row r="5" spans="1:6" s="18" customFormat="1" ht="25.2" x14ac:dyDescent="0.2">
      <c r="A5" s="16" t="s">
        <v>3</v>
      </c>
      <c r="B5" s="17" t="s">
        <v>582</v>
      </c>
      <c r="C5" s="17" t="s">
        <v>627</v>
      </c>
      <c r="D5" s="17" t="s">
        <v>678</v>
      </c>
      <c r="E5" s="17" t="s">
        <v>679</v>
      </c>
      <c r="F5" s="17" t="s">
        <v>613</v>
      </c>
    </row>
    <row r="6" spans="1:6" x14ac:dyDescent="0.2">
      <c r="A6" s="19" t="s">
        <v>585</v>
      </c>
      <c r="B6" s="10">
        <v>2677</v>
      </c>
      <c r="C6" s="10">
        <v>2031</v>
      </c>
      <c r="D6" s="10">
        <v>360</v>
      </c>
      <c r="E6" s="10">
        <v>238</v>
      </c>
      <c r="F6" s="10">
        <v>48</v>
      </c>
    </row>
    <row r="7" spans="1:6" x14ac:dyDescent="0.2">
      <c r="A7" s="9" t="s">
        <v>339</v>
      </c>
      <c r="B7" s="9"/>
      <c r="C7" s="9"/>
      <c r="D7" s="9"/>
      <c r="E7" s="9"/>
      <c r="F7" s="9"/>
    </row>
    <row r="8" spans="1:6" x14ac:dyDescent="0.2">
      <c r="A8" s="20" t="s">
        <v>340</v>
      </c>
      <c r="B8" s="21">
        <v>1277</v>
      </c>
      <c r="C8" s="21">
        <v>856</v>
      </c>
      <c r="D8" s="21">
        <v>268</v>
      </c>
      <c r="E8" s="21">
        <v>130</v>
      </c>
      <c r="F8" s="21">
        <v>23</v>
      </c>
    </row>
    <row r="9" spans="1:6" x14ac:dyDescent="0.2">
      <c r="A9" s="20" t="s">
        <v>341</v>
      </c>
      <c r="B9" s="21">
        <v>1400</v>
      </c>
      <c r="C9" s="21">
        <v>1175</v>
      </c>
      <c r="D9" s="21">
        <v>92</v>
      </c>
      <c r="E9" s="21">
        <v>108</v>
      </c>
      <c r="F9" s="21">
        <v>25</v>
      </c>
    </row>
    <row r="10" spans="1:6" x14ac:dyDescent="0.2">
      <c r="A10" s="9" t="s">
        <v>342</v>
      </c>
      <c r="B10" s="9"/>
      <c r="C10" s="9"/>
      <c r="D10" s="9"/>
      <c r="E10" s="9"/>
      <c r="F10" s="9"/>
    </row>
    <row r="11" spans="1:6" x14ac:dyDescent="0.2">
      <c r="A11" s="20" t="s">
        <v>343</v>
      </c>
      <c r="B11" s="21">
        <v>610</v>
      </c>
      <c r="C11" s="21">
        <v>517</v>
      </c>
      <c r="D11" s="21">
        <v>70</v>
      </c>
      <c r="E11" s="21">
        <v>18</v>
      </c>
      <c r="F11" s="21">
        <v>5</v>
      </c>
    </row>
    <row r="12" spans="1:6" x14ac:dyDescent="0.2">
      <c r="A12" s="20" t="s">
        <v>344</v>
      </c>
      <c r="B12" s="21">
        <v>755</v>
      </c>
      <c r="C12" s="21">
        <v>613</v>
      </c>
      <c r="D12" s="21">
        <v>98</v>
      </c>
      <c r="E12" s="21">
        <v>32</v>
      </c>
      <c r="F12" s="21">
        <v>12</v>
      </c>
    </row>
    <row r="13" spans="1:6" x14ac:dyDescent="0.2">
      <c r="A13" s="20" t="s">
        <v>345</v>
      </c>
      <c r="B13" s="21">
        <v>601</v>
      </c>
      <c r="C13" s="21">
        <v>460</v>
      </c>
      <c r="D13" s="21">
        <v>94</v>
      </c>
      <c r="E13" s="21">
        <v>35</v>
      </c>
      <c r="F13" s="21">
        <v>12</v>
      </c>
    </row>
    <row r="14" spans="1:6" x14ac:dyDescent="0.2">
      <c r="A14" s="20" t="s">
        <v>346</v>
      </c>
      <c r="B14" s="21">
        <v>425</v>
      </c>
      <c r="C14" s="21">
        <v>291</v>
      </c>
      <c r="D14" s="21">
        <v>57</v>
      </c>
      <c r="E14" s="21">
        <v>67</v>
      </c>
      <c r="F14" s="21">
        <v>10</v>
      </c>
    </row>
    <row r="15" spans="1:6" x14ac:dyDescent="0.2">
      <c r="A15" s="20" t="s">
        <v>347</v>
      </c>
      <c r="B15" s="21">
        <v>217</v>
      </c>
      <c r="C15" s="21">
        <v>126</v>
      </c>
      <c r="D15" s="21">
        <v>30</v>
      </c>
      <c r="E15" s="21">
        <v>54</v>
      </c>
      <c r="F15" s="21">
        <v>7</v>
      </c>
    </row>
    <row r="16" spans="1:6" x14ac:dyDescent="0.2">
      <c r="A16" s="20" t="s">
        <v>348</v>
      </c>
      <c r="B16" s="21">
        <v>56</v>
      </c>
      <c r="C16" s="21">
        <v>20</v>
      </c>
      <c r="D16" s="21">
        <v>11</v>
      </c>
      <c r="E16" s="21">
        <v>23</v>
      </c>
      <c r="F16" s="21">
        <v>2</v>
      </c>
    </row>
    <row r="17" spans="1:6" x14ac:dyDescent="0.2">
      <c r="A17" s="20" t="s">
        <v>349</v>
      </c>
      <c r="B17" s="21">
        <v>13</v>
      </c>
      <c r="C17" s="21">
        <v>4</v>
      </c>
      <c r="D17" s="21">
        <v>0</v>
      </c>
      <c r="E17" s="21">
        <v>9</v>
      </c>
      <c r="F17" s="21">
        <v>0</v>
      </c>
    </row>
    <row r="18" spans="1:6" x14ac:dyDescent="0.2">
      <c r="A18" s="20" t="s">
        <v>350</v>
      </c>
      <c r="B18" s="21">
        <v>1365</v>
      </c>
      <c r="C18" s="21">
        <v>1130</v>
      </c>
      <c r="D18" s="21">
        <v>168</v>
      </c>
      <c r="E18" s="21">
        <v>50</v>
      </c>
      <c r="F18" s="21">
        <v>17</v>
      </c>
    </row>
    <row r="19" spans="1:6" x14ac:dyDescent="0.2">
      <c r="A19" s="20" t="s">
        <v>351</v>
      </c>
      <c r="B19" s="21">
        <v>1026</v>
      </c>
      <c r="C19" s="21">
        <v>751</v>
      </c>
      <c r="D19" s="21">
        <v>151</v>
      </c>
      <c r="E19" s="21">
        <v>102</v>
      </c>
      <c r="F19" s="21">
        <v>22</v>
      </c>
    </row>
    <row r="20" spans="1:6" x14ac:dyDescent="0.2">
      <c r="A20" s="20" t="s">
        <v>352</v>
      </c>
      <c r="B20" s="21">
        <v>286</v>
      </c>
      <c r="C20" s="21">
        <v>150</v>
      </c>
      <c r="D20" s="21">
        <v>41</v>
      </c>
      <c r="E20" s="21">
        <v>86</v>
      </c>
      <c r="F20" s="21">
        <v>9</v>
      </c>
    </row>
    <row r="21" spans="1:6" x14ac:dyDescent="0.2">
      <c r="A21" s="20" t="s">
        <v>353</v>
      </c>
      <c r="B21" s="21">
        <v>1312</v>
      </c>
      <c r="C21" s="21">
        <v>901</v>
      </c>
      <c r="D21" s="21">
        <v>192</v>
      </c>
      <c r="E21" s="21">
        <v>188</v>
      </c>
      <c r="F21" s="21">
        <v>31</v>
      </c>
    </row>
    <row r="22" spans="1:6" x14ac:dyDescent="0.2">
      <c r="A22" s="9" t="s">
        <v>354</v>
      </c>
      <c r="B22" s="10">
        <v>298</v>
      </c>
      <c r="C22" s="10">
        <v>223</v>
      </c>
      <c r="D22" s="10">
        <v>60</v>
      </c>
      <c r="E22" s="10">
        <v>14</v>
      </c>
      <c r="F22" s="10">
        <v>1</v>
      </c>
    </row>
    <row r="23" spans="1:6" x14ac:dyDescent="0.2">
      <c r="A23" s="20" t="s">
        <v>344</v>
      </c>
      <c r="B23" s="21">
        <v>388</v>
      </c>
      <c r="C23" s="21">
        <v>274</v>
      </c>
      <c r="D23" s="21">
        <v>84</v>
      </c>
      <c r="E23" s="21">
        <v>24</v>
      </c>
      <c r="F23" s="21">
        <v>6</v>
      </c>
    </row>
    <row r="24" spans="1:6" x14ac:dyDescent="0.2">
      <c r="A24" s="20" t="s">
        <v>345</v>
      </c>
      <c r="B24" s="21">
        <v>299</v>
      </c>
      <c r="C24" s="21">
        <v>192</v>
      </c>
      <c r="D24" s="21">
        <v>75</v>
      </c>
      <c r="E24" s="21">
        <v>24</v>
      </c>
      <c r="F24" s="21">
        <v>8</v>
      </c>
    </row>
    <row r="25" spans="1:6" x14ac:dyDescent="0.2">
      <c r="A25" s="20" t="s">
        <v>346</v>
      </c>
      <c r="B25" s="21">
        <v>192</v>
      </c>
      <c r="C25" s="21">
        <v>108</v>
      </c>
      <c r="D25" s="21">
        <v>38</v>
      </c>
      <c r="E25" s="21">
        <v>41</v>
      </c>
      <c r="F25" s="21">
        <v>5</v>
      </c>
    </row>
    <row r="26" spans="1:6" x14ac:dyDescent="0.2">
      <c r="A26" s="20" t="s">
        <v>347</v>
      </c>
      <c r="B26" s="21">
        <v>77</v>
      </c>
      <c r="C26" s="21">
        <v>48</v>
      </c>
      <c r="D26" s="21">
        <v>9</v>
      </c>
      <c r="E26" s="21">
        <v>18</v>
      </c>
      <c r="F26" s="21">
        <v>2</v>
      </c>
    </row>
    <row r="27" spans="1:6" x14ac:dyDescent="0.2">
      <c r="A27" s="20" t="s">
        <v>348</v>
      </c>
      <c r="B27" s="21">
        <v>19</v>
      </c>
      <c r="C27" s="21">
        <v>11</v>
      </c>
      <c r="D27" s="21">
        <v>2</v>
      </c>
      <c r="E27" s="21">
        <v>5</v>
      </c>
      <c r="F27" s="21">
        <v>1</v>
      </c>
    </row>
    <row r="28" spans="1:6" x14ac:dyDescent="0.2">
      <c r="A28" s="20" t="s">
        <v>349</v>
      </c>
      <c r="B28" s="21">
        <v>4</v>
      </c>
      <c r="C28" s="21">
        <v>0</v>
      </c>
      <c r="D28" s="21">
        <v>0</v>
      </c>
      <c r="E28" s="21">
        <v>4</v>
      </c>
      <c r="F28" s="21">
        <v>0</v>
      </c>
    </row>
    <row r="29" spans="1:6" x14ac:dyDescent="0.2">
      <c r="A29" s="20" t="s">
        <v>350</v>
      </c>
      <c r="B29" s="21">
        <v>686</v>
      </c>
      <c r="C29" s="21">
        <v>497</v>
      </c>
      <c r="D29" s="21">
        <v>144</v>
      </c>
      <c r="E29" s="21">
        <v>38</v>
      </c>
      <c r="F29" s="21">
        <v>7</v>
      </c>
    </row>
    <row r="30" spans="1:6" x14ac:dyDescent="0.2">
      <c r="A30" s="20" t="s">
        <v>351</v>
      </c>
      <c r="B30" s="21">
        <v>491</v>
      </c>
      <c r="C30" s="21">
        <v>300</v>
      </c>
      <c r="D30" s="21">
        <v>113</v>
      </c>
      <c r="E30" s="21">
        <v>65</v>
      </c>
      <c r="F30" s="21">
        <v>13</v>
      </c>
    </row>
    <row r="31" spans="1:6" x14ac:dyDescent="0.2">
      <c r="A31" s="20" t="s">
        <v>352</v>
      </c>
      <c r="B31" s="21">
        <v>100</v>
      </c>
      <c r="C31" s="21">
        <v>59</v>
      </c>
      <c r="D31" s="21">
        <v>11</v>
      </c>
      <c r="E31" s="21">
        <v>27</v>
      </c>
      <c r="F31" s="21">
        <v>3</v>
      </c>
    </row>
    <row r="32" spans="1:6" x14ac:dyDescent="0.2">
      <c r="A32" s="20" t="s">
        <v>353</v>
      </c>
      <c r="B32" s="21">
        <v>591</v>
      </c>
      <c r="C32" s="21">
        <v>359</v>
      </c>
      <c r="D32" s="21">
        <v>124</v>
      </c>
      <c r="E32" s="21">
        <v>92</v>
      </c>
      <c r="F32" s="21">
        <v>16</v>
      </c>
    </row>
    <row r="33" spans="1:6" x14ac:dyDescent="0.2">
      <c r="A33" s="9" t="s">
        <v>355</v>
      </c>
      <c r="B33" s="10">
        <v>312</v>
      </c>
      <c r="C33" s="10">
        <v>294</v>
      </c>
      <c r="D33" s="10">
        <v>10</v>
      </c>
      <c r="E33" s="10">
        <v>4</v>
      </c>
      <c r="F33" s="10">
        <v>4</v>
      </c>
    </row>
    <row r="34" spans="1:6" x14ac:dyDescent="0.2">
      <c r="A34" s="20" t="s">
        <v>344</v>
      </c>
      <c r="B34" s="21">
        <v>367</v>
      </c>
      <c r="C34" s="21">
        <v>339</v>
      </c>
      <c r="D34" s="21">
        <v>14</v>
      </c>
      <c r="E34" s="21">
        <v>8</v>
      </c>
      <c r="F34" s="21">
        <v>6</v>
      </c>
    </row>
    <row r="35" spans="1:6" x14ac:dyDescent="0.2">
      <c r="A35" s="20" t="s">
        <v>345</v>
      </c>
      <c r="B35" s="21">
        <v>302</v>
      </c>
      <c r="C35" s="21">
        <v>268</v>
      </c>
      <c r="D35" s="21">
        <v>19</v>
      </c>
      <c r="E35" s="21">
        <v>11</v>
      </c>
      <c r="F35" s="21">
        <v>4</v>
      </c>
    </row>
    <row r="36" spans="1:6" x14ac:dyDescent="0.2">
      <c r="A36" s="20" t="s">
        <v>346</v>
      </c>
      <c r="B36" s="21">
        <v>233</v>
      </c>
      <c r="C36" s="21">
        <v>183</v>
      </c>
      <c r="D36" s="21">
        <v>19</v>
      </c>
      <c r="E36" s="21">
        <v>26</v>
      </c>
      <c r="F36" s="21">
        <v>5</v>
      </c>
    </row>
    <row r="37" spans="1:6" x14ac:dyDescent="0.2">
      <c r="A37" s="20" t="s">
        <v>347</v>
      </c>
      <c r="B37" s="21">
        <v>140</v>
      </c>
      <c r="C37" s="21">
        <v>78</v>
      </c>
      <c r="D37" s="21">
        <v>21</v>
      </c>
      <c r="E37" s="21">
        <v>36</v>
      </c>
      <c r="F37" s="21">
        <v>5</v>
      </c>
    </row>
    <row r="38" spans="1:6" x14ac:dyDescent="0.2">
      <c r="A38" s="20" t="s">
        <v>348</v>
      </c>
      <c r="B38" s="21">
        <v>37</v>
      </c>
      <c r="C38" s="21">
        <v>9</v>
      </c>
      <c r="D38" s="21">
        <v>9</v>
      </c>
      <c r="E38" s="21">
        <v>18</v>
      </c>
      <c r="F38" s="21">
        <v>1</v>
      </c>
    </row>
    <row r="39" spans="1:6" x14ac:dyDescent="0.2">
      <c r="A39" s="20" t="s">
        <v>349</v>
      </c>
      <c r="B39" s="21">
        <v>9</v>
      </c>
      <c r="C39" s="21">
        <v>4</v>
      </c>
      <c r="D39" s="21">
        <v>0</v>
      </c>
      <c r="E39" s="21">
        <v>5</v>
      </c>
      <c r="F39" s="21">
        <v>0</v>
      </c>
    </row>
    <row r="40" spans="1:6" x14ac:dyDescent="0.2">
      <c r="A40" s="20" t="s">
        <v>350</v>
      </c>
      <c r="B40" s="21">
        <v>679</v>
      </c>
      <c r="C40" s="21">
        <v>633</v>
      </c>
      <c r="D40" s="21">
        <v>24</v>
      </c>
      <c r="E40" s="21">
        <v>12</v>
      </c>
      <c r="F40" s="21">
        <v>10</v>
      </c>
    </row>
    <row r="41" spans="1:6" x14ac:dyDescent="0.2">
      <c r="A41" s="20" t="s">
        <v>351</v>
      </c>
      <c r="B41" s="21">
        <v>535</v>
      </c>
      <c r="C41" s="21">
        <v>451</v>
      </c>
      <c r="D41" s="21">
        <v>38</v>
      </c>
      <c r="E41" s="21">
        <v>37</v>
      </c>
      <c r="F41" s="21">
        <v>9</v>
      </c>
    </row>
    <row r="42" spans="1:6" x14ac:dyDescent="0.2">
      <c r="A42" s="20" t="s">
        <v>352</v>
      </c>
      <c r="B42" s="21">
        <v>186</v>
      </c>
      <c r="C42" s="21">
        <v>91</v>
      </c>
      <c r="D42" s="21">
        <v>30</v>
      </c>
      <c r="E42" s="21">
        <v>59</v>
      </c>
      <c r="F42" s="21">
        <v>6</v>
      </c>
    </row>
    <row r="43" spans="1:6" x14ac:dyDescent="0.2">
      <c r="A43" s="20" t="s">
        <v>353</v>
      </c>
      <c r="B43" s="21">
        <v>721</v>
      </c>
      <c r="C43" s="21">
        <v>542</v>
      </c>
      <c r="D43" s="21">
        <v>68</v>
      </c>
      <c r="E43" s="21">
        <v>96</v>
      </c>
      <c r="F43" s="21">
        <v>15</v>
      </c>
    </row>
    <row r="44" spans="1:6" x14ac:dyDescent="0.2">
      <c r="A44" s="9" t="s">
        <v>356</v>
      </c>
      <c r="B44" s="9"/>
      <c r="C44" s="9"/>
      <c r="D44" s="9"/>
      <c r="E44" s="9"/>
      <c r="F44" s="9"/>
    </row>
    <row r="45" spans="1:6" x14ac:dyDescent="0.2">
      <c r="A45" s="20" t="s">
        <v>357</v>
      </c>
      <c r="B45" s="21">
        <v>138</v>
      </c>
      <c r="C45" s="21">
        <v>124</v>
      </c>
      <c r="D45" s="21">
        <v>3</v>
      </c>
      <c r="E45" s="21">
        <v>9</v>
      </c>
      <c r="F45" s="21">
        <v>2</v>
      </c>
    </row>
    <row r="46" spans="1:6" x14ac:dyDescent="0.2">
      <c r="A46" s="20" t="s">
        <v>328</v>
      </c>
      <c r="B46" s="21">
        <v>1747</v>
      </c>
      <c r="C46" s="21">
        <v>1286</v>
      </c>
      <c r="D46" s="21">
        <v>299</v>
      </c>
      <c r="E46" s="21">
        <v>132</v>
      </c>
      <c r="F46" s="21">
        <v>30</v>
      </c>
    </row>
    <row r="47" spans="1:6" x14ac:dyDescent="0.2">
      <c r="A47" s="20" t="s">
        <v>329</v>
      </c>
      <c r="B47" s="21">
        <v>191</v>
      </c>
      <c r="C47" s="21">
        <v>168</v>
      </c>
      <c r="D47" s="21">
        <v>7</v>
      </c>
      <c r="E47" s="21">
        <v>11</v>
      </c>
      <c r="F47" s="21">
        <v>5</v>
      </c>
    </row>
    <row r="48" spans="1:6" x14ac:dyDescent="0.2">
      <c r="A48" s="20" t="s">
        <v>330</v>
      </c>
      <c r="B48" s="21">
        <v>544</v>
      </c>
      <c r="C48" s="21">
        <v>413</v>
      </c>
      <c r="D48" s="21">
        <v>42</v>
      </c>
      <c r="E48" s="21">
        <v>80</v>
      </c>
      <c r="F48" s="21">
        <v>9</v>
      </c>
    </row>
    <row r="49" spans="1:6" x14ac:dyDescent="0.2">
      <c r="A49" s="20" t="s">
        <v>358</v>
      </c>
      <c r="B49" s="21">
        <v>57</v>
      </c>
      <c r="C49" s="21">
        <v>40</v>
      </c>
      <c r="D49" s="21">
        <v>9</v>
      </c>
      <c r="E49" s="21">
        <v>6</v>
      </c>
      <c r="F49" s="21">
        <v>2</v>
      </c>
    </row>
    <row r="50" spans="1:6" x14ac:dyDescent="0.2">
      <c r="A50" s="9" t="s">
        <v>359</v>
      </c>
      <c r="B50" s="10">
        <v>89</v>
      </c>
      <c r="C50" s="10">
        <v>81</v>
      </c>
      <c r="D50" s="10">
        <v>1</v>
      </c>
      <c r="E50" s="10">
        <v>6</v>
      </c>
      <c r="F50" s="10">
        <v>1</v>
      </c>
    </row>
    <row r="51" spans="1:6" x14ac:dyDescent="0.2">
      <c r="A51" s="20" t="s">
        <v>331</v>
      </c>
      <c r="B51" s="21">
        <v>977</v>
      </c>
      <c r="C51" s="21">
        <v>605</v>
      </c>
      <c r="D51" s="21">
        <v>258</v>
      </c>
      <c r="E51" s="21">
        <v>95</v>
      </c>
      <c r="F51" s="21">
        <v>19</v>
      </c>
    </row>
    <row r="52" spans="1:6" x14ac:dyDescent="0.2">
      <c r="A52" s="20" t="s">
        <v>332</v>
      </c>
      <c r="B52" s="21">
        <v>73</v>
      </c>
      <c r="C52" s="21">
        <v>68</v>
      </c>
      <c r="D52" s="21">
        <v>0</v>
      </c>
      <c r="E52" s="21">
        <v>3</v>
      </c>
      <c r="F52" s="21">
        <v>2</v>
      </c>
    </row>
    <row r="53" spans="1:6" x14ac:dyDescent="0.2">
      <c r="A53" s="20" t="s">
        <v>333</v>
      </c>
      <c r="B53" s="21">
        <v>108</v>
      </c>
      <c r="C53" s="21">
        <v>82</v>
      </c>
      <c r="D53" s="21">
        <v>4</v>
      </c>
      <c r="E53" s="21">
        <v>21</v>
      </c>
      <c r="F53" s="21">
        <v>1</v>
      </c>
    </row>
    <row r="54" spans="1:6" x14ac:dyDescent="0.2">
      <c r="A54" s="20" t="s">
        <v>358</v>
      </c>
      <c r="B54" s="21">
        <v>30</v>
      </c>
      <c r="C54" s="21">
        <v>20</v>
      </c>
      <c r="D54" s="21">
        <v>5</v>
      </c>
      <c r="E54" s="21">
        <v>5</v>
      </c>
      <c r="F54" s="21">
        <v>0</v>
      </c>
    </row>
    <row r="55" spans="1:6" x14ac:dyDescent="0.2">
      <c r="A55" s="9" t="s">
        <v>360</v>
      </c>
      <c r="B55" s="10">
        <v>49</v>
      </c>
      <c r="C55" s="10">
        <v>43</v>
      </c>
      <c r="D55" s="10">
        <v>2</v>
      </c>
      <c r="E55" s="10">
        <v>3</v>
      </c>
      <c r="F55" s="10">
        <v>1</v>
      </c>
    </row>
    <row r="56" spans="1:6" x14ac:dyDescent="0.2">
      <c r="A56" s="20" t="s">
        <v>331</v>
      </c>
      <c r="B56" s="21">
        <v>770</v>
      </c>
      <c r="C56" s="21">
        <v>681</v>
      </c>
      <c r="D56" s="21">
        <v>41</v>
      </c>
      <c r="E56" s="21">
        <v>37</v>
      </c>
      <c r="F56" s="21">
        <v>11</v>
      </c>
    </row>
    <row r="57" spans="1:6" x14ac:dyDescent="0.2">
      <c r="A57" s="20" t="s">
        <v>332</v>
      </c>
      <c r="B57" s="21">
        <v>118</v>
      </c>
      <c r="C57" s="21">
        <v>100</v>
      </c>
      <c r="D57" s="21">
        <v>7</v>
      </c>
      <c r="E57" s="21">
        <v>8</v>
      </c>
      <c r="F57" s="21">
        <v>3</v>
      </c>
    </row>
    <row r="58" spans="1:6" x14ac:dyDescent="0.2">
      <c r="A58" s="20" t="s">
        <v>333</v>
      </c>
      <c r="B58" s="21">
        <v>436</v>
      </c>
      <c r="C58" s="21">
        <v>331</v>
      </c>
      <c r="D58" s="21">
        <v>38</v>
      </c>
      <c r="E58" s="21">
        <v>59</v>
      </c>
      <c r="F58" s="21">
        <v>8</v>
      </c>
    </row>
    <row r="59" spans="1:6" x14ac:dyDescent="0.2">
      <c r="A59" s="20" t="s">
        <v>358</v>
      </c>
      <c r="B59" s="21">
        <v>27</v>
      </c>
      <c r="C59" s="21">
        <v>20</v>
      </c>
      <c r="D59" s="21">
        <v>4</v>
      </c>
      <c r="E59" s="21">
        <v>1</v>
      </c>
      <c r="F59" s="21">
        <v>2</v>
      </c>
    </row>
    <row r="60" spans="1:6" x14ac:dyDescent="0.2">
      <c r="A60" s="9" t="s">
        <v>361</v>
      </c>
      <c r="B60" s="9"/>
      <c r="C60" s="9"/>
      <c r="D60" s="9"/>
      <c r="E60" s="9"/>
      <c r="F60" s="9"/>
    </row>
    <row r="61" spans="1:6" x14ac:dyDescent="0.2">
      <c r="A61" s="20" t="s">
        <v>362</v>
      </c>
      <c r="B61" s="21">
        <v>360</v>
      </c>
      <c r="C61" s="21">
        <v>238</v>
      </c>
      <c r="D61" s="21">
        <v>62</v>
      </c>
      <c r="E61" s="21">
        <v>54</v>
      </c>
      <c r="F61" s="21">
        <v>6</v>
      </c>
    </row>
    <row r="62" spans="1:6" x14ac:dyDescent="0.2">
      <c r="A62" s="20" t="s">
        <v>363</v>
      </c>
      <c r="B62" s="21">
        <v>1326</v>
      </c>
      <c r="C62" s="21">
        <v>1026</v>
      </c>
      <c r="D62" s="21">
        <v>176</v>
      </c>
      <c r="E62" s="21">
        <v>98</v>
      </c>
      <c r="F62" s="21">
        <v>26</v>
      </c>
    </row>
    <row r="63" spans="1:6" x14ac:dyDescent="0.2">
      <c r="A63" s="20" t="s">
        <v>364</v>
      </c>
      <c r="B63" s="21">
        <v>649</v>
      </c>
      <c r="C63" s="21">
        <v>487</v>
      </c>
      <c r="D63" s="21">
        <v>92</v>
      </c>
      <c r="E63" s="21">
        <v>58</v>
      </c>
      <c r="F63" s="21">
        <v>12</v>
      </c>
    </row>
    <row r="64" spans="1:6" x14ac:dyDescent="0.2">
      <c r="A64" s="20" t="s">
        <v>365</v>
      </c>
      <c r="B64" s="21">
        <v>277</v>
      </c>
      <c r="C64" s="21">
        <v>234</v>
      </c>
      <c r="D64" s="21">
        <v>19</v>
      </c>
      <c r="E64" s="21">
        <v>22</v>
      </c>
      <c r="F64" s="21">
        <v>2</v>
      </c>
    </row>
    <row r="65" spans="1:6" x14ac:dyDescent="0.2">
      <c r="A65" s="20" t="s">
        <v>366</v>
      </c>
      <c r="B65" s="21">
        <v>65</v>
      </c>
      <c r="C65" s="21">
        <v>46</v>
      </c>
      <c r="D65" s="21">
        <v>11</v>
      </c>
      <c r="E65" s="21">
        <v>6</v>
      </c>
      <c r="F65" s="21">
        <v>2</v>
      </c>
    </row>
    <row r="66" spans="1:6" x14ac:dyDescent="0.2">
      <c r="A66" s="9" t="s">
        <v>367</v>
      </c>
      <c r="B66" s="9"/>
      <c r="C66" s="9"/>
      <c r="D66" s="9"/>
      <c r="E66" s="9"/>
      <c r="F66" s="9"/>
    </row>
    <row r="67" spans="1:6" x14ac:dyDescent="0.2">
      <c r="A67" s="20" t="s">
        <v>368</v>
      </c>
      <c r="B67" s="21">
        <v>537</v>
      </c>
      <c r="C67" s="21">
        <v>461</v>
      </c>
      <c r="D67" s="21">
        <v>25</v>
      </c>
      <c r="E67" s="21">
        <v>44</v>
      </c>
      <c r="F67" s="21">
        <v>7</v>
      </c>
    </row>
    <row r="68" spans="1:6" x14ac:dyDescent="0.2">
      <c r="A68" s="20" t="s">
        <v>180</v>
      </c>
      <c r="B68" s="21">
        <v>1667</v>
      </c>
      <c r="C68" s="21">
        <v>1230</v>
      </c>
      <c r="D68" s="21">
        <v>287</v>
      </c>
      <c r="E68" s="21">
        <v>121</v>
      </c>
      <c r="F68" s="21">
        <v>29</v>
      </c>
    </row>
    <row r="69" spans="1:6" x14ac:dyDescent="0.2">
      <c r="A69" s="20" t="s">
        <v>369</v>
      </c>
      <c r="B69" s="21">
        <v>99</v>
      </c>
      <c r="C69" s="21">
        <v>81</v>
      </c>
      <c r="D69" s="21">
        <v>15</v>
      </c>
      <c r="E69" s="21">
        <v>2</v>
      </c>
      <c r="F69" s="21">
        <v>1</v>
      </c>
    </row>
    <row r="70" spans="1:6" x14ac:dyDescent="0.2">
      <c r="A70" s="20" t="s">
        <v>370</v>
      </c>
      <c r="B70" s="21">
        <v>819</v>
      </c>
      <c r="C70" s="21">
        <v>603</v>
      </c>
      <c r="D70" s="21">
        <v>115</v>
      </c>
      <c r="E70" s="21">
        <v>89</v>
      </c>
      <c r="F70" s="21">
        <v>12</v>
      </c>
    </row>
    <row r="71" spans="1:6" x14ac:dyDescent="0.2">
      <c r="A71" s="20" t="s">
        <v>371</v>
      </c>
      <c r="B71" s="21">
        <v>87</v>
      </c>
      <c r="C71" s="21">
        <v>58</v>
      </c>
      <c r="D71" s="21">
        <v>10</v>
      </c>
      <c r="E71" s="21">
        <v>15</v>
      </c>
      <c r="F71" s="21">
        <v>4</v>
      </c>
    </row>
    <row r="72" spans="1:6" x14ac:dyDescent="0.2">
      <c r="A72" s="20" t="s">
        <v>366</v>
      </c>
      <c r="B72" s="21">
        <v>55</v>
      </c>
      <c r="C72" s="21">
        <v>39</v>
      </c>
      <c r="D72" s="21">
        <v>9</v>
      </c>
      <c r="E72" s="21">
        <v>7</v>
      </c>
      <c r="F72" s="21">
        <v>0</v>
      </c>
    </row>
    <row r="73" spans="1:6" x14ac:dyDescent="0.2">
      <c r="A73" s="9" t="s">
        <v>372</v>
      </c>
      <c r="B73" s="9"/>
      <c r="C73" s="9"/>
      <c r="D73" s="9"/>
      <c r="E73" s="9"/>
      <c r="F73" s="9"/>
    </row>
    <row r="74" spans="1:6" x14ac:dyDescent="0.2">
      <c r="A74" s="20" t="s">
        <v>373</v>
      </c>
      <c r="B74" s="21">
        <v>537</v>
      </c>
      <c r="C74" s="21">
        <v>461</v>
      </c>
      <c r="D74" s="21">
        <v>25</v>
      </c>
      <c r="E74" s="21">
        <v>44</v>
      </c>
      <c r="F74" s="21">
        <v>7</v>
      </c>
    </row>
    <row r="75" spans="1:6" x14ac:dyDescent="0.2">
      <c r="A75" s="20" t="s">
        <v>374</v>
      </c>
      <c r="B75" s="21">
        <v>1329</v>
      </c>
      <c r="C75" s="21">
        <v>979</v>
      </c>
      <c r="D75" s="21">
        <v>210</v>
      </c>
      <c r="E75" s="21">
        <v>110</v>
      </c>
      <c r="F75" s="21">
        <v>30</v>
      </c>
    </row>
    <row r="76" spans="1:6" x14ac:dyDescent="0.2">
      <c r="A76" s="20" t="s">
        <v>375</v>
      </c>
      <c r="B76" s="21">
        <v>406</v>
      </c>
      <c r="C76" s="21">
        <v>305</v>
      </c>
      <c r="D76" s="21">
        <v>57</v>
      </c>
      <c r="E76" s="21">
        <v>35</v>
      </c>
      <c r="F76" s="21">
        <v>9</v>
      </c>
    </row>
    <row r="77" spans="1:6" x14ac:dyDescent="0.2">
      <c r="A77" s="20" t="s">
        <v>376</v>
      </c>
      <c r="B77" s="21">
        <v>152</v>
      </c>
      <c r="C77" s="21">
        <v>108</v>
      </c>
      <c r="D77" s="21">
        <v>26</v>
      </c>
      <c r="E77" s="21">
        <v>18</v>
      </c>
      <c r="F77" s="21">
        <v>0</v>
      </c>
    </row>
    <row r="78" spans="1:6" x14ac:dyDescent="0.2">
      <c r="A78" s="20" t="s">
        <v>377</v>
      </c>
      <c r="B78" s="21">
        <v>88</v>
      </c>
      <c r="C78" s="21">
        <v>68</v>
      </c>
      <c r="D78" s="21">
        <v>10</v>
      </c>
      <c r="E78" s="21">
        <v>9</v>
      </c>
      <c r="F78" s="21">
        <v>1</v>
      </c>
    </row>
    <row r="79" spans="1:6" x14ac:dyDescent="0.2">
      <c r="A79" s="20" t="s">
        <v>378</v>
      </c>
      <c r="B79" s="21">
        <v>84</v>
      </c>
      <c r="C79" s="21">
        <v>55</v>
      </c>
      <c r="D79" s="21">
        <v>20</v>
      </c>
      <c r="E79" s="21">
        <v>9</v>
      </c>
      <c r="F79" s="21">
        <v>0</v>
      </c>
    </row>
    <row r="80" spans="1:6" x14ac:dyDescent="0.2">
      <c r="A80" s="20" t="s">
        <v>366</v>
      </c>
      <c r="B80" s="21">
        <v>81</v>
      </c>
      <c r="C80" s="21">
        <v>55</v>
      </c>
      <c r="D80" s="21">
        <v>12</v>
      </c>
      <c r="E80" s="21">
        <v>13</v>
      </c>
      <c r="F80" s="21">
        <v>1</v>
      </c>
    </row>
    <row r="81" spans="1:6" x14ac:dyDescent="0.2">
      <c r="A81" s="9" t="s">
        <v>379</v>
      </c>
      <c r="B81" s="9"/>
      <c r="C81" s="9"/>
      <c r="D81" s="9"/>
      <c r="E81" s="9"/>
      <c r="F81" s="9"/>
    </row>
    <row r="82" spans="1:6" x14ac:dyDescent="0.2">
      <c r="A82" s="20" t="s">
        <v>380</v>
      </c>
      <c r="B82" s="21">
        <v>788</v>
      </c>
      <c r="C82" s="21">
        <v>640</v>
      </c>
      <c r="D82" s="21">
        <v>118</v>
      </c>
      <c r="E82" s="21">
        <v>18</v>
      </c>
      <c r="F82" s="21">
        <v>12</v>
      </c>
    </row>
    <row r="83" spans="1:6" x14ac:dyDescent="0.2">
      <c r="A83" s="20" t="s">
        <v>381</v>
      </c>
      <c r="B83" s="21">
        <v>1824</v>
      </c>
      <c r="C83" s="21">
        <v>1344</v>
      </c>
      <c r="D83" s="21">
        <v>232</v>
      </c>
      <c r="E83" s="21">
        <v>212</v>
      </c>
      <c r="F83" s="21">
        <v>36</v>
      </c>
    </row>
    <row r="84" spans="1:6" x14ac:dyDescent="0.2">
      <c r="A84" s="20" t="s">
        <v>366</v>
      </c>
      <c r="B84" s="21">
        <v>65</v>
      </c>
      <c r="C84" s="21">
        <v>47</v>
      </c>
      <c r="D84" s="21">
        <v>10</v>
      </c>
      <c r="E84" s="21">
        <v>8</v>
      </c>
      <c r="F84" s="21">
        <v>0</v>
      </c>
    </row>
    <row r="85" spans="1:6" x14ac:dyDescent="0.2">
      <c r="A85" s="9" t="s">
        <v>382</v>
      </c>
      <c r="B85" s="9"/>
      <c r="C85" s="9"/>
      <c r="D85" s="9"/>
      <c r="E85" s="9"/>
      <c r="F85" s="9"/>
    </row>
    <row r="86" spans="1:6" x14ac:dyDescent="0.2">
      <c r="A86" s="20" t="s">
        <v>383</v>
      </c>
      <c r="B86" s="21">
        <v>393</v>
      </c>
      <c r="C86" s="21">
        <v>318</v>
      </c>
      <c r="D86" s="21">
        <v>62</v>
      </c>
      <c r="E86" s="21">
        <v>6</v>
      </c>
      <c r="F86" s="21">
        <v>7</v>
      </c>
    </row>
    <row r="87" spans="1:6" x14ac:dyDescent="0.2">
      <c r="A87" s="20" t="s">
        <v>181</v>
      </c>
      <c r="B87" s="21">
        <v>1944</v>
      </c>
      <c r="C87" s="21">
        <v>1456</v>
      </c>
      <c r="D87" s="21">
        <v>260</v>
      </c>
      <c r="E87" s="21">
        <v>190</v>
      </c>
      <c r="F87" s="21">
        <v>38</v>
      </c>
    </row>
    <row r="88" spans="1:6" x14ac:dyDescent="0.2">
      <c r="A88" s="20" t="s">
        <v>182</v>
      </c>
      <c r="B88" s="21">
        <v>38</v>
      </c>
      <c r="C88" s="21">
        <v>28</v>
      </c>
      <c r="D88" s="21">
        <v>5</v>
      </c>
      <c r="E88" s="21">
        <v>5</v>
      </c>
      <c r="F88" s="21">
        <v>0</v>
      </c>
    </row>
    <row r="89" spans="1:6" x14ac:dyDescent="0.2">
      <c r="A89" s="20" t="s">
        <v>384</v>
      </c>
      <c r="B89" s="21">
        <v>36</v>
      </c>
      <c r="C89" s="21">
        <v>30</v>
      </c>
      <c r="D89" s="21">
        <v>4</v>
      </c>
      <c r="E89" s="21">
        <v>2</v>
      </c>
      <c r="F89" s="21">
        <v>0</v>
      </c>
    </row>
    <row r="90" spans="1:6" x14ac:dyDescent="0.2">
      <c r="A90" s="20" t="s">
        <v>183</v>
      </c>
      <c r="B90" s="21">
        <v>53</v>
      </c>
      <c r="C90" s="21">
        <v>44</v>
      </c>
      <c r="D90" s="21">
        <v>4</v>
      </c>
      <c r="E90" s="21">
        <v>5</v>
      </c>
      <c r="F90" s="21">
        <v>0</v>
      </c>
    </row>
    <row r="91" spans="1:6" x14ac:dyDescent="0.2">
      <c r="A91" s="20" t="s">
        <v>385</v>
      </c>
      <c r="B91" s="21">
        <v>22</v>
      </c>
      <c r="C91" s="21">
        <v>10</v>
      </c>
      <c r="D91" s="21">
        <v>4</v>
      </c>
      <c r="E91" s="21">
        <v>7</v>
      </c>
      <c r="F91" s="21">
        <v>1</v>
      </c>
    </row>
    <row r="92" spans="1:6" x14ac:dyDescent="0.2">
      <c r="A92" s="20" t="s">
        <v>386</v>
      </c>
      <c r="B92" s="21">
        <v>32</v>
      </c>
      <c r="C92" s="21">
        <v>27</v>
      </c>
      <c r="D92" s="21">
        <v>2</v>
      </c>
      <c r="E92" s="21">
        <v>3</v>
      </c>
      <c r="F92" s="21">
        <v>0</v>
      </c>
    </row>
    <row r="93" spans="1:6" x14ac:dyDescent="0.2">
      <c r="A93" s="20" t="s">
        <v>387</v>
      </c>
      <c r="B93" s="21">
        <v>9</v>
      </c>
      <c r="C93" s="21">
        <v>6</v>
      </c>
      <c r="D93" s="21">
        <v>0</v>
      </c>
      <c r="E93" s="21">
        <v>3</v>
      </c>
      <c r="F93" s="21">
        <v>0</v>
      </c>
    </row>
    <row r="94" spans="1:6" x14ac:dyDescent="0.2">
      <c r="A94" s="20" t="s">
        <v>366</v>
      </c>
      <c r="B94" s="21">
        <v>150</v>
      </c>
      <c r="C94" s="21">
        <v>112</v>
      </c>
      <c r="D94" s="21">
        <v>19</v>
      </c>
      <c r="E94" s="21">
        <v>17</v>
      </c>
      <c r="F94" s="21">
        <v>2</v>
      </c>
    </row>
    <row r="95" spans="1:6" x14ac:dyDescent="0.2">
      <c r="A95" s="9" t="s">
        <v>388</v>
      </c>
      <c r="B95" s="9"/>
      <c r="C95" s="9"/>
      <c r="D95" s="9"/>
      <c r="E95" s="9"/>
      <c r="F95" s="9"/>
    </row>
    <row r="96" spans="1:6" x14ac:dyDescent="0.2">
      <c r="A96" s="20" t="s">
        <v>184</v>
      </c>
      <c r="B96" s="21">
        <v>54</v>
      </c>
      <c r="C96" s="21">
        <v>43</v>
      </c>
      <c r="D96" s="21">
        <v>4</v>
      </c>
      <c r="E96" s="21">
        <v>5</v>
      </c>
      <c r="F96" s="21">
        <v>2</v>
      </c>
    </row>
    <row r="97" spans="1:6" x14ac:dyDescent="0.2">
      <c r="A97" s="20" t="s">
        <v>185</v>
      </c>
      <c r="B97" s="21">
        <v>196</v>
      </c>
      <c r="C97" s="21">
        <v>138</v>
      </c>
      <c r="D97" s="21">
        <v>27</v>
      </c>
      <c r="E97" s="21">
        <v>26</v>
      </c>
      <c r="F97" s="21">
        <v>5</v>
      </c>
    </row>
    <row r="98" spans="1:6" x14ac:dyDescent="0.2">
      <c r="A98" s="20" t="s">
        <v>186</v>
      </c>
      <c r="B98" s="21">
        <v>310</v>
      </c>
      <c r="C98" s="21">
        <v>235</v>
      </c>
      <c r="D98" s="21">
        <v>35</v>
      </c>
      <c r="E98" s="21">
        <v>34</v>
      </c>
      <c r="F98" s="21">
        <v>6</v>
      </c>
    </row>
    <row r="99" spans="1:6" x14ac:dyDescent="0.2">
      <c r="A99" s="20" t="s">
        <v>187</v>
      </c>
      <c r="B99" s="21">
        <v>385</v>
      </c>
      <c r="C99" s="21">
        <v>286</v>
      </c>
      <c r="D99" s="21">
        <v>58</v>
      </c>
      <c r="E99" s="21">
        <v>32</v>
      </c>
      <c r="F99" s="21">
        <v>9</v>
      </c>
    </row>
    <row r="100" spans="1:6" x14ac:dyDescent="0.2">
      <c r="A100" s="20" t="s">
        <v>188</v>
      </c>
      <c r="B100" s="21">
        <v>361</v>
      </c>
      <c r="C100" s="21">
        <v>271</v>
      </c>
      <c r="D100" s="21">
        <v>50</v>
      </c>
      <c r="E100" s="21">
        <v>34</v>
      </c>
      <c r="F100" s="21">
        <v>6</v>
      </c>
    </row>
    <row r="101" spans="1:6" x14ac:dyDescent="0.2">
      <c r="A101" s="20" t="s">
        <v>189</v>
      </c>
      <c r="B101" s="21">
        <v>315</v>
      </c>
      <c r="C101" s="21">
        <v>240</v>
      </c>
      <c r="D101" s="21">
        <v>47</v>
      </c>
      <c r="E101" s="21">
        <v>23</v>
      </c>
      <c r="F101" s="21">
        <v>5</v>
      </c>
    </row>
    <row r="102" spans="1:6" x14ac:dyDescent="0.2">
      <c r="A102" s="20" t="s">
        <v>190</v>
      </c>
      <c r="B102" s="21">
        <v>364</v>
      </c>
      <c r="C102" s="21">
        <v>285</v>
      </c>
      <c r="D102" s="21">
        <v>48</v>
      </c>
      <c r="E102" s="21">
        <v>27</v>
      </c>
      <c r="F102" s="21">
        <v>4</v>
      </c>
    </row>
    <row r="103" spans="1:6" x14ac:dyDescent="0.2">
      <c r="A103" s="20" t="s">
        <v>191</v>
      </c>
      <c r="B103" s="21">
        <v>267</v>
      </c>
      <c r="C103" s="21">
        <v>206</v>
      </c>
      <c r="D103" s="21">
        <v>40</v>
      </c>
      <c r="E103" s="21">
        <v>16</v>
      </c>
      <c r="F103" s="21">
        <v>5</v>
      </c>
    </row>
    <row r="104" spans="1:6" x14ac:dyDescent="0.2">
      <c r="A104" s="20" t="s">
        <v>192</v>
      </c>
      <c r="B104" s="21">
        <v>90</v>
      </c>
      <c r="C104" s="21">
        <v>70</v>
      </c>
      <c r="D104" s="21">
        <v>14</v>
      </c>
      <c r="E104" s="21">
        <v>6</v>
      </c>
      <c r="F104" s="21">
        <v>0</v>
      </c>
    </row>
    <row r="105" spans="1:6" x14ac:dyDescent="0.2">
      <c r="A105" s="20" t="s">
        <v>193</v>
      </c>
      <c r="B105" s="21">
        <v>94</v>
      </c>
      <c r="C105" s="21">
        <v>71</v>
      </c>
      <c r="D105" s="21">
        <v>13</v>
      </c>
      <c r="E105" s="21">
        <v>8</v>
      </c>
      <c r="F105" s="21">
        <v>2</v>
      </c>
    </row>
    <row r="106" spans="1:6" x14ac:dyDescent="0.2">
      <c r="A106" s="20" t="s">
        <v>389</v>
      </c>
      <c r="B106" s="21">
        <v>47</v>
      </c>
      <c r="C106" s="21">
        <v>37</v>
      </c>
      <c r="D106" s="21">
        <v>3</v>
      </c>
      <c r="E106" s="21">
        <v>7</v>
      </c>
      <c r="F106" s="21">
        <v>0</v>
      </c>
    </row>
    <row r="107" spans="1:6" x14ac:dyDescent="0.2">
      <c r="A107" s="20" t="s">
        <v>366</v>
      </c>
      <c r="B107" s="21">
        <v>194</v>
      </c>
      <c r="C107" s="21">
        <v>149</v>
      </c>
      <c r="D107" s="21">
        <v>21</v>
      </c>
      <c r="E107" s="21">
        <v>20</v>
      </c>
      <c r="F107" s="21">
        <v>4</v>
      </c>
    </row>
    <row r="108" spans="1:6" x14ac:dyDescent="0.2">
      <c r="A108" s="9" t="s">
        <v>390</v>
      </c>
      <c r="B108" s="9"/>
      <c r="C108" s="9"/>
      <c r="D108" s="9"/>
      <c r="E108" s="9"/>
      <c r="F108" s="9"/>
    </row>
    <row r="109" spans="1:6" x14ac:dyDescent="0.2">
      <c r="A109" s="20" t="s">
        <v>391</v>
      </c>
      <c r="B109" s="21">
        <v>633</v>
      </c>
      <c r="C109" s="21">
        <v>486</v>
      </c>
      <c r="D109" s="21">
        <v>83</v>
      </c>
      <c r="E109" s="21">
        <v>59</v>
      </c>
      <c r="F109" s="21">
        <v>5</v>
      </c>
    </row>
    <row r="110" spans="1:6" x14ac:dyDescent="0.2">
      <c r="A110" s="20" t="s">
        <v>392</v>
      </c>
      <c r="B110" s="21">
        <v>1123</v>
      </c>
      <c r="C110" s="21">
        <v>846</v>
      </c>
      <c r="D110" s="21">
        <v>153</v>
      </c>
      <c r="E110" s="21">
        <v>100</v>
      </c>
      <c r="F110" s="21">
        <v>24</v>
      </c>
    </row>
    <row r="111" spans="1:6" x14ac:dyDescent="0.2">
      <c r="A111" s="20" t="s">
        <v>393</v>
      </c>
      <c r="B111" s="21">
        <v>660</v>
      </c>
      <c r="C111" s="21">
        <v>490</v>
      </c>
      <c r="D111" s="21">
        <v>90</v>
      </c>
      <c r="E111" s="21">
        <v>64</v>
      </c>
      <c r="F111" s="21">
        <v>16</v>
      </c>
    </row>
    <row r="112" spans="1:6" x14ac:dyDescent="0.2">
      <c r="A112" s="20" t="s">
        <v>394</v>
      </c>
      <c r="B112" s="21">
        <v>261</v>
      </c>
      <c r="C112" s="21">
        <v>209</v>
      </c>
      <c r="D112" s="21">
        <v>34</v>
      </c>
      <c r="E112" s="21">
        <v>15</v>
      </c>
      <c r="F112" s="21">
        <v>3</v>
      </c>
    </row>
    <row r="113" spans="1:6" x14ac:dyDescent="0.2">
      <c r="A113" s="9" t="s">
        <v>395</v>
      </c>
      <c r="B113" s="9"/>
      <c r="C113" s="9"/>
      <c r="D113" s="9"/>
      <c r="E113" s="9"/>
      <c r="F113" s="9"/>
    </row>
    <row r="114" spans="1:6" x14ac:dyDescent="0.2">
      <c r="A114" s="20" t="s">
        <v>396</v>
      </c>
      <c r="B114" s="21">
        <v>329</v>
      </c>
      <c r="C114" s="21">
        <v>258</v>
      </c>
      <c r="D114" s="21">
        <v>37</v>
      </c>
      <c r="E114" s="21">
        <v>28</v>
      </c>
      <c r="F114" s="21">
        <v>6</v>
      </c>
    </row>
    <row r="115" spans="1:6" x14ac:dyDescent="0.2">
      <c r="A115" s="20" t="s">
        <v>397</v>
      </c>
      <c r="B115" s="21">
        <v>828</v>
      </c>
      <c r="C115" s="21">
        <v>660</v>
      </c>
      <c r="D115" s="21">
        <v>85</v>
      </c>
      <c r="E115" s="21">
        <v>68</v>
      </c>
      <c r="F115" s="21">
        <v>15</v>
      </c>
    </row>
    <row r="116" spans="1:6" x14ac:dyDescent="0.2">
      <c r="A116" s="20" t="s">
        <v>879</v>
      </c>
      <c r="B116" s="21">
        <v>499</v>
      </c>
      <c r="C116" s="21">
        <v>344</v>
      </c>
      <c r="D116" s="21">
        <v>90</v>
      </c>
      <c r="E116" s="21">
        <v>55</v>
      </c>
      <c r="F116" s="21">
        <v>10</v>
      </c>
    </row>
    <row r="117" spans="1:6" x14ac:dyDescent="0.2">
      <c r="A117" s="20" t="s">
        <v>398</v>
      </c>
      <c r="B117" s="21">
        <v>468</v>
      </c>
      <c r="C117" s="21">
        <v>360</v>
      </c>
      <c r="D117" s="21">
        <v>59</v>
      </c>
      <c r="E117" s="21">
        <v>40</v>
      </c>
      <c r="F117" s="21">
        <v>9</v>
      </c>
    </row>
    <row r="118" spans="1:6" x14ac:dyDescent="0.2">
      <c r="A118" s="20" t="s">
        <v>399</v>
      </c>
      <c r="B118" s="21">
        <v>257</v>
      </c>
      <c r="C118" s="21">
        <v>186</v>
      </c>
      <c r="D118" s="21">
        <v>45</v>
      </c>
      <c r="E118" s="21">
        <v>24</v>
      </c>
      <c r="F118" s="21">
        <v>2</v>
      </c>
    </row>
    <row r="119" spans="1:6" x14ac:dyDescent="0.2">
      <c r="A119" s="20" t="s">
        <v>400</v>
      </c>
      <c r="B119" s="21">
        <v>296</v>
      </c>
      <c r="C119" s="21">
        <v>223</v>
      </c>
      <c r="D119" s="21">
        <v>44</v>
      </c>
      <c r="E119" s="21">
        <v>23</v>
      </c>
      <c r="F119" s="21">
        <v>6</v>
      </c>
    </row>
    <row r="120" spans="1:6" x14ac:dyDescent="0.2">
      <c r="A120" s="9" t="s">
        <v>401</v>
      </c>
      <c r="B120" s="9"/>
      <c r="C120" s="9"/>
      <c r="D120" s="9"/>
      <c r="E120" s="9"/>
      <c r="F120" s="9"/>
    </row>
    <row r="121" spans="1:6" x14ac:dyDescent="0.2">
      <c r="A121" s="20" t="s">
        <v>878</v>
      </c>
      <c r="B121" s="21">
        <v>116</v>
      </c>
      <c r="C121" s="21">
        <v>93</v>
      </c>
      <c r="D121" s="21">
        <v>12</v>
      </c>
      <c r="E121" s="21">
        <v>7</v>
      </c>
      <c r="F121" s="21">
        <v>4</v>
      </c>
    </row>
    <row r="122" spans="1:6" x14ac:dyDescent="0.2">
      <c r="A122" s="20" t="s">
        <v>402</v>
      </c>
      <c r="B122" s="21">
        <v>213</v>
      </c>
      <c r="C122" s="21">
        <v>165</v>
      </c>
      <c r="D122" s="21">
        <v>25</v>
      </c>
      <c r="E122" s="21">
        <v>21</v>
      </c>
      <c r="F122" s="21">
        <v>2</v>
      </c>
    </row>
    <row r="123" spans="1:6" x14ac:dyDescent="0.2">
      <c r="A123" s="20" t="s">
        <v>397</v>
      </c>
      <c r="B123" s="21">
        <v>828</v>
      </c>
      <c r="C123" s="21">
        <v>660</v>
      </c>
      <c r="D123" s="21">
        <v>85</v>
      </c>
      <c r="E123" s="21">
        <v>68</v>
      </c>
      <c r="F123" s="21">
        <v>15</v>
      </c>
    </row>
    <row r="124" spans="1:6" x14ac:dyDescent="0.2">
      <c r="A124" s="20" t="s">
        <v>403</v>
      </c>
      <c r="B124" s="21">
        <v>133</v>
      </c>
      <c r="C124" s="21">
        <v>90</v>
      </c>
      <c r="D124" s="21">
        <v>27</v>
      </c>
      <c r="E124" s="21">
        <v>13</v>
      </c>
      <c r="F124" s="21">
        <v>3</v>
      </c>
    </row>
    <row r="125" spans="1:6" x14ac:dyDescent="0.2">
      <c r="A125" s="20" t="s">
        <v>404</v>
      </c>
      <c r="B125" s="21">
        <v>120</v>
      </c>
      <c r="C125" s="21">
        <v>82</v>
      </c>
      <c r="D125" s="21">
        <v>22</v>
      </c>
      <c r="E125" s="21">
        <v>15</v>
      </c>
      <c r="F125" s="21">
        <v>1</v>
      </c>
    </row>
    <row r="126" spans="1:6" x14ac:dyDescent="0.2">
      <c r="A126" s="20" t="s">
        <v>405</v>
      </c>
      <c r="B126" s="21">
        <v>246</v>
      </c>
      <c r="C126" s="21">
        <v>172</v>
      </c>
      <c r="D126" s="21">
        <v>41</v>
      </c>
      <c r="E126" s="21">
        <v>27</v>
      </c>
      <c r="F126" s="21">
        <v>6</v>
      </c>
    </row>
    <row r="127" spans="1:6" x14ac:dyDescent="0.2">
      <c r="A127" s="20" t="s">
        <v>398</v>
      </c>
      <c r="B127" s="21">
        <v>468</v>
      </c>
      <c r="C127" s="21">
        <v>360</v>
      </c>
      <c r="D127" s="21">
        <v>59</v>
      </c>
      <c r="E127" s="21">
        <v>40</v>
      </c>
      <c r="F127" s="21">
        <v>9</v>
      </c>
    </row>
    <row r="128" spans="1:6" x14ac:dyDescent="0.2">
      <c r="A128" s="20" t="s">
        <v>406</v>
      </c>
      <c r="B128" s="21">
        <v>180</v>
      </c>
      <c r="C128" s="21">
        <v>126</v>
      </c>
      <c r="D128" s="21">
        <v>34</v>
      </c>
      <c r="E128" s="21">
        <v>18</v>
      </c>
      <c r="F128" s="21">
        <v>2</v>
      </c>
    </row>
    <row r="129" spans="1:6" x14ac:dyDescent="0.2">
      <c r="A129" s="20" t="s">
        <v>407</v>
      </c>
      <c r="B129" s="21">
        <v>77</v>
      </c>
      <c r="C129" s="21">
        <v>60</v>
      </c>
      <c r="D129" s="21">
        <v>11</v>
      </c>
      <c r="E129" s="21">
        <v>6</v>
      </c>
      <c r="F129" s="21">
        <v>0</v>
      </c>
    </row>
    <row r="130" spans="1:6" x14ac:dyDescent="0.2">
      <c r="A130" s="33" t="s">
        <v>400</v>
      </c>
      <c r="B130" s="34">
        <v>296</v>
      </c>
      <c r="C130" s="34">
        <v>223</v>
      </c>
      <c r="D130" s="34">
        <v>44</v>
      </c>
      <c r="E130" s="34">
        <v>23</v>
      </c>
      <c r="F130" s="34">
        <v>6</v>
      </c>
    </row>
  </sheetData>
  <phoneticPr fontId="2"/>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6C44E-5080-46D0-87E2-9FDAFF8528CE}">
  <dimension ref="A1:I129"/>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HYPERLINK("#'目次'!B25","[19]")</f>
        <v>[19]</v>
      </c>
    </row>
    <row r="3" spans="1:9" x14ac:dyDescent="0.2">
      <c r="A3" s="7" t="s">
        <v>3</v>
      </c>
      <c r="B3" s="8" t="s">
        <v>13</v>
      </c>
    </row>
    <row r="4" spans="1:9" s="18" customFormat="1" ht="37.799999999999997" x14ac:dyDescent="0.2">
      <c r="A4" s="16" t="s">
        <v>3</v>
      </c>
      <c r="B4" s="17" t="s">
        <v>582</v>
      </c>
      <c r="C4" s="17" t="s">
        <v>680</v>
      </c>
      <c r="D4" s="17" t="s">
        <v>681</v>
      </c>
      <c r="E4" s="17" t="s">
        <v>682</v>
      </c>
      <c r="F4" s="17" t="s">
        <v>683</v>
      </c>
      <c r="G4" s="17" t="s">
        <v>613</v>
      </c>
      <c r="H4" s="17" t="s">
        <v>684</v>
      </c>
      <c r="I4" s="17" t="s">
        <v>685</v>
      </c>
    </row>
    <row r="5" spans="1:9" x14ac:dyDescent="0.2">
      <c r="A5" s="19" t="s">
        <v>585</v>
      </c>
      <c r="B5" s="10">
        <v>2677</v>
      </c>
      <c r="C5" s="10">
        <v>799</v>
      </c>
      <c r="D5" s="10">
        <v>1245</v>
      </c>
      <c r="E5" s="10">
        <v>504</v>
      </c>
      <c r="F5" s="10">
        <v>82</v>
      </c>
      <c r="G5" s="10">
        <v>47</v>
      </c>
      <c r="H5" s="10">
        <v>2044</v>
      </c>
      <c r="I5" s="10">
        <v>586</v>
      </c>
    </row>
    <row r="6" spans="1:9" x14ac:dyDescent="0.2">
      <c r="A6" s="9" t="s">
        <v>339</v>
      </c>
      <c r="B6" s="9"/>
      <c r="C6" s="9"/>
      <c r="D6" s="9"/>
      <c r="E6" s="9"/>
      <c r="F6" s="9"/>
      <c r="G6" s="9"/>
      <c r="H6" s="9"/>
      <c r="I6" s="9"/>
    </row>
    <row r="7" spans="1:9" x14ac:dyDescent="0.2">
      <c r="A7" s="20" t="s">
        <v>340</v>
      </c>
      <c r="B7" s="21">
        <v>1277</v>
      </c>
      <c r="C7" s="21">
        <v>364</v>
      </c>
      <c r="D7" s="21">
        <v>587</v>
      </c>
      <c r="E7" s="21">
        <v>258</v>
      </c>
      <c r="F7" s="21">
        <v>39</v>
      </c>
      <c r="G7" s="21">
        <v>29</v>
      </c>
      <c r="H7" s="21">
        <v>951</v>
      </c>
      <c r="I7" s="21">
        <v>297</v>
      </c>
    </row>
    <row r="8" spans="1:9" x14ac:dyDescent="0.2">
      <c r="A8" s="20" t="s">
        <v>341</v>
      </c>
      <c r="B8" s="21">
        <v>1400</v>
      </c>
      <c r="C8" s="21">
        <v>435</v>
      </c>
      <c r="D8" s="21">
        <v>658</v>
      </c>
      <c r="E8" s="21">
        <v>246</v>
      </c>
      <c r="F8" s="21">
        <v>43</v>
      </c>
      <c r="G8" s="21">
        <v>18</v>
      </c>
      <c r="H8" s="21">
        <v>1093</v>
      </c>
      <c r="I8" s="21">
        <v>289</v>
      </c>
    </row>
    <row r="9" spans="1:9" x14ac:dyDescent="0.2">
      <c r="A9" s="9" t="s">
        <v>342</v>
      </c>
      <c r="B9" s="9"/>
      <c r="C9" s="9"/>
      <c r="D9" s="9"/>
      <c r="E9" s="9"/>
      <c r="F9" s="9"/>
      <c r="G9" s="9"/>
      <c r="H9" s="9"/>
      <c r="I9" s="9"/>
    </row>
    <row r="10" spans="1:9" x14ac:dyDescent="0.2">
      <c r="A10" s="20" t="s">
        <v>343</v>
      </c>
      <c r="B10" s="21">
        <v>610</v>
      </c>
      <c r="C10" s="21">
        <v>207</v>
      </c>
      <c r="D10" s="21">
        <v>279</v>
      </c>
      <c r="E10" s="21">
        <v>106</v>
      </c>
      <c r="F10" s="21">
        <v>14</v>
      </c>
      <c r="G10" s="21">
        <v>4</v>
      </c>
      <c r="H10" s="21">
        <v>486</v>
      </c>
      <c r="I10" s="21">
        <v>120</v>
      </c>
    </row>
    <row r="11" spans="1:9" x14ac:dyDescent="0.2">
      <c r="A11" s="20" t="s">
        <v>344</v>
      </c>
      <c r="B11" s="21">
        <v>755</v>
      </c>
      <c r="C11" s="21">
        <v>236</v>
      </c>
      <c r="D11" s="21">
        <v>365</v>
      </c>
      <c r="E11" s="21">
        <v>123</v>
      </c>
      <c r="F11" s="21">
        <v>19</v>
      </c>
      <c r="G11" s="21">
        <v>12</v>
      </c>
      <c r="H11" s="21">
        <v>601</v>
      </c>
      <c r="I11" s="21">
        <v>142</v>
      </c>
    </row>
    <row r="12" spans="1:9" x14ac:dyDescent="0.2">
      <c r="A12" s="20" t="s">
        <v>345</v>
      </c>
      <c r="B12" s="21">
        <v>601</v>
      </c>
      <c r="C12" s="21">
        <v>184</v>
      </c>
      <c r="D12" s="21">
        <v>282</v>
      </c>
      <c r="E12" s="21">
        <v>105</v>
      </c>
      <c r="F12" s="21">
        <v>16</v>
      </c>
      <c r="G12" s="21">
        <v>14</v>
      </c>
      <c r="H12" s="21">
        <v>466</v>
      </c>
      <c r="I12" s="21">
        <v>121</v>
      </c>
    </row>
    <row r="13" spans="1:9" x14ac:dyDescent="0.2">
      <c r="A13" s="20" t="s">
        <v>346</v>
      </c>
      <c r="B13" s="21">
        <v>425</v>
      </c>
      <c r="C13" s="21">
        <v>115</v>
      </c>
      <c r="D13" s="21">
        <v>198</v>
      </c>
      <c r="E13" s="21">
        <v>86</v>
      </c>
      <c r="F13" s="21">
        <v>16</v>
      </c>
      <c r="G13" s="21">
        <v>10</v>
      </c>
      <c r="H13" s="21">
        <v>313</v>
      </c>
      <c r="I13" s="21">
        <v>102</v>
      </c>
    </row>
    <row r="14" spans="1:9" x14ac:dyDescent="0.2">
      <c r="A14" s="20" t="s">
        <v>347</v>
      </c>
      <c r="B14" s="21">
        <v>217</v>
      </c>
      <c r="C14" s="21">
        <v>44</v>
      </c>
      <c r="D14" s="21">
        <v>92</v>
      </c>
      <c r="E14" s="21">
        <v>63</v>
      </c>
      <c r="F14" s="21">
        <v>11</v>
      </c>
      <c r="G14" s="21">
        <v>7</v>
      </c>
      <c r="H14" s="21">
        <v>136</v>
      </c>
      <c r="I14" s="21">
        <v>74</v>
      </c>
    </row>
    <row r="15" spans="1:9" x14ac:dyDescent="0.2">
      <c r="A15" s="20" t="s">
        <v>348</v>
      </c>
      <c r="B15" s="21">
        <v>56</v>
      </c>
      <c r="C15" s="21">
        <v>11</v>
      </c>
      <c r="D15" s="21">
        <v>26</v>
      </c>
      <c r="E15" s="21">
        <v>15</v>
      </c>
      <c r="F15" s="21">
        <v>4</v>
      </c>
      <c r="G15" s="21">
        <v>0</v>
      </c>
      <c r="H15" s="21">
        <v>37</v>
      </c>
      <c r="I15" s="21">
        <v>19</v>
      </c>
    </row>
    <row r="16" spans="1:9" x14ac:dyDescent="0.2">
      <c r="A16" s="20" t="s">
        <v>349</v>
      </c>
      <c r="B16" s="21">
        <v>13</v>
      </c>
      <c r="C16" s="21">
        <v>2</v>
      </c>
      <c r="D16" s="21">
        <v>3</v>
      </c>
      <c r="E16" s="21">
        <v>6</v>
      </c>
      <c r="F16" s="21">
        <v>2</v>
      </c>
      <c r="G16" s="21">
        <v>0</v>
      </c>
      <c r="H16" s="21">
        <v>5</v>
      </c>
      <c r="I16" s="21">
        <v>8</v>
      </c>
    </row>
    <row r="17" spans="1:9" x14ac:dyDescent="0.2">
      <c r="A17" s="20" t="s">
        <v>350</v>
      </c>
      <c r="B17" s="21">
        <v>1365</v>
      </c>
      <c r="C17" s="21">
        <v>443</v>
      </c>
      <c r="D17" s="21">
        <v>644</v>
      </c>
      <c r="E17" s="21">
        <v>229</v>
      </c>
      <c r="F17" s="21">
        <v>33</v>
      </c>
      <c r="G17" s="21">
        <v>16</v>
      </c>
      <c r="H17" s="21">
        <v>1087</v>
      </c>
      <c r="I17" s="21">
        <v>262</v>
      </c>
    </row>
    <row r="18" spans="1:9" x14ac:dyDescent="0.2">
      <c r="A18" s="20" t="s">
        <v>351</v>
      </c>
      <c r="B18" s="21">
        <v>1026</v>
      </c>
      <c r="C18" s="21">
        <v>299</v>
      </c>
      <c r="D18" s="21">
        <v>480</v>
      </c>
      <c r="E18" s="21">
        <v>191</v>
      </c>
      <c r="F18" s="21">
        <v>32</v>
      </c>
      <c r="G18" s="21">
        <v>24</v>
      </c>
      <c r="H18" s="21">
        <v>779</v>
      </c>
      <c r="I18" s="21">
        <v>223</v>
      </c>
    </row>
    <row r="19" spans="1:9" x14ac:dyDescent="0.2">
      <c r="A19" s="20" t="s">
        <v>352</v>
      </c>
      <c r="B19" s="21">
        <v>286</v>
      </c>
      <c r="C19" s="21">
        <v>57</v>
      </c>
      <c r="D19" s="21">
        <v>121</v>
      </c>
      <c r="E19" s="21">
        <v>84</v>
      </c>
      <c r="F19" s="21">
        <v>17</v>
      </c>
      <c r="G19" s="21">
        <v>7</v>
      </c>
      <c r="H19" s="21">
        <v>178</v>
      </c>
      <c r="I19" s="21">
        <v>101</v>
      </c>
    </row>
    <row r="20" spans="1:9" x14ac:dyDescent="0.2">
      <c r="A20" s="20" t="s">
        <v>353</v>
      </c>
      <c r="B20" s="21">
        <v>1312</v>
      </c>
      <c r="C20" s="21">
        <v>356</v>
      </c>
      <c r="D20" s="21">
        <v>601</v>
      </c>
      <c r="E20" s="21">
        <v>275</v>
      </c>
      <c r="F20" s="21">
        <v>49</v>
      </c>
      <c r="G20" s="21">
        <v>31</v>
      </c>
      <c r="H20" s="21">
        <v>957</v>
      </c>
      <c r="I20" s="21">
        <v>324</v>
      </c>
    </row>
    <row r="21" spans="1:9" x14ac:dyDescent="0.2">
      <c r="A21" s="9" t="s">
        <v>354</v>
      </c>
      <c r="B21" s="10">
        <v>298</v>
      </c>
      <c r="C21" s="10">
        <v>97</v>
      </c>
      <c r="D21" s="10">
        <v>138</v>
      </c>
      <c r="E21" s="10">
        <v>54</v>
      </c>
      <c r="F21" s="10">
        <v>9</v>
      </c>
      <c r="G21" s="10">
        <v>0</v>
      </c>
      <c r="H21" s="10">
        <v>235</v>
      </c>
      <c r="I21" s="10">
        <v>63</v>
      </c>
    </row>
    <row r="22" spans="1:9" x14ac:dyDescent="0.2">
      <c r="A22" s="20" t="s">
        <v>344</v>
      </c>
      <c r="B22" s="21">
        <v>388</v>
      </c>
      <c r="C22" s="21">
        <v>121</v>
      </c>
      <c r="D22" s="21">
        <v>183</v>
      </c>
      <c r="E22" s="21">
        <v>69</v>
      </c>
      <c r="F22" s="21">
        <v>9</v>
      </c>
      <c r="G22" s="21">
        <v>6</v>
      </c>
      <c r="H22" s="21">
        <v>304</v>
      </c>
      <c r="I22" s="21">
        <v>78</v>
      </c>
    </row>
    <row r="23" spans="1:9" x14ac:dyDescent="0.2">
      <c r="A23" s="20" t="s">
        <v>345</v>
      </c>
      <c r="B23" s="21">
        <v>299</v>
      </c>
      <c r="C23" s="21">
        <v>82</v>
      </c>
      <c r="D23" s="21">
        <v>135</v>
      </c>
      <c r="E23" s="21">
        <v>62</v>
      </c>
      <c r="F23" s="21">
        <v>8</v>
      </c>
      <c r="G23" s="21">
        <v>12</v>
      </c>
      <c r="H23" s="21">
        <v>217</v>
      </c>
      <c r="I23" s="21">
        <v>70</v>
      </c>
    </row>
    <row r="24" spans="1:9" x14ac:dyDescent="0.2">
      <c r="A24" s="20" t="s">
        <v>346</v>
      </c>
      <c r="B24" s="21">
        <v>192</v>
      </c>
      <c r="C24" s="21">
        <v>48</v>
      </c>
      <c r="D24" s="21">
        <v>85</v>
      </c>
      <c r="E24" s="21">
        <v>43</v>
      </c>
      <c r="F24" s="21">
        <v>9</v>
      </c>
      <c r="G24" s="21">
        <v>7</v>
      </c>
      <c r="H24" s="21">
        <v>133</v>
      </c>
      <c r="I24" s="21">
        <v>52</v>
      </c>
    </row>
    <row r="25" spans="1:9" x14ac:dyDescent="0.2">
      <c r="A25" s="20" t="s">
        <v>347</v>
      </c>
      <c r="B25" s="21">
        <v>77</v>
      </c>
      <c r="C25" s="21">
        <v>12</v>
      </c>
      <c r="D25" s="21">
        <v>36</v>
      </c>
      <c r="E25" s="21">
        <v>24</v>
      </c>
      <c r="F25" s="21">
        <v>1</v>
      </c>
      <c r="G25" s="21">
        <v>4</v>
      </c>
      <c r="H25" s="21">
        <v>48</v>
      </c>
      <c r="I25" s="21">
        <v>25</v>
      </c>
    </row>
    <row r="26" spans="1:9" x14ac:dyDescent="0.2">
      <c r="A26" s="20" t="s">
        <v>348</v>
      </c>
      <c r="B26" s="21">
        <v>19</v>
      </c>
      <c r="C26" s="21">
        <v>4</v>
      </c>
      <c r="D26" s="21">
        <v>9</v>
      </c>
      <c r="E26" s="21">
        <v>4</v>
      </c>
      <c r="F26" s="21">
        <v>2</v>
      </c>
      <c r="G26" s="21">
        <v>0</v>
      </c>
      <c r="H26" s="21">
        <v>13</v>
      </c>
      <c r="I26" s="21">
        <v>6</v>
      </c>
    </row>
    <row r="27" spans="1:9" x14ac:dyDescent="0.2">
      <c r="A27" s="20" t="s">
        <v>349</v>
      </c>
      <c r="B27" s="21">
        <v>4</v>
      </c>
      <c r="C27" s="21">
        <v>0</v>
      </c>
      <c r="D27" s="21">
        <v>1</v>
      </c>
      <c r="E27" s="21">
        <v>2</v>
      </c>
      <c r="F27" s="21">
        <v>1</v>
      </c>
      <c r="G27" s="21">
        <v>0</v>
      </c>
      <c r="H27" s="21">
        <v>1</v>
      </c>
      <c r="I27" s="21">
        <v>3</v>
      </c>
    </row>
    <row r="28" spans="1:9" x14ac:dyDescent="0.2">
      <c r="A28" s="20" t="s">
        <v>350</v>
      </c>
      <c r="B28" s="21">
        <v>686</v>
      </c>
      <c r="C28" s="21">
        <v>218</v>
      </c>
      <c r="D28" s="21">
        <v>321</v>
      </c>
      <c r="E28" s="21">
        <v>123</v>
      </c>
      <c r="F28" s="21">
        <v>18</v>
      </c>
      <c r="G28" s="21">
        <v>6</v>
      </c>
      <c r="H28" s="21">
        <v>539</v>
      </c>
      <c r="I28" s="21">
        <v>141</v>
      </c>
    </row>
    <row r="29" spans="1:9" x14ac:dyDescent="0.2">
      <c r="A29" s="20" t="s">
        <v>351</v>
      </c>
      <c r="B29" s="21">
        <v>491</v>
      </c>
      <c r="C29" s="21">
        <v>130</v>
      </c>
      <c r="D29" s="21">
        <v>220</v>
      </c>
      <c r="E29" s="21">
        <v>105</v>
      </c>
      <c r="F29" s="21">
        <v>17</v>
      </c>
      <c r="G29" s="21">
        <v>19</v>
      </c>
      <c r="H29" s="21">
        <v>350</v>
      </c>
      <c r="I29" s="21">
        <v>122</v>
      </c>
    </row>
    <row r="30" spans="1:9" x14ac:dyDescent="0.2">
      <c r="A30" s="20" t="s">
        <v>352</v>
      </c>
      <c r="B30" s="21">
        <v>100</v>
      </c>
      <c r="C30" s="21">
        <v>16</v>
      </c>
      <c r="D30" s="21">
        <v>46</v>
      </c>
      <c r="E30" s="21">
        <v>30</v>
      </c>
      <c r="F30" s="21">
        <v>4</v>
      </c>
      <c r="G30" s="21">
        <v>4</v>
      </c>
      <c r="H30" s="21">
        <v>62</v>
      </c>
      <c r="I30" s="21">
        <v>34</v>
      </c>
    </row>
    <row r="31" spans="1:9" x14ac:dyDescent="0.2">
      <c r="A31" s="20" t="s">
        <v>353</v>
      </c>
      <c r="B31" s="21">
        <v>591</v>
      </c>
      <c r="C31" s="21">
        <v>146</v>
      </c>
      <c r="D31" s="21">
        <v>266</v>
      </c>
      <c r="E31" s="21">
        <v>135</v>
      </c>
      <c r="F31" s="21">
        <v>21</v>
      </c>
      <c r="G31" s="21">
        <v>23</v>
      </c>
      <c r="H31" s="21">
        <v>412</v>
      </c>
      <c r="I31" s="21">
        <v>156</v>
      </c>
    </row>
    <row r="32" spans="1:9" x14ac:dyDescent="0.2">
      <c r="A32" s="9" t="s">
        <v>355</v>
      </c>
      <c r="B32" s="10">
        <v>312</v>
      </c>
      <c r="C32" s="10">
        <v>110</v>
      </c>
      <c r="D32" s="10">
        <v>141</v>
      </c>
      <c r="E32" s="10">
        <v>52</v>
      </c>
      <c r="F32" s="10">
        <v>5</v>
      </c>
      <c r="G32" s="10">
        <v>4</v>
      </c>
      <c r="H32" s="10">
        <v>251</v>
      </c>
      <c r="I32" s="10">
        <v>57</v>
      </c>
    </row>
    <row r="33" spans="1:9" x14ac:dyDescent="0.2">
      <c r="A33" s="20" t="s">
        <v>344</v>
      </c>
      <c r="B33" s="21">
        <v>367</v>
      </c>
      <c r="C33" s="21">
        <v>115</v>
      </c>
      <c r="D33" s="21">
        <v>182</v>
      </c>
      <c r="E33" s="21">
        <v>54</v>
      </c>
      <c r="F33" s="21">
        <v>10</v>
      </c>
      <c r="G33" s="21">
        <v>6</v>
      </c>
      <c r="H33" s="21">
        <v>297</v>
      </c>
      <c r="I33" s="21">
        <v>64</v>
      </c>
    </row>
    <row r="34" spans="1:9" x14ac:dyDescent="0.2">
      <c r="A34" s="20" t="s">
        <v>345</v>
      </c>
      <c r="B34" s="21">
        <v>302</v>
      </c>
      <c r="C34" s="21">
        <v>102</v>
      </c>
      <c r="D34" s="21">
        <v>147</v>
      </c>
      <c r="E34" s="21">
        <v>43</v>
      </c>
      <c r="F34" s="21">
        <v>8</v>
      </c>
      <c r="G34" s="21">
        <v>2</v>
      </c>
      <c r="H34" s="21">
        <v>249</v>
      </c>
      <c r="I34" s="21">
        <v>51</v>
      </c>
    </row>
    <row r="35" spans="1:9" x14ac:dyDescent="0.2">
      <c r="A35" s="20" t="s">
        <v>346</v>
      </c>
      <c r="B35" s="21">
        <v>233</v>
      </c>
      <c r="C35" s="21">
        <v>67</v>
      </c>
      <c r="D35" s="21">
        <v>113</v>
      </c>
      <c r="E35" s="21">
        <v>43</v>
      </c>
      <c r="F35" s="21">
        <v>7</v>
      </c>
      <c r="G35" s="21">
        <v>3</v>
      </c>
      <c r="H35" s="21">
        <v>180</v>
      </c>
      <c r="I35" s="21">
        <v>50</v>
      </c>
    </row>
    <row r="36" spans="1:9" x14ac:dyDescent="0.2">
      <c r="A36" s="20" t="s">
        <v>347</v>
      </c>
      <c r="B36" s="21">
        <v>140</v>
      </c>
      <c r="C36" s="21">
        <v>32</v>
      </c>
      <c r="D36" s="21">
        <v>56</v>
      </c>
      <c r="E36" s="21">
        <v>39</v>
      </c>
      <c r="F36" s="21">
        <v>10</v>
      </c>
      <c r="G36" s="21">
        <v>3</v>
      </c>
      <c r="H36" s="21">
        <v>88</v>
      </c>
      <c r="I36" s="21">
        <v>49</v>
      </c>
    </row>
    <row r="37" spans="1:9" x14ac:dyDescent="0.2">
      <c r="A37" s="20" t="s">
        <v>348</v>
      </c>
      <c r="B37" s="21">
        <v>37</v>
      </c>
      <c r="C37" s="21">
        <v>7</v>
      </c>
      <c r="D37" s="21">
        <v>17</v>
      </c>
      <c r="E37" s="21">
        <v>11</v>
      </c>
      <c r="F37" s="21">
        <v>2</v>
      </c>
      <c r="G37" s="21">
        <v>0</v>
      </c>
      <c r="H37" s="21">
        <v>24</v>
      </c>
      <c r="I37" s="21">
        <v>13</v>
      </c>
    </row>
    <row r="38" spans="1:9" x14ac:dyDescent="0.2">
      <c r="A38" s="20" t="s">
        <v>349</v>
      </c>
      <c r="B38" s="21">
        <v>9</v>
      </c>
      <c r="C38" s="21">
        <v>2</v>
      </c>
      <c r="D38" s="21">
        <v>2</v>
      </c>
      <c r="E38" s="21">
        <v>4</v>
      </c>
      <c r="F38" s="21">
        <v>1</v>
      </c>
      <c r="G38" s="21">
        <v>0</v>
      </c>
      <c r="H38" s="21">
        <v>4</v>
      </c>
      <c r="I38" s="21">
        <v>5</v>
      </c>
    </row>
    <row r="39" spans="1:9" x14ac:dyDescent="0.2">
      <c r="A39" s="20" t="s">
        <v>350</v>
      </c>
      <c r="B39" s="21">
        <v>679</v>
      </c>
      <c r="C39" s="21">
        <v>225</v>
      </c>
      <c r="D39" s="21">
        <v>323</v>
      </c>
      <c r="E39" s="21">
        <v>106</v>
      </c>
      <c r="F39" s="21">
        <v>15</v>
      </c>
      <c r="G39" s="21">
        <v>10</v>
      </c>
      <c r="H39" s="21">
        <v>548</v>
      </c>
      <c r="I39" s="21">
        <v>121</v>
      </c>
    </row>
    <row r="40" spans="1:9" x14ac:dyDescent="0.2">
      <c r="A40" s="20" t="s">
        <v>351</v>
      </c>
      <c r="B40" s="21">
        <v>535</v>
      </c>
      <c r="C40" s="21">
        <v>169</v>
      </c>
      <c r="D40" s="21">
        <v>260</v>
      </c>
      <c r="E40" s="21">
        <v>86</v>
      </c>
      <c r="F40" s="21">
        <v>15</v>
      </c>
      <c r="G40" s="21">
        <v>5</v>
      </c>
      <c r="H40" s="21">
        <v>429</v>
      </c>
      <c r="I40" s="21">
        <v>101</v>
      </c>
    </row>
    <row r="41" spans="1:9" x14ac:dyDescent="0.2">
      <c r="A41" s="20" t="s">
        <v>352</v>
      </c>
      <c r="B41" s="21">
        <v>186</v>
      </c>
      <c r="C41" s="21">
        <v>41</v>
      </c>
      <c r="D41" s="21">
        <v>75</v>
      </c>
      <c r="E41" s="21">
        <v>54</v>
      </c>
      <c r="F41" s="21">
        <v>13</v>
      </c>
      <c r="G41" s="21">
        <v>3</v>
      </c>
      <c r="H41" s="21">
        <v>116</v>
      </c>
      <c r="I41" s="21">
        <v>67</v>
      </c>
    </row>
    <row r="42" spans="1:9" x14ac:dyDescent="0.2">
      <c r="A42" s="20" t="s">
        <v>353</v>
      </c>
      <c r="B42" s="21">
        <v>721</v>
      </c>
      <c r="C42" s="21">
        <v>210</v>
      </c>
      <c r="D42" s="21">
        <v>335</v>
      </c>
      <c r="E42" s="21">
        <v>140</v>
      </c>
      <c r="F42" s="21">
        <v>28</v>
      </c>
      <c r="G42" s="21">
        <v>8</v>
      </c>
      <c r="H42" s="21">
        <v>545</v>
      </c>
      <c r="I42" s="21">
        <v>168</v>
      </c>
    </row>
    <row r="43" spans="1:9" x14ac:dyDescent="0.2">
      <c r="A43" s="9" t="s">
        <v>356</v>
      </c>
      <c r="B43" s="9"/>
      <c r="C43" s="9"/>
      <c r="D43" s="9"/>
      <c r="E43" s="9"/>
      <c r="F43" s="9"/>
      <c r="G43" s="9"/>
      <c r="H43" s="9"/>
      <c r="I43" s="9"/>
    </row>
    <row r="44" spans="1:9" x14ac:dyDescent="0.2">
      <c r="A44" s="20" t="s">
        <v>357</v>
      </c>
      <c r="B44" s="21">
        <v>138</v>
      </c>
      <c r="C44" s="21">
        <v>36</v>
      </c>
      <c r="D44" s="21">
        <v>56</v>
      </c>
      <c r="E44" s="21">
        <v>38</v>
      </c>
      <c r="F44" s="21">
        <v>6</v>
      </c>
      <c r="G44" s="21">
        <v>2</v>
      </c>
      <c r="H44" s="21">
        <v>92</v>
      </c>
      <c r="I44" s="21">
        <v>44</v>
      </c>
    </row>
    <row r="45" spans="1:9" x14ac:dyDescent="0.2">
      <c r="A45" s="20" t="s">
        <v>328</v>
      </c>
      <c r="B45" s="21">
        <v>1747</v>
      </c>
      <c r="C45" s="21">
        <v>551</v>
      </c>
      <c r="D45" s="21">
        <v>837</v>
      </c>
      <c r="E45" s="21">
        <v>289</v>
      </c>
      <c r="F45" s="21">
        <v>34</v>
      </c>
      <c r="G45" s="21">
        <v>36</v>
      </c>
      <c r="H45" s="21">
        <v>1388</v>
      </c>
      <c r="I45" s="21">
        <v>323</v>
      </c>
    </row>
    <row r="46" spans="1:9" x14ac:dyDescent="0.2">
      <c r="A46" s="20" t="s">
        <v>329</v>
      </c>
      <c r="B46" s="21">
        <v>191</v>
      </c>
      <c r="C46" s="21">
        <v>56</v>
      </c>
      <c r="D46" s="21">
        <v>73</v>
      </c>
      <c r="E46" s="21">
        <v>44</v>
      </c>
      <c r="F46" s="21">
        <v>14</v>
      </c>
      <c r="G46" s="21">
        <v>4</v>
      </c>
      <c r="H46" s="21">
        <v>129</v>
      </c>
      <c r="I46" s="21">
        <v>58</v>
      </c>
    </row>
    <row r="47" spans="1:9" x14ac:dyDescent="0.2">
      <c r="A47" s="20" t="s">
        <v>330</v>
      </c>
      <c r="B47" s="21">
        <v>544</v>
      </c>
      <c r="C47" s="21">
        <v>141</v>
      </c>
      <c r="D47" s="21">
        <v>250</v>
      </c>
      <c r="E47" s="21">
        <v>123</v>
      </c>
      <c r="F47" s="21">
        <v>25</v>
      </c>
      <c r="G47" s="21">
        <v>5</v>
      </c>
      <c r="H47" s="21">
        <v>391</v>
      </c>
      <c r="I47" s="21">
        <v>148</v>
      </c>
    </row>
    <row r="48" spans="1:9" x14ac:dyDescent="0.2">
      <c r="A48" s="20" t="s">
        <v>358</v>
      </c>
      <c r="B48" s="21">
        <v>57</v>
      </c>
      <c r="C48" s="21">
        <v>15</v>
      </c>
      <c r="D48" s="21">
        <v>29</v>
      </c>
      <c r="E48" s="21">
        <v>10</v>
      </c>
      <c r="F48" s="21">
        <v>3</v>
      </c>
      <c r="G48" s="21">
        <v>0</v>
      </c>
      <c r="H48" s="21">
        <v>44</v>
      </c>
      <c r="I48" s="21">
        <v>13</v>
      </c>
    </row>
    <row r="49" spans="1:9" x14ac:dyDescent="0.2">
      <c r="A49" s="9" t="s">
        <v>359</v>
      </c>
      <c r="B49" s="10">
        <v>89</v>
      </c>
      <c r="C49" s="10">
        <v>21</v>
      </c>
      <c r="D49" s="10">
        <v>36</v>
      </c>
      <c r="E49" s="10">
        <v>27</v>
      </c>
      <c r="F49" s="10">
        <v>4</v>
      </c>
      <c r="G49" s="10">
        <v>1</v>
      </c>
      <c r="H49" s="10">
        <v>57</v>
      </c>
      <c r="I49" s="10">
        <v>31</v>
      </c>
    </row>
    <row r="50" spans="1:9" x14ac:dyDescent="0.2">
      <c r="A50" s="20" t="s">
        <v>331</v>
      </c>
      <c r="B50" s="21">
        <v>977</v>
      </c>
      <c r="C50" s="21">
        <v>295</v>
      </c>
      <c r="D50" s="21">
        <v>461</v>
      </c>
      <c r="E50" s="21">
        <v>180</v>
      </c>
      <c r="F50" s="21">
        <v>17</v>
      </c>
      <c r="G50" s="21">
        <v>24</v>
      </c>
      <c r="H50" s="21">
        <v>756</v>
      </c>
      <c r="I50" s="21">
        <v>197</v>
      </c>
    </row>
    <row r="51" spans="1:9" x14ac:dyDescent="0.2">
      <c r="A51" s="20" t="s">
        <v>332</v>
      </c>
      <c r="B51" s="21">
        <v>73</v>
      </c>
      <c r="C51" s="21">
        <v>18</v>
      </c>
      <c r="D51" s="21">
        <v>25</v>
      </c>
      <c r="E51" s="21">
        <v>20</v>
      </c>
      <c r="F51" s="21">
        <v>8</v>
      </c>
      <c r="G51" s="21">
        <v>2</v>
      </c>
      <c r="H51" s="21">
        <v>43</v>
      </c>
      <c r="I51" s="21">
        <v>28</v>
      </c>
    </row>
    <row r="52" spans="1:9" x14ac:dyDescent="0.2">
      <c r="A52" s="20" t="s">
        <v>333</v>
      </c>
      <c r="B52" s="21">
        <v>108</v>
      </c>
      <c r="C52" s="21">
        <v>21</v>
      </c>
      <c r="D52" s="21">
        <v>50</v>
      </c>
      <c r="E52" s="21">
        <v>27</v>
      </c>
      <c r="F52" s="21">
        <v>8</v>
      </c>
      <c r="G52" s="21">
        <v>2</v>
      </c>
      <c r="H52" s="21">
        <v>71</v>
      </c>
      <c r="I52" s="21">
        <v>35</v>
      </c>
    </row>
    <row r="53" spans="1:9" x14ac:dyDescent="0.2">
      <c r="A53" s="20" t="s">
        <v>358</v>
      </c>
      <c r="B53" s="21">
        <v>30</v>
      </c>
      <c r="C53" s="21">
        <v>9</v>
      </c>
      <c r="D53" s="21">
        <v>15</v>
      </c>
      <c r="E53" s="21">
        <v>4</v>
      </c>
      <c r="F53" s="21">
        <v>2</v>
      </c>
      <c r="G53" s="21">
        <v>0</v>
      </c>
      <c r="H53" s="21">
        <v>24</v>
      </c>
      <c r="I53" s="21">
        <v>6</v>
      </c>
    </row>
    <row r="54" spans="1:9" x14ac:dyDescent="0.2">
      <c r="A54" s="9" t="s">
        <v>360</v>
      </c>
      <c r="B54" s="10">
        <v>49</v>
      </c>
      <c r="C54" s="10">
        <v>15</v>
      </c>
      <c r="D54" s="10">
        <v>20</v>
      </c>
      <c r="E54" s="10">
        <v>11</v>
      </c>
      <c r="F54" s="10">
        <v>2</v>
      </c>
      <c r="G54" s="10">
        <v>1</v>
      </c>
      <c r="H54" s="10">
        <v>35</v>
      </c>
      <c r="I54" s="10">
        <v>13</v>
      </c>
    </row>
    <row r="55" spans="1:9" x14ac:dyDescent="0.2">
      <c r="A55" s="20" t="s">
        <v>331</v>
      </c>
      <c r="B55" s="21">
        <v>770</v>
      </c>
      <c r="C55" s="21">
        <v>256</v>
      </c>
      <c r="D55" s="21">
        <v>376</v>
      </c>
      <c r="E55" s="21">
        <v>109</v>
      </c>
      <c r="F55" s="21">
        <v>17</v>
      </c>
      <c r="G55" s="21">
        <v>12</v>
      </c>
      <c r="H55" s="21">
        <v>632</v>
      </c>
      <c r="I55" s="21">
        <v>126</v>
      </c>
    </row>
    <row r="56" spans="1:9" x14ac:dyDescent="0.2">
      <c r="A56" s="20" t="s">
        <v>332</v>
      </c>
      <c r="B56" s="21">
        <v>118</v>
      </c>
      <c r="C56" s="21">
        <v>38</v>
      </c>
      <c r="D56" s="21">
        <v>48</v>
      </c>
      <c r="E56" s="21">
        <v>24</v>
      </c>
      <c r="F56" s="21">
        <v>6</v>
      </c>
      <c r="G56" s="21">
        <v>2</v>
      </c>
      <c r="H56" s="21">
        <v>86</v>
      </c>
      <c r="I56" s="21">
        <v>30</v>
      </c>
    </row>
    <row r="57" spans="1:9" x14ac:dyDescent="0.2">
      <c r="A57" s="20" t="s">
        <v>333</v>
      </c>
      <c r="B57" s="21">
        <v>436</v>
      </c>
      <c r="C57" s="21">
        <v>120</v>
      </c>
      <c r="D57" s="21">
        <v>200</v>
      </c>
      <c r="E57" s="21">
        <v>96</v>
      </c>
      <c r="F57" s="21">
        <v>17</v>
      </c>
      <c r="G57" s="21">
        <v>3</v>
      </c>
      <c r="H57" s="21">
        <v>320</v>
      </c>
      <c r="I57" s="21">
        <v>113</v>
      </c>
    </row>
    <row r="58" spans="1:9" x14ac:dyDescent="0.2">
      <c r="A58" s="20" t="s">
        <v>358</v>
      </c>
      <c r="B58" s="21">
        <v>27</v>
      </c>
      <c r="C58" s="21">
        <v>6</v>
      </c>
      <c r="D58" s="21">
        <v>14</v>
      </c>
      <c r="E58" s="21">
        <v>6</v>
      </c>
      <c r="F58" s="21">
        <v>1</v>
      </c>
      <c r="G58" s="21">
        <v>0</v>
      </c>
      <c r="H58" s="21">
        <v>20</v>
      </c>
      <c r="I58" s="21">
        <v>7</v>
      </c>
    </row>
    <row r="59" spans="1:9" x14ac:dyDescent="0.2">
      <c r="A59" s="9" t="s">
        <v>361</v>
      </c>
      <c r="B59" s="9"/>
      <c r="C59" s="9"/>
      <c r="D59" s="9"/>
      <c r="E59" s="9"/>
      <c r="F59" s="9"/>
      <c r="G59" s="9"/>
      <c r="H59" s="9"/>
      <c r="I59" s="9"/>
    </row>
    <row r="60" spans="1:9" x14ac:dyDescent="0.2">
      <c r="A60" s="20" t="s">
        <v>362</v>
      </c>
      <c r="B60" s="21">
        <v>360</v>
      </c>
      <c r="C60" s="21">
        <v>116</v>
      </c>
      <c r="D60" s="21">
        <v>161</v>
      </c>
      <c r="E60" s="21">
        <v>67</v>
      </c>
      <c r="F60" s="21">
        <v>11</v>
      </c>
      <c r="G60" s="21">
        <v>5</v>
      </c>
      <c r="H60" s="21">
        <v>277</v>
      </c>
      <c r="I60" s="21">
        <v>78</v>
      </c>
    </row>
    <row r="61" spans="1:9" x14ac:dyDescent="0.2">
      <c r="A61" s="20" t="s">
        <v>363</v>
      </c>
      <c r="B61" s="21">
        <v>1326</v>
      </c>
      <c r="C61" s="21">
        <v>404</v>
      </c>
      <c r="D61" s="21">
        <v>612</v>
      </c>
      <c r="E61" s="21">
        <v>246</v>
      </c>
      <c r="F61" s="21">
        <v>35</v>
      </c>
      <c r="G61" s="21">
        <v>29</v>
      </c>
      <c r="H61" s="21">
        <v>1016</v>
      </c>
      <c r="I61" s="21">
        <v>281</v>
      </c>
    </row>
    <row r="62" spans="1:9" x14ac:dyDescent="0.2">
      <c r="A62" s="20" t="s">
        <v>364</v>
      </c>
      <c r="B62" s="21">
        <v>649</v>
      </c>
      <c r="C62" s="21">
        <v>187</v>
      </c>
      <c r="D62" s="21">
        <v>331</v>
      </c>
      <c r="E62" s="21">
        <v>105</v>
      </c>
      <c r="F62" s="21">
        <v>16</v>
      </c>
      <c r="G62" s="21">
        <v>10</v>
      </c>
      <c r="H62" s="21">
        <v>518</v>
      </c>
      <c r="I62" s="21">
        <v>121</v>
      </c>
    </row>
    <row r="63" spans="1:9" x14ac:dyDescent="0.2">
      <c r="A63" s="20" t="s">
        <v>365</v>
      </c>
      <c r="B63" s="21">
        <v>277</v>
      </c>
      <c r="C63" s="21">
        <v>73</v>
      </c>
      <c r="D63" s="21">
        <v>109</v>
      </c>
      <c r="E63" s="21">
        <v>76</v>
      </c>
      <c r="F63" s="21">
        <v>17</v>
      </c>
      <c r="G63" s="21">
        <v>2</v>
      </c>
      <c r="H63" s="21">
        <v>182</v>
      </c>
      <c r="I63" s="21">
        <v>93</v>
      </c>
    </row>
    <row r="64" spans="1:9" x14ac:dyDescent="0.2">
      <c r="A64" s="20" t="s">
        <v>366</v>
      </c>
      <c r="B64" s="21">
        <v>65</v>
      </c>
      <c r="C64" s="21">
        <v>19</v>
      </c>
      <c r="D64" s="21">
        <v>32</v>
      </c>
      <c r="E64" s="21">
        <v>10</v>
      </c>
      <c r="F64" s="21">
        <v>3</v>
      </c>
      <c r="G64" s="21">
        <v>1</v>
      </c>
      <c r="H64" s="21">
        <v>51</v>
      </c>
      <c r="I64" s="21">
        <v>13</v>
      </c>
    </row>
    <row r="65" spans="1:9" x14ac:dyDescent="0.2">
      <c r="A65" s="9" t="s">
        <v>367</v>
      </c>
      <c r="B65" s="9"/>
      <c r="C65" s="9"/>
      <c r="D65" s="9"/>
      <c r="E65" s="9"/>
      <c r="F65" s="9"/>
      <c r="G65" s="9"/>
      <c r="H65" s="9"/>
      <c r="I65" s="9"/>
    </row>
    <row r="66" spans="1:9" x14ac:dyDescent="0.2">
      <c r="A66" s="20" t="s">
        <v>368</v>
      </c>
      <c r="B66" s="21">
        <v>537</v>
      </c>
      <c r="C66" s="21">
        <v>142</v>
      </c>
      <c r="D66" s="21">
        <v>226</v>
      </c>
      <c r="E66" s="21">
        <v>136</v>
      </c>
      <c r="F66" s="21">
        <v>29</v>
      </c>
      <c r="G66" s="21">
        <v>4</v>
      </c>
      <c r="H66" s="21">
        <v>368</v>
      </c>
      <c r="I66" s="21">
        <v>165</v>
      </c>
    </row>
    <row r="67" spans="1:9" x14ac:dyDescent="0.2">
      <c r="A67" s="20" t="s">
        <v>180</v>
      </c>
      <c r="B67" s="21">
        <v>1667</v>
      </c>
      <c r="C67" s="21">
        <v>528</v>
      </c>
      <c r="D67" s="21">
        <v>808</v>
      </c>
      <c r="E67" s="21">
        <v>265</v>
      </c>
      <c r="F67" s="21">
        <v>31</v>
      </c>
      <c r="G67" s="21">
        <v>35</v>
      </c>
      <c r="H67" s="21">
        <v>1336</v>
      </c>
      <c r="I67" s="21">
        <v>296</v>
      </c>
    </row>
    <row r="68" spans="1:9" x14ac:dyDescent="0.2">
      <c r="A68" s="20" t="s">
        <v>369</v>
      </c>
      <c r="B68" s="21">
        <v>99</v>
      </c>
      <c r="C68" s="21">
        <v>28</v>
      </c>
      <c r="D68" s="21">
        <v>49</v>
      </c>
      <c r="E68" s="21">
        <v>20</v>
      </c>
      <c r="F68" s="21">
        <v>1</v>
      </c>
      <c r="G68" s="21">
        <v>1</v>
      </c>
      <c r="H68" s="21">
        <v>77</v>
      </c>
      <c r="I68" s="21">
        <v>21</v>
      </c>
    </row>
    <row r="69" spans="1:9" x14ac:dyDescent="0.2">
      <c r="A69" s="20" t="s">
        <v>370</v>
      </c>
      <c r="B69" s="21">
        <v>819</v>
      </c>
      <c r="C69" s="21">
        <v>251</v>
      </c>
      <c r="D69" s="21">
        <v>402</v>
      </c>
      <c r="E69" s="21">
        <v>131</v>
      </c>
      <c r="F69" s="21">
        <v>23</v>
      </c>
      <c r="G69" s="21">
        <v>12</v>
      </c>
      <c r="H69" s="21">
        <v>653</v>
      </c>
      <c r="I69" s="21">
        <v>154</v>
      </c>
    </row>
    <row r="70" spans="1:9" x14ac:dyDescent="0.2">
      <c r="A70" s="20" t="s">
        <v>371</v>
      </c>
      <c r="B70" s="21">
        <v>87</v>
      </c>
      <c r="C70" s="21">
        <v>22</v>
      </c>
      <c r="D70" s="21">
        <v>40</v>
      </c>
      <c r="E70" s="21">
        <v>20</v>
      </c>
      <c r="F70" s="21">
        <v>3</v>
      </c>
      <c r="G70" s="21">
        <v>2</v>
      </c>
      <c r="H70" s="21">
        <v>62</v>
      </c>
      <c r="I70" s="21">
        <v>23</v>
      </c>
    </row>
    <row r="71" spans="1:9" x14ac:dyDescent="0.2">
      <c r="A71" s="20" t="s">
        <v>366</v>
      </c>
      <c r="B71" s="21">
        <v>55</v>
      </c>
      <c r="C71" s="21">
        <v>15</v>
      </c>
      <c r="D71" s="21">
        <v>27</v>
      </c>
      <c r="E71" s="21">
        <v>10</v>
      </c>
      <c r="F71" s="21">
        <v>3</v>
      </c>
      <c r="G71" s="21">
        <v>0</v>
      </c>
      <c r="H71" s="21">
        <v>42</v>
      </c>
      <c r="I71" s="21">
        <v>13</v>
      </c>
    </row>
    <row r="72" spans="1:9" x14ac:dyDescent="0.2">
      <c r="A72" s="9" t="s">
        <v>372</v>
      </c>
      <c r="B72" s="9"/>
      <c r="C72" s="9"/>
      <c r="D72" s="9"/>
      <c r="E72" s="9"/>
      <c r="F72" s="9"/>
      <c r="G72" s="9"/>
      <c r="H72" s="9"/>
      <c r="I72" s="9"/>
    </row>
    <row r="73" spans="1:9" x14ac:dyDescent="0.2">
      <c r="A73" s="20" t="s">
        <v>373</v>
      </c>
      <c r="B73" s="21">
        <v>537</v>
      </c>
      <c r="C73" s="21">
        <v>142</v>
      </c>
      <c r="D73" s="21">
        <v>226</v>
      </c>
      <c r="E73" s="21">
        <v>136</v>
      </c>
      <c r="F73" s="21">
        <v>29</v>
      </c>
      <c r="G73" s="21">
        <v>4</v>
      </c>
      <c r="H73" s="21">
        <v>368</v>
      </c>
      <c r="I73" s="21">
        <v>165</v>
      </c>
    </row>
    <row r="74" spans="1:9" x14ac:dyDescent="0.2">
      <c r="A74" s="20" t="s">
        <v>374</v>
      </c>
      <c r="B74" s="21">
        <v>1329</v>
      </c>
      <c r="C74" s="21">
        <v>399</v>
      </c>
      <c r="D74" s="21">
        <v>633</v>
      </c>
      <c r="E74" s="21">
        <v>237</v>
      </c>
      <c r="F74" s="21">
        <v>30</v>
      </c>
      <c r="G74" s="21">
        <v>30</v>
      </c>
      <c r="H74" s="21">
        <v>1032</v>
      </c>
      <c r="I74" s="21">
        <v>267</v>
      </c>
    </row>
    <row r="75" spans="1:9" x14ac:dyDescent="0.2">
      <c r="A75" s="20" t="s">
        <v>375</v>
      </c>
      <c r="B75" s="21">
        <v>406</v>
      </c>
      <c r="C75" s="21">
        <v>122</v>
      </c>
      <c r="D75" s="21">
        <v>194</v>
      </c>
      <c r="E75" s="21">
        <v>66</v>
      </c>
      <c r="F75" s="21">
        <v>15</v>
      </c>
      <c r="G75" s="21">
        <v>9</v>
      </c>
      <c r="H75" s="21">
        <v>316</v>
      </c>
      <c r="I75" s="21">
        <v>81</v>
      </c>
    </row>
    <row r="76" spans="1:9" x14ac:dyDescent="0.2">
      <c r="A76" s="20" t="s">
        <v>376</v>
      </c>
      <c r="B76" s="21">
        <v>152</v>
      </c>
      <c r="C76" s="21">
        <v>46</v>
      </c>
      <c r="D76" s="21">
        <v>75</v>
      </c>
      <c r="E76" s="21">
        <v>26</v>
      </c>
      <c r="F76" s="21">
        <v>2</v>
      </c>
      <c r="G76" s="21">
        <v>3</v>
      </c>
      <c r="H76" s="21">
        <v>121</v>
      </c>
      <c r="I76" s="21">
        <v>28</v>
      </c>
    </row>
    <row r="77" spans="1:9" x14ac:dyDescent="0.2">
      <c r="A77" s="20" t="s">
        <v>377</v>
      </c>
      <c r="B77" s="21">
        <v>88</v>
      </c>
      <c r="C77" s="21">
        <v>32</v>
      </c>
      <c r="D77" s="21">
        <v>43</v>
      </c>
      <c r="E77" s="21">
        <v>11</v>
      </c>
      <c r="F77" s="21">
        <v>1</v>
      </c>
      <c r="G77" s="21">
        <v>1</v>
      </c>
      <c r="H77" s="21">
        <v>75</v>
      </c>
      <c r="I77" s="21">
        <v>12</v>
      </c>
    </row>
    <row r="78" spans="1:9" x14ac:dyDescent="0.2">
      <c r="A78" s="20" t="s">
        <v>378</v>
      </c>
      <c r="B78" s="21">
        <v>84</v>
      </c>
      <c r="C78" s="21">
        <v>36</v>
      </c>
      <c r="D78" s="21">
        <v>36</v>
      </c>
      <c r="E78" s="21">
        <v>12</v>
      </c>
      <c r="F78" s="21">
        <v>0</v>
      </c>
      <c r="G78" s="21">
        <v>0</v>
      </c>
      <c r="H78" s="21">
        <v>72</v>
      </c>
      <c r="I78" s="21">
        <v>12</v>
      </c>
    </row>
    <row r="79" spans="1:9" x14ac:dyDescent="0.2">
      <c r="A79" s="20" t="s">
        <v>366</v>
      </c>
      <c r="B79" s="21">
        <v>81</v>
      </c>
      <c r="C79" s="21">
        <v>22</v>
      </c>
      <c r="D79" s="21">
        <v>38</v>
      </c>
      <c r="E79" s="21">
        <v>16</v>
      </c>
      <c r="F79" s="21">
        <v>5</v>
      </c>
      <c r="G79" s="21">
        <v>0</v>
      </c>
      <c r="H79" s="21">
        <v>60</v>
      </c>
      <c r="I79" s="21">
        <v>21</v>
      </c>
    </row>
    <row r="80" spans="1:9" x14ac:dyDescent="0.2">
      <c r="A80" s="9" t="s">
        <v>379</v>
      </c>
      <c r="B80" s="9"/>
      <c r="C80" s="9"/>
      <c r="D80" s="9"/>
      <c r="E80" s="9"/>
      <c r="F80" s="9"/>
      <c r="G80" s="9"/>
      <c r="H80" s="9"/>
      <c r="I80" s="9"/>
    </row>
    <row r="81" spans="1:9" x14ac:dyDescent="0.2">
      <c r="A81" s="20" t="s">
        <v>380</v>
      </c>
      <c r="B81" s="21">
        <v>788</v>
      </c>
      <c r="C81" s="21">
        <v>300</v>
      </c>
      <c r="D81" s="21">
        <v>370</v>
      </c>
      <c r="E81" s="21">
        <v>101</v>
      </c>
      <c r="F81" s="21">
        <v>7</v>
      </c>
      <c r="G81" s="21">
        <v>10</v>
      </c>
      <c r="H81" s="21">
        <v>670</v>
      </c>
      <c r="I81" s="21">
        <v>108</v>
      </c>
    </row>
    <row r="82" spans="1:9" x14ac:dyDescent="0.2">
      <c r="A82" s="20" t="s">
        <v>381</v>
      </c>
      <c r="B82" s="21">
        <v>1824</v>
      </c>
      <c r="C82" s="21">
        <v>480</v>
      </c>
      <c r="D82" s="21">
        <v>845</v>
      </c>
      <c r="E82" s="21">
        <v>391</v>
      </c>
      <c r="F82" s="21">
        <v>71</v>
      </c>
      <c r="G82" s="21">
        <v>37</v>
      </c>
      <c r="H82" s="21">
        <v>1325</v>
      </c>
      <c r="I82" s="21">
        <v>462</v>
      </c>
    </row>
    <row r="83" spans="1:9" x14ac:dyDescent="0.2">
      <c r="A83" s="20" t="s">
        <v>366</v>
      </c>
      <c r="B83" s="21">
        <v>65</v>
      </c>
      <c r="C83" s="21">
        <v>19</v>
      </c>
      <c r="D83" s="21">
        <v>30</v>
      </c>
      <c r="E83" s="21">
        <v>12</v>
      </c>
      <c r="F83" s="21">
        <v>4</v>
      </c>
      <c r="G83" s="21">
        <v>0</v>
      </c>
      <c r="H83" s="21">
        <v>49</v>
      </c>
      <c r="I83" s="21">
        <v>16</v>
      </c>
    </row>
    <row r="84" spans="1:9" x14ac:dyDescent="0.2">
      <c r="A84" s="9" t="s">
        <v>382</v>
      </c>
      <c r="B84" s="9"/>
      <c r="C84" s="9"/>
      <c r="D84" s="9"/>
      <c r="E84" s="9"/>
      <c r="F84" s="9"/>
      <c r="G84" s="9"/>
      <c r="H84" s="9"/>
      <c r="I84" s="9"/>
    </row>
    <row r="85" spans="1:9" x14ac:dyDescent="0.2">
      <c r="A85" s="20" t="s">
        <v>383</v>
      </c>
      <c r="B85" s="21">
        <v>393</v>
      </c>
      <c r="C85" s="21">
        <v>148</v>
      </c>
      <c r="D85" s="21">
        <v>195</v>
      </c>
      <c r="E85" s="21">
        <v>42</v>
      </c>
      <c r="F85" s="21">
        <v>3</v>
      </c>
      <c r="G85" s="21">
        <v>5</v>
      </c>
      <c r="H85" s="21">
        <v>343</v>
      </c>
      <c r="I85" s="21">
        <v>45</v>
      </c>
    </row>
    <row r="86" spans="1:9" x14ac:dyDescent="0.2">
      <c r="A86" s="20" t="s">
        <v>181</v>
      </c>
      <c r="B86" s="21">
        <v>1944</v>
      </c>
      <c r="C86" s="21">
        <v>562</v>
      </c>
      <c r="D86" s="21">
        <v>902</v>
      </c>
      <c r="E86" s="21">
        <v>382</v>
      </c>
      <c r="F86" s="21">
        <v>62</v>
      </c>
      <c r="G86" s="21">
        <v>36</v>
      </c>
      <c r="H86" s="21">
        <v>1464</v>
      </c>
      <c r="I86" s="21">
        <v>444</v>
      </c>
    </row>
    <row r="87" spans="1:9" x14ac:dyDescent="0.2">
      <c r="A87" s="20" t="s">
        <v>182</v>
      </c>
      <c r="B87" s="21">
        <v>38</v>
      </c>
      <c r="C87" s="21">
        <v>11</v>
      </c>
      <c r="D87" s="21">
        <v>17</v>
      </c>
      <c r="E87" s="21">
        <v>8</v>
      </c>
      <c r="F87" s="21">
        <v>2</v>
      </c>
      <c r="G87" s="21">
        <v>0</v>
      </c>
      <c r="H87" s="21">
        <v>28</v>
      </c>
      <c r="I87" s="21">
        <v>10</v>
      </c>
    </row>
    <row r="88" spans="1:9" x14ac:dyDescent="0.2">
      <c r="A88" s="20" t="s">
        <v>384</v>
      </c>
      <c r="B88" s="21">
        <v>36</v>
      </c>
      <c r="C88" s="21">
        <v>8</v>
      </c>
      <c r="D88" s="21">
        <v>18</v>
      </c>
      <c r="E88" s="21">
        <v>7</v>
      </c>
      <c r="F88" s="21">
        <v>2</v>
      </c>
      <c r="G88" s="21">
        <v>1</v>
      </c>
      <c r="H88" s="21">
        <v>26</v>
      </c>
      <c r="I88" s="21">
        <v>9</v>
      </c>
    </row>
    <row r="89" spans="1:9" x14ac:dyDescent="0.2">
      <c r="A89" s="20" t="s">
        <v>183</v>
      </c>
      <c r="B89" s="21">
        <v>53</v>
      </c>
      <c r="C89" s="21">
        <v>21</v>
      </c>
      <c r="D89" s="21">
        <v>21</v>
      </c>
      <c r="E89" s="21">
        <v>11</v>
      </c>
      <c r="F89" s="21">
        <v>0</v>
      </c>
      <c r="G89" s="21">
        <v>0</v>
      </c>
      <c r="H89" s="21">
        <v>42</v>
      </c>
      <c r="I89" s="21">
        <v>11</v>
      </c>
    </row>
    <row r="90" spans="1:9" x14ac:dyDescent="0.2">
      <c r="A90" s="20" t="s">
        <v>385</v>
      </c>
      <c r="B90" s="21">
        <v>22</v>
      </c>
      <c r="C90" s="21">
        <v>4</v>
      </c>
      <c r="D90" s="21">
        <v>9</v>
      </c>
      <c r="E90" s="21">
        <v>7</v>
      </c>
      <c r="F90" s="21">
        <v>1</v>
      </c>
      <c r="G90" s="21">
        <v>1</v>
      </c>
      <c r="H90" s="21">
        <v>13</v>
      </c>
      <c r="I90" s="21">
        <v>8</v>
      </c>
    </row>
    <row r="91" spans="1:9" x14ac:dyDescent="0.2">
      <c r="A91" s="20" t="s">
        <v>386</v>
      </c>
      <c r="B91" s="21">
        <v>32</v>
      </c>
      <c r="C91" s="21">
        <v>5</v>
      </c>
      <c r="D91" s="21">
        <v>12</v>
      </c>
      <c r="E91" s="21">
        <v>12</v>
      </c>
      <c r="F91" s="21">
        <v>3</v>
      </c>
      <c r="G91" s="21">
        <v>0</v>
      </c>
      <c r="H91" s="21">
        <v>17</v>
      </c>
      <c r="I91" s="21">
        <v>15</v>
      </c>
    </row>
    <row r="92" spans="1:9" x14ac:dyDescent="0.2">
      <c r="A92" s="20" t="s">
        <v>387</v>
      </c>
      <c r="B92" s="21">
        <v>9</v>
      </c>
      <c r="C92" s="21">
        <v>3</v>
      </c>
      <c r="D92" s="21">
        <v>4</v>
      </c>
      <c r="E92" s="21">
        <v>1</v>
      </c>
      <c r="F92" s="21">
        <v>1</v>
      </c>
      <c r="G92" s="21">
        <v>0</v>
      </c>
      <c r="H92" s="21">
        <v>7</v>
      </c>
      <c r="I92" s="21">
        <v>2</v>
      </c>
    </row>
    <row r="93" spans="1:9" x14ac:dyDescent="0.2">
      <c r="A93" s="20" t="s">
        <v>366</v>
      </c>
      <c r="B93" s="21">
        <v>150</v>
      </c>
      <c r="C93" s="21">
        <v>37</v>
      </c>
      <c r="D93" s="21">
        <v>67</v>
      </c>
      <c r="E93" s="21">
        <v>34</v>
      </c>
      <c r="F93" s="21">
        <v>8</v>
      </c>
      <c r="G93" s="21">
        <v>4</v>
      </c>
      <c r="H93" s="21">
        <v>104</v>
      </c>
      <c r="I93" s="21">
        <v>42</v>
      </c>
    </row>
    <row r="94" spans="1:9" x14ac:dyDescent="0.2">
      <c r="A94" s="9" t="s">
        <v>388</v>
      </c>
      <c r="B94" s="9"/>
      <c r="C94" s="9"/>
      <c r="D94" s="9"/>
      <c r="E94" s="9"/>
      <c r="F94" s="9"/>
      <c r="G94" s="9"/>
      <c r="H94" s="9"/>
      <c r="I94" s="9"/>
    </row>
    <row r="95" spans="1:9" x14ac:dyDescent="0.2">
      <c r="A95" s="20" t="s">
        <v>184</v>
      </c>
      <c r="B95" s="21">
        <v>54</v>
      </c>
      <c r="C95" s="21">
        <v>17</v>
      </c>
      <c r="D95" s="21">
        <v>17</v>
      </c>
      <c r="E95" s="21">
        <v>13</v>
      </c>
      <c r="F95" s="21">
        <v>6</v>
      </c>
      <c r="G95" s="21">
        <v>1</v>
      </c>
      <c r="H95" s="21">
        <v>34</v>
      </c>
      <c r="I95" s="21">
        <v>19</v>
      </c>
    </row>
    <row r="96" spans="1:9" x14ac:dyDescent="0.2">
      <c r="A96" s="20" t="s">
        <v>185</v>
      </c>
      <c r="B96" s="21">
        <v>196</v>
      </c>
      <c r="C96" s="21">
        <v>40</v>
      </c>
      <c r="D96" s="21">
        <v>87</v>
      </c>
      <c r="E96" s="21">
        <v>53</v>
      </c>
      <c r="F96" s="21">
        <v>12</v>
      </c>
      <c r="G96" s="21">
        <v>4</v>
      </c>
      <c r="H96" s="21">
        <v>127</v>
      </c>
      <c r="I96" s="21">
        <v>65</v>
      </c>
    </row>
    <row r="97" spans="1:9" x14ac:dyDescent="0.2">
      <c r="A97" s="20" t="s">
        <v>186</v>
      </c>
      <c r="B97" s="21">
        <v>310</v>
      </c>
      <c r="C97" s="21">
        <v>73</v>
      </c>
      <c r="D97" s="21">
        <v>139</v>
      </c>
      <c r="E97" s="21">
        <v>75</v>
      </c>
      <c r="F97" s="21">
        <v>16</v>
      </c>
      <c r="G97" s="21">
        <v>7</v>
      </c>
      <c r="H97" s="21">
        <v>212</v>
      </c>
      <c r="I97" s="21">
        <v>91</v>
      </c>
    </row>
    <row r="98" spans="1:9" x14ac:dyDescent="0.2">
      <c r="A98" s="20" t="s">
        <v>187</v>
      </c>
      <c r="B98" s="21">
        <v>385</v>
      </c>
      <c r="C98" s="21">
        <v>81</v>
      </c>
      <c r="D98" s="21">
        <v>190</v>
      </c>
      <c r="E98" s="21">
        <v>92</v>
      </c>
      <c r="F98" s="21">
        <v>11</v>
      </c>
      <c r="G98" s="21">
        <v>11</v>
      </c>
      <c r="H98" s="21">
        <v>271</v>
      </c>
      <c r="I98" s="21">
        <v>103</v>
      </c>
    </row>
    <row r="99" spans="1:9" x14ac:dyDescent="0.2">
      <c r="A99" s="20" t="s">
        <v>188</v>
      </c>
      <c r="B99" s="21">
        <v>361</v>
      </c>
      <c r="C99" s="21">
        <v>93</v>
      </c>
      <c r="D99" s="21">
        <v>195</v>
      </c>
      <c r="E99" s="21">
        <v>60</v>
      </c>
      <c r="F99" s="21">
        <v>7</v>
      </c>
      <c r="G99" s="21">
        <v>6</v>
      </c>
      <c r="H99" s="21">
        <v>288</v>
      </c>
      <c r="I99" s="21">
        <v>67</v>
      </c>
    </row>
    <row r="100" spans="1:9" x14ac:dyDescent="0.2">
      <c r="A100" s="20" t="s">
        <v>189</v>
      </c>
      <c r="B100" s="21">
        <v>315</v>
      </c>
      <c r="C100" s="21">
        <v>122</v>
      </c>
      <c r="D100" s="21">
        <v>138</v>
      </c>
      <c r="E100" s="21">
        <v>41</v>
      </c>
      <c r="F100" s="21">
        <v>9</v>
      </c>
      <c r="G100" s="21">
        <v>5</v>
      </c>
      <c r="H100" s="21">
        <v>260</v>
      </c>
      <c r="I100" s="21">
        <v>50</v>
      </c>
    </row>
    <row r="101" spans="1:9" x14ac:dyDescent="0.2">
      <c r="A101" s="20" t="s">
        <v>190</v>
      </c>
      <c r="B101" s="21">
        <v>364</v>
      </c>
      <c r="C101" s="21">
        <v>129</v>
      </c>
      <c r="D101" s="21">
        <v>168</v>
      </c>
      <c r="E101" s="21">
        <v>57</v>
      </c>
      <c r="F101" s="21">
        <v>5</v>
      </c>
      <c r="G101" s="21">
        <v>5</v>
      </c>
      <c r="H101" s="21">
        <v>297</v>
      </c>
      <c r="I101" s="21">
        <v>62</v>
      </c>
    </row>
    <row r="102" spans="1:9" x14ac:dyDescent="0.2">
      <c r="A102" s="20" t="s">
        <v>191</v>
      </c>
      <c r="B102" s="21">
        <v>267</v>
      </c>
      <c r="C102" s="21">
        <v>104</v>
      </c>
      <c r="D102" s="21">
        <v>120</v>
      </c>
      <c r="E102" s="21">
        <v>35</v>
      </c>
      <c r="F102" s="21">
        <v>4</v>
      </c>
      <c r="G102" s="21">
        <v>4</v>
      </c>
      <c r="H102" s="21">
        <v>224</v>
      </c>
      <c r="I102" s="21">
        <v>39</v>
      </c>
    </row>
    <row r="103" spans="1:9" x14ac:dyDescent="0.2">
      <c r="A103" s="20" t="s">
        <v>192</v>
      </c>
      <c r="B103" s="21">
        <v>90</v>
      </c>
      <c r="C103" s="21">
        <v>38</v>
      </c>
      <c r="D103" s="21">
        <v>41</v>
      </c>
      <c r="E103" s="21">
        <v>10</v>
      </c>
      <c r="F103" s="21">
        <v>0</v>
      </c>
      <c r="G103" s="21">
        <v>1</v>
      </c>
      <c r="H103" s="21">
        <v>79</v>
      </c>
      <c r="I103" s="21">
        <v>10</v>
      </c>
    </row>
    <row r="104" spans="1:9" x14ac:dyDescent="0.2">
      <c r="A104" s="20" t="s">
        <v>193</v>
      </c>
      <c r="B104" s="21">
        <v>94</v>
      </c>
      <c r="C104" s="21">
        <v>47</v>
      </c>
      <c r="D104" s="21">
        <v>40</v>
      </c>
      <c r="E104" s="21">
        <v>4</v>
      </c>
      <c r="F104" s="21">
        <v>2</v>
      </c>
      <c r="G104" s="21">
        <v>1</v>
      </c>
      <c r="H104" s="21">
        <v>87</v>
      </c>
      <c r="I104" s="21">
        <v>6</v>
      </c>
    </row>
    <row r="105" spans="1:9" x14ac:dyDescent="0.2">
      <c r="A105" s="20" t="s">
        <v>389</v>
      </c>
      <c r="B105" s="21">
        <v>47</v>
      </c>
      <c r="C105" s="21">
        <v>6</v>
      </c>
      <c r="D105" s="21">
        <v>20</v>
      </c>
      <c r="E105" s="21">
        <v>19</v>
      </c>
      <c r="F105" s="21">
        <v>2</v>
      </c>
      <c r="G105" s="21">
        <v>0</v>
      </c>
      <c r="H105" s="21">
        <v>26</v>
      </c>
      <c r="I105" s="21">
        <v>21</v>
      </c>
    </row>
    <row r="106" spans="1:9" x14ac:dyDescent="0.2">
      <c r="A106" s="20" t="s">
        <v>366</v>
      </c>
      <c r="B106" s="21">
        <v>194</v>
      </c>
      <c r="C106" s="21">
        <v>49</v>
      </c>
      <c r="D106" s="21">
        <v>90</v>
      </c>
      <c r="E106" s="21">
        <v>45</v>
      </c>
      <c r="F106" s="21">
        <v>8</v>
      </c>
      <c r="G106" s="21">
        <v>2</v>
      </c>
      <c r="H106" s="21">
        <v>139</v>
      </c>
      <c r="I106" s="21">
        <v>53</v>
      </c>
    </row>
    <row r="107" spans="1:9" x14ac:dyDescent="0.2">
      <c r="A107" s="9" t="s">
        <v>390</v>
      </c>
      <c r="B107" s="9"/>
      <c r="C107" s="9"/>
      <c r="D107" s="9"/>
      <c r="E107" s="9"/>
      <c r="F107" s="9"/>
      <c r="G107" s="9"/>
      <c r="H107" s="9"/>
      <c r="I107" s="9"/>
    </row>
    <row r="108" spans="1:9" x14ac:dyDescent="0.2">
      <c r="A108" s="20" t="s">
        <v>391</v>
      </c>
      <c r="B108" s="21">
        <v>633</v>
      </c>
      <c r="C108" s="21">
        <v>197</v>
      </c>
      <c r="D108" s="21">
        <v>293</v>
      </c>
      <c r="E108" s="21">
        <v>121</v>
      </c>
      <c r="F108" s="21">
        <v>16</v>
      </c>
      <c r="G108" s="21">
        <v>6</v>
      </c>
      <c r="H108" s="21">
        <v>490</v>
      </c>
      <c r="I108" s="21">
        <v>137</v>
      </c>
    </row>
    <row r="109" spans="1:9" x14ac:dyDescent="0.2">
      <c r="A109" s="20" t="s">
        <v>392</v>
      </c>
      <c r="B109" s="21">
        <v>1123</v>
      </c>
      <c r="C109" s="21">
        <v>327</v>
      </c>
      <c r="D109" s="21">
        <v>503</v>
      </c>
      <c r="E109" s="21">
        <v>226</v>
      </c>
      <c r="F109" s="21">
        <v>44</v>
      </c>
      <c r="G109" s="21">
        <v>23</v>
      </c>
      <c r="H109" s="21">
        <v>830</v>
      </c>
      <c r="I109" s="21">
        <v>270</v>
      </c>
    </row>
    <row r="110" spans="1:9" x14ac:dyDescent="0.2">
      <c r="A110" s="20" t="s">
        <v>393</v>
      </c>
      <c r="B110" s="21">
        <v>660</v>
      </c>
      <c r="C110" s="21">
        <v>190</v>
      </c>
      <c r="D110" s="21">
        <v>316</v>
      </c>
      <c r="E110" s="21">
        <v>129</v>
      </c>
      <c r="F110" s="21">
        <v>13</v>
      </c>
      <c r="G110" s="21">
        <v>12</v>
      </c>
      <c r="H110" s="21">
        <v>506</v>
      </c>
      <c r="I110" s="21">
        <v>142</v>
      </c>
    </row>
    <row r="111" spans="1:9" x14ac:dyDescent="0.2">
      <c r="A111" s="20" t="s">
        <v>394</v>
      </c>
      <c r="B111" s="21">
        <v>261</v>
      </c>
      <c r="C111" s="21">
        <v>85</v>
      </c>
      <c r="D111" s="21">
        <v>133</v>
      </c>
      <c r="E111" s="21">
        <v>28</v>
      </c>
      <c r="F111" s="21">
        <v>9</v>
      </c>
      <c r="G111" s="21">
        <v>6</v>
      </c>
      <c r="H111" s="21">
        <v>218</v>
      </c>
      <c r="I111" s="21">
        <v>37</v>
      </c>
    </row>
    <row r="112" spans="1:9" x14ac:dyDescent="0.2">
      <c r="A112" s="9" t="s">
        <v>395</v>
      </c>
      <c r="B112" s="9"/>
      <c r="C112" s="9"/>
      <c r="D112" s="9"/>
      <c r="E112" s="9"/>
      <c r="F112" s="9"/>
      <c r="G112" s="9"/>
      <c r="H112" s="9"/>
      <c r="I112" s="9"/>
    </row>
    <row r="113" spans="1:9" x14ac:dyDescent="0.2">
      <c r="A113" s="20" t="s">
        <v>396</v>
      </c>
      <c r="B113" s="21">
        <v>329</v>
      </c>
      <c r="C113" s="21">
        <v>91</v>
      </c>
      <c r="D113" s="21">
        <v>148</v>
      </c>
      <c r="E113" s="21">
        <v>73</v>
      </c>
      <c r="F113" s="21">
        <v>14</v>
      </c>
      <c r="G113" s="21">
        <v>3</v>
      </c>
      <c r="H113" s="21">
        <v>239</v>
      </c>
      <c r="I113" s="21">
        <v>87</v>
      </c>
    </row>
    <row r="114" spans="1:9" x14ac:dyDescent="0.2">
      <c r="A114" s="20" t="s">
        <v>397</v>
      </c>
      <c r="B114" s="21">
        <v>828</v>
      </c>
      <c r="C114" s="21">
        <v>260</v>
      </c>
      <c r="D114" s="21">
        <v>370</v>
      </c>
      <c r="E114" s="21">
        <v>159</v>
      </c>
      <c r="F114" s="21">
        <v>21</v>
      </c>
      <c r="G114" s="21">
        <v>18</v>
      </c>
      <c r="H114" s="21">
        <v>630</v>
      </c>
      <c r="I114" s="21">
        <v>180</v>
      </c>
    </row>
    <row r="115" spans="1:9" x14ac:dyDescent="0.2">
      <c r="A115" s="20" t="s">
        <v>879</v>
      </c>
      <c r="B115" s="21">
        <v>499</v>
      </c>
      <c r="C115" s="21">
        <v>140</v>
      </c>
      <c r="D115" s="21">
        <v>242</v>
      </c>
      <c r="E115" s="21">
        <v>94</v>
      </c>
      <c r="F115" s="21">
        <v>12</v>
      </c>
      <c r="G115" s="21">
        <v>11</v>
      </c>
      <c r="H115" s="21">
        <v>382</v>
      </c>
      <c r="I115" s="21">
        <v>106</v>
      </c>
    </row>
    <row r="116" spans="1:9" x14ac:dyDescent="0.2">
      <c r="A116" s="20" t="s">
        <v>398</v>
      </c>
      <c r="B116" s="21">
        <v>468</v>
      </c>
      <c r="C116" s="21">
        <v>147</v>
      </c>
      <c r="D116" s="21">
        <v>216</v>
      </c>
      <c r="E116" s="21">
        <v>80</v>
      </c>
      <c r="F116" s="21">
        <v>20</v>
      </c>
      <c r="G116" s="21">
        <v>5</v>
      </c>
      <c r="H116" s="21">
        <v>363</v>
      </c>
      <c r="I116" s="21">
        <v>100</v>
      </c>
    </row>
    <row r="117" spans="1:9" x14ac:dyDescent="0.2">
      <c r="A117" s="20" t="s">
        <v>399</v>
      </c>
      <c r="B117" s="21">
        <v>257</v>
      </c>
      <c r="C117" s="21">
        <v>71</v>
      </c>
      <c r="D117" s="21">
        <v>135</v>
      </c>
      <c r="E117" s="21">
        <v>42</v>
      </c>
      <c r="F117" s="21">
        <v>5</v>
      </c>
      <c r="G117" s="21">
        <v>4</v>
      </c>
      <c r="H117" s="21">
        <v>206</v>
      </c>
      <c r="I117" s="21">
        <v>47</v>
      </c>
    </row>
    <row r="118" spans="1:9" x14ac:dyDescent="0.2">
      <c r="A118" s="20" t="s">
        <v>400</v>
      </c>
      <c r="B118" s="21">
        <v>296</v>
      </c>
      <c r="C118" s="21">
        <v>90</v>
      </c>
      <c r="D118" s="21">
        <v>134</v>
      </c>
      <c r="E118" s="21">
        <v>56</v>
      </c>
      <c r="F118" s="21">
        <v>10</v>
      </c>
      <c r="G118" s="21">
        <v>6</v>
      </c>
      <c r="H118" s="21">
        <v>224</v>
      </c>
      <c r="I118" s="21">
        <v>66</v>
      </c>
    </row>
    <row r="119" spans="1:9" x14ac:dyDescent="0.2">
      <c r="A119" s="9" t="s">
        <v>401</v>
      </c>
      <c r="B119" s="9"/>
      <c r="C119" s="9"/>
      <c r="D119" s="9"/>
      <c r="E119" s="9"/>
      <c r="F119" s="9"/>
      <c r="G119" s="9"/>
      <c r="H119" s="9"/>
      <c r="I119" s="9"/>
    </row>
    <row r="120" spans="1:9" x14ac:dyDescent="0.2">
      <c r="A120" s="20" t="s">
        <v>878</v>
      </c>
      <c r="B120" s="21">
        <v>116</v>
      </c>
      <c r="C120" s="21">
        <v>39</v>
      </c>
      <c r="D120" s="21">
        <v>44</v>
      </c>
      <c r="E120" s="21">
        <v>26</v>
      </c>
      <c r="F120" s="21">
        <v>5</v>
      </c>
      <c r="G120" s="21">
        <v>2</v>
      </c>
      <c r="H120" s="21">
        <v>83</v>
      </c>
      <c r="I120" s="21">
        <v>31</v>
      </c>
    </row>
    <row r="121" spans="1:9" x14ac:dyDescent="0.2">
      <c r="A121" s="20" t="s">
        <v>402</v>
      </c>
      <c r="B121" s="21">
        <v>213</v>
      </c>
      <c r="C121" s="21">
        <v>52</v>
      </c>
      <c r="D121" s="21">
        <v>104</v>
      </c>
      <c r="E121" s="21">
        <v>47</v>
      </c>
      <c r="F121" s="21">
        <v>9</v>
      </c>
      <c r="G121" s="21">
        <v>1</v>
      </c>
      <c r="H121" s="21">
        <v>156</v>
      </c>
      <c r="I121" s="21">
        <v>56</v>
      </c>
    </row>
    <row r="122" spans="1:9" x14ac:dyDescent="0.2">
      <c r="A122" s="20" t="s">
        <v>397</v>
      </c>
      <c r="B122" s="21">
        <v>828</v>
      </c>
      <c r="C122" s="21">
        <v>260</v>
      </c>
      <c r="D122" s="21">
        <v>370</v>
      </c>
      <c r="E122" s="21">
        <v>159</v>
      </c>
      <c r="F122" s="21">
        <v>21</v>
      </c>
      <c r="G122" s="21">
        <v>18</v>
      </c>
      <c r="H122" s="21">
        <v>630</v>
      </c>
      <c r="I122" s="21">
        <v>180</v>
      </c>
    </row>
    <row r="123" spans="1:9" x14ac:dyDescent="0.2">
      <c r="A123" s="20" t="s">
        <v>403</v>
      </c>
      <c r="B123" s="21">
        <v>133</v>
      </c>
      <c r="C123" s="21">
        <v>37</v>
      </c>
      <c r="D123" s="21">
        <v>70</v>
      </c>
      <c r="E123" s="21">
        <v>20</v>
      </c>
      <c r="F123" s="21">
        <v>1</v>
      </c>
      <c r="G123" s="21">
        <v>5</v>
      </c>
      <c r="H123" s="21">
        <v>107</v>
      </c>
      <c r="I123" s="21">
        <v>21</v>
      </c>
    </row>
    <row r="124" spans="1:9" x14ac:dyDescent="0.2">
      <c r="A124" s="20" t="s">
        <v>404</v>
      </c>
      <c r="B124" s="21">
        <v>120</v>
      </c>
      <c r="C124" s="21">
        <v>30</v>
      </c>
      <c r="D124" s="21">
        <v>60</v>
      </c>
      <c r="E124" s="21">
        <v>27</v>
      </c>
      <c r="F124" s="21">
        <v>1</v>
      </c>
      <c r="G124" s="21">
        <v>2</v>
      </c>
      <c r="H124" s="21">
        <v>90</v>
      </c>
      <c r="I124" s="21">
        <v>28</v>
      </c>
    </row>
    <row r="125" spans="1:9" x14ac:dyDescent="0.2">
      <c r="A125" s="20" t="s">
        <v>405</v>
      </c>
      <c r="B125" s="21">
        <v>246</v>
      </c>
      <c r="C125" s="21">
        <v>73</v>
      </c>
      <c r="D125" s="21">
        <v>112</v>
      </c>
      <c r="E125" s="21">
        <v>47</v>
      </c>
      <c r="F125" s="21">
        <v>10</v>
      </c>
      <c r="G125" s="21">
        <v>4</v>
      </c>
      <c r="H125" s="21">
        <v>185</v>
      </c>
      <c r="I125" s="21">
        <v>57</v>
      </c>
    </row>
    <row r="126" spans="1:9" x14ac:dyDescent="0.2">
      <c r="A126" s="20" t="s">
        <v>398</v>
      </c>
      <c r="B126" s="21">
        <v>468</v>
      </c>
      <c r="C126" s="21">
        <v>147</v>
      </c>
      <c r="D126" s="21">
        <v>216</v>
      </c>
      <c r="E126" s="21">
        <v>80</v>
      </c>
      <c r="F126" s="21">
        <v>20</v>
      </c>
      <c r="G126" s="21">
        <v>5</v>
      </c>
      <c r="H126" s="21">
        <v>363</v>
      </c>
      <c r="I126" s="21">
        <v>100</v>
      </c>
    </row>
    <row r="127" spans="1:9" x14ac:dyDescent="0.2">
      <c r="A127" s="20" t="s">
        <v>406</v>
      </c>
      <c r="B127" s="21">
        <v>180</v>
      </c>
      <c r="C127" s="21">
        <v>49</v>
      </c>
      <c r="D127" s="21">
        <v>97</v>
      </c>
      <c r="E127" s="21">
        <v>26</v>
      </c>
      <c r="F127" s="21">
        <v>5</v>
      </c>
      <c r="G127" s="21">
        <v>3</v>
      </c>
      <c r="H127" s="21">
        <v>146</v>
      </c>
      <c r="I127" s="21">
        <v>31</v>
      </c>
    </row>
    <row r="128" spans="1:9" x14ac:dyDescent="0.2">
      <c r="A128" s="20" t="s">
        <v>407</v>
      </c>
      <c r="B128" s="21">
        <v>77</v>
      </c>
      <c r="C128" s="21">
        <v>22</v>
      </c>
      <c r="D128" s="21">
        <v>38</v>
      </c>
      <c r="E128" s="21">
        <v>16</v>
      </c>
      <c r="F128" s="21">
        <v>0</v>
      </c>
      <c r="G128" s="21">
        <v>1</v>
      </c>
      <c r="H128" s="21">
        <v>60</v>
      </c>
      <c r="I128" s="21">
        <v>16</v>
      </c>
    </row>
    <row r="129" spans="1:9" x14ac:dyDescent="0.2">
      <c r="A129" s="33" t="s">
        <v>400</v>
      </c>
      <c r="B129" s="34">
        <v>296</v>
      </c>
      <c r="C129" s="34">
        <v>90</v>
      </c>
      <c r="D129" s="34">
        <v>134</v>
      </c>
      <c r="E129" s="34">
        <v>56</v>
      </c>
      <c r="F129" s="34">
        <v>10</v>
      </c>
      <c r="G129" s="34">
        <v>6</v>
      </c>
      <c r="H129" s="34">
        <v>224</v>
      </c>
      <c r="I129" s="34">
        <v>66</v>
      </c>
    </row>
  </sheetData>
  <phoneticPr fontId="2"/>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5C2D1-B73C-42EF-9DAE-86F3395A55F1}">
  <dimension ref="A1:K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1" x14ac:dyDescent="0.2">
      <c r="A1" s="11" t="s">
        <v>3</v>
      </c>
      <c r="B1" s="7"/>
    </row>
    <row r="2" spans="1:11" x14ac:dyDescent="0.2">
      <c r="A2" s="15" t="str">
        <f xml:space="preserve"> HYPERLINK("#'目次'!B26","[20]")</f>
        <v>[20]</v>
      </c>
    </row>
    <row r="3" spans="1:11" x14ac:dyDescent="0.2">
      <c r="A3" s="7" t="s">
        <v>3</v>
      </c>
      <c r="B3" s="8" t="s">
        <v>15</v>
      </c>
    </row>
    <row r="4" spans="1:11" x14ac:dyDescent="0.2">
      <c r="A4" s="7" t="s">
        <v>3</v>
      </c>
      <c r="B4" s="8" t="s">
        <v>14</v>
      </c>
    </row>
    <row r="5" spans="1:11" s="18" customFormat="1" ht="25.2" x14ac:dyDescent="0.2">
      <c r="A5" s="16" t="s">
        <v>3</v>
      </c>
      <c r="B5" s="17" t="s">
        <v>582</v>
      </c>
      <c r="C5" s="17" t="s">
        <v>686</v>
      </c>
      <c r="D5" s="17" t="s">
        <v>687</v>
      </c>
      <c r="E5" s="17" t="s">
        <v>688</v>
      </c>
      <c r="F5" s="17" t="s">
        <v>689</v>
      </c>
      <c r="G5" s="17" t="s">
        <v>690</v>
      </c>
      <c r="H5" s="17" t="s">
        <v>691</v>
      </c>
      <c r="I5" s="17" t="s">
        <v>692</v>
      </c>
      <c r="J5" s="17" t="s">
        <v>693</v>
      </c>
      <c r="K5" s="17" t="s">
        <v>613</v>
      </c>
    </row>
    <row r="6" spans="1:11" x14ac:dyDescent="0.2">
      <c r="A6" s="19" t="s">
        <v>585</v>
      </c>
      <c r="B6" s="10">
        <v>2677</v>
      </c>
      <c r="C6" s="10">
        <v>128</v>
      </c>
      <c r="D6" s="10">
        <v>138</v>
      </c>
      <c r="E6" s="10">
        <v>119</v>
      </c>
      <c r="F6" s="10">
        <v>142</v>
      </c>
      <c r="G6" s="10">
        <v>170</v>
      </c>
      <c r="H6" s="10">
        <v>192</v>
      </c>
      <c r="I6" s="10">
        <v>1405</v>
      </c>
      <c r="J6" s="10">
        <v>343</v>
      </c>
      <c r="K6" s="10">
        <v>40</v>
      </c>
    </row>
    <row r="7" spans="1:11" x14ac:dyDescent="0.2">
      <c r="A7" s="9" t="s">
        <v>339</v>
      </c>
      <c r="B7" s="9"/>
      <c r="C7" s="9"/>
      <c r="D7" s="9"/>
      <c r="E7" s="9"/>
      <c r="F7" s="9"/>
      <c r="G7" s="9"/>
      <c r="H7" s="9"/>
      <c r="I7" s="9"/>
      <c r="J7" s="9"/>
      <c r="K7" s="9"/>
    </row>
    <row r="8" spans="1:11" x14ac:dyDescent="0.2">
      <c r="A8" s="20" t="s">
        <v>340</v>
      </c>
      <c r="B8" s="21">
        <v>1277</v>
      </c>
      <c r="C8" s="21">
        <v>55</v>
      </c>
      <c r="D8" s="21">
        <v>69</v>
      </c>
      <c r="E8" s="21">
        <v>57</v>
      </c>
      <c r="F8" s="21">
        <v>68</v>
      </c>
      <c r="G8" s="21">
        <v>78</v>
      </c>
      <c r="H8" s="21">
        <v>102</v>
      </c>
      <c r="I8" s="21">
        <v>585</v>
      </c>
      <c r="J8" s="21">
        <v>245</v>
      </c>
      <c r="K8" s="21">
        <v>18</v>
      </c>
    </row>
    <row r="9" spans="1:11" x14ac:dyDescent="0.2">
      <c r="A9" s="20" t="s">
        <v>341</v>
      </c>
      <c r="B9" s="21">
        <v>1400</v>
      </c>
      <c r="C9" s="21">
        <v>73</v>
      </c>
      <c r="D9" s="21">
        <v>69</v>
      </c>
      <c r="E9" s="21">
        <v>62</v>
      </c>
      <c r="F9" s="21">
        <v>74</v>
      </c>
      <c r="G9" s="21">
        <v>92</v>
      </c>
      <c r="H9" s="21">
        <v>90</v>
      </c>
      <c r="I9" s="21">
        <v>820</v>
      </c>
      <c r="J9" s="21">
        <v>98</v>
      </c>
      <c r="K9" s="21">
        <v>22</v>
      </c>
    </row>
    <row r="10" spans="1:11" x14ac:dyDescent="0.2">
      <c r="A10" s="9" t="s">
        <v>342</v>
      </c>
      <c r="B10" s="9"/>
      <c r="C10" s="9"/>
      <c r="D10" s="9"/>
      <c r="E10" s="9"/>
      <c r="F10" s="9"/>
      <c r="G10" s="9"/>
      <c r="H10" s="9"/>
      <c r="I10" s="9"/>
      <c r="J10" s="9"/>
      <c r="K10" s="9"/>
    </row>
    <row r="11" spans="1:11" x14ac:dyDescent="0.2">
      <c r="A11" s="20" t="s">
        <v>343</v>
      </c>
      <c r="B11" s="21">
        <v>610</v>
      </c>
      <c r="C11" s="21">
        <v>38</v>
      </c>
      <c r="D11" s="21">
        <v>42</v>
      </c>
      <c r="E11" s="21">
        <v>29</v>
      </c>
      <c r="F11" s="21">
        <v>40</v>
      </c>
      <c r="G11" s="21">
        <v>36</v>
      </c>
      <c r="H11" s="21">
        <v>71</v>
      </c>
      <c r="I11" s="21">
        <v>265</v>
      </c>
      <c r="J11" s="21">
        <v>84</v>
      </c>
      <c r="K11" s="21">
        <v>5</v>
      </c>
    </row>
    <row r="12" spans="1:11" x14ac:dyDescent="0.2">
      <c r="A12" s="20" t="s">
        <v>344</v>
      </c>
      <c r="B12" s="21">
        <v>755</v>
      </c>
      <c r="C12" s="21">
        <v>27</v>
      </c>
      <c r="D12" s="21">
        <v>39</v>
      </c>
      <c r="E12" s="21">
        <v>49</v>
      </c>
      <c r="F12" s="21">
        <v>33</v>
      </c>
      <c r="G12" s="21">
        <v>64</v>
      </c>
      <c r="H12" s="21">
        <v>51</v>
      </c>
      <c r="I12" s="21">
        <v>380</v>
      </c>
      <c r="J12" s="21">
        <v>102</v>
      </c>
      <c r="K12" s="21">
        <v>10</v>
      </c>
    </row>
    <row r="13" spans="1:11" x14ac:dyDescent="0.2">
      <c r="A13" s="20" t="s">
        <v>345</v>
      </c>
      <c r="B13" s="21">
        <v>601</v>
      </c>
      <c r="C13" s="21">
        <v>32</v>
      </c>
      <c r="D13" s="21">
        <v>29</v>
      </c>
      <c r="E13" s="21">
        <v>27</v>
      </c>
      <c r="F13" s="21">
        <v>34</v>
      </c>
      <c r="G13" s="21">
        <v>36</v>
      </c>
      <c r="H13" s="21">
        <v>35</v>
      </c>
      <c r="I13" s="21">
        <v>308</v>
      </c>
      <c r="J13" s="21">
        <v>89</v>
      </c>
      <c r="K13" s="21">
        <v>11</v>
      </c>
    </row>
    <row r="14" spans="1:11" x14ac:dyDescent="0.2">
      <c r="A14" s="20" t="s">
        <v>346</v>
      </c>
      <c r="B14" s="21">
        <v>425</v>
      </c>
      <c r="C14" s="21">
        <v>15</v>
      </c>
      <c r="D14" s="21">
        <v>20</v>
      </c>
      <c r="E14" s="21">
        <v>8</v>
      </c>
      <c r="F14" s="21">
        <v>23</v>
      </c>
      <c r="G14" s="21">
        <v>22</v>
      </c>
      <c r="H14" s="21">
        <v>20</v>
      </c>
      <c r="I14" s="21">
        <v>272</v>
      </c>
      <c r="J14" s="21">
        <v>37</v>
      </c>
      <c r="K14" s="21">
        <v>8</v>
      </c>
    </row>
    <row r="15" spans="1:11" x14ac:dyDescent="0.2">
      <c r="A15" s="20" t="s">
        <v>347</v>
      </c>
      <c r="B15" s="21">
        <v>217</v>
      </c>
      <c r="C15" s="21">
        <v>10</v>
      </c>
      <c r="D15" s="21">
        <v>6</v>
      </c>
      <c r="E15" s="21">
        <v>6</v>
      </c>
      <c r="F15" s="21">
        <v>11</v>
      </c>
      <c r="G15" s="21">
        <v>9</v>
      </c>
      <c r="H15" s="21">
        <v>13</v>
      </c>
      <c r="I15" s="21">
        <v>136</v>
      </c>
      <c r="J15" s="21">
        <v>22</v>
      </c>
      <c r="K15" s="21">
        <v>4</v>
      </c>
    </row>
    <row r="16" spans="1:11" x14ac:dyDescent="0.2">
      <c r="A16" s="20" t="s">
        <v>348</v>
      </c>
      <c r="B16" s="21">
        <v>56</v>
      </c>
      <c r="C16" s="21">
        <v>4</v>
      </c>
      <c r="D16" s="21">
        <v>0</v>
      </c>
      <c r="E16" s="21">
        <v>0</v>
      </c>
      <c r="F16" s="21">
        <v>1</v>
      </c>
      <c r="G16" s="21">
        <v>3</v>
      </c>
      <c r="H16" s="21">
        <v>2</v>
      </c>
      <c r="I16" s="21">
        <v>37</v>
      </c>
      <c r="J16" s="21">
        <v>7</v>
      </c>
      <c r="K16" s="21">
        <v>2</v>
      </c>
    </row>
    <row r="17" spans="1:11" x14ac:dyDescent="0.2">
      <c r="A17" s="20" t="s">
        <v>349</v>
      </c>
      <c r="B17" s="21">
        <v>13</v>
      </c>
      <c r="C17" s="21">
        <v>2</v>
      </c>
      <c r="D17" s="21">
        <v>2</v>
      </c>
      <c r="E17" s="21">
        <v>0</v>
      </c>
      <c r="F17" s="21">
        <v>0</v>
      </c>
      <c r="G17" s="21">
        <v>0</v>
      </c>
      <c r="H17" s="21">
        <v>0</v>
      </c>
      <c r="I17" s="21">
        <v>7</v>
      </c>
      <c r="J17" s="21">
        <v>2</v>
      </c>
      <c r="K17" s="21">
        <v>0</v>
      </c>
    </row>
    <row r="18" spans="1:11" x14ac:dyDescent="0.2">
      <c r="A18" s="20" t="s">
        <v>350</v>
      </c>
      <c r="B18" s="21">
        <v>1365</v>
      </c>
      <c r="C18" s="21">
        <v>65</v>
      </c>
      <c r="D18" s="21">
        <v>81</v>
      </c>
      <c r="E18" s="21">
        <v>78</v>
      </c>
      <c r="F18" s="21">
        <v>73</v>
      </c>
      <c r="G18" s="21">
        <v>100</v>
      </c>
      <c r="H18" s="21">
        <v>122</v>
      </c>
      <c r="I18" s="21">
        <v>645</v>
      </c>
      <c r="J18" s="21">
        <v>186</v>
      </c>
      <c r="K18" s="21">
        <v>15</v>
      </c>
    </row>
    <row r="19" spans="1:11" x14ac:dyDescent="0.2">
      <c r="A19" s="20" t="s">
        <v>351</v>
      </c>
      <c r="B19" s="21">
        <v>1026</v>
      </c>
      <c r="C19" s="21">
        <v>47</v>
      </c>
      <c r="D19" s="21">
        <v>49</v>
      </c>
      <c r="E19" s="21">
        <v>35</v>
      </c>
      <c r="F19" s="21">
        <v>57</v>
      </c>
      <c r="G19" s="21">
        <v>58</v>
      </c>
      <c r="H19" s="21">
        <v>55</v>
      </c>
      <c r="I19" s="21">
        <v>580</v>
      </c>
      <c r="J19" s="21">
        <v>126</v>
      </c>
      <c r="K19" s="21">
        <v>19</v>
      </c>
    </row>
    <row r="20" spans="1:11" x14ac:dyDescent="0.2">
      <c r="A20" s="20" t="s">
        <v>352</v>
      </c>
      <c r="B20" s="21">
        <v>286</v>
      </c>
      <c r="C20" s="21">
        <v>16</v>
      </c>
      <c r="D20" s="21">
        <v>8</v>
      </c>
      <c r="E20" s="21">
        <v>6</v>
      </c>
      <c r="F20" s="21">
        <v>12</v>
      </c>
      <c r="G20" s="21">
        <v>12</v>
      </c>
      <c r="H20" s="21">
        <v>15</v>
      </c>
      <c r="I20" s="21">
        <v>180</v>
      </c>
      <c r="J20" s="21">
        <v>31</v>
      </c>
      <c r="K20" s="21">
        <v>6</v>
      </c>
    </row>
    <row r="21" spans="1:11" x14ac:dyDescent="0.2">
      <c r="A21" s="20" t="s">
        <v>353</v>
      </c>
      <c r="B21" s="21">
        <v>1312</v>
      </c>
      <c r="C21" s="21">
        <v>63</v>
      </c>
      <c r="D21" s="21">
        <v>57</v>
      </c>
      <c r="E21" s="21">
        <v>41</v>
      </c>
      <c r="F21" s="21">
        <v>69</v>
      </c>
      <c r="G21" s="21">
        <v>70</v>
      </c>
      <c r="H21" s="21">
        <v>70</v>
      </c>
      <c r="I21" s="21">
        <v>760</v>
      </c>
      <c r="J21" s="21">
        <v>157</v>
      </c>
      <c r="K21" s="21">
        <v>25</v>
      </c>
    </row>
    <row r="22" spans="1:11" x14ac:dyDescent="0.2">
      <c r="A22" s="9" t="s">
        <v>354</v>
      </c>
      <c r="B22" s="10">
        <v>298</v>
      </c>
      <c r="C22" s="10">
        <v>21</v>
      </c>
      <c r="D22" s="10">
        <v>20</v>
      </c>
      <c r="E22" s="10">
        <v>13</v>
      </c>
      <c r="F22" s="10">
        <v>16</v>
      </c>
      <c r="G22" s="10">
        <v>19</v>
      </c>
      <c r="H22" s="10">
        <v>42</v>
      </c>
      <c r="I22" s="10">
        <v>108</v>
      </c>
      <c r="J22" s="10">
        <v>58</v>
      </c>
      <c r="K22" s="10">
        <v>1</v>
      </c>
    </row>
    <row r="23" spans="1:11" x14ac:dyDescent="0.2">
      <c r="A23" s="20" t="s">
        <v>344</v>
      </c>
      <c r="B23" s="21">
        <v>388</v>
      </c>
      <c r="C23" s="21">
        <v>15</v>
      </c>
      <c r="D23" s="21">
        <v>21</v>
      </c>
      <c r="E23" s="21">
        <v>25</v>
      </c>
      <c r="F23" s="21">
        <v>19</v>
      </c>
      <c r="G23" s="21">
        <v>33</v>
      </c>
      <c r="H23" s="21">
        <v>27</v>
      </c>
      <c r="I23" s="21">
        <v>169</v>
      </c>
      <c r="J23" s="21">
        <v>75</v>
      </c>
      <c r="K23" s="21">
        <v>4</v>
      </c>
    </row>
    <row r="24" spans="1:11" x14ac:dyDescent="0.2">
      <c r="A24" s="20" t="s">
        <v>345</v>
      </c>
      <c r="B24" s="21">
        <v>299</v>
      </c>
      <c r="C24" s="21">
        <v>12</v>
      </c>
      <c r="D24" s="21">
        <v>18</v>
      </c>
      <c r="E24" s="21">
        <v>12</v>
      </c>
      <c r="F24" s="21">
        <v>17</v>
      </c>
      <c r="G24" s="21">
        <v>14</v>
      </c>
      <c r="H24" s="21">
        <v>21</v>
      </c>
      <c r="I24" s="21">
        <v>132</v>
      </c>
      <c r="J24" s="21">
        <v>65</v>
      </c>
      <c r="K24" s="21">
        <v>8</v>
      </c>
    </row>
    <row r="25" spans="1:11" x14ac:dyDescent="0.2">
      <c r="A25" s="20" t="s">
        <v>346</v>
      </c>
      <c r="B25" s="21">
        <v>192</v>
      </c>
      <c r="C25" s="21">
        <v>2</v>
      </c>
      <c r="D25" s="21">
        <v>8</v>
      </c>
      <c r="E25" s="21">
        <v>5</v>
      </c>
      <c r="F25" s="21">
        <v>11</v>
      </c>
      <c r="G25" s="21">
        <v>9</v>
      </c>
      <c r="H25" s="21">
        <v>7</v>
      </c>
      <c r="I25" s="21">
        <v>120</v>
      </c>
      <c r="J25" s="21">
        <v>27</v>
      </c>
      <c r="K25" s="21">
        <v>3</v>
      </c>
    </row>
    <row r="26" spans="1:11" x14ac:dyDescent="0.2">
      <c r="A26" s="20" t="s">
        <v>347</v>
      </c>
      <c r="B26" s="21">
        <v>77</v>
      </c>
      <c r="C26" s="21">
        <v>2</v>
      </c>
      <c r="D26" s="21">
        <v>1</v>
      </c>
      <c r="E26" s="21">
        <v>2</v>
      </c>
      <c r="F26" s="21">
        <v>5</v>
      </c>
      <c r="G26" s="21">
        <v>3</v>
      </c>
      <c r="H26" s="21">
        <v>4</v>
      </c>
      <c r="I26" s="21">
        <v>43</v>
      </c>
      <c r="J26" s="21">
        <v>16</v>
      </c>
      <c r="K26" s="21">
        <v>1</v>
      </c>
    </row>
    <row r="27" spans="1:11" x14ac:dyDescent="0.2">
      <c r="A27" s="20" t="s">
        <v>348</v>
      </c>
      <c r="B27" s="21">
        <v>19</v>
      </c>
      <c r="C27" s="21">
        <v>2</v>
      </c>
      <c r="D27" s="21">
        <v>0</v>
      </c>
      <c r="E27" s="21">
        <v>0</v>
      </c>
      <c r="F27" s="21">
        <v>0</v>
      </c>
      <c r="G27" s="21">
        <v>0</v>
      </c>
      <c r="H27" s="21">
        <v>1</v>
      </c>
      <c r="I27" s="21">
        <v>11</v>
      </c>
      <c r="J27" s="21">
        <v>4</v>
      </c>
      <c r="K27" s="21">
        <v>1</v>
      </c>
    </row>
    <row r="28" spans="1:11" x14ac:dyDescent="0.2">
      <c r="A28" s="20" t="s">
        <v>349</v>
      </c>
      <c r="B28" s="21">
        <v>4</v>
      </c>
      <c r="C28" s="21">
        <v>1</v>
      </c>
      <c r="D28" s="21">
        <v>1</v>
      </c>
      <c r="E28" s="21">
        <v>0</v>
      </c>
      <c r="F28" s="21">
        <v>0</v>
      </c>
      <c r="G28" s="21">
        <v>0</v>
      </c>
      <c r="H28" s="21">
        <v>0</v>
      </c>
      <c r="I28" s="21">
        <v>2</v>
      </c>
      <c r="J28" s="21">
        <v>0</v>
      </c>
      <c r="K28" s="21">
        <v>0</v>
      </c>
    </row>
    <row r="29" spans="1:11" x14ac:dyDescent="0.2">
      <c r="A29" s="20" t="s">
        <v>350</v>
      </c>
      <c r="B29" s="21">
        <v>686</v>
      </c>
      <c r="C29" s="21">
        <v>36</v>
      </c>
      <c r="D29" s="21">
        <v>41</v>
      </c>
      <c r="E29" s="21">
        <v>38</v>
      </c>
      <c r="F29" s="21">
        <v>35</v>
      </c>
      <c r="G29" s="21">
        <v>52</v>
      </c>
      <c r="H29" s="21">
        <v>69</v>
      </c>
      <c r="I29" s="21">
        <v>277</v>
      </c>
      <c r="J29" s="21">
        <v>133</v>
      </c>
      <c r="K29" s="21">
        <v>5</v>
      </c>
    </row>
    <row r="30" spans="1:11" x14ac:dyDescent="0.2">
      <c r="A30" s="20" t="s">
        <v>351</v>
      </c>
      <c r="B30" s="21">
        <v>491</v>
      </c>
      <c r="C30" s="21">
        <v>14</v>
      </c>
      <c r="D30" s="21">
        <v>26</v>
      </c>
      <c r="E30" s="21">
        <v>17</v>
      </c>
      <c r="F30" s="21">
        <v>28</v>
      </c>
      <c r="G30" s="21">
        <v>23</v>
      </c>
      <c r="H30" s="21">
        <v>28</v>
      </c>
      <c r="I30" s="21">
        <v>252</v>
      </c>
      <c r="J30" s="21">
        <v>92</v>
      </c>
      <c r="K30" s="21">
        <v>11</v>
      </c>
    </row>
    <row r="31" spans="1:11" x14ac:dyDescent="0.2">
      <c r="A31" s="20" t="s">
        <v>352</v>
      </c>
      <c r="B31" s="21">
        <v>100</v>
      </c>
      <c r="C31" s="21">
        <v>5</v>
      </c>
      <c r="D31" s="21">
        <v>2</v>
      </c>
      <c r="E31" s="21">
        <v>2</v>
      </c>
      <c r="F31" s="21">
        <v>5</v>
      </c>
      <c r="G31" s="21">
        <v>3</v>
      </c>
      <c r="H31" s="21">
        <v>5</v>
      </c>
      <c r="I31" s="21">
        <v>56</v>
      </c>
      <c r="J31" s="21">
        <v>20</v>
      </c>
      <c r="K31" s="21">
        <v>2</v>
      </c>
    </row>
    <row r="32" spans="1:11" x14ac:dyDescent="0.2">
      <c r="A32" s="20" t="s">
        <v>353</v>
      </c>
      <c r="B32" s="21">
        <v>591</v>
      </c>
      <c r="C32" s="21">
        <v>19</v>
      </c>
      <c r="D32" s="21">
        <v>28</v>
      </c>
      <c r="E32" s="21">
        <v>19</v>
      </c>
      <c r="F32" s="21">
        <v>33</v>
      </c>
      <c r="G32" s="21">
        <v>26</v>
      </c>
      <c r="H32" s="21">
        <v>33</v>
      </c>
      <c r="I32" s="21">
        <v>308</v>
      </c>
      <c r="J32" s="21">
        <v>112</v>
      </c>
      <c r="K32" s="21">
        <v>13</v>
      </c>
    </row>
    <row r="33" spans="1:11" x14ac:dyDescent="0.2">
      <c r="A33" s="9" t="s">
        <v>355</v>
      </c>
      <c r="B33" s="10">
        <v>312</v>
      </c>
      <c r="C33" s="10">
        <v>17</v>
      </c>
      <c r="D33" s="10">
        <v>22</v>
      </c>
      <c r="E33" s="10">
        <v>16</v>
      </c>
      <c r="F33" s="10">
        <v>24</v>
      </c>
      <c r="G33" s="10">
        <v>17</v>
      </c>
      <c r="H33" s="10">
        <v>29</v>
      </c>
      <c r="I33" s="10">
        <v>157</v>
      </c>
      <c r="J33" s="10">
        <v>26</v>
      </c>
      <c r="K33" s="10">
        <v>4</v>
      </c>
    </row>
    <row r="34" spans="1:11" x14ac:dyDescent="0.2">
      <c r="A34" s="20" t="s">
        <v>344</v>
      </c>
      <c r="B34" s="21">
        <v>367</v>
      </c>
      <c r="C34" s="21">
        <v>12</v>
      </c>
      <c r="D34" s="21">
        <v>18</v>
      </c>
      <c r="E34" s="21">
        <v>24</v>
      </c>
      <c r="F34" s="21">
        <v>14</v>
      </c>
      <c r="G34" s="21">
        <v>31</v>
      </c>
      <c r="H34" s="21">
        <v>24</v>
      </c>
      <c r="I34" s="21">
        <v>211</v>
      </c>
      <c r="J34" s="21">
        <v>27</v>
      </c>
      <c r="K34" s="21">
        <v>6</v>
      </c>
    </row>
    <row r="35" spans="1:11" x14ac:dyDescent="0.2">
      <c r="A35" s="20" t="s">
        <v>345</v>
      </c>
      <c r="B35" s="21">
        <v>302</v>
      </c>
      <c r="C35" s="21">
        <v>20</v>
      </c>
      <c r="D35" s="21">
        <v>11</v>
      </c>
      <c r="E35" s="21">
        <v>15</v>
      </c>
      <c r="F35" s="21">
        <v>17</v>
      </c>
      <c r="G35" s="21">
        <v>22</v>
      </c>
      <c r="H35" s="21">
        <v>14</v>
      </c>
      <c r="I35" s="21">
        <v>176</v>
      </c>
      <c r="J35" s="21">
        <v>24</v>
      </c>
      <c r="K35" s="21">
        <v>3</v>
      </c>
    </row>
    <row r="36" spans="1:11" x14ac:dyDescent="0.2">
      <c r="A36" s="20" t="s">
        <v>346</v>
      </c>
      <c r="B36" s="21">
        <v>233</v>
      </c>
      <c r="C36" s="21">
        <v>13</v>
      </c>
      <c r="D36" s="21">
        <v>12</v>
      </c>
      <c r="E36" s="21">
        <v>3</v>
      </c>
      <c r="F36" s="21">
        <v>12</v>
      </c>
      <c r="G36" s="21">
        <v>13</v>
      </c>
      <c r="H36" s="21">
        <v>13</v>
      </c>
      <c r="I36" s="21">
        <v>152</v>
      </c>
      <c r="J36" s="21">
        <v>10</v>
      </c>
      <c r="K36" s="21">
        <v>5</v>
      </c>
    </row>
    <row r="37" spans="1:11" x14ac:dyDescent="0.2">
      <c r="A37" s="20" t="s">
        <v>347</v>
      </c>
      <c r="B37" s="21">
        <v>140</v>
      </c>
      <c r="C37" s="21">
        <v>8</v>
      </c>
      <c r="D37" s="21">
        <v>5</v>
      </c>
      <c r="E37" s="21">
        <v>4</v>
      </c>
      <c r="F37" s="21">
        <v>6</v>
      </c>
      <c r="G37" s="21">
        <v>6</v>
      </c>
      <c r="H37" s="21">
        <v>9</v>
      </c>
      <c r="I37" s="21">
        <v>93</v>
      </c>
      <c r="J37" s="21">
        <v>6</v>
      </c>
      <c r="K37" s="21">
        <v>3</v>
      </c>
    </row>
    <row r="38" spans="1:11" x14ac:dyDescent="0.2">
      <c r="A38" s="20" t="s">
        <v>348</v>
      </c>
      <c r="B38" s="21">
        <v>37</v>
      </c>
      <c r="C38" s="21">
        <v>2</v>
      </c>
      <c r="D38" s="21">
        <v>0</v>
      </c>
      <c r="E38" s="21">
        <v>0</v>
      </c>
      <c r="F38" s="21">
        <v>1</v>
      </c>
      <c r="G38" s="21">
        <v>3</v>
      </c>
      <c r="H38" s="21">
        <v>1</v>
      </c>
      <c r="I38" s="21">
        <v>26</v>
      </c>
      <c r="J38" s="21">
        <v>3</v>
      </c>
      <c r="K38" s="21">
        <v>1</v>
      </c>
    </row>
    <row r="39" spans="1:11" x14ac:dyDescent="0.2">
      <c r="A39" s="20" t="s">
        <v>349</v>
      </c>
      <c r="B39" s="21">
        <v>9</v>
      </c>
      <c r="C39" s="21">
        <v>1</v>
      </c>
      <c r="D39" s="21">
        <v>1</v>
      </c>
      <c r="E39" s="21">
        <v>0</v>
      </c>
      <c r="F39" s="21">
        <v>0</v>
      </c>
      <c r="G39" s="21">
        <v>0</v>
      </c>
      <c r="H39" s="21">
        <v>0</v>
      </c>
      <c r="I39" s="21">
        <v>5</v>
      </c>
      <c r="J39" s="21">
        <v>2</v>
      </c>
      <c r="K39" s="21">
        <v>0</v>
      </c>
    </row>
    <row r="40" spans="1:11" x14ac:dyDescent="0.2">
      <c r="A40" s="20" t="s">
        <v>350</v>
      </c>
      <c r="B40" s="21">
        <v>679</v>
      </c>
      <c r="C40" s="21">
        <v>29</v>
      </c>
      <c r="D40" s="21">
        <v>40</v>
      </c>
      <c r="E40" s="21">
        <v>40</v>
      </c>
      <c r="F40" s="21">
        <v>38</v>
      </c>
      <c r="G40" s="21">
        <v>48</v>
      </c>
      <c r="H40" s="21">
        <v>53</v>
      </c>
      <c r="I40" s="21">
        <v>368</v>
      </c>
      <c r="J40" s="21">
        <v>53</v>
      </c>
      <c r="K40" s="21">
        <v>10</v>
      </c>
    </row>
    <row r="41" spans="1:11" x14ac:dyDescent="0.2">
      <c r="A41" s="20" t="s">
        <v>351</v>
      </c>
      <c r="B41" s="21">
        <v>535</v>
      </c>
      <c r="C41" s="21">
        <v>33</v>
      </c>
      <c r="D41" s="21">
        <v>23</v>
      </c>
      <c r="E41" s="21">
        <v>18</v>
      </c>
      <c r="F41" s="21">
        <v>29</v>
      </c>
      <c r="G41" s="21">
        <v>35</v>
      </c>
      <c r="H41" s="21">
        <v>27</v>
      </c>
      <c r="I41" s="21">
        <v>328</v>
      </c>
      <c r="J41" s="21">
        <v>34</v>
      </c>
      <c r="K41" s="21">
        <v>8</v>
      </c>
    </row>
    <row r="42" spans="1:11" x14ac:dyDescent="0.2">
      <c r="A42" s="20" t="s">
        <v>352</v>
      </c>
      <c r="B42" s="21">
        <v>186</v>
      </c>
      <c r="C42" s="21">
        <v>11</v>
      </c>
      <c r="D42" s="21">
        <v>6</v>
      </c>
      <c r="E42" s="21">
        <v>4</v>
      </c>
      <c r="F42" s="21">
        <v>7</v>
      </c>
      <c r="G42" s="21">
        <v>9</v>
      </c>
      <c r="H42" s="21">
        <v>10</v>
      </c>
      <c r="I42" s="21">
        <v>124</v>
      </c>
      <c r="J42" s="21">
        <v>11</v>
      </c>
      <c r="K42" s="21">
        <v>4</v>
      </c>
    </row>
    <row r="43" spans="1:11" x14ac:dyDescent="0.2">
      <c r="A43" s="20" t="s">
        <v>353</v>
      </c>
      <c r="B43" s="21">
        <v>721</v>
      </c>
      <c r="C43" s="21">
        <v>44</v>
      </c>
      <c r="D43" s="21">
        <v>29</v>
      </c>
      <c r="E43" s="21">
        <v>22</v>
      </c>
      <c r="F43" s="21">
        <v>36</v>
      </c>
      <c r="G43" s="21">
        <v>44</v>
      </c>
      <c r="H43" s="21">
        <v>37</v>
      </c>
      <c r="I43" s="21">
        <v>452</v>
      </c>
      <c r="J43" s="21">
        <v>45</v>
      </c>
      <c r="K43" s="21">
        <v>12</v>
      </c>
    </row>
    <row r="44" spans="1:11" x14ac:dyDescent="0.2">
      <c r="A44" s="9" t="s">
        <v>356</v>
      </c>
      <c r="B44" s="9"/>
      <c r="C44" s="9"/>
      <c r="D44" s="9"/>
      <c r="E44" s="9"/>
      <c r="F44" s="9"/>
      <c r="G44" s="9"/>
      <c r="H44" s="9"/>
      <c r="I44" s="9"/>
      <c r="J44" s="9"/>
      <c r="K44" s="9"/>
    </row>
    <row r="45" spans="1:11" x14ac:dyDescent="0.2">
      <c r="A45" s="20" t="s">
        <v>357</v>
      </c>
      <c r="B45" s="21">
        <v>138</v>
      </c>
      <c r="C45" s="21">
        <v>13</v>
      </c>
      <c r="D45" s="21">
        <v>13</v>
      </c>
      <c r="E45" s="21">
        <v>8</v>
      </c>
      <c r="F45" s="21">
        <v>9</v>
      </c>
      <c r="G45" s="21">
        <v>6</v>
      </c>
      <c r="H45" s="21">
        <v>11</v>
      </c>
      <c r="I45" s="21">
        <v>49</v>
      </c>
      <c r="J45" s="21">
        <v>26</v>
      </c>
      <c r="K45" s="21">
        <v>3</v>
      </c>
    </row>
    <row r="46" spans="1:11" x14ac:dyDescent="0.2">
      <c r="A46" s="20" t="s">
        <v>328</v>
      </c>
      <c r="B46" s="21">
        <v>1747</v>
      </c>
      <c r="C46" s="21">
        <v>50</v>
      </c>
      <c r="D46" s="21">
        <v>69</v>
      </c>
      <c r="E46" s="21">
        <v>68</v>
      </c>
      <c r="F46" s="21">
        <v>82</v>
      </c>
      <c r="G46" s="21">
        <v>124</v>
      </c>
      <c r="H46" s="21">
        <v>127</v>
      </c>
      <c r="I46" s="21">
        <v>955</v>
      </c>
      <c r="J46" s="21">
        <v>245</v>
      </c>
      <c r="K46" s="21">
        <v>27</v>
      </c>
    </row>
    <row r="47" spans="1:11" x14ac:dyDescent="0.2">
      <c r="A47" s="20" t="s">
        <v>329</v>
      </c>
      <c r="B47" s="21">
        <v>191</v>
      </c>
      <c r="C47" s="21">
        <v>23</v>
      </c>
      <c r="D47" s="21">
        <v>27</v>
      </c>
      <c r="E47" s="21">
        <v>20</v>
      </c>
      <c r="F47" s="21">
        <v>21</v>
      </c>
      <c r="G47" s="21">
        <v>16</v>
      </c>
      <c r="H47" s="21">
        <v>13</v>
      </c>
      <c r="I47" s="21">
        <v>50</v>
      </c>
      <c r="J47" s="21">
        <v>17</v>
      </c>
      <c r="K47" s="21">
        <v>4</v>
      </c>
    </row>
    <row r="48" spans="1:11" x14ac:dyDescent="0.2">
      <c r="A48" s="20" t="s">
        <v>330</v>
      </c>
      <c r="B48" s="21">
        <v>544</v>
      </c>
      <c r="C48" s="21">
        <v>41</v>
      </c>
      <c r="D48" s="21">
        <v>25</v>
      </c>
      <c r="E48" s="21">
        <v>19</v>
      </c>
      <c r="F48" s="21">
        <v>28</v>
      </c>
      <c r="G48" s="21">
        <v>23</v>
      </c>
      <c r="H48" s="21">
        <v>33</v>
      </c>
      <c r="I48" s="21">
        <v>321</v>
      </c>
      <c r="J48" s="21">
        <v>48</v>
      </c>
      <c r="K48" s="21">
        <v>6</v>
      </c>
    </row>
    <row r="49" spans="1:11" x14ac:dyDescent="0.2">
      <c r="A49" s="20" t="s">
        <v>358</v>
      </c>
      <c r="B49" s="21">
        <v>57</v>
      </c>
      <c r="C49" s="21">
        <v>1</v>
      </c>
      <c r="D49" s="21">
        <v>4</v>
      </c>
      <c r="E49" s="21">
        <v>4</v>
      </c>
      <c r="F49" s="21">
        <v>2</v>
      </c>
      <c r="G49" s="21">
        <v>1</v>
      </c>
      <c r="H49" s="21">
        <v>8</v>
      </c>
      <c r="I49" s="21">
        <v>30</v>
      </c>
      <c r="J49" s="21">
        <v>7</v>
      </c>
      <c r="K49" s="21">
        <v>0</v>
      </c>
    </row>
    <row r="50" spans="1:11" x14ac:dyDescent="0.2">
      <c r="A50" s="9" t="s">
        <v>359</v>
      </c>
      <c r="B50" s="10">
        <v>89</v>
      </c>
      <c r="C50" s="10">
        <v>11</v>
      </c>
      <c r="D50" s="10">
        <v>9</v>
      </c>
      <c r="E50" s="10">
        <v>4</v>
      </c>
      <c r="F50" s="10">
        <v>8</v>
      </c>
      <c r="G50" s="10">
        <v>4</v>
      </c>
      <c r="H50" s="10">
        <v>5</v>
      </c>
      <c r="I50" s="10">
        <v>29</v>
      </c>
      <c r="J50" s="10">
        <v>18</v>
      </c>
      <c r="K50" s="10">
        <v>1</v>
      </c>
    </row>
    <row r="51" spans="1:11" x14ac:dyDescent="0.2">
      <c r="A51" s="20" t="s">
        <v>331</v>
      </c>
      <c r="B51" s="21">
        <v>977</v>
      </c>
      <c r="C51" s="21">
        <v>28</v>
      </c>
      <c r="D51" s="21">
        <v>42</v>
      </c>
      <c r="E51" s="21">
        <v>42</v>
      </c>
      <c r="F51" s="21">
        <v>48</v>
      </c>
      <c r="G51" s="21">
        <v>64</v>
      </c>
      <c r="H51" s="21">
        <v>83</v>
      </c>
      <c r="I51" s="21">
        <v>467</v>
      </c>
      <c r="J51" s="21">
        <v>189</v>
      </c>
      <c r="K51" s="21">
        <v>14</v>
      </c>
    </row>
    <row r="52" spans="1:11" x14ac:dyDescent="0.2">
      <c r="A52" s="20" t="s">
        <v>332</v>
      </c>
      <c r="B52" s="21">
        <v>73</v>
      </c>
      <c r="C52" s="21">
        <v>8</v>
      </c>
      <c r="D52" s="21">
        <v>12</v>
      </c>
      <c r="E52" s="21">
        <v>7</v>
      </c>
      <c r="F52" s="21">
        <v>6</v>
      </c>
      <c r="G52" s="21">
        <v>8</v>
      </c>
      <c r="H52" s="21">
        <v>3</v>
      </c>
      <c r="I52" s="21">
        <v>19</v>
      </c>
      <c r="J52" s="21">
        <v>8</v>
      </c>
      <c r="K52" s="21">
        <v>2</v>
      </c>
    </row>
    <row r="53" spans="1:11" x14ac:dyDescent="0.2">
      <c r="A53" s="20" t="s">
        <v>333</v>
      </c>
      <c r="B53" s="21">
        <v>108</v>
      </c>
      <c r="C53" s="21">
        <v>8</v>
      </c>
      <c r="D53" s="21">
        <v>4</v>
      </c>
      <c r="E53" s="21">
        <v>3</v>
      </c>
      <c r="F53" s="21">
        <v>5</v>
      </c>
      <c r="G53" s="21">
        <v>1</v>
      </c>
      <c r="H53" s="21">
        <v>7</v>
      </c>
      <c r="I53" s="21">
        <v>55</v>
      </c>
      <c r="J53" s="21">
        <v>24</v>
      </c>
      <c r="K53" s="21">
        <v>1</v>
      </c>
    </row>
    <row r="54" spans="1:11" x14ac:dyDescent="0.2">
      <c r="A54" s="20" t="s">
        <v>358</v>
      </c>
      <c r="B54" s="21">
        <v>30</v>
      </c>
      <c r="C54" s="21">
        <v>0</v>
      </c>
      <c r="D54" s="21">
        <v>2</v>
      </c>
      <c r="E54" s="21">
        <v>1</v>
      </c>
      <c r="F54" s="21">
        <v>1</v>
      </c>
      <c r="G54" s="21">
        <v>1</v>
      </c>
      <c r="H54" s="21">
        <v>4</v>
      </c>
      <c r="I54" s="21">
        <v>15</v>
      </c>
      <c r="J54" s="21">
        <v>6</v>
      </c>
      <c r="K54" s="21">
        <v>0</v>
      </c>
    </row>
    <row r="55" spans="1:11" x14ac:dyDescent="0.2">
      <c r="A55" s="9" t="s">
        <v>360</v>
      </c>
      <c r="B55" s="10">
        <v>49</v>
      </c>
      <c r="C55" s="10">
        <v>2</v>
      </c>
      <c r="D55" s="10">
        <v>4</v>
      </c>
      <c r="E55" s="10">
        <v>4</v>
      </c>
      <c r="F55" s="10">
        <v>1</v>
      </c>
      <c r="G55" s="10">
        <v>2</v>
      </c>
      <c r="H55" s="10">
        <v>6</v>
      </c>
      <c r="I55" s="10">
        <v>20</v>
      </c>
      <c r="J55" s="10">
        <v>8</v>
      </c>
      <c r="K55" s="10">
        <v>2</v>
      </c>
    </row>
    <row r="56" spans="1:11" x14ac:dyDescent="0.2">
      <c r="A56" s="20" t="s">
        <v>331</v>
      </c>
      <c r="B56" s="21">
        <v>770</v>
      </c>
      <c r="C56" s="21">
        <v>22</v>
      </c>
      <c r="D56" s="21">
        <v>27</v>
      </c>
      <c r="E56" s="21">
        <v>26</v>
      </c>
      <c r="F56" s="21">
        <v>34</v>
      </c>
      <c r="G56" s="21">
        <v>60</v>
      </c>
      <c r="H56" s="21">
        <v>44</v>
      </c>
      <c r="I56" s="21">
        <v>488</v>
      </c>
      <c r="J56" s="21">
        <v>56</v>
      </c>
      <c r="K56" s="21">
        <v>13</v>
      </c>
    </row>
    <row r="57" spans="1:11" x14ac:dyDescent="0.2">
      <c r="A57" s="20" t="s">
        <v>332</v>
      </c>
      <c r="B57" s="21">
        <v>118</v>
      </c>
      <c r="C57" s="21">
        <v>15</v>
      </c>
      <c r="D57" s="21">
        <v>15</v>
      </c>
      <c r="E57" s="21">
        <v>13</v>
      </c>
      <c r="F57" s="21">
        <v>15</v>
      </c>
      <c r="G57" s="21">
        <v>8</v>
      </c>
      <c r="H57" s="21">
        <v>10</v>
      </c>
      <c r="I57" s="21">
        <v>31</v>
      </c>
      <c r="J57" s="21">
        <v>9</v>
      </c>
      <c r="K57" s="21">
        <v>2</v>
      </c>
    </row>
    <row r="58" spans="1:11" x14ac:dyDescent="0.2">
      <c r="A58" s="20" t="s">
        <v>333</v>
      </c>
      <c r="B58" s="21">
        <v>436</v>
      </c>
      <c r="C58" s="21">
        <v>33</v>
      </c>
      <c r="D58" s="21">
        <v>21</v>
      </c>
      <c r="E58" s="21">
        <v>16</v>
      </c>
      <c r="F58" s="21">
        <v>23</v>
      </c>
      <c r="G58" s="21">
        <v>22</v>
      </c>
      <c r="H58" s="21">
        <v>26</v>
      </c>
      <c r="I58" s="21">
        <v>266</v>
      </c>
      <c r="J58" s="21">
        <v>24</v>
      </c>
      <c r="K58" s="21">
        <v>5</v>
      </c>
    </row>
    <row r="59" spans="1:11" x14ac:dyDescent="0.2">
      <c r="A59" s="20" t="s">
        <v>358</v>
      </c>
      <c r="B59" s="21">
        <v>27</v>
      </c>
      <c r="C59" s="21">
        <v>1</v>
      </c>
      <c r="D59" s="21">
        <v>2</v>
      </c>
      <c r="E59" s="21">
        <v>3</v>
      </c>
      <c r="F59" s="21">
        <v>1</v>
      </c>
      <c r="G59" s="21">
        <v>0</v>
      </c>
      <c r="H59" s="21">
        <v>4</v>
      </c>
      <c r="I59" s="21">
        <v>15</v>
      </c>
      <c r="J59" s="21">
        <v>1</v>
      </c>
      <c r="K59" s="21">
        <v>0</v>
      </c>
    </row>
    <row r="60" spans="1:11" x14ac:dyDescent="0.2">
      <c r="A60" s="9" t="s">
        <v>361</v>
      </c>
      <c r="B60" s="9"/>
      <c r="C60" s="9"/>
      <c r="D60" s="9"/>
      <c r="E60" s="9"/>
      <c r="F60" s="9"/>
      <c r="G60" s="9"/>
      <c r="H60" s="9"/>
      <c r="I60" s="9"/>
      <c r="J60" s="9"/>
      <c r="K60" s="9"/>
    </row>
    <row r="61" spans="1:11" x14ac:dyDescent="0.2">
      <c r="A61" s="20" t="s">
        <v>362</v>
      </c>
      <c r="B61" s="21">
        <v>360</v>
      </c>
      <c r="C61" s="21">
        <v>14</v>
      </c>
      <c r="D61" s="21">
        <v>18</v>
      </c>
      <c r="E61" s="21">
        <v>15</v>
      </c>
      <c r="F61" s="21">
        <v>18</v>
      </c>
      <c r="G61" s="21">
        <v>22</v>
      </c>
      <c r="H61" s="21">
        <v>25</v>
      </c>
      <c r="I61" s="21">
        <v>180</v>
      </c>
      <c r="J61" s="21">
        <v>64</v>
      </c>
      <c r="K61" s="21">
        <v>4</v>
      </c>
    </row>
    <row r="62" spans="1:11" x14ac:dyDescent="0.2">
      <c r="A62" s="20" t="s">
        <v>363</v>
      </c>
      <c r="B62" s="21">
        <v>1326</v>
      </c>
      <c r="C62" s="21">
        <v>63</v>
      </c>
      <c r="D62" s="21">
        <v>78</v>
      </c>
      <c r="E62" s="21">
        <v>60</v>
      </c>
      <c r="F62" s="21">
        <v>69</v>
      </c>
      <c r="G62" s="21">
        <v>80</v>
      </c>
      <c r="H62" s="21">
        <v>93</v>
      </c>
      <c r="I62" s="21">
        <v>721</v>
      </c>
      <c r="J62" s="21">
        <v>139</v>
      </c>
      <c r="K62" s="21">
        <v>23</v>
      </c>
    </row>
    <row r="63" spans="1:11" x14ac:dyDescent="0.2">
      <c r="A63" s="20" t="s">
        <v>364</v>
      </c>
      <c r="B63" s="21">
        <v>649</v>
      </c>
      <c r="C63" s="21">
        <v>26</v>
      </c>
      <c r="D63" s="21">
        <v>17</v>
      </c>
      <c r="E63" s="21">
        <v>23</v>
      </c>
      <c r="F63" s="21">
        <v>33</v>
      </c>
      <c r="G63" s="21">
        <v>42</v>
      </c>
      <c r="H63" s="21">
        <v>37</v>
      </c>
      <c r="I63" s="21">
        <v>375</v>
      </c>
      <c r="J63" s="21">
        <v>86</v>
      </c>
      <c r="K63" s="21">
        <v>10</v>
      </c>
    </row>
    <row r="64" spans="1:11" x14ac:dyDescent="0.2">
      <c r="A64" s="20" t="s">
        <v>365</v>
      </c>
      <c r="B64" s="21">
        <v>277</v>
      </c>
      <c r="C64" s="21">
        <v>23</v>
      </c>
      <c r="D64" s="21">
        <v>20</v>
      </c>
      <c r="E64" s="21">
        <v>17</v>
      </c>
      <c r="F64" s="21">
        <v>20</v>
      </c>
      <c r="G64" s="21">
        <v>23</v>
      </c>
      <c r="H64" s="21">
        <v>30</v>
      </c>
      <c r="I64" s="21">
        <v>96</v>
      </c>
      <c r="J64" s="21">
        <v>46</v>
      </c>
      <c r="K64" s="21">
        <v>2</v>
      </c>
    </row>
    <row r="65" spans="1:11" x14ac:dyDescent="0.2">
      <c r="A65" s="20" t="s">
        <v>366</v>
      </c>
      <c r="B65" s="21">
        <v>65</v>
      </c>
      <c r="C65" s="21">
        <v>2</v>
      </c>
      <c r="D65" s="21">
        <v>5</v>
      </c>
      <c r="E65" s="21">
        <v>4</v>
      </c>
      <c r="F65" s="21">
        <v>2</v>
      </c>
      <c r="G65" s="21">
        <v>3</v>
      </c>
      <c r="H65" s="21">
        <v>7</v>
      </c>
      <c r="I65" s="21">
        <v>33</v>
      </c>
      <c r="J65" s="21">
        <v>8</v>
      </c>
      <c r="K65" s="21">
        <v>1</v>
      </c>
    </row>
    <row r="66" spans="1:11" x14ac:dyDescent="0.2">
      <c r="A66" s="9" t="s">
        <v>367</v>
      </c>
      <c r="B66" s="9"/>
      <c r="C66" s="9"/>
      <c r="D66" s="9"/>
      <c r="E66" s="9"/>
      <c r="F66" s="9"/>
      <c r="G66" s="9"/>
      <c r="H66" s="9"/>
      <c r="I66" s="9"/>
      <c r="J66" s="9"/>
      <c r="K66" s="9"/>
    </row>
    <row r="67" spans="1:11" x14ac:dyDescent="0.2">
      <c r="A67" s="20" t="s">
        <v>368</v>
      </c>
      <c r="B67" s="21">
        <v>537</v>
      </c>
      <c r="C67" s="21">
        <v>55</v>
      </c>
      <c r="D67" s="21">
        <v>46</v>
      </c>
      <c r="E67" s="21">
        <v>37</v>
      </c>
      <c r="F67" s="21">
        <v>38</v>
      </c>
      <c r="G67" s="21">
        <v>30</v>
      </c>
      <c r="H67" s="21">
        <v>39</v>
      </c>
      <c r="I67" s="21">
        <v>242</v>
      </c>
      <c r="J67" s="21">
        <v>44</v>
      </c>
      <c r="K67" s="21">
        <v>6</v>
      </c>
    </row>
    <row r="68" spans="1:11" x14ac:dyDescent="0.2">
      <c r="A68" s="20" t="s">
        <v>180</v>
      </c>
      <c r="B68" s="21">
        <v>1667</v>
      </c>
      <c r="C68" s="21">
        <v>41</v>
      </c>
      <c r="D68" s="21">
        <v>63</v>
      </c>
      <c r="E68" s="21">
        <v>61</v>
      </c>
      <c r="F68" s="21">
        <v>79</v>
      </c>
      <c r="G68" s="21">
        <v>121</v>
      </c>
      <c r="H68" s="21">
        <v>123</v>
      </c>
      <c r="I68" s="21">
        <v>919</v>
      </c>
      <c r="J68" s="21">
        <v>233</v>
      </c>
      <c r="K68" s="21">
        <v>27</v>
      </c>
    </row>
    <row r="69" spans="1:11" x14ac:dyDescent="0.2">
      <c r="A69" s="20" t="s">
        <v>369</v>
      </c>
      <c r="B69" s="21">
        <v>99</v>
      </c>
      <c r="C69" s="21">
        <v>3</v>
      </c>
      <c r="D69" s="21">
        <v>4</v>
      </c>
      <c r="E69" s="21">
        <v>4</v>
      </c>
      <c r="F69" s="21">
        <v>2</v>
      </c>
      <c r="G69" s="21">
        <v>0</v>
      </c>
      <c r="H69" s="21">
        <v>6</v>
      </c>
      <c r="I69" s="21">
        <v>51</v>
      </c>
      <c r="J69" s="21">
        <v>28</v>
      </c>
      <c r="K69" s="21">
        <v>1</v>
      </c>
    </row>
    <row r="70" spans="1:11" x14ac:dyDescent="0.2">
      <c r="A70" s="20" t="s">
        <v>370</v>
      </c>
      <c r="B70" s="21">
        <v>819</v>
      </c>
      <c r="C70" s="21">
        <v>35</v>
      </c>
      <c r="D70" s="21">
        <v>30</v>
      </c>
      <c r="E70" s="21">
        <v>28</v>
      </c>
      <c r="F70" s="21">
        <v>41</v>
      </c>
      <c r="G70" s="21">
        <v>59</v>
      </c>
      <c r="H70" s="21">
        <v>50</v>
      </c>
      <c r="I70" s="21">
        <v>447</v>
      </c>
      <c r="J70" s="21">
        <v>120</v>
      </c>
      <c r="K70" s="21">
        <v>9</v>
      </c>
    </row>
    <row r="71" spans="1:11" x14ac:dyDescent="0.2">
      <c r="A71" s="20" t="s">
        <v>371</v>
      </c>
      <c r="B71" s="21">
        <v>87</v>
      </c>
      <c r="C71" s="21">
        <v>9</v>
      </c>
      <c r="D71" s="21">
        <v>11</v>
      </c>
      <c r="E71" s="21">
        <v>1</v>
      </c>
      <c r="F71" s="21">
        <v>4</v>
      </c>
      <c r="G71" s="21">
        <v>1</v>
      </c>
      <c r="H71" s="21">
        <v>1</v>
      </c>
      <c r="I71" s="21">
        <v>42</v>
      </c>
      <c r="J71" s="21">
        <v>17</v>
      </c>
      <c r="K71" s="21">
        <v>1</v>
      </c>
    </row>
    <row r="72" spans="1:11" x14ac:dyDescent="0.2">
      <c r="A72" s="20" t="s">
        <v>366</v>
      </c>
      <c r="B72" s="21">
        <v>55</v>
      </c>
      <c r="C72" s="21">
        <v>0</v>
      </c>
      <c r="D72" s="21">
        <v>4</v>
      </c>
      <c r="E72" s="21">
        <v>4</v>
      </c>
      <c r="F72" s="21">
        <v>2</v>
      </c>
      <c r="G72" s="21">
        <v>1</v>
      </c>
      <c r="H72" s="21">
        <v>7</v>
      </c>
      <c r="I72" s="21">
        <v>27</v>
      </c>
      <c r="J72" s="21">
        <v>9</v>
      </c>
      <c r="K72" s="21">
        <v>1</v>
      </c>
    </row>
    <row r="73" spans="1:11" x14ac:dyDescent="0.2">
      <c r="A73" s="9" t="s">
        <v>372</v>
      </c>
      <c r="B73" s="9"/>
      <c r="C73" s="9"/>
      <c r="D73" s="9"/>
      <c r="E73" s="9"/>
      <c r="F73" s="9"/>
      <c r="G73" s="9"/>
      <c r="H73" s="9"/>
      <c r="I73" s="9"/>
      <c r="J73" s="9"/>
      <c r="K73" s="9"/>
    </row>
    <row r="74" spans="1:11" x14ac:dyDescent="0.2">
      <c r="A74" s="20" t="s">
        <v>373</v>
      </c>
      <c r="B74" s="21">
        <v>537</v>
      </c>
      <c r="C74" s="21">
        <v>55</v>
      </c>
      <c r="D74" s="21">
        <v>46</v>
      </c>
      <c r="E74" s="21">
        <v>37</v>
      </c>
      <c r="F74" s="21">
        <v>38</v>
      </c>
      <c r="G74" s="21">
        <v>30</v>
      </c>
      <c r="H74" s="21">
        <v>39</v>
      </c>
      <c r="I74" s="21">
        <v>242</v>
      </c>
      <c r="J74" s="21">
        <v>44</v>
      </c>
      <c r="K74" s="21">
        <v>6</v>
      </c>
    </row>
    <row r="75" spans="1:11" x14ac:dyDescent="0.2">
      <c r="A75" s="20" t="s">
        <v>374</v>
      </c>
      <c r="B75" s="21">
        <v>1329</v>
      </c>
      <c r="C75" s="21">
        <v>35</v>
      </c>
      <c r="D75" s="21">
        <v>57</v>
      </c>
      <c r="E75" s="21">
        <v>54</v>
      </c>
      <c r="F75" s="21">
        <v>73</v>
      </c>
      <c r="G75" s="21">
        <v>88</v>
      </c>
      <c r="H75" s="21">
        <v>104</v>
      </c>
      <c r="I75" s="21">
        <v>729</v>
      </c>
      <c r="J75" s="21">
        <v>166</v>
      </c>
      <c r="K75" s="21">
        <v>23</v>
      </c>
    </row>
    <row r="76" spans="1:11" x14ac:dyDescent="0.2">
      <c r="A76" s="20" t="s">
        <v>375</v>
      </c>
      <c r="B76" s="21">
        <v>406</v>
      </c>
      <c r="C76" s="21">
        <v>15</v>
      </c>
      <c r="D76" s="21">
        <v>16</v>
      </c>
      <c r="E76" s="21">
        <v>14</v>
      </c>
      <c r="F76" s="21">
        <v>17</v>
      </c>
      <c r="G76" s="21">
        <v>35</v>
      </c>
      <c r="H76" s="21">
        <v>26</v>
      </c>
      <c r="I76" s="21">
        <v>217</v>
      </c>
      <c r="J76" s="21">
        <v>57</v>
      </c>
      <c r="K76" s="21">
        <v>9</v>
      </c>
    </row>
    <row r="77" spans="1:11" x14ac:dyDescent="0.2">
      <c r="A77" s="20" t="s">
        <v>376</v>
      </c>
      <c r="B77" s="21">
        <v>152</v>
      </c>
      <c r="C77" s="21">
        <v>8</v>
      </c>
      <c r="D77" s="21">
        <v>5</v>
      </c>
      <c r="E77" s="21">
        <v>3</v>
      </c>
      <c r="F77" s="21">
        <v>7</v>
      </c>
      <c r="G77" s="21">
        <v>6</v>
      </c>
      <c r="H77" s="21">
        <v>6</v>
      </c>
      <c r="I77" s="21">
        <v>90</v>
      </c>
      <c r="J77" s="21">
        <v>27</v>
      </c>
      <c r="K77" s="21">
        <v>0</v>
      </c>
    </row>
    <row r="78" spans="1:11" x14ac:dyDescent="0.2">
      <c r="A78" s="20" t="s">
        <v>377</v>
      </c>
      <c r="B78" s="21">
        <v>88</v>
      </c>
      <c r="C78" s="21">
        <v>7</v>
      </c>
      <c r="D78" s="21">
        <v>1</v>
      </c>
      <c r="E78" s="21">
        <v>2</v>
      </c>
      <c r="F78" s="21">
        <v>1</v>
      </c>
      <c r="G78" s="21">
        <v>1</v>
      </c>
      <c r="H78" s="21">
        <v>4</v>
      </c>
      <c r="I78" s="21">
        <v>51</v>
      </c>
      <c r="J78" s="21">
        <v>19</v>
      </c>
      <c r="K78" s="21">
        <v>2</v>
      </c>
    </row>
    <row r="79" spans="1:11" x14ac:dyDescent="0.2">
      <c r="A79" s="20" t="s">
        <v>378</v>
      </c>
      <c r="B79" s="21">
        <v>84</v>
      </c>
      <c r="C79" s="21">
        <v>2</v>
      </c>
      <c r="D79" s="21">
        <v>4</v>
      </c>
      <c r="E79" s="21">
        <v>4</v>
      </c>
      <c r="F79" s="21">
        <v>4</v>
      </c>
      <c r="G79" s="21">
        <v>8</v>
      </c>
      <c r="H79" s="21">
        <v>4</v>
      </c>
      <c r="I79" s="21">
        <v>38</v>
      </c>
      <c r="J79" s="21">
        <v>20</v>
      </c>
      <c r="K79" s="21">
        <v>0</v>
      </c>
    </row>
    <row r="80" spans="1:11" x14ac:dyDescent="0.2">
      <c r="A80" s="20" t="s">
        <v>366</v>
      </c>
      <c r="B80" s="21">
        <v>81</v>
      </c>
      <c r="C80" s="21">
        <v>6</v>
      </c>
      <c r="D80" s="21">
        <v>9</v>
      </c>
      <c r="E80" s="21">
        <v>5</v>
      </c>
      <c r="F80" s="21">
        <v>2</v>
      </c>
      <c r="G80" s="21">
        <v>2</v>
      </c>
      <c r="H80" s="21">
        <v>9</v>
      </c>
      <c r="I80" s="21">
        <v>38</v>
      </c>
      <c r="J80" s="21">
        <v>10</v>
      </c>
      <c r="K80" s="21">
        <v>0</v>
      </c>
    </row>
    <row r="81" spans="1:11" x14ac:dyDescent="0.2">
      <c r="A81" s="9" t="s">
        <v>379</v>
      </c>
      <c r="B81" s="9"/>
      <c r="C81" s="9"/>
      <c r="D81" s="9"/>
      <c r="E81" s="9"/>
      <c r="F81" s="9"/>
      <c r="G81" s="9"/>
      <c r="H81" s="9"/>
      <c r="I81" s="9"/>
      <c r="J81" s="9"/>
      <c r="K81" s="9"/>
    </row>
    <row r="82" spans="1:11" x14ac:dyDescent="0.2">
      <c r="A82" s="20" t="s">
        <v>380</v>
      </c>
      <c r="B82" s="21">
        <v>788</v>
      </c>
      <c r="C82" s="21">
        <v>32</v>
      </c>
      <c r="D82" s="21">
        <v>35</v>
      </c>
      <c r="E82" s="21">
        <v>41</v>
      </c>
      <c r="F82" s="21">
        <v>44</v>
      </c>
      <c r="G82" s="21">
        <v>51</v>
      </c>
      <c r="H82" s="21">
        <v>67</v>
      </c>
      <c r="I82" s="21">
        <v>371</v>
      </c>
      <c r="J82" s="21">
        <v>136</v>
      </c>
      <c r="K82" s="21">
        <v>11</v>
      </c>
    </row>
    <row r="83" spans="1:11" x14ac:dyDescent="0.2">
      <c r="A83" s="20" t="s">
        <v>381</v>
      </c>
      <c r="B83" s="21">
        <v>1824</v>
      </c>
      <c r="C83" s="21">
        <v>93</v>
      </c>
      <c r="D83" s="21">
        <v>99</v>
      </c>
      <c r="E83" s="21">
        <v>73</v>
      </c>
      <c r="F83" s="21">
        <v>95</v>
      </c>
      <c r="G83" s="21">
        <v>118</v>
      </c>
      <c r="H83" s="21">
        <v>117</v>
      </c>
      <c r="I83" s="21">
        <v>1001</v>
      </c>
      <c r="J83" s="21">
        <v>199</v>
      </c>
      <c r="K83" s="21">
        <v>29</v>
      </c>
    </row>
    <row r="84" spans="1:11" x14ac:dyDescent="0.2">
      <c r="A84" s="20" t="s">
        <v>366</v>
      </c>
      <c r="B84" s="21">
        <v>65</v>
      </c>
      <c r="C84" s="21">
        <v>3</v>
      </c>
      <c r="D84" s="21">
        <v>4</v>
      </c>
      <c r="E84" s="21">
        <v>5</v>
      </c>
      <c r="F84" s="21">
        <v>3</v>
      </c>
      <c r="G84" s="21">
        <v>1</v>
      </c>
      <c r="H84" s="21">
        <v>8</v>
      </c>
      <c r="I84" s="21">
        <v>33</v>
      </c>
      <c r="J84" s="21">
        <v>8</v>
      </c>
      <c r="K84" s="21">
        <v>0</v>
      </c>
    </row>
    <row r="85" spans="1:11" x14ac:dyDescent="0.2">
      <c r="A85" s="9" t="s">
        <v>382</v>
      </c>
      <c r="B85" s="9"/>
      <c r="C85" s="9"/>
      <c r="D85" s="9"/>
      <c r="E85" s="9"/>
      <c r="F85" s="9"/>
      <c r="G85" s="9"/>
      <c r="H85" s="9"/>
      <c r="I85" s="9"/>
      <c r="J85" s="9"/>
      <c r="K85" s="9"/>
    </row>
    <row r="86" spans="1:11" x14ac:dyDescent="0.2">
      <c r="A86" s="20" t="s">
        <v>383</v>
      </c>
      <c r="B86" s="21">
        <v>393</v>
      </c>
      <c r="C86" s="21">
        <v>17</v>
      </c>
      <c r="D86" s="21">
        <v>19</v>
      </c>
      <c r="E86" s="21">
        <v>27</v>
      </c>
      <c r="F86" s="21">
        <v>24</v>
      </c>
      <c r="G86" s="21">
        <v>25</v>
      </c>
      <c r="H86" s="21">
        <v>36</v>
      </c>
      <c r="I86" s="21">
        <v>172</v>
      </c>
      <c r="J86" s="21">
        <v>69</v>
      </c>
      <c r="K86" s="21">
        <v>4</v>
      </c>
    </row>
    <row r="87" spans="1:11" x14ac:dyDescent="0.2">
      <c r="A87" s="20" t="s">
        <v>181</v>
      </c>
      <c r="B87" s="21">
        <v>1944</v>
      </c>
      <c r="C87" s="21">
        <v>90</v>
      </c>
      <c r="D87" s="21">
        <v>94</v>
      </c>
      <c r="E87" s="21">
        <v>69</v>
      </c>
      <c r="F87" s="21">
        <v>99</v>
      </c>
      <c r="G87" s="21">
        <v>119</v>
      </c>
      <c r="H87" s="21">
        <v>136</v>
      </c>
      <c r="I87" s="21">
        <v>1070</v>
      </c>
      <c r="J87" s="21">
        <v>236</v>
      </c>
      <c r="K87" s="21">
        <v>31</v>
      </c>
    </row>
    <row r="88" spans="1:11" x14ac:dyDescent="0.2">
      <c r="A88" s="20" t="s">
        <v>182</v>
      </c>
      <c r="B88" s="21">
        <v>38</v>
      </c>
      <c r="C88" s="21">
        <v>0</v>
      </c>
      <c r="D88" s="21">
        <v>2</v>
      </c>
      <c r="E88" s="21">
        <v>1</v>
      </c>
      <c r="F88" s="21">
        <v>3</v>
      </c>
      <c r="G88" s="21">
        <v>6</v>
      </c>
      <c r="H88" s="21">
        <v>2</v>
      </c>
      <c r="I88" s="21">
        <v>21</v>
      </c>
      <c r="J88" s="21">
        <v>3</v>
      </c>
      <c r="K88" s="21">
        <v>0</v>
      </c>
    </row>
    <row r="89" spans="1:11" x14ac:dyDescent="0.2">
      <c r="A89" s="20" t="s">
        <v>384</v>
      </c>
      <c r="B89" s="21">
        <v>36</v>
      </c>
      <c r="C89" s="21">
        <v>3</v>
      </c>
      <c r="D89" s="21">
        <v>3</v>
      </c>
      <c r="E89" s="21">
        <v>2</v>
      </c>
      <c r="F89" s="21">
        <v>2</v>
      </c>
      <c r="G89" s="21">
        <v>1</v>
      </c>
      <c r="H89" s="21">
        <v>4</v>
      </c>
      <c r="I89" s="21">
        <v>17</v>
      </c>
      <c r="J89" s="21">
        <v>4</v>
      </c>
      <c r="K89" s="21">
        <v>0</v>
      </c>
    </row>
    <row r="90" spans="1:11" x14ac:dyDescent="0.2">
      <c r="A90" s="20" t="s">
        <v>183</v>
      </c>
      <c r="B90" s="21">
        <v>53</v>
      </c>
      <c r="C90" s="21">
        <v>1</v>
      </c>
      <c r="D90" s="21">
        <v>2</v>
      </c>
      <c r="E90" s="21">
        <v>4</v>
      </c>
      <c r="F90" s="21">
        <v>1</v>
      </c>
      <c r="G90" s="21">
        <v>6</v>
      </c>
      <c r="H90" s="21">
        <v>1</v>
      </c>
      <c r="I90" s="21">
        <v>27</v>
      </c>
      <c r="J90" s="21">
        <v>11</v>
      </c>
      <c r="K90" s="21">
        <v>0</v>
      </c>
    </row>
    <row r="91" spans="1:11" x14ac:dyDescent="0.2">
      <c r="A91" s="20" t="s">
        <v>385</v>
      </c>
      <c r="B91" s="21">
        <v>22</v>
      </c>
      <c r="C91" s="21">
        <v>2</v>
      </c>
      <c r="D91" s="21">
        <v>1</v>
      </c>
      <c r="E91" s="21">
        <v>1</v>
      </c>
      <c r="F91" s="21">
        <v>1</v>
      </c>
      <c r="G91" s="21">
        <v>2</v>
      </c>
      <c r="H91" s="21">
        <v>1</v>
      </c>
      <c r="I91" s="21">
        <v>11</v>
      </c>
      <c r="J91" s="21">
        <v>2</v>
      </c>
      <c r="K91" s="21">
        <v>1</v>
      </c>
    </row>
    <row r="92" spans="1:11" x14ac:dyDescent="0.2">
      <c r="A92" s="20" t="s">
        <v>386</v>
      </c>
      <c r="B92" s="21">
        <v>32</v>
      </c>
      <c r="C92" s="21">
        <v>7</v>
      </c>
      <c r="D92" s="21">
        <v>6</v>
      </c>
      <c r="E92" s="21">
        <v>2</v>
      </c>
      <c r="F92" s="21">
        <v>3</v>
      </c>
      <c r="G92" s="21">
        <v>2</v>
      </c>
      <c r="H92" s="21">
        <v>0</v>
      </c>
      <c r="I92" s="21">
        <v>10</v>
      </c>
      <c r="J92" s="21">
        <v>2</v>
      </c>
      <c r="K92" s="21">
        <v>0</v>
      </c>
    </row>
    <row r="93" spans="1:11" x14ac:dyDescent="0.2">
      <c r="A93" s="20" t="s">
        <v>387</v>
      </c>
      <c r="B93" s="21">
        <v>9</v>
      </c>
      <c r="C93" s="21">
        <v>0</v>
      </c>
      <c r="D93" s="21">
        <v>0</v>
      </c>
      <c r="E93" s="21">
        <v>2</v>
      </c>
      <c r="F93" s="21">
        <v>0</v>
      </c>
      <c r="G93" s="21">
        <v>1</v>
      </c>
      <c r="H93" s="21">
        <v>0</v>
      </c>
      <c r="I93" s="21">
        <v>3</v>
      </c>
      <c r="J93" s="21">
        <v>3</v>
      </c>
      <c r="K93" s="21">
        <v>0</v>
      </c>
    </row>
    <row r="94" spans="1:11" x14ac:dyDescent="0.2">
      <c r="A94" s="20" t="s">
        <v>366</v>
      </c>
      <c r="B94" s="21">
        <v>150</v>
      </c>
      <c r="C94" s="21">
        <v>8</v>
      </c>
      <c r="D94" s="21">
        <v>11</v>
      </c>
      <c r="E94" s="21">
        <v>11</v>
      </c>
      <c r="F94" s="21">
        <v>9</v>
      </c>
      <c r="G94" s="21">
        <v>8</v>
      </c>
      <c r="H94" s="21">
        <v>12</v>
      </c>
      <c r="I94" s="21">
        <v>74</v>
      </c>
      <c r="J94" s="21">
        <v>13</v>
      </c>
      <c r="K94" s="21">
        <v>4</v>
      </c>
    </row>
    <row r="95" spans="1:11" x14ac:dyDescent="0.2">
      <c r="A95" s="9" t="s">
        <v>388</v>
      </c>
      <c r="B95" s="9"/>
      <c r="C95" s="9"/>
      <c r="D95" s="9"/>
      <c r="E95" s="9"/>
      <c r="F95" s="9"/>
      <c r="G95" s="9"/>
      <c r="H95" s="9"/>
      <c r="I95" s="9"/>
      <c r="J95" s="9"/>
      <c r="K95" s="9"/>
    </row>
    <row r="96" spans="1:11" x14ac:dyDescent="0.2">
      <c r="A96" s="20" t="s">
        <v>184</v>
      </c>
      <c r="B96" s="21">
        <v>54</v>
      </c>
      <c r="C96" s="21">
        <v>8</v>
      </c>
      <c r="D96" s="21">
        <v>5</v>
      </c>
      <c r="E96" s="21">
        <v>3</v>
      </c>
      <c r="F96" s="21">
        <v>3</v>
      </c>
      <c r="G96" s="21">
        <v>4</v>
      </c>
      <c r="H96" s="21">
        <v>1</v>
      </c>
      <c r="I96" s="21">
        <v>22</v>
      </c>
      <c r="J96" s="21">
        <v>8</v>
      </c>
      <c r="K96" s="21">
        <v>0</v>
      </c>
    </row>
    <row r="97" spans="1:11" x14ac:dyDescent="0.2">
      <c r="A97" s="20" t="s">
        <v>185</v>
      </c>
      <c r="B97" s="21">
        <v>196</v>
      </c>
      <c r="C97" s="21">
        <v>14</v>
      </c>
      <c r="D97" s="21">
        <v>9</v>
      </c>
      <c r="E97" s="21">
        <v>9</v>
      </c>
      <c r="F97" s="21">
        <v>12</v>
      </c>
      <c r="G97" s="21">
        <v>14</v>
      </c>
      <c r="H97" s="21">
        <v>18</v>
      </c>
      <c r="I97" s="21">
        <v>97</v>
      </c>
      <c r="J97" s="21">
        <v>19</v>
      </c>
      <c r="K97" s="21">
        <v>4</v>
      </c>
    </row>
    <row r="98" spans="1:11" x14ac:dyDescent="0.2">
      <c r="A98" s="20" t="s">
        <v>186</v>
      </c>
      <c r="B98" s="21">
        <v>310</v>
      </c>
      <c r="C98" s="21">
        <v>22</v>
      </c>
      <c r="D98" s="21">
        <v>21</v>
      </c>
      <c r="E98" s="21">
        <v>17</v>
      </c>
      <c r="F98" s="21">
        <v>19</v>
      </c>
      <c r="G98" s="21">
        <v>13</v>
      </c>
      <c r="H98" s="21">
        <v>19</v>
      </c>
      <c r="I98" s="21">
        <v>159</v>
      </c>
      <c r="J98" s="21">
        <v>35</v>
      </c>
      <c r="K98" s="21">
        <v>5</v>
      </c>
    </row>
    <row r="99" spans="1:11" x14ac:dyDescent="0.2">
      <c r="A99" s="20" t="s">
        <v>187</v>
      </c>
      <c r="B99" s="21">
        <v>385</v>
      </c>
      <c r="C99" s="21">
        <v>20</v>
      </c>
      <c r="D99" s="21">
        <v>30</v>
      </c>
      <c r="E99" s="21">
        <v>16</v>
      </c>
      <c r="F99" s="21">
        <v>25</v>
      </c>
      <c r="G99" s="21">
        <v>23</v>
      </c>
      <c r="H99" s="21">
        <v>22</v>
      </c>
      <c r="I99" s="21">
        <v>198</v>
      </c>
      <c r="J99" s="21">
        <v>41</v>
      </c>
      <c r="K99" s="21">
        <v>10</v>
      </c>
    </row>
    <row r="100" spans="1:11" x14ac:dyDescent="0.2">
      <c r="A100" s="20" t="s">
        <v>188</v>
      </c>
      <c r="B100" s="21">
        <v>361</v>
      </c>
      <c r="C100" s="21">
        <v>10</v>
      </c>
      <c r="D100" s="21">
        <v>13</v>
      </c>
      <c r="E100" s="21">
        <v>17</v>
      </c>
      <c r="F100" s="21">
        <v>19</v>
      </c>
      <c r="G100" s="21">
        <v>21</v>
      </c>
      <c r="H100" s="21">
        <v>27</v>
      </c>
      <c r="I100" s="21">
        <v>200</v>
      </c>
      <c r="J100" s="21">
        <v>50</v>
      </c>
      <c r="K100" s="21">
        <v>4</v>
      </c>
    </row>
    <row r="101" spans="1:11" x14ac:dyDescent="0.2">
      <c r="A101" s="20" t="s">
        <v>189</v>
      </c>
      <c r="B101" s="21">
        <v>315</v>
      </c>
      <c r="C101" s="21">
        <v>7</v>
      </c>
      <c r="D101" s="21">
        <v>14</v>
      </c>
      <c r="E101" s="21">
        <v>13</v>
      </c>
      <c r="F101" s="21">
        <v>12</v>
      </c>
      <c r="G101" s="21">
        <v>17</v>
      </c>
      <c r="H101" s="21">
        <v>27</v>
      </c>
      <c r="I101" s="21">
        <v>171</v>
      </c>
      <c r="J101" s="21">
        <v>48</v>
      </c>
      <c r="K101" s="21">
        <v>6</v>
      </c>
    </row>
    <row r="102" spans="1:11" x14ac:dyDescent="0.2">
      <c r="A102" s="20" t="s">
        <v>190</v>
      </c>
      <c r="B102" s="21">
        <v>364</v>
      </c>
      <c r="C102" s="21">
        <v>10</v>
      </c>
      <c r="D102" s="21">
        <v>13</v>
      </c>
      <c r="E102" s="21">
        <v>17</v>
      </c>
      <c r="F102" s="21">
        <v>14</v>
      </c>
      <c r="G102" s="21">
        <v>27</v>
      </c>
      <c r="H102" s="21">
        <v>24</v>
      </c>
      <c r="I102" s="21">
        <v>205</v>
      </c>
      <c r="J102" s="21">
        <v>51</v>
      </c>
      <c r="K102" s="21">
        <v>3</v>
      </c>
    </row>
    <row r="103" spans="1:11" x14ac:dyDescent="0.2">
      <c r="A103" s="20" t="s">
        <v>191</v>
      </c>
      <c r="B103" s="21">
        <v>267</v>
      </c>
      <c r="C103" s="21">
        <v>11</v>
      </c>
      <c r="D103" s="21">
        <v>7</v>
      </c>
      <c r="E103" s="21">
        <v>8</v>
      </c>
      <c r="F103" s="21">
        <v>14</v>
      </c>
      <c r="G103" s="21">
        <v>19</v>
      </c>
      <c r="H103" s="21">
        <v>21</v>
      </c>
      <c r="I103" s="21">
        <v>143</v>
      </c>
      <c r="J103" s="21">
        <v>39</v>
      </c>
      <c r="K103" s="21">
        <v>5</v>
      </c>
    </row>
    <row r="104" spans="1:11" x14ac:dyDescent="0.2">
      <c r="A104" s="20" t="s">
        <v>192</v>
      </c>
      <c r="B104" s="21">
        <v>90</v>
      </c>
      <c r="C104" s="21">
        <v>6</v>
      </c>
      <c r="D104" s="21">
        <v>0</v>
      </c>
      <c r="E104" s="21">
        <v>4</v>
      </c>
      <c r="F104" s="21">
        <v>1</v>
      </c>
      <c r="G104" s="21">
        <v>12</v>
      </c>
      <c r="H104" s="21">
        <v>8</v>
      </c>
      <c r="I104" s="21">
        <v>46</v>
      </c>
      <c r="J104" s="21">
        <v>13</v>
      </c>
      <c r="K104" s="21">
        <v>0</v>
      </c>
    </row>
    <row r="105" spans="1:11" x14ac:dyDescent="0.2">
      <c r="A105" s="20" t="s">
        <v>193</v>
      </c>
      <c r="B105" s="21">
        <v>94</v>
      </c>
      <c r="C105" s="21">
        <v>1</v>
      </c>
      <c r="D105" s="21">
        <v>0</v>
      </c>
      <c r="E105" s="21">
        <v>2</v>
      </c>
      <c r="F105" s="21">
        <v>7</v>
      </c>
      <c r="G105" s="21">
        <v>11</v>
      </c>
      <c r="H105" s="21">
        <v>4</v>
      </c>
      <c r="I105" s="21">
        <v>49</v>
      </c>
      <c r="J105" s="21">
        <v>20</v>
      </c>
      <c r="K105" s="21">
        <v>0</v>
      </c>
    </row>
    <row r="106" spans="1:11" x14ac:dyDescent="0.2">
      <c r="A106" s="20" t="s">
        <v>389</v>
      </c>
      <c r="B106" s="21">
        <v>47</v>
      </c>
      <c r="C106" s="21">
        <v>9</v>
      </c>
      <c r="D106" s="21">
        <v>7</v>
      </c>
      <c r="E106" s="21">
        <v>2</v>
      </c>
      <c r="F106" s="21">
        <v>4</v>
      </c>
      <c r="G106" s="21">
        <v>3</v>
      </c>
      <c r="H106" s="21">
        <v>4</v>
      </c>
      <c r="I106" s="21">
        <v>16</v>
      </c>
      <c r="J106" s="21">
        <v>2</v>
      </c>
      <c r="K106" s="21">
        <v>0</v>
      </c>
    </row>
    <row r="107" spans="1:11" x14ac:dyDescent="0.2">
      <c r="A107" s="20" t="s">
        <v>366</v>
      </c>
      <c r="B107" s="21">
        <v>194</v>
      </c>
      <c r="C107" s="21">
        <v>10</v>
      </c>
      <c r="D107" s="21">
        <v>19</v>
      </c>
      <c r="E107" s="21">
        <v>11</v>
      </c>
      <c r="F107" s="21">
        <v>12</v>
      </c>
      <c r="G107" s="21">
        <v>6</v>
      </c>
      <c r="H107" s="21">
        <v>17</v>
      </c>
      <c r="I107" s="21">
        <v>99</v>
      </c>
      <c r="J107" s="21">
        <v>17</v>
      </c>
      <c r="K107" s="21">
        <v>3</v>
      </c>
    </row>
    <row r="108" spans="1:11" x14ac:dyDescent="0.2">
      <c r="A108" s="9" t="s">
        <v>390</v>
      </c>
      <c r="B108" s="9"/>
      <c r="C108" s="9"/>
      <c r="D108" s="9"/>
      <c r="E108" s="9"/>
      <c r="F108" s="9"/>
      <c r="G108" s="9"/>
      <c r="H108" s="9"/>
      <c r="I108" s="9"/>
      <c r="J108" s="9"/>
      <c r="K108" s="9"/>
    </row>
    <row r="109" spans="1:11" x14ac:dyDescent="0.2">
      <c r="A109" s="20" t="s">
        <v>391</v>
      </c>
      <c r="B109" s="21">
        <v>633</v>
      </c>
      <c r="C109" s="21">
        <v>34</v>
      </c>
      <c r="D109" s="21">
        <v>47</v>
      </c>
      <c r="E109" s="21">
        <v>31</v>
      </c>
      <c r="F109" s="21">
        <v>50</v>
      </c>
      <c r="G109" s="21">
        <v>53</v>
      </c>
      <c r="H109" s="21">
        <v>50</v>
      </c>
      <c r="I109" s="21">
        <v>313</v>
      </c>
      <c r="J109" s="21">
        <v>48</v>
      </c>
      <c r="K109" s="21">
        <v>7</v>
      </c>
    </row>
    <row r="110" spans="1:11" x14ac:dyDescent="0.2">
      <c r="A110" s="20" t="s">
        <v>392</v>
      </c>
      <c r="B110" s="21">
        <v>1123</v>
      </c>
      <c r="C110" s="21">
        <v>57</v>
      </c>
      <c r="D110" s="21">
        <v>51</v>
      </c>
      <c r="E110" s="21">
        <v>57</v>
      </c>
      <c r="F110" s="21">
        <v>55</v>
      </c>
      <c r="G110" s="21">
        <v>67</v>
      </c>
      <c r="H110" s="21">
        <v>84</v>
      </c>
      <c r="I110" s="21">
        <v>611</v>
      </c>
      <c r="J110" s="21">
        <v>124</v>
      </c>
      <c r="K110" s="21">
        <v>17</v>
      </c>
    </row>
    <row r="111" spans="1:11" x14ac:dyDescent="0.2">
      <c r="A111" s="20" t="s">
        <v>393</v>
      </c>
      <c r="B111" s="21">
        <v>660</v>
      </c>
      <c r="C111" s="21">
        <v>28</v>
      </c>
      <c r="D111" s="21">
        <v>30</v>
      </c>
      <c r="E111" s="21">
        <v>23</v>
      </c>
      <c r="F111" s="21">
        <v>25</v>
      </c>
      <c r="G111" s="21">
        <v>40</v>
      </c>
      <c r="H111" s="21">
        <v>48</v>
      </c>
      <c r="I111" s="21">
        <v>339</v>
      </c>
      <c r="J111" s="21">
        <v>114</v>
      </c>
      <c r="K111" s="21">
        <v>13</v>
      </c>
    </row>
    <row r="112" spans="1:11" x14ac:dyDescent="0.2">
      <c r="A112" s="20" t="s">
        <v>394</v>
      </c>
      <c r="B112" s="21">
        <v>261</v>
      </c>
      <c r="C112" s="21">
        <v>9</v>
      </c>
      <c r="D112" s="21">
        <v>10</v>
      </c>
      <c r="E112" s="21">
        <v>8</v>
      </c>
      <c r="F112" s="21">
        <v>12</v>
      </c>
      <c r="G112" s="21">
        <v>10</v>
      </c>
      <c r="H112" s="21">
        <v>10</v>
      </c>
      <c r="I112" s="21">
        <v>142</v>
      </c>
      <c r="J112" s="21">
        <v>57</v>
      </c>
      <c r="K112" s="21">
        <v>3</v>
      </c>
    </row>
    <row r="113" spans="1:11" x14ac:dyDescent="0.2">
      <c r="A113" s="9" t="s">
        <v>395</v>
      </c>
      <c r="B113" s="9"/>
      <c r="C113" s="9"/>
      <c r="D113" s="9"/>
      <c r="E113" s="9"/>
      <c r="F113" s="9"/>
      <c r="G113" s="9"/>
      <c r="H113" s="9"/>
      <c r="I113" s="9"/>
      <c r="J113" s="9"/>
      <c r="K113" s="9"/>
    </row>
    <row r="114" spans="1:11" x14ac:dyDescent="0.2">
      <c r="A114" s="20" t="s">
        <v>396</v>
      </c>
      <c r="B114" s="21">
        <v>329</v>
      </c>
      <c r="C114" s="21">
        <v>21</v>
      </c>
      <c r="D114" s="21">
        <v>18</v>
      </c>
      <c r="E114" s="21">
        <v>22</v>
      </c>
      <c r="F114" s="21">
        <v>27</v>
      </c>
      <c r="G114" s="21">
        <v>19</v>
      </c>
      <c r="H114" s="21">
        <v>23</v>
      </c>
      <c r="I114" s="21">
        <v>157</v>
      </c>
      <c r="J114" s="21">
        <v>38</v>
      </c>
      <c r="K114" s="21">
        <v>4</v>
      </c>
    </row>
    <row r="115" spans="1:11" x14ac:dyDescent="0.2">
      <c r="A115" s="20" t="s">
        <v>397</v>
      </c>
      <c r="B115" s="21">
        <v>828</v>
      </c>
      <c r="C115" s="21">
        <v>45</v>
      </c>
      <c r="D115" s="21">
        <v>44</v>
      </c>
      <c r="E115" s="21">
        <v>38</v>
      </c>
      <c r="F115" s="21">
        <v>51</v>
      </c>
      <c r="G115" s="21">
        <v>66</v>
      </c>
      <c r="H115" s="21">
        <v>66</v>
      </c>
      <c r="I115" s="21">
        <v>422</v>
      </c>
      <c r="J115" s="21">
        <v>81</v>
      </c>
      <c r="K115" s="21">
        <v>15</v>
      </c>
    </row>
    <row r="116" spans="1:11" x14ac:dyDescent="0.2">
      <c r="A116" s="20" t="s">
        <v>879</v>
      </c>
      <c r="B116" s="21">
        <v>499</v>
      </c>
      <c r="C116" s="21">
        <v>13</v>
      </c>
      <c r="D116" s="21">
        <v>17</v>
      </c>
      <c r="E116" s="21">
        <v>17</v>
      </c>
      <c r="F116" s="21">
        <v>20</v>
      </c>
      <c r="G116" s="21">
        <v>20</v>
      </c>
      <c r="H116" s="21">
        <v>35</v>
      </c>
      <c r="I116" s="21">
        <v>265</v>
      </c>
      <c r="J116" s="21">
        <v>102</v>
      </c>
      <c r="K116" s="21">
        <v>10</v>
      </c>
    </row>
    <row r="117" spans="1:11" x14ac:dyDescent="0.2">
      <c r="A117" s="20" t="s">
        <v>398</v>
      </c>
      <c r="B117" s="21">
        <v>468</v>
      </c>
      <c r="C117" s="21">
        <v>21</v>
      </c>
      <c r="D117" s="21">
        <v>23</v>
      </c>
      <c r="E117" s="21">
        <v>17</v>
      </c>
      <c r="F117" s="21">
        <v>23</v>
      </c>
      <c r="G117" s="21">
        <v>34</v>
      </c>
      <c r="H117" s="21">
        <v>29</v>
      </c>
      <c r="I117" s="21">
        <v>266</v>
      </c>
      <c r="J117" s="21">
        <v>50</v>
      </c>
      <c r="K117" s="21">
        <v>5</v>
      </c>
    </row>
    <row r="118" spans="1:11" x14ac:dyDescent="0.2">
      <c r="A118" s="20" t="s">
        <v>399</v>
      </c>
      <c r="B118" s="21">
        <v>257</v>
      </c>
      <c r="C118" s="21">
        <v>11</v>
      </c>
      <c r="D118" s="21">
        <v>14</v>
      </c>
      <c r="E118" s="21">
        <v>14</v>
      </c>
      <c r="F118" s="21">
        <v>10</v>
      </c>
      <c r="G118" s="21">
        <v>12</v>
      </c>
      <c r="H118" s="21">
        <v>14</v>
      </c>
      <c r="I118" s="21">
        <v>149</v>
      </c>
      <c r="J118" s="21">
        <v>31</v>
      </c>
      <c r="K118" s="21">
        <v>2</v>
      </c>
    </row>
    <row r="119" spans="1:11" x14ac:dyDescent="0.2">
      <c r="A119" s="20" t="s">
        <v>400</v>
      </c>
      <c r="B119" s="21">
        <v>296</v>
      </c>
      <c r="C119" s="21">
        <v>17</v>
      </c>
      <c r="D119" s="21">
        <v>22</v>
      </c>
      <c r="E119" s="21">
        <v>11</v>
      </c>
      <c r="F119" s="21">
        <v>11</v>
      </c>
      <c r="G119" s="21">
        <v>19</v>
      </c>
      <c r="H119" s="21">
        <v>25</v>
      </c>
      <c r="I119" s="21">
        <v>146</v>
      </c>
      <c r="J119" s="21">
        <v>41</v>
      </c>
      <c r="K119" s="21">
        <v>4</v>
      </c>
    </row>
    <row r="120" spans="1:11" x14ac:dyDescent="0.2">
      <c r="A120" s="9" t="s">
        <v>401</v>
      </c>
      <c r="B120" s="9"/>
      <c r="C120" s="9"/>
      <c r="D120" s="9"/>
      <c r="E120" s="9"/>
      <c r="F120" s="9"/>
      <c r="G120" s="9"/>
      <c r="H120" s="9"/>
      <c r="I120" s="9"/>
      <c r="J120" s="9"/>
      <c r="K120" s="9"/>
    </row>
    <row r="121" spans="1:11" x14ac:dyDescent="0.2">
      <c r="A121" s="20" t="s">
        <v>878</v>
      </c>
      <c r="B121" s="21">
        <v>116</v>
      </c>
      <c r="C121" s="21">
        <v>4</v>
      </c>
      <c r="D121" s="21">
        <v>10</v>
      </c>
      <c r="E121" s="21">
        <v>7</v>
      </c>
      <c r="F121" s="21">
        <v>18</v>
      </c>
      <c r="G121" s="21">
        <v>13</v>
      </c>
      <c r="H121" s="21">
        <v>9</v>
      </c>
      <c r="I121" s="21">
        <v>48</v>
      </c>
      <c r="J121" s="21">
        <v>5</v>
      </c>
      <c r="K121" s="21">
        <v>2</v>
      </c>
    </row>
    <row r="122" spans="1:11" x14ac:dyDescent="0.2">
      <c r="A122" s="20" t="s">
        <v>402</v>
      </c>
      <c r="B122" s="21">
        <v>213</v>
      </c>
      <c r="C122" s="21">
        <v>17</v>
      </c>
      <c r="D122" s="21">
        <v>8</v>
      </c>
      <c r="E122" s="21">
        <v>15</v>
      </c>
      <c r="F122" s="21">
        <v>9</v>
      </c>
      <c r="G122" s="21">
        <v>6</v>
      </c>
      <c r="H122" s="21">
        <v>14</v>
      </c>
      <c r="I122" s="21">
        <v>109</v>
      </c>
      <c r="J122" s="21">
        <v>33</v>
      </c>
      <c r="K122" s="21">
        <v>2</v>
      </c>
    </row>
    <row r="123" spans="1:11" x14ac:dyDescent="0.2">
      <c r="A123" s="20" t="s">
        <v>397</v>
      </c>
      <c r="B123" s="21">
        <v>828</v>
      </c>
      <c r="C123" s="21">
        <v>45</v>
      </c>
      <c r="D123" s="21">
        <v>44</v>
      </c>
      <c r="E123" s="21">
        <v>38</v>
      </c>
      <c r="F123" s="21">
        <v>51</v>
      </c>
      <c r="G123" s="21">
        <v>66</v>
      </c>
      <c r="H123" s="21">
        <v>66</v>
      </c>
      <c r="I123" s="21">
        <v>422</v>
      </c>
      <c r="J123" s="21">
        <v>81</v>
      </c>
      <c r="K123" s="21">
        <v>15</v>
      </c>
    </row>
    <row r="124" spans="1:11" x14ac:dyDescent="0.2">
      <c r="A124" s="20" t="s">
        <v>403</v>
      </c>
      <c r="B124" s="21">
        <v>133</v>
      </c>
      <c r="C124" s="21">
        <v>1</v>
      </c>
      <c r="D124" s="21">
        <v>3</v>
      </c>
      <c r="E124" s="21">
        <v>7</v>
      </c>
      <c r="F124" s="21">
        <v>4</v>
      </c>
      <c r="G124" s="21">
        <v>1</v>
      </c>
      <c r="H124" s="21">
        <v>9</v>
      </c>
      <c r="I124" s="21">
        <v>73</v>
      </c>
      <c r="J124" s="21">
        <v>31</v>
      </c>
      <c r="K124" s="21">
        <v>4</v>
      </c>
    </row>
    <row r="125" spans="1:11" x14ac:dyDescent="0.2">
      <c r="A125" s="20" t="s">
        <v>404</v>
      </c>
      <c r="B125" s="21">
        <v>120</v>
      </c>
      <c r="C125" s="21">
        <v>6</v>
      </c>
      <c r="D125" s="21">
        <v>6</v>
      </c>
      <c r="E125" s="21">
        <v>5</v>
      </c>
      <c r="F125" s="21">
        <v>8</v>
      </c>
      <c r="G125" s="21">
        <v>7</v>
      </c>
      <c r="H125" s="21">
        <v>11</v>
      </c>
      <c r="I125" s="21">
        <v>63</v>
      </c>
      <c r="J125" s="21">
        <v>12</v>
      </c>
      <c r="K125" s="21">
        <v>2</v>
      </c>
    </row>
    <row r="126" spans="1:11" x14ac:dyDescent="0.2">
      <c r="A126" s="20" t="s">
        <v>405</v>
      </c>
      <c r="B126" s="21">
        <v>246</v>
      </c>
      <c r="C126" s="21">
        <v>6</v>
      </c>
      <c r="D126" s="21">
        <v>8</v>
      </c>
      <c r="E126" s="21">
        <v>5</v>
      </c>
      <c r="F126" s="21">
        <v>8</v>
      </c>
      <c r="G126" s="21">
        <v>12</v>
      </c>
      <c r="H126" s="21">
        <v>15</v>
      </c>
      <c r="I126" s="21">
        <v>129</v>
      </c>
      <c r="J126" s="21">
        <v>59</v>
      </c>
      <c r="K126" s="21">
        <v>4</v>
      </c>
    </row>
    <row r="127" spans="1:11" x14ac:dyDescent="0.2">
      <c r="A127" s="20" t="s">
        <v>398</v>
      </c>
      <c r="B127" s="21">
        <v>468</v>
      </c>
      <c r="C127" s="21">
        <v>21</v>
      </c>
      <c r="D127" s="21">
        <v>23</v>
      </c>
      <c r="E127" s="21">
        <v>17</v>
      </c>
      <c r="F127" s="21">
        <v>23</v>
      </c>
      <c r="G127" s="21">
        <v>34</v>
      </c>
      <c r="H127" s="21">
        <v>29</v>
      </c>
      <c r="I127" s="21">
        <v>266</v>
      </c>
      <c r="J127" s="21">
        <v>50</v>
      </c>
      <c r="K127" s="21">
        <v>5</v>
      </c>
    </row>
    <row r="128" spans="1:11" x14ac:dyDescent="0.2">
      <c r="A128" s="20" t="s">
        <v>406</v>
      </c>
      <c r="B128" s="21">
        <v>180</v>
      </c>
      <c r="C128" s="21">
        <v>10</v>
      </c>
      <c r="D128" s="21">
        <v>10</v>
      </c>
      <c r="E128" s="21">
        <v>8</v>
      </c>
      <c r="F128" s="21">
        <v>7</v>
      </c>
      <c r="G128" s="21">
        <v>10</v>
      </c>
      <c r="H128" s="21">
        <v>7</v>
      </c>
      <c r="I128" s="21">
        <v>105</v>
      </c>
      <c r="J128" s="21">
        <v>21</v>
      </c>
      <c r="K128" s="21">
        <v>2</v>
      </c>
    </row>
    <row r="129" spans="1:11" x14ac:dyDescent="0.2">
      <c r="A129" s="20" t="s">
        <v>407</v>
      </c>
      <c r="B129" s="21">
        <v>77</v>
      </c>
      <c r="C129" s="21">
        <v>1</v>
      </c>
      <c r="D129" s="21">
        <v>4</v>
      </c>
      <c r="E129" s="21">
        <v>6</v>
      </c>
      <c r="F129" s="21">
        <v>3</v>
      </c>
      <c r="G129" s="21">
        <v>2</v>
      </c>
      <c r="H129" s="21">
        <v>7</v>
      </c>
      <c r="I129" s="21">
        <v>44</v>
      </c>
      <c r="J129" s="21">
        <v>10</v>
      </c>
      <c r="K129" s="21">
        <v>0</v>
      </c>
    </row>
    <row r="130" spans="1:11" x14ac:dyDescent="0.2">
      <c r="A130" s="33" t="s">
        <v>400</v>
      </c>
      <c r="B130" s="34">
        <v>296</v>
      </c>
      <c r="C130" s="34">
        <v>17</v>
      </c>
      <c r="D130" s="34">
        <v>22</v>
      </c>
      <c r="E130" s="34">
        <v>11</v>
      </c>
      <c r="F130" s="34">
        <v>11</v>
      </c>
      <c r="G130" s="34">
        <v>19</v>
      </c>
      <c r="H130" s="34">
        <v>25</v>
      </c>
      <c r="I130" s="34">
        <v>146</v>
      </c>
      <c r="J130" s="34">
        <v>41</v>
      </c>
      <c r="K130" s="34">
        <v>4</v>
      </c>
    </row>
  </sheetData>
  <phoneticPr fontId="2"/>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EAA966-1F1A-4321-8AA5-CF70AF913ACD}">
  <dimension ref="A1:L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2" x14ac:dyDescent="0.2">
      <c r="A1" s="11" t="s">
        <v>3</v>
      </c>
      <c r="B1" s="7"/>
    </row>
    <row r="2" spans="1:12" x14ac:dyDescent="0.2">
      <c r="A2" s="15" t="str">
        <f xml:space="preserve"> HYPERLINK("#'目次'!B27","[21]")</f>
        <v>[21]</v>
      </c>
    </row>
    <row r="3" spans="1:12" x14ac:dyDescent="0.2">
      <c r="A3" s="7" t="s">
        <v>3</v>
      </c>
      <c r="B3" s="8" t="s">
        <v>17</v>
      </c>
    </row>
    <row r="4" spans="1:12" x14ac:dyDescent="0.2">
      <c r="A4" s="7" t="s">
        <v>3</v>
      </c>
      <c r="B4" s="8" t="s">
        <v>16</v>
      </c>
    </row>
    <row r="5" spans="1:12" s="18" customFormat="1" ht="75.599999999999994" x14ac:dyDescent="0.2">
      <c r="A5" s="16" t="s">
        <v>3</v>
      </c>
      <c r="B5" s="17" t="s">
        <v>582</v>
      </c>
      <c r="C5" s="17" t="s">
        <v>694</v>
      </c>
      <c r="D5" s="17" t="s">
        <v>695</v>
      </c>
      <c r="E5" s="17" t="s">
        <v>194</v>
      </c>
      <c r="F5" s="17" t="s">
        <v>195</v>
      </c>
      <c r="G5" s="17" t="s">
        <v>696</v>
      </c>
      <c r="H5" s="17" t="s">
        <v>697</v>
      </c>
      <c r="I5" s="17" t="s">
        <v>698</v>
      </c>
      <c r="J5" s="17" t="s">
        <v>699</v>
      </c>
      <c r="K5" s="17" t="s">
        <v>634</v>
      </c>
      <c r="L5" s="17" t="s">
        <v>613</v>
      </c>
    </row>
    <row r="6" spans="1:12" x14ac:dyDescent="0.2">
      <c r="A6" s="19" t="s">
        <v>585</v>
      </c>
      <c r="B6" s="10">
        <v>2677</v>
      </c>
      <c r="C6" s="10">
        <v>429</v>
      </c>
      <c r="D6" s="10">
        <v>319</v>
      </c>
      <c r="E6" s="10">
        <v>504</v>
      </c>
      <c r="F6" s="10">
        <v>143</v>
      </c>
      <c r="G6" s="10">
        <v>168</v>
      </c>
      <c r="H6" s="10">
        <v>1270</v>
      </c>
      <c r="I6" s="10">
        <v>1642</v>
      </c>
      <c r="J6" s="10">
        <v>2266</v>
      </c>
      <c r="K6" s="10">
        <v>121</v>
      </c>
      <c r="L6" s="10">
        <v>46</v>
      </c>
    </row>
    <row r="7" spans="1:12" x14ac:dyDescent="0.2">
      <c r="A7" s="9" t="s">
        <v>339</v>
      </c>
      <c r="B7" s="9"/>
      <c r="C7" s="9"/>
      <c r="D7" s="9"/>
      <c r="E7" s="9"/>
      <c r="F7" s="9"/>
      <c r="G7" s="9"/>
      <c r="H7" s="9"/>
      <c r="I7" s="9"/>
      <c r="J7" s="9"/>
      <c r="K7" s="9"/>
      <c r="L7" s="9"/>
    </row>
    <row r="8" spans="1:12" x14ac:dyDescent="0.2">
      <c r="A8" s="20" t="s">
        <v>340</v>
      </c>
      <c r="B8" s="21">
        <v>1277</v>
      </c>
      <c r="C8" s="21">
        <v>124</v>
      </c>
      <c r="D8" s="21">
        <v>146</v>
      </c>
      <c r="E8" s="21">
        <v>202</v>
      </c>
      <c r="F8" s="21">
        <v>54</v>
      </c>
      <c r="G8" s="21">
        <v>56</v>
      </c>
      <c r="H8" s="21">
        <v>491</v>
      </c>
      <c r="I8" s="21">
        <v>673</v>
      </c>
      <c r="J8" s="21">
        <v>1093</v>
      </c>
      <c r="K8" s="21">
        <v>60</v>
      </c>
      <c r="L8" s="21">
        <v>25</v>
      </c>
    </row>
    <row r="9" spans="1:12" x14ac:dyDescent="0.2">
      <c r="A9" s="20" t="s">
        <v>341</v>
      </c>
      <c r="B9" s="21">
        <v>1400</v>
      </c>
      <c r="C9" s="21">
        <v>305</v>
      </c>
      <c r="D9" s="21">
        <v>173</v>
      </c>
      <c r="E9" s="21">
        <v>302</v>
      </c>
      <c r="F9" s="21">
        <v>89</v>
      </c>
      <c r="G9" s="21">
        <v>112</v>
      </c>
      <c r="H9" s="21">
        <v>779</v>
      </c>
      <c r="I9" s="21">
        <v>969</v>
      </c>
      <c r="J9" s="21">
        <v>1173</v>
      </c>
      <c r="K9" s="21">
        <v>61</v>
      </c>
      <c r="L9" s="21">
        <v>21</v>
      </c>
    </row>
    <row r="10" spans="1:12" x14ac:dyDescent="0.2">
      <c r="A10" s="9" t="s">
        <v>342</v>
      </c>
      <c r="B10" s="9"/>
      <c r="C10" s="9"/>
      <c r="D10" s="9"/>
      <c r="E10" s="9"/>
      <c r="F10" s="9"/>
      <c r="G10" s="9"/>
      <c r="H10" s="9"/>
      <c r="I10" s="9"/>
      <c r="J10" s="9"/>
      <c r="K10" s="9"/>
      <c r="L10" s="9"/>
    </row>
    <row r="11" spans="1:12" x14ac:dyDescent="0.2">
      <c r="A11" s="20" t="s">
        <v>343</v>
      </c>
      <c r="B11" s="21">
        <v>610</v>
      </c>
      <c r="C11" s="21">
        <v>71</v>
      </c>
      <c r="D11" s="21">
        <v>46</v>
      </c>
      <c r="E11" s="21">
        <v>92</v>
      </c>
      <c r="F11" s="21">
        <v>18</v>
      </c>
      <c r="G11" s="21">
        <v>22</v>
      </c>
      <c r="H11" s="21">
        <v>256</v>
      </c>
      <c r="I11" s="21">
        <v>355</v>
      </c>
      <c r="J11" s="21">
        <v>532</v>
      </c>
      <c r="K11" s="21">
        <v>24</v>
      </c>
      <c r="L11" s="21">
        <v>7</v>
      </c>
    </row>
    <row r="12" spans="1:12" x14ac:dyDescent="0.2">
      <c r="A12" s="20" t="s">
        <v>344</v>
      </c>
      <c r="B12" s="21">
        <v>755</v>
      </c>
      <c r="C12" s="21">
        <v>120</v>
      </c>
      <c r="D12" s="21">
        <v>78</v>
      </c>
      <c r="E12" s="21">
        <v>137</v>
      </c>
      <c r="F12" s="21">
        <v>28</v>
      </c>
      <c r="G12" s="21">
        <v>41</v>
      </c>
      <c r="H12" s="21">
        <v>357</v>
      </c>
      <c r="I12" s="21">
        <v>470</v>
      </c>
      <c r="J12" s="21">
        <v>656</v>
      </c>
      <c r="K12" s="21">
        <v>20</v>
      </c>
      <c r="L12" s="21">
        <v>10</v>
      </c>
    </row>
    <row r="13" spans="1:12" x14ac:dyDescent="0.2">
      <c r="A13" s="20" t="s">
        <v>345</v>
      </c>
      <c r="B13" s="21">
        <v>601</v>
      </c>
      <c r="C13" s="21">
        <v>110</v>
      </c>
      <c r="D13" s="21">
        <v>87</v>
      </c>
      <c r="E13" s="21">
        <v>137</v>
      </c>
      <c r="F13" s="21">
        <v>37</v>
      </c>
      <c r="G13" s="21">
        <v>47</v>
      </c>
      <c r="H13" s="21">
        <v>295</v>
      </c>
      <c r="I13" s="21">
        <v>386</v>
      </c>
      <c r="J13" s="21">
        <v>511</v>
      </c>
      <c r="K13" s="21">
        <v>26</v>
      </c>
      <c r="L13" s="21">
        <v>11</v>
      </c>
    </row>
    <row r="14" spans="1:12" x14ac:dyDescent="0.2">
      <c r="A14" s="20" t="s">
        <v>346</v>
      </c>
      <c r="B14" s="21">
        <v>425</v>
      </c>
      <c r="C14" s="21">
        <v>94</v>
      </c>
      <c r="D14" s="21">
        <v>77</v>
      </c>
      <c r="E14" s="21">
        <v>102</v>
      </c>
      <c r="F14" s="21">
        <v>47</v>
      </c>
      <c r="G14" s="21">
        <v>41</v>
      </c>
      <c r="H14" s="21">
        <v>241</v>
      </c>
      <c r="I14" s="21">
        <v>275</v>
      </c>
      <c r="J14" s="21">
        <v>347</v>
      </c>
      <c r="K14" s="21">
        <v>24</v>
      </c>
      <c r="L14" s="21">
        <v>11</v>
      </c>
    </row>
    <row r="15" spans="1:12" x14ac:dyDescent="0.2">
      <c r="A15" s="20" t="s">
        <v>347</v>
      </c>
      <c r="B15" s="21">
        <v>217</v>
      </c>
      <c r="C15" s="21">
        <v>26</v>
      </c>
      <c r="D15" s="21">
        <v>24</v>
      </c>
      <c r="E15" s="21">
        <v>32</v>
      </c>
      <c r="F15" s="21">
        <v>10</v>
      </c>
      <c r="G15" s="21">
        <v>12</v>
      </c>
      <c r="H15" s="21">
        <v>97</v>
      </c>
      <c r="I15" s="21">
        <v>127</v>
      </c>
      <c r="J15" s="21">
        <v>168</v>
      </c>
      <c r="K15" s="21">
        <v>20</v>
      </c>
      <c r="L15" s="21">
        <v>4</v>
      </c>
    </row>
    <row r="16" spans="1:12" x14ac:dyDescent="0.2">
      <c r="A16" s="20" t="s">
        <v>348</v>
      </c>
      <c r="B16" s="21">
        <v>56</v>
      </c>
      <c r="C16" s="21">
        <v>7</v>
      </c>
      <c r="D16" s="21">
        <v>6</v>
      </c>
      <c r="E16" s="21">
        <v>4</v>
      </c>
      <c r="F16" s="21">
        <v>3</v>
      </c>
      <c r="G16" s="21">
        <v>5</v>
      </c>
      <c r="H16" s="21">
        <v>23</v>
      </c>
      <c r="I16" s="21">
        <v>27</v>
      </c>
      <c r="J16" s="21">
        <v>43</v>
      </c>
      <c r="K16" s="21">
        <v>4</v>
      </c>
      <c r="L16" s="21">
        <v>2</v>
      </c>
    </row>
    <row r="17" spans="1:12" x14ac:dyDescent="0.2">
      <c r="A17" s="20" t="s">
        <v>349</v>
      </c>
      <c r="B17" s="21">
        <v>13</v>
      </c>
      <c r="C17" s="21">
        <v>1</v>
      </c>
      <c r="D17" s="21">
        <v>1</v>
      </c>
      <c r="E17" s="21">
        <v>0</v>
      </c>
      <c r="F17" s="21">
        <v>0</v>
      </c>
      <c r="G17" s="21">
        <v>0</v>
      </c>
      <c r="H17" s="21">
        <v>1</v>
      </c>
      <c r="I17" s="21">
        <v>2</v>
      </c>
      <c r="J17" s="21">
        <v>9</v>
      </c>
      <c r="K17" s="21">
        <v>3</v>
      </c>
      <c r="L17" s="21">
        <v>1</v>
      </c>
    </row>
    <row r="18" spans="1:12" x14ac:dyDescent="0.2">
      <c r="A18" s="20" t="s">
        <v>350</v>
      </c>
      <c r="B18" s="21">
        <v>1365</v>
      </c>
      <c r="C18" s="21">
        <v>191</v>
      </c>
      <c r="D18" s="21">
        <v>124</v>
      </c>
      <c r="E18" s="21">
        <v>229</v>
      </c>
      <c r="F18" s="21">
        <v>46</v>
      </c>
      <c r="G18" s="21">
        <v>63</v>
      </c>
      <c r="H18" s="21">
        <v>613</v>
      </c>
      <c r="I18" s="21">
        <v>825</v>
      </c>
      <c r="J18" s="21">
        <v>1188</v>
      </c>
      <c r="K18" s="21">
        <v>44</v>
      </c>
      <c r="L18" s="21">
        <v>17</v>
      </c>
    </row>
    <row r="19" spans="1:12" x14ac:dyDescent="0.2">
      <c r="A19" s="20" t="s">
        <v>351</v>
      </c>
      <c r="B19" s="21">
        <v>1026</v>
      </c>
      <c r="C19" s="21">
        <v>204</v>
      </c>
      <c r="D19" s="21">
        <v>164</v>
      </c>
      <c r="E19" s="21">
        <v>239</v>
      </c>
      <c r="F19" s="21">
        <v>84</v>
      </c>
      <c r="G19" s="21">
        <v>88</v>
      </c>
      <c r="H19" s="21">
        <v>536</v>
      </c>
      <c r="I19" s="21">
        <v>661</v>
      </c>
      <c r="J19" s="21">
        <v>858</v>
      </c>
      <c r="K19" s="21">
        <v>50</v>
      </c>
      <c r="L19" s="21">
        <v>22</v>
      </c>
    </row>
    <row r="20" spans="1:12" x14ac:dyDescent="0.2">
      <c r="A20" s="20" t="s">
        <v>352</v>
      </c>
      <c r="B20" s="21">
        <v>286</v>
      </c>
      <c r="C20" s="21">
        <v>34</v>
      </c>
      <c r="D20" s="21">
        <v>31</v>
      </c>
      <c r="E20" s="21">
        <v>36</v>
      </c>
      <c r="F20" s="21">
        <v>13</v>
      </c>
      <c r="G20" s="21">
        <v>17</v>
      </c>
      <c r="H20" s="21">
        <v>121</v>
      </c>
      <c r="I20" s="21">
        <v>156</v>
      </c>
      <c r="J20" s="21">
        <v>220</v>
      </c>
      <c r="K20" s="21">
        <v>27</v>
      </c>
      <c r="L20" s="21">
        <v>7</v>
      </c>
    </row>
    <row r="21" spans="1:12" x14ac:dyDescent="0.2">
      <c r="A21" s="20" t="s">
        <v>353</v>
      </c>
      <c r="B21" s="21">
        <v>1312</v>
      </c>
      <c r="C21" s="21">
        <v>238</v>
      </c>
      <c r="D21" s="21">
        <v>195</v>
      </c>
      <c r="E21" s="21">
        <v>275</v>
      </c>
      <c r="F21" s="21">
        <v>97</v>
      </c>
      <c r="G21" s="21">
        <v>105</v>
      </c>
      <c r="H21" s="21">
        <v>657</v>
      </c>
      <c r="I21" s="21">
        <v>817</v>
      </c>
      <c r="J21" s="21">
        <v>1078</v>
      </c>
      <c r="K21" s="21">
        <v>77</v>
      </c>
      <c r="L21" s="21">
        <v>29</v>
      </c>
    </row>
    <row r="22" spans="1:12" x14ac:dyDescent="0.2">
      <c r="A22" s="9" t="s">
        <v>354</v>
      </c>
      <c r="B22" s="10">
        <v>298</v>
      </c>
      <c r="C22" s="10">
        <v>23</v>
      </c>
      <c r="D22" s="10">
        <v>21</v>
      </c>
      <c r="E22" s="10">
        <v>39</v>
      </c>
      <c r="F22" s="10">
        <v>8</v>
      </c>
      <c r="G22" s="10">
        <v>8</v>
      </c>
      <c r="H22" s="10">
        <v>88</v>
      </c>
      <c r="I22" s="10">
        <v>141</v>
      </c>
      <c r="J22" s="10">
        <v>255</v>
      </c>
      <c r="K22" s="10">
        <v>14</v>
      </c>
      <c r="L22" s="10">
        <v>2</v>
      </c>
    </row>
    <row r="23" spans="1:12" x14ac:dyDescent="0.2">
      <c r="A23" s="20" t="s">
        <v>344</v>
      </c>
      <c r="B23" s="21">
        <v>388</v>
      </c>
      <c r="C23" s="21">
        <v>34</v>
      </c>
      <c r="D23" s="21">
        <v>37</v>
      </c>
      <c r="E23" s="21">
        <v>57</v>
      </c>
      <c r="F23" s="21">
        <v>12</v>
      </c>
      <c r="G23" s="21">
        <v>14</v>
      </c>
      <c r="H23" s="21">
        <v>153</v>
      </c>
      <c r="I23" s="21">
        <v>207</v>
      </c>
      <c r="J23" s="21">
        <v>348</v>
      </c>
      <c r="K23" s="21">
        <v>12</v>
      </c>
      <c r="L23" s="21">
        <v>4</v>
      </c>
    </row>
    <row r="24" spans="1:12" x14ac:dyDescent="0.2">
      <c r="A24" s="20" t="s">
        <v>345</v>
      </c>
      <c r="B24" s="21">
        <v>299</v>
      </c>
      <c r="C24" s="21">
        <v>34</v>
      </c>
      <c r="D24" s="21">
        <v>40</v>
      </c>
      <c r="E24" s="21">
        <v>57</v>
      </c>
      <c r="F24" s="21">
        <v>16</v>
      </c>
      <c r="G24" s="21">
        <v>17</v>
      </c>
      <c r="H24" s="21">
        <v>119</v>
      </c>
      <c r="I24" s="21">
        <v>169</v>
      </c>
      <c r="J24" s="21">
        <v>249</v>
      </c>
      <c r="K24" s="21">
        <v>16</v>
      </c>
      <c r="L24" s="21">
        <v>9</v>
      </c>
    </row>
    <row r="25" spans="1:12" x14ac:dyDescent="0.2">
      <c r="A25" s="20" t="s">
        <v>346</v>
      </c>
      <c r="B25" s="21">
        <v>192</v>
      </c>
      <c r="C25" s="21">
        <v>24</v>
      </c>
      <c r="D25" s="21">
        <v>36</v>
      </c>
      <c r="E25" s="21">
        <v>40</v>
      </c>
      <c r="F25" s="21">
        <v>15</v>
      </c>
      <c r="G25" s="21">
        <v>11</v>
      </c>
      <c r="H25" s="21">
        <v>95</v>
      </c>
      <c r="I25" s="21">
        <v>105</v>
      </c>
      <c r="J25" s="21">
        <v>160</v>
      </c>
      <c r="K25" s="21">
        <v>13</v>
      </c>
      <c r="L25" s="21">
        <v>7</v>
      </c>
    </row>
    <row r="26" spans="1:12" x14ac:dyDescent="0.2">
      <c r="A26" s="20" t="s">
        <v>347</v>
      </c>
      <c r="B26" s="21">
        <v>77</v>
      </c>
      <c r="C26" s="21">
        <v>8</v>
      </c>
      <c r="D26" s="21">
        <v>11</v>
      </c>
      <c r="E26" s="21">
        <v>6</v>
      </c>
      <c r="F26" s="21">
        <v>3</v>
      </c>
      <c r="G26" s="21">
        <v>5</v>
      </c>
      <c r="H26" s="21">
        <v>30</v>
      </c>
      <c r="I26" s="21">
        <v>43</v>
      </c>
      <c r="J26" s="21">
        <v>64</v>
      </c>
      <c r="K26" s="21">
        <v>2</v>
      </c>
      <c r="L26" s="21">
        <v>1</v>
      </c>
    </row>
    <row r="27" spans="1:12" x14ac:dyDescent="0.2">
      <c r="A27" s="20" t="s">
        <v>348</v>
      </c>
      <c r="B27" s="21">
        <v>19</v>
      </c>
      <c r="C27" s="21">
        <v>1</v>
      </c>
      <c r="D27" s="21">
        <v>1</v>
      </c>
      <c r="E27" s="21">
        <v>3</v>
      </c>
      <c r="F27" s="21">
        <v>0</v>
      </c>
      <c r="G27" s="21">
        <v>1</v>
      </c>
      <c r="H27" s="21">
        <v>6</v>
      </c>
      <c r="I27" s="21">
        <v>8</v>
      </c>
      <c r="J27" s="21">
        <v>16</v>
      </c>
      <c r="K27" s="21">
        <v>1</v>
      </c>
      <c r="L27" s="21">
        <v>1</v>
      </c>
    </row>
    <row r="28" spans="1:12" x14ac:dyDescent="0.2">
      <c r="A28" s="20" t="s">
        <v>349</v>
      </c>
      <c r="B28" s="21">
        <v>4</v>
      </c>
      <c r="C28" s="21">
        <v>0</v>
      </c>
      <c r="D28" s="21">
        <v>0</v>
      </c>
      <c r="E28" s="21">
        <v>0</v>
      </c>
      <c r="F28" s="21">
        <v>0</v>
      </c>
      <c r="G28" s="21">
        <v>0</v>
      </c>
      <c r="H28" s="21">
        <v>0</v>
      </c>
      <c r="I28" s="21">
        <v>0</v>
      </c>
      <c r="J28" s="21">
        <v>1</v>
      </c>
      <c r="K28" s="21">
        <v>2</v>
      </c>
      <c r="L28" s="21">
        <v>1</v>
      </c>
    </row>
    <row r="29" spans="1:12" x14ac:dyDescent="0.2">
      <c r="A29" s="20" t="s">
        <v>350</v>
      </c>
      <c r="B29" s="21">
        <v>686</v>
      </c>
      <c r="C29" s="21">
        <v>57</v>
      </c>
      <c r="D29" s="21">
        <v>58</v>
      </c>
      <c r="E29" s="21">
        <v>96</v>
      </c>
      <c r="F29" s="21">
        <v>20</v>
      </c>
      <c r="G29" s="21">
        <v>22</v>
      </c>
      <c r="H29" s="21">
        <v>241</v>
      </c>
      <c r="I29" s="21">
        <v>348</v>
      </c>
      <c r="J29" s="21">
        <v>603</v>
      </c>
      <c r="K29" s="21">
        <v>26</v>
      </c>
      <c r="L29" s="21">
        <v>6</v>
      </c>
    </row>
    <row r="30" spans="1:12" x14ac:dyDescent="0.2">
      <c r="A30" s="20" t="s">
        <v>351</v>
      </c>
      <c r="B30" s="21">
        <v>491</v>
      </c>
      <c r="C30" s="21">
        <v>58</v>
      </c>
      <c r="D30" s="21">
        <v>76</v>
      </c>
      <c r="E30" s="21">
        <v>97</v>
      </c>
      <c r="F30" s="21">
        <v>31</v>
      </c>
      <c r="G30" s="21">
        <v>28</v>
      </c>
      <c r="H30" s="21">
        <v>214</v>
      </c>
      <c r="I30" s="21">
        <v>274</v>
      </c>
      <c r="J30" s="21">
        <v>409</v>
      </c>
      <c r="K30" s="21">
        <v>29</v>
      </c>
      <c r="L30" s="21">
        <v>16</v>
      </c>
    </row>
    <row r="31" spans="1:12" x14ac:dyDescent="0.2">
      <c r="A31" s="20" t="s">
        <v>352</v>
      </c>
      <c r="B31" s="21">
        <v>100</v>
      </c>
      <c r="C31" s="21">
        <v>9</v>
      </c>
      <c r="D31" s="21">
        <v>12</v>
      </c>
      <c r="E31" s="21">
        <v>9</v>
      </c>
      <c r="F31" s="21">
        <v>3</v>
      </c>
      <c r="G31" s="21">
        <v>6</v>
      </c>
      <c r="H31" s="21">
        <v>36</v>
      </c>
      <c r="I31" s="21">
        <v>51</v>
      </c>
      <c r="J31" s="21">
        <v>81</v>
      </c>
      <c r="K31" s="21">
        <v>5</v>
      </c>
      <c r="L31" s="21">
        <v>3</v>
      </c>
    </row>
    <row r="32" spans="1:12" x14ac:dyDescent="0.2">
      <c r="A32" s="20" t="s">
        <v>353</v>
      </c>
      <c r="B32" s="21">
        <v>591</v>
      </c>
      <c r="C32" s="21">
        <v>67</v>
      </c>
      <c r="D32" s="21">
        <v>88</v>
      </c>
      <c r="E32" s="21">
        <v>106</v>
      </c>
      <c r="F32" s="21">
        <v>34</v>
      </c>
      <c r="G32" s="21">
        <v>34</v>
      </c>
      <c r="H32" s="21">
        <v>250</v>
      </c>
      <c r="I32" s="21">
        <v>325</v>
      </c>
      <c r="J32" s="21">
        <v>490</v>
      </c>
      <c r="K32" s="21">
        <v>34</v>
      </c>
      <c r="L32" s="21">
        <v>19</v>
      </c>
    </row>
    <row r="33" spans="1:12" x14ac:dyDescent="0.2">
      <c r="A33" s="9" t="s">
        <v>355</v>
      </c>
      <c r="B33" s="10">
        <v>312</v>
      </c>
      <c r="C33" s="10">
        <v>48</v>
      </c>
      <c r="D33" s="10">
        <v>25</v>
      </c>
      <c r="E33" s="10">
        <v>53</v>
      </c>
      <c r="F33" s="10">
        <v>10</v>
      </c>
      <c r="G33" s="10">
        <v>14</v>
      </c>
      <c r="H33" s="10">
        <v>168</v>
      </c>
      <c r="I33" s="10">
        <v>214</v>
      </c>
      <c r="J33" s="10">
        <v>277</v>
      </c>
      <c r="K33" s="10">
        <v>10</v>
      </c>
      <c r="L33" s="10">
        <v>5</v>
      </c>
    </row>
    <row r="34" spans="1:12" x14ac:dyDescent="0.2">
      <c r="A34" s="20" t="s">
        <v>344</v>
      </c>
      <c r="B34" s="21">
        <v>367</v>
      </c>
      <c r="C34" s="21">
        <v>86</v>
      </c>
      <c r="D34" s="21">
        <v>41</v>
      </c>
      <c r="E34" s="21">
        <v>80</v>
      </c>
      <c r="F34" s="21">
        <v>16</v>
      </c>
      <c r="G34" s="21">
        <v>27</v>
      </c>
      <c r="H34" s="21">
        <v>204</v>
      </c>
      <c r="I34" s="21">
        <v>263</v>
      </c>
      <c r="J34" s="21">
        <v>308</v>
      </c>
      <c r="K34" s="21">
        <v>8</v>
      </c>
      <c r="L34" s="21">
        <v>6</v>
      </c>
    </row>
    <row r="35" spans="1:12" x14ac:dyDescent="0.2">
      <c r="A35" s="20" t="s">
        <v>345</v>
      </c>
      <c r="B35" s="21">
        <v>302</v>
      </c>
      <c r="C35" s="21">
        <v>76</v>
      </c>
      <c r="D35" s="21">
        <v>47</v>
      </c>
      <c r="E35" s="21">
        <v>80</v>
      </c>
      <c r="F35" s="21">
        <v>21</v>
      </c>
      <c r="G35" s="21">
        <v>30</v>
      </c>
      <c r="H35" s="21">
        <v>176</v>
      </c>
      <c r="I35" s="21">
        <v>217</v>
      </c>
      <c r="J35" s="21">
        <v>262</v>
      </c>
      <c r="K35" s="21">
        <v>10</v>
      </c>
      <c r="L35" s="21">
        <v>2</v>
      </c>
    </row>
    <row r="36" spans="1:12" x14ac:dyDescent="0.2">
      <c r="A36" s="20" t="s">
        <v>346</v>
      </c>
      <c r="B36" s="21">
        <v>233</v>
      </c>
      <c r="C36" s="21">
        <v>70</v>
      </c>
      <c r="D36" s="21">
        <v>41</v>
      </c>
      <c r="E36" s="21">
        <v>62</v>
      </c>
      <c r="F36" s="21">
        <v>32</v>
      </c>
      <c r="G36" s="21">
        <v>30</v>
      </c>
      <c r="H36" s="21">
        <v>146</v>
      </c>
      <c r="I36" s="21">
        <v>170</v>
      </c>
      <c r="J36" s="21">
        <v>187</v>
      </c>
      <c r="K36" s="21">
        <v>11</v>
      </c>
      <c r="L36" s="21">
        <v>4</v>
      </c>
    </row>
    <row r="37" spans="1:12" x14ac:dyDescent="0.2">
      <c r="A37" s="20" t="s">
        <v>347</v>
      </c>
      <c r="B37" s="21">
        <v>140</v>
      </c>
      <c r="C37" s="21">
        <v>18</v>
      </c>
      <c r="D37" s="21">
        <v>13</v>
      </c>
      <c r="E37" s="21">
        <v>26</v>
      </c>
      <c r="F37" s="21">
        <v>7</v>
      </c>
      <c r="G37" s="21">
        <v>7</v>
      </c>
      <c r="H37" s="21">
        <v>67</v>
      </c>
      <c r="I37" s="21">
        <v>84</v>
      </c>
      <c r="J37" s="21">
        <v>104</v>
      </c>
      <c r="K37" s="21">
        <v>18</v>
      </c>
      <c r="L37" s="21">
        <v>3</v>
      </c>
    </row>
    <row r="38" spans="1:12" x14ac:dyDescent="0.2">
      <c r="A38" s="20" t="s">
        <v>348</v>
      </c>
      <c r="B38" s="21">
        <v>37</v>
      </c>
      <c r="C38" s="21">
        <v>6</v>
      </c>
      <c r="D38" s="21">
        <v>5</v>
      </c>
      <c r="E38" s="21">
        <v>1</v>
      </c>
      <c r="F38" s="21">
        <v>3</v>
      </c>
      <c r="G38" s="21">
        <v>4</v>
      </c>
      <c r="H38" s="21">
        <v>17</v>
      </c>
      <c r="I38" s="21">
        <v>19</v>
      </c>
      <c r="J38" s="21">
        <v>27</v>
      </c>
      <c r="K38" s="21">
        <v>3</v>
      </c>
      <c r="L38" s="21">
        <v>1</v>
      </c>
    </row>
    <row r="39" spans="1:12" x14ac:dyDescent="0.2">
      <c r="A39" s="20" t="s">
        <v>349</v>
      </c>
      <c r="B39" s="21">
        <v>9</v>
      </c>
      <c r="C39" s="21">
        <v>1</v>
      </c>
      <c r="D39" s="21">
        <v>1</v>
      </c>
      <c r="E39" s="21">
        <v>0</v>
      </c>
      <c r="F39" s="21">
        <v>0</v>
      </c>
      <c r="G39" s="21">
        <v>0</v>
      </c>
      <c r="H39" s="21">
        <v>1</v>
      </c>
      <c r="I39" s="21">
        <v>2</v>
      </c>
      <c r="J39" s="21">
        <v>8</v>
      </c>
      <c r="K39" s="21">
        <v>1</v>
      </c>
      <c r="L39" s="21">
        <v>0</v>
      </c>
    </row>
    <row r="40" spans="1:12" x14ac:dyDescent="0.2">
      <c r="A40" s="20" t="s">
        <v>350</v>
      </c>
      <c r="B40" s="21">
        <v>679</v>
      </c>
      <c r="C40" s="21">
        <v>134</v>
      </c>
      <c r="D40" s="21">
        <v>66</v>
      </c>
      <c r="E40" s="21">
        <v>133</v>
      </c>
      <c r="F40" s="21">
        <v>26</v>
      </c>
      <c r="G40" s="21">
        <v>41</v>
      </c>
      <c r="H40" s="21">
        <v>372</v>
      </c>
      <c r="I40" s="21">
        <v>477</v>
      </c>
      <c r="J40" s="21">
        <v>585</v>
      </c>
      <c r="K40" s="21">
        <v>18</v>
      </c>
      <c r="L40" s="21">
        <v>11</v>
      </c>
    </row>
    <row r="41" spans="1:12" x14ac:dyDescent="0.2">
      <c r="A41" s="20" t="s">
        <v>351</v>
      </c>
      <c r="B41" s="21">
        <v>535</v>
      </c>
      <c r="C41" s="21">
        <v>146</v>
      </c>
      <c r="D41" s="21">
        <v>88</v>
      </c>
      <c r="E41" s="21">
        <v>142</v>
      </c>
      <c r="F41" s="21">
        <v>53</v>
      </c>
      <c r="G41" s="21">
        <v>60</v>
      </c>
      <c r="H41" s="21">
        <v>322</v>
      </c>
      <c r="I41" s="21">
        <v>387</v>
      </c>
      <c r="J41" s="21">
        <v>449</v>
      </c>
      <c r="K41" s="21">
        <v>21</v>
      </c>
      <c r="L41" s="21">
        <v>6</v>
      </c>
    </row>
    <row r="42" spans="1:12" x14ac:dyDescent="0.2">
      <c r="A42" s="20" t="s">
        <v>352</v>
      </c>
      <c r="B42" s="21">
        <v>186</v>
      </c>
      <c r="C42" s="21">
        <v>25</v>
      </c>
      <c r="D42" s="21">
        <v>19</v>
      </c>
      <c r="E42" s="21">
        <v>27</v>
      </c>
      <c r="F42" s="21">
        <v>10</v>
      </c>
      <c r="G42" s="21">
        <v>11</v>
      </c>
      <c r="H42" s="21">
        <v>85</v>
      </c>
      <c r="I42" s="21">
        <v>105</v>
      </c>
      <c r="J42" s="21">
        <v>139</v>
      </c>
      <c r="K42" s="21">
        <v>22</v>
      </c>
      <c r="L42" s="21">
        <v>4</v>
      </c>
    </row>
    <row r="43" spans="1:12" x14ac:dyDescent="0.2">
      <c r="A43" s="20" t="s">
        <v>353</v>
      </c>
      <c r="B43" s="21">
        <v>721</v>
      </c>
      <c r="C43" s="21">
        <v>171</v>
      </c>
      <c r="D43" s="21">
        <v>107</v>
      </c>
      <c r="E43" s="21">
        <v>169</v>
      </c>
      <c r="F43" s="21">
        <v>63</v>
      </c>
      <c r="G43" s="21">
        <v>71</v>
      </c>
      <c r="H43" s="21">
        <v>407</v>
      </c>
      <c r="I43" s="21">
        <v>492</v>
      </c>
      <c r="J43" s="21">
        <v>588</v>
      </c>
      <c r="K43" s="21">
        <v>43</v>
      </c>
      <c r="L43" s="21">
        <v>10</v>
      </c>
    </row>
    <row r="44" spans="1:12" x14ac:dyDescent="0.2">
      <c r="A44" s="9" t="s">
        <v>356</v>
      </c>
      <c r="B44" s="9"/>
      <c r="C44" s="9"/>
      <c r="D44" s="9"/>
      <c r="E44" s="9"/>
      <c r="F44" s="9"/>
      <c r="G44" s="9"/>
      <c r="H44" s="9"/>
      <c r="I44" s="9"/>
      <c r="J44" s="9"/>
      <c r="K44" s="9"/>
      <c r="L44" s="9"/>
    </row>
    <row r="45" spans="1:12" x14ac:dyDescent="0.2">
      <c r="A45" s="20" t="s">
        <v>357</v>
      </c>
      <c r="B45" s="21">
        <v>138</v>
      </c>
      <c r="C45" s="21">
        <v>12</v>
      </c>
      <c r="D45" s="21">
        <v>4</v>
      </c>
      <c r="E45" s="21">
        <v>16</v>
      </c>
      <c r="F45" s="21">
        <v>7</v>
      </c>
      <c r="G45" s="21">
        <v>6</v>
      </c>
      <c r="H45" s="21">
        <v>37</v>
      </c>
      <c r="I45" s="21">
        <v>68</v>
      </c>
      <c r="J45" s="21">
        <v>101</v>
      </c>
      <c r="K45" s="21">
        <v>12</v>
      </c>
      <c r="L45" s="21">
        <v>3</v>
      </c>
    </row>
    <row r="46" spans="1:12" x14ac:dyDescent="0.2">
      <c r="A46" s="20" t="s">
        <v>328</v>
      </c>
      <c r="B46" s="21">
        <v>1747</v>
      </c>
      <c r="C46" s="21">
        <v>278</v>
      </c>
      <c r="D46" s="21">
        <v>231</v>
      </c>
      <c r="E46" s="21">
        <v>343</v>
      </c>
      <c r="F46" s="21">
        <v>85</v>
      </c>
      <c r="G46" s="21">
        <v>95</v>
      </c>
      <c r="H46" s="21">
        <v>892</v>
      </c>
      <c r="I46" s="21">
        <v>1115</v>
      </c>
      <c r="J46" s="21">
        <v>1511</v>
      </c>
      <c r="K46" s="21">
        <v>65</v>
      </c>
      <c r="L46" s="21">
        <v>31</v>
      </c>
    </row>
    <row r="47" spans="1:12" x14ac:dyDescent="0.2">
      <c r="A47" s="20" t="s">
        <v>329</v>
      </c>
      <c r="B47" s="21">
        <v>191</v>
      </c>
      <c r="C47" s="21">
        <v>27</v>
      </c>
      <c r="D47" s="21">
        <v>11</v>
      </c>
      <c r="E47" s="21">
        <v>32</v>
      </c>
      <c r="F47" s="21">
        <v>13</v>
      </c>
      <c r="G47" s="21">
        <v>16</v>
      </c>
      <c r="H47" s="21">
        <v>66</v>
      </c>
      <c r="I47" s="21">
        <v>95</v>
      </c>
      <c r="J47" s="21">
        <v>164</v>
      </c>
      <c r="K47" s="21">
        <v>8</v>
      </c>
      <c r="L47" s="21">
        <v>4</v>
      </c>
    </row>
    <row r="48" spans="1:12" x14ac:dyDescent="0.2">
      <c r="A48" s="20" t="s">
        <v>330</v>
      </c>
      <c r="B48" s="21">
        <v>544</v>
      </c>
      <c r="C48" s="21">
        <v>106</v>
      </c>
      <c r="D48" s="21">
        <v>66</v>
      </c>
      <c r="E48" s="21">
        <v>103</v>
      </c>
      <c r="F48" s="21">
        <v>36</v>
      </c>
      <c r="G48" s="21">
        <v>48</v>
      </c>
      <c r="H48" s="21">
        <v>253</v>
      </c>
      <c r="I48" s="21">
        <v>329</v>
      </c>
      <c r="J48" s="21">
        <v>444</v>
      </c>
      <c r="K48" s="21">
        <v>35</v>
      </c>
      <c r="L48" s="21">
        <v>8</v>
      </c>
    </row>
    <row r="49" spans="1:12" x14ac:dyDescent="0.2">
      <c r="A49" s="20" t="s">
        <v>358</v>
      </c>
      <c r="B49" s="21">
        <v>57</v>
      </c>
      <c r="C49" s="21">
        <v>6</v>
      </c>
      <c r="D49" s="21">
        <v>7</v>
      </c>
      <c r="E49" s="21">
        <v>10</v>
      </c>
      <c r="F49" s="21">
        <v>2</v>
      </c>
      <c r="G49" s="21">
        <v>3</v>
      </c>
      <c r="H49" s="21">
        <v>22</v>
      </c>
      <c r="I49" s="21">
        <v>35</v>
      </c>
      <c r="J49" s="21">
        <v>46</v>
      </c>
      <c r="K49" s="21">
        <v>1</v>
      </c>
      <c r="L49" s="21">
        <v>0</v>
      </c>
    </row>
    <row r="50" spans="1:12" x14ac:dyDescent="0.2">
      <c r="A50" s="9" t="s">
        <v>359</v>
      </c>
      <c r="B50" s="10">
        <v>89</v>
      </c>
      <c r="C50" s="10">
        <v>5</v>
      </c>
      <c r="D50" s="10">
        <v>3</v>
      </c>
      <c r="E50" s="10">
        <v>7</v>
      </c>
      <c r="F50" s="10">
        <v>2</v>
      </c>
      <c r="G50" s="10">
        <v>2</v>
      </c>
      <c r="H50" s="10">
        <v>17</v>
      </c>
      <c r="I50" s="10">
        <v>38</v>
      </c>
      <c r="J50" s="10">
        <v>67</v>
      </c>
      <c r="K50" s="10">
        <v>8</v>
      </c>
      <c r="L50" s="10">
        <v>2</v>
      </c>
    </row>
    <row r="51" spans="1:12" x14ac:dyDescent="0.2">
      <c r="A51" s="20" t="s">
        <v>331</v>
      </c>
      <c r="B51" s="21">
        <v>977</v>
      </c>
      <c r="C51" s="21">
        <v>101</v>
      </c>
      <c r="D51" s="21">
        <v>126</v>
      </c>
      <c r="E51" s="21">
        <v>169</v>
      </c>
      <c r="F51" s="21">
        <v>42</v>
      </c>
      <c r="G51" s="21">
        <v>43</v>
      </c>
      <c r="H51" s="21">
        <v>416</v>
      </c>
      <c r="I51" s="21">
        <v>539</v>
      </c>
      <c r="J51" s="21">
        <v>849</v>
      </c>
      <c r="K51" s="21">
        <v>37</v>
      </c>
      <c r="L51" s="21">
        <v>20</v>
      </c>
    </row>
    <row r="52" spans="1:12" x14ac:dyDescent="0.2">
      <c r="A52" s="20" t="s">
        <v>332</v>
      </c>
      <c r="B52" s="21">
        <v>73</v>
      </c>
      <c r="C52" s="21">
        <v>8</v>
      </c>
      <c r="D52" s="21">
        <v>2</v>
      </c>
      <c r="E52" s="21">
        <v>9</v>
      </c>
      <c r="F52" s="21">
        <v>2</v>
      </c>
      <c r="G52" s="21">
        <v>4</v>
      </c>
      <c r="H52" s="21">
        <v>16</v>
      </c>
      <c r="I52" s="21">
        <v>29</v>
      </c>
      <c r="J52" s="21">
        <v>64</v>
      </c>
      <c r="K52" s="21">
        <v>5</v>
      </c>
      <c r="L52" s="21">
        <v>1</v>
      </c>
    </row>
    <row r="53" spans="1:12" x14ac:dyDescent="0.2">
      <c r="A53" s="20" t="s">
        <v>333</v>
      </c>
      <c r="B53" s="21">
        <v>108</v>
      </c>
      <c r="C53" s="21">
        <v>9</v>
      </c>
      <c r="D53" s="21">
        <v>11</v>
      </c>
      <c r="E53" s="21">
        <v>13</v>
      </c>
      <c r="F53" s="21">
        <v>7</v>
      </c>
      <c r="G53" s="21">
        <v>6</v>
      </c>
      <c r="H53" s="21">
        <v>30</v>
      </c>
      <c r="I53" s="21">
        <v>49</v>
      </c>
      <c r="J53" s="21">
        <v>87</v>
      </c>
      <c r="K53" s="21">
        <v>10</v>
      </c>
      <c r="L53" s="21">
        <v>2</v>
      </c>
    </row>
    <row r="54" spans="1:12" x14ac:dyDescent="0.2">
      <c r="A54" s="20" t="s">
        <v>358</v>
      </c>
      <c r="B54" s="21">
        <v>30</v>
      </c>
      <c r="C54" s="21">
        <v>1</v>
      </c>
      <c r="D54" s="21">
        <v>4</v>
      </c>
      <c r="E54" s="21">
        <v>4</v>
      </c>
      <c r="F54" s="21">
        <v>1</v>
      </c>
      <c r="G54" s="21">
        <v>1</v>
      </c>
      <c r="H54" s="21">
        <v>12</v>
      </c>
      <c r="I54" s="21">
        <v>18</v>
      </c>
      <c r="J54" s="21">
        <v>26</v>
      </c>
      <c r="K54" s="21">
        <v>0</v>
      </c>
      <c r="L54" s="21">
        <v>0</v>
      </c>
    </row>
    <row r="55" spans="1:12" x14ac:dyDescent="0.2">
      <c r="A55" s="9" t="s">
        <v>360</v>
      </c>
      <c r="B55" s="10">
        <v>49</v>
      </c>
      <c r="C55" s="10">
        <v>7</v>
      </c>
      <c r="D55" s="10">
        <v>1</v>
      </c>
      <c r="E55" s="10">
        <v>9</v>
      </c>
      <c r="F55" s="10">
        <v>5</v>
      </c>
      <c r="G55" s="10">
        <v>4</v>
      </c>
      <c r="H55" s="10">
        <v>20</v>
      </c>
      <c r="I55" s="10">
        <v>30</v>
      </c>
      <c r="J55" s="10">
        <v>34</v>
      </c>
      <c r="K55" s="10">
        <v>4</v>
      </c>
      <c r="L55" s="10">
        <v>1</v>
      </c>
    </row>
    <row r="56" spans="1:12" x14ac:dyDescent="0.2">
      <c r="A56" s="20" t="s">
        <v>331</v>
      </c>
      <c r="B56" s="21">
        <v>770</v>
      </c>
      <c r="C56" s="21">
        <v>177</v>
      </c>
      <c r="D56" s="21">
        <v>105</v>
      </c>
      <c r="E56" s="21">
        <v>174</v>
      </c>
      <c r="F56" s="21">
        <v>43</v>
      </c>
      <c r="G56" s="21">
        <v>52</v>
      </c>
      <c r="H56" s="21">
        <v>476</v>
      </c>
      <c r="I56" s="21">
        <v>576</v>
      </c>
      <c r="J56" s="21">
        <v>662</v>
      </c>
      <c r="K56" s="21">
        <v>28</v>
      </c>
      <c r="L56" s="21">
        <v>11</v>
      </c>
    </row>
    <row r="57" spans="1:12" x14ac:dyDescent="0.2">
      <c r="A57" s="20" t="s">
        <v>332</v>
      </c>
      <c r="B57" s="21">
        <v>118</v>
      </c>
      <c r="C57" s="21">
        <v>19</v>
      </c>
      <c r="D57" s="21">
        <v>9</v>
      </c>
      <c r="E57" s="21">
        <v>23</v>
      </c>
      <c r="F57" s="21">
        <v>11</v>
      </c>
      <c r="G57" s="21">
        <v>12</v>
      </c>
      <c r="H57" s="21">
        <v>50</v>
      </c>
      <c r="I57" s="21">
        <v>66</v>
      </c>
      <c r="J57" s="21">
        <v>100</v>
      </c>
      <c r="K57" s="21">
        <v>3</v>
      </c>
      <c r="L57" s="21">
        <v>3</v>
      </c>
    </row>
    <row r="58" spans="1:12" x14ac:dyDescent="0.2">
      <c r="A58" s="20" t="s">
        <v>333</v>
      </c>
      <c r="B58" s="21">
        <v>436</v>
      </c>
      <c r="C58" s="21">
        <v>97</v>
      </c>
      <c r="D58" s="21">
        <v>55</v>
      </c>
      <c r="E58" s="21">
        <v>90</v>
      </c>
      <c r="F58" s="21">
        <v>29</v>
      </c>
      <c r="G58" s="21">
        <v>42</v>
      </c>
      <c r="H58" s="21">
        <v>223</v>
      </c>
      <c r="I58" s="21">
        <v>280</v>
      </c>
      <c r="J58" s="21">
        <v>357</v>
      </c>
      <c r="K58" s="21">
        <v>25</v>
      </c>
      <c r="L58" s="21">
        <v>6</v>
      </c>
    </row>
    <row r="59" spans="1:12" x14ac:dyDescent="0.2">
      <c r="A59" s="20" t="s">
        <v>358</v>
      </c>
      <c r="B59" s="21">
        <v>27</v>
      </c>
      <c r="C59" s="21">
        <v>5</v>
      </c>
      <c r="D59" s="21">
        <v>3</v>
      </c>
      <c r="E59" s="21">
        <v>6</v>
      </c>
      <c r="F59" s="21">
        <v>1</v>
      </c>
      <c r="G59" s="21">
        <v>2</v>
      </c>
      <c r="H59" s="21">
        <v>10</v>
      </c>
      <c r="I59" s="21">
        <v>17</v>
      </c>
      <c r="J59" s="21">
        <v>20</v>
      </c>
      <c r="K59" s="21">
        <v>1</v>
      </c>
      <c r="L59" s="21">
        <v>0</v>
      </c>
    </row>
    <row r="60" spans="1:12" x14ac:dyDescent="0.2">
      <c r="A60" s="9" t="s">
        <v>361</v>
      </c>
      <c r="B60" s="9"/>
      <c r="C60" s="9"/>
      <c r="D60" s="9"/>
      <c r="E60" s="9"/>
      <c r="F60" s="9"/>
      <c r="G60" s="9"/>
      <c r="H60" s="9"/>
      <c r="I60" s="9"/>
      <c r="J60" s="9"/>
      <c r="K60" s="9"/>
      <c r="L60" s="9"/>
    </row>
    <row r="61" spans="1:12" x14ac:dyDescent="0.2">
      <c r="A61" s="20" t="s">
        <v>362</v>
      </c>
      <c r="B61" s="21">
        <v>360</v>
      </c>
      <c r="C61" s="21">
        <v>69</v>
      </c>
      <c r="D61" s="21">
        <v>57</v>
      </c>
      <c r="E61" s="21">
        <v>72</v>
      </c>
      <c r="F61" s="21">
        <v>20</v>
      </c>
      <c r="G61" s="21">
        <v>29</v>
      </c>
      <c r="H61" s="21">
        <v>192</v>
      </c>
      <c r="I61" s="21">
        <v>212</v>
      </c>
      <c r="J61" s="21">
        <v>297</v>
      </c>
      <c r="K61" s="21">
        <v>19</v>
      </c>
      <c r="L61" s="21">
        <v>5</v>
      </c>
    </row>
    <row r="62" spans="1:12" x14ac:dyDescent="0.2">
      <c r="A62" s="20" t="s">
        <v>363</v>
      </c>
      <c r="B62" s="21">
        <v>1326</v>
      </c>
      <c r="C62" s="21">
        <v>217</v>
      </c>
      <c r="D62" s="21">
        <v>162</v>
      </c>
      <c r="E62" s="21">
        <v>259</v>
      </c>
      <c r="F62" s="21">
        <v>78</v>
      </c>
      <c r="G62" s="21">
        <v>83</v>
      </c>
      <c r="H62" s="21">
        <v>630</v>
      </c>
      <c r="I62" s="21">
        <v>823</v>
      </c>
      <c r="J62" s="21">
        <v>1138</v>
      </c>
      <c r="K62" s="21">
        <v>52</v>
      </c>
      <c r="L62" s="21">
        <v>23</v>
      </c>
    </row>
    <row r="63" spans="1:12" x14ac:dyDescent="0.2">
      <c r="A63" s="20" t="s">
        <v>364</v>
      </c>
      <c r="B63" s="21">
        <v>649</v>
      </c>
      <c r="C63" s="21">
        <v>109</v>
      </c>
      <c r="D63" s="21">
        <v>74</v>
      </c>
      <c r="E63" s="21">
        <v>126</v>
      </c>
      <c r="F63" s="21">
        <v>29</v>
      </c>
      <c r="G63" s="21">
        <v>39</v>
      </c>
      <c r="H63" s="21">
        <v>324</v>
      </c>
      <c r="I63" s="21">
        <v>425</v>
      </c>
      <c r="J63" s="21">
        <v>554</v>
      </c>
      <c r="K63" s="21">
        <v>28</v>
      </c>
      <c r="L63" s="21">
        <v>13</v>
      </c>
    </row>
    <row r="64" spans="1:12" x14ac:dyDescent="0.2">
      <c r="A64" s="20" t="s">
        <v>365</v>
      </c>
      <c r="B64" s="21">
        <v>277</v>
      </c>
      <c r="C64" s="21">
        <v>29</v>
      </c>
      <c r="D64" s="21">
        <v>18</v>
      </c>
      <c r="E64" s="21">
        <v>36</v>
      </c>
      <c r="F64" s="21">
        <v>12</v>
      </c>
      <c r="G64" s="21">
        <v>12</v>
      </c>
      <c r="H64" s="21">
        <v>96</v>
      </c>
      <c r="I64" s="21">
        <v>143</v>
      </c>
      <c r="J64" s="21">
        <v>222</v>
      </c>
      <c r="K64" s="21">
        <v>21</v>
      </c>
      <c r="L64" s="21">
        <v>4</v>
      </c>
    </row>
    <row r="65" spans="1:12" x14ac:dyDescent="0.2">
      <c r="A65" s="20" t="s">
        <v>366</v>
      </c>
      <c r="B65" s="21">
        <v>65</v>
      </c>
      <c r="C65" s="21">
        <v>5</v>
      </c>
      <c r="D65" s="21">
        <v>8</v>
      </c>
      <c r="E65" s="21">
        <v>11</v>
      </c>
      <c r="F65" s="21">
        <v>4</v>
      </c>
      <c r="G65" s="21">
        <v>5</v>
      </c>
      <c r="H65" s="21">
        <v>28</v>
      </c>
      <c r="I65" s="21">
        <v>39</v>
      </c>
      <c r="J65" s="21">
        <v>55</v>
      </c>
      <c r="K65" s="21">
        <v>1</v>
      </c>
      <c r="L65" s="21">
        <v>1</v>
      </c>
    </row>
    <row r="66" spans="1:12" x14ac:dyDescent="0.2">
      <c r="A66" s="9" t="s">
        <v>367</v>
      </c>
      <c r="B66" s="9"/>
      <c r="C66" s="9"/>
      <c r="D66" s="9"/>
      <c r="E66" s="9"/>
      <c r="F66" s="9"/>
      <c r="G66" s="9"/>
      <c r="H66" s="9"/>
      <c r="I66" s="9"/>
      <c r="J66" s="9"/>
      <c r="K66" s="9"/>
      <c r="L66" s="9"/>
    </row>
    <row r="67" spans="1:12" x14ac:dyDescent="0.2">
      <c r="A67" s="20" t="s">
        <v>368</v>
      </c>
      <c r="B67" s="21">
        <v>537</v>
      </c>
      <c r="C67" s="21">
        <v>95</v>
      </c>
      <c r="D67" s="21">
        <v>51</v>
      </c>
      <c r="E67" s="21">
        <v>94</v>
      </c>
      <c r="F67" s="21">
        <v>39</v>
      </c>
      <c r="G67" s="21">
        <v>44</v>
      </c>
      <c r="H67" s="21">
        <v>203</v>
      </c>
      <c r="I67" s="21">
        <v>301</v>
      </c>
      <c r="J67" s="21">
        <v>454</v>
      </c>
      <c r="K67" s="21">
        <v>29</v>
      </c>
      <c r="L67" s="21">
        <v>6</v>
      </c>
    </row>
    <row r="68" spans="1:12" x14ac:dyDescent="0.2">
      <c r="A68" s="20" t="s">
        <v>180</v>
      </c>
      <c r="B68" s="21">
        <v>1667</v>
      </c>
      <c r="C68" s="21">
        <v>261</v>
      </c>
      <c r="D68" s="21">
        <v>218</v>
      </c>
      <c r="E68" s="21">
        <v>325</v>
      </c>
      <c r="F68" s="21">
        <v>84</v>
      </c>
      <c r="G68" s="21">
        <v>89</v>
      </c>
      <c r="H68" s="21">
        <v>854</v>
      </c>
      <c r="I68" s="21">
        <v>1070</v>
      </c>
      <c r="J68" s="21">
        <v>1442</v>
      </c>
      <c r="K68" s="21">
        <v>62</v>
      </c>
      <c r="L68" s="21">
        <v>29</v>
      </c>
    </row>
    <row r="69" spans="1:12" x14ac:dyDescent="0.2">
      <c r="A69" s="20" t="s">
        <v>369</v>
      </c>
      <c r="B69" s="21">
        <v>99</v>
      </c>
      <c r="C69" s="21">
        <v>13</v>
      </c>
      <c r="D69" s="21">
        <v>17</v>
      </c>
      <c r="E69" s="21">
        <v>21</v>
      </c>
      <c r="F69" s="21">
        <v>3</v>
      </c>
      <c r="G69" s="21">
        <v>6</v>
      </c>
      <c r="H69" s="21">
        <v>54</v>
      </c>
      <c r="I69" s="21">
        <v>64</v>
      </c>
      <c r="J69" s="21">
        <v>84</v>
      </c>
      <c r="K69" s="21">
        <v>3</v>
      </c>
      <c r="L69" s="21">
        <v>2</v>
      </c>
    </row>
    <row r="70" spans="1:12" x14ac:dyDescent="0.2">
      <c r="A70" s="20" t="s">
        <v>370</v>
      </c>
      <c r="B70" s="21">
        <v>819</v>
      </c>
      <c r="C70" s="21">
        <v>131</v>
      </c>
      <c r="D70" s="21">
        <v>99</v>
      </c>
      <c r="E70" s="21">
        <v>154</v>
      </c>
      <c r="F70" s="21">
        <v>36</v>
      </c>
      <c r="G70" s="21">
        <v>55</v>
      </c>
      <c r="H70" s="21">
        <v>423</v>
      </c>
      <c r="I70" s="21">
        <v>525</v>
      </c>
      <c r="J70" s="21">
        <v>704</v>
      </c>
      <c r="K70" s="21">
        <v>34</v>
      </c>
      <c r="L70" s="21">
        <v>12</v>
      </c>
    </row>
    <row r="71" spans="1:12" x14ac:dyDescent="0.2">
      <c r="A71" s="20" t="s">
        <v>371</v>
      </c>
      <c r="B71" s="21">
        <v>87</v>
      </c>
      <c r="C71" s="21">
        <v>13</v>
      </c>
      <c r="D71" s="21">
        <v>11</v>
      </c>
      <c r="E71" s="21">
        <v>16</v>
      </c>
      <c r="F71" s="21">
        <v>5</v>
      </c>
      <c r="G71" s="21">
        <v>11</v>
      </c>
      <c r="H71" s="21">
        <v>42</v>
      </c>
      <c r="I71" s="21">
        <v>51</v>
      </c>
      <c r="J71" s="21">
        <v>63</v>
      </c>
      <c r="K71" s="21">
        <v>13</v>
      </c>
      <c r="L71" s="21">
        <v>3</v>
      </c>
    </row>
    <row r="72" spans="1:12" x14ac:dyDescent="0.2">
      <c r="A72" s="20" t="s">
        <v>366</v>
      </c>
      <c r="B72" s="21">
        <v>55</v>
      </c>
      <c r="C72" s="21">
        <v>7</v>
      </c>
      <c r="D72" s="21">
        <v>8</v>
      </c>
      <c r="E72" s="21">
        <v>10</v>
      </c>
      <c r="F72" s="21">
        <v>2</v>
      </c>
      <c r="G72" s="21">
        <v>4</v>
      </c>
      <c r="H72" s="21">
        <v>22</v>
      </c>
      <c r="I72" s="21">
        <v>35</v>
      </c>
      <c r="J72" s="21">
        <v>48</v>
      </c>
      <c r="K72" s="21">
        <v>0</v>
      </c>
      <c r="L72" s="21">
        <v>0</v>
      </c>
    </row>
    <row r="73" spans="1:12" x14ac:dyDescent="0.2">
      <c r="A73" s="9" t="s">
        <v>372</v>
      </c>
      <c r="B73" s="9"/>
      <c r="C73" s="9"/>
      <c r="D73" s="9"/>
      <c r="E73" s="9"/>
      <c r="F73" s="9"/>
      <c r="G73" s="9"/>
      <c r="H73" s="9"/>
      <c r="I73" s="9"/>
      <c r="J73" s="9"/>
      <c r="K73" s="9"/>
      <c r="L73" s="9"/>
    </row>
    <row r="74" spans="1:12" x14ac:dyDescent="0.2">
      <c r="A74" s="20" t="s">
        <v>373</v>
      </c>
      <c r="B74" s="21">
        <v>537</v>
      </c>
      <c r="C74" s="21">
        <v>95</v>
      </c>
      <c r="D74" s="21">
        <v>51</v>
      </c>
      <c r="E74" s="21">
        <v>94</v>
      </c>
      <c r="F74" s="21">
        <v>39</v>
      </c>
      <c r="G74" s="21">
        <v>44</v>
      </c>
      <c r="H74" s="21">
        <v>203</v>
      </c>
      <c r="I74" s="21">
        <v>301</v>
      </c>
      <c r="J74" s="21">
        <v>454</v>
      </c>
      <c r="K74" s="21">
        <v>29</v>
      </c>
      <c r="L74" s="21">
        <v>6</v>
      </c>
    </row>
    <row r="75" spans="1:12" x14ac:dyDescent="0.2">
      <c r="A75" s="20" t="s">
        <v>374</v>
      </c>
      <c r="B75" s="21">
        <v>1329</v>
      </c>
      <c r="C75" s="21">
        <v>206</v>
      </c>
      <c r="D75" s="21">
        <v>161</v>
      </c>
      <c r="E75" s="21">
        <v>249</v>
      </c>
      <c r="F75" s="21">
        <v>69</v>
      </c>
      <c r="G75" s="21">
        <v>72</v>
      </c>
      <c r="H75" s="21">
        <v>648</v>
      </c>
      <c r="I75" s="21">
        <v>814</v>
      </c>
      <c r="J75" s="21">
        <v>1111</v>
      </c>
      <c r="K75" s="21">
        <v>52</v>
      </c>
      <c r="L75" s="21">
        <v>27</v>
      </c>
    </row>
    <row r="76" spans="1:12" x14ac:dyDescent="0.2">
      <c r="A76" s="20" t="s">
        <v>375</v>
      </c>
      <c r="B76" s="21">
        <v>406</v>
      </c>
      <c r="C76" s="21">
        <v>55</v>
      </c>
      <c r="D76" s="21">
        <v>39</v>
      </c>
      <c r="E76" s="21">
        <v>65</v>
      </c>
      <c r="F76" s="21">
        <v>16</v>
      </c>
      <c r="G76" s="21">
        <v>18</v>
      </c>
      <c r="H76" s="21">
        <v>191</v>
      </c>
      <c r="I76" s="21">
        <v>270</v>
      </c>
      <c r="J76" s="21">
        <v>347</v>
      </c>
      <c r="K76" s="21">
        <v>17</v>
      </c>
      <c r="L76" s="21">
        <v>10</v>
      </c>
    </row>
    <row r="77" spans="1:12" x14ac:dyDescent="0.2">
      <c r="A77" s="20" t="s">
        <v>376</v>
      </c>
      <c r="B77" s="21">
        <v>152</v>
      </c>
      <c r="C77" s="21">
        <v>27</v>
      </c>
      <c r="D77" s="21">
        <v>26</v>
      </c>
      <c r="E77" s="21">
        <v>36</v>
      </c>
      <c r="F77" s="21">
        <v>8</v>
      </c>
      <c r="G77" s="21">
        <v>8</v>
      </c>
      <c r="H77" s="21">
        <v>89</v>
      </c>
      <c r="I77" s="21">
        <v>90</v>
      </c>
      <c r="J77" s="21">
        <v>135</v>
      </c>
      <c r="K77" s="21">
        <v>6</v>
      </c>
      <c r="L77" s="21">
        <v>1</v>
      </c>
    </row>
    <row r="78" spans="1:12" x14ac:dyDescent="0.2">
      <c r="A78" s="20" t="s">
        <v>377</v>
      </c>
      <c r="B78" s="21">
        <v>88</v>
      </c>
      <c r="C78" s="21">
        <v>23</v>
      </c>
      <c r="D78" s="21">
        <v>15</v>
      </c>
      <c r="E78" s="21">
        <v>23</v>
      </c>
      <c r="F78" s="21">
        <v>3</v>
      </c>
      <c r="G78" s="21">
        <v>11</v>
      </c>
      <c r="H78" s="21">
        <v>54</v>
      </c>
      <c r="I78" s="21">
        <v>64</v>
      </c>
      <c r="J78" s="21">
        <v>78</v>
      </c>
      <c r="K78" s="21">
        <v>4</v>
      </c>
      <c r="L78" s="21">
        <v>1</v>
      </c>
    </row>
    <row r="79" spans="1:12" x14ac:dyDescent="0.2">
      <c r="A79" s="20" t="s">
        <v>378</v>
      </c>
      <c r="B79" s="21">
        <v>84</v>
      </c>
      <c r="C79" s="21">
        <v>15</v>
      </c>
      <c r="D79" s="21">
        <v>17</v>
      </c>
      <c r="E79" s="21">
        <v>23</v>
      </c>
      <c r="F79" s="21">
        <v>5</v>
      </c>
      <c r="G79" s="21">
        <v>8</v>
      </c>
      <c r="H79" s="21">
        <v>54</v>
      </c>
      <c r="I79" s="21">
        <v>59</v>
      </c>
      <c r="J79" s="21">
        <v>74</v>
      </c>
      <c r="K79" s="21">
        <v>6</v>
      </c>
      <c r="L79" s="21">
        <v>0</v>
      </c>
    </row>
    <row r="80" spans="1:12" x14ac:dyDescent="0.2">
      <c r="A80" s="20" t="s">
        <v>366</v>
      </c>
      <c r="B80" s="21">
        <v>81</v>
      </c>
      <c r="C80" s="21">
        <v>8</v>
      </c>
      <c r="D80" s="21">
        <v>10</v>
      </c>
      <c r="E80" s="21">
        <v>14</v>
      </c>
      <c r="F80" s="21">
        <v>3</v>
      </c>
      <c r="G80" s="21">
        <v>7</v>
      </c>
      <c r="H80" s="21">
        <v>31</v>
      </c>
      <c r="I80" s="21">
        <v>44</v>
      </c>
      <c r="J80" s="21">
        <v>67</v>
      </c>
      <c r="K80" s="21">
        <v>7</v>
      </c>
      <c r="L80" s="21">
        <v>1</v>
      </c>
    </row>
    <row r="81" spans="1:12" x14ac:dyDescent="0.2">
      <c r="A81" s="9" t="s">
        <v>379</v>
      </c>
      <c r="B81" s="9"/>
      <c r="C81" s="9"/>
      <c r="D81" s="9"/>
      <c r="E81" s="9"/>
      <c r="F81" s="9"/>
      <c r="G81" s="9"/>
      <c r="H81" s="9"/>
      <c r="I81" s="9"/>
      <c r="J81" s="9"/>
      <c r="K81" s="9"/>
      <c r="L81" s="9"/>
    </row>
    <row r="82" spans="1:12" x14ac:dyDescent="0.2">
      <c r="A82" s="20" t="s">
        <v>380</v>
      </c>
      <c r="B82" s="21">
        <v>788</v>
      </c>
      <c r="C82" s="21">
        <v>118</v>
      </c>
      <c r="D82" s="21">
        <v>84</v>
      </c>
      <c r="E82" s="21">
        <v>147</v>
      </c>
      <c r="F82" s="21">
        <v>32</v>
      </c>
      <c r="G82" s="21">
        <v>50</v>
      </c>
      <c r="H82" s="21">
        <v>367</v>
      </c>
      <c r="I82" s="21">
        <v>475</v>
      </c>
      <c r="J82" s="21">
        <v>693</v>
      </c>
      <c r="K82" s="21">
        <v>24</v>
      </c>
      <c r="L82" s="21">
        <v>8</v>
      </c>
    </row>
    <row r="83" spans="1:12" x14ac:dyDescent="0.2">
      <c r="A83" s="20" t="s">
        <v>381</v>
      </c>
      <c r="B83" s="21">
        <v>1824</v>
      </c>
      <c r="C83" s="21">
        <v>304</v>
      </c>
      <c r="D83" s="21">
        <v>226</v>
      </c>
      <c r="E83" s="21">
        <v>344</v>
      </c>
      <c r="F83" s="21">
        <v>108</v>
      </c>
      <c r="G83" s="21">
        <v>114</v>
      </c>
      <c r="H83" s="21">
        <v>876</v>
      </c>
      <c r="I83" s="21">
        <v>1129</v>
      </c>
      <c r="J83" s="21">
        <v>1518</v>
      </c>
      <c r="K83" s="21">
        <v>97</v>
      </c>
      <c r="L83" s="21">
        <v>37</v>
      </c>
    </row>
    <row r="84" spans="1:12" x14ac:dyDescent="0.2">
      <c r="A84" s="20" t="s">
        <v>366</v>
      </c>
      <c r="B84" s="21">
        <v>65</v>
      </c>
      <c r="C84" s="21">
        <v>7</v>
      </c>
      <c r="D84" s="21">
        <v>9</v>
      </c>
      <c r="E84" s="21">
        <v>13</v>
      </c>
      <c r="F84" s="21">
        <v>3</v>
      </c>
      <c r="G84" s="21">
        <v>4</v>
      </c>
      <c r="H84" s="21">
        <v>27</v>
      </c>
      <c r="I84" s="21">
        <v>38</v>
      </c>
      <c r="J84" s="21">
        <v>55</v>
      </c>
      <c r="K84" s="21">
        <v>0</v>
      </c>
      <c r="L84" s="21">
        <v>1</v>
      </c>
    </row>
    <row r="85" spans="1:12" x14ac:dyDescent="0.2">
      <c r="A85" s="9" t="s">
        <v>382</v>
      </c>
      <c r="B85" s="9"/>
      <c r="C85" s="9"/>
      <c r="D85" s="9"/>
      <c r="E85" s="9"/>
      <c r="F85" s="9"/>
      <c r="G85" s="9"/>
      <c r="H85" s="9"/>
      <c r="I85" s="9"/>
      <c r="J85" s="9"/>
      <c r="K85" s="9"/>
      <c r="L85" s="9"/>
    </row>
    <row r="86" spans="1:12" x14ac:dyDescent="0.2">
      <c r="A86" s="20" t="s">
        <v>383</v>
      </c>
      <c r="B86" s="21">
        <v>393</v>
      </c>
      <c r="C86" s="21">
        <v>57</v>
      </c>
      <c r="D86" s="21">
        <v>33</v>
      </c>
      <c r="E86" s="21">
        <v>64</v>
      </c>
      <c r="F86" s="21">
        <v>14</v>
      </c>
      <c r="G86" s="21">
        <v>21</v>
      </c>
      <c r="H86" s="21">
        <v>162</v>
      </c>
      <c r="I86" s="21">
        <v>226</v>
      </c>
      <c r="J86" s="21">
        <v>349</v>
      </c>
      <c r="K86" s="21">
        <v>10</v>
      </c>
      <c r="L86" s="21">
        <v>4</v>
      </c>
    </row>
    <row r="87" spans="1:12" x14ac:dyDescent="0.2">
      <c r="A87" s="20" t="s">
        <v>181</v>
      </c>
      <c r="B87" s="21">
        <v>1944</v>
      </c>
      <c r="C87" s="21">
        <v>319</v>
      </c>
      <c r="D87" s="21">
        <v>249</v>
      </c>
      <c r="E87" s="21">
        <v>378</v>
      </c>
      <c r="F87" s="21">
        <v>109</v>
      </c>
      <c r="G87" s="21">
        <v>129</v>
      </c>
      <c r="H87" s="21">
        <v>962</v>
      </c>
      <c r="I87" s="21">
        <v>1224</v>
      </c>
      <c r="J87" s="21">
        <v>1645</v>
      </c>
      <c r="K87" s="21">
        <v>97</v>
      </c>
      <c r="L87" s="21">
        <v>38</v>
      </c>
    </row>
    <row r="88" spans="1:12" x14ac:dyDescent="0.2">
      <c r="A88" s="20" t="s">
        <v>182</v>
      </c>
      <c r="B88" s="21">
        <v>38</v>
      </c>
      <c r="C88" s="21">
        <v>6</v>
      </c>
      <c r="D88" s="21">
        <v>4</v>
      </c>
      <c r="E88" s="21">
        <v>7</v>
      </c>
      <c r="F88" s="21">
        <v>4</v>
      </c>
      <c r="G88" s="21">
        <v>3</v>
      </c>
      <c r="H88" s="21">
        <v>20</v>
      </c>
      <c r="I88" s="21">
        <v>17</v>
      </c>
      <c r="J88" s="21">
        <v>30</v>
      </c>
      <c r="K88" s="21">
        <v>1</v>
      </c>
      <c r="L88" s="21">
        <v>1</v>
      </c>
    </row>
    <row r="89" spans="1:12" x14ac:dyDescent="0.2">
      <c r="A89" s="20" t="s">
        <v>384</v>
      </c>
      <c r="B89" s="21">
        <v>36</v>
      </c>
      <c r="C89" s="21">
        <v>8</v>
      </c>
      <c r="D89" s="21">
        <v>6</v>
      </c>
      <c r="E89" s="21">
        <v>5</v>
      </c>
      <c r="F89" s="21">
        <v>3</v>
      </c>
      <c r="G89" s="21">
        <v>3</v>
      </c>
      <c r="H89" s="21">
        <v>14</v>
      </c>
      <c r="I89" s="21">
        <v>19</v>
      </c>
      <c r="J89" s="21">
        <v>32</v>
      </c>
      <c r="K89" s="21">
        <v>2</v>
      </c>
      <c r="L89" s="21">
        <v>0</v>
      </c>
    </row>
    <row r="90" spans="1:12" x14ac:dyDescent="0.2">
      <c r="A90" s="20" t="s">
        <v>183</v>
      </c>
      <c r="B90" s="21">
        <v>53</v>
      </c>
      <c r="C90" s="21">
        <v>9</v>
      </c>
      <c r="D90" s="21">
        <v>12</v>
      </c>
      <c r="E90" s="21">
        <v>13</v>
      </c>
      <c r="F90" s="21">
        <v>4</v>
      </c>
      <c r="G90" s="21">
        <v>3</v>
      </c>
      <c r="H90" s="21">
        <v>30</v>
      </c>
      <c r="I90" s="21">
        <v>34</v>
      </c>
      <c r="J90" s="21">
        <v>48</v>
      </c>
      <c r="K90" s="21">
        <v>2</v>
      </c>
      <c r="L90" s="21">
        <v>0</v>
      </c>
    </row>
    <row r="91" spans="1:12" x14ac:dyDescent="0.2">
      <c r="A91" s="20" t="s">
        <v>385</v>
      </c>
      <c r="B91" s="21">
        <v>22</v>
      </c>
      <c r="C91" s="21">
        <v>4</v>
      </c>
      <c r="D91" s="21">
        <v>2</v>
      </c>
      <c r="E91" s="21">
        <v>2</v>
      </c>
      <c r="F91" s="21">
        <v>0</v>
      </c>
      <c r="G91" s="21">
        <v>0</v>
      </c>
      <c r="H91" s="21">
        <v>10</v>
      </c>
      <c r="I91" s="21">
        <v>9</v>
      </c>
      <c r="J91" s="21">
        <v>14</v>
      </c>
      <c r="K91" s="21">
        <v>2</v>
      </c>
      <c r="L91" s="21">
        <v>1</v>
      </c>
    </row>
    <row r="92" spans="1:12" x14ac:dyDescent="0.2">
      <c r="A92" s="20" t="s">
        <v>386</v>
      </c>
      <c r="B92" s="21">
        <v>32</v>
      </c>
      <c r="C92" s="21">
        <v>3</v>
      </c>
      <c r="D92" s="21">
        <v>0</v>
      </c>
      <c r="E92" s="21">
        <v>6</v>
      </c>
      <c r="F92" s="21">
        <v>3</v>
      </c>
      <c r="G92" s="21">
        <v>2</v>
      </c>
      <c r="H92" s="21">
        <v>6</v>
      </c>
      <c r="I92" s="21">
        <v>16</v>
      </c>
      <c r="J92" s="21">
        <v>23</v>
      </c>
      <c r="K92" s="21">
        <v>1</v>
      </c>
      <c r="L92" s="21">
        <v>0</v>
      </c>
    </row>
    <row r="93" spans="1:12" x14ac:dyDescent="0.2">
      <c r="A93" s="20" t="s">
        <v>387</v>
      </c>
      <c r="B93" s="21">
        <v>9</v>
      </c>
      <c r="C93" s="21">
        <v>2</v>
      </c>
      <c r="D93" s="21">
        <v>1</v>
      </c>
      <c r="E93" s="21">
        <v>2</v>
      </c>
      <c r="F93" s="21">
        <v>0</v>
      </c>
      <c r="G93" s="21">
        <v>0</v>
      </c>
      <c r="H93" s="21">
        <v>6</v>
      </c>
      <c r="I93" s="21">
        <v>7</v>
      </c>
      <c r="J93" s="21">
        <v>8</v>
      </c>
      <c r="K93" s="21">
        <v>0</v>
      </c>
      <c r="L93" s="21">
        <v>0</v>
      </c>
    </row>
    <row r="94" spans="1:12" x14ac:dyDescent="0.2">
      <c r="A94" s="20" t="s">
        <v>366</v>
      </c>
      <c r="B94" s="21">
        <v>150</v>
      </c>
      <c r="C94" s="21">
        <v>21</v>
      </c>
      <c r="D94" s="21">
        <v>12</v>
      </c>
      <c r="E94" s="21">
        <v>27</v>
      </c>
      <c r="F94" s="21">
        <v>6</v>
      </c>
      <c r="G94" s="21">
        <v>7</v>
      </c>
      <c r="H94" s="21">
        <v>60</v>
      </c>
      <c r="I94" s="21">
        <v>90</v>
      </c>
      <c r="J94" s="21">
        <v>117</v>
      </c>
      <c r="K94" s="21">
        <v>6</v>
      </c>
      <c r="L94" s="21">
        <v>2</v>
      </c>
    </row>
    <row r="95" spans="1:12" x14ac:dyDescent="0.2">
      <c r="A95" s="9" t="s">
        <v>388</v>
      </c>
      <c r="B95" s="9"/>
      <c r="C95" s="9"/>
      <c r="D95" s="9"/>
      <c r="E95" s="9"/>
      <c r="F95" s="9"/>
      <c r="G95" s="9"/>
      <c r="H95" s="9"/>
      <c r="I95" s="9"/>
      <c r="J95" s="9"/>
      <c r="K95" s="9"/>
      <c r="L95" s="9"/>
    </row>
    <row r="96" spans="1:12" x14ac:dyDescent="0.2">
      <c r="A96" s="20" t="s">
        <v>184</v>
      </c>
      <c r="B96" s="21">
        <v>54</v>
      </c>
      <c r="C96" s="21">
        <v>10</v>
      </c>
      <c r="D96" s="21">
        <v>0</v>
      </c>
      <c r="E96" s="21">
        <v>13</v>
      </c>
      <c r="F96" s="21">
        <v>4</v>
      </c>
      <c r="G96" s="21">
        <v>4</v>
      </c>
      <c r="H96" s="21">
        <v>18</v>
      </c>
      <c r="I96" s="21">
        <v>31</v>
      </c>
      <c r="J96" s="21">
        <v>42</v>
      </c>
      <c r="K96" s="21">
        <v>4</v>
      </c>
      <c r="L96" s="21">
        <v>1</v>
      </c>
    </row>
    <row r="97" spans="1:12" x14ac:dyDescent="0.2">
      <c r="A97" s="20" t="s">
        <v>185</v>
      </c>
      <c r="B97" s="21">
        <v>196</v>
      </c>
      <c r="C97" s="21">
        <v>31</v>
      </c>
      <c r="D97" s="21">
        <v>19</v>
      </c>
      <c r="E97" s="21">
        <v>41</v>
      </c>
      <c r="F97" s="21">
        <v>16</v>
      </c>
      <c r="G97" s="21">
        <v>15</v>
      </c>
      <c r="H97" s="21">
        <v>83</v>
      </c>
      <c r="I97" s="21">
        <v>105</v>
      </c>
      <c r="J97" s="21">
        <v>150</v>
      </c>
      <c r="K97" s="21">
        <v>10</v>
      </c>
      <c r="L97" s="21">
        <v>4</v>
      </c>
    </row>
    <row r="98" spans="1:12" x14ac:dyDescent="0.2">
      <c r="A98" s="20" t="s">
        <v>186</v>
      </c>
      <c r="B98" s="21">
        <v>310</v>
      </c>
      <c r="C98" s="21">
        <v>54</v>
      </c>
      <c r="D98" s="21">
        <v>41</v>
      </c>
      <c r="E98" s="21">
        <v>47</v>
      </c>
      <c r="F98" s="21">
        <v>17</v>
      </c>
      <c r="G98" s="21">
        <v>18</v>
      </c>
      <c r="H98" s="21">
        <v>138</v>
      </c>
      <c r="I98" s="21">
        <v>176</v>
      </c>
      <c r="J98" s="21">
        <v>260</v>
      </c>
      <c r="K98" s="21">
        <v>19</v>
      </c>
      <c r="L98" s="21">
        <v>7</v>
      </c>
    </row>
    <row r="99" spans="1:12" x14ac:dyDescent="0.2">
      <c r="A99" s="20" t="s">
        <v>187</v>
      </c>
      <c r="B99" s="21">
        <v>385</v>
      </c>
      <c r="C99" s="21">
        <v>53</v>
      </c>
      <c r="D99" s="21">
        <v>37</v>
      </c>
      <c r="E99" s="21">
        <v>51</v>
      </c>
      <c r="F99" s="21">
        <v>17</v>
      </c>
      <c r="G99" s="21">
        <v>19</v>
      </c>
      <c r="H99" s="21">
        <v>177</v>
      </c>
      <c r="I99" s="21">
        <v>212</v>
      </c>
      <c r="J99" s="21">
        <v>330</v>
      </c>
      <c r="K99" s="21">
        <v>15</v>
      </c>
      <c r="L99" s="21">
        <v>10</v>
      </c>
    </row>
    <row r="100" spans="1:12" x14ac:dyDescent="0.2">
      <c r="A100" s="20" t="s">
        <v>188</v>
      </c>
      <c r="B100" s="21">
        <v>361</v>
      </c>
      <c r="C100" s="21">
        <v>55</v>
      </c>
      <c r="D100" s="21">
        <v>51</v>
      </c>
      <c r="E100" s="21">
        <v>78</v>
      </c>
      <c r="F100" s="21">
        <v>19</v>
      </c>
      <c r="G100" s="21">
        <v>21</v>
      </c>
      <c r="H100" s="21">
        <v>186</v>
      </c>
      <c r="I100" s="21">
        <v>242</v>
      </c>
      <c r="J100" s="21">
        <v>308</v>
      </c>
      <c r="K100" s="21">
        <v>15</v>
      </c>
      <c r="L100" s="21">
        <v>5</v>
      </c>
    </row>
    <row r="101" spans="1:12" x14ac:dyDescent="0.2">
      <c r="A101" s="20" t="s">
        <v>189</v>
      </c>
      <c r="B101" s="21">
        <v>315</v>
      </c>
      <c r="C101" s="21">
        <v>51</v>
      </c>
      <c r="D101" s="21">
        <v>37</v>
      </c>
      <c r="E101" s="21">
        <v>61</v>
      </c>
      <c r="F101" s="21">
        <v>21</v>
      </c>
      <c r="G101" s="21">
        <v>20</v>
      </c>
      <c r="H101" s="21">
        <v>153</v>
      </c>
      <c r="I101" s="21">
        <v>212</v>
      </c>
      <c r="J101" s="21">
        <v>276</v>
      </c>
      <c r="K101" s="21">
        <v>14</v>
      </c>
      <c r="L101" s="21">
        <v>6</v>
      </c>
    </row>
    <row r="102" spans="1:12" x14ac:dyDescent="0.2">
      <c r="A102" s="20" t="s">
        <v>190</v>
      </c>
      <c r="B102" s="21">
        <v>364</v>
      </c>
      <c r="C102" s="21">
        <v>59</v>
      </c>
      <c r="D102" s="21">
        <v>44</v>
      </c>
      <c r="E102" s="21">
        <v>64</v>
      </c>
      <c r="F102" s="21">
        <v>13</v>
      </c>
      <c r="G102" s="21">
        <v>22</v>
      </c>
      <c r="H102" s="21">
        <v>174</v>
      </c>
      <c r="I102" s="21">
        <v>226</v>
      </c>
      <c r="J102" s="21">
        <v>316</v>
      </c>
      <c r="K102" s="21">
        <v>11</v>
      </c>
      <c r="L102" s="21">
        <v>5</v>
      </c>
    </row>
    <row r="103" spans="1:12" x14ac:dyDescent="0.2">
      <c r="A103" s="20" t="s">
        <v>191</v>
      </c>
      <c r="B103" s="21">
        <v>267</v>
      </c>
      <c r="C103" s="21">
        <v>48</v>
      </c>
      <c r="D103" s="21">
        <v>36</v>
      </c>
      <c r="E103" s="21">
        <v>59</v>
      </c>
      <c r="F103" s="21">
        <v>15</v>
      </c>
      <c r="G103" s="21">
        <v>16</v>
      </c>
      <c r="H103" s="21">
        <v>144</v>
      </c>
      <c r="I103" s="21">
        <v>176</v>
      </c>
      <c r="J103" s="21">
        <v>229</v>
      </c>
      <c r="K103" s="21">
        <v>17</v>
      </c>
      <c r="L103" s="21">
        <v>4</v>
      </c>
    </row>
    <row r="104" spans="1:12" x14ac:dyDescent="0.2">
      <c r="A104" s="20" t="s">
        <v>192</v>
      </c>
      <c r="B104" s="21">
        <v>90</v>
      </c>
      <c r="C104" s="21">
        <v>17</v>
      </c>
      <c r="D104" s="21">
        <v>13</v>
      </c>
      <c r="E104" s="21">
        <v>25</v>
      </c>
      <c r="F104" s="21">
        <v>0</v>
      </c>
      <c r="G104" s="21">
        <v>7</v>
      </c>
      <c r="H104" s="21">
        <v>49</v>
      </c>
      <c r="I104" s="21">
        <v>62</v>
      </c>
      <c r="J104" s="21">
        <v>82</v>
      </c>
      <c r="K104" s="21">
        <v>1</v>
      </c>
      <c r="L104" s="21">
        <v>0</v>
      </c>
    </row>
    <row r="105" spans="1:12" x14ac:dyDescent="0.2">
      <c r="A105" s="20" t="s">
        <v>193</v>
      </c>
      <c r="B105" s="21">
        <v>94</v>
      </c>
      <c r="C105" s="21">
        <v>17</v>
      </c>
      <c r="D105" s="21">
        <v>14</v>
      </c>
      <c r="E105" s="21">
        <v>23</v>
      </c>
      <c r="F105" s="21">
        <v>6</v>
      </c>
      <c r="G105" s="21">
        <v>8</v>
      </c>
      <c r="H105" s="21">
        <v>51</v>
      </c>
      <c r="I105" s="21">
        <v>64</v>
      </c>
      <c r="J105" s="21">
        <v>82</v>
      </c>
      <c r="K105" s="21">
        <v>1</v>
      </c>
      <c r="L105" s="21">
        <v>0</v>
      </c>
    </row>
    <row r="106" spans="1:12" x14ac:dyDescent="0.2">
      <c r="A106" s="20" t="s">
        <v>389</v>
      </c>
      <c r="B106" s="21">
        <v>47</v>
      </c>
      <c r="C106" s="21">
        <v>6</v>
      </c>
      <c r="D106" s="21">
        <v>3</v>
      </c>
      <c r="E106" s="21">
        <v>6</v>
      </c>
      <c r="F106" s="21">
        <v>2</v>
      </c>
      <c r="G106" s="21">
        <v>2</v>
      </c>
      <c r="H106" s="21">
        <v>9</v>
      </c>
      <c r="I106" s="21">
        <v>20</v>
      </c>
      <c r="J106" s="21">
        <v>37</v>
      </c>
      <c r="K106" s="21">
        <v>4</v>
      </c>
      <c r="L106" s="21">
        <v>1</v>
      </c>
    </row>
    <row r="107" spans="1:12" x14ac:dyDescent="0.2">
      <c r="A107" s="20" t="s">
        <v>366</v>
      </c>
      <c r="B107" s="21">
        <v>194</v>
      </c>
      <c r="C107" s="21">
        <v>28</v>
      </c>
      <c r="D107" s="21">
        <v>24</v>
      </c>
      <c r="E107" s="21">
        <v>36</v>
      </c>
      <c r="F107" s="21">
        <v>13</v>
      </c>
      <c r="G107" s="21">
        <v>16</v>
      </c>
      <c r="H107" s="21">
        <v>88</v>
      </c>
      <c r="I107" s="21">
        <v>116</v>
      </c>
      <c r="J107" s="21">
        <v>154</v>
      </c>
      <c r="K107" s="21">
        <v>10</v>
      </c>
      <c r="L107" s="21">
        <v>3</v>
      </c>
    </row>
    <row r="108" spans="1:12" x14ac:dyDescent="0.2">
      <c r="A108" s="9" t="s">
        <v>390</v>
      </c>
      <c r="B108" s="9"/>
      <c r="C108" s="9"/>
      <c r="D108" s="9"/>
      <c r="E108" s="9"/>
      <c r="F108" s="9"/>
      <c r="G108" s="9"/>
      <c r="H108" s="9"/>
      <c r="I108" s="9"/>
      <c r="J108" s="9"/>
      <c r="K108" s="9"/>
      <c r="L108" s="9"/>
    </row>
    <row r="109" spans="1:12" x14ac:dyDescent="0.2">
      <c r="A109" s="20" t="s">
        <v>391</v>
      </c>
      <c r="B109" s="21">
        <v>633</v>
      </c>
      <c r="C109" s="21">
        <v>82</v>
      </c>
      <c r="D109" s="21">
        <v>57</v>
      </c>
      <c r="E109" s="21">
        <v>92</v>
      </c>
      <c r="F109" s="21">
        <v>25</v>
      </c>
      <c r="G109" s="21">
        <v>22</v>
      </c>
      <c r="H109" s="21">
        <v>255</v>
      </c>
      <c r="I109" s="21">
        <v>374</v>
      </c>
      <c r="J109" s="21">
        <v>542</v>
      </c>
      <c r="K109" s="21">
        <v>37</v>
      </c>
      <c r="L109" s="21">
        <v>8</v>
      </c>
    </row>
    <row r="110" spans="1:12" x14ac:dyDescent="0.2">
      <c r="A110" s="20" t="s">
        <v>392</v>
      </c>
      <c r="B110" s="21">
        <v>1123</v>
      </c>
      <c r="C110" s="21">
        <v>170</v>
      </c>
      <c r="D110" s="21">
        <v>117</v>
      </c>
      <c r="E110" s="21">
        <v>196</v>
      </c>
      <c r="F110" s="21">
        <v>58</v>
      </c>
      <c r="G110" s="21">
        <v>65</v>
      </c>
      <c r="H110" s="21">
        <v>512</v>
      </c>
      <c r="I110" s="21">
        <v>669</v>
      </c>
      <c r="J110" s="21">
        <v>949</v>
      </c>
      <c r="K110" s="21">
        <v>45</v>
      </c>
      <c r="L110" s="21">
        <v>19</v>
      </c>
    </row>
    <row r="111" spans="1:12" x14ac:dyDescent="0.2">
      <c r="A111" s="20" t="s">
        <v>393</v>
      </c>
      <c r="B111" s="21">
        <v>660</v>
      </c>
      <c r="C111" s="21">
        <v>102</v>
      </c>
      <c r="D111" s="21">
        <v>96</v>
      </c>
      <c r="E111" s="21">
        <v>143</v>
      </c>
      <c r="F111" s="21">
        <v>43</v>
      </c>
      <c r="G111" s="21">
        <v>54</v>
      </c>
      <c r="H111" s="21">
        <v>335</v>
      </c>
      <c r="I111" s="21">
        <v>422</v>
      </c>
      <c r="J111" s="21">
        <v>545</v>
      </c>
      <c r="K111" s="21">
        <v>24</v>
      </c>
      <c r="L111" s="21">
        <v>14</v>
      </c>
    </row>
    <row r="112" spans="1:12" x14ac:dyDescent="0.2">
      <c r="A112" s="20" t="s">
        <v>394</v>
      </c>
      <c r="B112" s="21">
        <v>261</v>
      </c>
      <c r="C112" s="21">
        <v>75</v>
      </c>
      <c r="D112" s="21">
        <v>49</v>
      </c>
      <c r="E112" s="21">
        <v>73</v>
      </c>
      <c r="F112" s="21">
        <v>17</v>
      </c>
      <c r="G112" s="21">
        <v>27</v>
      </c>
      <c r="H112" s="21">
        <v>168</v>
      </c>
      <c r="I112" s="21">
        <v>177</v>
      </c>
      <c r="J112" s="21">
        <v>230</v>
      </c>
      <c r="K112" s="21">
        <v>15</v>
      </c>
      <c r="L112" s="21">
        <v>5</v>
      </c>
    </row>
    <row r="113" spans="1:12" x14ac:dyDescent="0.2">
      <c r="A113" s="9" t="s">
        <v>395</v>
      </c>
      <c r="B113" s="9"/>
      <c r="C113" s="9"/>
      <c r="D113" s="9"/>
      <c r="E113" s="9"/>
      <c r="F113" s="9"/>
      <c r="G113" s="9"/>
      <c r="H113" s="9"/>
      <c r="I113" s="9"/>
      <c r="J113" s="9"/>
      <c r="K113" s="9"/>
      <c r="L113" s="9"/>
    </row>
    <row r="114" spans="1:12" x14ac:dyDescent="0.2">
      <c r="A114" s="20" t="s">
        <v>396</v>
      </c>
      <c r="B114" s="21">
        <v>329</v>
      </c>
      <c r="C114" s="21">
        <v>50</v>
      </c>
      <c r="D114" s="21">
        <v>37</v>
      </c>
      <c r="E114" s="21">
        <v>64</v>
      </c>
      <c r="F114" s="21">
        <v>15</v>
      </c>
      <c r="G114" s="21">
        <v>28</v>
      </c>
      <c r="H114" s="21">
        <v>167</v>
      </c>
      <c r="I114" s="21">
        <v>209</v>
      </c>
      <c r="J114" s="21">
        <v>269</v>
      </c>
      <c r="K114" s="21">
        <v>14</v>
      </c>
      <c r="L114" s="21">
        <v>5</v>
      </c>
    </row>
    <row r="115" spans="1:12" x14ac:dyDescent="0.2">
      <c r="A115" s="20" t="s">
        <v>397</v>
      </c>
      <c r="B115" s="21">
        <v>828</v>
      </c>
      <c r="C115" s="21">
        <v>141</v>
      </c>
      <c r="D115" s="21">
        <v>88</v>
      </c>
      <c r="E115" s="21">
        <v>140</v>
      </c>
      <c r="F115" s="21">
        <v>38</v>
      </c>
      <c r="G115" s="21">
        <v>46</v>
      </c>
      <c r="H115" s="21">
        <v>362</v>
      </c>
      <c r="I115" s="21">
        <v>485</v>
      </c>
      <c r="J115" s="21">
        <v>710</v>
      </c>
      <c r="K115" s="21">
        <v>44</v>
      </c>
      <c r="L115" s="21">
        <v>14</v>
      </c>
    </row>
    <row r="116" spans="1:12" x14ac:dyDescent="0.2">
      <c r="A116" s="20" t="s">
        <v>879</v>
      </c>
      <c r="B116" s="21">
        <v>499</v>
      </c>
      <c r="C116" s="21">
        <v>92</v>
      </c>
      <c r="D116" s="21">
        <v>71</v>
      </c>
      <c r="E116" s="21">
        <v>110</v>
      </c>
      <c r="F116" s="21">
        <v>36</v>
      </c>
      <c r="G116" s="21">
        <v>42</v>
      </c>
      <c r="H116" s="21">
        <v>263</v>
      </c>
      <c r="I116" s="21">
        <v>330</v>
      </c>
      <c r="J116" s="21">
        <v>415</v>
      </c>
      <c r="K116" s="21">
        <v>22</v>
      </c>
      <c r="L116" s="21">
        <v>9</v>
      </c>
    </row>
    <row r="117" spans="1:12" x14ac:dyDescent="0.2">
      <c r="A117" s="20" t="s">
        <v>398</v>
      </c>
      <c r="B117" s="21">
        <v>468</v>
      </c>
      <c r="C117" s="21">
        <v>72</v>
      </c>
      <c r="D117" s="21">
        <v>50</v>
      </c>
      <c r="E117" s="21">
        <v>85</v>
      </c>
      <c r="F117" s="21">
        <v>22</v>
      </c>
      <c r="G117" s="21">
        <v>24</v>
      </c>
      <c r="H117" s="21">
        <v>205</v>
      </c>
      <c r="I117" s="21">
        <v>281</v>
      </c>
      <c r="J117" s="21">
        <v>406</v>
      </c>
      <c r="K117" s="21">
        <v>17</v>
      </c>
      <c r="L117" s="21">
        <v>6</v>
      </c>
    </row>
    <row r="118" spans="1:12" x14ac:dyDescent="0.2">
      <c r="A118" s="20" t="s">
        <v>399</v>
      </c>
      <c r="B118" s="21">
        <v>257</v>
      </c>
      <c r="C118" s="21">
        <v>22</v>
      </c>
      <c r="D118" s="21">
        <v>37</v>
      </c>
      <c r="E118" s="21">
        <v>41</v>
      </c>
      <c r="F118" s="21">
        <v>10</v>
      </c>
      <c r="G118" s="21">
        <v>10</v>
      </c>
      <c r="H118" s="21">
        <v>121</v>
      </c>
      <c r="I118" s="21">
        <v>156</v>
      </c>
      <c r="J118" s="21">
        <v>214</v>
      </c>
      <c r="K118" s="21">
        <v>7</v>
      </c>
      <c r="L118" s="21">
        <v>6</v>
      </c>
    </row>
    <row r="119" spans="1:12" x14ac:dyDescent="0.2">
      <c r="A119" s="20" t="s">
        <v>400</v>
      </c>
      <c r="B119" s="21">
        <v>296</v>
      </c>
      <c r="C119" s="21">
        <v>52</v>
      </c>
      <c r="D119" s="21">
        <v>36</v>
      </c>
      <c r="E119" s="21">
        <v>64</v>
      </c>
      <c r="F119" s="21">
        <v>22</v>
      </c>
      <c r="G119" s="21">
        <v>18</v>
      </c>
      <c r="H119" s="21">
        <v>152</v>
      </c>
      <c r="I119" s="21">
        <v>181</v>
      </c>
      <c r="J119" s="21">
        <v>252</v>
      </c>
      <c r="K119" s="21">
        <v>17</v>
      </c>
      <c r="L119" s="21">
        <v>6</v>
      </c>
    </row>
    <row r="120" spans="1:12" x14ac:dyDescent="0.2">
      <c r="A120" s="9" t="s">
        <v>401</v>
      </c>
      <c r="B120" s="9"/>
      <c r="C120" s="9"/>
      <c r="D120" s="9"/>
      <c r="E120" s="9"/>
      <c r="F120" s="9"/>
      <c r="G120" s="9"/>
      <c r="H120" s="9"/>
      <c r="I120" s="9"/>
      <c r="J120" s="9"/>
      <c r="K120" s="9"/>
      <c r="L120" s="9"/>
    </row>
    <row r="121" spans="1:12" x14ac:dyDescent="0.2">
      <c r="A121" s="20" t="s">
        <v>878</v>
      </c>
      <c r="B121" s="21">
        <v>116</v>
      </c>
      <c r="C121" s="21">
        <v>14</v>
      </c>
      <c r="D121" s="21">
        <v>12</v>
      </c>
      <c r="E121" s="21">
        <v>14</v>
      </c>
      <c r="F121" s="21">
        <v>7</v>
      </c>
      <c r="G121" s="21">
        <v>7</v>
      </c>
      <c r="H121" s="21">
        <v>56</v>
      </c>
      <c r="I121" s="21">
        <v>73</v>
      </c>
      <c r="J121" s="21">
        <v>100</v>
      </c>
      <c r="K121" s="21">
        <v>4</v>
      </c>
      <c r="L121" s="21">
        <v>3</v>
      </c>
    </row>
    <row r="122" spans="1:12" x14ac:dyDescent="0.2">
      <c r="A122" s="20" t="s">
        <v>402</v>
      </c>
      <c r="B122" s="21">
        <v>213</v>
      </c>
      <c r="C122" s="21">
        <v>36</v>
      </c>
      <c r="D122" s="21">
        <v>25</v>
      </c>
      <c r="E122" s="21">
        <v>50</v>
      </c>
      <c r="F122" s="21">
        <v>8</v>
      </c>
      <c r="G122" s="21">
        <v>21</v>
      </c>
      <c r="H122" s="21">
        <v>111</v>
      </c>
      <c r="I122" s="21">
        <v>136</v>
      </c>
      <c r="J122" s="21">
        <v>169</v>
      </c>
      <c r="K122" s="21">
        <v>10</v>
      </c>
      <c r="L122" s="21">
        <v>2</v>
      </c>
    </row>
    <row r="123" spans="1:12" x14ac:dyDescent="0.2">
      <c r="A123" s="20" t="s">
        <v>397</v>
      </c>
      <c r="B123" s="21">
        <v>828</v>
      </c>
      <c r="C123" s="21">
        <v>141</v>
      </c>
      <c r="D123" s="21">
        <v>88</v>
      </c>
      <c r="E123" s="21">
        <v>140</v>
      </c>
      <c r="F123" s="21">
        <v>38</v>
      </c>
      <c r="G123" s="21">
        <v>46</v>
      </c>
      <c r="H123" s="21">
        <v>362</v>
      </c>
      <c r="I123" s="21">
        <v>485</v>
      </c>
      <c r="J123" s="21">
        <v>710</v>
      </c>
      <c r="K123" s="21">
        <v>44</v>
      </c>
      <c r="L123" s="21">
        <v>14</v>
      </c>
    </row>
    <row r="124" spans="1:12" x14ac:dyDescent="0.2">
      <c r="A124" s="20" t="s">
        <v>403</v>
      </c>
      <c r="B124" s="21">
        <v>133</v>
      </c>
      <c r="C124" s="21">
        <v>31</v>
      </c>
      <c r="D124" s="21">
        <v>18</v>
      </c>
      <c r="E124" s="21">
        <v>37</v>
      </c>
      <c r="F124" s="21">
        <v>11</v>
      </c>
      <c r="G124" s="21">
        <v>15</v>
      </c>
      <c r="H124" s="21">
        <v>82</v>
      </c>
      <c r="I124" s="21">
        <v>92</v>
      </c>
      <c r="J124" s="21">
        <v>110</v>
      </c>
      <c r="K124" s="21">
        <v>4</v>
      </c>
      <c r="L124" s="21">
        <v>3</v>
      </c>
    </row>
    <row r="125" spans="1:12" x14ac:dyDescent="0.2">
      <c r="A125" s="20" t="s">
        <v>404</v>
      </c>
      <c r="B125" s="21">
        <v>120</v>
      </c>
      <c r="C125" s="21">
        <v>17</v>
      </c>
      <c r="D125" s="21">
        <v>17</v>
      </c>
      <c r="E125" s="21">
        <v>23</v>
      </c>
      <c r="F125" s="21">
        <v>7</v>
      </c>
      <c r="G125" s="21">
        <v>9</v>
      </c>
      <c r="H125" s="21">
        <v>69</v>
      </c>
      <c r="I125" s="21">
        <v>87</v>
      </c>
      <c r="J125" s="21">
        <v>104</v>
      </c>
      <c r="K125" s="21">
        <v>5</v>
      </c>
      <c r="L125" s="21">
        <v>1</v>
      </c>
    </row>
    <row r="126" spans="1:12" x14ac:dyDescent="0.2">
      <c r="A126" s="20" t="s">
        <v>405</v>
      </c>
      <c r="B126" s="21">
        <v>246</v>
      </c>
      <c r="C126" s="21">
        <v>44</v>
      </c>
      <c r="D126" s="21">
        <v>36</v>
      </c>
      <c r="E126" s="21">
        <v>50</v>
      </c>
      <c r="F126" s="21">
        <v>18</v>
      </c>
      <c r="G126" s="21">
        <v>18</v>
      </c>
      <c r="H126" s="21">
        <v>112</v>
      </c>
      <c r="I126" s="21">
        <v>151</v>
      </c>
      <c r="J126" s="21">
        <v>201</v>
      </c>
      <c r="K126" s="21">
        <v>13</v>
      </c>
      <c r="L126" s="21">
        <v>5</v>
      </c>
    </row>
    <row r="127" spans="1:12" x14ac:dyDescent="0.2">
      <c r="A127" s="20" t="s">
        <v>398</v>
      </c>
      <c r="B127" s="21">
        <v>468</v>
      </c>
      <c r="C127" s="21">
        <v>72</v>
      </c>
      <c r="D127" s="21">
        <v>50</v>
      </c>
      <c r="E127" s="21">
        <v>85</v>
      </c>
      <c r="F127" s="21">
        <v>22</v>
      </c>
      <c r="G127" s="21">
        <v>24</v>
      </c>
      <c r="H127" s="21">
        <v>205</v>
      </c>
      <c r="I127" s="21">
        <v>281</v>
      </c>
      <c r="J127" s="21">
        <v>406</v>
      </c>
      <c r="K127" s="21">
        <v>17</v>
      </c>
      <c r="L127" s="21">
        <v>6</v>
      </c>
    </row>
    <row r="128" spans="1:12" x14ac:dyDescent="0.2">
      <c r="A128" s="20" t="s">
        <v>406</v>
      </c>
      <c r="B128" s="21">
        <v>180</v>
      </c>
      <c r="C128" s="21">
        <v>19</v>
      </c>
      <c r="D128" s="21">
        <v>31</v>
      </c>
      <c r="E128" s="21">
        <v>27</v>
      </c>
      <c r="F128" s="21">
        <v>9</v>
      </c>
      <c r="G128" s="21">
        <v>7</v>
      </c>
      <c r="H128" s="21">
        <v>87</v>
      </c>
      <c r="I128" s="21">
        <v>108</v>
      </c>
      <c r="J128" s="21">
        <v>147</v>
      </c>
      <c r="K128" s="21">
        <v>4</v>
      </c>
      <c r="L128" s="21">
        <v>6</v>
      </c>
    </row>
    <row r="129" spans="1:12" x14ac:dyDescent="0.2">
      <c r="A129" s="20" t="s">
        <v>407</v>
      </c>
      <c r="B129" s="21">
        <v>77</v>
      </c>
      <c r="C129" s="21">
        <v>3</v>
      </c>
      <c r="D129" s="21">
        <v>6</v>
      </c>
      <c r="E129" s="21">
        <v>14</v>
      </c>
      <c r="F129" s="21">
        <v>1</v>
      </c>
      <c r="G129" s="21">
        <v>3</v>
      </c>
      <c r="H129" s="21">
        <v>34</v>
      </c>
      <c r="I129" s="21">
        <v>48</v>
      </c>
      <c r="J129" s="21">
        <v>67</v>
      </c>
      <c r="K129" s="21">
        <v>3</v>
      </c>
      <c r="L129" s="21">
        <v>0</v>
      </c>
    </row>
    <row r="130" spans="1:12" x14ac:dyDescent="0.2">
      <c r="A130" s="33" t="s">
        <v>400</v>
      </c>
      <c r="B130" s="34">
        <v>296</v>
      </c>
      <c r="C130" s="34">
        <v>52</v>
      </c>
      <c r="D130" s="34">
        <v>36</v>
      </c>
      <c r="E130" s="34">
        <v>64</v>
      </c>
      <c r="F130" s="34">
        <v>22</v>
      </c>
      <c r="G130" s="34">
        <v>18</v>
      </c>
      <c r="H130" s="34">
        <v>152</v>
      </c>
      <c r="I130" s="34">
        <v>181</v>
      </c>
      <c r="J130" s="34">
        <v>252</v>
      </c>
      <c r="K130" s="34">
        <v>17</v>
      </c>
      <c r="L130" s="34">
        <v>6</v>
      </c>
    </row>
  </sheetData>
  <phoneticPr fontId="2"/>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DB114-EC95-4966-BBE5-E37759845EEE}">
  <dimension ref="A1:E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5" x14ac:dyDescent="0.2">
      <c r="A1" s="11" t="s">
        <v>3</v>
      </c>
      <c r="B1" s="7"/>
    </row>
    <row r="2" spans="1:5" x14ac:dyDescent="0.2">
      <c r="A2" s="15" t="str">
        <f xml:space="preserve"> HYPERLINK("#'目次'!B28","[22]")</f>
        <v>[22]</v>
      </c>
    </row>
    <row r="3" spans="1:5" x14ac:dyDescent="0.2">
      <c r="A3" s="7" t="s">
        <v>3</v>
      </c>
      <c r="B3" s="8" t="s">
        <v>19</v>
      </c>
    </row>
    <row r="4" spans="1:5" x14ac:dyDescent="0.2">
      <c r="A4" s="7" t="s">
        <v>3</v>
      </c>
      <c r="B4" s="8" t="s">
        <v>18</v>
      </c>
    </row>
    <row r="5" spans="1:5" s="18" customFormat="1" ht="25.2" x14ac:dyDescent="0.2">
      <c r="A5" s="16" t="s">
        <v>3</v>
      </c>
      <c r="B5" s="17" t="s">
        <v>582</v>
      </c>
      <c r="C5" s="17" t="s">
        <v>700</v>
      </c>
      <c r="D5" s="17" t="s">
        <v>701</v>
      </c>
      <c r="E5" s="17" t="s">
        <v>613</v>
      </c>
    </row>
    <row r="6" spans="1:5" x14ac:dyDescent="0.2">
      <c r="A6" s="19" t="s">
        <v>585</v>
      </c>
      <c r="B6" s="10">
        <v>2677</v>
      </c>
      <c r="C6" s="10">
        <v>2516</v>
      </c>
      <c r="D6" s="10">
        <v>114</v>
      </c>
      <c r="E6" s="10">
        <v>47</v>
      </c>
    </row>
    <row r="7" spans="1:5" x14ac:dyDescent="0.2">
      <c r="A7" s="9" t="s">
        <v>339</v>
      </c>
      <c r="B7" s="9"/>
      <c r="C7" s="9"/>
      <c r="D7" s="9"/>
      <c r="E7" s="9"/>
    </row>
    <row r="8" spans="1:5" x14ac:dyDescent="0.2">
      <c r="A8" s="20" t="s">
        <v>340</v>
      </c>
      <c r="B8" s="21">
        <v>1277</v>
      </c>
      <c r="C8" s="21">
        <v>1204</v>
      </c>
      <c r="D8" s="21">
        <v>53</v>
      </c>
      <c r="E8" s="21">
        <v>20</v>
      </c>
    </row>
    <row r="9" spans="1:5" x14ac:dyDescent="0.2">
      <c r="A9" s="20" t="s">
        <v>341</v>
      </c>
      <c r="B9" s="21">
        <v>1400</v>
      </c>
      <c r="C9" s="21">
        <v>1312</v>
      </c>
      <c r="D9" s="21">
        <v>61</v>
      </c>
      <c r="E9" s="21">
        <v>27</v>
      </c>
    </row>
    <row r="10" spans="1:5" x14ac:dyDescent="0.2">
      <c r="A10" s="9" t="s">
        <v>342</v>
      </c>
      <c r="B10" s="9"/>
      <c r="C10" s="9"/>
      <c r="D10" s="9"/>
      <c r="E10" s="9"/>
    </row>
    <row r="11" spans="1:5" x14ac:dyDescent="0.2">
      <c r="A11" s="20" t="s">
        <v>343</v>
      </c>
      <c r="B11" s="21">
        <v>610</v>
      </c>
      <c r="C11" s="21">
        <v>576</v>
      </c>
      <c r="D11" s="21">
        <v>29</v>
      </c>
      <c r="E11" s="21">
        <v>5</v>
      </c>
    </row>
    <row r="12" spans="1:5" x14ac:dyDescent="0.2">
      <c r="A12" s="20" t="s">
        <v>344</v>
      </c>
      <c r="B12" s="21">
        <v>755</v>
      </c>
      <c r="C12" s="21">
        <v>719</v>
      </c>
      <c r="D12" s="21">
        <v>23</v>
      </c>
      <c r="E12" s="21">
        <v>13</v>
      </c>
    </row>
    <row r="13" spans="1:5" x14ac:dyDescent="0.2">
      <c r="A13" s="20" t="s">
        <v>345</v>
      </c>
      <c r="B13" s="21">
        <v>601</v>
      </c>
      <c r="C13" s="21">
        <v>564</v>
      </c>
      <c r="D13" s="21">
        <v>25</v>
      </c>
      <c r="E13" s="21">
        <v>12</v>
      </c>
    </row>
    <row r="14" spans="1:5" x14ac:dyDescent="0.2">
      <c r="A14" s="20" t="s">
        <v>346</v>
      </c>
      <c r="B14" s="21">
        <v>425</v>
      </c>
      <c r="C14" s="21">
        <v>390</v>
      </c>
      <c r="D14" s="21">
        <v>22</v>
      </c>
      <c r="E14" s="21">
        <v>13</v>
      </c>
    </row>
    <row r="15" spans="1:5" x14ac:dyDescent="0.2">
      <c r="A15" s="20" t="s">
        <v>347</v>
      </c>
      <c r="B15" s="21">
        <v>217</v>
      </c>
      <c r="C15" s="21">
        <v>204</v>
      </c>
      <c r="D15" s="21">
        <v>10</v>
      </c>
      <c r="E15" s="21">
        <v>3</v>
      </c>
    </row>
    <row r="16" spans="1:5" x14ac:dyDescent="0.2">
      <c r="A16" s="20" t="s">
        <v>348</v>
      </c>
      <c r="B16" s="21">
        <v>56</v>
      </c>
      <c r="C16" s="21">
        <v>53</v>
      </c>
      <c r="D16" s="21">
        <v>3</v>
      </c>
      <c r="E16" s="21">
        <v>0</v>
      </c>
    </row>
    <row r="17" spans="1:5" x14ac:dyDescent="0.2">
      <c r="A17" s="20" t="s">
        <v>349</v>
      </c>
      <c r="B17" s="21">
        <v>13</v>
      </c>
      <c r="C17" s="21">
        <v>10</v>
      </c>
      <c r="D17" s="21">
        <v>2</v>
      </c>
      <c r="E17" s="21">
        <v>1</v>
      </c>
    </row>
    <row r="18" spans="1:5" x14ac:dyDescent="0.2">
      <c r="A18" s="20" t="s">
        <v>350</v>
      </c>
      <c r="B18" s="21">
        <v>1365</v>
      </c>
      <c r="C18" s="21">
        <v>1295</v>
      </c>
      <c r="D18" s="21">
        <v>52</v>
      </c>
      <c r="E18" s="21">
        <v>18</v>
      </c>
    </row>
    <row r="19" spans="1:5" x14ac:dyDescent="0.2">
      <c r="A19" s="20" t="s">
        <v>351</v>
      </c>
      <c r="B19" s="21">
        <v>1026</v>
      </c>
      <c r="C19" s="21">
        <v>954</v>
      </c>
      <c r="D19" s="21">
        <v>47</v>
      </c>
      <c r="E19" s="21">
        <v>25</v>
      </c>
    </row>
    <row r="20" spans="1:5" x14ac:dyDescent="0.2">
      <c r="A20" s="20" t="s">
        <v>352</v>
      </c>
      <c r="B20" s="21">
        <v>286</v>
      </c>
      <c r="C20" s="21">
        <v>267</v>
      </c>
      <c r="D20" s="21">
        <v>15</v>
      </c>
      <c r="E20" s="21">
        <v>4</v>
      </c>
    </row>
    <row r="21" spans="1:5" x14ac:dyDescent="0.2">
      <c r="A21" s="20" t="s">
        <v>353</v>
      </c>
      <c r="B21" s="21">
        <v>1312</v>
      </c>
      <c r="C21" s="21">
        <v>1221</v>
      </c>
      <c r="D21" s="21">
        <v>62</v>
      </c>
      <c r="E21" s="21">
        <v>29</v>
      </c>
    </row>
    <row r="22" spans="1:5" x14ac:dyDescent="0.2">
      <c r="A22" s="9" t="s">
        <v>354</v>
      </c>
      <c r="B22" s="10">
        <v>298</v>
      </c>
      <c r="C22" s="10">
        <v>277</v>
      </c>
      <c r="D22" s="10">
        <v>20</v>
      </c>
      <c r="E22" s="10">
        <v>1</v>
      </c>
    </row>
    <row r="23" spans="1:5" x14ac:dyDescent="0.2">
      <c r="A23" s="20" t="s">
        <v>344</v>
      </c>
      <c r="B23" s="21">
        <v>388</v>
      </c>
      <c r="C23" s="21">
        <v>373</v>
      </c>
      <c r="D23" s="21">
        <v>10</v>
      </c>
      <c r="E23" s="21">
        <v>5</v>
      </c>
    </row>
    <row r="24" spans="1:5" x14ac:dyDescent="0.2">
      <c r="A24" s="20" t="s">
        <v>345</v>
      </c>
      <c r="B24" s="21">
        <v>299</v>
      </c>
      <c r="C24" s="21">
        <v>280</v>
      </c>
      <c r="D24" s="21">
        <v>10</v>
      </c>
      <c r="E24" s="21">
        <v>9</v>
      </c>
    </row>
    <row r="25" spans="1:5" x14ac:dyDescent="0.2">
      <c r="A25" s="20" t="s">
        <v>346</v>
      </c>
      <c r="B25" s="21">
        <v>192</v>
      </c>
      <c r="C25" s="21">
        <v>182</v>
      </c>
      <c r="D25" s="21">
        <v>7</v>
      </c>
      <c r="E25" s="21">
        <v>3</v>
      </c>
    </row>
    <row r="26" spans="1:5" x14ac:dyDescent="0.2">
      <c r="A26" s="20" t="s">
        <v>347</v>
      </c>
      <c r="B26" s="21">
        <v>77</v>
      </c>
      <c r="C26" s="21">
        <v>72</v>
      </c>
      <c r="D26" s="21">
        <v>4</v>
      </c>
      <c r="E26" s="21">
        <v>1</v>
      </c>
    </row>
    <row r="27" spans="1:5" x14ac:dyDescent="0.2">
      <c r="A27" s="20" t="s">
        <v>348</v>
      </c>
      <c r="B27" s="21">
        <v>19</v>
      </c>
      <c r="C27" s="21">
        <v>18</v>
      </c>
      <c r="D27" s="21">
        <v>1</v>
      </c>
      <c r="E27" s="21">
        <v>0</v>
      </c>
    </row>
    <row r="28" spans="1:5" x14ac:dyDescent="0.2">
      <c r="A28" s="20" t="s">
        <v>349</v>
      </c>
      <c r="B28" s="21">
        <v>4</v>
      </c>
      <c r="C28" s="21">
        <v>2</v>
      </c>
      <c r="D28" s="21">
        <v>1</v>
      </c>
      <c r="E28" s="21">
        <v>1</v>
      </c>
    </row>
    <row r="29" spans="1:5" x14ac:dyDescent="0.2">
      <c r="A29" s="20" t="s">
        <v>350</v>
      </c>
      <c r="B29" s="21">
        <v>686</v>
      </c>
      <c r="C29" s="21">
        <v>650</v>
      </c>
      <c r="D29" s="21">
        <v>30</v>
      </c>
      <c r="E29" s="21">
        <v>6</v>
      </c>
    </row>
    <row r="30" spans="1:5" x14ac:dyDescent="0.2">
      <c r="A30" s="20" t="s">
        <v>351</v>
      </c>
      <c r="B30" s="21">
        <v>491</v>
      </c>
      <c r="C30" s="21">
        <v>462</v>
      </c>
      <c r="D30" s="21">
        <v>17</v>
      </c>
      <c r="E30" s="21">
        <v>12</v>
      </c>
    </row>
    <row r="31" spans="1:5" x14ac:dyDescent="0.2">
      <c r="A31" s="20" t="s">
        <v>352</v>
      </c>
      <c r="B31" s="21">
        <v>100</v>
      </c>
      <c r="C31" s="21">
        <v>92</v>
      </c>
      <c r="D31" s="21">
        <v>6</v>
      </c>
      <c r="E31" s="21">
        <v>2</v>
      </c>
    </row>
    <row r="32" spans="1:5" x14ac:dyDescent="0.2">
      <c r="A32" s="20" t="s">
        <v>353</v>
      </c>
      <c r="B32" s="21">
        <v>591</v>
      </c>
      <c r="C32" s="21">
        <v>554</v>
      </c>
      <c r="D32" s="21">
        <v>23</v>
      </c>
      <c r="E32" s="21">
        <v>14</v>
      </c>
    </row>
    <row r="33" spans="1:5" x14ac:dyDescent="0.2">
      <c r="A33" s="9" t="s">
        <v>355</v>
      </c>
      <c r="B33" s="10">
        <v>312</v>
      </c>
      <c r="C33" s="10">
        <v>299</v>
      </c>
      <c r="D33" s="10">
        <v>9</v>
      </c>
      <c r="E33" s="10">
        <v>4</v>
      </c>
    </row>
    <row r="34" spans="1:5" x14ac:dyDescent="0.2">
      <c r="A34" s="20" t="s">
        <v>344</v>
      </c>
      <c r="B34" s="21">
        <v>367</v>
      </c>
      <c r="C34" s="21">
        <v>346</v>
      </c>
      <c r="D34" s="21">
        <v>13</v>
      </c>
      <c r="E34" s="21">
        <v>8</v>
      </c>
    </row>
    <row r="35" spans="1:5" x14ac:dyDescent="0.2">
      <c r="A35" s="20" t="s">
        <v>345</v>
      </c>
      <c r="B35" s="21">
        <v>302</v>
      </c>
      <c r="C35" s="21">
        <v>284</v>
      </c>
      <c r="D35" s="21">
        <v>15</v>
      </c>
      <c r="E35" s="21">
        <v>3</v>
      </c>
    </row>
    <row r="36" spans="1:5" x14ac:dyDescent="0.2">
      <c r="A36" s="20" t="s">
        <v>346</v>
      </c>
      <c r="B36" s="21">
        <v>233</v>
      </c>
      <c r="C36" s="21">
        <v>208</v>
      </c>
      <c r="D36" s="21">
        <v>15</v>
      </c>
      <c r="E36" s="21">
        <v>10</v>
      </c>
    </row>
    <row r="37" spans="1:5" x14ac:dyDescent="0.2">
      <c r="A37" s="20" t="s">
        <v>347</v>
      </c>
      <c r="B37" s="21">
        <v>140</v>
      </c>
      <c r="C37" s="21">
        <v>132</v>
      </c>
      <c r="D37" s="21">
        <v>6</v>
      </c>
      <c r="E37" s="21">
        <v>2</v>
      </c>
    </row>
    <row r="38" spans="1:5" x14ac:dyDescent="0.2">
      <c r="A38" s="20" t="s">
        <v>348</v>
      </c>
      <c r="B38" s="21">
        <v>37</v>
      </c>
      <c r="C38" s="21">
        <v>35</v>
      </c>
      <c r="D38" s="21">
        <v>2</v>
      </c>
      <c r="E38" s="21">
        <v>0</v>
      </c>
    </row>
    <row r="39" spans="1:5" x14ac:dyDescent="0.2">
      <c r="A39" s="20" t="s">
        <v>349</v>
      </c>
      <c r="B39" s="21">
        <v>9</v>
      </c>
      <c r="C39" s="21">
        <v>8</v>
      </c>
      <c r="D39" s="21">
        <v>1</v>
      </c>
      <c r="E39" s="21">
        <v>0</v>
      </c>
    </row>
    <row r="40" spans="1:5" x14ac:dyDescent="0.2">
      <c r="A40" s="20" t="s">
        <v>350</v>
      </c>
      <c r="B40" s="21">
        <v>679</v>
      </c>
      <c r="C40" s="21">
        <v>645</v>
      </c>
      <c r="D40" s="21">
        <v>22</v>
      </c>
      <c r="E40" s="21">
        <v>12</v>
      </c>
    </row>
    <row r="41" spans="1:5" x14ac:dyDescent="0.2">
      <c r="A41" s="20" t="s">
        <v>351</v>
      </c>
      <c r="B41" s="21">
        <v>535</v>
      </c>
      <c r="C41" s="21">
        <v>492</v>
      </c>
      <c r="D41" s="21">
        <v>30</v>
      </c>
      <c r="E41" s="21">
        <v>13</v>
      </c>
    </row>
    <row r="42" spans="1:5" x14ac:dyDescent="0.2">
      <c r="A42" s="20" t="s">
        <v>352</v>
      </c>
      <c r="B42" s="21">
        <v>186</v>
      </c>
      <c r="C42" s="21">
        <v>175</v>
      </c>
      <c r="D42" s="21">
        <v>9</v>
      </c>
      <c r="E42" s="21">
        <v>2</v>
      </c>
    </row>
    <row r="43" spans="1:5" x14ac:dyDescent="0.2">
      <c r="A43" s="20" t="s">
        <v>353</v>
      </c>
      <c r="B43" s="21">
        <v>721</v>
      </c>
      <c r="C43" s="21">
        <v>667</v>
      </c>
      <c r="D43" s="21">
        <v>39</v>
      </c>
      <c r="E43" s="21">
        <v>15</v>
      </c>
    </row>
    <row r="44" spans="1:5" x14ac:dyDescent="0.2">
      <c r="A44" s="9" t="s">
        <v>356</v>
      </c>
      <c r="B44" s="9"/>
      <c r="C44" s="9"/>
      <c r="D44" s="9"/>
      <c r="E44" s="9"/>
    </row>
    <row r="45" spans="1:5" x14ac:dyDescent="0.2">
      <c r="A45" s="20" t="s">
        <v>357</v>
      </c>
      <c r="B45" s="21">
        <v>138</v>
      </c>
      <c r="C45" s="21">
        <v>120</v>
      </c>
      <c r="D45" s="21">
        <v>13</v>
      </c>
      <c r="E45" s="21">
        <v>5</v>
      </c>
    </row>
    <row r="46" spans="1:5" x14ac:dyDescent="0.2">
      <c r="A46" s="20" t="s">
        <v>328</v>
      </c>
      <c r="B46" s="21">
        <v>1747</v>
      </c>
      <c r="C46" s="21">
        <v>1673</v>
      </c>
      <c r="D46" s="21">
        <v>49</v>
      </c>
      <c r="E46" s="21">
        <v>25</v>
      </c>
    </row>
    <row r="47" spans="1:5" x14ac:dyDescent="0.2">
      <c r="A47" s="20" t="s">
        <v>329</v>
      </c>
      <c r="B47" s="21">
        <v>191</v>
      </c>
      <c r="C47" s="21">
        <v>174</v>
      </c>
      <c r="D47" s="21">
        <v>14</v>
      </c>
      <c r="E47" s="21">
        <v>3</v>
      </c>
    </row>
    <row r="48" spans="1:5" x14ac:dyDescent="0.2">
      <c r="A48" s="20" t="s">
        <v>330</v>
      </c>
      <c r="B48" s="21">
        <v>544</v>
      </c>
      <c r="C48" s="21">
        <v>501</v>
      </c>
      <c r="D48" s="21">
        <v>30</v>
      </c>
      <c r="E48" s="21">
        <v>13</v>
      </c>
    </row>
    <row r="49" spans="1:5" x14ac:dyDescent="0.2">
      <c r="A49" s="20" t="s">
        <v>358</v>
      </c>
      <c r="B49" s="21">
        <v>57</v>
      </c>
      <c r="C49" s="21">
        <v>48</v>
      </c>
      <c r="D49" s="21">
        <v>8</v>
      </c>
      <c r="E49" s="21">
        <v>1</v>
      </c>
    </row>
    <row r="50" spans="1:5" x14ac:dyDescent="0.2">
      <c r="A50" s="9" t="s">
        <v>359</v>
      </c>
      <c r="B50" s="10">
        <v>89</v>
      </c>
      <c r="C50" s="10">
        <v>76</v>
      </c>
      <c r="D50" s="10">
        <v>10</v>
      </c>
      <c r="E50" s="10">
        <v>3</v>
      </c>
    </row>
    <row r="51" spans="1:5" x14ac:dyDescent="0.2">
      <c r="A51" s="20" t="s">
        <v>331</v>
      </c>
      <c r="B51" s="21">
        <v>977</v>
      </c>
      <c r="C51" s="21">
        <v>937</v>
      </c>
      <c r="D51" s="21">
        <v>27</v>
      </c>
      <c r="E51" s="21">
        <v>13</v>
      </c>
    </row>
    <row r="52" spans="1:5" x14ac:dyDescent="0.2">
      <c r="A52" s="20" t="s">
        <v>332</v>
      </c>
      <c r="B52" s="21">
        <v>73</v>
      </c>
      <c r="C52" s="21">
        <v>66</v>
      </c>
      <c r="D52" s="21">
        <v>6</v>
      </c>
      <c r="E52" s="21">
        <v>1</v>
      </c>
    </row>
    <row r="53" spans="1:5" x14ac:dyDescent="0.2">
      <c r="A53" s="20" t="s">
        <v>333</v>
      </c>
      <c r="B53" s="21">
        <v>108</v>
      </c>
      <c r="C53" s="21">
        <v>100</v>
      </c>
      <c r="D53" s="21">
        <v>6</v>
      </c>
      <c r="E53" s="21">
        <v>2</v>
      </c>
    </row>
    <row r="54" spans="1:5" x14ac:dyDescent="0.2">
      <c r="A54" s="20" t="s">
        <v>358</v>
      </c>
      <c r="B54" s="21">
        <v>30</v>
      </c>
      <c r="C54" s="21">
        <v>25</v>
      </c>
      <c r="D54" s="21">
        <v>4</v>
      </c>
      <c r="E54" s="21">
        <v>1</v>
      </c>
    </row>
    <row r="55" spans="1:5" x14ac:dyDescent="0.2">
      <c r="A55" s="9" t="s">
        <v>360</v>
      </c>
      <c r="B55" s="10">
        <v>49</v>
      </c>
      <c r="C55" s="10">
        <v>44</v>
      </c>
      <c r="D55" s="10">
        <v>3</v>
      </c>
      <c r="E55" s="10">
        <v>2</v>
      </c>
    </row>
    <row r="56" spans="1:5" x14ac:dyDescent="0.2">
      <c r="A56" s="20" t="s">
        <v>331</v>
      </c>
      <c r="B56" s="21">
        <v>770</v>
      </c>
      <c r="C56" s="21">
        <v>736</v>
      </c>
      <c r="D56" s="21">
        <v>22</v>
      </c>
      <c r="E56" s="21">
        <v>12</v>
      </c>
    </row>
    <row r="57" spans="1:5" x14ac:dyDescent="0.2">
      <c r="A57" s="20" t="s">
        <v>332</v>
      </c>
      <c r="B57" s="21">
        <v>118</v>
      </c>
      <c r="C57" s="21">
        <v>108</v>
      </c>
      <c r="D57" s="21">
        <v>8</v>
      </c>
      <c r="E57" s="21">
        <v>2</v>
      </c>
    </row>
    <row r="58" spans="1:5" x14ac:dyDescent="0.2">
      <c r="A58" s="20" t="s">
        <v>333</v>
      </c>
      <c r="B58" s="21">
        <v>436</v>
      </c>
      <c r="C58" s="21">
        <v>401</v>
      </c>
      <c r="D58" s="21">
        <v>24</v>
      </c>
      <c r="E58" s="21">
        <v>11</v>
      </c>
    </row>
    <row r="59" spans="1:5" x14ac:dyDescent="0.2">
      <c r="A59" s="20" t="s">
        <v>358</v>
      </c>
      <c r="B59" s="21">
        <v>27</v>
      </c>
      <c r="C59" s="21">
        <v>23</v>
      </c>
      <c r="D59" s="21">
        <v>4</v>
      </c>
      <c r="E59" s="21">
        <v>0</v>
      </c>
    </row>
    <row r="60" spans="1:5" x14ac:dyDescent="0.2">
      <c r="A60" s="9" t="s">
        <v>361</v>
      </c>
      <c r="B60" s="9"/>
      <c r="C60" s="9"/>
      <c r="D60" s="9"/>
      <c r="E60" s="9"/>
    </row>
    <row r="61" spans="1:5" x14ac:dyDescent="0.2">
      <c r="A61" s="20" t="s">
        <v>362</v>
      </c>
      <c r="B61" s="21">
        <v>360</v>
      </c>
      <c r="C61" s="21">
        <v>336</v>
      </c>
      <c r="D61" s="21">
        <v>17</v>
      </c>
      <c r="E61" s="21">
        <v>7</v>
      </c>
    </row>
    <row r="62" spans="1:5" x14ac:dyDescent="0.2">
      <c r="A62" s="20" t="s">
        <v>363</v>
      </c>
      <c r="B62" s="21">
        <v>1326</v>
      </c>
      <c r="C62" s="21">
        <v>1253</v>
      </c>
      <c r="D62" s="21">
        <v>50</v>
      </c>
      <c r="E62" s="21">
        <v>23</v>
      </c>
    </row>
    <row r="63" spans="1:5" x14ac:dyDescent="0.2">
      <c r="A63" s="20" t="s">
        <v>364</v>
      </c>
      <c r="B63" s="21">
        <v>649</v>
      </c>
      <c r="C63" s="21">
        <v>616</v>
      </c>
      <c r="D63" s="21">
        <v>20</v>
      </c>
      <c r="E63" s="21">
        <v>13</v>
      </c>
    </row>
    <row r="64" spans="1:5" x14ac:dyDescent="0.2">
      <c r="A64" s="20" t="s">
        <v>365</v>
      </c>
      <c r="B64" s="21">
        <v>277</v>
      </c>
      <c r="C64" s="21">
        <v>254</v>
      </c>
      <c r="D64" s="21">
        <v>21</v>
      </c>
      <c r="E64" s="21">
        <v>2</v>
      </c>
    </row>
    <row r="65" spans="1:5" x14ac:dyDescent="0.2">
      <c r="A65" s="20" t="s">
        <v>366</v>
      </c>
      <c r="B65" s="21">
        <v>65</v>
      </c>
      <c r="C65" s="21">
        <v>57</v>
      </c>
      <c r="D65" s="21">
        <v>6</v>
      </c>
      <c r="E65" s="21">
        <v>2</v>
      </c>
    </row>
    <row r="66" spans="1:5" x14ac:dyDescent="0.2">
      <c r="A66" s="9" t="s">
        <v>367</v>
      </c>
      <c r="B66" s="9"/>
      <c r="C66" s="9"/>
      <c r="D66" s="9"/>
      <c r="E66" s="9"/>
    </row>
    <row r="67" spans="1:5" x14ac:dyDescent="0.2">
      <c r="A67" s="20" t="s">
        <v>368</v>
      </c>
      <c r="B67" s="21">
        <v>537</v>
      </c>
      <c r="C67" s="21">
        <v>489</v>
      </c>
      <c r="D67" s="21">
        <v>40</v>
      </c>
      <c r="E67" s="21">
        <v>8</v>
      </c>
    </row>
    <row r="68" spans="1:5" x14ac:dyDescent="0.2">
      <c r="A68" s="20" t="s">
        <v>180</v>
      </c>
      <c r="B68" s="21">
        <v>1667</v>
      </c>
      <c r="C68" s="21">
        <v>1595</v>
      </c>
      <c r="D68" s="21">
        <v>48</v>
      </c>
      <c r="E68" s="21">
        <v>24</v>
      </c>
    </row>
    <row r="69" spans="1:5" x14ac:dyDescent="0.2">
      <c r="A69" s="20" t="s">
        <v>369</v>
      </c>
      <c r="B69" s="21">
        <v>99</v>
      </c>
      <c r="C69" s="21">
        <v>97</v>
      </c>
      <c r="D69" s="21">
        <v>0</v>
      </c>
      <c r="E69" s="21">
        <v>2</v>
      </c>
    </row>
    <row r="70" spans="1:5" x14ac:dyDescent="0.2">
      <c r="A70" s="20" t="s">
        <v>370</v>
      </c>
      <c r="B70" s="21">
        <v>819</v>
      </c>
      <c r="C70" s="21">
        <v>779</v>
      </c>
      <c r="D70" s="21">
        <v>24</v>
      </c>
      <c r="E70" s="21">
        <v>16</v>
      </c>
    </row>
    <row r="71" spans="1:5" x14ac:dyDescent="0.2">
      <c r="A71" s="20" t="s">
        <v>371</v>
      </c>
      <c r="B71" s="21">
        <v>87</v>
      </c>
      <c r="C71" s="21">
        <v>78</v>
      </c>
      <c r="D71" s="21">
        <v>7</v>
      </c>
      <c r="E71" s="21">
        <v>2</v>
      </c>
    </row>
    <row r="72" spans="1:5" x14ac:dyDescent="0.2">
      <c r="A72" s="20" t="s">
        <v>366</v>
      </c>
      <c r="B72" s="21">
        <v>55</v>
      </c>
      <c r="C72" s="21">
        <v>49</v>
      </c>
      <c r="D72" s="21">
        <v>5</v>
      </c>
      <c r="E72" s="21">
        <v>1</v>
      </c>
    </row>
    <row r="73" spans="1:5" x14ac:dyDescent="0.2">
      <c r="A73" s="9" t="s">
        <v>372</v>
      </c>
      <c r="B73" s="9"/>
      <c r="C73" s="9"/>
      <c r="D73" s="9"/>
      <c r="E73" s="9"/>
    </row>
    <row r="74" spans="1:5" x14ac:dyDescent="0.2">
      <c r="A74" s="20" t="s">
        <v>373</v>
      </c>
      <c r="B74" s="21">
        <v>537</v>
      </c>
      <c r="C74" s="21">
        <v>489</v>
      </c>
      <c r="D74" s="21">
        <v>40</v>
      </c>
      <c r="E74" s="21">
        <v>8</v>
      </c>
    </row>
    <row r="75" spans="1:5" x14ac:dyDescent="0.2">
      <c r="A75" s="20" t="s">
        <v>374</v>
      </c>
      <c r="B75" s="21">
        <v>1329</v>
      </c>
      <c r="C75" s="21">
        <v>1256</v>
      </c>
      <c r="D75" s="21">
        <v>51</v>
      </c>
      <c r="E75" s="21">
        <v>22</v>
      </c>
    </row>
    <row r="76" spans="1:5" x14ac:dyDescent="0.2">
      <c r="A76" s="20" t="s">
        <v>375</v>
      </c>
      <c r="B76" s="21">
        <v>406</v>
      </c>
      <c r="C76" s="21">
        <v>387</v>
      </c>
      <c r="D76" s="21">
        <v>8</v>
      </c>
      <c r="E76" s="21">
        <v>11</v>
      </c>
    </row>
    <row r="77" spans="1:5" x14ac:dyDescent="0.2">
      <c r="A77" s="20" t="s">
        <v>376</v>
      </c>
      <c r="B77" s="21">
        <v>152</v>
      </c>
      <c r="C77" s="21">
        <v>149</v>
      </c>
      <c r="D77" s="21">
        <v>3</v>
      </c>
      <c r="E77" s="21">
        <v>0</v>
      </c>
    </row>
    <row r="78" spans="1:5" x14ac:dyDescent="0.2">
      <c r="A78" s="20" t="s">
        <v>377</v>
      </c>
      <c r="B78" s="21">
        <v>88</v>
      </c>
      <c r="C78" s="21">
        <v>82</v>
      </c>
      <c r="D78" s="21">
        <v>4</v>
      </c>
      <c r="E78" s="21">
        <v>2</v>
      </c>
    </row>
    <row r="79" spans="1:5" x14ac:dyDescent="0.2">
      <c r="A79" s="20" t="s">
        <v>378</v>
      </c>
      <c r="B79" s="21">
        <v>84</v>
      </c>
      <c r="C79" s="21">
        <v>80</v>
      </c>
      <c r="D79" s="21">
        <v>2</v>
      </c>
      <c r="E79" s="21">
        <v>2</v>
      </c>
    </row>
    <row r="80" spans="1:5" x14ac:dyDescent="0.2">
      <c r="A80" s="20" t="s">
        <v>366</v>
      </c>
      <c r="B80" s="21">
        <v>81</v>
      </c>
      <c r="C80" s="21">
        <v>73</v>
      </c>
      <c r="D80" s="21">
        <v>6</v>
      </c>
      <c r="E80" s="21">
        <v>2</v>
      </c>
    </row>
    <row r="81" spans="1:5" x14ac:dyDescent="0.2">
      <c r="A81" s="9" t="s">
        <v>379</v>
      </c>
      <c r="B81" s="9"/>
      <c r="C81" s="9"/>
      <c r="D81" s="9"/>
      <c r="E81" s="9"/>
    </row>
    <row r="82" spans="1:5" x14ac:dyDescent="0.2">
      <c r="A82" s="20" t="s">
        <v>380</v>
      </c>
      <c r="B82" s="21">
        <v>788</v>
      </c>
      <c r="C82" s="21">
        <v>746</v>
      </c>
      <c r="D82" s="21">
        <v>32</v>
      </c>
      <c r="E82" s="21">
        <v>10</v>
      </c>
    </row>
    <row r="83" spans="1:5" x14ac:dyDescent="0.2">
      <c r="A83" s="20" t="s">
        <v>381</v>
      </c>
      <c r="B83" s="21">
        <v>1824</v>
      </c>
      <c r="C83" s="21">
        <v>1713</v>
      </c>
      <c r="D83" s="21">
        <v>75</v>
      </c>
      <c r="E83" s="21">
        <v>36</v>
      </c>
    </row>
    <row r="84" spans="1:5" x14ac:dyDescent="0.2">
      <c r="A84" s="20" t="s">
        <v>366</v>
      </c>
      <c r="B84" s="21">
        <v>65</v>
      </c>
      <c r="C84" s="21">
        <v>57</v>
      </c>
      <c r="D84" s="21">
        <v>7</v>
      </c>
      <c r="E84" s="21">
        <v>1</v>
      </c>
    </row>
    <row r="85" spans="1:5" x14ac:dyDescent="0.2">
      <c r="A85" s="9" t="s">
        <v>382</v>
      </c>
      <c r="B85" s="9"/>
      <c r="C85" s="9"/>
      <c r="D85" s="9"/>
      <c r="E85" s="9"/>
    </row>
    <row r="86" spans="1:5" x14ac:dyDescent="0.2">
      <c r="A86" s="20" t="s">
        <v>383</v>
      </c>
      <c r="B86" s="21">
        <v>393</v>
      </c>
      <c r="C86" s="21">
        <v>368</v>
      </c>
      <c r="D86" s="21">
        <v>21</v>
      </c>
      <c r="E86" s="21">
        <v>4</v>
      </c>
    </row>
    <row r="87" spans="1:5" x14ac:dyDescent="0.2">
      <c r="A87" s="20" t="s">
        <v>181</v>
      </c>
      <c r="B87" s="21">
        <v>1944</v>
      </c>
      <c r="C87" s="21">
        <v>1836</v>
      </c>
      <c r="D87" s="21">
        <v>73</v>
      </c>
      <c r="E87" s="21">
        <v>35</v>
      </c>
    </row>
    <row r="88" spans="1:5" x14ac:dyDescent="0.2">
      <c r="A88" s="20" t="s">
        <v>182</v>
      </c>
      <c r="B88" s="21">
        <v>38</v>
      </c>
      <c r="C88" s="21">
        <v>33</v>
      </c>
      <c r="D88" s="21">
        <v>4</v>
      </c>
      <c r="E88" s="21">
        <v>1</v>
      </c>
    </row>
    <row r="89" spans="1:5" x14ac:dyDescent="0.2">
      <c r="A89" s="20" t="s">
        <v>384</v>
      </c>
      <c r="B89" s="21">
        <v>36</v>
      </c>
      <c r="C89" s="21">
        <v>31</v>
      </c>
      <c r="D89" s="21">
        <v>5</v>
      </c>
      <c r="E89" s="21">
        <v>0</v>
      </c>
    </row>
    <row r="90" spans="1:5" x14ac:dyDescent="0.2">
      <c r="A90" s="20" t="s">
        <v>183</v>
      </c>
      <c r="B90" s="21">
        <v>53</v>
      </c>
      <c r="C90" s="21">
        <v>52</v>
      </c>
      <c r="D90" s="21">
        <v>1</v>
      </c>
      <c r="E90" s="21">
        <v>0</v>
      </c>
    </row>
    <row r="91" spans="1:5" x14ac:dyDescent="0.2">
      <c r="A91" s="20" t="s">
        <v>385</v>
      </c>
      <c r="B91" s="21">
        <v>22</v>
      </c>
      <c r="C91" s="21">
        <v>19</v>
      </c>
      <c r="D91" s="21">
        <v>2</v>
      </c>
      <c r="E91" s="21">
        <v>1</v>
      </c>
    </row>
    <row r="92" spans="1:5" x14ac:dyDescent="0.2">
      <c r="A92" s="20" t="s">
        <v>386</v>
      </c>
      <c r="B92" s="21">
        <v>32</v>
      </c>
      <c r="C92" s="21">
        <v>29</v>
      </c>
      <c r="D92" s="21">
        <v>1</v>
      </c>
      <c r="E92" s="21">
        <v>2</v>
      </c>
    </row>
    <row r="93" spans="1:5" x14ac:dyDescent="0.2">
      <c r="A93" s="20" t="s">
        <v>387</v>
      </c>
      <c r="B93" s="21">
        <v>9</v>
      </c>
      <c r="C93" s="21">
        <v>9</v>
      </c>
      <c r="D93" s="21">
        <v>0</v>
      </c>
      <c r="E93" s="21">
        <v>0</v>
      </c>
    </row>
    <row r="94" spans="1:5" x14ac:dyDescent="0.2">
      <c r="A94" s="20" t="s">
        <v>366</v>
      </c>
      <c r="B94" s="21">
        <v>150</v>
      </c>
      <c r="C94" s="21">
        <v>139</v>
      </c>
      <c r="D94" s="21">
        <v>7</v>
      </c>
      <c r="E94" s="21">
        <v>4</v>
      </c>
    </row>
    <row r="95" spans="1:5" x14ac:dyDescent="0.2">
      <c r="A95" s="9" t="s">
        <v>388</v>
      </c>
      <c r="B95" s="9"/>
      <c r="C95" s="9"/>
      <c r="D95" s="9"/>
      <c r="E95" s="9"/>
    </row>
    <row r="96" spans="1:5" x14ac:dyDescent="0.2">
      <c r="A96" s="20" t="s">
        <v>184</v>
      </c>
      <c r="B96" s="21">
        <v>54</v>
      </c>
      <c r="C96" s="21">
        <v>46</v>
      </c>
      <c r="D96" s="21">
        <v>7</v>
      </c>
      <c r="E96" s="21">
        <v>1</v>
      </c>
    </row>
    <row r="97" spans="1:5" x14ac:dyDescent="0.2">
      <c r="A97" s="20" t="s">
        <v>185</v>
      </c>
      <c r="B97" s="21">
        <v>196</v>
      </c>
      <c r="C97" s="21">
        <v>182</v>
      </c>
      <c r="D97" s="21">
        <v>10</v>
      </c>
      <c r="E97" s="21">
        <v>4</v>
      </c>
    </row>
    <row r="98" spans="1:5" x14ac:dyDescent="0.2">
      <c r="A98" s="20" t="s">
        <v>186</v>
      </c>
      <c r="B98" s="21">
        <v>310</v>
      </c>
      <c r="C98" s="21">
        <v>285</v>
      </c>
      <c r="D98" s="21">
        <v>18</v>
      </c>
      <c r="E98" s="21">
        <v>7</v>
      </c>
    </row>
    <row r="99" spans="1:5" x14ac:dyDescent="0.2">
      <c r="A99" s="20" t="s">
        <v>187</v>
      </c>
      <c r="B99" s="21">
        <v>385</v>
      </c>
      <c r="C99" s="21">
        <v>354</v>
      </c>
      <c r="D99" s="21">
        <v>21</v>
      </c>
      <c r="E99" s="21">
        <v>10</v>
      </c>
    </row>
    <row r="100" spans="1:5" x14ac:dyDescent="0.2">
      <c r="A100" s="20" t="s">
        <v>188</v>
      </c>
      <c r="B100" s="21">
        <v>361</v>
      </c>
      <c r="C100" s="21">
        <v>348</v>
      </c>
      <c r="D100" s="21">
        <v>8</v>
      </c>
      <c r="E100" s="21">
        <v>5</v>
      </c>
    </row>
    <row r="101" spans="1:5" x14ac:dyDescent="0.2">
      <c r="A101" s="20" t="s">
        <v>189</v>
      </c>
      <c r="B101" s="21">
        <v>315</v>
      </c>
      <c r="C101" s="21">
        <v>305</v>
      </c>
      <c r="D101" s="21">
        <v>5</v>
      </c>
      <c r="E101" s="21">
        <v>5</v>
      </c>
    </row>
    <row r="102" spans="1:5" x14ac:dyDescent="0.2">
      <c r="A102" s="20" t="s">
        <v>190</v>
      </c>
      <c r="B102" s="21">
        <v>364</v>
      </c>
      <c r="C102" s="21">
        <v>353</v>
      </c>
      <c r="D102" s="21">
        <v>9</v>
      </c>
      <c r="E102" s="21">
        <v>2</v>
      </c>
    </row>
    <row r="103" spans="1:5" x14ac:dyDescent="0.2">
      <c r="A103" s="20" t="s">
        <v>191</v>
      </c>
      <c r="B103" s="21">
        <v>267</v>
      </c>
      <c r="C103" s="21">
        <v>255</v>
      </c>
      <c r="D103" s="21">
        <v>6</v>
      </c>
      <c r="E103" s="21">
        <v>6</v>
      </c>
    </row>
    <row r="104" spans="1:5" x14ac:dyDescent="0.2">
      <c r="A104" s="20" t="s">
        <v>192</v>
      </c>
      <c r="B104" s="21">
        <v>90</v>
      </c>
      <c r="C104" s="21">
        <v>87</v>
      </c>
      <c r="D104" s="21">
        <v>3</v>
      </c>
      <c r="E104" s="21">
        <v>0</v>
      </c>
    </row>
    <row r="105" spans="1:5" x14ac:dyDescent="0.2">
      <c r="A105" s="20" t="s">
        <v>193</v>
      </c>
      <c r="B105" s="21">
        <v>94</v>
      </c>
      <c r="C105" s="21">
        <v>91</v>
      </c>
      <c r="D105" s="21">
        <v>2</v>
      </c>
      <c r="E105" s="21">
        <v>1</v>
      </c>
    </row>
    <row r="106" spans="1:5" x14ac:dyDescent="0.2">
      <c r="A106" s="20" t="s">
        <v>389</v>
      </c>
      <c r="B106" s="21">
        <v>47</v>
      </c>
      <c r="C106" s="21">
        <v>39</v>
      </c>
      <c r="D106" s="21">
        <v>7</v>
      </c>
      <c r="E106" s="21">
        <v>1</v>
      </c>
    </row>
    <row r="107" spans="1:5" x14ac:dyDescent="0.2">
      <c r="A107" s="20" t="s">
        <v>366</v>
      </c>
      <c r="B107" s="21">
        <v>194</v>
      </c>
      <c r="C107" s="21">
        <v>171</v>
      </c>
      <c r="D107" s="21">
        <v>18</v>
      </c>
      <c r="E107" s="21">
        <v>5</v>
      </c>
    </row>
    <row r="108" spans="1:5" x14ac:dyDescent="0.2">
      <c r="A108" s="9" t="s">
        <v>390</v>
      </c>
      <c r="B108" s="9"/>
      <c r="C108" s="9"/>
      <c r="D108" s="9"/>
      <c r="E108" s="9"/>
    </row>
    <row r="109" spans="1:5" x14ac:dyDescent="0.2">
      <c r="A109" s="20" t="s">
        <v>391</v>
      </c>
      <c r="B109" s="21">
        <v>633</v>
      </c>
      <c r="C109" s="21">
        <v>596</v>
      </c>
      <c r="D109" s="21">
        <v>31</v>
      </c>
      <c r="E109" s="21">
        <v>6</v>
      </c>
    </row>
    <row r="110" spans="1:5" x14ac:dyDescent="0.2">
      <c r="A110" s="20" t="s">
        <v>392</v>
      </c>
      <c r="B110" s="21">
        <v>1123</v>
      </c>
      <c r="C110" s="21">
        <v>1053</v>
      </c>
      <c r="D110" s="21">
        <v>46</v>
      </c>
      <c r="E110" s="21">
        <v>24</v>
      </c>
    </row>
    <row r="111" spans="1:5" x14ac:dyDescent="0.2">
      <c r="A111" s="20" t="s">
        <v>393</v>
      </c>
      <c r="B111" s="21">
        <v>660</v>
      </c>
      <c r="C111" s="21">
        <v>618</v>
      </c>
      <c r="D111" s="21">
        <v>28</v>
      </c>
      <c r="E111" s="21">
        <v>14</v>
      </c>
    </row>
    <row r="112" spans="1:5" x14ac:dyDescent="0.2">
      <c r="A112" s="20" t="s">
        <v>394</v>
      </c>
      <c r="B112" s="21">
        <v>261</v>
      </c>
      <c r="C112" s="21">
        <v>249</v>
      </c>
      <c r="D112" s="21">
        <v>9</v>
      </c>
      <c r="E112" s="21">
        <v>3</v>
      </c>
    </row>
    <row r="113" spans="1:5" x14ac:dyDescent="0.2">
      <c r="A113" s="9" t="s">
        <v>395</v>
      </c>
      <c r="B113" s="9"/>
      <c r="C113" s="9"/>
      <c r="D113" s="9"/>
      <c r="E113" s="9"/>
    </row>
    <row r="114" spans="1:5" x14ac:dyDescent="0.2">
      <c r="A114" s="20" t="s">
        <v>396</v>
      </c>
      <c r="B114" s="21">
        <v>329</v>
      </c>
      <c r="C114" s="21">
        <v>304</v>
      </c>
      <c r="D114" s="21">
        <v>21</v>
      </c>
      <c r="E114" s="21">
        <v>4</v>
      </c>
    </row>
    <row r="115" spans="1:5" x14ac:dyDescent="0.2">
      <c r="A115" s="20" t="s">
        <v>397</v>
      </c>
      <c r="B115" s="21">
        <v>828</v>
      </c>
      <c r="C115" s="21">
        <v>774</v>
      </c>
      <c r="D115" s="21">
        <v>40</v>
      </c>
      <c r="E115" s="21">
        <v>14</v>
      </c>
    </row>
    <row r="116" spans="1:5" x14ac:dyDescent="0.2">
      <c r="A116" s="20" t="s">
        <v>879</v>
      </c>
      <c r="B116" s="21">
        <v>499</v>
      </c>
      <c r="C116" s="21">
        <v>482</v>
      </c>
      <c r="D116" s="21">
        <v>6</v>
      </c>
      <c r="E116" s="21">
        <v>11</v>
      </c>
    </row>
    <row r="117" spans="1:5" x14ac:dyDescent="0.2">
      <c r="A117" s="20" t="s">
        <v>398</v>
      </c>
      <c r="B117" s="21">
        <v>468</v>
      </c>
      <c r="C117" s="21">
        <v>433</v>
      </c>
      <c r="D117" s="21">
        <v>27</v>
      </c>
      <c r="E117" s="21">
        <v>8</v>
      </c>
    </row>
    <row r="118" spans="1:5" x14ac:dyDescent="0.2">
      <c r="A118" s="20" t="s">
        <v>399</v>
      </c>
      <c r="B118" s="21">
        <v>257</v>
      </c>
      <c r="C118" s="21">
        <v>246</v>
      </c>
      <c r="D118" s="21">
        <v>8</v>
      </c>
      <c r="E118" s="21">
        <v>3</v>
      </c>
    </row>
    <row r="119" spans="1:5" x14ac:dyDescent="0.2">
      <c r="A119" s="20" t="s">
        <v>400</v>
      </c>
      <c r="B119" s="21">
        <v>296</v>
      </c>
      <c r="C119" s="21">
        <v>277</v>
      </c>
      <c r="D119" s="21">
        <v>12</v>
      </c>
      <c r="E119" s="21">
        <v>7</v>
      </c>
    </row>
    <row r="120" spans="1:5" x14ac:dyDescent="0.2">
      <c r="A120" s="9" t="s">
        <v>401</v>
      </c>
      <c r="B120" s="9"/>
      <c r="C120" s="9"/>
      <c r="D120" s="9"/>
      <c r="E120" s="9"/>
    </row>
    <row r="121" spans="1:5" x14ac:dyDescent="0.2">
      <c r="A121" s="20" t="s">
        <v>878</v>
      </c>
      <c r="B121" s="21">
        <v>116</v>
      </c>
      <c r="C121" s="21">
        <v>107</v>
      </c>
      <c r="D121" s="21">
        <v>7</v>
      </c>
      <c r="E121" s="21">
        <v>2</v>
      </c>
    </row>
    <row r="122" spans="1:5" x14ac:dyDescent="0.2">
      <c r="A122" s="20" t="s">
        <v>402</v>
      </c>
      <c r="B122" s="21">
        <v>213</v>
      </c>
      <c r="C122" s="21">
        <v>197</v>
      </c>
      <c r="D122" s="21">
        <v>14</v>
      </c>
      <c r="E122" s="21">
        <v>2</v>
      </c>
    </row>
    <row r="123" spans="1:5" x14ac:dyDescent="0.2">
      <c r="A123" s="20" t="s">
        <v>397</v>
      </c>
      <c r="B123" s="21">
        <v>828</v>
      </c>
      <c r="C123" s="21">
        <v>774</v>
      </c>
      <c r="D123" s="21">
        <v>40</v>
      </c>
      <c r="E123" s="21">
        <v>14</v>
      </c>
    </row>
    <row r="124" spans="1:5" x14ac:dyDescent="0.2">
      <c r="A124" s="20" t="s">
        <v>403</v>
      </c>
      <c r="B124" s="21">
        <v>133</v>
      </c>
      <c r="C124" s="21">
        <v>130</v>
      </c>
      <c r="D124" s="21">
        <v>0</v>
      </c>
      <c r="E124" s="21">
        <v>3</v>
      </c>
    </row>
    <row r="125" spans="1:5" x14ac:dyDescent="0.2">
      <c r="A125" s="20" t="s">
        <v>404</v>
      </c>
      <c r="B125" s="21">
        <v>120</v>
      </c>
      <c r="C125" s="21">
        <v>115</v>
      </c>
      <c r="D125" s="21">
        <v>3</v>
      </c>
      <c r="E125" s="21">
        <v>2</v>
      </c>
    </row>
    <row r="126" spans="1:5" x14ac:dyDescent="0.2">
      <c r="A126" s="20" t="s">
        <v>405</v>
      </c>
      <c r="B126" s="21">
        <v>246</v>
      </c>
      <c r="C126" s="21">
        <v>237</v>
      </c>
      <c r="D126" s="21">
        <v>3</v>
      </c>
      <c r="E126" s="21">
        <v>6</v>
      </c>
    </row>
    <row r="127" spans="1:5" x14ac:dyDescent="0.2">
      <c r="A127" s="20" t="s">
        <v>398</v>
      </c>
      <c r="B127" s="21">
        <v>468</v>
      </c>
      <c r="C127" s="21">
        <v>433</v>
      </c>
      <c r="D127" s="21">
        <v>27</v>
      </c>
      <c r="E127" s="21">
        <v>8</v>
      </c>
    </row>
    <row r="128" spans="1:5" x14ac:dyDescent="0.2">
      <c r="A128" s="20" t="s">
        <v>406</v>
      </c>
      <c r="B128" s="21">
        <v>180</v>
      </c>
      <c r="C128" s="21">
        <v>170</v>
      </c>
      <c r="D128" s="21">
        <v>7</v>
      </c>
      <c r="E128" s="21">
        <v>3</v>
      </c>
    </row>
    <row r="129" spans="1:5" x14ac:dyDescent="0.2">
      <c r="A129" s="20" t="s">
        <v>407</v>
      </c>
      <c r="B129" s="21">
        <v>77</v>
      </c>
      <c r="C129" s="21">
        <v>76</v>
      </c>
      <c r="D129" s="21">
        <v>1</v>
      </c>
      <c r="E129" s="21">
        <v>0</v>
      </c>
    </row>
    <row r="130" spans="1:5" x14ac:dyDescent="0.2">
      <c r="A130" s="33" t="s">
        <v>400</v>
      </c>
      <c r="B130" s="34">
        <v>296</v>
      </c>
      <c r="C130" s="34">
        <v>277</v>
      </c>
      <c r="D130" s="34">
        <v>12</v>
      </c>
      <c r="E130" s="34">
        <v>7</v>
      </c>
    </row>
  </sheetData>
  <phoneticPr fontId="2"/>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CCE6C1-7D5E-42BE-85BC-9B805E5D0C02}">
  <dimension ref="A1:N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4" x14ac:dyDescent="0.2">
      <c r="A1" s="11" t="s">
        <v>3</v>
      </c>
      <c r="B1" s="7"/>
    </row>
    <row r="2" spans="1:14" x14ac:dyDescent="0.2">
      <c r="A2" s="15" t="str">
        <f xml:space="preserve"> HYPERLINK("#'目次'!B29","[23]")</f>
        <v>[23]</v>
      </c>
    </row>
    <row r="3" spans="1:14" x14ac:dyDescent="0.2">
      <c r="A3" s="7" t="s">
        <v>3</v>
      </c>
      <c r="B3" s="8" t="s">
        <v>21</v>
      </c>
    </row>
    <row r="4" spans="1:14" x14ac:dyDescent="0.2">
      <c r="A4" s="7" t="s">
        <v>3</v>
      </c>
      <c r="B4" s="8" t="s">
        <v>20</v>
      </c>
    </row>
    <row r="5" spans="1:14" s="18" customFormat="1" ht="63" x14ac:dyDescent="0.2">
      <c r="A5" s="16" t="s">
        <v>3</v>
      </c>
      <c r="B5" s="17" t="s">
        <v>582</v>
      </c>
      <c r="C5" s="17" t="s">
        <v>702</v>
      </c>
      <c r="D5" s="17" t="s">
        <v>703</v>
      </c>
      <c r="E5" s="17" t="s">
        <v>196</v>
      </c>
      <c r="F5" s="17" t="s">
        <v>704</v>
      </c>
      <c r="G5" s="17" t="s">
        <v>705</v>
      </c>
      <c r="H5" s="17" t="s">
        <v>706</v>
      </c>
      <c r="I5" s="17" t="s">
        <v>197</v>
      </c>
      <c r="J5" s="17" t="s">
        <v>707</v>
      </c>
      <c r="K5" s="17" t="s">
        <v>708</v>
      </c>
      <c r="L5" s="17" t="s">
        <v>634</v>
      </c>
      <c r="M5" s="17" t="s">
        <v>709</v>
      </c>
      <c r="N5" s="17" t="s">
        <v>613</v>
      </c>
    </row>
    <row r="6" spans="1:14" x14ac:dyDescent="0.2">
      <c r="A6" s="19" t="s">
        <v>585</v>
      </c>
      <c r="B6" s="10">
        <v>2677</v>
      </c>
      <c r="C6" s="10">
        <v>1344</v>
      </c>
      <c r="D6" s="10">
        <v>1107</v>
      </c>
      <c r="E6" s="10">
        <v>1006</v>
      </c>
      <c r="F6" s="10">
        <v>541</v>
      </c>
      <c r="G6" s="10">
        <v>1510</v>
      </c>
      <c r="H6" s="10">
        <v>1011</v>
      </c>
      <c r="I6" s="10">
        <v>1234</v>
      </c>
      <c r="J6" s="10">
        <v>443</v>
      </c>
      <c r="K6" s="10">
        <v>1237</v>
      </c>
      <c r="L6" s="10">
        <v>81</v>
      </c>
      <c r="M6" s="10">
        <v>67</v>
      </c>
      <c r="N6" s="10">
        <v>52</v>
      </c>
    </row>
    <row r="7" spans="1:14" x14ac:dyDescent="0.2">
      <c r="A7" s="9" t="s">
        <v>339</v>
      </c>
      <c r="B7" s="9"/>
      <c r="C7" s="9"/>
      <c r="D7" s="9"/>
      <c r="E7" s="9"/>
      <c r="F7" s="9"/>
      <c r="G7" s="9"/>
      <c r="H7" s="9"/>
      <c r="I7" s="9"/>
      <c r="J7" s="9"/>
      <c r="K7" s="9"/>
      <c r="L7" s="9"/>
      <c r="M7" s="9"/>
      <c r="N7" s="9"/>
    </row>
    <row r="8" spans="1:14" x14ac:dyDescent="0.2">
      <c r="A8" s="20" t="s">
        <v>340</v>
      </c>
      <c r="B8" s="21">
        <v>1277</v>
      </c>
      <c r="C8" s="21">
        <v>614</v>
      </c>
      <c r="D8" s="21">
        <v>466</v>
      </c>
      <c r="E8" s="21">
        <v>477</v>
      </c>
      <c r="F8" s="21">
        <v>202</v>
      </c>
      <c r="G8" s="21">
        <v>680</v>
      </c>
      <c r="H8" s="21">
        <v>509</v>
      </c>
      <c r="I8" s="21">
        <v>554</v>
      </c>
      <c r="J8" s="21">
        <v>189</v>
      </c>
      <c r="K8" s="21">
        <v>564</v>
      </c>
      <c r="L8" s="21">
        <v>50</v>
      </c>
      <c r="M8" s="21">
        <v>38</v>
      </c>
      <c r="N8" s="21">
        <v>19</v>
      </c>
    </row>
    <row r="9" spans="1:14" x14ac:dyDescent="0.2">
      <c r="A9" s="20" t="s">
        <v>341</v>
      </c>
      <c r="B9" s="21">
        <v>1400</v>
      </c>
      <c r="C9" s="21">
        <v>730</v>
      </c>
      <c r="D9" s="21">
        <v>641</v>
      </c>
      <c r="E9" s="21">
        <v>529</v>
      </c>
      <c r="F9" s="21">
        <v>339</v>
      </c>
      <c r="G9" s="21">
        <v>830</v>
      </c>
      <c r="H9" s="21">
        <v>502</v>
      </c>
      <c r="I9" s="21">
        <v>680</v>
      </c>
      <c r="J9" s="21">
        <v>254</v>
      </c>
      <c r="K9" s="21">
        <v>673</v>
      </c>
      <c r="L9" s="21">
        <v>31</v>
      </c>
      <c r="M9" s="21">
        <v>29</v>
      </c>
      <c r="N9" s="21">
        <v>33</v>
      </c>
    </row>
    <row r="10" spans="1:14" x14ac:dyDescent="0.2">
      <c r="A10" s="9" t="s">
        <v>342</v>
      </c>
      <c r="B10" s="9"/>
      <c r="C10" s="9"/>
      <c r="D10" s="9"/>
      <c r="E10" s="9"/>
      <c r="F10" s="9"/>
      <c r="G10" s="9"/>
      <c r="H10" s="9"/>
      <c r="I10" s="9"/>
      <c r="J10" s="9"/>
      <c r="K10" s="9"/>
      <c r="L10" s="9"/>
      <c r="M10" s="9"/>
      <c r="N10" s="9"/>
    </row>
    <row r="11" spans="1:14" x14ac:dyDescent="0.2">
      <c r="A11" s="20" t="s">
        <v>343</v>
      </c>
      <c r="B11" s="21">
        <v>610</v>
      </c>
      <c r="C11" s="21">
        <v>272</v>
      </c>
      <c r="D11" s="21">
        <v>209</v>
      </c>
      <c r="E11" s="21">
        <v>236</v>
      </c>
      <c r="F11" s="21">
        <v>131</v>
      </c>
      <c r="G11" s="21">
        <v>319</v>
      </c>
      <c r="H11" s="21">
        <v>289</v>
      </c>
      <c r="I11" s="21">
        <v>287</v>
      </c>
      <c r="J11" s="21">
        <v>96</v>
      </c>
      <c r="K11" s="21">
        <v>298</v>
      </c>
      <c r="L11" s="21">
        <v>19</v>
      </c>
      <c r="M11" s="21">
        <v>18</v>
      </c>
      <c r="N11" s="21">
        <v>9</v>
      </c>
    </row>
    <row r="12" spans="1:14" x14ac:dyDescent="0.2">
      <c r="A12" s="20" t="s">
        <v>344</v>
      </c>
      <c r="B12" s="21">
        <v>755</v>
      </c>
      <c r="C12" s="21">
        <v>374</v>
      </c>
      <c r="D12" s="21">
        <v>271</v>
      </c>
      <c r="E12" s="21">
        <v>276</v>
      </c>
      <c r="F12" s="21">
        <v>139</v>
      </c>
      <c r="G12" s="21">
        <v>418</v>
      </c>
      <c r="H12" s="21">
        <v>314</v>
      </c>
      <c r="I12" s="21">
        <v>372</v>
      </c>
      <c r="J12" s="21">
        <v>127</v>
      </c>
      <c r="K12" s="21">
        <v>371</v>
      </c>
      <c r="L12" s="21">
        <v>29</v>
      </c>
      <c r="M12" s="21">
        <v>21</v>
      </c>
      <c r="N12" s="21">
        <v>11</v>
      </c>
    </row>
    <row r="13" spans="1:14" x14ac:dyDescent="0.2">
      <c r="A13" s="20" t="s">
        <v>345</v>
      </c>
      <c r="B13" s="21">
        <v>601</v>
      </c>
      <c r="C13" s="21">
        <v>320</v>
      </c>
      <c r="D13" s="21">
        <v>256</v>
      </c>
      <c r="E13" s="21">
        <v>227</v>
      </c>
      <c r="F13" s="21">
        <v>106</v>
      </c>
      <c r="G13" s="21">
        <v>343</v>
      </c>
      <c r="H13" s="21">
        <v>221</v>
      </c>
      <c r="I13" s="21">
        <v>270</v>
      </c>
      <c r="J13" s="21">
        <v>108</v>
      </c>
      <c r="K13" s="21">
        <v>274</v>
      </c>
      <c r="L13" s="21">
        <v>15</v>
      </c>
      <c r="M13" s="21">
        <v>14</v>
      </c>
      <c r="N13" s="21">
        <v>13</v>
      </c>
    </row>
    <row r="14" spans="1:14" x14ac:dyDescent="0.2">
      <c r="A14" s="20" t="s">
        <v>346</v>
      </c>
      <c r="B14" s="21">
        <v>425</v>
      </c>
      <c r="C14" s="21">
        <v>248</v>
      </c>
      <c r="D14" s="21">
        <v>208</v>
      </c>
      <c r="E14" s="21">
        <v>141</v>
      </c>
      <c r="F14" s="21">
        <v>87</v>
      </c>
      <c r="G14" s="21">
        <v>264</v>
      </c>
      <c r="H14" s="21">
        <v>107</v>
      </c>
      <c r="I14" s="21">
        <v>186</v>
      </c>
      <c r="J14" s="21">
        <v>74</v>
      </c>
      <c r="K14" s="21">
        <v>180</v>
      </c>
      <c r="L14" s="21">
        <v>10</v>
      </c>
      <c r="M14" s="21">
        <v>8</v>
      </c>
      <c r="N14" s="21">
        <v>14</v>
      </c>
    </row>
    <row r="15" spans="1:14" x14ac:dyDescent="0.2">
      <c r="A15" s="20" t="s">
        <v>347</v>
      </c>
      <c r="B15" s="21">
        <v>217</v>
      </c>
      <c r="C15" s="21">
        <v>97</v>
      </c>
      <c r="D15" s="21">
        <v>115</v>
      </c>
      <c r="E15" s="21">
        <v>95</v>
      </c>
      <c r="F15" s="21">
        <v>57</v>
      </c>
      <c r="G15" s="21">
        <v>125</v>
      </c>
      <c r="H15" s="21">
        <v>65</v>
      </c>
      <c r="I15" s="21">
        <v>92</v>
      </c>
      <c r="J15" s="21">
        <v>27</v>
      </c>
      <c r="K15" s="21">
        <v>92</v>
      </c>
      <c r="L15" s="21">
        <v>5</v>
      </c>
      <c r="M15" s="21">
        <v>3</v>
      </c>
      <c r="N15" s="21">
        <v>4</v>
      </c>
    </row>
    <row r="16" spans="1:14" x14ac:dyDescent="0.2">
      <c r="A16" s="20" t="s">
        <v>348</v>
      </c>
      <c r="B16" s="21">
        <v>56</v>
      </c>
      <c r="C16" s="21">
        <v>27</v>
      </c>
      <c r="D16" s="21">
        <v>37</v>
      </c>
      <c r="E16" s="21">
        <v>22</v>
      </c>
      <c r="F16" s="21">
        <v>12</v>
      </c>
      <c r="G16" s="21">
        <v>33</v>
      </c>
      <c r="H16" s="21">
        <v>9</v>
      </c>
      <c r="I16" s="21">
        <v>26</v>
      </c>
      <c r="J16" s="21">
        <v>10</v>
      </c>
      <c r="K16" s="21">
        <v>19</v>
      </c>
      <c r="L16" s="21">
        <v>3</v>
      </c>
      <c r="M16" s="21">
        <v>2</v>
      </c>
      <c r="N16" s="21">
        <v>1</v>
      </c>
    </row>
    <row r="17" spans="1:14" x14ac:dyDescent="0.2">
      <c r="A17" s="20" t="s">
        <v>349</v>
      </c>
      <c r="B17" s="21">
        <v>13</v>
      </c>
      <c r="C17" s="21">
        <v>6</v>
      </c>
      <c r="D17" s="21">
        <v>11</v>
      </c>
      <c r="E17" s="21">
        <v>9</v>
      </c>
      <c r="F17" s="21">
        <v>9</v>
      </c>
      <c r="G17" s="21">
        <v>8</v>
      </c>
      <c r="H17" s="21">
        <v>6</v>
      </c>
      <c r="I17" s="21">
        <v>1</v>
      </c>
      <c r="J17" s="21">
        <v>1</v>
      </c>
      <c r="K17" s="21">
        <v>3</v>
      </c>
      <c r="L17" s="21">
        <v>0</v>
      </c>
      <c r="M17" s="21">
        <v>1</v>
      </c>
      <c r="N17" s="21">
        <v>0</v>
      </c>
    </row>
    <row r="18" spans="1:14" x14ac:dyDescent="0.2">
      <c r="A18" s="20" t="s">
        <v>350</v>
      </c>
      <c r="B18" s="21">
        <v>1365</v>
      </c>
      <c r="C18" s="21">
        <v>646</v>
      </c>
      <c r="D18" s="21">
        <v>480</v>
      </c>
      <c r="E18" s="21">
        <v>512</v>
      </c>
      <c r="F18" s="21">
        <v>270</v>
      </c>
      <c r="G18" s="21">
        <v>737</v>
      </c>
      <c r="H18" s="21">
        <v>603</v>
      </c>
      <c r="I18" s="21">
        <v>659</v>
      </c>
      <c r="J18" s="21">
        <v>223</v>
      </c>
      <c r="K18" s="21">
        <v>669</v>
      </c>
      <c r="L18" s="21">
        <v>48</v>
      </c>
      <c r="M18" s="21">
        <v>39</v>
      </c>
      <c r="N18" s="21">
        <v>20</v>
      </c>
    </row>
    <row r="19" spans="1:14" x14ac:dyDescent="0.2">
      <c r="A19" s="20" t="s">
        <v>351</v>
      </c>
      <c r="B19" s="21">
        <v>1026</v>
      </c>
      <c r="C19" s="21">
        <v>568</v>
      </c>
      <c r="D19" s="21">
        <v>464</v>
      </c>
      <c r="E19" s="21">
        <v>368</v>
      </c>
      <c r="F19" s="21">
        <v>193</v>
      </c>
      <c r="G19" s="21">
        <v>607</v>
      </c>
      <c r="H19" s="21">
        <v>328</v>
      </c>
      <c r="I19" s="21">
        <v>456</v>
      </c>
      <c r="J19" s="21">
        <v>182</v>
      </c>
      <c r="K19" s="21">
        <v>454</v>
      </c>
      <c r="L19" s="21">
        <v>25</v>
      </c>
      <c r="M19" s="21">
        <v>22</v>
      </c>
      <c r="N19" s="21">
        <v>27</v>
      </c>
    </row>
    <row r="20" spans="1:14" x14ac:dyDescent="0.2">
      <c r="A20" s="20" t="s">
        <v>352</v>
      </c>
      <c r="B20" s="21">
        <v>286</v>
      </c>
      <c r="C20" s="21">
        <v>130</v>
      </c>
      <c r="D20" s="21">
        <v>163</v>
      </c>
      <c r="E20" s="21">
        <v>126</v>
      </c>
      <c r="F20" s="21">
        <v>78</v>
      </c>
      <c r="G20" s="21">
        <v>166</v>
      </c>
      <c r="H20" s="21">
        <v>80</v>
      </c>
      <c r="I20" s="21">
        <v>119</v>
      </c>
      <c r="J20" s="21">
        <v>38</v>
      </c>
      <c r="K20" s="21">
        <v>114</v>
      </c>
      <c r="L20" s="21">
        <v>8</v>
      </c>
      <c r="M20" s="21">
        <v>6</v>
      </c>
      <c r="N20" s="21">
        <v>5</v>
      </c>
    </row>
    <row r="21" spans="1:14" x14ac:dyDescent="0.2">
      <c r="A21" s="20" t="s">
        <v>353</v>
      </c>
      <c r="B21" s="21">
        <v>1312</v>
      </c>
      <c r="C21" s="21">
        <v>698</v>
      </c>
      <c r="D21" s="21">
        <v>627</v>
      </c>
      <c r="E21" s="21">
        <v>494</v>
      </c>
      <c r="F21" s="21">
        <v>271</v>
      </c>
      <c r="G21" s="21">
        <v>773</v>
      </c>
      <c r="H21" s="21">
        <v>408</v>
      </c>
      <c r="I21" s="21">
        <v>575</v>
      </c>
      <c r="J21" s="21">
        <v>220</v>
      </c>
      <c r="K21" s="21">
        <v>568</v>
      </c>
      <c r="L21" s="21">
        <v>33</v>
      </c>
      <c r="M21" s="21">
        <v>28</v>
      </c>
      <c r="N21" s="21">
        <v>32</v>
      </c>
    </row>
    <row r="22" spans="1:14" x14ac:dyDescent="0.2">
      <c r="A22" s="9" t="s">
        <v>354</v>
      </c>
      <c r="B22" s="10">
        <v>298</v>
      </c>
      <c r="C22" s="10">
        <v>130</v>
      </c>
      <c r="D22" s="10">
        <v>89</v>
      </c>
      <c r="E22" s="10">
        <v>110</v>
      </c>
      <c r="F22" s="10">
        <v>52</v>
      </c>
      <c r="G22" s="10">
        <v>137</v>
      </c>
      <c r="H22" s="10">
        <v>143</v>
      </c>
      <c r="I22" s="10">
        <v>124</v>
      </c>
      <c r="J22" s="10">
        <v>36</v>
      </c>
      <c r="K22" s="10">
        <v>132</v>
      </c>
      <c r="L22" s="10">
        <v>13</v>
      </c>
      <c r="M22" s="10">
        <v>11</v>
      </c>
      <c r="N22" s="10">
        <v>2</v>
      </c>
    </row>
    <row r="23" spans="1:14" x14ac:dyDescent="0.2">
      <c r="A23" s="20" t="s">
        <v>344</v>
      </c>
      <c r="B23" s="21">
        <v>388</v>
      </c>
      <c r="C23" s="21">
        <v>185</v>
      </c>
      <c r="D23" s="21">
        <v>119</v>
      </c>
      <c r="E23" s="21">
        <v>149</v>
      </c>
      <c r="F23" s="21">
        <v>53</v>
      </c>
      <c r="G23" s="21">
        <v>203</v>
      </c>
      <c r="H23" s="21">
        <v>171</v>
      </c>
      <c r="I23" s="21">
        <v>169</v>
      </c>
      <c r="J23" s="21">
        <v>53</v>
      </c>
      <c r="K23" s="21">
        <v>180</v>
      </c>
      <c r="L23" s="21">
        <v>20</v>
      </c>
      <c r="M23" s="21">
        <v>11</v>
      </c>
      <c r="N23" s="21">
        <v>4</v>
      </c>
    </row>
    <row r="24" spans="1:14" x14ac:dyDescent="0.2">
      <c r="A24" s="20" t="s">
        <v>345</v>
      </c>
      <c r="B24" s="21">
        <v>299</v>
      </c>
      <c r="C24" s="21">
        <v>152</v>
      </c>
      <c r="D24" s="21">
        <v>118</v>
      </c>
      <c r="E24" s="21">
        <v>114</v>
      </c>
      <c r="F24" s="21">
        <v>45</v>
      </c>
      <c r="G24" s="21">
        <v>163</v>
      </c>
      <c r="H24" s="21">
        <v>124</v>
      </c>
      <c r="I24" s="21">
        <v>130</v>
      </c>
      <c r="J24" s="21">
        <v>52</v>
      </c>
      <c r="K24" s="21">
        <v>130</v>
      </c>
      <c r="L24" s="21">
        <v>7</v>
      </c>
      <c r="M24" s="21">
        <v>11</v>
      </c>
      <c r="N24" s="21">
        <v>8</v>
      </c>
    </row>
    <row r="25" spans="1:14" x14ac:dyDescent="0.2">
      <c r="A25" s="20" t="s">
        <v>346</v>
      </c>
      <c r="B25" s="21">
        <v>192</v>
      </c>
      <c r="C25" s="21">
        <v>104</v>
      </c>
      <c r="D25" s="21">
        <v>87</v>
      </c>
      <c r="E25" s="21">
        <v>65</v>
      </c>
      <c r="F25" s="21">
        <v>31</v>
      </c>
      <c r="G25" s="21">
        <v>116</v>
      </c>
      <c r="H25" s="21">
        <v>47</v>
      </c>
      <c r="I25" s="21">
        <v>89</v>
      </c>
      <c r="J25" s="21">
        <v>31</v>
      </c>
      <c r="K25" s="21">
        <v>78</v>
      </c>
      <c r="L25" s="21">
        <v>6</v>
      </c>
      <c r="M25" s="21">
        <v>1</v>
      </c>
      <c r="N25" s="21">
        <v>4</v>
      </c>
    </row>
    <row r="26" spans="1:14" x14ac:dyDescent="0.2">
      <c r="A26" s="20" t="s">
        <v>347</v>
      </c>
      <c r="B26" s="21">
        <v>77</v>
      </c>
      <c r="C26" s="21">
        <v>34</v>
      </c>
      <c r="D26" s="21">
        <v>38</v>
      </c>
      <c r="E26" s="21">
        <v>32</v>
      </c>
      <c r="F26" s="21">
        <v>16</v>
      </c>
      <c r="G26" s="21">
        <v>48</v>
      </c>
      <c r="H26" s="21">
        <v>19</v>
      </c>
      <c r="I26" s="21">
        <v>34</v>
      </c>
      <c r="J26" s="21">
        <v>13</v>
      </c>
      <c r="K26" s="21">
        <v>34</v>
      </c>
      <c r="L26" s="21">
        <v>3</v>
      </c>
      <c r="M26" s="21">
        <v>2</v>
      </c>
      <c r="N26" s="21">
        <v>1</v>
      </c>
    </row>
    <row r="27" spans="1:14" x14ac:dyDescent="0.2">
      <c r="A27" s="20" t="s">
        <v>348</v>
      </c>
      <c r="B27" s="21">
        <v>19</v>
      </c>
      <c r="C27" s="21">
        <v>9</v>
      </c>
      <c r="D27" s="21">
        <v>12</v>
      </c>
      <c r="E27" s="21">
        <v>4</v>
      </c>
      <c r="F27" s="21">
        <v>3</v>
      </c>
      <c r="G27" s="21">
        <v>10</v>
      </c>
      <c r="H27" s="21">
        <v>4</v>
      </c>
      <c r="I27" s="21">
        <v>8</v>
      </c>
      <c r="J27" s="21">
        <v>4</v>
      </c>
      <c r="K27" s="21">
        <v>9</v>
      </c>
      <c r="L27" s="21">
        <v>1</v>
      </c>
      <c r="M27" s="21">
        <v>1</v>
      </c>
      <c r="N27" s="21">
        <v>0</v>
      </c>
    </row>
    <row r="28" spans="1:14" x14ac:dyDescent="0.2">
      <c r="A28" s="20" t="s">
        <v>349</v>
      </c>
      <c r="B28" s="21">
        <v>4</v>
      </c>
      <c r="C28" s="21">
        <v>0</v>
      </c>
      <c r="D28" s="21">
        <v>3</v>
      </c>
      <c r="E28" s="21">
        <v>3</v>
      </c>
      <c r="F28" s="21">
        <v>2</v>
      </c>
      <c r="G28" s="21">
        <v>3</v>
      </c>
      <c r="H28" s="21">
        <v>1</v>
      </c>
      <c r="I28" s="21">
        <v>0</v>
      </c>
      <c r="J28" s="21">
        <v>0</v>
      </c>
      <c r="K28" s="21">
        <v>1</v>
      </c>
      <c r="L28" s="21">
        <v>0</v>
      </c>
      <c r="M28" s="21">
        <v>1</v>
      </c>
      <c r="N28" s="21">
        <v>0</v>
      </c>
    </row>
    <row r="29" spans="1:14" x14ac:dyDescent="0.2">
      <c r="A29" s="20" t="s">
        <v>350</v>
      </c>
      <c r="B29" s="21">
        <v>686</v>
      </c>
      <c r="C29" s="21">
        <v>315</v>
      </c>
      <c r="D29" s="21">
        <v>208</v>
      </c>
      <c r="E29" s="21">
        <v>259</v>
      </c>
      <c r="F29" s="21">
        <v>105</v>
      </c>
      <c r="G29" s="21">
        <v>340</v>
      </c>
      <c r="H29" s="21">
        <v>314</v>
      </c>
      <c r="I29" s="21">
        <v>293</v>
      </c>
      <c r="J29" s="21">
        <v>89</v>
      </c>
      <c r="K29" s="21">
        <v>312</v>
      </c>
      <c r="L29" s="21">
        <v>33</v>
      </c>
      <c r="M29" s="21">
        <v>22</v>
      </c>
      <c r="N29" s="21">
        <v>6</v>
      </c>
    </row>
    <row r="30" spans="1:14" x14ac:dyDescent="0.2">
      <c r="A30" s="20" t="s">
        <v>351</v>
      </c>
      <c r="B30" s="21">
        <v>491</v>
      </c>
      <c r="C30" s="21">
        <v>256</v>
      </c>
      <c r="D30" s="21">
        <v>205</v>
      </c>
      <c r="E30" s="21">
        <v>179</v>
      </c>
      <c r="F30" s="21">
        <v>76</v>
      </c>
      <c r="G30" s="21">
        <v>279</v>
      </c>
      <c r="H30" s="21">
        <v>171</v>
      </c>
      <c r="I30" s="21">
        <v>219</v>
      </c>
      <c r="J30" s="21">
        <v>83</v>
      </c>
      <c r="K30" s="21">
        <v>208</v>
      </c>
      <c r="L30" s="21">
        <v>13</v>
      </c>
      <c r="M30" s="21">
        <v>12</v>
      </c>
      <c r="N30" s="21">
        <v>12</v>
      </c>
    </row>
    <row r="31" spans="1:14" x14ac:dyDescent="0.2">
      <c r="A31" s="20" t="s">
        <v>352</v>
      </c>
      <c r="B31" s="21">
        <v>100</v>
      </c>
      <c r="C31" s="21">
        <v>43</v>
      </c>
      <c r="D31" s="21">
        <v>53</v>
      </c>
      <c r="E31" s="21">
        <v>39</v>
      </c>
      <c r="F31" s="21">
        <v>21</v>
      </c>
      <c r="G31" s="21">
        <v>61</v>
      </c>
      <c r="H31" s="21">
        <v>24</v>
      </c>
      <c r="I31" s="21">
        <v>42</v>
      </c>
      <c r="J31" s="21">
        <v>17</v>
      </c>
      <c r="K31" s="21">
        <v>44</v>
      </c>
      <c r="L31" s="21">
        <v>4</v>
      </c>
      <c r="M31" s="21">
        <v>4</v>
      </c>
      <c r="N31" s="21">
        <v>1</v>
      </c>
    </row>
    <row r="32" spans="1:14" x14ac:dyDescent="0.2">
      <c r="A32" s="20" t="s">
        <v>353</v>
      </c>
      <c r="B32" s="21">
        <v>591</v>
      </c>
      <c r="C32" s="21">
        <v>299</v>
      </c>
      <c r="D32" s="21">
        <v>258</v>
      </c>
      <c r="E32" s="21">
        <v>218</v>
      </c>
      <c r="F32" s="21">
        <v>97</v>
      </c>
      <c r="G32" s="21">
        <v>340</v>
      </c>
      <c r="H32" s="21">
        <v>195</v>
      </c>
      <c r="I32" s="21">
        <v>261</v>
      </c>
      <c r="J32" s="21">
        <v>100</v>
      </c>
      <c r="K32" s="21">
        <v>252</v>
      </c>
      <c r="L32" s="21">
        <v>17</v>
      </c>
      <c r="M32" s="21">
        <v>16</v>
      </c>
      <c r="N32" s="21">
        <v>13</v>
      </c>
    </row>
    <row r="33" spans="1:14" x14ac:dyDescent="0.2">
      <c r="A33" s="9" t="s">
        <v>355</v>
      </c>
      <c r="B33" s="10">
        <v>312</v>
      </c>
      <c r="C33" s="10">
        <v>142</v>
      </c>
      <c r="D33" s="10">
        <v>120</v>
      </c>
      <c r="E33" s="10">
        <v>126</v>
      </c>
      <c r="F33" s="10">
        <v>79</v>
      </c>
      <c r="G33" s="10">
        <v>182</v>
      </c>
      <c r="H33" s="10">
        <v>146</v>
      </c>
      <c r="I33" s="10">
        <v>163</v>
      </c>
      <c r="J33" s="10">
        <v>60</v>
      </c>
      <c r="K33" s="10">
        <v>166</v>
      </c>
      <c r="L33" s="10">
        <v>6</v>
      </c>
      <c r="M33" s="10">
        <v>7</v>
      </c>
      <c r="N33" s="10">
        <v>7</v>
      </c>
    </row>
    <row r="34" spans="1:14" x14ac:dyDescent="0.2">
      <c r="A34" s="20" t="s">
        <v>344</v>
      </c>
      <c r="B34" s="21">
        <v>367</v>
      </c>
      <c r="C34" s="21">
        <v>189</v>
      </c>
      <c r="D34" s="21">
        <v>152</v>
      </c>
      <c r="E34" s="21">
        <v>127</v>
      </c>
      <c r="F34" s="21">
        <v>86</v>
      </c>
      <c r="G34" s="21">
        <v>215</v>
      </c>
      <c r="H34" s="21">
        <v>143</v>
      </c>
      <c r="I34" s="21">
        <v>203</v>
      </c>
      <c r="J34" s="21">
        <v>74</v>
      </c>
      <c r="K34" s="21">
        <v>191</v>
      </c>
      <c r="L34" s="21">
        <v>9</v>
      </c>
      <c r="M34" s="21">
        <v>10</v>
      </c>
      <c r="N34" s="21">
        <v>7</v>
      </c>
    </row>
    <row r="35" spans="1:14" x14ac:dyDescent="0.2">
      <c r="A35" s="20" t="s">
        <v>345</v>
      </c>
      <c r="B35" s="21">
        <v>302</v>
      </c>
      <c r="C35" s="21">
        <v>168</v>
      </c>
      <c r="D35" s="21">
        <v>138</v>
      </c>
      <c r="E35" s="21">
        <v>113</v>
      </c>
      <c r="F35" s="21">
        <v>61</v>
      </c>
      <c r="G35" s="21">
        <v>180</v>
      </c>
      <c r="H35" s="21">
        <v>97</v>
      </c>
      <c r="I35" s="21">
        <v>140</v>
      </c>
      <c r="J35" s="21">
        <v>56</v>
      </c>
      <c r="K35" s="21">
        <v>144</v>
      </c>
      <c r="L35" s="21">
        <v>8</v>
      </c>
      <c r="M35" s="21">
        <v>3</v>
      </c>
      <c r="N35" s="21">
        <v>5</v>
      </c>
    </row>
    <row r="36" spans="1:14" x14ac:dyDescent="0.2">
      <c r="A36" s="20" t="s">
        <v>346</v>
      </c>
      <c r="B36" s="21">
        <v>233</v>
      </c>
      <c r="C36" s="21">
        <v>144</v>
      </c>
      <c r="D36" s="21">
        <v>121</v>
      </c>
      <c r="E36" s="21">
        <v>76</v>
      </c>
      <c r="F36" s="21">
        <v>56</v>
      </c>
      <c r="G36" s="21">
        <v>148</v>
      </c>
      <c r="H36" s="21">
        <v>60</v>
      </c>
      <c r="I36" s="21">
        <v>97</v>
      </c>
      <c r="J36" s="21">
        <v>43</v>
      </c>
      <c r="K36" s="21">
        <v>102</v>
      </c>
      <c r="L36" s="21">
        <v>4</v>
      </c>
      <c r="M36" s="21">
        <v>7</v>
      </c>
      <c r="N36" s="21">
        <v>10</v>
      </c>
    </row>
    <row r="37" spans="1:14" x14ac:dyDescent="0.2">
      <c r="A37" s="20" t="s">
        <v>347</v>
      </c>
      <c r="B37" s="21">
        <v>140</v>
      </c>
      <c r="C37" s="21">
        <v>63</v>
      </c>
      <c r="D37" s="21">
        <v>77</v>
      </c>
      <c r="E37" s="21">
        <v>63</v>
      </c>
      <c r="F37" s="21">
        <v>41</v>
      </c>
      <c r="G37" s="21">
        <v>77</v>
      </c>
      <c r="H37" s="21">
        <v>46</v>
      </c>
      <c r="I37" s="21">
        <v>58</v>
      </c>
      <c r="J37" s="21">
        <v>14</v>
      </c>
      <c r="K37" s="21">
        <v>58</v>
      </c>
      <c r="L37" s="21">
        <v>2</v>
      </c>
      <c r="M37" s="21">
        <v>1</v>
      </c>
      <c r="N37" s="21">
        <v>3</v>
      </c>
    </row>
    <row r="38" spans="1:14" x14ac:dyDescent="0.2">
      <c r="A38" s="20" t="s">
        <v>348</v>
      </c>
      <c r="B38" s="21">
        <v>37</v>
      </c>
      <c r="C38" s="21">
        <v>18</v>
      </c>
      <c r="D38" s="21">
        <v>25</v>
      </c>
      <c r="E38" s="21">
        <v>18</v>
      </c>
      <c r="F38" s="21">
        <v>9</v>
      </c>
      <c r="G38" s="21">
        <v>23</v>
      </c>
      <c r="H38" s="21">
        <v>5</v>
      </c>
      <c r="I38" s="21">
        <v>18</v>
      </c>
      <c r="J38" s="21">
        <v>6</v>
      </c>
      <c r="K38" s="21">
        <v>10</v>
      </c>
      <c r="L38" s="21">
        <v>2</v>
      </c>
      <c r="M38" s="21">
        <v>1</v>
      </c>
      <c r="N38" s="21">
        <v>1</v>
      </c>
    </row>
    <row r="39" spans="1:14" x14ac:dyDescent="0.2">
      <c r="A39" s="20" t="s">
        <v>349</v>
      </c>
      <c r="B39" s="21">
        <v>9</v>
      </c>
      <c r="C39" s="21">
        <v>6</v>
      </c>
      <c r="D39" s="21">
        <v>8</v>
      </c>
      <c r="E39" s="21">
        <v>6</v>
      </c>
      <c r="F39" s="21">
        <v>7</v>
      </c>
      <c r="G39" s="21">
        <v>5</v>
      </c>
      <c r="H39" s="21">
        <v>5</v>
      </c>
      <c r="I39" s="21">
        <v>1</v>
      </c>
      <c r="J39" s="21">
        <v>1</v>
      </c>
      <c r="K39" s="21">
        <v>2</v>
      </c>
      <c r="L39" s="21">
        <v>0</v>
      </c>
      <c r="M39" s="21">
        <v>0</v>
      </c>
      <c r="N39" s="21">
        <v>0</v>
      </c>
    </row>
    <row r="40" spans="1:14" x14ac:dyDescent="0.2">
      <c r="A40" s="20" t="s">
        <v>350</v>
      </c>
      <c r="B40" s="21">
        <v>679</v>
      </c>
      <c r="C40" s="21">
        <v>331</v>
      </c>
      <c r="D40" s="21">
        <v>272</v>
      </c>
      <c r="E40" s="21">
        <v>253</v>
      </c>
      <c r="F40" s="21">
        <v>165</v>
      </c>
      <c r="G40" s="21">
        <v>397</v>
      </c>
      <c r="H40" s="21">
        <v>289</v>
      </c>
      <c r="I40" s="21">
        <v>366</v>
      </c>
      <c r="J40" s="21">
        <v>134</v>
      </c>
      <c r="K40" s="21">
        <v>357</v>
      </c>
      <c r="L40" s="21">
        <v>15</v>
      </c>
      <c r="M40" s="21">
        <v>17</v>
      </c>
      <c r="N40" s="21">
        <v>14</v>
      </c>
    </row>
    <row r="41" spans="1:14" x14ac:dyDescent="0.2">
      <c r="A41" s="20" t="s">
        <v>351</v>
      </c>
      <c r="B41" s="21">
        <v>535</v>
      </c>
      <c r="C41" s="21">
        <v>312</v>
      </c>
      <c r="D41" s="21">
        <v>259</v>
      </c>
      <c r="E41" s="21">
        <v>189</v>
      </c>
      <c r="F41" s="21">
        <v>117</v>
      </c>
      <c r="G41" s="21">
        <v>328</v>
      </c>
      <c r="H41" s="21">
        <v>157</v>
      </c>
      <c r="I41" s="21">
        <v>237</v>
      </c>
      <c r="J41" s="21">
        <v>99</v>
      </c>
      <c r="K41" s="21">
        <v>246</v>
      </c>
      <c r="L41" s="21">
        <v>12</v>
      </c>
      <c r="M41" s="21">
        <v>10</v>
      </c>
      <c r="N41" s="21">
        <v>15</v>
      </c>
    </row>
    <row r="42" spans="1:14" x14ac:dyDescent="0.2">
      <c r="A42" s="20" t="s">
        <v>352</v>
      </c>
      <c r="B42" s="21">
        <v>186</v>
      </c>
      <c r="C42" s="21">
        <v>87</v>
      </c>
      <c r="D42" s="21">
        <v>110</v>
      </c>
      <c r="E42" s="21">
        <v>87</v>
      </c>
      <c r="F42" s="21">
        <v>57</v>
      </c>
      <c r="G42" s="21">
        <v>105</v>
      </c>
      <c r="H42" s="21">
        <v>56</v>
      </c>
      <c r="I42" s="21">
        <v>77</v>
      </c>
      <c r="J42" s="21">
        <v>21</v>
      </c>
      <c r="K42" s="21">
        <v>70</v>
      </c>
      <c r="L42" s="21">
        <v>4</v>
      </c>
      <c r="M42" s="21">
        <v>2</v>
      </c>
      <c r="N42" s="21">
        <v>4</v>
      </c>
    </row>
    <row r="43" spans="1:14" x14ac:dyDescent="0.2">
      <c r="A43" s="20" t="s">
        <v>353</v>
      </c>
      <c r="B43" s="21">
        <v>721</v>
      </c>
      <c r="C43" s="21">
        <v>399</v>
      </c>
      <c r="D43" s="21">
        <v>369</v>
      </c>
      <c r="E43" s="21">
        <v>276</v>
      </c>
      <c r="F43" s="21">
        <v>174</v>
      </c>
      <c r="G43" s="21">
        <v>433</v>
      </c>
      <c r="H43" s="21">
        <v>213</v>
      </c>
      <c r="I43" s="21">
        <v>314</v>
      </c>
      <c r="J43" s="21">
        <v>120</v>
      </c>
      <c r="K43" s="21">
        <v>316</v>
      </c>
      <c r="L43" s="21">
        <v>16</v>
      </c>
      <c r="M43" s="21">
        <v>12</v>
      </c>
      <c r="N43" s="21">
        <v>19</v>
      </c>
    </row>
    <row r="44" spans="1:14" x14ac:dyDescent="0.2">
      <c r="A44" s="9" t="s">
        <v>356</v>
      </c>
      <c r="B44" s="9"/>
      <c r="C44" s="9"/>
      <c r="D44" s="9"/>
      <c r="E44" s="9"/>
      <c r="F44" s="9"/>
      <c r="G44" s="9"/>
      <c r="H44" s="9"/>
      <c r="I44" s="9"/>
      <c r="J44" s="9"/>
      <c r="K44" s="9"/>
      <c r="L44" s="9"/>
      <c r="M44" s="9"/>
      <c r="N44" s="9"/>
    </row>
    <row r="45" spans="1:14" x14ac:dyDescent="0.2">
      <c r="A45" s="20" t="s">
        <v>357</v>
      </c>
      <c r="B45" s="21">
        <v>138</v>
      </c>
      <c r="C45" s="21">
        <v>46</v>
      </c>
      <c r="D45" s="21">
        <v>30</v>
      </c>
      <c r="E45" s="21">
        <v>58</v>
      </c>
      <c r="F45" s="21">
        <v>37</v>
      </c>
      <c r="G45" s="21">
        <v>68</v>
      </c>
      <c r="H45" s="21">
        <v>47</v>
      </c>
      <c r="I45" s="21">
        <v>55</v>
      </c>
      <c r="J45" s="21">
        <v>11</v>
      </c>
      <c r="K45" s="21">
        <v>50</v>
      </c>
      <c r="L45" s="21">
        <v>11</v>
      </c>
      <c r="M45" s="21">
        <v>9</v>
      </c>
      <c r="N45" s="21">
        <v>4</v>
      </c>
    </row>
    <row r="46" spans="1:14" x14ac:dyDescent="0.2">
      <c r="A46" s="20" t="s">
        <v>328</v>
      </c>
      <c r="B46" s="21">
        <v>1747</v>
      </c>
      <c r="C46" s="21">
        <v>937</v>
      </c>
      <c r="D46" s="21">
        <v>730</v>
      </c>
      <c r="E46" s="21">
        <v>605</v>
      </c>
      <c r="F46" s="21">
        <v>325</v>
      </c>
      <c r="G46" s="21">
        <v>1021</v>
      </c>
      <c r="H46" s="21">
        <v>709</v>
      </c>
      <c r="I46" s="21">
        <v>862</v>
      </c>
      <c r="J46" s="21">
        <v>321</v>
      </c>
      <c r="K46" s="21">
        <v>868</v>
      </c>
      <c r="L46" s="21">
        <v>40</v>
      </c>
      <c r="M46" s="21">
        <v>39</v>
      </c>
      <c r="N46" s="21">
        <v>29</v>
      </c>
    </row>
    <row r="47" spans="1:14" x14ac:dyDescent="0.2">
      <c r="A47" s="20" t="s">
        <v>329</v>
      </c>
      <c r="B47" s="21">
        <v>191</v>
      </c>
      <c r="C47" s="21">
        <v>70</v>
      </c>
      <c r="D47" s="21">
        <v>64</v>
      </c>
      <c r="E47" s="21">
        <v>88</v>
      </c>
      <c r="F47" s="21">
        <v>36</v>
      </c>
      <c r="G47" s="21">
        <v>85</v>
      </c>
      <c r="H47" s="21">
        <v>80</v>
      </c>
      <c r="I47" s="21">
        <v>60</v>
      </c>
      <c r="J47" s="21">
        <v>23</v>
      </c>
      <c r="K47" s="21">
        <v>76</v>
      </c>
      <c r="L47" s="21">
        <v>15</v>
      </c>
      <c r="M47" s="21">
        <v>7</v>
      </c>
      <c r="N47" s="21">
        <v>4</v>
      </c>
    </row>
    <row r="48" spans="1:14" x14ac:dyDescent="0.2">
      <c r="A48" s="20" t="s">
        <v>330</v>
      </c>
      <c r="B48" s="21">
        <v>544</v>
      </c>
      <c r="C48" s="21">
        <v>261</v>
      </c>
      <c r="D48" s="21">
        <v>261</v>
      </c>
      <c r="E48" s="21">
        <v>231</v>
      </c>
      <c r="F48" s="21">
        <v>127</v>
      </c>
      <c r="G48" s="21">
        <v>307</v>
      </c>
      <c r="H48" s="21">
        <v>151</v>
      </c>
      <c r="I48" s="21">
        <v>232</v>
      </c>
      <c r="J48" s="21">
        <v>80</v>
      </c>
      <c r="K48" s="21">
        <v>218</v>
      </c>
      <c r="L48" s="21">
        <v>12</v>
      </c>
      <c r="M48" s="21">
        <v>12</v>
      </c>
      <c r="N48" s="21">
        <v>15</v>
      </c>
    </row>
    <row r="49" spans="1:14" x14ac:dyDescent="0.2">
      <c r="A49" s="20" t="s">
        <v>358</v>
      </c>
      <c r="B49" s="21">
        <v>57</v>
      </c>
      <c r="C49" s="21">
        <v>30</v>
      </c>
      <c r="D49" s="21">
        <v>22</v>
      </c>
      <c r="E49" s="21">
        <v>24</v>
      </c>
      <c r="F49" s="21">
        <v>16</v>
      </c>
      <c r="G49" s="21">
        <v>29</v>
      </c>
      <c r="H49" s="21">
        <v>24</v>
      </c>
      <c r="I49" s="21">
        <v>25</v>
      </c>
      <c r="J49" s="21">
        <v>8</v>
      </c>
      <c r="K49" s="21">
        <v>25</v>
      </c>
      <c r="L49" s="21">
        <v>3</v>
      </c>
      <c r="M49" s="21">
        <v>0</v>
      </c>
      <c r="N49" s="21">
        <v>0</v>
      </c>
    </row>
    <row r="50" spans="1:14" x14ac:dyDescent="0.2">
      <c r="A50" s="9" t="s">
        <v>359</v>
      </c>
      <c r="B50" s="10">
        <v>89</v>
      </c>
      <c r="C50" s="10">
        <v>27</v>
      </c>
      <c r="D50" s="10">
        <v>16</v>
      </c>
      <c r="E50" s="10">
        <v>38</v>
      </c>
      <c r="F50" s="10">
        <v>20</v>
      </c>
      <c r="G50" s="10">
        <v>44</v>
      </c>
      <c r="H50" s="10">
        <v>31</v>
      </c>
      <c r="I50" s="10">
        <v>31</v>
      </c>
      <c r="J50" s="10">
        <v>4</v>
      </c>
      <c r="K50" s="10">
        <v>29</v>
      </c>
      <c r="L50" s="10">
        <v>8</v>
      </c>
      <c r="M50" s="10">
        <v>7</v>
      </c>
      <c r="N50" s="10">
        <v>0</v>
      </c>
    </row>
    <row r="51" spans="1:14" x14ac:dyDescent="0.2">
      <c r="A51" s="20" t="s">
        <v>331</v>
      </c>
      <c r="B51" s="21">
        <v>977</v>
      </c>
      <c r="C51" s="21">
        <v>504</v>
      </c>
      <c r="D51" s="21">
        <v>382</v>
      </c>
      <c r="E51" s="21">
        <v>341</v>
      </c>
      <c r="F51" s="21">
        <v>145</v>
      </c>
      <c r="G51" s="21">
        <v>539</v>
      </c>
      <c r="H51" s="21">
        <v>415</v>
      </c>
      <c r="I51" s="21">
        <v>452</v>
      </c>
      <c r="J51" s="21">
        <v>160</v>
      </c>
      <c r="K51" s="21">
        <v>460</v>
      </c>
      <c r="L51" s="21">
        <v>24</v>
      </c>
      <c r="M51" s="21">
        <v>21</v>
      </c>
      <c r="N51" s="21">
        <v>16</v>
      </c>
    </row>
    <row r="52" spans="1:14" x14ac:dyDescent="0.2">
      <c r="A52" s="20" t="s">
        <v>332</v>
      </c>
      <c r="B52" s="21">
        <v>73</v>
      </c>
      <c r="C52" s="21">
        <v>23</v>
      </c>
      <c r="D52" s="21">
        <v>11</v>
      </c>
      <c r="E52" s="21">
        <v>32</v>
      </c>
      <c r="F52" s="21">
        <v>8</v>
      </c>
      <c r="G52" s="21">
        <v>29</v>
      </c>
      <c r="H52" s="21">
        <v>25</v>
      </c>
      <c r="I52" s="21">
        <v>15</v>
      </c>
      <c r="J52" s="21">
        <v>6</v>
      </c>
      <c r="K52" s="21">
        <v>26</v>
      </c>
      <c r="L52" s="21">
        <v>11</v>
      </c>
      <c r="M52" s="21">
        <v>5</v>
      </c>
      <c r="N52" s="21">
        <v>2</v>
      </c>
    </row>
    <row r="53" spans="1:14" x14ac:dyDescent="0.2">
      <c r="A53" s="20" t="s">
        <v>333</v>
      </c>
      <c r="B53" s="21">
        <v>108</v>
      </c>
      <c r="C53" s="21">
        <v>45</v>
      </c>
      <c r="D53" s="21">
        <v>46</v>
      </c>
      <c r="E53" s="21">
        <v>53</v>
      </c>
      <c r="F53" s="21">
        <v>20</v>
      </c>
      <c r="G53" s="21">
        <v>53</v>
      </c>
      <c r="H53" s="21">
        <v>25</v>
      </c>
      <c r="I53" s="21">
        <v>44</v>
      </c>
      <c r="J53" s="21">
        <v>15</v>
      </c>
      <c r="K53" s="21">
        <v>35</v>
      </c>
      <c r="L53" s="21">
        <v>7</v>
      </c>
      <c r="M53" s="21">
        <v>5</v>
      </c>
      <c r="N53" s="21">
        <v>1</v>
      </c>
    </row>
    <row r="54" spans="1:14" x14ac:dyDescent="0.2">
      <c r="A54" s="20" t="s">
        <v>358</v>
      </c>
      <c r="B54" s="21">
        <v>30</v>
      </c>
      <c r="C54" s="21">
        <v>15</v>
      </c>
      <c r="D54" s="21">
        <v>11</v>
      </c>
      <c r="E54" s="21">
        <v>13</v>
      </c>
      <c r="F54" s="21">
        <v>9</v>
      </c>
      <c r="G54" s="21">
        <v>15</v>
      </c>
      <c r="H54" s="21">
        <v>13</v>
      </c>
      <c r="I54" s="21">
        <v>12</v>
      </c>
      <c r="J54" s="21">
        <v>4</v>
      </c>
      <c r="K54" s="21">
        <v>14</v>
      </c>
      <c r="L54" s="21">
        <v>0</v>
      </c>
      <c r="M54" s="21">
        <v>0</v>
      </c>
      <c r="N54" s="21">
        <v>0</v>
      </c>
    </row>
    <row r="55" spans="1:14" x14ac:dyDescent="0.2">
      <c r="A55" s="9" t="s">
        <v>360</v>
      </c>
      <c r="B55" s="10">
        <v>49</v>
      </c>
      <c r="C55" s="10">
        <v>19</v>
      </c>
      <c r="D55" s="10">
        <v>14</v>
      </c>
      <c r="E55" s="10">
        <v>20</v>
      </c>
      <c r="F55" s="10">
        <v>17</v>
      </c>
      <c r="G55" s="10">
        <v>24</v>
      </c>
      <c r="H55" s="10">
        <v>16</v>
      </c>
      <c r="I55" s="10">
        <v>24</v>
      </c>
      <c r="J55" s="10">
        <v>7</v>
      </c>
      <c r="K55" s="10">
        <v>21</v>
      </c>
      <c r="L55" s="10">
        <v>3</v>
      </c>
      <c r="M55" s="10">
        <v>2</v>
      </c>
      <c r="N55" s="10">
        <v>4</v>
      </c>
    </row>
    <row r="56" spans="1:14" x14ac:dyDescent="0.2">
      <c r="A56" s="20" t="s">
        <v>331</v>
      </c>
      <c r="B56" s="21">
        <v>770</v>
      </c>
      <c r="C56" s="21">
        <v>433</v>
      </c>
      <c r="D56" s="21">
        <v>348</v>
      </c>
      <c r="E56" s="21">
        <v>264</v>
      </c>
      <c r="F56" s="21">
        <v>180</v>
      </c>
      <c r="G56" s="21">
        <v>482</v>
      </c>
      <c r="H56" s="21">
        <v>294</v>
      </c>
      <c r="I56" s="21">
        <v>410</v>
      </c>
      <c r="J56" s="21">
        <v>161</v>
      </c>
      <c r="K56" s="21">
        <v>408</v>
      </c>
      <c r="L56" s="21">
        <v>16</v>
      </c>
      <c r="M56" s="21">
        <v>18</v>
      </c>
      <c r="N56" s="21">
        <v>13</v>
      </c>
    </row>
    <row r="57" spans="1:14" x14ac:dyDescent="0.2">
      <c r="A57" s="20" t="s">
        <v>332</v>
      </c>
      <c r="B57" s="21">
        <v>118</v>
      </c>
      <c r="C57" s="21">
        <v>47</v>
      </c>
      <c r="D57" s="21">
        <v>53</v>
      </c>
      <c r="E57" s="21">
        <v>56</v>
      </c>
      <c r="F57" s="21">
        <v>28</v>
      </c>
      <c r="G57" s="21">
        <v>56</v>
      </c>
      <c r="H57" s="21">
        <v>55</v>
      </c>
      <c r="I57" s="21">
        <v>45</v>
      </c>
      <c r="J57" s="21">
        <v>17</v>
      </c>
      <c r="K57" s="21">
        <v>50</v>
      </c>
      <c r="L57" s="21">
        <v>4</v>
      </c>
      <c r="M57" s="21">
        <v>2</v>
      </c>
      <c r="N57" s="21">
        <v>2</v>
      </c>
    </row>
    <row r="58" spans="1:14" x14ac:dyDescent="0.2">
      <c r="A58" s="20" t="s">
        <v>333</v>
      </c>
      <c r="B58" s="21">
        <v>436</v>
      </c>
      <c r="C58" s="21">
        <v>216</v>
      </c>
      <c r="D58" s="21">
        <v>215</v>
      </c>
      <c r="E58" s="21">
        <v>178</v>
      </c>
      <c r="F58" s="21">
        <v>107</v>
      </c>
      <c r="G58" s="21">
        <v>254</v>
      </c>
      <c r="H58" s="21">
        <v>126</v>
      </c>
      <c r="I58" s="21">
        <v>188</v>
      </c>
      <c r="J58" s="21">
        <v>65</v>
      </c>
      <c r="K58" s="21">
        <v>183</v>
      </c>
      <c r="L58" s="21">
        <v>5</v>
      </c>
      <c r="M58" s="21">
        <v>7</v>
      </c>
      <c r="N58" s="21">
        <v>14</v>
      </c>
    </row>
    <row r="59" spans="1:14" x14ac:dyDescent="0.2">
      <c r="A59" s="20" t="s">
        <v>358</v>
      </c>
      <c r="B59" s="21">
        <v>27</v>
      </c>
      <c r="C59" s="21">
        <v>15</v>
      </c>
      <c r="D59" s="21">
        <v>11</v>
      </c>
      <c r="E59" s="21">
        <v>11</v>
      </c>
      <c r="F59" s="21">
        <v>7</v>
      </c>
      <c r="G59" s="21">
        <v>14</v>
      </c>
      <c r="H59" s="21">
        <v>11</v>
      </c>
      <c r="I59" s="21">
        <v>13</v>
      </c>
      <c r="J59" s="21">
        <v>4</v>
      </c>
      <c r="K59" s="21">
        <v>11</v>
      </c>
      <c r="L59" s="21">
        <v>3</v>
      </c>
      <c r="M59" s="21">
        <v>0</v>
      </c>
      <c r="N59" s="21">
        <v>0</v>
      </c>
    </row>
    <row r="60" spans="1:14" x14ac:dyDescent="0.2">
      <c r="A60" s="9" t="s">
        <v>361</v>
      </c>
      <c r="B60" s="9"/>
      <c r="C60" s="9"/>
      <c r="D60" s="9"/>
      <c r="E60" s="9"/>
      <c r="F60" s="9"/>
      <c r="G60" s="9"/>
      <c r="H60" s="9"/>
      <c r="I60" s="9"/>
      <c r="J60" s="9"/>
      <c r="K60" s="9"/>
      <c r="L60" s="9"/>
      <c r="M60" s="9"/>
      <c r="N60" s="9"/>
    </row>
    <row r="61" spans="1:14" x14ac:dyDescent="0.2">
      <c r="A61" s="20" t="s">
        <v>362</v>
      </c>
      <c r="B61" s="21">
        <v>360</v>
      </c>
      <c r="C61" s="21">
        <v>183</v>
      </c>
      <c r="D61" s="21">
        <v>168</v>
      </c>
      <c r="E61" s="21">
        <v>119</v>
      </c>
      <c r="F61" s="21">
        <v>65</v>
      </c>
      <c r="G61" s="21">
        <v>199</v>
      </c>
      <c r="H61" s="21">
        <v>126</v>
      </c>
      <c r="I61" s="21">
        <v>149</v>
      </c>
      <c r="J61" s="21">
        <v>60</v>
      </c>
      <c r="K61" s="21">
        <v>148</v>
      </c>
      <c r="L61" s="21">
        <v>13</v>
      </c>
      <c r="M61" s="21">
        <v>8</v>
      </c>
      <c r="N61" s="21">
        <v>5</v>
      </c>
    </row>
    <row r="62" spans="1:14" x14ac:dyDescent="0.2">
      <c r="A62" s="20" t="s">
        <v>363</v>
      </c>
      <c r="B62" s="21">
        <v>1326</v>
      </c>
      <c r="C62" s="21">
        <v>689</v>
      </c>
      <c r="D62" s="21">
        <v>541</v>
      </c>
      <c r="E62" s="21">
        <v>487</v>
      </c>
      <c r="F62" s="21">
        <v>252</v>
      </c>
      <c r="G62" s="21">
        <v>751</v>
      </c>
      <c r="H62" s="21">
        <v>494</v>
      </c>
      <c r="I62" s="21">
        <v>639</v>
      </c>
      <c r="J62" s="21">
        <v>204</v>
      </c>
      <c r="K62" s="21">
        <v>628</v>
      </c>
      <c r="L62" s="21">
        <v>36</v>
      </c>
      <c r="M62" s="21">
        <v>26</v>
      </c>
      <c r="N62" s="21">
        <v>27</v>
      </c>
    </row>
    <row r="63" spans="1:14" x14ac:dyDescent="0.2">
      <c r="A63" s="20" t="s">
        <v>364</v>
      </c>
      <c r="B63" s="21">
        <v>649</v>
      </c>
      <c r="C63" s="21">
        <v>326</v>
      </c>
      <c r="D63" s="21">
        <v>314</v>
      </c>
      <c r="E63" s="21">
        <v>263</v>
      </c>
      <c r="F63" s="21">
        <v>138</v>
      </c>
      <c r="G63" s="21">
        <v>384</v>
      </c>
      <c r="H63" s="21">
        <v>263</v>
      </c>
      <c r="I63" s="21">
        <v>311</v>
      </c>
      <c r="J63" s="21">
        <v>142</v>
      </c>
      <c r="K63" s="21">
        <v>325</v>
      </c>
      <c r="L63" s="21">
        <v>12</v>
      </c>
      <c r="M63" s="21">
        <v>19</v>
      </c>
      <c r="N63" s="21">
        <v>17</v>
      </c>
    </row>
    <row r="64" spans="1:14" x14ac:dyDescent="0.2">
      <c r="A64" s="20" t="s">
        <v>365</v>
      </c>
      <c r="B64" s="21">
        <v>277</v>
      </c>
      <c r="C64" s="21">
        <v>111</v>
      </c>
      <c r="D64" s="21">
        <v>56</v>
      </c>
      <c r="E64" s="21">
        <v>110</v>
      </c>
      <c r="F64" s="21">
        <v>69</v>
      </c>
      <c r="G64" s="21">
        <v>144</v>
      </c>
      <c r="H64" s="21">
        <v>103</v>
      </c>
      <c r="I64" s="21">
        <v>106</v>
      </c>
      <c r="J64" s="21">
        <v>27</v>
      </c>
      <c r="K64" s="21">
        <v>107</v>
      </c>
      <c r="L64" s="21">
        <v>17</v>
      </c>
      <c r="M64" s="21">
        <v>14</v>
      </c>
      <c r="N64" s="21">
        <v>3</v>
      </c>
    </row>
    <row r="65" spans="1:14" x14ac:dyDescent="0.2">
      <c r="A65" s="20" t="s">
        <v>366</v>
      </c>
      <c r="B65" s="21">
        <v>65</v>
      </c>
      <c r="C65" s="21">
        <v>35</v>
      </c>
      <c r="D65" s="21">
        <v>28</v>
      </c>
      <c r="E65" s="21">
        <v>27</v>
      </c>
      <c r="F65" s="21">
        <v>17</v>
      </c>
      <c r="G65" s="21">
        <v>32</v>
      </c>
      <c r="H65" s="21">
        <v>25</v>
      </c>
      <c r="I65" s="21">
        <v>29</v>
      </c>
      <c r="J65" s="21">
        <v>10</v>
      </c>
      <c r="K65" s="21">
        <v>29</v>
      </c>
      <c r="L65" s="21">
        <v>3</v>
      </c>
      <c r="M65" s="21">
        <v>0</v>
      </c>
      <c r="N65" s="21">
        <v>0</v>
      </c>
    </row>
    <row r="66" spans="1:14" x14ac:dyDescent="0.2">
      <c r="A66" s="9" t="s">
        <v>367</v>
      </c>
      <c r="B66" s="9"/>
      <c r="C66" s="9"/>
      <c r="D66" s="9"/>
      <c r="E66" s="9"/>
      <c r="F66" s="9"/>
      <c r="G66" s="9"/>
      <c r="H66" s="9"/>
      <c r="I66" s="9"/>
      <c r="J66" s="9"/>
      <c r="K66" s="9"/>
      <c r="L66" s="9"/>
      <c r="M66" s="9"/>
      <c r="N66" s="9"/>
    </row>
    <row r="67" spans="1:14" x14ac:dyDescent="0.2">
      <c r="A67" s="20" t="s">
        <v>368</v>
      </c>
      <c r="B67" s="21">
        <v>537</v>
      </c>
      <c r="C67" s="21">
        <v>228</v>
      </c>
      <c r="D67" s="21">
        <v>187</v>
      </c>
      <c r="E67" s="21">
        <v>225</v>
      </c>
      <c r="F67" s="21">
        <v>118</v>
      </c>
      <c r="G67" s="21">
        <v>264</v>
      </c>
      <c r="H67" s="21">
        <v>158</v>
      </c>
      <c r="I67" s="21">
        <v>216</v>
      </c>
      <c r="J67" s="21">
        <v>55</v>
      </c>
      <c r="K67" s="21">
        <v>205</v>
      </c>
      <c r="L67" s="21">
        <v>26</v>
      </c>
      <c r="M67" s="21">
        <v>19</v>
      </c>
      <c r="N67" s="21">
        <v>12</v>
      </c>
    </row>
    <row r="68" spans="1:14" x14ac:dyDescent="0.2">
      <c r="A68" s="20" t="s">
        <v>180</v>
      </c>
      <c r="B68" s="21">
        <v>1667</v>
      </c>
      <c r="C68" s="21">
        <v>899</v>
      </c>
      <c r="D68" s="21">
        <v>690</v>
      </c>
      <c r="E68" s="21">
        <v>566</v>
      </c>
      <c r="F68" s="21">
        <v>304</v>
      </c>
      <c r="G68" s="21">
        <v>982</v>
      </c>
      <c r="H68" s="21">
        <v>680</v>
      </c>
      <c r="I68" s="21">
        <v>826</v>
      </c>
      <c r="J68" s="21">
        <v>303</v>
      </c>
      <c r="K68" s="21">
        <v>832</v>
      </c>
      <c r="L68" s="21">
        <v>41</v>
      </c>
      <c r="M68" s="21">
        <v>36</v>
      </c>
      <c r="N68" s="21">
        <v>28</v>
      </c>
    </row>
    <row r="69" spans="1:14" x14ac:dyDescent="0.2">
      <c r="A69" s="20" t="s">
        <v>369</v>
      </c>
      <c r="B69" s="21">
        <v>99</v>
      </c>
      <c r="C69" s="21">
        <v>57</v>
      </c>
      <c r="D69" s="21">
        <v>44</v>
      </c>
      <c r="E69" s="21">
        <v>45</v>
      </c>
      <c r="F69" s="21">
        <v>24</v>
      </c>
      <c r="G69" s="21">
        <v>60</v>
      </c>
      <c r="H69" s="21">
        <v>48</v>
      </c>
      <c r="I69" s="21">
        <v>55</v>
      </c>
      <c r="J69" s="21">
        <v>19</v>
      </c>
      <c r="K69" s="21">
        <v>46</v>
      </c>
      <c r="L69" s="21">
        <v>2</v>
      </c>
      <c r="M69" s="21">
        <v>1</v>
      </c>
      <c r="N69" s="21">
        <v>2</v>
      </c>
    </row>
    <row r="70" spans="1:14" x14ac:dyDescent="0.2">
      <c r="A70" s="20" t="s">
        <v>370</v>
      </c>
      <c r="B70" s="21">
        <v>819</v>
      </c>
      <c r="C70" s="21">
        <v>416</v>
      </c>
      <c r="D70" s="21">
        <v>406</v>
      </c>
      <c r="E70" s="21">
        <v>318</v>
      </c>
      <c r="F70" s="21">
        <v>172</v>
      </c>
      <c r="G70" s="21">
        <v>476</v>
      </c>
      <c r="H70" s="21">
        <v>334</v>
      </c>
      <c r="I70" s="21">
        <v>381</v>
      </c>
      <c r="J70" s="21">
        <v>167</v>
      </c>
      <c r="K70" s="21">
        <v>398</v>
      </c>
      <c r="L70" s="21">
        <v>18</v>
      </c>
      <c r="M70" s="21">
        <v>20</v>
      </c>
      <c r="N70" s="21">
        <v>15</v>
      </c>
    </row>
    <row r="71" spans="1:14" x14ac:dyDescent="0.2">
      <c r="A71" s="20" t="s">
        <v>371</v>
      </c>
      <c r="B71" s="21">
        <v>87</v>
      </c>
      <c r="C71" s="21">
        <v>38</v>
      </c>
      <c r="D71" s="21">
        <v>40</v>
      </c>
      <c r="E71" s="21">
        <v>34</v>
      </c>
      <c r="F71" s="21">
        <v>16</v>
      </c>
      <c r="G71" s="21">
        <v>49</v>
      </c>
      <c r="H71" s="21">
        <v>30</v>
      </c>
      <c r="I71" s="21">
        <v>38</v>
      </c>
      <c r="J71" s="21">
        <v>13</v>
      </c>
      <c r="K71" s="21">
        <v>34</v>
      </c>
      <c r="L71" s="21">
        <v>5</v>
      </c>
      <c r="M71" s="21">
        <v>5</v>
      </c>
      <c r="N71" s="21">
        <v>2</v>
      </c>
    </row>
    <row r="72" spans="1:14" x14ac:dyDescent="0.2">
      <c r="A72" s="20" t="s">
        <v>366</v>
      </c>
      <c r="B72" s="21">
        <v>55</v>
      </c>
      <c r="C72" s="21">
        <v>28</v>
      </c>
      <c r="D72" s="21">
        <v>23</v>
      </c>
      <c r="E72" s="21">
        <v>24</v>
      </c>
      <c r="F72" s="21">
        <v>18</v>
      </c>
      <c r="G72" s="21">
        <v>27</v>
      </c>
      <c r="H72" s="21">
        <v>24</v>
      </c>
      <c r="I72" s="21">
        <v>25</v>
      </c>
      <c r="J72" s="21">
        <v>8</v>
      </c>
      <c r="K72" s="21">
        <v>25</v>
      </c>
      <c r="L72" s="21">
        <v>2</v>
      </c>
      <c r="M72" s="21">
        <v>1</v>
      </c>
      <c r="N72" s="21">
        <v>1</v>
      </c>
    </row>
    <row r="73" spans="1:14" x14ac:dyDescent="0.2">
      <c r="A73" s="9" t="s">
        <v>372</v>
      </c>
      <c r="B73" s="9"/>
      <c r="C73" s="9"/>
      <c r="D73" s="9"/>
      <c r="E73" s="9"/>
      <c r="F73" s="9"/>
      <c r="G73" s="9"/>
      <c r="H73" s="9"/>
      <c r="I73" s="9"/>
      <c r="J73" s="9"/>
      <c r="K73" s="9"/>
      <c r="L73" s="9"/>
      <c r="M73" s="9"/>
      <c r="N73" s="9"/>
    </row>
    <row r="74" spans="1:14" x14ac:dyDescent="0.2">
      <c r="A74" s="20" t="s">
        <v>373</v>
      </c>
      <c r="B74" s="21">
        <v>537</v>
      </c>
      <c r="C74" s="21">
        <v>228</v>
      </c>
      <c r="D74" s="21">
        <v>187</v>
      </c>
      <c r="E74" s="21">
        <v>225</v>
      </c>
      <c r="F74" s="21">
        <v>118</v>
      </c>
      <c r="G74" s="21">
        <v>264</v>
      </c>
      <c r="H74" s="21">
        <v>158</v>
      </c>
      <c r="I74" s="21">
        <v>216</v>
      </c>
      <c r="J74" s="21">
        <v>55</v>
      </c>
      <c r="K74" s="21">
        <v>205</v>
      </c>
      <c r="L74" s="21">
        <v>26</v>
      </c>
      <c r="M74" s="21">
        <v>19</v>
      </c>
      <c r="N74" s="21">
        <v>12</v>
      </c>
    </row>
    <row r="75" spans="1:14" x14ac:dyDescent="0.2">
      <c r="A75" s="20" t="s">
        <v>374</v>
      </c>
      <c r="B75" s="21">
        <v>1329</v>
      </c>
      <c r="C75" s="21">
        <v>696</v>
      </c>
      <c r="D75" s="21">
        <v>530</v>
      </c>
      <c r="E75" s="21">
        <v>487</v>
      </c>
      <c r="F75" s="21">
        <v>256</v>
      </c>
      <c r="G75" s="21">
        <v>800</v>
      </c>
      <c r="H75" s="21">
        <v>523</v>
      </c>
      <c r="I75" s="21">
        <v>634</v>
      </c>
      <c r="J75" s="21">
        <v>226</v>
      </c>
      <c r="K75" s="21">
        <v>647</v>
      </c>
      <c r="L75" s="21">
        <v>32</v>
      </c>
      <c r="M75" s="21">
        <v>25</v>
      </c>
      <c r="N75" s="21">
        <v>22</v>
      </c>
    </row>
    <row r="76" spans="1:14" x14ac:dyDescent="0.2">
      <c r="A76" s="20" t="s">
        <v>375</v>
      </c>
      <c r="B76" s="21">
        <v>406</v>
      </c>
      <c r="C76" s="21">
        <v>195</v>
      </c>
      <c r="D76" s="21">
        <v>185</v>
      </c>
      <c r="E76" s="21">
        <v>144</v>
      </c>
      <c r="F76" s="21">
        <v>82</v>
      </c>
      <c r="G76" s="21">
        <v>225</v>
      </c>
      <c r="H76" s="21">
        <v>165</v>
      </c>
      <c r="I76" s="21">
        <v>199</v>
      </c>
      <c r="J76" s="21">
        <v>73</v>
      </c>
      <c r="K76" s="21">
        <v>199</v>
      </c>
      <c r="L76" s="21">
        <v>11</v>
      </c>
      <c r="M76" s="21">
        <v>10</v>
      </c>
      <c r="N76" s="21">
        <v>13</v>
      </c>
    </row>
    <row r="77" spans="1:14" x14ac:dyDescent="0.2">
      <c r="A77" s="20" t="s">
        <v>376</v>
      </c>
      <c r="B77" s="21">
        <v>152</v>
      </c>
      <c r="C77" s="21">
        <v>85</v>
      </c>
      <c r="D77" s="21">
        <v>79</v>
      </c>
      <c r="E77" s="21">
        <v>49</v>
      </c>
      <c r="F77" s="21">
        <v>28</v>
      </c>
      <c r="G77" s="21">
        <v>84</v>
      </c>
      <c r="H77" s="21">
        <v>68</v>
      </c>
      <c r="I77" s="21">
        <v>72</v>
      </c>
      <c r="J77" s="21">
        <v>30</v>
      </c>
      <c r="K77" s="21">
        <v>69</v>
      </c>
      <c r="L77" s="21">
        <v>4</v>
      </c>
      <c r="M77" s="21">
        <v>8</v>
      </c>
      <c r="N77" s="21">
        <v>2</v>
      </c>
    </row>
    <row r="78" spans="1:14" x14ac:dyDescent="0.2">
      <c r="A78" s="20" t="s">
        <v>377</v>
      </c>
      <c r="B78" s="21">
        <v>88</v>
      </c>
      <c r="C78" s="21">
        <v>50</v>
      </c>
      <c r="D78" s="21">
        <v>44</v>
      </c>
      <c r="E78" s="21">
        <v>32</v>
      </c>
      <c r="F78" s="21">
        <v>17</v>
      </c>
      <c r="G78" s="21">
        <v>49</v>
      </c>
      <c r="H78" s="21">
        <v>31</v>
      </c>
      <c r="I78" s="21">
        <v>37</v>
      </c>
      <c r="J78" s="21">
        <v>19</v>
      </c>
      <c r="K78" s="21">
        <v>42</v>
      </c>
      <c r="L78" s="21">
        <v>3</v>
      </c>
      <c r="M78" s="21">
        <v>1</v>
      </c>
      <c r="N78" s="21">
        <v>2</v>
      </c>
    </row>
    <row r="79" spans="1:14" x14ac:dyDescent="0.2">
      <c r="A79" s="20" t="s">
        <v>378</v>
      </c>
      <c r="B79" s="21">
        <v>84</v>
      </c>
      <c r="C79" s="21">
        <v>49</v>
      </c>
      <c r="D79" s="21">
        <v>51</v>
      </c>
      <c r="E79" s="21">
        <v>33</v>
      </c>
      <c r="F79" s="21">
        <v>18</v>
      </c>
      <c r="G79" s="21">
        <v>47</v>
      </c>
      <c r="H79" s="21">
        <v>33</v>
      </c>
      <c r="I79" s="21">
        <v>40</v>
      </c>
      <c r="J79" s="21">
        <v>28</v>
      </c>
      <c r="K79" s="21">
        <v>42</v>
      </c>
      <c r="L79" s="21">
        <v>1</v>
      </c>
      <c r="M79" s="21">
        <v>2</v>
      </c>
      <c r="N79" s="21">
        <v>0</v>
      </c>
    </row>
    <row r="80" spans="1:14" x14ac:dyDescent="0.2">
      <c r="A80" s="20" t="s">
        <v>366</v>
      </c>
      <c r="B80" s="21">
        <v>81</v>
      </c>
      <c r="C80" s="21">
        <v>41</v>
      </c>
      <c r="D80" s="21">
        <v>31</v>
      </c>
      <c r="E80" s="21">
        <v>36</v>
      </c>
      <c r="F80" s="21">
        <v>22</v>
      </c>
      <c r="G80" s="21">
        <v>41</v>
      </c>
      <c r="H80" s="21">
        <v>33</v>
      </c>
      <c r="I80" s="21">
        <v>36</v>
      </c>
      <c r="J80" s="21">
        <v>12</v>
      </c>
      <c r="K80" s="21">
        <v>33</v>
      </c>
      <c r="L80" s="21">
        <v>4</v>
      </c>
      <c r="M80" s="21">
        <v>2</v>
      </c>
      <c r="N80" s="21">
        <v>1</v>
      </c>
    </row>
    <row r="81" spans="1:14" x14ac:dyDescent="0.2">
      <c r="A81" s="9" t="s">
        <v>379</v>
      </c>
      <c r="B81" s="9"/>
      <c r="C81" s="9"/>
      <c r="D81" s="9"/>
      <c r="E81" s="9"/>
      <c r="F81" s="9"/>
      <c r="G81" s="9"/>
      <c r="H81" s="9"/>
      <c r="I81" s="9"/>
      <c r="J81" s="9"/>
      <c r="K81" s="9"/>
      <c r="L81" s="9"/>
      <c r="M81" s="9"/>
      <c r="N81" s="9"/>
    </row>
    <row r="82" spans="1:14" x14ac:dyDescent="0.2">
      <c r="A82" s="20" t="s">
        <v>380</v>
      </c>
      <c r="B82" s="21">
        <v>788</v>
      </c>
      <c r="C82" s="21">
        <v>396</v>
      </c>
      <c r="D82" s="21">
        <v>298</v>
      </c>
      <c r="E82" s="21">
        <v>297</v>
      </c>
      <c r="F82" s="21">
        <v>144</v>
      </c>
      <c r="G82" s="21">
        <v>422</v>
      </c>
      <c r="H82" s="21">
        <v>371</v>
      </c>
      <c r="I82" s="21">
        <v>342</v>
      </c>
      <c r="J82" s="21">
        <v>132</v>
      </c>
      <c r="K82" s="21">
        <v>395</v>
      </c>
      <c r="L82" s="21">
        <v>27</v>
      </c>
      <c r="M82" s="21">
        <v>20</v>
      </c>
      <c r="N82" s="21">
        <v>13</v>
      </c>
    </row>
    <row r="83" spans="1:14" x14ac:dyDescent="0.2">
      <c r="A83" s="20" t="s">
        <v>381</v>
      </c>
      <c r="B83" s="21">
        <v>1824</v>
      </c>
      <c r="C83" s="21">
        <v>917</v>
      </c>
      <c r="D83" s="21">
        <v>782</v>
      </c>
      <c r="E83" s="21">
        <v>678</v>
      </c>
      <c r="F83" s="21">
        <v>379</v>
      </c>
      <c r="G83" s="21">
        <v>1054</v>
      </c>
      <c r="H83" s="21">
        <v>612</v>
      </c>
      <c r="I83" s="21">
        <v>862</v>
      </c>
      <c r="J83" s="21">
        <v>301</v>
      </c>
      <c r="K83" s="21">
        <v>814</v>
      </c>
      <c r="L83" s="21">
        <v>52</v>
      </c>
      <c r="M83" s="21">
        <v>47</v>
      </c>
      <c r="N83" s="21">
        <v>39</v>
      </c>
    </row>
    <row r="84" spans="1:14" x14ac:dyDescent="0.2">
      <c r="A84" s="20" t="s">
        <v>366</v>
      </c>
      <c r="B84" s="21">
        <v>65</v>
      </c>
      <c r="C84" s="21">
        <v>31</v>
      </c>
      <c r="D84" s="21">
        <v>27</v>
      </c>
      <c r="E84" s="21">
        <v>31</v>
      </c>
      <c r="F84" s="21">
        <v>18</v>
      </c>
      <c r="G84" s="21">
        <v>34</v>
      </c>
      <c r="H84" s="21">
        <v>28</v>
      </c>
      <c r="I84" s="21">
        <v>30</v>
      </c>
      <c r="J84" s="21">
        <v>10</v>
      </c>
      <c r="K84" s="21">
        <v>28</v>
      </c>
      <c r="L84" s="21">
        <v>2</v>
      </c>
      <c r="M84" s="21">
        <v>0</v>
      </c>
      <c r="N84" s="21">
        <v>0</v>
      </c>
    </row>
    <row r="85" spans="1:14" x14ac:dyDescent="0.2">
      <c r="A85" s="9" t="s">
        <v>382</v>
      </c>
      <c r="B85" s="9"/>
      <c r="C85" s="9"/>
      <c r="D85" s="9"/>
      <c r="E85" s="9"/>
      <c r="F85" s="9"/>
      <c r="G85" s="9"/>
      <c r="H85" s="9"/>
      <c r="I85" s="9"/>
      <c r="J85" s="9"/>
      <c r="K85" s="9"/>
      <c r="L85" s="9"/>
      <c r="M85" s="9"/>
      <c r="N85" s="9"/>
    </row>
    <row r="86" spans="1:14" x14ac:dyDescent="0.2">
      <c r="A86" s="20" t="s">
        <v>383</v>
      </c>
      <c r="B86" s="21">
        <v>393</v>
      </c>
      <c r="C86" s="21">
        <v>189</v>
      </c>
      <c r="D86" s="21">
        <v>148</v>
      </c>
      <c r="E86" s="21">
        <v>135</v>
      </c>
      <c r="F86" s="21">
        <v>81</v>
      </c>
      <c r="G86" s="21">
        <v>197</v>
      </c>
      <c r="H86" s="21">
        <v>191</v>
      </c>
      <c r="I86" s="21">
        <v>151</v>
      </c>
      <c r="J86" s="21">
        <v>63</v>
      </c>
      <c r="K86" s="21">
        <v>187</v>
      </c>
      <c r="L86" s="21">
        <v>13</v>
      </c>
      <c r="M86" s="21">
        <v>11</v>
      </c>
      <c r="N86" s="21">
        <v>6</v>
      </c>
    </row>
    <row r="87" spans="1:14" x14ac:dyDescent="0.2">
      <c r="A87" s="20" t="s">
        <v>181</v>
      </c>
      <c r="B87" s="21">
        <v>1944</v>
      </c>
      <c r="C87" s="21">
        <v>1011</v>
      </c>
      <c r="D87" s="21">
        <v>828</v>
      </c>
      <c r="E87" s="21">
        <v>749</v>
      </c>
      <c r="F87" s="21">
        <v>389</v>
      </c>
      <c r="G87" s="21">
        <v>1135</v>
      </c>
      <c r="H87" s="21">
        <v>701</v>
      </c>
      <c r="I87" s="21">
        <v>963</v>
      </c>
      <c r="J87" s="21">
        <v>323</v>
      </c>
      <c r="K87" s="21">
        <v>907</v>
      </c>
      <c r="L87" s="21">
        <v>55</v>
      </c>
      <c r="M87" s="21">
        <v>43</v>
      </c>
      <c r="N87" s="21">
        <v>43</v>
      </c>
    </row>
    <row r="88" spans="1:14" x14ac:dyDescent="0.2">
      <c r="A88" s="20" t="s">
        <v>182</v>
      </c>
      <c r="B88" s="21">
        <v>38</v>
      </c>
      <c r="C88" s="21">
        <v>15</v>
      </c>
      <c r="D88" s="21">
        <v>17</v>
      </c>
      <c r="E88" s="21">
        <v>11</v>
      </c>
      <c r="F88" s="21">
        <v>5</v>
      </c>
      <c r="G88" s="21">
        <v>24</v>
      </c>
      <c r="H88" s="21">
        <v>14</v>
      </c>
      <c r="I88" s="21">
        <v>11</v>
      </c>
      <c r="J88" s="21">
        <v>6</v>
      </c>
      <c r="K88" s="21">
        <v>16</v>
      </c>
      <c r="L88" s="21">
        <v>1</v>
      </c>
      <c r="M88" s="21">
        <v>2</v>
      </c>
      <c r="N88" s="21">
        <v>0</v>
      </c>
    </row>
    <row r="89" spans="1:14" x14ac:dyDescent="0.2">
      <c r="A89" s="20" t="s">
        <v>384</v>
      </c>
      <c r="B89" s="21">
        <v>36</v>
      </c>
      <c r="C89" s="21">
        <v>16</v>
      </c>
      <c r="D89" s="21">
        <v>19</v>
      </c>
      <c r="E89" s="21">
        <v>12</v>
      </c>
      <c r="F89" s="21">
        <v>14</v>
      </c>
      <c r="G89" s="21">
        <v>23</v>
      </c>
      <c r="H89" s="21">
        <v>13</v>
      </c>
      <c r="I89" s="21">
        <v>14</v>
      </c>
      <c r="J89" s="21">
        <v>4</v>
      </c>
      <c r="K89" s="21">
        <v>17</v>
      </c>
      <c r="L89" s="21">
        <v>1</v>
      </c>
      <c r="M89" s="21">
        <v>0</v>
      </c>
      <c r="N89" s="21">
        <v>0</v>
      </c>
    </row>
    <row r="90" spans="1:14" x14ac:dyDescent="0.2">
      <c r="A90" s="20" t="s">
        <v>183</v>
      </c>
      <c r="B90" s="21">
        <v>53</v>
      </c>
      <c r="C90" s="21">
        <v>26</v>
      </c>
      <c r="D90" s="21">
        <v>25</v>
      </c>
      <c r="E90" s="21">
        <v>9</v>
      </c>
      <c r="F90" s="21">
        <v>10</v>
      </c>
      <c r="G90" s="21">
        <v>31</v>
      </c>
      <c r="H90" s="21">
        <v>25</v>
      </c>
      <c r="I90" s="21">
        <v>24</v>
      </c>
      <c r="J90" s="21">
        <v>15</v>
      </c>
      <c r="K90" s="21">
        <v>34</v>
      </c>
      <c r="L90" s="21">
        <v>1</v>
      </c>
      <c r="M90" s="21">
        <v>1</v>
      </c>
      <c r="N90" s="21">
        <v>1</v>
      </c>
    </row>
    <row r="91" spans="1:14" x14ac:dyDescent="0.2">
      <c r="A91" s="20" t="s">
        <v>385</v>
      </c>
      <c r="B91" s="21">
        <v>22</v>
      </c>
      <c r="C91" s="21">
        <v>7</v>
      </c>
      <c r="D91" s="21">
        <v>8</v>
      </c>
      <c r="E91" s="21">
        <v>10</v>
      </c>
      <c r="F91" s="21">
        <v>2</v>
      </c>
      <c r="G91" s="21">
        <v>9</v>
      </c>
      <c r="H91" s="21">
        <v>5</v>
      </c>
      <c r="I91" s="21">
        <v>4</v>
      </c>
      <c r="J91" s="21">
        <v>7</v>
      </c>
      <c r="K91" s="21">
        <v>10</v>
      </c>
      <c r="L91" s="21">
        <v>1</v>
      </c>
      <c r="M91" s="21">
        <v>1</v>
      </c>
      <c r="N91" s="21">
        <v>1</v>
      </c>
    </row>
    <row r="92" spans="1:14" x14ac:dyDescent="0.2">
      <c r="A92" s="20" t="s">
        <v>386</v>
      </c>
      <c r="B92" s="21">
        <v>32</v>
      </c>
      <c r="C92" s="21">
        <v>8</v>
      </c>
      <c r="D92" s="21">
        <v>5</v>
      </c>
      <c r="E92" s="21">
        <v>18</v>
      </c>
      <c r="F92" s="21">
        <v>3</v>
      </c>
      <c r="G92" s="21">
        <v>11</v>
      </c>
      <c r="H92" s="21">
        <v>5</v>
      </c>
      <c r="I92" s="21">
        <v>4</v>
      </c>
      <c r="J92" s="21">
        <v>2</v>
      </c>
      <c r="K92" s="21">
        <v>8</v>
      </c>
      <c r="L92" s="21">
        <v>2</v>
      </c>
      <c r="M92" s="21">
        <v>2</v>
      </c>
      <c r="N92" s="21">
        <v>0</v>
      </c>
    </row>
    <row r="93" spans="1:14" x14ac:dyDescent="0.2">
      <c r="A93" s="20" t="s">
        <v>387</v>
      </c>
      <c r="B93" s="21">
        <v>9</v>
      </c>
      <c r="C93" s="21">
        <v>5</v>
      </c>
      <c r="D93" s="21">
        <v>4</v>
      </c>
      <c r="E93" s="21">
        <v>1</v>
      </c>
      <c r="F93" s="21">
        <v>1</v>
      </c>
      <c r="G93" s="21">
        <v>6</v>
      </c>
      <c r="H93" s="21">
        <v>3</v>
      </c>
      <c r="I93" s="21">
        <v>4</v>
      </c>
      <c r="J93" s="21">
        <v>3</v>
      </c>
      <c r="K93" s="21">
        <v>2</v>
      </c>
      <c r="L93" s="21">
        <v>0</v>
      </c>
      <c r="M93" s="21">
        <v>1</v>
      </c>
      <c r="N93" s="21">
        <v>0</v>
      </c>
    </row>
    <row r="94" spans="1:14" x14ac:dyDescent="0.2">
      <c r="A94" s="20" t="s">
        <v>366</v>
      </c>
      <c r="B94" s="21">
        <v>150</v>
      </c>
      <c r="C94" s="21">
        <v>67</v>
      </c>
      <c r="D94" s="21">
        <v>53</v>
      </c>
      <c r="E94" s="21">
        <v>61</v>
      </c>
      <c r="F94" s="21">
        <v>36</v>
      </c>
      <c r="G94" s="21">
        <v>74</v>
      </c>
      <c r="H94" s="21">
        <v>54</v>
      </c>
      <c r="I94" s="21">
        <v>59</v>
      </c>
      <c r="J94" s="21">
        <v>20</v>
      </c>
      <c r="K94" s="21">
        <v>56</v>
      </c>
      <c r="L94" s="21">
        <v>7</v>
      </c>
      <c r="M94" s="21">
        <v>6</v>
      </c>
      <c r="N94" s="21">
        <v>1</v>
      </c>
    </row>
    <row r="95" spans="1:14" x14ac:dyDescent="0.2">
      <c r="A95" s="9" t="s">
        <v>388</v>
      </c>
      <c r="B95" s="9"/>
      <c r="C95" s="9"/>
      <c r="D95" s="9"/>
      <c r="E95" s="9"/>
      <c r="F95" s="9"/>
      <c r="G95" s="9"/>
      <c r="H95" s="9"/>
      <c r="I95" s="9"/>
      <c r="J95" s="9"/>
      <c r="K95" s="9"/>
      <c r="L95" s="9"/>
      <c r="M95" s="9"/>
      <c r="N95" s="9"/>
    </row>
    <row r="96" spans="1:14" x14ac:dyDescent="0.2">
      <c r="A96" s="20" t="s">
        <v>184</v>
      </c>
      <c r="B96" s="21">
        <v>54</v>
      </c>
      <c r="C96" s="21">
        <v>18</v>
      </c>
      <c r="D96" s="21">
        <v>14</v>
      </c>
      <c r="E96" s="21">
        <v>27</v>
      </c>
      <c r="F96" s="21">
        <v>8</v>
      </c>
      <c r="G96" s="21">
        <v>19</v>
      </c>
      <c r="H96" s="21">
        <v>20</v>
      </c>
      <c r="I96" s="21">
        <v>11</v>
      </c>
      <c r="J96" s="21">
        <v>9</v>
      </c>
      <c r="K96" s="21">
        <v>16</v>
      </c>
      <c r="L96" s="21">
        <v>4</v>
      </c>
      <c r="M96" s="21">
        <v>3</v>
      </c>
      <c r="N96" s="21">
        <v>1</v>
      </c>
    </row>
    <row r="97" spans="1:14" x14ac:dyDescent="0.2">
      <c r="A97" s="20" t="s">
        <v>185</v>
      </c>
      <c r="B97" s="21">
        <v>196</v>
      </c>
      <c r="C97" s="21">
        <v>92</v>
      </c>
      <c r="D97" s="21">
        <v>79</v>
      </c>
      <c r="E97" s="21">
        <v>92</v>
      </c>
      <c r="F97" s="21">
        <v>47</v>
      </c>
      <c r="G97" s="21">
        <v>97</v>
      </c>
      <c r="H97" s="21">
        <v>66</v>
      </c>
      <c r="I97" s="21">
        <v>65</v>
      </c>
      <c r="J97" s="21">
        <v>20</v>
      </c>
      <c r="K97" s="21">
        <v>66</v>
      </c>
      <c r="L97" s="21">
        <v>12</v>
      </c>
      <c r="M97" s="21">
        <v>6</v>
      </c>
      <c r="N97" s="21">
        <v>4</v>
      </c>
    </row>
    <row r="98" spans="1:14" x14ac:dyDescent="0.2">
      <c r="A98" s="20" t="s">
        <v>186</v>
      </c>
      <c r="B98" s="21">
        <v>310</v>
      </c>
      <c r="C98" s="21">
        <v>145</v>
      </c>
      <c r="D98" s="21">
        <v>117</v>
      </c>
      <c r="E98" s="21">
        <v>142</v>
      </c>
      <c r="F98" s="21">
        <v>58</v>
      </c>
      <c r="G98" s="21">
        <v>166</v>
      </c>
      <c r="H98" s="21">
        <v>87</v>
      </c>
      <c r="I98" s="21">
        <v>138</v>
      </c>
      <c r="J98" s="21">
        <v>35</v>
      </c>
      <c r="K98" s="21">
        <v>116</v>
      </c>
      <c r="L98" s="21">
        <v>11</v>
      </c>
      <c r="M98" s="21">
        <v>7</v>
      </c>
      <c r="N98" s="21">
        <v>7</v>
      </c>
    </row>
    <row r="99" spans="1:14" x14ac:dyDescent="0.2">
      <c r="A99" s="20" t="s">
        <v>187</v>
      </c>
      <c r="B99" s="21">
        <v>385</v>
      </c>
      <c r="C99" s="21">
        <v>184</v>
      </c>
      <c r="D99" s="21">
        <v>146</v>
      </c>
      <c r="E99" s="21">
        <v>179</v>
      </c>
      <c r="F99" s="21">
        <v>67</v>
      </c>
      <c r="G99" s="21">
        <v>214</v>
      </c>
      <c r="H99" s="21">
        <v>140</v>
      </c>
      <c r="I99" s="21">
        <v>158</v>
      </c>
      <c r="J99" s="21">
        <v>63</v>
      </c>
      <c r="K99" s="21">
        <v>151</v>
      </c>
      <c r="L99" s="21">
        <v>11</v>
      </c>
      <c r="M99" s="21">
        <v>6</v>
      </c>
      <c r="N99" s="21">
        <v>11</v>
      </c>
    </row>
    <row r="100" spans="1:14" x14ac:dyDescent="0.2">
      <c r="A100" s="20" t="s">
        <v>188</v>
      </c>
      <c r="B100" s="21">
        <v>361</v>
      </c>
      <c r="C100" s="21">
        <v>195</v>
      </c>
      <c r="D100" s="21">
        <v>157</v>
      </c>
      <c r="E100" s="21">
        <v>134</v>
      </c>
      <c r="F100" s="21">
        <v>72</v>
      </c>
      <c r="G100" s="21">
        <v>219</v>
      </c>
      <c r="H100" s="21">
        <v>139</v>
      </c>
      <c r="I100" s="21">
        <v>180</v>
      </c>
      <c r="J100" s="21">
        <v>66</v>
      </c>
      <c r="K100" s="21">
        <v>192</v>
      </c>
      <c r="L100" s="21">
        <v>9</v>
      </c>
      <c r="M100" s="21">
        <v>4</v>
      </c>
      <c r="N100" s="21">
        <v>7</v>
      </c>
    </row>
    <row r="101" spans="1:14" x14ac:dyDescent="0.2">
      <c r="A101" s="20" t="s">
        <v>189</v>
      </c>
      <c r="B101" s="21">
        <v>315</v>
      </c>
      <c r="C101" s="21">
        <v>166</v>
      </c>
      <c r="D101" s="21">
        <v>130</v>
      </c>
      <c r="E101" s="21">
        <v>101</v>
      </c>
      <c r="F101" s="21">
        <v>71</v>
      </c>
      <c r="G101" s="21">
        <v>189</v>
      </c>
      <c r="H101" s="21">
        <v>127</v>
      </c>
      <c r="I101" s="21">
        <v>176</v>
      </c>
      <c r="J101" s="21">
        <v>46</v>
      </c>
      <c r="K101" s="21">
        <v>172</v>
      </c>
      <c r="L101" s="21">
        <v>8</v>
      </c>
      <c r="M101" s="21">
        <v>6</v>
      </c>
      <c r="N101" s="21">
        <v>6</v>
      </c>
    </row>
    <row r="102" spans="1:14" x14ac:dyDescent="0.2">
      <c r="A102" s="20" t="s">
        <v>190</v>
      </c>
      <c r="B102" s="21">
        <v>364</v>
      </c>
      <c r="C102" s="21">
        <v>181</v>
      </c>
      <c r="D102" s="21">
        <v>147</v>
      </c>
      <c r="E102" s="21">
        <v>119</v>
      </c>
      <c r="F102" s="21">
        <v>76</v>
      </c>
      <c r="G102" s="21">
        <v>208</v>
      </c>
      <c r="H102" s="21">
        <v>170</v>
      </c>
      <c r="I102" s="21">
        <v>191</v>
      </c>
      <c r="J102" s="21">
        <v>73</v>
      </c>
      <c r="K102" s="21">
        <v>187</v>
      </c>
      <c r="L102" s="21">
        <v>6</v>
      </c>
      <c r="M102" s="21">
        <v>7</v>
      </c>
      <c r="N102" s="21">
        <v>4</v>
      </c>
    </row>
    <row r="103" spans="1:14" x14ac:dyDescent="0.2">
      <c r="A103" s="20" t="s">
        <v>191</v>
      </c>
      <c r="B103" s="21">
        <v>267</v>
      </c>
      <c r="C103" s="21">
        <v>150</v>
      </c>
      <c r="D103" s="21">
        <v>127</v>
      </c>
      <c r="E103" s="21">
        <v>83</v>
      </c>
      <c r="F103" s="21">
        <v>53</v>
      </c>
      <c r="G103" s="21">
        <v>169</v>
      </c>
      <c r="H103" s="21">
        <v>107</v>
      </c>
      <c r="I103" s="21">
        <v>129</v>
      </c>
      <c r="J103" s="21">
        <v>54</v>
      </c>
      <c r="K103" s="21">
        <v>149</v>
      </c>
      <c r="L103" s="21">
        <v>5</v>
      </c>
      <c r="M103" s="21">
        <v>7</v>
      </c>
      <c r="N103" s="21">
        <v>5</v>
      </c>
    </row>
    <row r="104" spans="1:14" x14ac:dyDescent="0.2">
      <c r="A104" s="20" t="s">
        <v>192</v>
      </c>
      <c r="B104" s="21">
        <v>90</v>
      </c>
      <c r="C104" s="21">
        <v>52</v>
      </c>
      <c r="D104" s="21">
        <v>47</v>
      </c>
      <c r="E104" s="21">
        <v>23</v>
      </c>
      <c r="F104" s="21">
        <v>15</v>
      </c>
      <c r="G104" s="21">
        <v>60</v>
      </c>
      <c r="H104" s="21">
        <v>47</v>
      </c>
      <c r="I104" s="21">
        <v>48</v>
      </c>
      <c r="J104" s="21">
        <v>17</v>
      </c>
      <c r="K104" s="21">
        <v>47</v>
      </c>
      <c r="L104" s="21">
        <v>1</v>
      </c>
      <c r="M104" s="21">
        <v>1</v>
      </c>
      <c r="N104" s="21">
        <v>0</v>
      </c>
    </row>
    <row r="105" spans="1:14" x14ac:dyDescent="0.2">
      <c r="A105" s="20" t="s">
        <v>193</v>
      </c>
      <c r="B105" s="21">
        <v>94</v>
      </c>
      <c r="C105" s="21">
        <v>56</v>
      </c>
      <c r="D105" s="21">
        <v>58</v>
      </c>
      <c r="E105" s="21">
        <v>21</v>
      </c>
      <c r="F105" s="21">
        <v>24</v>
      </c>
      <c r="G105" s="21">
        <v>55</v>
      </c>
      <c r="H105" s="21">
        <v>44</v>
      </c>
      <c r="I105" s="21">
        <v>52</v>
      </c>
      <c r="J105" s="21">
        <v>25</v>
      </c>
      <c r="K105" s="21">
        <v>52</v>
      </c>
      <c r="L105" s="21">
        <v>0</v>
      </c>
      <c r="M105" s="21">
        <v>5</v>
      </c>
      <c r="N105" s="21">
        <v>0</v>
      </c>
    </row>
    <row r="106" spans="1:14" x14ac:dyDescent="0.2">
      <c r="A106" s="20" t="s">
        <v>389</v>
      </c>
      <c r="B106" s="21">
        <v>47</v>
      </c>
      <c r="C106" s="21">
        <v>15</v>
      </c>
      <c r="D106" s="21">
        <v>14</v>
      </c>
      <c r="E106" s="21">
        <v>19</v>
      </c>
      <c r="F106" s="21">
        <v>7</v>
      </c>
      <c r="G106" s="21">
        <v>13</v>
      </c>
      <c r="H106" s="21">
        <v>12</v>
      </c>
      <c r="I106" s="21">
        <v>11</v>
      </c>
      <c r="J106" s="21">
        <v>5</v>
      </c>
      <c r="K106" s="21">
        <v>17</v>
      </c>
      <c r="L106" s="21">
        <v>4</v>
      </c>
      <c r="M106" s="21">
        <v>5</v>
      </c>
      <c r="N106" s="21">
        <v>0</v>
      </c>
    </row>
    <row r="107" spans="1:14" x14ac:dyDescent="0.2">
      <c r="A107" s="20" t="s">
        <v>366</v>
      </c>
      <c r="B107" s="21">
        <v>194</v>
      </c>
      <c r="C107" s="21">
        <v>90</v>
      </c>
      <c r="D107" s="21">
        <v>71</v>
      </c>
      <c r="E107" s="21">
        <v>66</v>
      </c>
      <c r="F107" s="21">
        <v>43</v>
      </c>
      <c r="G107" s="21">
        <v>101</v>
      </c>
      <c r="H107" s="21">
        <v>52</v>
      </c>
      <c r="I107" s="21">
        <v>75</v>
      </c>
      <c r="J107" s="21">
        <v>30</v>
      </c>
      <c r="K107" s="21">
        <v>72</v>
      </c>
      <c r="L107" s="21">
        <v>10</v>
      </c>
      <c r="M107" s="21">
        <v>10</v>
      </c>
      <c r="N107" s="21">
        <v>7</v>
      </c>
    </row>
    <row r="108" spans="1:14" x14ac:dyDescent="0.2">
      <c r="A108" s="9" t="s">
        <v>390</v>
      </c>
      <c r="B108" s="9"/>
      <c r="C108" s="9"/>
      <c r="D108" s="9"/>
      <c r="E108" s="9"/>
      <c r="F108" s="9"/>
      <c r="G108" s="9"/>
      <c r="H108" s="9"/>
      <c r="I108" s="9"/>
      <c r="J108" s="9"/>
      <c r="K108" s="9"/>
      <c r="L108" s="9"/>
      <c r="M108" s="9"/>
      <c r="N108" s="9"/>
    </row>
    <row r="109" spans="1:14" x14ac:dyDescent="0.2">
      <c r="A109" s="20" t="s">
        <v>391</v>
      </c>
      <c r="B109" s="21">
        <v>633</v>
      </c>
      <c r="C109" s="21">
        <v>286</v>
      </c>
      <c r="D109" s="21">
        <v>240</v>
      </c>
      <c r="E109" s="21">
        <v>256</v>
      </c>
      <c r="F109" s="21">
        <v>133</v>
      </c>
      <c r="G109" s="21">
        <v>344</v>
      </c>
      <c r="H109" s="21">
        <v>251</v>
      </c>
      <c r="I109" s="21">
        <v>275</v>
      </c>
      <c r="J109" s="21">
        <v>84</v>
      </c>
      <c r="K109" s="21">
        <v>318</v>
      </c>
      <c r="L109" s="21">
        <v>18</v>
      </c>
      <c r="M109" s="21">
        <v>18</v>
      </c>
      <c r="N109" s="21">
        <v>8</v>
      </c>
    </row>
    <row r="110" spans="1:14" x14ac:dyDescent="0.2">
      <c r="A110" s="20" t="s">
        <v>392</v>
      </c>
      <c r="B110" s="21">
        <v>1123</v>
      </c>
      <c r="C110" s="21">
        <v>552</v>
      </c>
      <c r="D110" s="21">
        <v>450</v>
      </c>
      <c r="E110" s="21">
        <v>390</v>
      </c>
      <c r="F110" s="21">
        <v>214</v>
      </c>
      <c r="G110" s="21">
        <v>627</v>
      </c>
      <c r="H110" s="21">
        <v>424</v>
      </c>
      <c r="I110" s="21">
        <v>500</v>
      </c>
      <c r="J110" s="21">
        <v>176</v>
      </c>
      <c r="K110" s="21">
        <v>507</v>
      </c>
      <c r="L110" s="21">
        <v>33</v>
      </c>
      <c r="M110" s="21">
        <v>30</v>
      </c>
      <c r="N110" s="21">
        <v>19</v>
      </c>
    </row>
    <row r="111" spans="1:14" x14ac:dyDescent="0.2">
      <c r="A111" s="20" t="s">
        <v>393</v>
      </c>
      <c r="B111" s="21">
        <v>660</v>
      </c>
      <c r="C111" s="21">
        <v>352</v>
      </c>
      <c r="D111" s="21">
        <v>285</v>
      </c>
      <c r="E111" s="21">
        <v>257</v>
      </c>
      <c r="F111" s="21">
        <v>141</v>
      </c>
      <c r="G111" s="21">
        <v>382</v>
      </c>
      <c r="H111" s="21">
        <v>251</v>
      </c>
      <c r="I111" s="21">
        <v>328</v>
      </c>
      <c r="J111" s="21">
        <v>127</v>
      </c>
      <c r="K111" s="21">
        <v>301</v>
      </c>
      <c r="L111" s="21">
        <v>22</v>
      </c>
      <c r="M111" s="21">
        <v>13</v>
      </c>
      <c r="N111" s="21">
        <v>18</v>
      </c>
    </row>
    <row r="112" spans="1:14" x14ac:dyDescent="0.2">
      <c r="A112" s="20" t="s">
        <v>394</v>
      </c>
      <c r="B112" s="21">
        <v>261</v>
      </c>
      <c r="C112" s="21">
        <v>154</v>
      </c>
      <c r="D112" s="21">
        <v>132</v>
      </c>
      <c r="E112" s="21">
        <v>103</v>
      </c>
      <c r="F112" s="21">
        <v>53</v>
      </c>
      <c r="G112" s="21">
        <v>157</v>
      </c>
      <c r="H112" s="21">
        <v>85</v>
      </c>
      <c r="I112" s="21">
        <v>131</v>
      </c>
      <c r="J112" s="21">
        <v>56</v>
      </c>
      <c r="K112" s="21">
        <v>111</v>
      </c>
      <c r="L112" s="21">
        <v>8</v>
      </c>
      <c r="M112" s="21">
        <v>6</v>
      </c>
      <c r="N112" s="21">
        <v>7</v>
      </c>
    </row>
    <row r="113" spans="1:14" x14ac:dyDescent="0.2">
      <c r="A113" s="9" t="s">
        <v>395</v>
      </c>
      <c r="B113" s="9"/>
      <c r="C113" s="9"/>
      <c r="D113" s="9"/>
      <c r="E113" s="9"/>
      <c r="F113" s="9"/>
      <c r="G113" s="9"/>
      <c r="H113" s="9"/>
      <c r="I113" s="9"/>
      <c r="J113" s="9"/>
      <c r="K113" s="9"/>
      <c r="L113" s="9"/>
      <c r="M113" s="9"/>
      <c r="N113" s="9"/>
    </row>
    <row r="114" spans="1:14" x14ac:dyDescent="0.2">
      <c r="A114" s="20" t="s">
        <v>396</v>
      </c>
      <c r="B114" s="21">
        <v>329</v>
      </c>
      <c r="C114" s="21">
        <v>162</v>
      </c>
      <c r="D114" s="21">
        <v>117</v>
      </c>
      <c r="E114" s="21">
        <v>132</v>
      </c>
      <c r="F114" s="21">
        <v>68</v>
      </c>
      <c r="G114" s="21">
        <v>170</v>
      </c>
      <c r="H114" s="21">
        <v>103</v>
      </c>
      <c r="I114" s="21">
        <v>144</v>
      </c>
      <c r="J114" s="21">
        <v>66</v>
      </c>
      <c r="K114" s="21">
        <v>116</v>
      </c>
      <c r="L114" s="21">
        <v>14</v>
      </c>
      <c r="M114" s="21">
        <v>12</v>
      </c>
      <c r="N114" s="21">
        <v>6</v>
      </c>
    </row>
    <row r="115" spans="1:14" x14ac:dyDescent="0.2">
      <c r="A115" s="20" t="s">
        <v>397</v>
      </c>
      <c r="B115" s="21">
        <v>828</v>
      </c>
      <c r="C115" s="21">
        <v>406</v>
      </c>
      <c r="D115" s="21">
        <v>334</v>
      </c>
      <c r="E115" s="21">
        <v>311</v>
      </c>
      <c r="F115" s="21">
        <v>175</v>
      </c>
      <c r="G115" s="21">
        <v>477</v>
      </c>
      <c r="H115" s="21">
        <v>347</v>
      </c>
      <c r="I115" s="21">
        <v>393</v>
      </c>
      <c r="J115" s="21">
        <v>130</v>
      </c>
      <c r="K115" s="21">
        <v>434</v>
      </c>
      <c r="L115" s="21">
        <v>25</v>
      </c>
      <c r="M115" s="21">
        <v>17</v>
      </c>
      <c r="N115" s="21">
        <v>12</v>
      </c>
    </row>
    <row r="116" spans="1:14" x14ac:dyDescent="0.2">
      <c r="A116" s="20" t="s">
        <v>879</v>
      </c>
      <c r="B116" s="21">
        <v>499</v>
      </c>
      <c r="C116" s="21">
        <v>286</v>
      </c>
      <c r="D116" s="21">
        <v>234</v>
      </c>
      <c r="E116" s="21">
        <v>188</v>
      </c>
      <c r="F116" s="21">
        <v>104</v>
      </c>
      <c r="G116" s="21">
        <v>274</v>
      </c>
      <c r="H116" s="21">
        <v>188</v>
      </c>
      <c r="I116" s="21">
        <v>239</v>
      </c>
      <c r="J116" s="21">
        <v>90</v>
      </c>
      <c r="K116" s="21">
        <v>224</v>
      </c>
      <c r="L116" s="21">
        <v>9</v>
      </c>
      <c r="M116" s="21">
        <v>9</v>
      </c>
      <c r="N116" s="21">
        <v>13</v>
      </c>
    </row>
    <row r="117" spans="1:14" x14ac:dyDescent="0.2">
      <c r="A117" s="20" t="s">
        <v>398</v>
      </c>
      <c r="B117" s="21">
        <v>468</v>
      </c>
      <c r="C117" s="21">
        <v>211</v>
      </c>
      <c r="D117" s="21">
        <v>193</v>
      </c>
      <c r="E117" s="21">
        <v>180</v>
      </c>
      <c r="F117" s="21">
        <v>93</v>
      </c>
      <c r="G117" s="21">
        <v>287</v>
      </c>
      <c r="H117" s="21">
        <v>163</v>
      </c>
      <c r="I117" s="21">
        <v>205</v>
      </c>
      <c r="J117" s="21">
        <v>67</v>
      </c>
      <c r="K117" s="21">
        <v>212</v>
      </c>
      <c r="L117" s="21">
        <v>13</v>
      </c>
      <c r="M117" s="21">
        <v>14</v>
      </c>
      <c r="N117" s="21">
        <v>9</v>
      </c>
    </row>
    <row r="118" spans="1:14" x14ac:dyDescent="0.2">
      <c r="A118" s="20" t="s">
        <v>399</v>
      </c>
      <c r="B118" s="21">
        <v>257</v>
      </c>
      <c r="C118" s="21">
        <v>131</v>
      </c>
      <c r="D118" s="21">
        <v>111</v>
      </c>
      <c r="E118" s="21">
        <v>85</v>
      </c>
      <c r="F118" s="21">
        <v>45</v>
      </c>
      <c r="G118" s="21">
        <v>141</v>
      </c>
      <c r="H118" s="21">
        <v>92</v>
      </c>
      <c r="I118" s="21">
        <v>121</v>
      </c>
      <c r="J118" s="21">
        <v>40</v>
      </c>
      <c r="K118" s="21">
        <v>110</v>
      </c>
      <c r="L118" s="21">
        <v>4</v>
      </c>
      <c r="M118" s="21">
        <v>5</v>
      </c>
      <c r="N118" s="21">
        <v>5</v>
      </c>
    </row>
    <row r="119" spans="1:14" x14ac:dyDescent="0.2">
      <c r="A119" s="20" t="s">
        <v>400</v>
      </c>
      <c r="B119" s="21">
        <v>296</v>
      </c>
      <c r="C119" s="21">
        <v>148</v>
      </c>
      <c r="D119" s="21">
        <v>118</v>
      </c>
      <c r="E119" s="21">
        <v>110</v>
      </c>
      <c r="F119" s="21">
        <v>56</v>
      </c>
      <c r="G119" s="21">
        <v>161</v>
      </c>
      <c r="H119" s="21">
        <v>118</v>
      </c>
      <c r="I119" s="21">
        <v>132</v>
      </c>
      <c r="J119" s="21">
        <v>50</v>
      </c>
      <c r="K119" s="21">
        <v>141</v>
      </c>
      <c r="L119" s="21">
        <v>16</v>
      </c>
      <c r="M119" s="21">
        <v>10</v>
      </c>
      <c r="N119" s="21">
        <v>7</v>
      </c>
    </row>
    <row r="120" spans="1:14" x14ac:dyDescent="0.2">
      <c r="A120" s="9" t="s">
        <v>401</v>
      </c>
      <c r="B120" s="9"/>
      <c r="C120" s="9"/>
      <c r="D120" s="9"/>
      <c r="E120" s="9"/>
      <c r="F120" s="9"/>
      <c r="G120" s="9"/>
      <c r="H120" s="9"/>
      <c r="I120" s="9"/>
      <c r="J120" s="9"/>
      <c r="K120" s="9"/>
      <c r="L120" s="9"/>
      <c r="M120" s="9"/>
      <c r="N120" s="9"/>
    </row>
    <row r="121" spans="1:14" x14ac:dyDescent="0.2">
      <c r="A121" s="20" t="s">
        <v>878</v>
      </c>
      <c r="B121" s="21">
        <v>116</v>
      </c>
      <c r="C121" s="21">
        <v>54</v>
      </c>
      <c r="D121" s="21">
        <v>35</v>
      </c>
      <c r="E121" s="21">
        <v>50</v>
      </c>
      <c r="F121" s="21">
        <v>28</v>
      </c>
      <c r="G121" s="21">
        <v>57</v>
      </c>
      <c r="H121" s="21">
        <v>40</v>
      </c>
      <c r="I121" s="21">
        <v>51</v>
      </c>
      <c r="J121" s="21">
        <v>18</v>
      </c>
      <c r="K121" s="21">
        <v>45</v>
      </c>
      <c r="L121" s="21">
        <v>6</v>
      </c>
      <c r="M121" s="21">
        <v>4</v>
      </c>
      <c r="N121" s="21">
        <v>3</v>
      </c>
    </row>
    <row r="122" spans="1:14" x14ac:dyDescent="0.2">
      <c r="A122" s="20" t="s">
        <v>402</v>
      </c>
      <c r="B122" s="21">
        <v>213</v>
      </c>
      <c r="C122" s="21">
        <v>108</v>
      </c>
      <c r="D122" s="21">
        <v>82</v>
      </c>
      <c r="E122" s="21">
        <v>82</v>
      </c>
      <c r="F122" s="21">
        <v>40</v>
      </c>
      <c r="G122" s="21">
        <v>113</v>
      </c>
      <c r="H122" s="21">
        <v>63</v>
      </c>
      <c r="I122" s="21">
        <v>93</v>
      </c>
      <c r="J122" s="21">
        <v>48</v>
      </c>
      <c r="K122" s="21">
        <v>71</v>
      </c>
      <c r="L122" s="21">
        <v>8</v>
      </c>
      <c r="M122" s="21">
        <v>8</v>
      </c>
      <c r="N122" s="21">
        <v>3</v>
      </c>
    </row>
    <row r="123" spans="1:14" x14ac:dyDescent="0.2">
      <c r="A123" s="20" t="s">
        <v>397</v>
      </c>
      <c r="B123" s="21">
        <v>828</v>
      </c>
      <c r="C123" s="21">
        <v>406</v>
      </c>
      <c r="D123" s="21">
        <v>334</v>
      </c>
      <c r="E123" s="21">
        <v>311</v>
      </c>
      <c r="F123" s="21">
        <v>175</v>
      </c>
      <c r="G123" s="21">
        <v>477</v>
      </c>
      <c r="H123" s="21">
        <v>347</v>
      </c>
      <c r="I123" s="21">
        <v>393</v>
      </c>
      <c r="J123" s="21">
        <v>130</v>
      </c>
      <c r="K123" s="21">
        <v>434</v>
      </c>
      <c r="L123" s="21">
        <v>25</v>
      </c>
      <c r="M123" s="21">
        <v>17</v>
      </c>
      <c r="N123" s="21">
        <v>12</v>
      </c>
    </row>
    <row r="124" spans="1:14" x14ac:dyDescent="0.2">
      <c r="A124" s="20" t="s">
        <v>403</v>
      </c>
      <c r="B124" s="21">
        <v>133</v>
      </c>
      <c r="C124" s="21">
        <v>84</v>
      </c>
      <c r="D124" s="21">
        <v>65</v>
      </c>
      <c r="E124" s="21">
        <v>45</v>
      </c>
      <c r="F124" s="21">
        <v>31</v>
      </c>
      <c r="G124" s="21">
        <v>83</v>
      </c>
      <c r="H124" s="21">
        <v>59</v>
      </c>
      <c r="I124" s="21">
        <v>73</v>
      </c>
      <c r="J124" s="21">
        <v>30</v>
      </c>
      <c r="K124" s="21">
        <v>59</v>
      </c>
      <c r="L124" s="21">
        <v>3</v>
      </c>
      <c r="M124" s="21">
        <v>1</v>
      </c>
      <c r="N124" s="21">
        <v>5</v>
      </c>
    </row>
    <row r="125" spans="1:14" x14ac:dyDescent="0.2">
      <c r="A125" s="20" t="s">
        <v>404</v>
      </c>
      <c r="B125" s="21">
        <v>120</v>
      </c>
      <c r="C125" s="21">
        <v>68</v>
      </c>
      <c r="D125" s="21">
        <v>50</v>
      </c>
      <c r="E125" s="21">
        <v>49</v>
      </c>
      <c r="F125" s="21">
        <v>27</v>
      </c>
      <c r="G125" s="21">
        <v>63</v>
      </c>
      <c r="H125" s="21">
        <v>37</v>
      </c>
      <c r="I125" s="21">
        <v>56</v>
      </c>
      <c r="J125" s="21">
        <v>24</v>
      </c>
      <c r="K125" s="21">
        <v>54</v>
      </c>
      <c r="L125" s="21">
        <v>0</v>
      </c>
      <c r="M125" s="21">
        <v>3</v>
      </c>
      <c r="N125" s="21">
        <v>4</v>
      </c>
    </row>
    <row r="126" spans="1:14" x14ac:dyDescent="0.2">
      <c r="A126" s="20" t="s">
        <v>405</v>
      </c>
      <c r="B126" s="21">
        <v>246</v>
      </c>
      <c r="C126" s="21">
        <v>134</v>
      </c>
      <c r="D126" s="21">
        <v>119</v>
      </c>
      <c r="E126" s="21">
        <v>94</v>
      </c>
      <c r="F126" s="21">
        <v>46</v>
      </c>
      <c r="G126" s="21">
        <v>128</v>
      </c>
      <c r="H126" s="21">
        <v>92</v>
      </c>
      <c r="I126" s="21">
        <v>110</v>
      </c>
      <c r="J126" s="21">
        <v>36</v>
      </c>
      <c r="K126" s="21">
        <v>111</v>
      </c>
      <c r="L126" s="21">
        <v>6</v>
      </c>
      <c r="M126" s="21">
        <v>5</v>
      </c>
      <c r="N126" s="21">
        <v>4</v>
      </c>
    </row>
    <row r="127" spans="1:14" x14ac:dyDescent="0.2">
      <c r="A127" s="20" t="s">
        <v>398</v>
      </c>
      <c r="B127" s="21">
        <v>468</v>
      </c>
      <c r="C127" s="21">
        <v>211</v>
      </c>
      <c r="D127" s="21">
        <v>193</v>
      </c>
      <c r="E127" s="21">
        <v>180</v>
      </c>
      <c r="F127" s="21">
        <v>93</v>
      </c>
      <c r="G127" s="21">
        <v>287</v>
      </c>
      <c r="H127" s="21">
        <v>163</v>
      </c>
      <c r="I127" s="21">
        <v>205</v>
      </c>
      <c r="J127" s="21">
        <v>67</v>
      </c>
      <c r="K127" s="21">
        <v>212</v>
      </c>
      <c r="L127" s="21">
        <v>13</v>
      </c>
      <c r="M127" s="21">
        <v>14</v>
      </c>
      <c r="N127" s="21">
        <v>9</v>
      </c>
    </row>
    <row r="128" spans="1:14" x14ac:dyDescent="0.2">
      <c r="A128" s="20" t="s">
        <v>406</v>
      </c>
      <c r="B128" s="21">
        <v>180</v>
      </c>
      <c r="C128" s="21">
        <v>85</v>
      </c>
      <c r="D128" s="21">
        <v>72</v>
      </c>
      <c r="E128" s="21">
        <v>55</v>
      </c>
      <c r="F128" s="21">
        <v>35</v>
      </c>
      <c r="G128" s="21">
        <v>103</v>
      </c>
      <c r="H128" s="21">
        <v>62</v>
      </c>
      <c r="I128" s="21">
        <v>81</v>
      </c>
      <c r="J128" s="21">
        <v>29</v>
      </c>
      <c r="K128" s="21">
        <v>74</v>
      </c>
      <c r="L128" s="21">
        <v>3</v>
      </c>
      <c r="M128" s="21">
        <v>4</v>
      </c>
      <c r="N128" s="21">
        <v>3</v>
      </c>
    </row>
    <row r="129" spans="1:14" x14ac:dyDescent="0.2">
      <c r="A129" s="20" t="s">
        <v>407</v>
      </c>
      <c r="B129" s="21">
        <v>77</v>
      </c>
      <c r="C129" s="21">
        <v>46</v>
      </c>
      <c r="D129" s="21">
        <v>39</v>
      </c>
      <c r="E129" s="21">
        <v>30</v>
      </c>
      <c r="F129" s="21">
        <v>10</v>
      </c>
      <c r="G129" s="21">
        <v>38</v>
      </c>
      <c r="H129" s="21">
        <v>30</v>
      </c>
      <c r="I129" s="21">
        <v>40</v>
      </c>
      <c r="J129" s="21">
        <v>11</v>
      </c>
      <c r="K129" s="21">
        <v>36</v>
      </c>
      <c r="L129" s="21">
        <v>1</v>
      </c>
      <c r="M129" s="21">
        <v>1</v>
      </c>
      <c r="N129" s="21">
        <v>2</v>
      </c>
    </row>
    <row r="130" spans="1:14" x14ac:dyDescent="0.2">
      <c r="A130" s="33" t="s">
        <v>400</v>
      </c>
      <c r="B130" s="34">
        <v>296</v>
      </c>
      <c r="C130" s="34">
        <v>148</v>
      </c>
      <c r="D130" s="34">
        <v>118</v>
      </c>
      <c r="E130" s="34">
        <v>110</v>
      </c>
      <c r="F130" s="34">
        <v>56</v>
      </c>
      <c r="G130" s="34">
        <v>161</v>
      </c>
      <c r="H130" s="34">
        <v>118</v>
      </c>
      <c r="I130" s="34">
        <v>132</v>
      </c>
      <c r="J130" s="34">
        <v>50</v>
      </c>
      <c r="K130" s="34">
        <v>141</v>
      </c>
      <c r="L130" s="34">
        <v>16</v>
      </c>
      <c r="M130" s="34">
        <v>10</v>
      </c>
      <c r="N130" s="34">
        <v>7</v>
      </c>
    </row>
  </sheetData>
  <phoneticPr fontId="2"/>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94207-DBCA-49D5-BE38-06F03845ED08}">
  <dimension ref="A1:J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0" x14ac:dyDescent="0.2">
      <c r="A1" s="11" t="s">
        <v>3</v>
      </c>
      <c r="B1" s="7"/>
    </row>
    <row r="2" spans="1:10" x14ac:dyDescent="0.2">
      <c r="A2" s="15" t="str">
        <f xml:space="preserve"> HYPERLINK("#'目次'!B30","[24]")</f>
        <v>[24]</v>
      </c>
    </row>
    <row r="3" spans="1:10" x14ac:dyDescent="0.2">
      <c r="A3" s="7" t="s">
        <v>3</v>
      </c>
      <c r="B3" s="8" t="s">
        <v>23</v>
      </c>
    </row>
    <row r="4" spans="1:10" x14ac:dyDescent="0.2">
      <c r="A4" s="7" t="s">
        <v>3</v>
      </c>
      <c r="B4" s="8" t="s">
        <v>22</v>
      </c>
    </row>
    <row r="5" spans="1:10" s="18" customFormat="1" ht="25.2" x14ac:dyDescent="0.2">
      <c r="A5" s="16" t="s">
        <v>3</v>
      </c>
      <c r="B5" s="17" t="s">
        <v>582</v>
      </c>
      <c r="C5" s="17" t="s">
        <v>710</v>
      </c>
      <c r="D5" s="17" t="s">
        <v>711</v>
      </c>
      <c r="E5" s="17" t="s">
        <v>712</v>
      </c>
      <c r="F5" s="17" t="s">
        <v>713</v>
      </c>
      <c r="G5" s="17" t="s">
        <v>714</v>
      </c>
      <c r="H5" s="17" t="s">
        <v>613</v>
      </c>
      <c r="I5" s="17" t="s">
        <v>715</v>
      </c>
      <c r="J5" s="17" t="s">
        <v>716</v>
      </c>
    </row>
    <row r="6" spans="1:10" x14ac:dyDescent="0.2">
      <c r="A6" s="19" t="s">
        <v>585</v>
      </c>
      <c r="B6" s="10">
        <v>2677</v>
      </c>
      <c r="C6" s="10">
        <v>209</v>
      </c>
      <c r="D6" s="10">
        <v>1043</v>
      </c>
      <c r="E6" s="10">
        <v>963</v>
      </c>
      <c r="F6" s="10">
        <v>338</v>
      </c>
      <c r="G6" s="10">
        <v>94</v>
      </c>
      <c r="H6" s="10">
        <v>30</v>
      </c>
      <c r="I6" s="10">
        <v>2215</v>
      </c>
      <c r="J6" s="10">
        <v>432</v>
      </c>
    </row>
    <row r="7" spans="1:10" x14ac:dyDescent="0.2">
      <c r="A7" s="9" t="s">
        <v>339</v>
      </c>
      <c r="B7" s="9"/>
      <c r="C7" s="9"/>
      <c r="D7" s="9"/>
      <c r="E7" s="9"/>
      <c r="F7" s="9"/>
      <c r="G7" s="9"/>
      <c r="H7" s="9"/>
      <c r="I7" s="9"/>
      <c r="J7" s="9"/>
    </row>
    <row r="8" spans="1:10" x14ac:dyDescent="0.2">
      <c r="A8" s="20" t="s">
        <v>340</v>
      </c>
      <c r="B8" s="21">
        <v>1277</v>
      </c>
      <c r="C8" s="21">
        <v>97</v>
      </c>
      <c r="D8" s="21">
        <v>451</v>
      </c>
      <c r="E8" s="21">
        <v>465</v>
      </c>
      <c r="F8" s="21">
        <v>189</v>
      </c>
      <c r="G8" s="21">
        <v>59</v>
      </c>
      <c r="H8" s="21">
        <v>16</v>
      </c>
      <c r="I8" s="21">
        <v>1013</v>
      </c>
      <c r="J8" s="21">
        <v>248</v>
      </c>
    </row>
    <row r="9" spans="1:10" x14ac:dyDescent="0.2">
      <c r="A9" s="20" t="s">
        <v>341</v>
      </c>
      <c r="B9" s="21">
        <v>1400</v>
      </c>
      <c r="C9" s="21">
        <v>112</v>
      </c>
      <c r="D9" s="21">
        <v>592</v>
      </c>
      <c r="E9" s="21">
        <v>498</v>
      </c>
      <c r="F9" s="21">
        <v>149</v>
      </c>
      <c r="G9" s="21">
        <v>35</v>
      </c>
      <c r="H9" s="21">
        <v>14</v>
      </c>
      <c r="I9" s="21">
        <v>1202</v>
      </c>
      <c r="J9" s="21">
        <v>184</v>
      </c>
    </row>
    <row r="10" spans="1:10" x14ac:dyDescent="0.2">
      <c r="A10" s="9" t="s">
        <v>342</v>
      </c>
      <c r="B10" s="9"/>
      <c r="C10" s="9"/>
      <c r="D10" s="9"/>
      <c r="E10" s="9"/>
      <c r="F10" s="9"/>
      <c r="G10" s="9"/>
      <c r="H10" s="9"/>
      <c r="I10" s="9"/>
      <c r="J10" s="9"/>
    </row>
    <row r="11" spans="1:10" x14ac:dyDescent="0.2">
      <c r="A11" s="20" t="s">
        <v>343</v>
      </c>
      <c r="B11" s="21">
        <v>610</v>
      </c>
      <c r="C11" s="21">
        <v>33</v>
      </c>
      <c r="D11" s="21">
        <v>238</v>
      </c>
      <c r="E11" s="21">
        <v>239</v>
      </c>
      <c r="F11" s="21">
        <v>73</v>
      </c>
      <c r="G11" s="21">
        <v>25</v>
      </c>
      <c r="H11" s="21">
        <v>2</v>
      </c>
      <c r="I11" s="21">
        <v>510</v>
      </c>
      <c r="J11" s="21">
        <v>98</v>
      </c>
    </row>
    <row r="12" spans="1:10" x14ac:dyDescent="0.2">
      <c r="A12" s="20" t="s">
        <v>344</v>
      </c>
      <c r="B12" s="21">
        <v>755</v>
      </c>
      <c r="C12" s="21">
        <v>69</v>
      </c>
      <c r="D12" s="21">
        <v>312</v>
      </c>
      <c r="E12" s="21">
        <v>251</v>
      </c>
      <c r="F12" s="21">
        <v>90</v>
      </c>
      <c r="G12" s="21">
        <v>25</v>
      </c>
      <c r="H12" s="21">
        <v>8</v>
      </c>
      <c r="I12" s="21">
        <v>632</v>
      </c>
      <c r="J12" s="21">
        <v>115</v>
      </c>
    </row>
    <row r="13" spans="1:10" x14ac:dyDescent="0.2">
      <c r="A13" s="20" t="s">
        <v>345</v>
      </c>
      <c r="B13" s="21">
        <v>601</v>
      </c>
      <c r="C13" s="21">
        <v>52</v>
      </c>
      <c r="D13" s="21">
        <v>248</v>
      </c>
      <c r="E13" s="21">
        <v>218</v>
      </c>
      <c r="F13" s="21">
        <v>66</v>
      </c>
      <c r="G13" s="21">
        <v>11</v>
      </c>
      <c r="H13" s="21">
        <v>6</v>
      </c>
      <c r="I13" s="21">
        <v>518</v>
      </c>
      <c r="J13" s="21">
        <v>77</v>
      </c>
    </row>
    <row r="14" spans="1:10" x14ac:dyDescent="0.2">
      <c r="A14" s="20" t="s">
        <v>346</v>
      </c>
      <c r="B14" s="21">
        <v>425</v>
      </c>
      <c r="C14" s="21">
        <v>38</v>
      </c>
      <c r="D14" s="21">
        <v>172</v>
      </c>
      <c r="E14" s="21">
        <v>139</v>
      </c>
      <c r="F14" s="21">
        <v>54</v>
      </c>
      <c r="G14" s="21">
        <v>14</v>
      </c>
      <c r="H14" s="21">
        <v>8</v>
      </c>
      <c r="I14" s="21">
        <v>349</v>
      </c>
      <c r="J14" s="21">
        <v>68</v>
      </c>
    </row>
    <row r="15" spans="1:10" x14ac:dyDescent="0.2">
      <c r="A15" s="20" t="s">
        <v>347</v>
      </c>
      <c r="B15" s="21">
        <v>217</v>
      </c>
      <c r="C15" s="21">
        <v>14</v>
      </c>
      <c r="D15" s="21">
        <v>60</v>
      </c>
      <c r="E15" s="21">
        <v>83</v>
      </c>
      <c r="F15" s="21">
        <v>42</v>
      </c>
      <c r="G15" s="21">
        <v>13</v>
      </c>
      <c r="H15" s="21">
        <v>5</v>
      </c>
      <c r="I15" s="21">
        <v>157</v>
      </c>
      <c r="J15" s="21">
        <v>55</v>
      </c>
    </row>
    <row r="16" spans="1:10" x14ac:dyDescent="0.2">
      <c r="A16" s="20" t="s">
        <v>348</v>
      </c>
      <c r="B16" s="21">
        <v>56</v>
      </c>
      <c r="C16" s="21">
        <v>3</v>
      </c>
      <c r="D16" s="21">
        <v>12</v>
      </c>
      <c r="E16" s="21">
        <v>26</v>
      </c>
      <c r="F16" s="21">
        <v>9</v>
      </c>
      <c r="G16" s="21">
        <v>5</v>
      </c>
      <c r="H16" s="21">
        <v>1</v>
      </c>
      <c r="I16" s="21">
        <v>41</v>
      </c>
      <c r="J16" s="21">
        <v>14</v>
      </c>
    </row>
    <row r="17" spans="1:10" x14ac:dyDescent="0.2">
      <c r="A17" s="20" t="s">
        <v>349</v>
      </c>
      <c r="B17" s="21">
        <v>13</v>
      </c>
      <c r="C17" s="21">
        <v>0</v>
      </c>
      <c r="D17" s="21">
        <v>1</v>
      </c>
      <c r="E17" s="21">
        <v>7</v>
      </c>
      <c r="F17" s="21">
        <v>4</v>
      </c>
      <c r="G17" s="21">
        <v>1</v>
      </c>
      <c r="H17" s="21">
        <v>0</v>
      </c>
      <c r="I17" s="21">
        <v>8</v>
      </c>
      <c r="J17" s="21">
        <v>5</v>
      </c>
    </row>
    <row r="18" spans="1:10" x14ac:dyDescent="0.2">
      <c r="A18" s="20" t="s">
        <v>350</v>
      </c>
      <c r="B18" s="21">
        <v>1365</v>
      </c>
      <c r="C18" s="21">
        <v>102</v>
      </c>
      <c r="D18" s="21">
        <v>550</v>
      </c>
      <c r="E18" s="21">
        <v>490</v>
      </c>
      <c r="F18" s="21">
        <v>163</v>
      </c>
      <c r="G18" s="21">
        <v>50</v>
      </c>
      <c r="H18" s="21">
        <v>10</v>
      </c>
      <c r="I18" s="21">
        <v>1142</v>
      </c>
      <c r="J18" s="21">
        <v>213</v>
      </c>
    </row>
    <row r="19" spans="1:10" x14ac:dyDescent="0.2">
      <c r="A19" s="20" t="s">
        <v>351</v>
      </c>
      <c r="B19" s="21">
        <v>1026</v>
      </c>
      <c r="C19" s="21">
        <v>90</v>
      </c>
      <c r="D19" s="21">
        <v>420</v>
      </c>
      <c r="E19" s="21">
        <v>357</v>
      </c>
      <c r="F19" s="21">
        <v>120</v>
      </c>
      <c r="G19" s="21">
        <v>25</v>
      </c>
      <c r="H19" s="21">
        <v>14</v>
      </c>
      <c r="I19" s="21">
        <v>867</v>
      </c>
      <c r="J19" s="21">
        <v>145</v>
      </c>
    </row>
    <row r="20" spans="1:10" x14ac:dyDescent="0.2">
      <c r="A20" s="20" t="s">
        <v>352</v>
      </c>
      <c r="B20" s="21">
        <v>286</v>
      </c>
      <c r="C20" s="21">
        <v>17</v>
      </c>
      <c r="D20" s="21">
        <v>73</v>
      </c>
      <c r="E20" s="21">
        <v>116</v>
      </c>
      <c r="F20" s="21">
        <v>55</v>
      </c>
      <c r="G20" s="21">
        <v>19</v>
      </c>
      <c r="H20" s="21">
        <v>6</v>
      </c>
      <c r="I20" s="21">
        <v>206</v>
      </c>
      <c r="J20" s="21">
        <v>74</v>
      </c>
    </row>
    <row r="21" spans="1:10" x14ac:dyDescent="0.2">
      <c r="A21" s="20" t="s">
        <v>353</v>
      </c>
      <c r="B21" s="21">
        <v>1312</v>
      </c>
      <c r="C21" s="21">
        <v>107</v>
      </c>
      <c r="D21" s="21">
        <v>493</v>
      </c>
      <c r="E21" s="21">
        <v>473</v>
      </c>
      <c r="F21" s="21">
        <v>175</v>
      </c>
      <c r="G21" s="21">
        <v>44</v>
      </c>
      <c r="H21" s="21">
        <v>20</v>
      </c>
      <c r="I21" s="21">
        <v>1073</v>
      </c>
      <c r="J21" s="21">
        <v>219</v>
      </c>
    </row>
    <row r="22" spans="1:10" x14ac:dyDescent="0.2">
      <c r="A22" s="9" t="s">
        <v>354</v>
      </c>
      <c r="B22" s="10">
        <v>298</v>
      </c>
      <c r="C22" s="10">
        <v>17</v>
      </c>
      <c r="D22" s="10">
        <v>99</v>
      </c>
      <c r="E22" s="10">
        <v>116</v>
      </c>
      <c r="F22" s="10">
        <v>46</v>
      </c>
      <c r="G22" s="10">
        <v>18</v>
      </c>
      <c r="H22" s="10">
        <v>2</v>
      </c>
      <c r="I22" s="10">
        <v>232</v>
      </c>
      <c r="J22" s="10">
        <v>64</v>
      </c>
    </row>
    <row r="23" spans="1:10" x14ac:dyDescent="0.2">
      <c r="A23" s="20" t="s">
        <v>344</v>
      </c>
      <c r="B23" s="21">
        <v>388</v>
      </c>
      <c r="C23" s="21">
        <v>37</v>
      </c>
      <c r="D23" s="21">
        <v>137</v>
      </c>
      <c r="E23" s="21">
        <v>141</v>
      </c>
      <c r="F23" s="21">
        <v>48</v>
      </c>
      <c r="G23" s="21">
        <v>18</v>
      </c>
      <c r="H23" s="21">
        <v>7</v>
      </c>
      <c r="I23" s="21">
        <v>315</v>
      </c>
      <c r="J23" s="21">
        <v>66</v>
      </c>
    </row>
    <row r="24" spans="1:10" x14ac:dyDescent="0.2">
      <c r="A24" s="20" t="s">
        <v>345</v>
      </c>
      <c r="B24" s="21">
        <v>299</v>
      </c>
      <c r="C24" s="21">
        <v>25</v>
      </c>
      <c r="D24" s="21">
        <v>113</v>
      </c>
      <c r="E24" s="21">
        <v>109</v>
      </c>
      <c r="F24" s="21">
        <v>41</v>
      </c>
      <c r="G24" s="21">
        <v>10</v>
      </c>
      <c r="H24" s="21">
        <v>1</v>
      </c>
      <c r="I24" s="21">
        <v>247</v>
      </c>
      <c r="J24" s="21">
        <v>51</v>
      </c>
    </row>
    <row r="25" spans="1:10" x14ac:dyDescent="0.2">
      <c r="A25" s="20" t="s">
        <v>346</v>
      </c>
      <c r="B25" s="21">
        <v>192</v>
      </c>
      <c r="C25" s="21">
        <v>14</v>
      </c>
      <c r="D25" s="21">
        <v>76</v>
      </c>
      <c r="E25" s="21">
        <v>58</v>
      </c>
      <c r="F25" s="21">
        <v>32</v>
      </c>
      <c r="G25" s="21">
        <v>9</v>
      </c>
      <c r="H25" s="21">
        <v>3</v>
      </c>
      <c r="I25" s="21">
        <v>148</v>
      </c>
      <c r="J25" s="21">
        <v>41</v>
      </c>
    </row>
    <row r="26" spans="1:10" x14ac:dyDescent="0.2">
      <c r="A26" s="20" t="s">
        <v>347</v>
      </c>
      <c r="B26" s="21">
        <v>77</v>
      </c>
      <c r="C26" s="21">
        <v>3</v>
      </c>
      <c r="D26" s="21">
        <v>24</v>
      </c>
      <c r="E26" s="21">
        <v>29</v>
      </c>
      <c r="F26" s="21">
        <v>17</v>
      </c>
      <c r="G26" s="21">
        <v>2</v>
      </c>
      <c r="H26" s="21">
        <v>2</v>
      </c>
      <c r="I26" s="21">
        <v>56</v>
      </c>
      <c r="J26" s="21">
        <v>19</v>
      </c>
    </row>
    <row r="27" spans="1:10" x14ac:dyDescent="0.2">
      <c r="A27" s="20" t="s">
        <v>348</v>
      </c>
      <c r="B27" s="21">
        <v>19</v>
      </c>
      <c r="C27" s="21">
        <v>1</v>
      </c>
      <c r="D27" s="21">
        <v>2</v>
      </c>
      <c r="E27" s="21">
        <v>10</v>
      </c>
      <c r="F27" s="21">
        <v>4</v>
      </c>
      <c r="G27" s="21">
        <v>1</v>
      </c>
      <c r="H27" s="21">
        <v>1</v>
      </c>
      <c r="I27" s="21">
        <v>13</v>
      </c>
      <c r="J27" s="21">
        <v>5</v>
      </c>
    </row>
    <row r="28" spans="1:10" x14ac:dyDescent="0.2">
      <c r="A28" s="20" t="s">
        <v>349</v>
      </c>
      <c r="B28" s="21">
        <v>4</v>
      </c>
      <c r="C28" s="21">
        <v>0</v>
      </c>
      <c r="D28" s="21">
        <v>0</v>
      </c>
      <c r="E28" s="21">
        <v>2</v>
      </c>
      <c r="F28" s="21">
        <v>1</v>
      </c>
      <c r="G28" s="21">
        <v>1</v>
      </c>
      <c r="H28" s="21">
        <v>0</v>
      </c>
      <c r="I28" s="21">
        <v>2</v>
      </c>
      <c r="J28" s="21">
        <v>2</v>
      </c>
    </row>
    <row r="29" spans="1:10" x14ac:dyDescent="0.2">
      <c r="A29" s="20" t="s">
        <v>350</v>
      </c>
      <c r="B29" s="21">
        <v>686</v>
      </c>
      <c r="C29" s="21">
        <v>54</v>
      </c>
      <c r="D29" s="21">
        <v>236</v>
      </c>
      <c r="E29" s="21">
        <v>257</v>
      </c>
      <c r="F29" s="21">
        <v>94</v>
      </c>
      <c r="G29" s="21">
        <v>36</v>
      </c>
      <c r="H29" s="21">
        <v>9</v>
      </c>
      <c r="I29" s="21">
        <v>547</v>
      </c>
      <c r="J29" s="21">
        <v>130</v>
      </c>
    </row>
    <row r="30" spans="1:10" x14ac:dyDescent="0.2">
      <c r="A30" s="20" t="s">
        <v>351</v>
      </c>
      <c r="B30" s="21">
        <v>491</v>
      </c>
      <c r="C30" s="21">
        <v>39</v>
      </c>
      <c r="D30" s="21">
        <v>189</v>
      </c>
      <c r="E30" s="21">
        <v>167</v>
      </c>
      <c r="F30" s="21">
        <v>73</v>
      </c>
      <c r="G30" s="21">
        <v>19</v>
      </c>
      <c r="H30" s="21">
        <v>4</v>
      </c>
      <c r="I30" s="21">
        <v>395</v>
      </c>
      <c r="J30" s="21">
        <v>92</v>
      </c>
    </row>
    <row r="31" spans="1:10" x14ac:dyDescent="0.2">
      <c r="A31" s="20" t="s">
        <v>352</v>
      </c>
      <c r="B31" s="21">
        <v>100</v>
      </c>
      <c r="C31" s="21">
        <v>4</v>
      </c>
      <c r="D31" s="21">
        <v>26</v>
      </c>
      <c r="E31" s="21">
        <v>41</v>
      </c>
      <c r="F31" s="21">
        <v>22</v>
      </c>
      <c r="G31" s="21">
        <v>4</v>
      </c>
      <c r="H31" s="21">
        <v>3</v>
      </c>
      <c r="I31" s="21">
        <v>71</v>
      </c>
      <c r="J31" s="21">
        <v>26</v>
      </c>
    </row>
    <row r="32" spans="1:10" x14ac:dyDescent="0.2">
      <c r="A32" s="20" t="s">
        <v>353</v>
      </c>
      <c r="B32" s="21">
        <v>591</v>
      </c>
      <c r="C32" s="21">
        <v>43</v>
      </c>
      <c r="D32" s="21">
        <v>215</v>
      </c>
      <c r="E32" s="21">
        <v>208</v>
      </c>
      <c r="F32" s="21">
        <v>95</v>
      </c>
      <c r="G32" s="21">
        <v>23</v>
      </c>
      <c r="H32" s="21">
        <v>7</v>
      </c>
      <c r="I32" s="21">
        <v>466</v>
      </c>
      <c r="J32" s="21">
        <v>118</v>
      </c>
    </row>
    <row r="33" spans="1:10" x14ac:dyDescent="0.2">
      <c r="A33" s="9" t="s">
        <v>355</v>
      </c>
      <c r="B33" s="10">
        <v>312</v>
      </c>
      <c r="C33" s="10">
        <v>16</v>
      </c>
      <c r="D33" s="10">
        <v>139</v>
      </c>
      <c r="E33" s="10">
        <v>123</v>
      </c>
      <c r="F33" s="10">
        <v>27</v>
      </c>
      <c r="G33" s="10">
        <v>7</v>
      </c>
      <c r="H33" s="10">
        <v>0</v>
      </c>
      <c r="I33" s="10">
        <v>278</v>
      </c>
      <c r="J33" s="10">
        <v>34</v>
      </c>
    </row>
    <row r="34" spans="1:10" x14ac:dyDescent="0.2">
      <c r="A34" s="20" t="s">
        <v>344</v>
      </c>
      <c r="B34" s="21">
        <v>367</v>
      </c>
      <c r="C34" s="21">
        <v>32</v>
      </c>
      <c r="D34" s="21">
        <v>175</v>
      </c>
      <c r="E34" s="21">
        <v>110</v>
      </c>
      <c r="F34" s="21">
        <v>42</v>
      </c>
      <c r="G34" s="21">
        <v>7</v>
      </c>
      <c r="H34" s="21">
        <v>1</v>
      </c>
      <c r="I34" s="21">
        <v>317</v>
      </c>
      <c r="J34" s="21">
        <v>49</v>
      </c>
    </row>
    <row r="35" spans="1:10" x14ac:dyDescent="0.2">
      <c r="A35" s="20" t="s">
        <v>345</v>
      </c>
      <c r="B35" s="21">
        <v>302</v>
      </c>
      <c r="C35" s="21">
        <v>27</v>
      </c>
      <c r="D35" s="21">
        <v>135</v>
      </c>
      <c r="E35" s="21">
        <v>109</v>
      </c>
      <c r="F35" s="21">
        <v>25</v>
      </c>
      <c r="G35" s="21">
        <v>1</v>
      </c>
      <c r="H35" s="21">
        <v>5</v>
      </c>
      <c r="I35" s="21">
        <v>271</v>
      </c>
      <c r="J35" s="21">
        <v>26</v>
      </c>
    </row>
    <row r="36" spans="1:10" x14ac:dyDescent="0.2">
      <c r="A36" s="20" t="s">
        <v>346</v>
      </c>
      <c r="B36" s="21">
        <v>233</v>
      </c>
      <c r="C36" s="21">
        <v>24</v>
      </c>
      <c r="D36" s="21">
        <v>96</v>
      </c>
      <c r="E36" s="21">
        <v>81</v>
      </c>
      <c r="F36" s="21">
        <v>22</v>
      </c>
      <c r="G36" s="21">
        <v>5</v>
      </c>
      <c r="H36" s="21">
        <v>5</v>
      </c>
      <c r="I36" s="21">
        <v>201</v>
      </c>
      <c r="J36" s="21">
        <v>27</v>
      </c>
    </row>
    <row r="37" spans="1:10" x14ac:dyDescent="0.2">
      <c r="A37" s="20" t="s">
        <v>347</v>
      </c>
      <c r="B37" s="21">
        <v>140</v>
      </c>
      <c r="C37" s="21">
        <v>11</v>
      </c>
      <c r="D37" s="21">
        <v>36</v>
      </c>
      <c r="E37" s="21">
        <v>54</v>
      </c>
      <c r="F37" s="21">
        <v>25</v>
      </c>
      <c r="G37" s="21">
        <v>11</v>
      </c>
      <c r="H37" s="21">
        <v>3</v>
      </c>
      <c r="I37" s="21">
        <v>101</v>
      </c>
      <c r="J37" s="21">
        <v>36</v>
      </c>
    </row>
    <row r="38" spans="1:10" x14ac:dyDescent="0.2">
      <c r="A38" s="20" t="s">
        <v>348</v>
      </c>
      <c r="B38" s="21">
        <v>37</v>
      </c>
      <c r="C38" s="21">
        <v>2</v>
      </c>
      <c r="D38" s="21">
        <v>10</v>
      </c>
      <c r="E38" s="21">
        <v>16</v>
      </c>
      <c r="F38" s="21">
        <v>5</v>
      </c>
      <c r="G38" s="21">
        <v>4</v>
      </c>
      <c r="H38" s="21">
        <v>0</v>
      </c>
      <c r="I38" s="21">
        <v>28</v>
      </c>
      <c r="J38" s="21">
        <v>9</v>
      </c>
    </row>
    <row r="39" spans="1:10" x14ac:dyDescent="0.2">
      <c r="A39" s="20" t="s">
        <v>349</v>
      </c>
      <c r="B39" s="21">
        <v>9</v>
      </c>
      <c r="C39" s="21">
        <v>0</v>
      </c>
      <c r="D39" s="21">
        <v>1</v>
      </c>
      <c r="E39" s="21">
        <v>5</v>
      </c>
      <c r="F39" s="21">
        <v>3</v>
      </c>
      <c r="G39" s="21">
        <v>0</v>
      </c>
      <c r="H39" s="21">
        <v>0</v>
      </c>
      <c r="I39" s="21">
        <v>6</v>
      </c>
      <c r="J39" s="21">
        <v>3</v>
      </c>
    </row>
    <row r="40" spans="1:10" x14ac:dyDescent="0.2">
      <c r="A40" s="20" t="s">
        <v>350</v>
      </c>
      <c r="B40" s="21">
        <v>679</v>
      </c>
      <c r="C40" s="21">
        <v>48</v>
      </c>
      <c r="D40" s="21">
        <v>314</v>
      </c>
      <c r="E40" s="21">
        <v>233</v>
      </c>
      <c r="F40" s="21">
        <v>69</v>
      </c>
      <c r="G40" s="21">
        <v>14</v>
      </c>
      <c r="H40" s="21">
        <v>1</v>
      </c>
      <c r="I40" s="21">
        <v>595</v>
      </c>
      <c r="J40" s="21">
        <v>83</v>
      </c>
    </row>
    <row r="41" spans="1:10" x14ac:dyDescent="0.2">
      <c r="A41" s="20" t="s">
        <v>351</v>
      </c>
      <c r="B41" s="21">
        <v>535</v>
      </c>
      <c r="C41" s="21">
        <v>51</v>
      </c>
      <c r="D41" s="21">
        <v>231</v>
      </c>
      <c r="E41" s="21">
        <v>190</v>
      </c>
      <c r="F41" s="21">
        <v>47</v>
      </c>
      <c r="G41" s="21">
        <v>6</v>
      </c>
      <c r="H41" s="21">
        <v>10</v>
      </c>
      <c r="I41" s="21">
        <v>472</v>
      </c>
      <c r="J41" s="21">
        <v>53</v>
      </c>
    </row>
    <row r="42" spans="1:10" x14ac:dyDescent="0.2">
      <c r="A42" s="20" t="s">
        <v>352</v>
      </c>
      <c r="B42" s="21">
        <v>186</v>
      </c>
      <c r="C42" s="21">
        <v>13</v>
      </c>
      <c r="D42" s="21">
        <v>47</v>
      </c>
      <c r="E42" s="21">
        <v>75</v>
      </c>
      <c r="F42" s="21">
        <v>33</v>
      </c>
      <c r="G42" s="21">
        <v>15</v>
      </c>
      <c r="H42" s="21">
        <v>3</v>
      </c>
      <c r="I42" s="21">
        <v>135</v>
      </c>
      <c r="J42" s="21">
        <v>48</v>
      </c>
    </row>
    <row r="43" spans="1:10" x14ac:dyDescent="0.2">
      <c r="A43" s="20" t="s">
        <v>353</v>
      </c>
      <c r="B43" s="21">
        <v>721</v>
      </c>
      <c r="C43" s="21">
        <v>64</v>
      </c>
      <c r="D43" s="21">
        <v>278</v>
      </c>
      <c r="E43" s="21">
        <v>265</v>
      </c>
      <c r="F43" s="21">
        <v>80</v>
      </c>
      <c r="G43" s="21">
        <v>21</v>
      </c>
      <c r="H43" s="21">
        <v>13</v>
      </c>
      <c r="I43" s="21">
        <v>607</v>
      </c>
      <c r="J43" s="21">
        <v>101</v>
      </c>
    </row>
    <row r="44" spans="1:10" x14ac:dyDescent="0.2">
      <c r="A44" s="9" t="s">
        <v>356</v>
      </c>
      <c r="B44" s="9"/>
      <c r="C44" s="9"/>
      <c r="D44" s="9"/>
      <c r="E44" s="9"/>
      <c r="F44" s="9"/>
      <c r="G44" s="9"/>
      <c r="H44" s="9"/>
      <c r="I44" s="9"/>
      <c r="J44" s="9"/>
    </row>
    <row r="45" spans="1:10" x14ac:dyDescent="0.2">
      <c r="A45" s="20" t="s">
        <v>357</v>
      </c>
      <c r="B45" s="21">
        <v>138</v>
      </c>
      <c r="C45" s="21">
        <v>7</v>
      </c>
      <c r="D45" s="21">
        <v>38</v>
      </c>
      <c r="E45" s="21">
        <v>53</v>
      </c>
      <c r="F45" s="21">
        <v>23</v>
      </c>
      <c r="G45" s="21">
        <v>14</v>
      </c>
      <c r="H45" s="21">
        <v>3</v>
      </c>
      <c r="I45" s="21">
        <v>98</v>
      </c>
      <c r="J45" s="21">
        <v>37</v>
      </c>
    </row>
    <row r="46" spans="1:10" x14ac:dyDescent="0.2">
      <c r="A46" s="20" t="s">
        <v>328</v>
      </c>
      <c r="B46" s="21">
        <v>1747</v>
      </c>
      <c r="C46" s="21">
        <v>147</v>
      </c>
      <c r="D46" s="21">
        <v>731</v>
      </c>
      <c r="E46" s="21">
        <v>609</v>
      </c>
      <c r="F46" s="21">
        <v>202</v>
      </c>
      <c r="G46" s="21">
        <v>45</v>
      </c>
      <c r="H46" s="21">
        <v>13</v>
      </c>
      <c r="I46" s="21">
        <v>1487</v>
      </c>
      <c r="J46" s="21">
        <v>247</v>
      </c>
    </row>
    <row r="47" spans="1:10" x14ac:dyDescent="0.2">
      <c r="A47" s="20" t="s">
        <v>329</v>
      </c>
      <c r="B47" s="21">
        <v>191</v>
      </c>
      <c r="C47" s="21">
        <v>11</v>
      </c>
      <c r="D47" s="21">
        <v>54</v>
      </c>
      <c r="E47" s="21">
        <v>71</v>
      </c>
      <c r="F47" s="21">
        <v>39</v>
      </c>
      <c r="G47" s="21">
        <v>13</v>
      </c>
      <c r="H47" s="21">
        <v>3</v>
      </c>
      <c r="I47" s="21">
        <v>136</v>
      </c>
      <c r="J47" s="21">
        <v>52</v>
      </c>
    </row>
    <row r="48" spans="1:10" x14ac:dyDescent="0.2">
      <c r="A48" s="20" t="s">
        <v>330</v>
      </c>
      <c r="B48" s="21">
        <v>544</v>
      </c>
      <c r="C48" s="21">
        <v>43</v>
      </c>
      <c r="D48" s="21">
        <v>195</v>
      </c>
      <c r="E48" s="21">
        <v>212</v>
      </c>
      <c r="F48" s="21">
        <v>65</v>
      </c>
      <c r="G48" s="21">
        <v>21</v>
      </c>
      <c r="H48" s="21">
        <v>8</v>
      </c>
      <c r="I48" s="21">
        <v>450</v>
      </c>
      <c r="J48" s="21">
        <v>86</v>
      </c>
    </row>
    <row r="49" spans="1:10" x14ac:dyDescent="0.2">
      <c r="A49" s="20" t="s">
        <v>358</v>
      </c>
      <c r="B49" s="21">
        <v>57</v>
      </c>
      <c r="C49" s="21">
        <v>1</v>
      </c>
      <c r="D49" s="21">
        <v>25</v>
      </c>
      <c r="E49" s="21">
        <v>18</v>
      </c>
      <c r="F49" s="21">
        <v>9</v>
      </c>
      <c r="G49" s="21">
        <v>1</v>
      </c>
      <c r="H49" s="21">
        <v>3</v>
      </c>
      <c r="I49" s="21">
        <v>44</v>
      </c>
      <c r="J49" s="21">
        <v>10</v>
      </c>
    </row>
    <row r="50" spans="1:10" x14ac:dyDescent="0.2">
      <c r="A50" s="9" t="s">
        <v>359</v>
      </c>
      <c r="B50" s="10">
        <v>89</v>
      </c>
      <c r="C50" s="10">
        <v>3</v>
      </c>
      <c r="D50" s="10">
        <v>19</v>
      </c>
      <c r="E50" s="10">
        <v>36</v>
      </c>
      <c r="F50" s="10">
        <v>17</v>
      </c>
      <c r="G50" s="10">
        <v>11</v>
      </c>
      <c r="H50" s="10">
        <v>3</v>
      </c>
      <c r="I50" s="10">
        <v>58</v>
      </c>
      <c r="J50" s="10">
        <v>28</v>
      </c>
    </row>
    <row r="51" spans="1:10" x14ac:dyDescent="0.2">
      <c r="A51" s="20" t="s">
        <v>331</v>
      </c>
      <c r="B51" s="21">
        <v>977</v>
      </c>
      <c r="C51" s="21">
        <v>80</v>
      </c>
      <c r="D51" s="21">
        <v>371</v>
      </c>
      <c r="E51" s="21">
        <v>361</v>
      </c>
      <c r="F51" s="21">
        <v>131</v>
      </c>
      <c r="G51" s="21">
        <v>28</v>
      </c>
      <c r="H51" s="21">
        <v>6</v>
      </c>
      <c r="I51" s="21">
        <v>812</v>
      </c>
      <c r="J51" s="21">
        <v>159</v>
      </c>
    </row>
    <row r="52" spans="1:10" x14ac:dyDescent="0.2">
      <c r="A52" s="20" t="s">
        <v>332</v>
      </c>
      <c r="B52" s="21">
        <v>73</v>
      </c>
      <c r="C52" s="21">
        <v>6</v>
      </c>
      <c r="D52" s="21">
        <v>13</v>
      </c>
      <c r="E52" s="21">
        <v>25</v>
      </c>
      <c r="F52" s="21">
        <v>19</v>
      </c>
      <c r="G52" s="21">
        <v>9</v>
      </c>
      <c r="H52" s="21">
        <v>1</v>
      </c>
      <c r="I52" s="21">
        <v>44</v>
      </c>
      <c r="J52" s="21">
        <v>28</v>
      </c>
    </row>
    <row r="53" spans="1:10" x14ac:dyDescent="0.2">
      <c r="A53" s="20" t="s">
        <v>333</v>
      </c>
      <c r="B53" s="21">
        <v>108</v>
      </c>
      <c r="C53" s="21">
        <v>7</v>
      </c>
      <c r="D53" s="21">
        <v>35</v>
      </c>
      <c r="E53" s="21">
        <v>35</v>
      </c>
      <c r="F53" s="21">
        <v>18</v>
      </c>
      <c r="G53" s="21">
        <v>10</v>
      </c>
      <c r="H53" s="21">
        <v>3</v>
      </c>
      <c r="I53" s="21">
        <v>77</v>
      </c>
      <c r="J53" s="21">
        <v>28</v>
      </c>
    </row>
    <row r="54" spans="1:10" x14ac:dyDescent="0.2">
      <c r="A54" s="20" t="s">
        <v>358</v>
      </c>
      <c r="B54" s="21">
        <v>30</v>
      </c>
      <c r="C54" s="21">
        <v>1</v>
      </c>
      <c r="D54" s="21">
        <v>13</v>
      </c>
      <c r="E54" s="21">
        <v>8</v>
      </c>
      <c r="F54" s="21">
        <v>4</v>
      </c>
      <c r="G54" s="21">
        <v>1</v>
      </c>
      <c r="H54" s="21">
        <v>3</v>
      </c>
      <c r="I54" s="21">
        <v>22</v>
      </c>
      <c r="J54" s="21">
        <v>5</v>
      </c>
    </row>
    <row r="55" spans="1:10" x14ac:dyDescent="0.2">
      <c r="A55" s="9" t="s">
        <v>360</v>
      </c>
      <c r="B55" s="10">
        <v>49</v>
      </c>
      <c r="C55" s="10">
        <v>4</v>
      </c>
      <c r="D55" s="10">
        <v>19</v>
      </c>
      <c r="E55" s="10">
        <v>17</v>
      </c>
      <c r="F55" s="10">
        <v>6</v>
      </c>
      <c r="G55" s="10">
        <v>3</v>
      </c>
      <c r="H55" s="10">
        <v>0</v>
      </c>
      <c r="I55" s="10">
        <v>40</v>
      </c>
      <c r="J55" s="10">
        <v>9</v>
      </c>
    </row>
    <row r="56" spans="1:10" x14ac:dyDescent="0.2">
      <c r="A56" s="20" t="s">
        <v>331</v>
      </c>
      <c r="B56" s="21">
        <v>770</v>
      </c>
      <c r="C56" s="21">
        <v>67</v>
      </c>
      <c r="D56" s="21">
        <v>360</v>
      </c>
      <c r="E56" s="21">
        <v>248</v>
      </c>
      <c r="F56" s="21">
        <v>71</v>
      </c>
      <c r="G56" s="21">
        <v>17</v>
      </c>
      <c r="H56" s="21">
        <v>7</v>
      </c>
      <c r="I56" s="21">
        <v>675</v>
      </c>
      <c r="J56" s="21">
        <v>88</v>
      </c>
    </row>
    <row r="57" spans="1:10" x14ac:dyDescent="0.2">
      <c r="A57" s="20" t="s">
        <v>332</v>
      </c>
      <c r="B57" s="21">
        <v>118</v>
      </c>
      <c r="C57" s="21">
        <v>5</v>
      </c>
      <c r="D57" s="21">
        <v>41</v>
      </c>
      <c r="E57" s="21">
        <v>46</v>
      </c>
      <c r="F57" s="21">
        <v>20</v>
      </c>
      <c r="G57" s="21">
        <v>4</v>
      </c>
      <c r="H57" s="21">
        <v>2</v>
      </c>
      <c r="I57" s="21">
        <v>92</v>
      </c>
      <c r="J57" s="21">
        <v>24</v>
      </c>
    </row>
    <row r="58" spans="1:10" x14ac:dyDescent="0.2">
      <c r="A58" s="20" t="s">
        <v>333</v>
      </c>
      <c r="B58" s="21">
        <v>436</v>
      </c>
      <c r="C58" s="21">
        <v>36</v>
      </c>
      <c r="D58" s="21">
        <v>160</v>
      </c>
      <c r="E58" s="21">
        <v>177</v>
      </c>
      <c r="F58" s="21">
        <v>47</v>
      </c>
      <c r="G58" s="21">
        <v>11</v>
      </c>
      <c r="H58" s="21">
        <v>5</v>
      </c>
      <c r="I58" s="21">
        <v>373</v>
      </c>
      <c r="J58" s="21">
        <v>58</v>
      </c>
    </row>
    <row r="59" spans="1:10" x14ac:dyDescent="0.2">
      <c r="A59" s="20" t="s">
        <v>358</v>
      </c>
      <c r="B59" s="21">
        <v>27</v>
      </c>
      <c r="C59" s="21">
        <v>0</v>
      </c>
      <c r="D59" s="21">
        <v>12</v>
      </c>
      <c r="E59" s="21">
        <v>10</v>
      </c>
      <c r="F59" s="21">
        <v>5</v>
      </c>
      <c r="G59" s="21">
        <v>0</v>
      </c>
      <c r="H59" s="21">
        <v>0</v>
      </c>
      <c r="I59" s="21">
        <v>22</v>
      </c>
      <c r="J59" s="21">
        <v>5</v>
      </c>
    </row>
    <row r="60" spans="1:10" x14ac:dyDescent="0.2">
      <c r="A60" s="9" t="s">
        <v>361</v>
      </c>
      <c r="B60" s="9"/>
      <c r="C60" s="9"/>
      <c r="D60" s="9"/>
      <c r="E60" s="9"/>
      <c r="F60" s="9"/>
      <c r="G60" s="9"/>
      <c r="H60" s="9"/>
      <c r="I60" s="9"/>
      <c r="J60" s="9"/>
    </row>
    <row r="61" spans="1:10" x14ac:dyDescent="0.2">
      <c r="A61" s="20" t="s">
        <v>362</v>
      </c>
      <c r="B61" s="21">
        <v>360</v>
      </c>
      <c r="C61" s="21">
        <v>32</v>
      </c>
      <c r="D61" s="21">
        <v>142</v>
      </c>
      <c r="E61" s="21">
        <v>125</v>
      </c>
      <c r="F61" s="21">
        <v>37</v>
      </c>
      <c r="G61" s="21">
        <v>15</v>
      </c>
      <c r="H61" s="21">
        <v>9</v>
      </c>
      <c r="I61" s="21">
        <v>299</v>
      </c>
      <c r="J61" s="21">
        <v>52</v>
      </c>
    </row>
    <row r="62" spans="1:10" x14ac:dyDescent="0.2">
      <c r="A62" s="20" t="s">
        <v>363</v>
      </c>
      <c r="B62" s="21">
        <v>1326</v>
      </c>
      <c r="C62" s="21">
        <v>102</v>
      </c>
      <c r="D62" s="21">
        <v>532</v>
      </c>
      <c r="E62" s="21">
        <v>484</v>
      </c>
      <c r="F62" s="21">
        <v>162</v>
      </c>
      <c r="G62" s="21">
        <v>38</v>
      </c>
      <c r="H62" s="21">
        <v>8</v>
      </c>
      <c r="I62" s="21">
        <v>1118</v>
      </c>
      <c r="J62" s="21">
        <v>200</v>
      </c>
    </row>
    <row r="63" spans="1:10" x14ac:dyDescent="0.2">
      <c r="A63" s="20" t="s">
        <v>364</v>
      </c>
      <c r="B63" s="21">
        <v>649</v>
      </c>
      <c r="C63" s="21">
        <v>60</v>
      </c>
      <c r="D63" s="21">
        <v>253</v>
      </c>
      <c r="E63" s="21">
        <v>231</v>
      </c>
      <c r="F63" s="21">
        <v>85</v>
      </c>
      <c r="G63" s="21">
        <v>15</v>
      </c>
      <c r="H63" s="21">
        <v>5</v>
      </c>
      <c r="I63" s="21">
        <v>544</v>
      </c>
      <c r="J63" s="21">
        <v>100</v>
      </c>
    </row>
    <row r="64" spans="1:10" x14ac:dyDescent="0.2">
      <c r="A64" s="20" t="s">
        <v>365</v>
      </c>
      <c r="B64" s="21">
        <v>277</v>
      </c>
      <c r="C64" s="21">
        <v>13</v>
      </c>
      <c r="D64" s="21">
        <v>87</v>
      </c>
      <c r="E64" s="21">
        <v>106</v>
      </c>
      <c r="F64" s="21">
        <v>43</v>
      </c>
      <c r="G64" s="21">
        <v>25</v>
      </c>
      <c r="H64" s="21">
        <v>3</v>
      </c>
      <c r="I64" s="21">
        <v>206</v>
      </c>
      <c r="J64" s="21">
        <v>68</v>
      </c>
    </row>
    <row r="65" spans="1:10" x14ac:dyDescent="0.2">
      <c r="A65" s="20" t="s">
        <v>366</v>
      </c>
      <c r="B65" s="21">
        <v>65</v>
      </c>
      <c r="C65" s="21">
        <v>2</v>
      </c>
      <c r="D65" s="21">
        <v>29</v>
      </c>
      <c r="E65" s="21">
        <v>17</v>
      </c>
      <c r="F65" s="21">
        <v>11</v>
      </c>
      <c r="G65" s="21">
        <v>1</v>
      </c>
      <c r="H65" s="21">
        <v>5</v>
      </c>
      <c r="I65" s="21">
        <v>48</v>
      </c>
      <c r="J65" s="21">
        <v>12</v>
      </c>
    </row>
    <row r="66" spans="1:10" x14ac:dyDescent="0.2">
      <c r="A66" s="9" t="s">
        <v>367</v>
      </c>
      <c r="B66" s="9"/>
      <c r="C66" s="9"/>
      <c r="D66" s="9"/>
      <c r="E66" s="9"/>
      <c r="F66" s="9"/>
      <c r="G66" s="9"/>
      <c r="H66" s="9"/>
      <c r="I66" s="9"/>
      <c r="J66" s="9"/>
    </row>
    <row r="67" spans="1:10" x14ac:dyDescent="0.2">
      <c r="A67" s="20" t="s">
        <v>368</v>
      </c>
      <c r="B67" s="21">
        <v>537</v>
      </c>
      <c r="C67" s="21">
        <v>36</v>
      </c>
      <c r="D67" s="21">
        <v>174</v>
      </c>
      <c r="E67" s="21">
        <v>212</v>
      </c>
      <c r="F67" s="21">
        <v>79</v>
      </c>
      <c r="G67" s="21">
        <v>29</v>
      </c>
      <c r="H67" s="21">
        <v>7</v>
      </c>
      <c r="I67" s="21">
        <v>422</v>
      </c>
      <c r="J67" s="21">
        <v>108</v>
      </c>
    </row>
    <row r="68" spans="1:10" x14ac:dyDescent="0.2">
      <c r="A68" s="20" t="s">
        <v>180</v>
      </c>
      <c r="B68" s="21">
        <v>1667</v>
      </c>
      <c r="C68" s="21">
        <v>141</v>
      </c>
      <c r="D68" s="21">
        <v>704</v>
      </c>
      <c r="E68" s="21">
        <v>580</v>
      </c>
      <c r="F68" s="21">
        <v>188</v>
      </c>
      <c r="G68" s="21">
        <v>40</v>
      </c>
      <c r="H68" s="21">
        <v>14</v>
      </c>
      <c r="I68" s="21">
        <v>1425</v>
      </c>
      <c r="J68" s="21">
        <v>228</v>
      </c>
    </row>
    <row r="69" spans="1:10" x14ac:dyDescent="0.2">
      <c r="A69" s="20" t="s">
        <v>369</v>
      </c>
      <c r="B69" s="21">
        <v>99</v>
      </c>
      <c r="C69" s="21">
        <v>6</v>
      </c>
      <c r="D69" s="21">
        <v>40</v>
      </c>
      <c r="E69" s="21">
        <v>40</v>
      </c>
      <c r="F69" s="21">
        <v>8</v>
      </c>
      <c r="G69" s="21">
        <v>3</v>
      </c>
      <c r="H69" s="21">
        <v>2</v>
      </c>
      <c r="I69" s="21">
        <v>86</v>
      </c>
      <c r="J69" s="21">
        <v>11</v>
      </c>
    </row>
    <row r="70" spans="1:10" x14ac:dyDescent="0.2">
      <c r="A70" s="20" t="s">
        <v>370</v>
      </c>
      <c r="B70" s="21">
        <v>819</v>
      </c>
      <c r="C70" s="21">
        <v>76</v>
      </c>
      <c r="D70" s="21">
        <v>313</v>
      </c>
      <c r="E70" s="21">
        <v>292</v>
      </c>
      <c r="F70" s="21">
        <v>108</v>
      </c>
      <c r="G70" s="21">
        <v>25</v>
      </c>
      <c r="H70" s="21">
        <v>5</v>
      </c>
      <c r="I70" s="21">
        <v>681</v>
      </c>
      <c r="J70" s="21">
        <v>133</v>
      </c>
    </row>
    <row r="71" spans="1:10" x14ac:dyDescent="0.2">
      <c r="A71" s="20" t="s">
        <v>371</v>
      </c>
      <c r="B71" s="21">
        <v>87</v>
      </c>
      <c r="C71" s="21">
        <v>4</v>
      </c>
      <c r="D71" s="21">
        <v>38</v>
      </c>
      <c r="E71" s="21">
        <v>26</v>
      </c>
      <c r="F71" s="21">
        <v>13</v>
      </c>
      <c r="G71" s="21">
        <v>5</v>
      </c>
      <c r="H71" s="21">
        <v>1</v>
      </c>
      <c r="I71" s="21">
        <v>68</v>
      </c>
      <c r="J71" s="21">
        <v>18</v>
      </c>
    </row>
    <row r="72" spans="1:10" x14ac:dyDescent="0.2">
      <c r="A72" s="20" t="s">
        <v>366</v>
      </c>
      <c r="B72" s="21">
        <v>55</v>
      </c>
      <c r="C72" s="21">
        <v>1</v>
      </c>
      <c r="D72" s="21">
        <v>24</v>
      </c>
      <c r="E72" s="21">
        <v>15</v>
      </c>
      <c r="F72" s="21">
        <v>9</v>
      </c>
      <c r="G72" s="21">
        <v>2</v>
      </c>
      <c r="H72" s="21">
        <v>4</v>
      </c>
      <c r="I72" s="21">
        <v>40</v>
      </c>
      <c r="J72" s="21">
        <v>11</v>
      </c>
    </row>
    <row r="73" spans="1:10" x14ac:dyDescent="0.2">
      <c r="A73" s="9" t="s">
        <v>372</v>
      </c>
      <c r="B73" s="9"/>
      <c r="C73" s="9"/>
      <c r="D73" s="9"/>
      <c r="E73" s="9"/>
      <c r="F73" s="9"/>
      <c r="G73" s="9"/>
      <c r="H73" s="9"/>
      <c r="I73" s="9"/>
      <c r="J73" s="9"/>
    </row>
    <row r="74" spans="1:10" x14ac:dyDescent="0.2">
      <c r="A74" s="20" t="s">
        <v>373</v>
      </c>
      <c r="B74" s="21">
        <v>537</v>
      </c>
      <c r="C74" s="21">
        <v>36</v>
      </c>
      <c r="D74" s="21">
        <v>174</v>
      </c>
      <c r="E74" s="21">
        <v>212</v>
      </c>
      <c r="F74" s="21">
        <v>79</v>
      </c>
      <c r="G74" s="21">
        <v>29</v>
      </c>
      <c r="H74" s="21">
        <v>7</v>
      </c>
      <c r="I74" s="21">
        <v>422</v>
      </c>
      <c r="J74" s="21">
        <v>108</v>
      </c>
    </row>
    <row r="75" spans="1:10" x14ac:dyDescent="0.2">
      <c r="A75" s="20" t="s">
        <v>374</v>
      </c>
      <c r="B75" s="21">
        <v>1329</v>
      </c>
      <c r="C75" s="21">
        <v>101</v>
      </c>
      <c r="D75" s="21">
        <v>549</v>
      </c>
      <c r="E75" s="21">
        <v>466</v>
      </c>
      <c r="F75" s="21">
        <v>160</v>
      </c>
      <c r="G75" s="21">
        <v>38</v>
      </c>
      <c r="H75" s="21">
        <v>15</v>
      </c>
      <c r="I75" s="21">
        <v>1116</v>
      </c>
      <c r="J75" s="21">
        <v>198</v>
      </c>
    </row>
    <row r="76" spans="1:10" x14ac:dyDescent="0.2">
      <c r="A76" s="20" t="s">
        <v>375</v>
      </c>
      <c r="B76" s="21">
        <v>406</v>
      </c>
      <c r="C76" s="21">
        <v>34</v>
      </c>
      <c r="D76" s="21">
        <v>151</v>
      </c>
      <c r="E76" s="21">
        <v>152</v>
      </c>
      <c r="F76" s="21">
        <v>58</v>
      </c>
      <c r="G76" s="21">
        <v>9</v>
      </c>
      <c r="H76" s="21">
        <v>2</v>
      </c>
      <c r="I76" s="21">
        <v>337</v>
      </c>
      <c r="J76" s="21">
        <v>67</v>
      </c>
    </row>
    <row r="77" spans="1:10" x14ac:dyDescent="0.2">
      <c r="A77" s="20" t="s">
        <v>376</v>
      </c>
      <c r="B77" s="21">
        <v>152</v>
      </c>
      <c r="C77" s="21">
        <v>12</v>
      </c>
      <c r="D77" s="21">
        <v>74</v>
      </c>
      <c r="E77" s="21">
        <v>47</v>
      </c>
      <c r="F77" s="21">
        <v>11</v>
      </c>
      <c r="G77" s="21">
        <v>7</v>
      </c>
      <c r="H77" s="21">
        <v>1</v>
      </c>
      <c r="I77" s="21">
        <v>133</v>
      </c>
      <c r="J77" s="21">
        <v>18</v>
      </c>
    </row>
    <row r="78" spans="1:10" x14ac:dyDescent="0.2">
      <c r="A78" s="20" t="s">
        <v>377</v>
      </c>
      <c r="B78" s="21">
        <v>88</v>
      </c>
      <c r="C78" s="21">
        <v>8</v>
      </c>
      <c r="D78" s="21">
        <v>31</v>
      </c>
      <c r="E78" s="21">
        <v>39</v>
      </c>
      <c r="F78" s="21">
        <v>5</v>
      </c>
      <c r="G78" s="21">
        <v>4</v>
      </c>
      <c r="H78" s="21">
        <v>1</v>
      </c>
      <c r="I78" s="21">
        <v>78</v>
      </c>
      <c r="J78" s="21">
        <v>9</v>
      </c>
    </row>
    <row r="79" spans="1:10" x14ac:dyDescent="0.2">
      <c r="A79" s="20" t="s">
        <v>378</v>
      </c>
      <c r="B79" s="21">
        <v>84</v>
      </c>
      <c r="C79" s="21">
        <v>14</v>
      </c>
      <c r="D79" s="21">
        <v>31</v>
      </c>
      <c r="E79" s="21">
        <v>26</v>
      </c>
      <c r="F79" s="21">
        <v>10</v>
      </c>
      <c r="G79" s="21">
        <v>3</v>
      </c>
      <c r="H79" s="21">
        <v>0</v>
      </c>
      <c r="I79" s="21">
        <v>71</v>
      </c>
      <c r="J79" s="21">
        <v>13</v>
      </c>
    </row>
    <row r="80" spans="1:10" x14ac:dyDescent="0.2">
      <c r="A80" s="20" t="s">
        <v>366</v>
      </c>
      <c r="B80" s="21">
        <v>81</v>
      </c>
      <c r="C80" s="21">
        <v>4</v>
      </c>
      <c r="D80" s="21">
        <v>33</v>
      </c>
      <c r="E80" s="21">
        <v>21</v>
      </c>
      <c r="F80" s="21">
        <v>15</v>
      </c>
      <c r="G80" s="21">
        <v>4</v>
      </c>
      <c r="H80" s="21">
        <v>4</v>
      </c>
      <c r="I80" s="21">
        <v>58</v>
      </c>
      <c r="J80" s="21">
        <v>19</v>
      </c>
    </row>
    <row r="81" spans="1:10" x14ac:dyDescent="0.2">
      <c r="A81" s="9" t="s">
        <v>379</v>
      </c>
      <c r="B81" s="9"/>
      <c r="C81" s="9"/>
      <c r="D81" s="9"/>
      <c r="E81" s="9"/>
      <c r="F81" s="9"/>
      <c r="G81" s="9"/>
      <c r="H81" s="9"/>
      <c r="I81" s="9"/>
      <c r="J81" s="9"/>
    </row>
    <row r="82" spans="1:10" x14ac:dyDescent="0.2">
      <c r="A82" s="20" t="s">
        <v>380</v>
      </c>
      <c r="B82" s="21">
        <v>788</v>
      </c>
      <c r="C82" s="21">
        <v>86</v>
      </c>
      <c r="D82" s="21">
        <v>352</v>
      </c>
      <c r="E82" s="21">
        <v>274</v>
      </c>
      <c r="F82" s="21">
        <v>59</v>
      </c>
      <c r="G82" s="21">
        <v>13</v>
      </c>
      <c r="H82" s="21">
        <v>4</v>
      </c>
      <c r="I82" s="21">
        <v>712</v>
      </c>
      <c r="J82" s="21">
        <v>72</v>
      </c>
    </row>
    <row r="83" spans="1:10" x14ac:dyDescent="0.2">
      <c r="A83" s="20" t="s">
        <v>381</v>
      </c>
      <c r="B83" s="21">
        <v>1824</v>
      </c>
      <c r="C83" s="21">
        <v>121</v>
      </c>
      <c r="D83" s="21">
        <v>662</v>
      </c>
      <c r="E83" s="21">
        <v>668</v>
      </c>
      <c r="F83" s="21">
        <v>271</v>
      </c>
      <c r="G83" s="21">
        <v>79</v>
      </c>
      <c r="H83" s="21">
        <v>23</v>
      </c>
      <c r="I83" s="21">
        <v>1451</v>
      </c>
      <c r="J83" s="21">
        <v>350</v>
      </c>
    </row>
    <row r="84" spans="1:10" x14ac:dyDescent="0.2">
      <c r="A84" s="20" t="s">
        <v>366</v>
      </c>
      <c r="B84" s="21">
        <v>65</v>
      </c>
      <c r="C84" s="21">
        <v>2</v>
      </c>
      <c r="D84" s="21">
        <v>29</v>
      </c>
      <c r="E84" s="21">
        <v>21</v>
      </c>
      <c r="F84" s="21">
        <v>8</v>
      </c>
      <c r="G84" s="21">
        <v>2</v>
      </c>
      <c r="H84" s="21">
        <v>3</v>
      </c>
      <c r="I84" s="21">
        <v>52</v>
      </c>
      <c r="J84" s="21">
        <v>10</v>
      </c>
    </row>
    <row r="85" spans="1:10" x14ac:dyDescent="0.2">
      <c r="A85" s="9" t="s">
        <v>382</v>
      </c>
      <c r="B85" s="9"/>
      <c r="C85" s="9"/>
      <c r="D85" s="9"/>
      <c r="E85" s="9"/>
      <c r="F85" s="9"/>
      <c r="G85" s="9"/>
      <c r="H85" s="9"/>
      <c r="I85" s="9"/>
      <c r="J85" s="9"/>
    </row>
    <row r="86" spans="1:10" x14ac:dyDescent="0.2">
      <c r="A86" s="20" t="s">
        <v>383</v>
      </c>
      <c r="B86" s="21">
        <v>393</v>
      </c>
      <c r="C86" s="21">
        <v>37</v>
      </c>
      <c r="D86" s="21">
        <v>173</v>
      </c>
      <c r="E86" s="21">
        <v>147</v>
      </c>
      <c r="F86" s="21">
        <v>26</v>
      </c>
      <c r="G86" s="21">
        <v>9</v>
      </c>
      <c r="H86" s="21">
        <v>1</v>
      </c>
      <c r="I86" s="21">
        <v>357</v>
      </c>
      <c r="J86" s="21">
        <v>35</v>
      </c>
    </row>
    <row r="87" spans="1:10" x14ac:dyDescent="0.2">
      <c r="A87" s="20" t="s">
        <v>181</v>
      </c>
      <c r="B87" s="21">
        <v>1944</v>
      </c>
      <c r="C87" s="21">
        <v>137</v>
      </c>
      <c r="D87" s="21">
        <v>764</v>
      </c>
      <c r="E87" s="21">
        <v>694</v>
      </c>
      <c r="F87" s="21">
        <v>257</v>
      </c>
      <c r="G87" s="21">
        <v>71</v>
      </c>
      <c r="H87" s="21">
        <v>21</v>
      </c>
      <c r="I87" s="21">
        <v>1595</v>
      </c>
      <c r="J87" s="21">
        <v>328</v>
      </c>
    </row>
    <row r="88" spans="1:10" x14ac:dyDescent="0.2">
      <c r="A88" s="20" t="s">
        <v>182</v>
      </c>
      <c r="B88" s="21">
        <v>38</v>
      </c>
      <c r="C88" s="21">
        <v>4</v>
      </c>
      <c r="D88" s="21">
        <v>11</v>
      </c>
      <c r="E88" s="21">
        <v>15</v>
      </c>
      <c r="F88" s="21">
        <v>3</v>
      </c>
      <c r="G88" s="21">
        <v>4</v>
      </c>
      <c r="H88" s="21">
        <v>1</v>
      </c>
      <c r="I88" s="21">
        <v>30</v>
      </c>
      <c r="J88" s="21">
        <v>7</v>
      </c>
    </row>
    <row r="89" spans="1:10" x14ac:dyDescent="0.2">
      <c r="A89" s="20" t="s">
        <v>384</v>
      </c>
      <c r="B89" s="21">
        <v>36</v>
      </c>
      <c r="C89" s="21">
        <v>4</v>
      </c>
      <c r="D89" s="21">
        <v>9</v>
      </c>
      <c r="E89" s="21">
        <v>15</v>
      </c>
      <c r="F89" s="21">
        <v>7</v>
      </c>
      <c r="G89" s="21">
        <v>1</v>
      </c>
      <c r="H89" s="21">
        <v>0</v>
      </c>
      <c r="I89" s="21">
        <v>28</v>
      </c>
      <c r="J89" s="21">
        <v>8</v>
      </c>
    </row>
    <row r="90" spans="1:10" x14ac:dyDescent="0.2">
      <c r="A90" s="20" t="s">
        <v>183</v>
      </c>
      <c r="B90" s="21">
        <v>53</v>
      </c>
      <c r="C90" s="21">
        <v>14</v>
      </c>
      <c r="D90" s="21">
        <v>16</v>
      </c>
      <c r="E90" s="21">
        <v>19</v>
      </c>
      <c r="F90" s="21">
        <v>4</v>
      </c>
      <c r="G90" s="21">
        <v>0</v>
      </c>
      <c r="H90" s="21">
        <v>0</v>
      </c>
      <c r="I90" s="21">
        <v>49</v>
      </c>
      <c r="J90" s="21">
        <v>4</v>
      </c>
    </row>
    <row r="91" spans="1:10" x14ac:dyDescent="0.2">
      <c r="A91" s="20" t="s">
        <v>385</v>
      </c>
      <c r="B91" s="21">
        <v>22</v>
      </c>
      <c r="C91" s="21">
        <v>0</v>
      </c>
      <c r="D91" s="21">
        <v>5</v>
      </c>
      <c r="E91" s="21">
        <v>9</v>
      </c>
      <c r="F91" s="21">
        <v>7</v>
      </c>
      <c r="G91" s="21">
        <v>0</v>
      </c>
      <c r="H91" s="21">
        <v>1</v>
      </c>
      <c r="I91" s="21">
        <v>14</v>
      </c>
      <c r="J91" s="21">
        <v>7</v>
      </c>
    </row>
    <row r="92" spans="1:10" x14ac:dyDescent="0.2">
      <c r="A92" s="20" t="s">
        <v>386</v>
      </c>
      <c r="B92" s="21">
        <v>32</v>
      </c>
      <c r="C92" s="21">
        <v>1</v>
      </c>
      <c r="D92" s="21">
        <v>7</v>
      </c>
      <c r="E92" s="21">
        <v>13</v>
      </c>
      <c r="F92" s="21">
        <v>9</v>
      </c>
      <c r="G92" s="21">
        <v>2</v>
      </c>
      <c r="H92" s="21">
        <v>0</v>
      </c>
      <c r="I92" s="21">
        <v>21</v>
      </c>
      <c r="J92" s="21">
        <v>11</v>
      </c>
    </row>
    <row r="93" spans="1:10" x14ac:dyDescent="0.2">
      <c r="A93" s="20" t="s">
        <v>387</v>
      </c>
      <c r="B93" s="21">
        <v>9</v>
      </c>
      <c r="C93" s="21">
        <v>2</v>
      </c>
      <c r="D93" s="21">
        <v>3</v>
      </c>
      <c r="E93" s="21">
        <v>1</v>
      </c>
      <c r="F93" s="21">
        <v>2</v>
      </c>
      <c r="G93" s="21">
        <v>1</v>
      </c>
      <c r="H93" s="21">
        <v>0</v>
      </c>
      <c r="I93" s="21">
        <v>6</v>
      </c>
      <c r="J93" s="21">
        <v>3</v>
      </c>
    </row>
    <row r="94" spans="1:10" x14ac:dyDescent="0.2">
      <c r="A94" s="20" t="s">
        <v>366</v>
      </c>
      <c r="B94" s="21">
        <v>150</v>
      </c>
      <c r="C94" s="21">
        <v>10</v>
      </c>
      <c r="D94" s="21">
        <v>55</v>
      </c>
      <c r="E94" s="21">
        <v>50</v>
      </c>
      <c r="F94" s="21">
        <v>23</v>
      </c>
      <c r="G94" s="21">
        <v>6</v>
      </c>
      <c r="H94" s="21">
        <v>6</v>
      </c>
      <c r="I94" s="21">
        <v>115</v>
      </c>
      <c r="J94" s="21">
        <v>29</v>
      </c>
    </row>
    <row r="95" spans="1:10" x14ac:dyDescent="0.2">
      <c r="A95" s="9" t="s">
        <v>388</v>
      </c>
      <c r="B95" s="9"/>
      <c r="C95" s="9"/>
      <c r="D95" s="9"/>
      <c r="E95" s="9"/>
      <c r="F95" s="9"/>
      <c r="G95" s="9"/>
      <c r="H95" s="9"/>
      <c r="I95" s="9"/>
      <c r="J95" s="9"/>
    </row>
    <row r="96" spans="1:10" x14ac:dyDescent="0.2">
      <c r="A96" s="20" t="s">
        <v>184</v>
      </c>
      <c r="B96" s="21">
        <v>54</v>
      </c>
      <c r="C96" s="21">
        <v>0</v>
      </c>
      <c r="D96" s="21">
        <v>17</v>
      </c>
      <c r="E96" s="21">
        <v>20</v>
      </c>
      <c r="F96" s="21">
        <v>9</v>
      </c>
      <c r="G96" s="21">
        <v>6</v>
      </c>
      <c r="H96" s="21">
        <v>2</v>
      </c>
      <c r="I96" s="21">
        <v>37</v>
      </c>
      <c r="J96" s="21">
        <v>15</v>
      </c>
    </row>
    <row r="97" spans="1:10" x14ac:dyDescent="0.2">
      <c r="A97" s="20" t="s">
        <v>185</v>
      </c>
      <c r="B97" s="21">
        <v>196</v>
      </c>
      <c r="C97" s="21">
        <v>14</v>
      </c>
      <c r="D97" s="21">
        <v>62</v>
      </c>
      <c r="E97" s="21">
        <v>68</v>
      </c>
      <c r="F97" s="21">
        <v>33</v>
      </c>
      <c r="G97" s="21">
        <v>15</v>
      </c>
      <c r="H97" s="21">
        <v>4</v>
      </c>
      <c r="I97" s="21">
        <v>144</v>
      </c>
      <c r="J97" s="21">
        <v>48</v>
      </c>
    </row>
    <row r="98" spans="1:10" x14ac:dyDescent="0.2">
      <c r="A98" s="20" t="s">
        <v>186</v>
      </c>
      <c r="B98" s="21">
        <v>310</v>
      </c>
      <c r="C98" s="21">
        <v>15</v>
      </c>
      <c r="D98" s="21">
        <v>111</v>
      </c>
      <c r="E98" s="21">
        <v>122</v>
      </c>
      <c r="F98" s="21">
        <v>45</v>
      </c>
      <c r="G98" s="21">
        <v>16</v>
      </c>
      <c r="H98" s="21">
        <v>1</v>
      </c>
      <c r="I98" s="21">
        <v>248</v>
      </c>
      <c r="J98" s="21">
        <v>61</v>
      </c>
    </row>
    <row r="99" spans="1:10" x14ac:dyDescent="0.2">
      <c r="A99" s="20" t="s">
        <v>187</v>
      </c>
      <c r="B99" s="21">
        <v>385</v>
      </c>
      <c r="C99" s="21">
        <v>31</v>
      </c>
      <c r="D99" s="21">
        <v>132</v>
      </c>
      <c r="E99" s="21">
        <v>146</v>
      </c>
      <c r="F99" s="21">
        <v>54</v>
      </c>
      <c r="G99" s="21">
        <v>19</v>
      </c>
      <c r="H99" s="21">
        <v>3</v>
      </c>
      <c r="I99" s="21">
        <v>309</v>
      </c>
      <c r="J99" s="21">
        <v>73</v>
      </c>
    </row>
    <row r="100" spans="1:10" x14ac:dyDescent="0.2">
      <c r="A100" s="20" t="s">
        <v>188</v>
      </c>
      <c r="B100" s="21">
        <v>361</v>
      </c>
      <c r="C100" s="21">
        <v>24</v>
      </c>
      <c r="D100" s="21">
        <v>161</v>
      </c>
      <c r="E100" s="21">
        <v>125</v>
      </c>
      <c r="F100" s="21">
        <v>41</v>
      </c>
      <c r="G100" s="21">
        <v>8</v>
      </c>
      <c r="H100" s="21">
        <v>2</v>
      </c>
      <c r="I100" s="21">
        <v>310</v>
      </c>
      <c r="J100" s="21">
        <v>49</v>
      </c>
    </row>
    <row r="101" spans="1:10" x14ac:dyDescent="0.2">
      <c r="A101" s="20" t="s">
        <v>189</v>
      </c>
      <c r="B101" s="21">
        <v>315</v>
      </c>
      <c r="C101" s="21">
        <v>21</v>
      </c>
      <c r="D101" s="21">
        <v>135</v>
      </c>
      <c r="E101" s="21">
        <v>119</v>
      </c>
      <c r="F101" s="21">
        <v>34</v>
      </c>
      <c r="G101" s="21">
        <v>2</v>
      </c>
      <c r="H101" s="21">
        <v>4</v>
      </c>
      <c r="I101" s="21">
        <v>275</v>
      </c>
      <c r="J101" s="21">
        <v>36</v>
      </c>
    </row>
    <row r="102" spans="1:10" x14ac:dyDescent="0.2">
      <c r="A102" s="20" t="s">
        <v>190</v>
      </c>
      <c r="B102" s="21">
        <v>364</v>
      </c>
      <c r="C102" s="21">
        <v>35</v>
      </c>
      <c r="D102" s="21">
        <v>146</v>
      </c>
      <c r="E102" s="21">
        <v>131</v>
      </c>
      <c r="F102" s="21">
        <v>42</v>
      </c>
      <c r="G102" s="21">
        <v>9</v>
      </c>
      <c r="H102" s="21">
        <v>1</v>
      </c>
      <c r="I102" s="21">
        <v>312</v>
      </c>
      <c r="J102" s="21">
        <v>51</v>
      </c>
    </row>
    <row r="103" spans="1:10" x14ac:dyDescent="0.2">
      <c r="A103" s="20" t="s">
        <v>191</v>
      </c>
      <c r="B103" s="21">
        <v>267</v>
      </c>
      <c r="C103" s="21">
        <v>30</v>
      </c>
      <c r="D103" s="21">
        <v>116</v>
      </c>
      <c r="E103" s="21">
        <v>89</v>
      </c>
      <c r="F103" s="21">
        <v>24</v>
      </c>
      <c r="G103" s="21">
        <v>7</v>
      </c>
      <c r="H103" s="21">
        <v>1</v>
      </c>
      <c r="I103" s="21">
        <v>235</v>
      </c>
      <c r="J103" s="21">
        <v>31</v>
      </c>
    </row>
    <row r="104" spans="1:10" x14ac:dyDescent="0.2">
      <c r="A104" s="20" t="s">
        <v>192</v>
      </c>
      <c r="B104" s="21">
        <v>90</v>
      </c>
      <c r="C104" s="21">
        <v>6</v>
      </c>
      <c r="D104" s="21">
        <v>40</v>
      </c>
      <c r="E104" s="21">
        <v>32</v>
      </c>
      <c r="F104" s="21">
        <v>8</v>
      </c>
      <c r="G104" s="21">
        <v>2</v>
      </c>
      <c r="H104" s="21">
        <v>2</v>
      </c>
      <c r="I104" s="21">
        <v>78</v>
      </c>
      <c r="J104" s="21">
        <v>10</v>
      </c>
    </row>
    <row r="105" spans="1:10" x14ac:dyDescent="0.2">
      <c r="A105" s="20" t="s">
        <v>193</v>
      </c>
      <c r="B105" s="21">
        <v>94</v>
      </c>
      <c r="C105" s="21">
        <v>19</v>
      </c>
      <c r="D105" s="21">
        <v>42</v>
      </c>
      <c r="E105" s="21">
        <v>28</v>
      </c>
      <c r="F105" s="21">
        <v>4</v>
      </c>
      <c r="G105" s="21">
        <v>1</v>
      </c>
      <c r="H105" s="21">
        <v>0</v>
      </c>
      <c r="I105" s="21">
        <v>89</v>
      </c>
      <c r="J105" s="21">
        <v>5</v>
      </c>
    </row>
    <row r="106" spans="1:10" x14ac:dyDescent="0.2">
      <c r="A106" s="20" t="s">
        <v>389</v>
      </c>
      <c r="B106" s="21">
        <v>47</v>
      </c>
      <c r="C106" s="21">
        <v>3</v>
      </c>
      <c r="D106" s="21">
        <v>6</v>
      </c>
      <c r="E106" s="21">
        <v>22</v>
      </c>
      <c r="F106" s="21">
        <v>10</v>
      </c>
      <c r="G106" s="21">
        <v>4</v>
      </c>
      <c r="H106" s="21">
        <v>2</v>
      </c>
      <c r="I106" s="21">
        <v>31</v>
      </c>
      <c r="J106" s="21">
        <v>14</v>
      </c>
    </row>
    <row r="107" spans="1:10" x14ac:dyDescent="0.2">
      <c r="A107" s="20" t="s">
        <v>366</v>
      </c>
      <c r="B107" s="21">
        <v>194</v>
      </c>
      <c r="C107" s="21">
        <v>11</v>
      </c>
      <c r="D107" s="21">
        <v>75</v>
      </c>
      <c r="E107" s="21">
        <v>61</v>
      </c>
      <c r="F107" s="21">
        <v>34</v>
      </c>
      <c r="G107" s="21">
        <v>5</v>
      </c>
      <c r="H107" s="21">
        <v>8</v>
      </c>
      <c r="I107" s="21">
        <v>147</v>
      </c>
      <c r="J107" s="21">
        <v>39</v>
      </c>
    </row>
    <row r="108" spans="1:10" x14ac:dyDescent="0.2">
      <c r="A108" s="9" t="s">
        <v>390</v>
      </c>
      <c r="B108" s="9"/>
      <c r="C108" s="9"/>
      <c r="D108" s="9"/>
      <c r="E108" s="9"/>
      <c r="F108" s="9"/>
      <c r="G108" s="9"/>
      <c r="H108" s="9"/>
      <c r="I108" s="9"/>
      <c r="J108" s="9"/>
    </row>
    <row r="109" spans="1:10" x14ac:dyDescent="0.2">
      <c r="A109" s="20" t="s">
        <v>391</v>
      </c>
      <c r="B109" s="21">
        <v>633</v>
      </c>
      <c r="C109" s="21">
        <v>42</v>
      </c>
      <c r="D109" s="21">
        <v>228</v>
      </c>
      <c r="E109" s="21">
        <v>240</v>
      </c>
      <c r="F109" s="21">
        <v>88</v>
      </c>
      <c r="G109" s="21">
        <v>26</v>
      </c>
      <c r="H109" s="21">
        <v>9</v>
      </c>
      <c r="I109" s="21">
        <v>510</v>
      </c>
      <c r="J109" s="21">
        <v>114</v>
      </c>
    </row>
    <row r="110" spans="1:10" x14ac:dyDescent="0.2">
      <c r="A110" s="20" t="s">
        <v>392</v>
      </c>
      <c r="B110" s="21">
        <v>1123</v>
      </c>
      <c r="C110" s="21">
        <v>85</v>
      </c>
      <c r="D110" s="21">
        <v>422</v>
      </c>
      <c r="E110" s="21">
        <v>398</v>
      </c>
      <c r="F110" s="21">
        <v>169</v>
      </c>
      <c r="G110" s="21">
        <v>37</v>
      </c>
      <c r="H110" s="21">
        <v>12</v>
      </c>
      <c r="I110" s="21">
        <v>905</v>
      </c>
      <c r="J110" s="21">
        <v>206</v>
      </c>
    </row>
    <row r="111" spans="1:10" x14ac:dyDescent="0.2">
      <c r="A111" s="20" t="s">
        <v>393</v>
      </c>
      <c r="B111" s="21">
        <v>660</v>
      </c>
      <c r="C111" s="21">
        <v>57</v>
      </c>
      <c r="D111" s="21">
        <v>272</v>
      </c>
      <c r="E111" s="21">
        <v>242</v>
      </c>
      <c r="F111" s="21">
        <v>60</v>
      </c>
      <c r="G111" s="21">
        <v>23</v>
      </c>
      <c r="H111" s="21">
        <v>6</v>
      </c>
      <c r="I111" s="21">
        <v>571</v>
      </c>
      <c r="J111" s="21">
        <v>83</v>
      </c>
    </row>
    <row r="112" spans="1:10" x14ac:dyDescent="0.2">
      <c r="A112" s="20" t="s">
        <v>394</v>
      </c>
      <c r="B112" s="21">
        <v>261</v>
      </c>
      <c r="C112" s="21">
        <v>25</v>
      </c>
      <c r="D112" s="21">
        <v>121</v>
      </c>
      <c r="E112" s="21">
        <v>83</v>
      </c>
      <c r="F112" s="21">
        <v>21</v>
      </c>
      <c r="G112" s="21">
        <v>8</v>
      </c>
      <c r="H112" s="21">
        <v>3</v>
      </c>
      <c r="I112" s="21">
        <v>229</v>
      </c>
      <c r="J112" s="21">
        <v>29</v>
      </c>
    </row>
    <row r="113" spans="1:10" x14ac:dyDescent="0.2">
      <c r="A113" s="9" t="s">
        <v>395</v>
      </c>
      <c r="B113" s="9"/>
      <c r="C113" s="9"/>
      <c r="D113" s="9"/>
      <c r="E113" s="9"/>
      <c r="F113" s="9"/>
      <c r="G113" s="9"/>
      <c r="H113" s="9"/>
      <c r="I113" s="9"/>
      <c r="J113" s="9"/>
    </row>
    <row r="114" spans="1:10" x14ac:dyDescent="0.2">
      <c r="A114" s="20" t="s">
        <v>396</v>
      </c>
      <c r="B114" s="21">
        <v>329</v>
      </c>
      <c r="C114" s="21">
        <v>19</v>
      </c>
      <c r="D114" s="21">
        <v>134</v>
      </c>
      <c r="E114" s="21">
        <v>131</v>
      </c>
      <c r="F114" s="21">
        <v>33</v>
      </c>
      <c r="G114" s="21">
        <v>10</v>
      </c>
      <c r="H114" s="21">
        <v>2</v>
      </c>
      <c r="I114" s="21">
        <v>284</v>
      </c>
      <c r="J114" s="21">
        <v>43</v>
      </c>
    </row>
    <row r="115" spans="1:10" x14ac:dyDescent="0.2">
      <c r="A115" s="20" t="s">
        <v>397</v>
      </c>
      <c r="B115" s="21">
        <v>828</v>
      </c>
      <c r="C115" s="21">
        <v>61</v>
      </c>
      <c r="D115" s="21">
        <v>306</v>
      </c>
      <c r="E115" s="21">
        <v>300</v>
      </c>
      <c r="F115" s="21">
        <v>112</v>
      </c>
      <c r="G115" s="21">
        <v>40</v>
      </c>
      <c r="H115" s="21">
        <v>9</v>
      </c>
      <c r="I115" s="21">
        <v>667</v>
      </c>
      <c r="J115" s="21">
        <v>152</v>
      </c>
    </row>
    <row r="116" spans="1:10" x14ac:dyDescent="0.2">
      <c r="A116" s="20" t="s">
        <v>879</v>
      </c>
      <c r="B116" s="21">
        <v>499</v>
      </c>
      <c r="C116" s="21">
        <v>39</v>
      </c>
      <c r="D116" s="21">
        <v>211</v>
      </c>
      <c r="E116" s="21">
        <v>176</v>
      </c>
      <c r="F116" s="21">
        <v>56</v>
      </c>
      <c r="G116" s="21">
        <v>13</v>
      </c>
      <c r="H116" s="21">
        <v>4</v>
      </c>
      <c r="I116" s="21">
        <v>426</v>
      </c>
      <c r="J116" s="21">
        <v>69</v>
      </c>
    </row>
    <row r="117" spans="1:10" x14ac:dyDescent="0.2">
      <c r="A117" s="20" t="s">
        <v>398</v>
      </c>
      <c r="B117" s="21">
        <v>468</v>
      </c>
      <c r="C117" s="21">
        <v>39</v>
      </c>
      <c r="D117" s="21">
        <v>185</v>
      </c>
      <c r="E117" s="21">
        <v>153</v>
      </c>
      <c r="F117" s="21">
        <v>69</v>
      </c>
      <c r="G117" s="21">
        <v>14</v>
      </c>
      <c r="H117" s="21">
        <v>8</v>
      </c>
      <c r="I117" s="21">
        <v>377</v>
      </c>
      <c r="J117" s="21">
        <v>83</v>
      </c>
    </row>
    <row r="118" spans="1:10" x14ac:dyDescent="0.2">
      <c r="A118" s="20" t="s">
        <v>399</v>
      </c>
      <c r="B118" s="21">
        <v>257</v>
      </c>
      <c r="C118" s="21">
        <v>18</v>
      </c>
      <c r="D118" s="21">
        <v>92</v>
      </c>
      <c r="E118" s="21">
        <v>106</v>
      </c>
      <c r="F118" s="21">
        <v>29</v>
      </c>
      <c r="G118" s="21">
        <v>8</v>
      </c>
      <c r="H118" s="21">
        <v>4</v>
      </c>
      <c r="I118" s="21">
        <v>216</v>
      </c>
      <c r="J118" s="21">
        <v>37</v>
      </c>
    </row>
    <row r="119" spans="1:10" x14ac:dyDescent="0.2">
      <c r="A119" s="20" t="s">
        <v>400</v>
      </c>
      <c r="B119" s="21">
        <v>296</v>
      </c>
      <c r="C119" s="21">
        <v>33</v>
      </c>
      <c r="D119" s="21">
        <v>115</v>
      </c>
      <c r="E119" s="21">
        <v>97</v>
      </c>
      <c r="F119" s="21">
        <v>39</v>
      </c>
      <c r="G119" s="21">
        <v>9</v>
      </c>
      <c r="H119" s="21">
        <v>3</v>
      </c>
      <c r="I119" s="21">
        <v>245</v>
      </c>
      <c r="J119" s="21">
        <v>48</v>
      </c>
    </row>
    <row r="120" spans="1:10" x14ac:dyDescent="0.2">
      <c r="A120" s="9" t="s">
        <v>401</v>
      </c>
      <c r="B120" s="9"/>
      <c r="C120" s="9"/>
      <c r="D120" s="9"/>
      <c r="E120" s="9"/>
      <c r="F120" s="9"/>
      <c r="G120" s="9"/>
      <c r="H120" s="9"/>
      <c r="I120" s="9"/>
      <c r="J120" s="9"/>
    </row>
    <row r="121" spans="1:10" x14ac:dyDescent="0.2">
      <c r="A121" s="20" t="s">
        <v>878</v>
      </c>
      <c r="B121" s="21">
        <v>116</v>
      </c>
      <c r="C121" s="21">
        <v>4</v>
      </c>
      <c r="D121" s="21">
        <v>42</v>
      </c>
      <c r="E121" s="21">
        <v>58</v>
      </c>
      <c r="F121" s="21">
        <v>7</v>
      </c>
      <c r="G121" s="21">
        <v>4</v>
      </c>
      <c r="H121" s="21">
        <v>1</v>
      </c>
      <c r="I121" s="21">
        <v>104</v>
      </c>
      <c r="J121" s="21">
        <v>11</v>
      </c>
    </row>
    <row r="122" spans="1:10" x14ac:dyDescent="0.2">
      <c r="A122" s="20" t="s">
        <v>402</v>
      </c>
      <c r="B122" s="21">
        <v>213</v>
      </c>
      <c r="C122" s="21">
        <v>15</v>
      </c>
      <c r="D122" s="21">
        <v>92</v>
      </c>
      <c r="E122" s="21">
        <v>73</v>
      </c>
      <c r="F122" s="21">
        <v>26</v>
      </c>
      <c r="G122" s="21">
        <v>6</v>
      </c>
      <c r="H122" s="21">
        <v>1</v>
      </c>
      <c r="I122" s="21">
        <v>180</v>
      </c>
      <c r="J122" s="21">
        <v>32</v>
      </c>
    </row>
    <row r="123" spans="1:10" x14ac:dyDescent="0.2">
      <c r="A123" s="20" t="s">
        <v>397</v>
      </c>
      <c r="B123" s="21">
        <v>828</v>
      </c>
      <c r="C123" s="21">
        <v>61</v>
      </c>
      <c r="D123" s="21">
        <v>306</v>
      </c>
      <c r="E123" s="21">
        <v>300</v>
      </c>
      <c r="F123" s="21">
        <v>112</v>
      </c>
      <c r="G123" s="21">
        <v>40</v>
      </c>
      <c r="H123" s="21">
        <v>9</v>
      </c>
      <c r="I123" s="21">
        <v>667</v>
      </c>
      <c r="J123" s="21">
        <v>152</v>
      </c>
    </row>
    <row r="124" spans="1:10" x14ac:dyDescent="0.2">
      <c r="A124" s="20" t="s">
        <v>403</v>
      </c>
      <c r="B124" s="21">
        <v>133</v>
      </c>
      <c r="C124" s="21">
        <v>12</v>
      </c>
      <c r="D124" s="21">
        <v>54</v>
      </c>
      <c r="E124" s="21">
        <v>46</v>
      </c>
      <c r="F124" s="21">
        <v>19</v>
      </c>
      <c r="G124" s="21">
        <v>2</v>
      </c>
      <c r="H124" s="21">
        <v>0</v>
      </c>
      <c r="I124" s="21">
        <v>112</v>
      </c>
      <c r="J124" s="21">
        <v>21</v>
      </c>
    </row>
    <row r="125" spans="1:10" x14ac:dyDescent="0.2">
      <c r="A125" s="20" t="s">
        <v>404</v>
      </c>
      <c r="B125" s="21">
        <v>120</v>
      </c>
      <c r="C125" s="21">
        <v>7</v>
      </c>
      <c r="D125" s="21">
        <v>58</v>
      </c>
      <c r="E125" s="21">
        <v>38</v>
      </c>
      <c r="F125" s="21">
        <v>11</v>
      </c>
      <c r="G125" s="21">
        <v>4</v>
      </c>
      <c r="H125" s="21">
        <v>2</v>
      </c>
      <c r="I125" s="21">
        <v>103</v>
      </c>
      <c r="J125" s="21">
        <v>15</v>
      </c>
    </row>
    <row r="126" spans="1:10" x14ac:dyDescent="0.2">
      <c r="A126" s="20" t="s">
        <v>405</v>
      </c>
      <c r="B126" s="21">
        <v>246</v>
      </c>
      <c r="C126" s="21">
        <v>20</v>
      </c>
      <c r="D126" s="21">
        <v>99</v>
      </c>
      <c r="E126" s="21">
        <v>92</v>
      </c>
      <c r="F126" s="21">
        <v>26</v>
      </c>
      <c r="G126" s="21">
        <v>7</v>
      </c>
      <c r="H126" s="21">
        <v>2</v>
      </c>
      <c r="I126" s="21">
        <v>211</v>
      </c>
      <c r="J126" s="21">
        <v>33</v>
      </c>
    </row>
    <row r="127" spans="1:10" x14ac:dyDescent="0.2">
      <c r="A127" s="20" t="s">
        <v>398</v>
      </c>
      <c r="B127" s="21">
        <v>468</v>
      </c>
      <c r="C127" s="21">
        <v>39</v>
      </c>
      <c r="D127" s="21">
        <v>185</v>
      </c>
      <c r="E127" s="21">
        <v>153</v>
      </c>
      <c r="F127" s="21">
        <v>69</v>
      </c>
      <c r="G127" s="21">
        <v>14</v>
      </c>
      <c r="H127" s="21">
        <v>8</v>
      </c>
      <c r="I127" s="21">
        <v>377</v>
      </c>
      <c r="J127" s="21">
        <v>83</v>
      </c>
    </row>
    <row r="128" spans="1:10" x14ac:dyDescent="0.2">
      <c r="A128" s="20" t="s">
        <v>406</v>
      </c>
      <c r="B128" s="21">
        <v>180</v>
      </c>
      <c r="C128" s="21">
        <v>13</v>
      </c>
      <c r="D128" s="21">
        <v>64</v>
      </c>
      <c r="E128" s="21">
        <v>73</v>
      </c>
      <c r="F128" s="21">
        <v>22</v>
      </c>
      <c r="G128" s="21">
        <v>5</v>
      </c>
      <c r="H128" s="21">
        <v>3</v>
      </c>
      <c r="I128" s="21">
        <v>150</v>
      </c>
      <c r="J128" s="21">
        <v>27</v>
      </c>
    </row>
    <row r="129" spans="1:10" x14ac:dyDescent="0.2">
      <c r="A129" s="20" t="s">
        <v>407</v>
      </c>
      <c r="B129" s="21">
        <v>77</v>
      </c>
      <c r="C129" s="21">
        <v>5</v>
      </c>
      <c r="D129" s="21">
        <v>28</v>
      </c>
      <c r="E129" s="21">
        <v>33</v>
      </c>
      <c r="F129" s="21">
        <v>7</v>
      </c>
      <c r="G129" s="21">
        <v>3</v>
      </c>
      <c r="H129" s="21">
        <v>1</v>
      </c>
      <c r="I129" s="21">
        <v>66</v>
      </c>
      <c r="J129" s="21">
        <v>10</v>
      </c>
    </row>
    <row r="130" spans="1:10" x14ac:dyDescent="0.2">
      <c r="A130" s="33" t="s">
        <v>400</v>
      </c>
      <c r="B130" s="34">
        <v>296</v>
      </c>
      <c r="C130" s="34">
        <v>33</v>
      </c>
      <c r="D130" s="34">
        <v>115</v>
      </c>
      <c r="E130" s="34">
        <v>97</v>
      </c>
      <c r="F130" s="34">
        <v>39</v>
      </c>
      <c r="G130" s="34">
        <v>9</v>
      </c>
      <c r="H130" s="34">
        <v>3</v>
      </c>
      <c r="I130" s="34">
        <v>245</v>
      </c>
      <c r="J130" s="34">
        <v>48</v>
      </c>
    </row>
  </sheetData>
  <phoneticPr fontId="2"/>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47854-54EE-44F4-927E-21BAFBB51A36}">
  <dimension ref="A1:G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7" x14ac:dyDescent="0.2">
      <c r="A1" s="11" t="s">
        <v>3</v>
      </c>
      <c r="B1" s="7"/>
    </row>
    <row r="2" spans="1:7" x14ac:dyDescent="0.2">
      <c r="A2" s="15" t="str">
        <f xml:space="preserve"> HYPERLINK("#'目次'!B31","[25]")</f>
        <v>[25]</v>
      </c>
    </row>
    <row r="3" spans="1:7" x14ac:dyDescent="0.2">
      <c r="A3" s="7" t="s">
        <v>3</v>
      </c>
      <c r="B3" s="8" t="s">
        <v>25</v>
      </c>
    </row>
    <row r="4" spans="1:7" x14ac:dyDescent="0.2">
      <c r="A4" s="7" t="s">
        <v>3</v>
      </c>
      <c r="B4" s="8" t="s">
        <v>24</v>
      </c>
    </row>
    <row r="5" spans="1:7" s="18" customFormat="1" ht="63" x14ac:dyDescent="0.2">
      <c r="A5" s="16" t="s">
        <v>3</v>
      </c>
      <c r="B5" s="17" t="s">
        <v>582</v>
      </c>
      <c r="C5" s="17" t="s">
        <v>717</v>
      </c>
      <c r="D5" s="17" t="s">
        <v>718</v>
      </c>
      <c r="E5" s="17" t="s">
        <v>719</v>
      </c>
      <c r="F5" s="17" t="s">
        <v>198</v>
      </c>
      <c r="G5" s="17" t="s">
        <v>613</v>
      </c>
    </row>
    <row r="6" spans="1:7" x14ac:dyDescent="0.2">
      <c r="A6" s="19" t="s">
        <v>585</v>
      </c>
      <c r="B6" s="10">
        <v>2677</v>
      </c>
      <c r="C6" s="10">
        <v>1941</v>
      </c>
      <c r="D6" s="10">
        <v>351</v>
      </c>
      <c r="E6" s="10">
        <v>179</v>
      </c>
      <c r="F6" s="10">
        <v>161</v>
      </c>
      <c r="G6" s="10">
        <v>45</v>
      </c>
    </row>
    <row r="7" spans="1:7" x14ac:dyDescent="0.2">
      <c r="A7" s="9" t="s">
        <v>339</v>
      </c>
      <c r="B7" s="9"/>
      <c r="C7" s="9"/>
      <c r="D7" s="9"/>
      <c r="E7" s="9"/>
      <c r="F7" s="9"/>
      <c r="G7" s="9"/>
    </row>
    <row r="8" spans="1:7" x14ac:dyDescent="0.2">
      <c r="A8" s="20" t="s">
        <v>340</v>
      </c>
      <c r="B8" s="21">
        <v>1277</v>
      </c>
      <c r="C8" s="21">
        <v>919</v>
      </c>
      <c r="D8" s="21">
        <v>143</v>
      </c>
      <c r="E8" s="21">
        <v>91</v>
      </c>
      <c r="F8" s="21">
        <v>101</v>
      </c>
      <c r="G8" s="21">
        <v>23</v>
      </c>
    </row>
    <row r="9" spans="1:7" x14ac:dyDescent="0.2">
      <c r="A9" s="20" t="s">
        <v>341</v>
      </c>
      <c r="B9" s="21">
        <v>1400</v>
      </c>
      <c r="C9" s="21">
        <v>1022</v>
      </c>
      <c r="D9" s="21">
        <v>208</v>
      </c>
      <c r="E9" s="21">
        <v>88</v>
      </c>
      <c r="F9" s="21">
        <v>60</v>
      </c>
      <c r="G9" s="21">
        <v>22</v>
      </c>
    </row>
    <row r="10" spans="1:7" x14ac:dyDescent="0.2">
      <c r="A10" s="9" t="s">
        <v>342</v>
      </c>
      <c r="B10" s="9"/>
      <c r="C10" s="9"/>
      <c r="D10" s="9"/>
      <c r="E10" s="9"/>
      <c r="F10" s="9"/>
      <c r="G10" s="9"/>
    </row>
    <row r="11" spans="1:7" x14ac:dyDescent="0.2">
      <c r="A11" s="20" t="s">
        <v>343</v>
      </c>
      <c r="B11" s="21">
        <v>610</v>
      </c>
      <c r="C11" s="21">
        <v>498</v>
      </c>
      <c r="D11" s="21">
        <v>54</v>
      </c>
      <c r="E11" s="21">
        <v>29</v>
      </c>
      <c r="F11" s="21">
        <v>24</v>
      </c>
      <c r="G11" s="21">
        <v>5</v>
      </c>
    </row>
    <row r="12" spans="1:7" x14ac:dyDescent="0.2">
      <c r="A12" s="20" t="s">
        <v>344</v>
      </c>
      <c r="B12" s="21">
        <v>755</v>
      </c>
      <c r="C12" s="21">
        <v>578</v>
      </c>
      <c r="D12" s="21">
        <v>84</v>
      </c>
      <c r="E12" s="21">
        <v>35</v>
      </c>
      <c r="F12" s="21">
        <v>46</v>
      </c>
      <c r="G12" s="21">
        <v>12</v>
      </c>
    </row>
    <row r="13" spans="1:7" x14ac:dyDescent="0.2">
      <c r="A13" s="20" t="s">
        <v>345</v>
      </c>
      <c r="B13" s="21">
        <v>601</v>
      </c>
      <c r="C13" s="21">
        <v>431</v>
      </c>
      <c r="D13" s="21">
        <v>80</v>
      </c>
      <c r="E13" s="21">
        <v>50</v>
      </c>
      <c r="F13" s="21">
        <v>32</v>
      </c>
      <c r="G13" s="21">
        <v>8</v>
      </c>
    </row>
    <row r="14" spans="1:7" x14ac:dyDescent="0.2">
      <c r="A14" s="20" t="s">
        <v>346</v>
      </c>
      <c r="B14" s="21">
        <v>425</v>
      </c>
      <c r="C14" s="21">
        <v>259</v>
      </c>
      <c r="D14" s="21">
        <v>80</v>
      </c>
      <c r="E14" s="21">
        <v>41</v>
      </c>
      <c r="F14" s="21">
        <v>32</v>
      </c>
      <c r="G14" s="21">
        <v>13</v>
      </c>
    </row>
    <row r="15" spans="1:7" x14ac:dyDescent="0.2">
      <c r="A15" s="20" t="s">
        <v>347</v>
      </c>
      <c r="B15" s="21">
        <v>217</v>
      </c>
      <c r="C15" s="21">
        <v>134</v>
      </c>
      <c r="D15" s="21">
        <v>41</v>
      </c>
      <c r="E15" s="21">
        <v>17</v>
      </c>
      <c r="F15" s="21">
        <v>20</v>
      </c>
      <c r="G15" s="21">
        <v>5</v>
      </c>
    </row>
    <row r="16" spans="1:7" x14ac:dyDescent="0.2">
      <c r="A16" s="20" t="s">
        <v>348</v>
      </c>
      <c r="B16" s="21">
        <v>56</v>
      </c>
      <c r="C16" s="21">
        <v>32</v>
      </c>
      <c r="D16" s="21">
        <v>12</v>
      </c>
      <c r="E16" s="21">
        <v>6</v>
      </c>
      <c r="F16" s="21">
        <v>4</v>
      </c>
      <c r="G16" s="21">
        <v>2</v>
      </c>
    </row>
    <row r="17" spans="1:7" x14ac:dyDescent="0.2">
      <c r="A17" s="20" t="s">
        <v>349</v>
      </c>
      <c r="B17" s="21">
        <v>13</v>
      </c>
      <c r="C17" s="21">
        <v>9</v>
      </c>
      <c r="D17" s="21">
        <v>0</v>
      </c>
      <c r="E17" s="21">
        <v>1</v>
      </c>
      <c r="F17" s="21">
        <v>3</v>
      </c>
      <c r="G17" s="21">
        <v>0</v>
      </c>
    </row>
    <row r="18" spans="1:7" x14ac:dyDescent="0.2">
      <c r="A18" s="20" t="s">
        <v>350</v>
      </c>
      <c r="B18" s="21">
        <v>1365</v>
      </c>
      <c r="C18" s="21">
        <v>1076</v>
      </c>
      <c r="D18" s="21">
        <v>138</v>
      </c>
      <c r="E18" s="21">
        <v>64</v>
      </c>
      <c r="F18" s="21">
        <v>70</v>
      </c>
      <c r="G18" s="21">
        <v>17</v>
      </c>
    </row>
    <row r="19" spans="1:7" x14ac:dyDescent="0.2">
      <c r="A19" s="20" t="s">
        <v>351</v>
      </c>
      <c r="B19" s="21">
        <v>1026</v>
      </c>
      <c r="C19" s="21">
        <v>690</v>
      </c>
      <c r="D19" s="21">
        <v>160</v>
      </c>
      <c r="E19" s="21">
        <v>91</v>
      </c>
      <c r="F19" s="21">
        <v>64</v>
      </c>
      <c r="G19" s="21">
        <v>21</v>
      </c>
    </row>
    <row r="20" spans="1:7" x14ac:dyDescent="0.2">
      <c r="A20" s="20" t="s">
        <v>352</v>
      </c>
      <c r="B20" s="21">
        <v>286</v>
      </c>
      <c r="C20" s="21">
        <v>175</v>
      </c>
      <c r="D20" s="21">
        <v>53</v>
      </c>
      <c r="E20" s="21">
        <v>24</v>
      </c>
      <c r="F20" s="21">
        <v>27</v>
      </c>
      <c r="G20" s="21">
        <v>7</v>
      </c>
    </row>
    <row r="21" spans="1:7" x14ac:dyDescent="0.2">
      <c r="A21" s="20" t="s">
        <v>353</v>
      </c>
      <c r="B21" s="21">
        <v>1312</v>
      </c>
      <c r="C21" s="21">
        <v>865</v>
      </c>
      <c r="D21" s="21">
        <v>213</v>
      </c>
      <c r="E21" s="21">
        <v>115</v>
      </c>
      <c r="F21" s="21">
        <v>91</v>
      </c>
      <c r="G21" s="21">
        <v>28</v>
      </c>
    </row>
    <row r="22" spans="1:7" x14ac:dyDescent="0.2">
      <c r="A22" s="9" t="s">
        <v>354</v>
      </c>
      <c r="B22" s="10">
        <v>298</v>
      </c>
      <c r="C22" s="10">
        <v>235</v>
      </c>
      <c r="D22" s="10">
        <v>24</v>
      </c>
      <c r="E22" s="10">
        <v>19</v>
      </c>
      <c r="F22" s="10">
        <v>16</v>
      </c>
      <c r="G22" s="10">
        <v>4</v>
      </c>
    </row>
    <row r="23" spans="1:7" x14ac:dyDescent="0.2">
      <c r="A23" s="20" t="s">
        <v>344</v>
      </c>
      <c r="B23" s="21">
        <v>388</v>
      </c>
      <c r="C23" s="21">
        <v>281</v>
      </c>
      <c r="D23" s="21">
        <v>41</v>
      </c>
      <c r="E23" s="21">
        <v>25</v>
      </c>
      <c r="F23" s="21">
        <v>31</v>
      </c>
      <c r="G23" s="21">
        <v>10</v>
      </c>
    </row>
    <row r="24" spans="1:7" x14ac:dyDescent="0.2">
      <c r="A24" s="20" t="s">
        <v>345</v>
      </c>
      <c r="B24" s="21">
        <v>299</v>
      </c>
      <c r="C24" s="21">
        <v>220</v>
      </c>
      <c r="D24" s="21">
        <v>35</v>
      </c>
      <c r="E24" s="21">
        <v>23</v>
      </c>
      <c r="F24" s="21">
        <v>20</v>
      </c>
      <c r="G24" s="21">
        <v>1</v>
      </c>
    </row>
    <row r="25" spans="1:7" x14ac:dyDescent="0.2">
      <c r="A25" s="20" t="s">
        <v>346</v>
      </c>
      <c r="B25" s="21">
        <v>192</v>
      </c>
      <c r="C25" s="21">
        <v>121</v>
      </c>
      <c r="D25" s="21">
        <v>29</v>
      </c>
      <c r="E25" s="21">
        <v>18</v>
      </c>
      <c r="F25" s="21">
        <v>20</v>
      </c>
      <c r="G25" s="21">
        <v>4</v>
      </c>
    </row>
    <row r="26" spans="1:7" x14ac:dyDescent="0.2">
      <c r="A26" s="20" t="s">
        <v>347</v>
      </c>
      <c r="B26" s="21">
        <v>77</v>
      </c>
      <c r="C26" s="21">
        <v>49</v>
      </c>
      <c r="D26" s="21">
        <v>10</v>
      </c>
      <c r="E26" s="21">
        <v>5</v>
      </c>
      <c r="F26" s="21">
        <v>11</v>
      </c>
      <c r="G26" s="21">
        <v>2</v>
      </c>
    </row>
    <row r="27" spans="1:7" x14ac:dyDescent="0.2">
      <c r="A27" s="20" t="s">
        <v>348</v>
      </c>
      <c r="B27" s="21">
        <v>19</v>
      </c>
      <c r="C27" s="21">
        <v>10</v>
      </c>
      <c r="D27" s="21">
        <v>4</v>
      </c>
      <c r="E27" s="21">
        <v>1</v>
      </c>
      <c r="F27" s="21">
        <v>2</v>
      </c>
      <c r="G27" s="21">
        <v>2</v>
      </c>
    </row>
    <row r="28" spans="1:7" x14ac:dyDescent="0.2">
      <c r="A28" s="20" t="s">
        <v>349</v>
      </c>
      <c r="B28" s="21">
        <v>4</v>
      </c>
      <c r="C28" s="21">
        <v>3</v>
      </c>
      <c r="D28" s="21">
        <v>0</v>
      </c>
      <c r="E28" s="21">
        <v>0</v>
      </c>
      <c r="F28" s="21">
        <v>1</v>
      </c>
      <c r="G28" s="21">
        <v>0</v>
      </c>
    </row>
    <row r="29" spans="1:7" x14ac:dyDescent="0.2">
      <c r="A29" s="20" t="s">
        <v>350</v>
      </c>
      <c r="B29" s="21">
        <v>686</v>
      </c>
      <c r="C29" s="21">
        <v>516</v>
      </c>
      <c r="D29" s="21">
        <v>65</v>
      </c>
      <c r="E29" s="21">
        <v>44</v>
      </c>
      <c r="F29" s="21">
        <v>47</v>
      </c>
      <c r="G29" s="21">
        <v>14</v>
      </c>
    </row>
    <row r="30" spans="1:7" x14ac:dyDescent="0.2">
      <c r="A30" s="20" t="s">
        <v>351</v>
      </c>
      <c r="B30" s="21">
        <v>491</v>
      </c>
      <c r="C30" s="21">
        <v>341</v>
      </c>
      <c r="D30" s="21">
        <v>64</v>
      </c>
      <c r="E30" s="21">
        <v>41</v>
      </c>
      <c r="F30" s="21">
        <v>40</v>
      </c>
      <c r="G30" s="21">
        <v>5</v>
      </c>
    </row>
    <row r="31" spans="1:7" x14ac:dyDescent="0.2">
      <c r="A31" s="20" t="s">
        <v>352</v>
      </c>
      <c r="B31" s="21">
        <v>100</v>
      </c>
      <c r="C31" s="21">
        <v>62</v>
      </c>
      <c r="D31" s="21">
        <v>14</v>
      </c>
      <c r="E31" s="21">
        <v>6</v>
      </c>
      <c r="F31" s="21">
        <v>14</v>
      </c>
      <c r="G31" s="21">
        <v>4</v>
      </c>
    </row>
    <row r="32" spans="1:7" x14ac:dyDescent="0.2">
      <c r="A32" s="20" t="s">
        <v>353</v>
      </c>
      <c r="B32" s="21">
        <v>591</v>
      </c>
      <c r="C32" s="21">
        <v>403</v>
      </c>
      <c r="D32" s="21">
        <v>78</v>
      </c>
      <c r="E32" s="21">
        <v>47</v>
      </c>
      <c r="F32" s="21">
        <v>54</v>
      </c>
      <c r="G32" s="21">
        <v>9</v>
      </c>
    </row>
    <row r="33" spans="1:7" x14ac:dyDescent="0.2">
      <c r="A33" s="9" t="s">
        <v>355</v>
      </c>
      <c r="B33" s="10">
        <v>312</v>
      </c>
      <c r="C33" s="10">
        <v>263</v>
      </c>
      <c r="D33" s="10">
        <v>30</v>
      </c>
      <c r="E33" s="10">
        <v>10</v>
      </c>
      <c r="F33" s="10">
        <v>8</v>
      </c>
      <c r="G33" s="10">
        <v>1</v>
      </c>
    </row>
    <row r="34" spans="1:7" x14ac:dyDescent="0.2">
      <c r="A34" s="20" t="s">
        <v>344</v>
      </c>
      <c r="B34" s="21">
        <v>367</v>
      </c>
      <c r="C34" s="21">
        <v>297</v>
      </c>
      <c r="D34" s="21">
        <v>43</v>
      </c>
      <c r="E34" s="21">
        <v>10</v>
      </c>
      <c r="F34" s="21">
        <v>15</v>
      </c>
      <c r="G34" s="21">
        <v>2</v>
      </c>
    </row>
    <row r="35" spans="1:7" x14ac:dyDescent="0.2">
      <c r="A35" s="20" t="s">
        <v>345</v>
      </c>
      <c r="B35" s="21">
        <v>302</v>
      </c>
      <c r="C35" s="21">
        <v>211</v>
      </c>
      <c r="D35" s="21">
        <v>45</v>
      </c>
      <c r="E35" s="21">
        <v>27</v>
      </c>
      <c r="F35" s="21">
        <v>12</v>
      </c>
      <c r="G35" s="21">
        <v>7</v>
      </c>
    </row>
    <row r="36" spans="1:7" x14ac:dyDescent="0.2">
      <c r="A36" s="20" t="s">
        <v>346</v>
      </c>
      <c r="B36" s="21">
        <v>233</v>
      </c>
      <c r="C36" s="21">
        <v>138</v>
      </c>
      <c r="D36" s="21">
        <v>51</v>
      </c>
      <c r="E36" s="21">
        <v>23</v>
      </c>
      <c r="F36" s="21">
        <v>12</v>
      </c>
      <c r="G36" s="21">
        <v>9</v>
      </c>
    </row>
    <row r="37" spans="1:7" x14ac:dyDescent="0.2">
      <c r="A37" s="20" t="s">
        <v>347</v>
      </c>
      <c r="B37" s="21">
        <v>140</v>
      </c>
      <c r="C37" s="21">
        <v>85</v>
      </c>
      <c r="D37" s="21">
        <v>31</v>
      </c>
      <c r="E37" s="21">
        <v>12</v>
      </c>
      <c r="F37" s="21">
        <v>9</v>
      </c>
      <c r="G37" s="21">
        <v>3</v>
      </c>
    </row>
    <row r="38" spans="1:7" x14ac:dyDescent="0.2">
      <c r="A38" s="20" t="s">
        <v>348</v>
      </c>
      <c r="B38" s="21">
        <v>37</v>
      </c>
      <c r="C38" s="21">
        <v>22</v>
      </c>
      <c r="D38" s="21">
        <v>8</v>
      </c>
      <c r="E38" s="21">
        <v>5</v>
      </c>
      <c r="F38" s="21">
        <v>2</v>
      </c>
      <c r="G38" s="21">
        <v>0</v>
      </c>
    </row>
    <row r="39" spans="1:7" x14ac:dyDescent="0.2">
      <c r="A39" s="20" t="s">
        <v>349</v>
      </c>
      <c r="B39" s="21">
        <v>9</v>
      </c>
      <c r="C39" s="21">
        <v>6</v>
      </c>
      <c r="D39" s="21">
        <v>0</v>
      </c>
      <c r="E39" s="21">
        <v>1</v>
      </c>
      <c r="F39" s="21">
        <v>2</v>
      </c>
      <c r="G39" s="21">
        <v>0</v>
      </c>
    </row>
    <row r="40" spans="1:7" x14ac:dyDescent="0.2">
      <c r="A40" s="20" t="s">
        <v>350</v>
      </c>
      <c r="B40" s="21">
        <v>679</v>
      </c>
      <c r="C40" s="21">
        <v>560</v>
      </c>
      <c r="D40" s="21">
        <v>73</v>
      </c>
      <c r="E40" s="21">
        <v>20</v>
      </c>
      <c r="F40" s="21">
        <v>23</v>
      </c>
      <c r="G40" s="21">
        <v>3</v>
      </c>
    </row>
    <row r="41" spans="1:7" x14ac:dyDescent="0.2">
      <c r="A41" s="20" t="s">
        <v>351</v>
      </c>
      <c r="B41" s="21">
        <v>535</v>
      </c>
      <c r="C41" s="21">
        <v>349</v>
      </c>
      <c r="D41" s="21">
        <v>96</v>
      </c>
      <c r="E41" s="21">
        <v>50</v>
      </c>
      <c r="F41" s="21">
        <v>24</v>
      </c>
      <c r="G41" s="21">
        <v>16</v>
      </c>
    </row>
    <row r="42" spans="1:7" x14ac:dyDescent="0.2">
      <c r="A42" s="20" t="s">
        <v>352</v>
      </c>
      <c r="B42" s="21">
        <v>186</v>
      </c>
      <c r="C42" s="21">
        <v>113</v>
      </c>
      <c r="D42" s="21">
        <v>39</v>
      </c>
      <c r="E42" s="21">
        <v>18</v>
      </c>
      <c r="F42" s="21">
        <v>13</v>
      </c>
      <c r="G42" s="21">
        <v>3</v>
      </c>
    </row>
    <row r="43" spans="1:7" x14ac:dyDescent="0.2">
      <c r="A43" s="20" t="s">
        <v>353</v>
      </c>
      <c r="B43" s="21">
        <v>721</v>
      </c>
      <c r="C43" s="21">
        <v>462</v>
      </c>
      <c r="D43" s="21">
        <v>135</v>
      </c>
      <c r="E43" s="21">
        <v>68</v>
      </c>
      <c r="F43" s="21">
        <v>37</v>
      </c>
      <c r="G43" s="21">
        <v>19</v>
      </c>
    </row>
    <row r="44" spans="1:7" x14ac:dyDescent="0.2">
      <c r="A44" s="9" t="s">
        <v>356</v>
      </c>
      <c r="B44" s="9"/>
      <c r="C44" s="9"/>
      <c r="D44" s="9"/>
      <c r="E44" s="9"/>
      <c r="F44" s="9"/>
      <c r="G44" s="9"/>
    </row>
    <row r="45" spans="1:7" x14ac:dyDescent="0.2">
      <c r="A45" s="20" t="s">
        <v>357</v>
      </c>
      <c r="B45" s="21">
        <v>138</v>
      </c>
      <c r="C45" s="21">
        <v>53</v>
      </c>
      <c r="D45" s="21">
        <v>31</v>
      </c>
      <c r="E45" s="21">
        <v>19</v>
      </c>
      <c r="F45" s="21">
        <v>31</v>
      </c>
      <c r="G45" s="21">
        <v>4</v>
      </c>
    </row>
    <row r="46" spans="1:7" x14ac:dyDescent="0.2">
      <c r="A46" s="20" t="s">
        <v>328</v>
      </c>
      <c r="B46" s="21">
        <v>1747</v>
      </c>
      <c r="C46" s="21">
        <v>1429</v>
      </c>
      <c r="D46" s="21">
        <v>157</v>
      </c>
      <c r="E46" s="21">
        <v>85</v>
      </c>
      <c r="F46" s="21">
        <v>55</v>
      </c>
      <c r="G46" s="21">
        <v>21</v>
      </c>
    </row>
    <row r="47" spans="1:7" x14ac:dyDescent="0.2">
      <c r="A47" s="20" t="s">
        <v>329</v>
      </c>
      <c r="B47" s="21">
        <v>191</v>
      </c>
      <c r="C47" s="21">
        <v>103</v>
      </c>
      <c r="D47" s="21">
        <v>37</v>
      </c>
      <c r="E47" s="21">
        <v>15</v>
      </c>
      <c r="F47" s="21">
        <v>35</v>
      </c>
      <c r="G47" s="21">
        <v>1</v>
      </c>
    </row>
    <row r="48" spans="1:7" x14ac:dyDescent="0.2">
      <c r="A48" s="20" t="s">
        <v>330</v>
      </c>
      <c r="B48" s="21">
        <v>544</v>
      </c>
      <c r="C48" s="21">
        <v>318</v>
      </c>
      <c r="D48" s="21">
        <v>122</v>
      </c>
      <c r="E48" s="21">
        <v>54</v>
      </c>
      <c r="F48" s="21">
        <v>36</v>
      </c>
      <c r="G48" s="21">
        <v>14</v>
      </c>
    </row>
    <row r="49" spans="1:7" x14ac:dyDescent="0.2">
      <c r="A49" s="20" t="s">
        <v>358</v>
      </c>
      <c r="B49" s="21">
        <v>57</v>
      </c>
      <c r="C49" s="21">
        <v>38</v>
      </c>
      <c r="D49" s="21">
        <v>4</v>
      </c>
      <c r="E49" s="21">
        <v>6</v>
      </c>
      <c r="F49" s="21">
        <v>4</v>
      </c>
      <c r="G49" s="21">
        <v>5</v>
      </c>
    </row>
    <row r="50" spans="1:7" x14ac:dyDescent="0.2">
      <c r="A50" s="9" t="s">
        <v>359</v>
      </c>
      <c r="B50" s="10">
        <v>89</v>
      </c>
      <c r="C50" s="10">
        <v>30</v>
      </c>
      <c r="D50" s="10">
        <v>17</v>
      </c>
      <c r="E50" s="10">
        <v>13</v>
      </c>
      <c r="F50" s="10">
        <v>25</v>
      </c>
      <c r="G50" s="10">
        <v>4</v>
      </c>
    </row>
    <row r="51" spans="1:7" x14ac:dyDescent="0.2">
      <c r="A51" s="20" t="s">
        <v>331</v>
      </c>
      <c r="B51" s="21">
        <v>977</v>
      </c>
      <c r="C51" s="21">
        <v>792</v>
      </c>
      <c r="D51" s="21">
        <v>83</v>
      </c>
      <c r="E51" s="21">
        <v>54</v>
      </c>
      <c r="F51" s="21">
        <v>36</v>
      </c>
      <c r="G51" s="21">
        <v>12</v>
      </c>
    </row>
    <row r="52" spans="1:7" x14ac:dyDescent="0.2">
      <c r="A52" s="20" t="s">
        <v>332</v>
      </c>
      <c r="B52" s="21">
        <v>73</v>
      </c>
      <c r="C52" s="21">
        <v>23</v>
      </c>
      <c r="D52" s="21">
        <v>15</v>
      </c>
      <c r="E52" s="21">
        <v>9</v>
      </c>
      <c r="F52" s="21">
        <v>25</v>
      </c>
      <c r="G52" s="21">
        <v>1</v>
      </c>
    </row>
    <row r="53" spans="1:7" x14ac:dyDescent="0.2">
      <c r="A53" s="20" t="s">
        <v>333</v>
      </c>
      <c r="B53" s="21">
        <v>108</v>
      </c>
      <c r="C53" s="21">
        <v>52</v>
      </c>
      <c r="D53" s="21">
        <v>27</v>
      </c>
      <c r="E53" s="21">
        <v>12</v>
      </c>
      <c r="F53" s="21">
        <v>14</v>
      </c>
      <c r="G53" s="21">
        <v>3</v>
      </c>
    </row>
    <row r="54" spans="1:7" x14ac:dyDescent="0.2">
      <c r="A54" s="20" t="s">
        <v>358</v>
      </c>
      <c r="B54" s="21">
        <v>30</v>
      </c>
      <c r="C54" s="21">
        <v>22</v>
      </c>
      <c r="D54" s="21">
        <v>1</v>
      </c>
      <c r="E54" s="21">
        <v>3</v>
      </c>
      <c r="F54" s="21">
        <v>1</v>
      </c>
      <c r="G54" s="21">
        <v>3</v>
      </c>
    </row>
    <row r="55" spans="1:7" x14ac:dyDescent="0.2">
      <c r="A55" s="9" t="s">
        <v>360</v>
      </c>
      <c r="B55" s="10">
        <v>49</v>
      </c>
      <c r="C55" s="10">
        <v>23</v>
      </c>
      <c r="D55" s="10">
        <v>14</v>
      </c>
      <c r="E55" s="10">
        <v>6</v>
      </c>
      <c r="F55" s="10">
        <v>6</v>
      </c>
      <c r="G55" s="10">
        <v>0</v>
      </c>
    </row>
    <row r="56" spans="1:7" x14ac:dyDescent="0.2">
      <c r="A56" s="20" t="s">
        <v>331</v>
      </c>
      <c r="B56" s="21">
        <v>770</v>
      </c>
      <c r="C56" s="21">
        <v>637</v>
      </c>
      <c r="D56" s="21">
        <v>74</v>
      </c>
      <c r="E56" s="21">
        <v>31</v>
      </c>
      <c r="F56" s="21">
        <v>19</v>
      </c>
      <c r="G56" s="21">
        <v>9</v>
      </c>
    </row>
    <row r="57" spans="1:7" x14ac:dyDescent="0.2">
      <c r="A57" s="20" t="s">
        <v>332</v>
      </c>
      <c r="B57" s="21">
        <v>118</v>
      </c>
      <c r="C57" s="21">
        <v>80</v>
      </c>
      <c r="D57" s="21">
        <v>22</v>
      </c>
      <c r="E57" s="21">
        <v>6</v>
      </c>
      <c r="F57" s="21">
        <v>10</v>
      </c>
      <c r="G57" s="21">
        <v>0</v>
      </c>
    </row>
    <row r="58" spans="1:7" x14ac:dyDescent="0.2">
      <c r="A58" s="20" t="s">
        <v>333</v>
      </c>
      <c r="B58" s="21">
        <v>436</v>
      </c>
      <c r="C58" s="21">
        <v>266</v>
      </c>
      <c r="D58" s="21">
        <v>95</v>
      </c>
      <c r="E58" s="21">
        <v>42</v>
      </c>
      <c r="F58" s="21">
        <v>22</v>
      </c>
      <c r="G58" s="21">
        <v>11</v>
      </c>
    </row>
    <row r="59" spans="1:7" x14ac:dyDescent="0.2">
      <c r="A59" s="20" t="s">
        <v>358</v>
      </c>
      <c r="B59" s="21">
        <v>27</v>
      </c>
      <c r="C59" s="21">
        <v>16</v>
      </c>
      <c r="D59" s="21">
        <v>3</v>
      </c>
      <c r="E59" s="21">
        <v>3</v>
      </c>
      <c r="F59" s="21">
        <v>3</v>
      </c>
      <c r="G59" s="21">
        <v>2</v>
      </c>
    </row>
    <row r="60" spans="1:7" x14ac:dyDescent="0.2">
      <c r="A60" s="9" t="s">
        <v>361</v>
      </c>
      <c r="B60" s="9"/>
      <c r="C60" s="9"/>
      <c r="D60" s="9"/>
      <c r="E60" s="9"/>
      <c r="F60" s="9"/>
      <c r="G60" s="9"/>
    </row>
    <row r="61" spans="1:7" x14ac:dyDescent="0.2">
      <c r="A61" s="20" t="s">
        <v>362</v>
      </c>
      <c r="B61" s="21">
        <v>360</v>
      </c>
      <c r="C61" s="21">
        <v>284</v>
      </c>
      <c r="D61" s="21">
        <v>40</v>
      </c>
      <c r="E61" s="21">
        <v>17</v>
      </c>
      <c r="F61" s="21">
        <v>9</v>
      </c>
      <c r="G61" s="21">
        <v>10</v>
      </c>
    </row>
    <row r="62" spans="1:7" x14ac:dyDescent="0.2">
      <c r="A62" s="20" t="s">
        <v>363</v>
      </c>
      <c r="B62" s="21">
        <v>1326</v>
      </c>
      <c r="C62" s="21">
        <v>947</v>
      </c>
      <c r="D62" s="21">
        <v>198</v>
      </c>
      <c r="E62" s="21">
        <v>97</v>
      </c>
      <c r="F62" s="21">
        <v>68</v>
      </c>
      <c r="G62" s="21">
        <v>16</v>
      </c>
    </row>
    <row r="63" spans="1:7" x14ac:dyDescent="0.2">
      <c r="A63" s="20" t="s">
        <v>364</v>
      </c>
      <c r="B63" s="21">
        <v>649</v>
      </c>
      <c r="C63" s="21">
        <v>530</v>
      </c>
      <c r="D63" s="21">
        <v>55</v>
      </c>
      <c r="E63" s="21">
        <v>28</v>
      </c>
      <c r="F63" s="21">
        <v>29</v>
      </c>
      <c r="G63" s="21">
        <v>7</v>
      </c>
    </row>
    <row r="64" spans="1:7" x14ac:dyDescent="0.2">
      <c r="A64" s="20" t="s">
        <v>365</v>
      </c>
      <c r="B64" s="21">
        <v>277</v>
      </c>
      <c r="C64" s="21">
        <v>140</v>
      </c>
      <c r="D64" s="21">
        <v>53</v>
      </c>
      <c r="E64" s="21">
        <v>29</v>
      </c>
      <c r="F64" s="21">
        <v>50</v>
      </c>
      <c r="G64" s="21">
        <v>5</v>
      </c>
    </row>
    <row r="65" spans="1:7" x14ac:dyDescent="0.2">
      <c r="A65" s="20" t="s">
        <v>366</v>
      </c>
      <c r="B65" s="21">
        <v>65</v>
      </c>
      <c r="C65" s="21">
        <v>40</v>
      </c>
      <c r="D65" s="21">
        <v>5</v>
      </c>
      <c r="E65" s="21">
        <v>8</v>
      </c>
      <c r="F65" s="21">
        <v>5</v>
      </c>
      <c r="G65" s="21">
        <v>7</v>
      </c>
    </row>
    <row r="66" spans="1:7" x14ac:dyDescent="0.2">
      <c r="A66" s="9" t="s">
        <v>367</v>
      </c>
      <c r="B66" s="9"/>
      <c r="C66" s="9"/>
      <c r="D66" s="9"/>
      <c r="E66" s="9"/>
      <c r="F66" s="9"/>
      <c r="G66" s="9"/>
    </row>
    <row r="67" spans="1:7" x14ac:dyDescent="0.2">
      <c r="A67" s="20" t="s">
        <v>368</v>
      </c>
      <c r="B67" s="21">
        <v>537</v>
      </c>
      <c r="C67" s="21">
        <v>209</v>
      </c>
      <c r="D67" s="21">
        <v>157</v>
      </c>
      <c r="E67" s="21">
        <v>80</v>
      </c>
      <c r="F67" s="21">
        <v>79</v>
      </c>
      <c r="G67" s="21">
        <v>12</v>
      </c>
    </row>
    <row r="68" spans="1:7" x14ac:dyDescent="0.2">
      <c r="A68" s="20" t="s">
        <v>180</v>
      </c>
      <c r="B68" s="21">
        <v>1667</v>
      </c>
      <c r="C68" s="21">
        <v>1382</v>
      </c>
      <c r="D68" s="21">
        <v>139</v>
      </c>
      <c r="E68" s="21">
        <v>72</v>
      </c>
      <c r="F68" s="21">
        <v>53</v>
      </c>
      <c r="G68" s="21">
        <v>21</v>
      </c>
    </row>
    <row r="69" spans="1:7" x14ac:dyDescent="0.2">
      <c r="A69" s="20" t="s">
        <v>369</v>
      </c>
      <c r="B69" s="21">
        <v>99</v>
      </c>
      <c r="C69" s="21">
        <v>84</v>
      </c>
      <c r="D69" s="21">
        <v>5</v>
      </c>
      <c r="E69" s="21">
        <v>6</v>
      </c>
      <c r="F69" s="21">
        <v>2</v>
      </c>
      <c r="G69" s="21">
        <v>2</v>
      </c>
    </row>
    <row r="70" spans="1:7" x14ac:dyDescent="0.2">
      <c r="A70" s="20" t="s">
        <v>370</v>
      </c>
      <c r="B70" s="21">
        <v>819</v>
      </c>
      <c r="C70" s="21">
        <v>684</v>
      </c>
      <c r="D70" s="21">
        <v>71</v>
      </c>
      <c r="E70" s="21">
        <v>35</v>
      </c>
      <c r="F70" s="21">
        <v>23</v>
      </c>
      <c r="G70" s="21">
        <v>6</v>
      </c>
    </row>
    <row r="71" spans="1:7" x14ac:dyDescent="0.2">
      <c r="A71" s="20" t="s">
        <v>371</v>
      </c>
      <c r="B71" s="21">
        <v>87</v>
      </c>
      <c r="C71" s="21">
        <v>64</v>
      </c>
      <c r="D71" s="21">
        <v>7</v>
      </c>
      <c r="E71" s="21">
        <v>3</v>
      </c>
      <c r="F71" s="21">
        <v>9</v>
      </c>
      <c r="G71" s="21">
        <v>4</v>
      </c>
    </row>
    <row r="72" spans="1:7" x14ac:dyDescent="0.2">
      <c r="A72" s="20" t="s">
        <v>366</v>
      </c>
      <c r="B72" s="21">
        <v>55</v>
      </c>
      <c r="C72" s="21">
        <v>41</v>
      </c>
      <c r="D72" s="21">
        <v>3</v>
      </c>
      <c r="E72" s="21">
        <v>3</v>
      </c>
      <c r="F72" s="21">
        <v>4</v>
      </c>
      <c r="G72" s="21">
        <v>4</v>
      </c>
    </row>
    <row r="73" spans="1:7" x14ac:dyDescent="0.2">
      <c r="A73" s="9" t="s">
        <v>372</v>
      </c>
      <c r="B73" s="9"/>
      <c r="C73" s="9"/>
      <c r="D73" s="9"/>
      <c r="E73" s="9"/>
      <c r="F73" s="9"/>
      <c r="G73" s="9"/>
    </row>
    <row r="74" spans="1:7" x14ac:dyDescent="0.2">
      <c r="A74" s="20" t="s">
        <v>373</v>
      </c>
      <c r="B74" s="21">
        <v>537</v>
      </c>
      <c r="C74" s="21">
        <v>209</v>
      </c>
      <c r="D74" s="21">
        <v>157</v>
      </c>
      <c r="E74" s="21">
        <v>80</v>
      </c>
      <c r="F74" s="21">
        <v>79</v>
      </c>
      <c r="G74" s="21">
        <v>12</v>
      </c>
    </row>
    <row r="75" spans="1:7" x14ac:dyDescent="0.2">
      <c r="A75" s="20" t="s">
        <v>374</v>
      </c>
      <c r="B75" s="21">
        <v>1329</v>
      </c>
      <c r="C75" s="21">
        <v>1046</v>
      </c>
      <c r="D75" s="21">
        <v>139</v>
      </c>
      <c r="E75" s="21">
        <v>66</v>
      </c>
      <c r="F75" s="21">
        <v>55</v>
      </c>
      <c r="G75" s="21">
        <v>23</v>
      </c>
    </row>
    <row r="76" spans="1:7" x14ac:dyDescent="0.2">
      <c r="A76" s="20" t="s">
        <v>375</v>
      </c>
      <c r="B76" s="21">
        <v>406</v>
      </c>
      <c r="C76" s="21">
        <v>348</v>
      </c>
      <c r="D76" s="21">
        <v>26</v>
      </c>
      <c r="E76" s="21">
        <v>19</v>
      </c>
      <c r="F76" s="21">
        <v>11</v>
      </c>
      <c r="G76" s="21">
        <v>2</v>
      </c>
    </row>
    <row r="77" spans="1:7" x14ac:dyDescent="0.2">
      <c r="A77" s="20" t="s">
        <v>376</v>
      </c>
      <c r="B77" s="21">
        <v>152</v>
      </c>
      <c r="C77" s="21">
        <v>134</v>
      </c>
      <c r="D77" s="21">
        <v>9</v>
      </c>
      <c r="E77" s="21">
        <v>6</v>
      </c>
      <c r="F77" s="21">
        <v>3</v>
      </c>
      <c r="G77" s="21">
        <v>0</v>
      </c>
    </row>
    <row r="78" spans="1:7" x14ac:dyDescent="0.2">
      <c r="A78" s="20" t="s">
        <v>377</v>
      </c>
      <c r="B78" s="21">
        <v>88</v>
      </c>
      <c r="C78" s="21">
        <v>74</v>
      </c>
      <c r="D78" s="21">
        <v>10</v>
      </c>
      <c r="E78" s="21">
        <v>1</v>
      </c>
      <c r="F78" s="21">
        <v>1</v>
      </c>
      <c r="G78" s="21">
        <v>2</v>
      </c>
    </row>
    <row r="79" spans="1:7" x14ac:dyDescent="0.2">
      <c r="A79" s="20" t="s">
        <v>378</v>
      </c>
      <c r="B79" s="21">
        <v>84</v>
      </c>
      <c r="C79" s="21">
        <v>71</v>
      </c>
      <c r="D79" s="21">
        <v>7</v>
      </c>
      <c r="E79" s="21">
        <v>2</v>
      </c>
      <c r="F79" s="21">
        <v>2</v>
      </c>
      <c r="G79" s="21">
        <v>2</v>
      </c>
    </row>
    <row r="80" spans="1:7" x14ac:dyDescent="0.2">
      <c r="A80" s="20" t="s">
        <v>366</v>
      </c>
      <c r="B80" s="21">
        <v>81</v>
      </c>
      <c r="C80" s="21">
        <v>59</v>
      </c>
      <c r="D80" s="21">
        <v>3</v>
      </c>
      <c r="E80" s="21">
        <v>5</v>
      </c>
      <c r="F80" s="21">
        <v>10</v>
      </c>
      <c r="G80" s="21">
        <v>4</v>
      </c>
    </row>
    <row r="81" spans="1:7" x14ac:dyDescent="0.2">
      <c r="A81" s="9" t="s">
        <v>379</v>
      </c>
      <c r="B81" s="9"/>
      <c r="C81" s="9"/>
      <c r="D81" s="9"/>
      <c r="E81" s="9"/>
      <c r="F81" s="9"/>
      <c r="G81" s="9"/>
    </row>
    <row r="82" spans="1:7" x14ac:dyDescent="0.2">
      <c r="A82" s="20" t="s">
        <v>380</v>
      </c>
      <c r="B82" s="21">
        <v>788</v>
      </c>
      <c r="C82" s="21">
        <v>642</v>
      </c>
      <c r="D82" s="21">
        <v>90</v>
      </c>
      <c r="E82" s="21">
        <v>29</v>
      </c>
      <c r="F82" s="21">
        <v>19</v>
      </c>
      <c r="G82" s="21">
        <v>8</v>
      </c>
    </row>
    <row r="83" spans="1:7" x14ac:dyDescent="0.2">
      <c r="A83" s="20" t="s">
        <v>381</v>
      </c>
      <c r="B83" s="21">
        <v>1824</v>
      </c>
      <c r="C83" s="21">
        <v>1253</v>
      </c>
      <c r="D83" s="21">
        <v>254</v>
      </c>
      <c r="E83" s="21">
        <v>147</v>
      </c>
      <c r="F83" s="21">
        <v>138</v>
      </c>
      <c r="G83" s="21">
        <v>32</v>
      </c>
    </row>
    <row r="84" spans="1:7" x14ac:dyDescent="0.2">
      <c r="A84" s="20" t="s">
        <v>366</v>
      </c>
      <c r="B84" s="21">
        <v>65</v>
      </c>
      <c r="C84" s="21">
        <v>46</v>
      </c>
      <c r="D84" s="21">
        <v>7</v>
      </c>
      <c r="E84" s="21">
        <v>3</v>
      </c>
      <c r="F84" s="21">
        <v>4</v>
      </c>
      <c r="G84" s="21">
        <v>5</v>
      </c>
    </row>
    <row r="85" spans="1:7" x14ac:dyDescent="0.2">
      <c r="A85" s="9" t="s">
        <v>382</v>
      </c>
      <c r="B85" s="9"/>
      <c r="C85" s="9"/>
      <c r="D85" s="9"/>
      <c r="E85" s="9"/>
      <c r="F85" s="9"/>
      <c r="G85" s="9"/>
    </row>
    <row r="86" spans="1:7" x14ac:dyDescent="0.2">
      <c r="A86" s="20" t="s">
        <v>383</v>
      </c>
      <c r="B86" s="21">
        <v>393</v>
      </c>
      <c r="C86" s="21">
        <v>334</v>
      </c>
      <c r="D86" s="21">
        <v>33</v>
      </c>
      <c r="E86" s="21">
        <v>15</v>
      </c>
      <c r="F86" s="21">
        <v>9</v>
      </c>
      <c r="G86" s="21">
        <v>2</v>
      </c>
    </row>
    <row r="87" spans="1:7" x14ac:dyDescent="0.2">
      <c r="A87" s="20" t="s">
        <v>181</v>
      </c>
      <c r="B87" s="21">
        <v>1944</v>
      </c>
      <c r="C87" s="21">
        <v>1392</v>
      </c>
      <c r="D87" s="21">
        <v>265</v>
      </c>
      <c r="E87" s="21">
        <v>139</v>
      </c>
      <c r="F87" s="21">
        <v>116</v>
      </c>
      <c r="G87" s="21">
        <v>32</v>
      </c>
    </row>
    <row r="88" spans="1:7" x14ac:dyDescent="0.2">
      <c r="A88" s="20" t="s">
        <v>182</v>
      </c>
      <c r="B88" s="21">
        <v>38</v>
      </c>
      <c r="C88" s="21">
        <v>25</v>
      </c>
      <c r="D88" s="21">
        <v>5</v>
      </c>
      <c r="E88" s="21">
        <v>1</v>
      </c>
      <c r="F88" s="21">
        <v>6</v>
      </c>
      <c r="G88" s="21">
        <v>1</v>
      </c>
    </row>
    <row r="89" spans="1:7" x14ac:dyDescent="0.2">
      <c r="A89" s="20" t="s">
        <v>384</v>
      </c>
      <c r="B89" s="21">
        <v>36</v>
      </c>
      <c r="C89" s="21">
        <v>17</v>
      </c>
      <c r="D89" s="21">
        <v>10</v>
      </c>
      <c r="E89" s="21">
        <v>4</v>
      </c>
      <c r="F89" s="21">
        <v>5</v>
      </c>
      <c r="G89" s="21">
        <v>0</v>
      </c>
    </row>
    <row r="90" spans="1:7" x14ac:dyDescent="0.2">
      <c r="A90" s="20" t="s">
        <v>183</v>
      </c>
      <c r="B90" s="21">
        <v>53</v>
      </c>
      <c r="C90" s="21">
        <v>41</v>
      </c>
      <c r="D90" s="21">
        <v>7</v>
      </c>
      <c r="E90" s="21">
        <v>2</v>
      </c>
      <c r="F90" s="21">
        <v>3</v>
      </c>
      <c r="G90" s="21">
        <v>0</v>
      </c>
    </row>
    <row r="91" spans="1:7" x14ac:dyDescent="0.2">
      <c r="A91" s="20" t="s">
        <v>385</v>
      </c>
      <c r="B91" s="21">
        <v>22</v>
      </c>
      <c r="C91" s="21">
        <v>18</v>
      </c>
      <c r="D91" s="21">
        <v>2</v>
      </c>
      <c r="E91" s="21">
        <v>0</v>
      </c>
      <c r="F91" s="21">
        <v>1</v>
      </c>
      <c r="G91" s="21">
        <v>1</v>
      </c>
    </row>
    <row r="92" spans="1:7" x14ac:dyDescent="0.2">
      <c r="A92" s="20" t="s">
        <v>386</v>
      </c>
      <c r="B92" s="21">
        <v>32</v>
      </c>
      <c r="C92" s="21">
        <v>10</v>
      </c>
      <c r="D92" s="21">
        <v>10</v>
      </c>
      <c r="E92" s="21">
        <v>3</v>
      </c>
      <c r="F92" s="21">
        <v>7</v>
      </c>
      <c r="G92" s="21">
        <v>2</v>
      </c>
    </row>
    <row r="93" spans="1:7" x14ac:dyDescent="0.2">
      <c r="A93" s="20" t="s">
        <v>387</v>
      </c>
      <c r="B93" s="21">
        <v>9</v>
      </c>
      <c r="C93" s="21">
        <v>9</v>
      </c>
      <c r="D93" s="21">
        <v>0</v>
      </c>
      <c r="E93" s="21">
        <v>0</v>
      </c>
      <c r="F93" s="21">
        <v>0</v>
      </c>
      <c r="G93" s="21">
        <v>0</v>
      </c>
    </row>
    <row r="94" spans="1:7" x14ac:dyDescent="0.2">
      <c r="A94" s="20" t="s">
        <v>366</v>
      </c>
      <c r="B94" s="21">
        <v>150</v>
      </c>
      <c r="C94" s="21">
        <v>95</v>
      </c>
      <c r="D94" s="21">
        <v>19</v>
      </c>
      <c r="E94" s="21">
        <v>15</v>
      </c>
      <c r="F94" s="21">
        <v>14</v>
      </c>
      <c r="G94" s="21">
        <v>7</v>
      </c>
    </row>
    <row r="95" spans="1:7" x14ac:dyDescent="0.2">
      <c r="A95" s="9" t="s">
        <v>388</v>
      </c>
      <c r="B95" s="9"/>
      <c r="C95" s="9"/>
      <c r="D95" s="9"/>
      <c r="E95" s="9"/>
      <c r="F95" s="9"/>
      <c r="G95" s="9"/>
    </row>
    <row r="96" spans="1:7" x14ac:dyDescent="0.2">
      <c r="A96" s="20" t="s">
        <v>184</v>
      </c>
      <c r="B96" s="21">
        <v>54</v>
      </c>
      <c r="C96" s="21">
        <v>22</v>
      </c>
      <c r="D96" s="21">
        <v>14</v>
      </c>
      <c r="E96" s="21">
        <v>4</v>
      </c>
      <c r="F96" s="21">
        <v>11</v>
      </c>
      <c r="G96" s="21">
        <v>3</v>
      </c>
    </row>
    <row r="97" spans="1:7" x14ac:dyDescent="0.2">
      <c r="A97" s="20" t="s">
        <v>185</v>
      </c>
      <c r="B97" s="21">
        <v>196</v>
      </c>
      <c r="C97" s="21">
        <v>93</v>
      </c>
      <c r="D97" s="21">
        <v>49</v>
      </c>
      <c r="E97" s="21">
        <v>19</v>
      </c>
      <c r="F97" s="21">
        <v>28</v>
      </c>
      <c r="G97" s="21">
        <v>7</v>
      </c>
    </row>
    <row r="98" spans="1:7" x14ac:dyDescent="0.2">
      <c r="A98" s="20" t="s">
        <v>186</v>
      </c>
      <c r="B98" s="21">
        <v>310</v>
      </c>
      <c r="C98" s="21">
        <v>184</v>
      </c>
      <c r="D98" s="21">
        <v>61</v>
      </c>
      <c r="E98" s="21">
        <v>32</v>
      </c>
      <c r="F98" s="21">
        <v>31</v>
      </c>
      <c r="G98" s="21">
        <v>2</v>
      </c>
    </row>
    <row r="99" spans="1:7" x14ac:dyDescent="0.2">
      <c r="A99" s="20" t="s">
        <v>187</v>
      </c>
      <c r="B99" s="21">
        <v>385</v>
      </c>
      <c r="C99" s="21">
        <v>261</v>
      </c>
      <c r="D99" s="21">
        <v>60</v>
      </c>
      <c r="E99" s="21">
        <v>27</v>
      </c>
      <c r="F99" s="21">
        <v>31</v>
      </c>
      <c r="G99" s="21">
        <v>6</v>
      </c>
    </row>
    <row r="100" spans="1:7" x14ac:dyDescent="0.2">
      <c r="A100" s="20" t="s">
        <v>188</v>
      </c>
      <c r="B100" s="21">
        <v>361</v>
      </c>
      <c r="C100" s="21">
        <v>286</v>
      </c>
      <c r="D100" s="21">
        <v>38</v>
      </c>
      <c r="E100" s="21">
        <v>22</v>
      </c>
      <c r="F100" s="21">
        <v>12</v>
      </c>
      <c r="G100" s="21">
        <v>3</v>
      </c>
    </row>
    <row r="101" spans="1:7" x14ac:dyDescent="0.2">
      <c r="A101" s="20" t="s">
        <v>189</v>
      </c>
      <c r="B101" s="21">
        <v>315</v>
      </c>
      <c r="C101" s="21">
        <v>262</v>
      </c>
      <c r="D101" s="21">
        <v>25</v>
      </c>
      <c r="E101" s="21">
        <v>16</v>
      </c>
      <c r="F101" s="21">
        <v>8</v>
      </c>
      <c r="G101" s="21">
        <v>4</v>
      </c>
    </row>
    <row r="102" spans="1:7" x14ac:dyDescent="0.2">
      <c r="A102" s="20" t="s">
        <v>190</v>
      </c>
      <c r="B102" s="21">
        <v>364</v>
      </c>
      <c r="C102" s="21">
        <v>307</v>
      </c>
      <c r="D102" s="21">
        <v>32</v>
      </c>
      <c r="E102" s="21">
        <v>15</v>
      </c>
      <c r="F102" s="21">
        <v>8</v>
      </c>
      <c r="G102" s="21">
        <v>2</v>
      </c>
    </row>
    <row r="103" spans="1:7" x14ac:dyDescent="0.2">
      <c r="A103" s="20" t="s">
        <v>191</v>
      </c>
      <c r="B103" s="21">
        <v>267</v>
      </c>
      <c r="C103" s="21">
        <v>235</v>
      </c>
      <c r="D103" s="21">
        <v>13</v>
      </c>
      <c r="E103" s="21">
        <v>12</v>
      </c>
      <c r="F103" s="21">
        <v>6</v>
      </c>
      <c r="G103" s="21">
        <v>1</v>
      </c>
    </row>
    <row r="104" spans="1:7" x14ac:dyDescent="0.2">
      <c r="A104" s="20" t="s">
        <v>192</v>
      </c>
      <c r="B104" s="21">
        <v>90</v>
      </c>
      <c r="C104" s="21">
        <v>78</v>
      </c>
      <c r="D104" s="21">
        <v>7</v>
      </c>
      <c r="E104" s="21">
        <v>3</v>
      </c>
      <c r="F104" s="21">
        <v>0</v>
      </c>
      <c r="G104" s="21">
        <v>2</v>
      </c>
    </row>
    <row r="105" spans="1:7" x14ac:dyDescent="0.2">
      <c r="A105" s="20" t="s">
        <v>193</v>
      </c>
      <c r="B105" s="21">
        <v>94</v>
      </c>
      <c r="C105" s="21">
        <v>90</v>
      </c>
      <c r="D105" s="21">
        <v>4</v>
      </c>
      <c r="E105" s="21">
        <v>0</v>
      </c>
      <c r="F105" s="21">
        <v>0</v>
      </c>
      <c r="G105" s="21">
        <v>0</v>
      </c>
    </row>
    <row r="106" spans="1:7" x14ac:dyDescent="0.2">
      <c r="A106" s="20" t="s">
        <v>389</v>
      </c>
      <c r="B106" s="21">
        <v>47</v>
      </c>
      <c r="C106" s="21">
        <v>15</v>
      </c>
      <c r="D106" s="21">
        <v>14</v>
      </c>
      <c r="E106" s="21">
        <v>5</v>
      </c>
      <c r="F106" s="21">
        <v>10</v>
      </c>
      <c r="G106" s="21">
        <v>3</v>
      </c>
    </row>
    <row r="107" spans="1:7" x14ac:dyDescent="0.2">
      <c r="A107" s="20" t="s">
        <v>366</v>
      </c>
      <c r="B107" s="21">
        <v>194</v>
      </c>
      <c r="C107" s="21">
        <v>108</v>
      </c>
      <c r="D107" s="21">
        <v>34</v>
      </c>
      <c r="E107" s="21">
        <v>24</v>
      </c>
      <c r="F107" s="21">
        <v>16</v>
      </c>
      <c r="G107" s="21">
        <v>12</v>
      </c>
    </row>
    <row r="108" spans="1:7" x14ac:dyDescent="0.2">
      <c r="A108" s="9" t="s">
        <v>390</v>
      </c>
      <c r="B108" s="9"/>
      <c r="C108" s="9"/>
      <c r="D108" s="9"/>
      <c r="E108" s="9"/>
      <c r="F108" s="9"/>
      <c r="G108" s="9"/>
    </row>
    <row r="109" spans="1:7" x14ac:dyDescent="0.2">
      <c r="A109" s="20" t="s">
        <v>391</v>
      </c>
      <c r="B109" s="21">
        <v>633</v>
      </c>
      <c r="C109" s="21">
        <v>458</v>
      </c>
      <c r="D109" s="21">
        <v>68</v>
      </c>
      <c r="E109" s="21">
        <v>48</v>
      </c>
      <c r="F109" s="21">
        <v>46</v>
      </c>
      <c r="G109" s="21">
        <v>13</v>
      </c>
    </row>
    <row r="110" spans="1:7" x14ac:dyDescent="0.2">
      <c r="A110" s="20" t="s">
        <v>392</v>
      </c>
      <c r="B110" s="21">
        <v>1123</v>
      </c>
      <c r="C110" s="21">
        <v>800</v>
      </c>
      <c r="D110" s="21">
        <v>160</v>
      </c>
      <c r="E110" s="21">
        <v>74</v>
      </c>
      <c r="F110" s="21">
        <v>71</v>
      </c>
      <c r="G110" s="21">
        <v>18</v>
      </c>
    </row>
    <row r="111" spans="1:7" x14ac:dyDescent="0.2">
      <c r="A111" s="20" t="s">
        <v>393</v>
      </c>
      <c r="B111" s="21">
        <v>660</v>
      </c>
      <c r="C111" s="21">
        <v>486</v>
      </c>
      <c r="D111" s="21">
        <v>91</v>
      </c>
      <c r="E111" s="21">
        <v>41</v>
      </c>
      <c r="F111" s="21">
        <v>32</v>
      </c>
      <c r="G111" s="21">
        <v>10</v>
      </c>
    </row>
    <row r="112" spans="1:7" x14ac:dyDescent="0.2">
      <c r="A112" s="20" t="s">
        <v>394</v>
      </c>
      <c r="B112" s="21">
        <v>261</v>
      </c>
      <c r="C112" s="21">
        <v>197</v>
      </c>
      <c r="D112" s="21">
        <v>32</v>
      </c>
      <c r="E112" s="21">
        <v>16</v>
      </c>
      <c r="F112" s="21">
        <v>12</v>
      </c>
      <c r="G112" s="21">
        <v>4</v>
      </c>
    </row>
    <row r="113" spans="1:7" x14ac:dyDescent="0.2">
      <c r="A113" s="9" t="s">
        <v>395</v>
      </c>
      <c r="B113" s="9"/>
      <c r="C113" s="9"/>
      <c r="D113" s="9"/>
      <c r="E113" s="9"/>
      <c r="F113" s="9"/>
      <c r="G113" s="9"/>
    </row>
    <row r="114" spans="1:7" x14ac:dyDescent="0.2">
      <c r="A114" s="20" t="s">
        <v>396</v>
      </c>
      <c r="B114" s="21">
        <v>329</v>
      </c>
      <c r="C114" s="21">
        <v>221</v>
      </c>
      <c r="D114" s="21">
        <v>50</v>
      </c>
      <c r="E114" s="21">
        <v>31</v>
      </c>
      <c r="F114" s="21">
        <v>21</v>
      </c>
      <c r="G114" s="21">
        <v>6</v>
      </c>
    </row>
    <row r="115" spans="1:7" x14ac:dyDescent="0.2">
      <c r="A115" s="20" t="s">
        <v>397</v>
      </c>
      <c r="B115" s="21">
        <v>828</v>
      </c>
      <c r="C115" s="21">
        <v>596</v>
      </c>
      <c r="D115" s="21">
        <v>110</v>
      </c>
      <c r="E115" s="21">
        <v>54</v>
      </c>
      <c r="F115" s="21">
        <v>55</v>
      </c>
      <c r="G115" s="21">
        <v>13</v>
      </c>
    </row>
    <row r="116" spans="1:7" x14ac:dyDescent="0.2">
      <c r="A116" s="20" t="s">
        <v>879</v>
      </c>
      <c r="B116" s="21">
        <v>499</v>
      </c>
      <c r="C116" s="21">
        <v>377</v>
      </c>
      <c r="D116" s="21">
        <v>55</v>
      </c>
      <c r="E116" s="21">
        <v>32</v>
      </c>
      <c r="F116" s="21">
        <v>27</v>
      </c>
      <c r="G116" s="21">
        <v>8</v>
      </c>
    </row>
    <row r="117" spans="1:7" x14ac:dyDescent="0.2">
      <c r="A117" s="20" t="s">
        <v>398</v>
      </c>
      <c r="B117" s="21">
        <v>468</v>
      </c>
      <c r="C117" s="21">
        <v>336</v>
      </c>
      <c r="D117" s="21">
        <v>67</v>
      </c>
      <c r="E117" s="21">
        <v>29</v>
      </c>
      <c r="F117" s="21">
        <v>26</v>
      </c>
      <c r="G117" s="21">
        <v>10</v>
      </c>
    </row>
    <row r="118" spans="1:7" x14ac:dyDescent="0.2">
      <c r="A118" s="20" t="s">
        <v>399</v>
      </c>
      <c r="B118" s="21">
        <v>257</v>
      </c>
      <c r="C118" s="21">
        <v>193</v>
      </c>
      <c r="D118" s="21">
        <v>27</v>
      </c>
      <c r="E118" s="21">
        <v>18</v>
      </c>
      <c r="F118" s="21">
        <v>14</v>
      </c>
      <c r="G118" s="21">
        <v>5</v>
      </c>
    </row>
    <row r="119" spans="1:7" x14ac:dyDescent="0.2">
      <c r="A119" s="20" t="s">
        <v>400</v>
      </c>
      <c r="B119" s="21">
        <v>296</v>
      </c>
      <c r="C119" s="21">
        <v>218</v>
      </c>
      <c r="D119" s="21">
        <v>42</v>
      </c>
      <c r="E119" s="21">
        <v>15</v>
      </c>
      <c r="F119" s="21">
        <v>18</v>
      </c>
      <c r="G119" s="21">
        <v>3</v>
      </c>
    </row>
    <row r="120" spans="1:7" x14ac:dyDescent="0.2">
      <c r="A120" s="9" t="s">
        <v>401</v>
      </c>
      <c r="B120" s="9"/>
      <c r="C120" s="9"/>
      <c r="D120" s="9"/>
      <c r="E120" s="9"/>
      <c r="F120" s="9"/>
      <c r="G120" s="9"/>
    </row>
    <row r="121" spans="1:7" x14ac:dyDescent="0.2">
      <c r="A121" s="20" t="s">
        <v>878</v>
      </c>
      <c r="B121" s="21">
        <v>116</v>
      </c>
      <c r="C121" s="21">
        <v>73</v>
      </c>
      <c r="D121" s="21">
        <v>19</v>
      </c>
      <c r="E121" s="21">
        <v>15</v>
      </c>
      <c r="F121" s="21">
        <v>6</v>
      </c>
      <c r="G121" s="21">
        <v>3</v>
      </c>
    </row>
    <row r="122" spans="1:7" x14ac:dyDescent="0.2">
      <c r="A122" s="20" t="s">
        <v>402</v>
      </c>
      <c r="B122" s="21">
        <v>213</v>
      </c>
      <c r="C122" s="21">
        <v>148</v>
      </c>
      <c r="D122" s="21">
        <v>31</v>
      </c>
      <c r="E122" s="21">
        <v>16</v>
      </c>
      <c r="F122" s="21">
        <v>15</v>
      </c>
      <c r="G122" s="21">
        <v>3</v>
      </c>
    </row>
    <row r="123" spans="1:7" x14ac:dyDescent="0.2">
      <c r="A123" s="20" t="s">
        <v>397</v>
      </c>
      <c r="B123" s="21">
        <v>828</v>
      </c>
      <c r="C123" s="21">
        <v>596</v>
      </c>
      <c r="D123" s="21">
        <v>110</v>
      </c>
      <c r="E123" s="21">
        <v>54</v>
      </c>
      <c r="F123" s="21">
        <v>55</v>
      </c>
      <c r="G123" s="21">
        <v>13</v>
      </c>
    </row>
    <row r="124" spans="1:7" x14ac:dyDescent="0.2">
      <c r="A124" s="20" t="s">
        <v>403</v>
      </c>
      <c r="B124" s="21">
        <v>133</v>
      </c>
      <c r="C124" s="21">
        <v>110</v>
      </c>
      <c r="D124" s="21">
        <v>13</v>
      </c>
      <c r="E124" s="21">
        <v>4</v>
      </c>
      <c r="F124" s="21">
        <v>5</v>
      </c>
      <c r="G124" s="21">
        <v>1</v>
      </c>
    </row>
    <row r="125" spans="1:7" x14ac:dyDescent="0.2">
      <c r="A125" s="20" t="s">
        <v>404</v>
      </c>
      <c r="B125" s="21">
        <v>120</v>
      </c>
      <c r="C125" s="21">
        <v>90</v>
      </c>
      <c r="D125" s="21">
        <v>12</v>
      </c>
      <c r="E125" s="21">
        <v>10</v>
      </c>
      <c r="F125" s="21">
        <v>5</v>
      </c>
      <c r="G125" s="21">
        <v>3</v>
      </c>
    </row>
    <row r="126" spans="1:7" x14ac:dyDescent="0.2">
      <c r="A126" s="20" t="s">
        <v>405</v>
      </c>
      <c r="B126" s="21">
        <v>246</v>
      </c>
      <c r="C126" s="21">
        <v>177</v>
      </c>
      <c r="D126" s="21">
        <v>30</v>
      </c>
      <c r="E126" s="21">
        <v>18</v>
      </c>
      <c r="F126" s="21">
        <v>17</v>
      </c>
      <c r="G126" s="21">
        <v>4</v>
      </c>
    </row>
    <row r="127" spans="1:7" x14ac:dyDescent="0.2">
      <c r="A127" s="20" t="s">
        <v>398</v>
      </c>
      <c r="B127" s="21">
        <v>468</v>
      </c>
      <c r="C127" s="21">
        <v>336</v>
      </c>
      <c r="D127" s="21">
        <v>67</v>
      </c>
      <c r="E127" s="21">
        <v>29</v>
      </c>
      <c r="F127" s="21">
        <v>26</v>
      </c>
      <c r="G127" s="21">
        <v>10</v>
      </c>
    </row>
    <row r="128" spans="1:7" x14ac:dyDescent="0.2">
      <c r="A128" s="20" t="s">
        <v>406</v>
      </c>
      <c r="B128" s="21">
        <v>180</v>
      </c>
      <c r="C128" s="21">
        <v>132</v>
      </c>
      <c r="D128" s="21">
        <v>22</v>
      </c>
      <c r="E128" s="21">
        <v>14</v>
      </c>
      <c r="F128" s="21">
        <v>9</v>
      </c>
      <c r="G128" s="21">
        <v>3</v>
      </c>
    </row>
    <row r="129" spans="1:7" x14ac:dyDescent="0.2">
      <c r="A129" s="20" t="s">
        <v>407</v>
      </c>
      <c r="B129" s="21">
        <v>77</v>
      </c>
      <c r="C129" s="21">
        <v>61</v>
      </c>
      <c r="D129" s="21">
        <v>5</v>
      </c>
      <c r="E129" s="21">
        <v>4</v>
      </c>
      <c r="F129" s="21">
        <v>5</v>
      </c>
      <c r="G129" s="21">
        <v>2</v>
      </c>
    </row>
    <row r="130" spans="1:7" x14ac:dyDescent="0.2">
      <c r="A130" s="33" t="s">
        <v>400</v>
      </c>
      <c r="B130" s="34">
        <v>296</v>
      </c>
      <c r="C130" s="34">
        <v>218</v>
      </c>
      <c r="D130" s="34">
        <v>42</v>
      </c>
      <c r="E130" s="34">
        <v>15</v>
      </c>
      <c r="F130" s="34">
        <v>18</v>
      </c>
      <c r="G130" s="34">
        <v>3</v>
      </c>
    </row>
  </sheetData>
  <phoneticPr fontId="2"/>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ABD95-1075-4FC8-9A9E-C5550F559FC0}">
  <dimension ref="A1:I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HYPERLINK("#'目次'!B32","[26]")</f>
        <v>[26]</v>
      </c>
    </row>
    <row r="3" spans="1:9" x14ac:dyDescent="0.2">
      <c r="A3" s="7" t="s">
        <v>3</v>
      </c>
      <c r="B3" s="8" t="s">
        <v>27</v>
      </c>
    </row>
    <row r="4" spans="1:9" x14ac:dyDescent="0.2">
      <c r="A4" s="7" t="s">
        <v>3</v>
      </c>
      <c r="B4" s="8" t="s">
        <v>26</v>
      </c>
    </row>
    <row r="5" spans="1:9" s="18" customFormat="1" ht="37.799999999999997" x14ac:dyDescent="0.2">
      <c r="A5" s="16" t="s">
        <v>3</v>
      </c>
      <c r="B5" s="17" t="s">
        <v>582</v>
      </c>
      <c r="C5" s="17" t="s">
        <v>720</v>
      </c>
      <c r="D5" s="17" t="s">
        <v>721</v>
      </c>
      <c r="E5" s="17" t="s">
        <v>722</v>
      </c>
      <c r="F5" s="17" t="s">
        <v>723</v>
      </c>
      <c r="G5" s="17" t="s">
        <v>724</v>
      </c>
      <c r="H5" s="17" t="s">
        <v>725</v>
      </c>
      <c r="I5" s="17" t="s">
        <v>613</v>
      </c>
    </row>
    <row r="6" spans="1:9" x14ac:dyDescent="0.2">
      <c r="A6" s="19" t="s">
        <v>585</v>
      </c>
      <c r="B6" s="10">
        <v>2677</v>
      </c>
      <c r="C6" s="10">
        <v>1711</v>
      </c>
      <c r="D6" s="10">
        <v>411</v>
      </c>
      <c r="E6" s="10">
        <v>435</v>
      </c>
      <c r="F6" s="10">
        <v>207</v>
      </c>
      <c r="G6" s="10">
        <v>684</v>
      </c>
      <c r="H6" s="10">
        <v>297</v>
      </c>
      <c r="I6" s="10">
        <v>54</v>
      </c>
    </row>
    <row r="7" spans="1:9" x14ac:dyDescent="0.2">
      <c r="A7" s="9" t="s">
        <v>339</v>
      </c>
      <c r="B7" s="9"/>
      <c r="C7" s="9"/>
      <c r="D7" s="9"/>
      <c r="E7" s="9"/>
      <c r="F7" s="9"/>
      <c r="G7" s="9"/>
      <c r="H7" s="9"/>
      <c r="I7" s="9"/>
    </row>
    <row r="8" spans="1:9" x14ac:dyDescent="0.2">
      <c r="A8" s="20" t="s">
        <v>340</v>
      </c>
      <c r="B8" s="21">
        <v>1277</v>
      </c>
      <c r="C8" s="21">
        <v>753</v>
      </c>
      <c r="D8" s="21">
        <v>209</v>
      </c>
      <c r="E8" s="21">
        <v>205</v>
      </c>
      <c r="F8" s="21">
        <v>95</v>
      </c>
      <c r="G8" s="21">
        <v>294</v>
      </c>
      <c r="H8" s="21">
        <v>187</v>
      </c>
      <c r="I8" s="21">
        <v>28</v>
      </c>
    </row>
    <row r="9" spans="1:9" x14ac:dyDescent="0.2">
      <c r="A9" s="20" t="s">
        <v>341</v>
      </c>
      <c r="B9" s="21">
        <v>1400</v>
      </c>
      <c r="C9" s="21">
        <v>958</v>
      </c>
      <c r="D9" s="21">
        <v>202</v>
      </c>
      <c r="E9" s="21">
        <v>230</v>
      </c>
      <c r="F9" s="21">
        <v>112</v>
      </c>
      <c r="G9" s="21">
        <v>390</v>
      </c>
      <c r="H9" s="21">
        <v>110</v>
      </c>
      <c r="I9" s="21">
        <v>26</v>
      </c>
    </row>
    <row r="10" spans="1:9" x14ac:dyDescent="0.2">
      <c r="A10" s="9" t="s">
        <v>342</v>
      </c>
      <c r="B10" s="9"/>
      <c r="C10" s="9"/>
      <c r="D10" s="9"/>
      <c r="E10" s="9"/>
      <c r="F10" s="9"/>
      <c r="G10" s="9"/>
      <c r="H10" s="9"/>
      <c r="I10" s="9"/>
    </row>
    <row r="11" spans="1:9" x14ac:dyDescent="0.2">
      <c r="A11" s="20" t="s">
        <v>343</v>
      </c>
      <c r="B11" s="21">
        <v>610</v>
      </c>
      <c r="C11" s="21">
        <v>366</v>
      </c>
      <c r="D11" s="21">
        <v>110</v>
      </c>
      <c r="E11" s="21">
        <v>84</v>
      </c>
      <c r="F11" s="21">
        <v>48</v>
      </c>
      <c r="G11" s="21">
        <v>162</v>
      </c>
      <c r="H11" s="21">
        <v>81</v>
      </c>
      <c r="I11" s="21">
        <v>7</v>
      </c>
    </row>
    <row r="12" spans="1:9" x14ac:dyDescent="0.2">
      <c r="A12" s="20" t="s">
        <v>344</v>
      </c>
      <c r="B12" s="21">
        <v>755</v>
      </c>
      <c r="C12" s="21">
        <v>490</v>
      </c>
      <c r="D12" s="21">
        <v>122</v>
      </c>
      <c r="E12" s="21">
        <v>113</v>
      </c>
      <c r="F12" s="21">
        <v>61</v>
      </c>
      <c r="G12" s="21">
        <v>180</v>
      </c>
      <c r="H12" s="21">
        <v>87</v>
      </c>
      <c r="I12" s="21">
        <v>11</v>
      </c>
    </row>
    <row r="13" spans="1:9" x14ac:dyDescent="0.2">
      <c r="A13" s="20" t="s">
        <v>345</v>
      </c>
      <c r="B13" s="21">
        <v>601</v>
      </c>
      <c r="C13" s="21">
        <v>382</v>
      </c>
      <c r="D13" s="21">
        <v>82</v>
      </c>
      <c r="E13" s="21">
        <v>110</v>
      </c>
      <c r="F13" s="21">
        <v>54</v>
      </c>
      <c r="G13" s="21">
        <v>154</v>
      </c>
      <c r="H13" s="21">
        <v>67</v>
      </c>
      <c r="I13" s="21">
        <v>9</v>
      </c>
    </row>
    <row r="14" spans="1:9" x14ac:dyDescent="0.2">
      <c r="A14" s="20" t="s">
        <v>346</v>
      </c>
      <c r="B14" s="21">
        <v>425</v>
      </c>
      <c r="C14" s="21">
        <v>278</v>
      </c>
      <c r="D14" s="21">
        <v>70</v>
      </c>
      <c r="E14" s="21">
        <v>92</v>
      </c>
      <c r="F14" s="21">
        <v>31</v>
      </c>
      <c r="G14" s="21">
        <v>110</v>
      </c>
      <c r="H14" s="21">
        <v>29</v>
      </c>
      <c r="I14" s="21">
        <v>17</v>
      </c>
    </row>
    <row r="15" spans="1:9" x14ac:dyDescent="0.2">
      <c r="A15" s="20" t="s">
        <v>347</v>
      </c>
      <c r="B15" s="21">
        <v>217</v>
      </c>
      <c r="C15" s="21">
        <v>146</v>
      </c>
      <c r="D15" s="21">
        <v>19</v>
      </c>
      <c r="E15" s="21">
        <v>29</v>
      </c>
      <c r="F15" s="21">
        <v>11</v>
      </c>
      <c r="G15" s="21">
        <v>59</v>
      </c>
      <c r="H15" s="21">
        <v>25</v>
      </c>
      <c r="I15" s="21">
        <v>6</v>
      </c>
    </row>
    <row r="16" spans="1:9" x14ac:dyDescent="0.2">
      <c r="A16" s="20" t="s">
        <v>348</v>
      </c>
      <c r="B16" s="21">
        <v>56</v>
      </c>
      <c r="C16" s="21">
        <v>40</v>
      </c>
      <c r="D16" s="21">
        <v>8</v>
      </c>
      <c r="E16" s="21">
        <v>7</v>
      </c>
      <c r="F16" s="21">
        <v>0</v>
      </c>
      <c r="G16" s="21">
        <v>13</v>
      </c>
      <c r="H16" s="21">
        <v>6</v>
      </c>
      <c r="I16" s="21">
        <v>4</v>
      </c>
    </row>
    <row r="17" spans="1:9" x14ac:dyDescent="0.2">
      <c r="A17" s="20" t="s">
        <v>349</v>
      </c>
      <c r="B17" s="21">
        <v>13</v>
      </c>
      <c r="C17" s="21">
        <v>9</v>
      </c>
      <c r="D17" s="21">
        <v>0</v>
      </c>
      <c r="E17" s="21">
        <v>0</v>
      </c>
      <c r="F17" s="21">
        <v>2</v>
      </c>
      <c r="G17" s="21">
        <v>6</v>
      </c>
      <c r="H17" s="21">
        <v>2</v>
      </c>
      <c r="I17" s="21">
        <v>0</v>
      </c>
    </row>
    <row r="18" spans="1:9" x14ac:dyDescent="0.2">
      <c r="A18" s="20" t="s">
        <v>350</v>
      </c>
      <c r="B18" s="21">
        <v>1365</v>
      </c>
      <c r="C18" s="21">
        <v>856</v>
      </c>
      <c r="D18" s="21">
        <v>232</v>
      </c>
      <c r="E18" s="21">
        <v>197</v>
      </c>
      <c r="F18" s="21">
        <v>109</v>
      </c>
      <c r="G18" s="21">
        <v>342</v>
      </c>
      <c r="H18" s="21">
        <v>168</v>
      </c>
      <c r="I18" s="21">
        <v>18</v>
      </c>
    </row>
    <row r="19" spans="1:9" x14ac:dyDescent="0.2">
      <c r="A19" s="20" t="s">
        <v>351</v>
      </c>
      <c r="B19" s="21">
        <v>1026</v>
      </c>
      <c r="C19" s="21">
        <v>660</v>
      </c>
      <c r="D19" s="21">
        <v>152</v>
      </c>
      <c r="E19" s="21">
        <v>202</v>
      </c>
      <c r="F19" s="21">
        <v>85</v>
      </c>
      <c r="G19" s="21">
        <v>264</v>
      </c>
      <c r="H19" s="21">
        <v>96</v>
      </c>
      <c r="I19" s="21">
        <v>26</v>
      </c>
    </row>
    <row r="20" spans="1:9" x14ac:dyDescent="0.2">
      <c r="A20" s="20" t="s">
        <v>352</v>
      </c>
      <c r="B20" s="21">
        <v>286</v>
      </c>
      <c r="C20" s="21">
        <v>195</v>
      </c>
      <c r="D20" s="21">
        <v>27</v>
      </c>
      <c r="E20" s="21">
        <v>36</v>
      </c>
      <c r="F20" s="21">
        <v>13</v>
      </c>
      <c r="G20" s="21">
        <v>78</v>
      </c>
      <c r="H20" s="21">
        <v>33</v>
      </c>
      <c r="I20" s="21">
        <v>10</v>
      </c>
    </row>
    <row r="21" spans="1:9" x14ac:dyDescent="0.2">
      <c r="A21" s="20" t="s">
        <v>353</v>
      </c>
      <c r="B21" s="21">
        <v>1312</v>
      </c>
      <c r="C21" s="21">
        <v>855</v>
      </c>
      <c r="D21" s="21">
        <v>179</v>
      </c>
      <c r="E21" s="21">
        <v>238</v>
      </c>
      <c r="F21" s="21">
        <v>98</v>
      </c>
      <c r="G21" s="21">
        <v>342</v>
      </c>
      <c r="H21" s="21">
        <v>129</v>
      </c>
      <c r="I21" s="21">
        <v>36</v>
      </c>
    </row>
    <row r="22" spans="1:9" x14ac:dyDescent="0.2">
      <c r="A22" s="9" t="s">
        <v>354</v>
      </c>
      <c r="B22" s="10">
        <v>298</v>
      </c>
      <c r="C22" s="10">
        <v>153</v>
      </c>
      <c r="D22" s="10">
        <v>53</v>
      </c>
      <c r="E22" s="10">
        <v>36</v>
      </c>
      <c r="F22" s="10">
        <v>19</v>
      </c>
      <c r="G22" s="10">
        <v>72</v>
      </c>
      <c r="H22" s="10">
        <v>57</v>
      </c>
      <c r="I22" s="10">
        <v>5</v>
      </c>
    </row>
    <row r="23" spans="1:9" x14ac:dyDescent="0.2">
      <c r="A23" s="20" t="s">
        <v>344</v>
      </c>
      <c r="B23" s="21">
        <v>388</v>
      </c>
      <c r="C23" s="21">
        <v>233</v>
      </c>
      <c r="D23" s="21">
        <v>71</v>
      </c>
      <c r="E23" s="21">
        <v>65</v>
      </c>
      <c r="F23" s="21">
        <v>32</v>
      </c>
      <c r="G23" s="21">
        <v>82</v>
      </c>
      <c r="H23" s="21">
        <v>58</v>
      </c>
      <c r="I23" s="21">
        <v>9</v>
      </c>
    </row>
    <row r="24" spans="1:9" x14ac:dyDescent="0.2">
      <c r="A24" s="20" t="s">
        <v>345</v>
      </c>
      <c r="B24" s="21">
        <v>299</v>
      </c>
      <c r="C24" s="21">
        <v>180</v>
      </c>
      <c r="D24" s="21">
        <v>41</v>
      </c>
      <c r="E24" s="21">
        <v>55</v>
      </c>
      <c r="F24" s="21">
        <v>27</v>
      </c>
      <c r="G24" s="21">
        <v>70</v>
      </c>
      <c r="H24" s="21">
        <v>44</v>
      </c>
      <c r="I24" s="21">
        <v>1</v>
      </c>
    </row>
    <row r="25" spans="1:9" x14ac:dyDescent="0.2">
      <c r="A25" s="20" t="s">
        <v>346</v>
      </c>
      <c r="B25" s="21">
        <v>192</v>
      </c>
      <c r="C25" s="21">
        <v>124</v>
      </c>
      <c r="D25" s="21">
        <v>33</v>
      </c>
      <c r="E25" s="21">
        <v>38</v>
      </c>
      <c r="F25" s="21">
        <v>13</v>
      </c>
      <c r="G25" s="21">
        <v>41</v>
      </c>
      <c r="H25" s="21">
        <v>18</v>
      </c>
      <c r="I25" s="21">
        <v>6</v>
      </c>
    </row>
    <row r="26" spans="1:9" x14ac:dyDescent="0.2">
      <c r="A26" s="20" t="s">
        <v>347</v>
      </c>
      <c r="B26" s="21">
        <v>77</v>
      </c>
      <c r="C26" s="21">
        <v>52</v>
      </c>
      <c r="D26" s="21">
        <v>8</v>
      </c>
      <c r="E26" s="21">
        <v>11</v>
      </c>
      <c r="F26" s="21">
        <v>4</v>
      </c>
      <c r="G26" s="21">
        <v>24</v>
      </c>
      <c r="H26" s="21">
        <v>5</v>
      </c>
      <c r="I26" s="21">
        <v>4</v>
      </c>
    </row>
    <row r="27" spans="1:9" x14ac:dyDescent="0.2">
      <c r="A27" s="20" t="s">
        <v>348</v>
      </c>
      <c r="B27" s="21">
        <v>19</v>
      </c>
      <c r="C27" s="21">
        <v>9</v>
      </c>
      <c r="D27" s="21">
        <v>3</v>
      </c>
      <c r="E27" s="21">
        <v>0</v>
      </c>
      <c r="F27" s="21">
        <v>0</v>
      </c>
      <c r="G27" s="21">
        <v>4</v>
      </c>
      <c r="H27" s="21">
        <v>3</v>
      </c>
      <c r="I27" s="21">
        <v>3</v>
      </c>
    </row>
    <row r="28" spans="1:9" x14ac:dyDescent="0.2">
      <c r="A28" s="20" t="s">
        <v>349</v>
      </c>
      <c r="B28" s="21">
        <v>4</v>
      </c>
      <c r="C28" s="21">
        <v>2</v>
      </c>
      <c r="D28" s="21">
        <v>0</v>
      </c>
      <c r="E28" s="21">
        <v>0</v>
      </c>
      <c r="F28" s="21">
        <v>0</v>
      </c>
      <c r="G28" s="21">
        <v>1</v>
      </c>
      <c r="H28" s="21">
        <v>2</v>
      </c>
      <c r="I28" s="21">
        <v>0</v>
      </c>
    </row>
    <row r="29" spans="1:9" x14ac:dyDescent="0.2">
      <c r="A29" s="20" t="s">
        <v>350</v>
      </c>
      <c r="B29" s="21">
        <v>686</v>
      </c>
      <c r="C29" s="21">
        <v>386</v>
      </c>
      <c r="D29" s="21">
        <v>124</v>
      </c>
      <c r="E29" s="21">
        <v>101</v>
      </c>
      <c r="F29" s="21">
        <v>51</v>
      </c>
      <c r="G29" s="21">
        <v>154</v>
      </c>
      <c r="H29" s="21">
        <v>115</v>
      </c>
      <c r="I29" s="21">
        <v>14</v>
      </c>
    </row>
    <row r="30" spans="1:9" x14ac:dyDescent="0.2">
      <c r="A30" s="20" t="s">
        <v>351</v>
      </c>
      <c r="B30" s="21">
        <v>491</v>
      </c>
      <c r="C30" s="21">
        <v>304</v>
      </c>
      <c r="D30" s="21">
        <v>74</v>
      </c>
      <c r="E30" s="21">
        <v>93</v>
      </c>
      <c r="F30" s="21">
        <v>40</v>
      </c>
      <c r="G30" s="21">
        <v>111</v>
      </c>
      <c r="H30" s="21">
        <v>62</v>
      </c>
      <c r="I30" s="21">
        <v>7</v>
      </c>
    </row>
    <row r="31" spans="1:9" x14ac:dyDescent="0.2">
      <c r="A31" s="20" t="s">
        <v>352</v>
      </c>
      <c r="B31" s="21">
        <v>100</v>
      </c>
      <c r="C31" s="21">
        <v>63</v>
      </c>
      <c r="D31" s="21">
        <v>11</v>
      </c>
      <c r="E31" s="21">
        <v>11</v>
      </c>
      <c r="F31" s="21">
        <v>4</v>
      </c>
      <c r="G31" s="21">
        <v>29</v>
      </c>
      <c r="H31" s="21">
        <v>10</v>
      </c>
      <c r="I31" s="21">
        <v>7</v>
      </c>
    </row>
    <row r="32" spans="1:9" x14ac:dyDescent="0.2">
      <c r="A32" s="20" t="s">
        <v>353</v>
      </c>
      <c r="B32" s="21">
        <v>591</v>
      </c>
      <c r="C32" s="21">
        <v>367</v>
      </c>
      <c r="D32" s="21">
        <v>85</v>
      </c>
      <c r="E32" s="21">
        <v>104</v>
      </c>
      <c r="F32" s="21">
        <v>44</v>
      </c>
      <c r="G32" s="21">
        <v>140</v>
      </c>
      <c r="H32" s="21">
        <v>72</v>
      </c>
      <c r="I32" s="21">
        <v>14</v>
      </c>
    </row>
    <row r="33" spans="1:9" x14ac:dyDescent="0.2">
      <c r="A33" s="9" t="s">
        <v>355</v>
      </c>
      <c r="B33" s="10">
        <v>312</v>
      </c>
      <c r="C33" s="10">
        <v>213</v>
      </c>
      <c r="D33" s="10">
        <v>57</v>
      </c>
      <c r="E33" s="10">
        <v>48</v>
      </c>
      <c r="F33" s="10">
        <v>29</v>
      </c>
      <c r="G33" s="10">
        <v>90</v>
      </c>
      <c r="H33" s="10">
        <v>24</v>
      </c>
      <c r="I33" s="10">
        <v>2</v>
      </c>
    </row>
    <row r="34" spans="1:9" x14ac:dyDescent="0.2">
      <c r="A34" s="20" t="s">
        <v>344</v>
      </c>
      <c r="B34" s="21">
        <v>367</v>
      </c>
      <c r="C34" s="21">
        <v>257</v>
      </c>
      <c r="D34" s="21">
        <v>51</v>
      </c>
      <c r="E34" s="21">
        <v>48</v>
      </c>
      <c r="F34" s="21">
        <v>29</v>
      </c>
      <c r="G34" s="21">
        <v>98</v>
      </c>
      <c r="H34" s="21">
        <v>29</v>
      </c>
      <c r="I34" s="21">
        <v>2</v>
      </c>
    </row>
    <row r="35" spans="1:9" x14ac:dyDescent="0.2">
      <c r="A35" s="20" t="s">
        <v>345</v>
      </c>
      <c r="B35" s="21">
        <v>302</v>
      </c>
      <c r="C35" s="21">
        <v>202</v>
      </c>
      <c r="D35" s="21">
        <v>41</v>
      </c>
      <c r="E35" s="21">
        <v>55</v>
      </c>
      <c r="F35" s="21">
        <v>27</v>
      </c>
      <c r="G35" s="21">
        <v>84</v>
      </c>
      <c r="H35" s="21">
        <v>23</v>
      </c>
      <c r="I35" s="21">
        <v>8</v>
      </c>
    </row>
    <row r="36" spans="1:9" x14ac:dyDescent="0.2">
      <c r="A36" s="20" t="s">
        <v>346</v>
      </c>
      <c r="B36" s="21">
        <v>233</v>
      </c>
      <c r="C36" s="21">
        <v>154</v>
      </c>
      <c r="D36" s="21">
        <v>37</v>
      </c>
      <c r="E36" s="21">
        <v>54</v>
      </c>
      <c r="F36" s="21">
        <v>18</v>
      </c>
      <c r="G36" s="21">
        <v>69</v>
      </c>
      <c r="H36" s="21">
        <v>11</v>
      </c>
      <c r="I36" s="21">
        <v>11</v>
      </c>
    </row>
    <row r="37" spans="1:9" x14ac:dyDescent="0.2">
      <c r="A37" s="20" t="s">
        <v>347</v>
      </c>
      <c r="B37" s="21">
        <v>140</v>
      </c>
      <c r="C37" s="21">
        <v>94</v>
      </c>
      <c r="D37" s="21">
        <v>11</v>
      </c>
      <c r="E37" s="21">
        <v>18</v>
      </c>
      <c r="F37" s="21">
        <v>7</v>
      </c>
      <c r="G37" s="21">
        <v>35</v>
      </c>
      <c r="H37" s="21">
        <v>20</v>
      </c>
      <c r="I37" s="21">
        <v>2</v>
      </c>
    </row>
    <row r="38" spans="1:9" x14ac:dyDescent="0.2">
      <c r="A38" s="20" t="s">
        <v>348</v>
      </c>
      <c r="B38" s="21">
        <v>37</v>
      </c>
      <c r="C38" s="21">
        <v>31</v>
      </c>
      <c r="D38" s="21">
        <v>5</v>
      </c>
      <c r="E38" s="21">
        <v>7</v>
      </c>
      <c r="F38" s="21">
        <v>0</v>
      </c>
      <c r="G38" s="21">
        <v>9</v>
      </c>
      <c r="H38" s="21">
        <v>3</v>
      </c>
      <c r="I38" s="21">
        <v>1</v>
      </c>
    </row>
    <row r="39" spans="1:9" x14ac:dyDescent="0.2">
      <c r="A39" s="20" t="s">
        <v>349</v>
      </c>
      <c r="B39" s="21">
        <v>9</v>
      </c>
      <c r="C39" s="21">
        <v>7</v>
      </c>
      <c r="D39" s="21">
        <v>0</v>
      </c>
      <c r="E39" s="21">
        <v>0</v>
      </c>
      <c r="F39" s="21">
        <v>2</v>
      </c>
      <c r="G39" s="21">
        <v>5</v>
      </c>
      <c r="H39" s="21">
        <v>0</v>
      </c>
      <c r="I39" s="21">
        <v>0</v>
      </c>
    </row>
    <row r="40" spans="1:9" x14ac:dyDescent="0.2">
      <c r="A40" s="20" t="s">
        <v>350</v>
      </c>
      <c r="B40" s="21">
        <v>679</v>
      </c>
      <c r="C40" s="21">
        <v>470</v>
      </c>
      <c r="D40" s="21">
        <v>108</v>
      </c>
      <c r="E40" s="21">
        <v>96</v>
      </c>
      <c r="F40" s="21">
        <v>58</v>
      </c>
      <c r="G40" s="21">
        <v>188</v>
      </c>
      <c r="H40" s="21">
        <v>53</v>
      </c>
      <c r="I40" s="21">
        <v>4</v>
      </c>
    </row>
    <row r="41" spans="1:9" x14ac:dyDescent="0.2">
      <c r="A41" s="20" t="s">
        <v>351</v>
      </c>
      <c r="B41" s="21">
        <v>535</v>
      </c>
      <c r="C41" s="21">
        <v>356</v>
      </c>
      <c r="D41" s="21">
        <v>78</v>
      </c>
      <c r="E41" s="21">
        <v>109</v>
      </c>
      <c r="F41" s="21">
        <v>45</v>
      </c>
      <c r="G41" s="21">
        <v>153</v>
      </c>
      <c r="H41" s="21">
        <v>34</v>
      </c>
      <c r="I41" s="21">
        <v>19</v>
      </c>
    </row>
    <row r="42" spans="1:9" x14ac:dyDescent="0.2">
      <c r="A42" s="20" t="s">
        <v>352</v>
      </c>
      <c r="B42" s="21">
        <v>186</v>
      </c>
      <c r="C42" s="21">
        <v>132</v>
      </c>
      <c r="D42" s="21">
        <v>16</v>
      </c>
      <c r="E42" s="21">
        <v>25</v>
      </c>
      <c r="F42" s="21">
        <v>9</v>
      </c>
      <c r="G42" s="21">
        <v>49</v>
      </c>
      <c r="H42" s="21">
        <v>23</v>
      </c>
      <c r="I42" s="21">
        <v>3</v>
      </c>
    </row>
    <row r="43" spans="1:9" x14ac:dyDescent="0.2">
      <c r="A43" s="20" t="s">
        <v>353</v>
      </c>
      <c r="B43" s="21">
        <v>721</v>
      </c>
      <c r="C43" s="21">
        <v>488</v>
      </c>
      <c r="D43" s="21">
        <v>94</v>
      </c>
      <c r="E43" s="21">
        <v>134</v>
      </c>
      <c r="F43" s="21">
        <v>54</v>
      </c>
      <c r="G43" s="21">
        <v>202</v>
      </c>
      <c r="H43" s="21">
        <v>57</v>
      </c>
      <c r="I43" s="21">
        <v>22</v>
      </c>
    </row>
    <row r="44" spans="1:9" x14ac:dyDescent="0.2">
      <c r="A44" s="9" t="s">
        <v>356</v>
      </c>
      <c r="B44" s="9"/>
      <c r="C44" s="9"/>
      <c r="D44" s="9"/>
      <c r="E44" s="9"/>
      <c r="F44" s="9"/>
      <c r="G44" s="9"/>
      <c r="H44" s="9"/>
      <c r="I44" s="9"/>
    </row>
    <row r="45" spans="1:9" x14ac:dyDescent="0.2">
      <c r="A45" s="20" t="s">
        <v>357</v>
      </c>
      <c r="B45" s="21">
        <v>138</v>
      </c>
      <c r="C45" s="21">
        <v>40</v>
      </c>
      <c r="D45" s="21">
        <v>22</v>
      </c>
      <c r="E45" s="21">
        <v>20</v>
      </c>
      <c r="F45" s="21">
        <v>9</v>
      </c>
      <c r="G45" s="21">
        <v>45</v>
      </c>
      <c r="H45" s="21">
        <v>34</v>
      </c>
      <c r="I45" s="21">
        <v>4</v>
      </c>
    </row>
    <row r="46" spans="1:9" x14ac:dyDescent="0.2">
      <c r="A46" s="20" t="s">
        <v>328</v>
      </c>
      <c r="B46" s="21">
        <v>1747</v>
      </c>
      <c r="C46" s="21">
        <v>1193</v>
      </c>
      <c r="D46" s="21">
        <v>277</v>
      </c>
      <c r="E46" s="21">
        <v>296</v>
      </c>
      <c r="F46" s="21">
        <v>131</v>
      </c>
      <c r="G46" s="21">
        <v>453</v>
      </c>
      <c r="H46" s="21">
        <v>165</v>
      </c>
      <c r="I46" s="21">
        <v>30</v>
      </c>
    </row>
    <row r="47" spans="1:9" x14ac:dyDescent="0.2">
      <c r="A47" s="20" t="s">
        <v>329</v>
      </c>
      <c r="B47" s="21">
        <v>191</v>
      </c>
      <c r="C47" s="21">
        <v>94</v>
      </c>
      <c r="D47" s="21">
        <v>41</v>
      </c>
      <c r="E47" s="21">
        <v>23</v>
      </c>
      <c r="F47" s="21">
        <v>11</v>
      </c>
      <c r="G47" s="21">
        <v>33</v>
      </c>
      <c r="H47" s="21">
        <v>40</v>
      </c>
      <c r="I47" s="21">
        <v>1</v>
      </c>
    </row>
    <row r="48" spans="1:9" x14ac:dyDescent="0.2">
      <c r="A48" s="20" t="s">
        <v>330</v>
      </c>
      <c r="B48" s="21">
        <v>544</v>
      </c>
      <c r="C48" s="21">
        <v>357</v>
      </c>
      <c r="D48" s="21">
        <v>65</v>
      </c>
      <c r="E48" s="21">
        <v>86</v>
      </c>
      <c r="F48" s="21">
        <v>49</v>
      </c>
      <c r="G48" s="21">
        <v>143</v>
      </c>
      <c r="H48" s="21">
        <v>48</v>
      </c>
      <c r="I48" s="21">
        <v>14</v>
      </c>
    </row>
    <row r="49" spans="1:9" x14ac:dyDescent="0.2">
      <c r="A49" s="20" t="s">
        <v>358</v>
      </c>
      <c r="B49" s="21">
        <v>57</v>
      </c>
      <c r="C49" s="21">
        <v>27</v>
      </c>
      <c r="D49" s="21">
        <v>6</v>
      </c>
      <c r="E49" s="21">
        <v>10</v>
      </c>
      <c r="F49" s="21">
        <v>7</v>
      </c>
      <c r="G49" s="21">
        <v>10</v>
      </c>
      <c r="H49" s="21">
        <v>10</v>
      </c>
      <c r="I49" s="21">
        <v>5</v>
      </c>
    </row>
    <row r="50" spans="1:9" x14ac:dyDescent="0.2">
      <c r="A50" s="9" t="s">
        <v>359</v>
      </c>
      <c r="B50" s="10">
        <v>89</v>
      </c>
      <c r="C50" s="10">
        <v>18</v>
      </c>
      <c r="D50" s="10">
        <v>15</v>
      </c>
      <c r="E50" s="10">
        <v>13</v>
      </c>
      <c r="F50" s="10">
        <v>9</v>
      </c>
      <c r="G50" s="10">
        <v>25</v>
      </c>
      <c r="H50" s="10">
        <v>27</v>
      </c>
      <c r="I50" s="10">
        <v>3</v>
      </c>
    </row>
    <row r="51" spans="1:9" x14ac:dyDescent="0.2">
      <c r="A51" s="20" t="s">
        <v>331</v>
      </c>
      <c r="B51" s="21">
        <v>977</v>
      </c>
      <c r="C51" s="21">
        <v>639</v>
      </c>
      <c r="D51" s="21">
        <v>158</v>
      </c>
      <c r="E51" s="21">
        <v>167</v>
      </c>
      <c r="F51" s="21">
        <v>73</v>
      </c>
      <c r="G51" s="21">
        <v>235</v>
      </c>
      <c r="H51" s="21">
        <v>108</v>
      </c>
      <c r="I51" s="21">
        <v>17</v>
      </c>
    </row>
    <row r="52" spans="1:9" x14ac:dyDescent="0.2">
      <c r="A52" s="20" t="s">
        <v>332</v>
      </c>
      <c r="B52" s="21">
        <v>73</v>
      </c>
      <c r="C52" s="21">
        <v>23</v>
      </c>
      <c r="D52" s="21">
        <v>18</v>
      </c>
      <c r="E52" s="21">
        <v>6</v>
      </c>
      <c r="F52" s="21">
        <v>4</v>
      </c>
      <c r="G52" s="21">
        <v>10</v>
      </c>
      <c r="H52" s="21">
        <v>25</v>
      </c>
      <c r="I52" s="21">
        <v>1</v>
      </c>
    </row>
    <row r="53" spans="1:9" x14ac:dyDescent="0.2">
      <c r="A53" s="20" t="s">
        <v>333</v>
      </c>
      <c r="B53" s="21">
        <v>108</v>
      </c>
      <c r="C53" s="21">
        <v>59</v>
      </c>
      <c r="D53" s="21">
        <v>15</v>
      </c>
      <c r="E53" s="21">
        <v>13</v>
      </c>
      <c r="F53" s="21">
        <v>8</v>
      </c>
      <c r="G53" s="21">
        <v>21</v>
      </c>
      <c r="H53" s="21">
        <v>19</v>
      </c>
      <c r="I53" s="21">
        <v>4</v>
      </c>
    </row>
    <row r="54" spans="1:9" x14ac:dyDescent="0.2">
      <c r="A54" s="20" t="s">
        <v>358</v>
      </c>
      <c r="B54" s="21">
        <v>30</v>
      </c>
      <c r="C54" s="21">
        <v>14</v>
      </c>
      <c r="D54" s="21">
        <v>3</v>
      </c>
      <c r="E54" s="21">
        <v>6</v>
      </c>
      <c r="F54" s="21">
        <v>1</v>
      </c>
      <c r="G54" s="21">
        <v>3</v>
      </c>
      <c r="H54" s="21">
        <v>8</v>
      </c>
      <c r="I54" s="21">
        <v>3</v>
      </c>
    </row>
    <row r="55" spans="1:9" x14ac:dyDescent="0.2">
      <c r="A55" s="9" t="s">
        <v>360</v>
      </c>
      <c r="B55" s="10">
        <v>49</v>
      </c>
      <c r="C55" s="10">
        <v>22</v>
      </c>
      <c r="D55" s="10">
        <v>7</v>
      </c>
      <c r="E55" s="10">
        <v>7</v>
      </c>
      <c r="F55" s="10">
        <v>0</v>
      </c>
      <c r="G55" s="10">
        <v>20</v>
      </c>
      <c r="H55" s="10">
        <v>7</v>
      </c>
      <c r="I55" s="10">
        <v>1</v>
      </c>
    </row>
    <row r="56" spans="1:9" x14ac:dyDescent="0.2">
      <c r="A56" s="20" t="s">
        <v>331</v>
      </c>
      <c r="B56" s="21">
        <v>770</v>
      </c>
      <c r="C56" s="21">
        <v>554</v>
      </c>
      <c r="D56" s="21">
        <v>119</v>
      </c>
      <c r="E56" s="21">
        <v>129</v>
      </c>
      <c r="F56" s="21">
        <v>58</v>
      </c>
      <c r="G56" s="21">
        <v>218</v>
      </c>
      <c r="H56" s="21">
        <v>57</v>
      </c>
      <c r="I56" s="21">
        <v>13</v>
      </c>
    </row>
    <row r="57" spans="1:9" x14ac:dyDescent="0.2">
      <c r="A57" s="20" t="s">
        <v>332</v>
      </c>
      <c r="B57" s="21">
        <v>118</v>
      </c>
      <c r="C57" s="21">
        <v>71</v>
      </c>
      <c r="D57" s="21">
        <v>23</v>
      </c>
      <c r="E57" s="21">
        <v>17</v>
      </c>
      <c r="F57" s="21">
        <v>7</v>
      </c>
      <c r="G57" s="21">
        <v>23</v>
      </c>
      <c r="H57" s="21">
        <v>15</v>
      </c>
      <c r="I57" s="21">
        <v>0</v>
      </c>
    </row>
    <row r="58" spans="1:9" x14ac:dyDescent="0.2">
      <c r="A58" s="20" t="s">
        <v>333</v>
      </c>
      <c r="B58" s="21">
        <v>436</v>
      </c>
      <c r="C58" s="21">
        <v>298</v>
      </c>
      <c r="D58" s="21">
        <v>50</v>
      </c>
      <c r="E58" s="21">
        <v>73</v>
      </c>
      <c r="F58" s="21">
        <v>41</v>
      </c>
      <c r="G58" s="21">
        <v>122</v>
      </c>
      <c r="H58" s="21">
        <v>29</v>
      </c>
      <c r="I58" s="21">
        <v>10</v>
      </c>
    </row>
    <row r="59" spans="1:9" x14ac:dyDescent="0.2">
      <c r="A59" s="20" t="s">
        <v>358</v>
      </c>
      <c r="B59" s="21">
        <v>27</v>
      </c>
      <c r="C59" s="21">
        <v>13</v>
      </c>
      <c r="D59" s="21">
        <v>3</v>
      </c>
      <c r="E59" s="21">
        <v>4</v>
      </c>
      <c r="F59" s="21">
        <v>6</v>
      </c>
      <c r="G59" s="21">
        <v>7</v>
      </c>
      <c r="H59" s="21">
        <v>2</v>
      </c>
      <c r="I59" s="21">
        <v>2</v>
      </c>
    </row>
    <row r="60" spans="1:9" x14ac:dyDescent="0.2">
      <c r="A60" s="9" t="s">
        <v>361</v>
      </c>
      <c r="B60" s="9"/>
      <c r="C60" s="9"/>
      <c r="D60" s="9"/>
      <c r="E60" s="9"/>
      <c r="F60" s="9"/>
      <c r="G60" s="9"/>
      <c r="H60" s="9"/>
      <c r="I60" s="9"/>
    </row>
    <row r="61" spans="1:9" x14ac:dyDescent="0.2">
      <c r="A61" s="20" t="s">
        <v>362</v>
      </c>
      <c r="B61" s="21">
        <v>360</v>
      </c>
      <c r="C61" s="21">
        <v>191</v>
      </c>
      <c r="D61" s="21">
        <v>65</v>
      </c>
      <c r="E61" s="21">
        <v>66</v>
      </c>
      <c r="F61" s="21">
        <v>29</v>
      </c>
      <c r="G61" s="21">
        <v>73</v>
      </c>
      <c r="H61" s="21">
        <v>47</v>
      </c>
      <c r="I61" s="21">
        <v>14</v>
      </c>
    </row>
    <row r="62" spans="1:9" x14ac:dyDescent="0.2">
      <c r="A62" s="20" t="s">
        <v>363</v>
      </c>
      <c r="B62" s="21">
        <v>1326</v>
      </c>
      <c r="C62" s="21">
        <v>962</v>
      </c>
      <c r="D62" s="21">
        <v>192</v>
      </c>
      <c r="E62" s="21">
        <v>216</v>
      </c>
      <c r="F62" s="21">
        <v>107</v>
      </c>
      <c r="G62" s="21">
        <v>333</v>
      </c>
      <c r="H62" s="21">
        <v>103</v>
      </c>
      <c r="I62" s="21">
        <v>14</v>
      </c>
    </row>
    <row r="63" spans="1:9" x14ac:dyDescent="0.2">
      <c r="A63" s="20" t="s">
        <v>364</v>
      </c>
      <c r="B63" s="21">
        <v>649</v>
      </c>
      <c r="C63" s="21">
        <v>456</v>
      </c>
      <c r="D63" s="21">
        <v>97</v>
      </c>
      <c r="E63" s="21">
        <v>101</v>
      </c>
      <c r="F63" s="21">
        <v>46</v>
      </c>
      <c r="G63" s="21">
        <v>178</v>
      </c>
      <c r="H63" s="21">
        <v>62</v>
      </c>
      <c r="I63" s="21">
        <v>12</v>
      </c>
    </row>
    <row r="64" spans="1:9" x14ac:dyDescent="0.2">
      <c r="A64" s="20" t="s">
        <v>365</v>
      </c>
      <c r="B64" s="21">
        <v>277</v>
      </c>
      <c r="C64" s="21">
        <v>70</v>
      </c>
      <c r="D64" s="21">
        <v>52</v>
      </c>
      <c r="E64" s="21">
        <v>38</v>
      </c>
      <c r="F64" s="21">
        <v>18</v>
      </c>
      <c r="G64" s="21">
        <v>88</v>
      </c>
      <c r="H64" s="21">
        <v>74</v>
      </c>
      <c r="I64" s="21">
        <v>6</v>
      </c>
    </row>
    <row r="65" spans="1:9" x14ac:dyDescent="0.2">
      <c r="A65" s="20" t="s">
        <v>366</v>
      </c>
      <c r="B65" s="21">
        <v>65</v>
      </c>
      <c r="C65" s="21">
        <v>32</v>
      </c>
      <c r="D65" s="21">
        <v>5</v>
      </c>
      <c r="E65" s="21">
        <v>14</v>
      </c>
      <c r="F65" s="21">
        <v>7</v>
      </c>
      <c r="G65" s="21">
        <v>12</v>
      </c>
      <c r="H65" s="21">
        <v>11</v>
      </c>
      <c r="I65" s="21">
        <v>8</v>
      </c>
    </row>
    <row r="66" spans="1:9" x14ac:dyDescent="0.2">
      <c r="A66" s="9" t="s">
        <v>367</v>
      </c>
      <c r="B66" s="9"/>
      <c r="C66" s="9"/>
      <c r="D66" s="9"/>
      <c r="E66" s="9"/>
      <c r="F66" s="9"/>
      <c r="G66" s="9"/>
      <c r="H66" s="9"/>
      <c r="I66" s="9"/>
    </row>
    <row r="67" spans="1:9" x14ac:dyDescent="0.2">
      <c r="A67" s="20" t="s">
        <v>368</v>
      </c>
      <c r="B67" s="21">
        <v>537</v>
      </c>
      <c r="C67" s="21">
        <v>286</v>
      </c>
      <c r="D67" s="21">
        <v>93</v>
      </c>
      <c r="E67" s="21">
        <v>86</v>
      </c>
      <c r="F67" s="21">
        <v>43</v>
      </c>
      <c r="G67" s="21">
        <v>142</v>
      </c>
      <c r="H67" s="21">
        <v>80</v>
      </c>
      <c r="I67" s="21">
        <v>9</v>
      </c>
    </row>
    <row r="68" spans="1:9" x14ac:dyDescent="0.2">
      <c r="A68" s="20" t="s">
        <v>180</v>
      </c>
      <c r="B68" s="21">
        <v>1667</v>
      </c>
      <c r="C68" s="21">
        <v>1135</v>
      </c>
      <c r="D68" s="21">
        <v>262</v>
      </c>
      <c r="E68" s="21">
        <v>287</v>
      </c>
      <c r="F68" s="21">
        <v>128</v>
      </c>
      <c r="G68" s="21">
        <v>432</v>
      </c>
      <c r="H68" s="21">
        <v>158</v>
      </c>
      <c r="I68" s="21">
        <v>29</v>
      </c>
    </row>
    <row r="69" spans="1:9" x14ac:dyDescent="0.2">
      <c r="A69" s="20" t="s">
        <v>369</v>
      </c>
      <c r="B69" s="21">
        <v>99</v>
      </c>
      <c r="C69" s="21">
        <v>67</v>
      </c>
      <c r="D69" s="21">
        <v>13</v>
      </c>
      <c r="E69" s="21">
        <v>16</v>
      </c>
      <c r="F69" s="21">
        <v>9</v>
      </c>
      <c r="G69" s="21">
        <v>28</v>
      </c>
      <c r="H69" s="21">
        <v>10</v>
      </c>
      <c r="I69" s="21">
        <v>2</v>
      </c>
    </row>
    <row r="70" spans="1:9" x14ac:dyDescent="0.2">
      <c r="A70" s="20" t="s">
        <v>370</v>
      </c>
      <c r="B70" s="21">
        <v>819</v>
      </c>
      <c r="C70" s="21">
        <v>526</v>
      </c>
      <c r="D70" s="21">
        <v>132</v>
      </c>
      <c r="E70" s="21">
        <v>136</v>
      </c>
      <c r="F70" s="21">
        <v>67</v>
      </c>
      <c r="G70" s="21">
        <v>216</v>
      </c>
      <c r="H70" s="21">
        <v>92</v>
      </c>
      <c r="I70" s="21">
        <v>13</v>
      </c>
    </row>
    <row r="71" spans="1:9" x14ac:dyDescent="0.2">
      <c r="A71" s="20" t="s">
        <v>371</v>
      </c>
      <c r="B71" s="21">
        <v>87</v>
      </c>
      <c r="C71" s="21">
        <v>47</v>
      </c>
      <c r="D71" s="21">
        <v>14</v>
      </c>
      <c r="E71" s="21">
        <v>14</v>
      </c>
      <c r="F71" s="21">
        <v>3</v>
      </c>
      <c r="G71" s="21">
        <v>25</v>
      </c>
      <c r="H71" s="21">
        <v>11</v>
      </c>
      <c r="I71" s="21">
        <v>4</v>
      </c>
    </row>
    <row r="72" spans="1:9" x14ac:dyDescent="0.2">
      <c r="A72" s="20" t="s">
        <v>366</v>
      </c>
      <c r="B72" s="21">
        <v>55</v>
      </c>
      <c r="C72" s="21">
        <v>28</v>
      </c>
      <c r="D72" s="21">
        <v>4</v>
      </c>
      <c r="E72" s="21">
        <v>10</v>
      </c>
      <c r="F72" s="21">
        <v>6</v>
      </c>
      <c r="G72" s="21">
        <v>10</v>
      </c>
      <c r="H72" s="21">
        <v>11</v>
      </c>
      <c r="I72" s="21">
        <v>5</v>
      </c>
    </row>
    <row r="73" spans="1:9" x14ac:dyDescent="0.2">
      <c r="A73" s="9" t="s">
        <v>372</v>
      </c>
      <c r="B73" s="9"/>
      <c r="C73" s="9"/>
      <c r="D73" s="9"/>
      <c r="E73" s="9"/>
      <c r="F73" s="9"/>
      <c r="G73" s="9"/>
      <c r="H73" s="9"/>
      <c r="I73" s="9"/>
    </row>
    <row r="74" spans="1:9" x14ac:dyDescent="0.2">
      <c r="A74" s="20" t="s">
        <v>373</v>
      </c>
      <c r="B74" s="21">
        <v>537</v>
      </c>
      <c r="C74" s="21">
        <v>286</v>
      </c>
      <c r="D74" s="21">
        <v>93</v>
      </c>
      <c r="E74" s="21">
        <v>86</v>
      </c>
      <c r="F74" s="21">
        <v>43</v>
      </c>
      <c r="G74" s="21">
        <v>142</v>
      </c>
      <c r="H74" s="21">
        <v>80</v>
      </c>
      <c r="I74" s="21">
        <v>9</v>
      </c>
    </row>
    <row r="75" spans="1:9" x14ac:dyDescent="0.2">
      <c r="A75" s="20" t="s">
        <v>374</v>
      </c>
      <c r="B75" s="21">
        <v>1329</v>
      </c>
      <c r="C75" s="21">
        <v>916</v>
      </c>
      <c r="D75" s="21">
        <v>193</v>
      </c>
      <c r="E75" s="21">
        <v>211</v>
      </c>
      <c r="F75" s="21">
        <v>94</v>
      </c>
      <c r="G75" s="21">
        <v>329</v>
      </c>
      <c r="H75" s="21">
        <v>122</v>
      </c>
      <c r="I75" s="21">
        <v>26</v>
      </c>
    </row>
    <row r="76" spans="1:9" x14ac:dyDescent="0.2">
      <c r="A76" s="20" t="s">
        <v>375</v>
      </c>
      <c r="B76" s="21">
        <v>406</v>
      </c>
      <c r="C76" s="21">
        <v>259</v>
      </c>
      <c r="D76" s="21">
        <v>57</v>
      </c>
      <c r="E76" s="21">
        <v>66</v>
      </c>
      <c r="F76" s="21">
        <v>41</v>
      </c>
      <c r="G76" s="21">
        <v>112</v>
      </c>
      <c r="H76" s="21">
        <v>49</v>
      </c>
      <c r="I76" s="21">
        <v>6</v>
      </c>
    </row>
    <row r="77" spans="1:9" x14ac:dyDescent="0.2">
      <c r="A77" s="20" t="s">
        <v>376</v>
      </c>
      <c r="B77" s="21">
        <v>152</v>
      </c>
      <c r="C77" s="21">
        <v>93</v>
      </c>
      <c r="D77" s="21">
        <v>26</v>
      </c>
      <c r="E77" s="21">
        <v>25</v>
      </c>
      <c r="F77" s="21">
        <v>12</v>
      </c>
      <c r="G77" s="21">
        <v>38</v>
      </c>
      <c r="H77" s="21">
        <v>21</v>
      </c>
      <c r="I77" s="21">
        <v>2</v>
      </c>
    </row>
    <row r="78" spans="1:9" x14ac:dyDescent="0.2">
      <c r="A78" s="20" t="s">
        <v>377</v>
      </c>
      <c r="B78" s="21">
        <v>88</v>
      </c>
      <c r="C78" s="21">
        <v>59</v>
      </c>
      <c r="D78" s="21">
        <v>14</v>
      </c>
      <c r="E78" s="21">
        <v>20</v>
      </c>
      <c r="F78" s="21">
        <v>6</v>
      </c>
      <c r="G78" s="21">
        <v>22</v>
      </c>
      <c r="H78" s="21">
        <v>6</v>
      </c>
      <c r="I78" s="21">
        <v>2</v>
      </c>
    </row>
    <row r="79" spans="1:9" x14ac:dyDescent="0.2">
      <c r="A79" s="20" t="s">
        <v>378</v>
      </c>
      <c r="B79" s="21">
        <v>84</v>
      </c>
      <c r="C79" s="21">
        <v>54</v>
      </c>
      <c r="D79" s="21">
        <v>22</v>
      </c>
      <c r="E79" s="21">
        <v>17</v>
      </c>
      <c r="F79" s="21">
        <v>4</v>
      </c>
      <c r="G79" s="21">
        <v>22</v>
      </c>
      <c r="H79" s="21">
        <v>4</v>
      </c>
      <c r="I79" s="21">
        <v>3</v>
      </c>
    </row>
    <row r="80" spans="1:9" x14ac:dyDescent="0.2">
      <c r="A80" s="20" t="s">
        <v>366</v>
      </c>
      <c r="B80" s="21">
        <v>81</v>
      </c>
      <c r="C80" s="21">
        <v>44</v>
      </c>
      <c r="D80" s="21">
        <v>6</v>
      </c>
      <c r="E80" s="21">
        <v>10</v>
      </c>
      <c r="F80" s="21">
        <v>7</v>
      </c>
      <c r="G80" s="21">
        <v>19</v>
      </c>
      <c r="H80" s="21">
        <v>15</v>
      </c>
      <c r="I80" s="21">
        <v>6</v>
      </c>
    </row>
    <row r="81" spans="1:9" x14ac:dyDescent="0.2">
      <c r="A81" s="9" t="s">
        <v>379</v>
      </c>
      <c r="B81" s="9"/>
      <c r="C81" s="9"/>
      <c r="D81" s="9"/>
      <c r="E81" s="9"/>
      <c r="F81" s="9"/>
      <c r="G81" s="9"/>
      <c r="H81" s="9"/>
      <c r="I81" s="9"/>
    </row>
    <row r="82" spans="1:9" x14ac:dyDescent="0.2">
      <c r="A82" s="20" t="s">
        <v>380</v>
      </c>
      <c r="B82" s="21">
        <v>788</v>
      </c>
      <c r="C82" s="21">
        <v>516</v>
      </c>
      <c r="D82" s="21">
        <v>156</v>
      </c>
      <c r="E82" s="21">
        <v>123</v>
      </c>
      <c r="F82" s="21">
        <v>64</v>
      </c>
      <c r="G82" s="21">
        <v>198</v>
      </c>
      <c r="H82" s="21">
        <v>75</v>
      </c>
      <c r="I82" s="21">
        <v>10</v>
      </c>
    </row>
    <row r="83" spans="1:9" x14ac:dyDescent="0.2">
      <c r="A83" s="20" t="s">
        <v>381</v>
      </c>
      <c r="B83" s="21">
        <v>1824</v>
      </c>
      <c r="C83" s="21">
        <v>1162</v>
      </c>
      <c r="D83" s="21">
        <v>249</v>
      </c>
      <c r="E83" s="21">
        <v>302</v>
      </c>
      <c r="F83" s="21">
        <v>136</v>
      </c>
      <c r="G83" s="21">
        <v>474</v>
      </c>
      <c r="H83" s="21">
        <v>211</v>
      </c>
      <c r="I83" s="21">
        <v>38</v>
      </c>
    </row>
    <row r="84" spans="1:9" x14ac:dyDescent="0.2">
      <c r="A84" s="20" t="s">
        <v>366</v>
      </c>
      <c r="B84" s="21">
        <v>65</v>
      </c>
      <c r="C84" s="21">
        <v>33</v>
      </c>
      <c r="D84" s="21">
        <v>6</v>
      </c>
      <c r="E84" s="21">
        <v>10</v>
      </c>
      <c r="F84" s="21">
        <v>7</v>
      </c>
      <c r="G84" s="21">
        <v>12</v>
      </c>
      <c r="H84" s="21">
        <v>11</v>
      </c>
      <c r="I84" s="21">
        <v>6</v>
      </c>
    </row>
    <row r="85" spans="1:9" x14ac:dyDescent="0.2">
      <c r="A85" s="9" t="s">
        <v>382</v>
      </c>
      <c r="B85" s="9"/>
      <c r="C85" s="9"/>
      <c r="D85" s="9"/>
      <c r="E85" s="9"/>
      <c r="F85" s="9"/>
      <c r="G85" s="9"/>
      <c r="H85" s="9"/>
      <c r="I85" s="9"/>
    </row>
    <row r="86" spans="1:9" x14ac:dyDescent="0.2">
      <c r="A86" s="20" t="s">
        <v>383</v>
      </c>
      <c r="B86" s="21">
        <v>393</v>
      </c>
      <c r="C86" s="21">
        <v>252</v>
      </c>
      <c r="D86" s="21">
        <v>82</v>
      </c>
      <c r="E86" s="21">
        <v>64</v>
      </c>
      <c r="F86" s="21">
        <v>26</v>
      </c>
      <c r="G86" s="21">
        <v>95</v>
      </c>
      <c r="H86" s="21">
        <v>38</v>
      </c>
      <c r="I86" s="21">
        <v>8</v>
      </c>
    </row>
    <row r="87" spans="1:9" x14ac:dyDescent="0.2">
      <c r="A87" s="20" t="s">
        <v>181</v>
      </c>
      <c r="B87" s="21">
        <v>1944</v>
      </c>
      <c r="C87" s="21">
        <v>1259</v>
      </c>
      <c r="D87" s="21">
        <v>281</v>
      </c>
      <c r="E87" s="21">
        <v>320</v>
      </c>
      <c r="F87" s="21">
        <v>154</v>
      </c>
      <c r="G87" s="21">
        <v>519</v>
      </c>
      <c r="H87" s="21">
        <v>219</v>
      </c>
      <c r="I87" s="21">
        <v>35</v>
      </c>
    </row>
    <row r="88" spans="1:9" x14ac:dyDescent="0.2">
      <c r="A88" s="20" t="s">
        <v>182</v>
      </c>
      <c r="B88" s="21">
        <v>38</v>
      </c>
      <c r="C88" s="21">
        <v>20</v>
      </c>
      <c r="D88" s="21">
        <v>7</v>
      </c>
      <c r="E88" s="21">
        <v>8</v>
      </c>
      <c r="F88" s="21">
        <v>1</v>
      </c>
      <c r="G88" s="21">
        <v>8</v>
      </c>
      <c r="H88" s="21">
        <v>5</v>
      </c>
      <c r="I88" s="21">
        <v>1</v>
      </c>
    </row>
    <row r="89" spans="1:9" x14ac:dyDescent="0.2">
      <c r="A89" s="20" t="s">
        <v>384</v>
      </c>
      <c r="B89" s="21">
        <v>36</v>
      </c>
      <c r="C89" s="21">
        <v>21</v>
      </c>
      <c r="D89" s="21">
        <v>3</v>
      </c>
      <c r="E89" s="21">
        <v>8</v>
      </c>
      <c r="F89" s="21">
        <v>3</v>
      </c>
      <c r="G89" s="21">
        <v>12</v>
      </c>
      <c r="H89" s="21">
        <v>2</v>
      </c>
      <c r="I89" s="21">
        <v>0</v>
      </c>
    </row>
    <row r="90" spans="1:9" x14ac:dyDescent="0.2">
      <c r="A90" s="20" t="s">
        <v>183</v>
      </c>
      <c r="B90" s="21">
        <v>53</v>
      </c>
      <c r="C90" s="21">
        <v>40</v>
      </c>
      <c r="D90" s="21">
        <v>8</v>
      </c>
      <c r="E90" s="21">
        <v>7</v>
      </c>
      <c r="F90" s="21">
        <v>4</v>
      </c>
      <c r="G90" s="21">
        <v>12</v>
      </c>
      <c r="H90" s="21">
        <v>5</v>
      </c>
      <c r="I90" s="21">
        <v>1</v>
      </c>
    </row>
    <row r="91" spans="1:9" x14ac:dyDescent="0.2">
      <c r="A91" s="20" t="s">
        <v>385</v>
      </c>
      <c r="B91" s="21">
        <v>22</v>
      </c>
      <c r="C91" s="21">
        <v>12</v>
      </c>
      <c r="D91" s="21">
        <v>3</v>
      </c>
      <c r="E91" s="21">
        <v>1</v>
      </c>
      <c r="F91" s="21">
        <v>3</v>
      </c>
      <c r="G91" s="21">
        <v>4</v>
      </c>
      <c r="H91" s="21">
        <v>2</v>
      </c>
      <c r="I91" s="21">
        <v>1</v>
      </c>
    </row>
    <row r="92" spans="1:9" x14ac:dyDescent="0.2">
      <c r="A92" s="20" t="s">
        <v>386</v>
      </c>
      <c r="B92" s="21">
        <v>32</v>
      </c>
      <c r="C92" s="21">
        <v>9</v>
      </c>
      <c r="D92" s="21">
        <v>4</v>
      </c>
      <c r="E92" s="21">
        <v>5</v>
      </c>
      <c r="F92" s="21">
        <v>6</v>
      </c>
      <c r="G92" s="21">
        <v>4</v>
      </c>
      <c r="H92" s="21">
        <v>6</v>
      </c>
      <c r="I92" s="21">
        <v>1</v>
      </c>
    </row>
    <row r="93" spans="1:9" x14ac:dyDescent="0.2">
      <c r="A93" s="20" t="s">
        <v>387</v>
      </c>
      <c r="B93" s="21">
        <v>9</v>
      </c>
      <c r="C93" s="21">
        <v>8</v>
      </c>
      <c r="D93" s="21">
        <v>2</v>
      </c>
      <c r="E93" s="21">
        <v>1</v>
      </c>
      <c r="F93" s="21">
        <v>1</v>
      </c>
      <c r="G93" s="21">
        <v>1</v>
      </c>
      <c r="H93" s="21">
        <v>0</v>
      </c>
      <c r="I93" s="21">
        <v>0</v>
      </c>
    </row>
    <row r="94" spans="1:9" x14ac:dyDescent="0.2">
      <c r="A94" s="20" t="s">
        <v>366</v>
      </c>
      <c r="B94" s="21">
        <v>150</v>
      </c>
      <c r="C94" s="21">
        <v>90</v>
      </c>
      <c r="D94" s="21">
        <v>21</v>
      </c>
      <c r="E94" s="21">
        <v>21</v>
      </c>
      <c r="F94" s="21">
        <v>9</v>
      </c>
      <c r="G94" s="21">
        <v>29</v>
      </c>
      <c r="H94" s="21">
        <v>20</v>
      </c>
      <c r="I94" s="21">
        <v>7</v>
      </c>
    </row>
    <row r="95" spans="1:9" x14ac:dyDescent="0.2">
      <c r="A95" s="9" t="s">
        <v>388</v>
      </c>
      <c r="B95" s="9"/>
      <c r="C95" s="9"/>
      <c r="D95" s="9"/>
      <c r="E95" s="9"/>
      <c r="F95" s="9"/>
      <c r="G95" s="9"/>
      <c r="H95" s="9"/>
      <c r="I95" s="9"/>
    </row>
    <row r="96" spans="1:9" x14ac:dyDescent="0.2">
      <c r="A96" s="20" t="s">
        <v>184</v>
      </c>
      <c r="B96" s="21">
        <v>54</v>
      </c>
      <c r="C96" s="21">
        <v>28</v>
      </c>
      <c r="D96" s="21">
        <v>5</v>
      </c>
      <c r="E96" s="21">
        <v>8</v>
      </c>
      <c r="F96" s="21">
        <v>6</v>
      </c>
      <c r="G96" s="21">
        <v>9</v>
      </c>
      <c r="H96" s="21">
        <v>8</v>
      </c>
      <c r="I96" s="21">
        <v>2</v>
      </c>
    </row>
    <row r="97" spans="1:9" x14ac:dyDescent="0.2">
      <c r="A97" s="20" t="s">
        <v>185</v>
      </c>
      <c r="B97" s="21">
        <v>196</v>
      </c>
      <c r="C97" s="21">
        <v>117</v>
      </c>
      <c r="D97" s="21">
        <v>35</v>
      </c>
      <c r="E97" s="21">
        <v>32</v>
      </c>
      <c r="F97" s="21">
        <v>13</v>
      </c>
      <c r="G97" s="21">
        <v>34</v>
      </c>
      <c r="H97" s="21">
        <v>23</v>
      </c>
      <c r="I97" s="21">
        <v>8</v>
      </c>
    </row>
    <row r="98" spans="1:9" x14ac:dyDescent="0.2">
      <c r="A98" s="20" t="s">
        <v>186</v>
      </c>
      <c r="B98" s="21">
        <v>310</v>
      </c>
      <c r="C98" s="21">
        <v>199</v>
      </c>
      <c r="D98" s="21">
        <v>39</v>
      </c>
      <c r="E98" s="21">
        <v>54</v>
      </c>
      <c r="F98" s="21">
        <v>25</v>
      </c>
      <c r="G98" s="21">
        <v>70</v>
      </c>
      <c r="H98" s="21">
        <v>37</v>
      </c>
      <c r="I98" s="21">
        <v>3</v>
      </c>
    </row>
    <row r="99" spans="1:9" x14ac:dyDescent="0.2">
      <c r="A99" s="20" t="s">
        <v>187</v>
      </c>
      <c r="B99" s="21">
        <v>385</v>
      </c>
      <c r="C99" s="21">
        <v>239</v>
      </c>
      <c r="D99" s="21">
        <v>61</v>
      </c>
      <c r="E99" s="21">
        <v>64</v>
      </c>
      <c r="F99" s="21">
        <v>28</v>
      </c>
      <c r="G99" s="21">
        <v>97</v>
      </c>
      <c r="H99" s="21">
        <v>51</v>
      </c>
      <c r="I99" s="21">
        <v>4</v>
      </c>
    </row>
    <row r="100" spans="1:9" x14ac:dyDescent="0.2">
      <c r="A100" s="20" t="s">
        <v>188</v>
      </c>
      <c r="B100" s="21">
        <v>361</v>
      </c>
      <c r="C100" s="21">
        <v>259</v>
      </c>
      <c r="D100" s="21">
        <v>49</v>
      </c>
      <c r="E100" s="21">
        <v>68</v>
      </c>
      <c r="F100" s="21">
        <v>26</v>
      </c>
      <c r="G100" s="21">
        <v>89</v>
      </c>
      <c r="H100" s="21">
        <v>30</v>
      </c>
      <c r="I100" s="21">
        <v>5</v>
      </c>
    </row>
    <row r="101" spans="1:9" x14ac:dyDescent="0.2">
      <c r="A101" s="20" t="s">
        <v>189</v>
      </c>
      <c r="B101" s="21">
        <v>315</v>
      </c>
      <c r="C101" s="21">
        <v>206</v>
      </c>
      <c r="D101" s="21">
        <v>50</v>
      </c>
      <c r="E101" s="21">
        <v>38</v>
      </c>
      <c r="F101" s="21">
        <v>28</v>
      </c>
      <c r="G101" s="21">
        <v>103</v>
      </c>
      <c r="H101" s="21">
        <v>28</v>
      </c>
      <c r="I101" s="21">
        <v>4</v>
      </c>
    </row>
    <row r="102" spans="1:9" x14ac:dyDescent="0.2">
      <c r="A102" s="20" t="s">
        <v>190</v>
      </c>
      <c r="B102" s="21">
        <v>364</v>
      </c>
      <c r="C102" s="21">
        <v>230</v>
      </c>
      <c r="D102" s="21">
        <v>62</v>
      </c>
      <c r="E102" s="21">
        <v>56</v>
      </c>
      <c r="F102" s="21">
        <v>30</v>
      </c>
      <c r="G102" s="21">
        <v>112</v>
      </c>
      <c r="H102" s="21">
        <v>41</v>
      </c>
      <c r="I102" s="21">
        <v>5</v>
      </c>
    </row>
    <row r="103" spans="1:9" x14ac:dyDescent="0.2">
      <c r="A103" s="20" t="s">
        <v>191</v>
      </c>
      <c r="B103" s="21">
        <v>267</v>
      </c>
      <c r="C103" s="21">
        <v>201</v>
      </c>
      <c r="D103" s="21">
        <v>39</v>
      </c>
      <c r="E103" s="21">
        <v>49</v>
      </c>
      <c r="F103" s="21">
        <v>21</v>
      </c>
      <c r="G103" s="21">
        <v>70</v>
      </c>
      <c r="H103" s="21">
        <v>19</v>
      </c>
      <c r="I103" s="21">
        <v>3</v>
      </c>
    </row>
    <row r="104" spans="1:9" x14ac:dyDescent="0.2">
      <c r="A104" s="20" t="s">
        <v>192</v>
      </c>
      <c r="B104" s="21">
        <v>90</v>
      </c>
      <c r="C104" s="21">
        <v>51</v>
      </c>
      <c r="D104" s="21">
        <v>16</v>
      </c>
      <c r="E104" s="21">
        <v>6</v>
      </c>
      <c r="F104" s="21">
        <v>7</v>
      </c>
      <c r="G104" s="21">
        <v>24</v>
      </c>
      <c r="H104" s="21">
        <v>13</v>
      </c>
      <c r="I104" s="21">
        <v>3</v>
      </c>
    </row>
    <row r="105" spans="1:9" x14ac:dyDescent="0.2">
      <c r="A105" s="20" t="s">
        <v>193</v>
      </c>
      <c r="B105" s="21">
        <v>94</v>
      </c>
      <c r="C105" s="21">
        <v>66</v>
      </c>
      <c r="D105" s="21">
        <v>23</v>
      </c>
      <c r="E105" s="21">
        <v>20</v>
      </c>
      <c r="F105" s="21">
        <v>2</v>
      </c>
      <c r="G105" s="21">
        <v>28</v>
      </c>
      <c r="H105" s="21">
        <v>5</v>
      </c>
      <c r="I105" s="21">
        <v>0</v>
      </c>
    </row>
    <row r="106" spans="1:9" x14ac:dyDescent="0.2">
      <c r="A106" s="20" t="s">
        <v>389</v>
      </c>
      <c r="B106" s="21">
        <v>47</v>
      </c>
      <c r="C106" s="21">
        <v>15</v>
      </c>
      <c r="D106" s="21">
        <v>5</v>
      </c>
      <c r="E106" s="21">
        <v>7</v>
      </c>
      <c r="F106" s="21">
        <v>5</v>
      </c>
      <c r="G106" s="21">
        <v>9</v>
      </c>
      <c r="H106" s="21">
        <v>11</v>
      </c>
      <c r="I106" s="21">
        <v>2</v>
      </c>
    </row>
    <row r="107" spans="1:9" x14ac:dyDescent="0.2">
      <c r="A107" s="20" t="s">
        <v>366</v>
      </c>
      <c r="B107" s="21">
        <v>194</v>
      </c>
      <c r="C107" s="21">
        <v>100</v>
      </c>
      <c r="D107" s="21">
        <v>27</v>
      </c>
      <c r="E107" s="21">
        <v>33</v>
      </c>
      <c r="F107" s="21">
        <v>16</v>
      </c>
      <c r="G107" s="21">
        <v>39</v>
      </c>
      <c r="H107" s="21">
        <v>31</v>
      </c>
      <c r="I107" s="21">
        <v>15</v>
      </c>
    </row>
    <row r="108" spans="1:9" x14ac:dyDescent="0.2">
      <c r="A108" s="9" t="s">
        <v>390</v>
      </c>
      <c r="B108" s="9"/>
      <c r="C108" s="9"/>
      <c r="D108" s="9"/>
      <c r="E108" s="9"/>
      <c r="F108" s="9"/>
      <c r="G108" s="9"/>
      <c r="H108" s="9"/>
      <c r="I108" s="9"/>
    </row>
    <row r="109" spans="1:9" x14ac:dyDescent="0.2">
      <c r="A109" s="20" t="s">
        <v>391</v>
      </c>
      <c r="B109" s="21">
        <v>633</v>
      </c>
      <c r="C109" s="21">
        <v>388</v>
      </c>
      <c r="D109" s="21">
        <v>75</v>
      </c>
      <c r="E109" s="21">
        <v>88</v>
      </c>
      <c r="F109" s="21">
        <v>42</v>
      </c>
      <c r="G109" s="21">
        <v>149</v>
      </c>
      <c r="H109" s="21">
        <v>92</v>
      </c>
      <c r="I109" s="21">
        <v>18</v>
      </c>
    </row>
    <row r="110" spans="1:9" x14ac:dyDescent="0.2">
      <c r="A110" s="20" t="s">
        <v>392</v>
      </c>
      <c r="B110" s="21">
        <v>1123</v>
      </c>
      <c r="C110" s="21">
        <v>708</v>
      </c>
      <c r="D110" s="21">
        <v>148</v>
      </c>
      <c r="E110" s="21">
        <v>165</v>
      </c>
      <c r="F110" s="21">
        <v>85</v>
      </c>
      <c r="G110" s="21">
        <v>275</v>
      </c>
      <c r="H110" s="21">
        <v>131</v>
      </c>
      <c r="I110" s="21">
        <v>20</v>
      </c>
    </row>
    <row r="111" spans="1:9" x14ac:dyDescent="0.2">
      <c r="A111" s="20" t="s">
        <v>393</v>
      </c>
      <c r="B111" s="21">
        <v>660</v>
      </c>
      <c r="C111" s="21">
        <v>432</v>
      </c>
      <c r="D111" s="21">
        <v>131</v>
      </c>
      <c r="E111" s="21">
        <v>115</v>
      </c>
      <c r="F111" s="21">
        <v>60</v>
      </c>
      <c r="G111" s="21">
        <v>189</v>
      </c>
      <c r="H111" s="21">
        <v>58</v>
      </c>
      <c r="I111" s="21">
        <v>12</v>
      </c>
    </row>
    <row r="112" spans="1:9" x14ac:dyDescent="0.2">
      <c r="A112" s="20" t="s">
        <v>394</v>
      </c>
      <c r="B112" s="21">
        <v>261</v>
      </c>
      <c r="C112" s="21">
        <v>183</v>
      </c>
      <c r="D112" s="21">
        <v>57</v>
      </c>
      <c r="E112" s="21">
        <v>67</v>
      </c>
      <c r="F112" s="21">
        <v>20</v>
      </c>
      <c r="G112" s="21">
        <v>71</v>
      </c>
      <c r="H112" s="21">
        <v>16</v>
      </c>
      <c r="I112" s="21">
        <v>4</v>
      </c>
    </row>
    <row r="113" spans="1:9" x14ac:dyDescent="0.2">
      <c r="A113" s="9" t="s">
        <v>395</v>
      </c>
      <c r="B113" s="9"/>
      <c r="C113" s="9"/>
      <c r="D113" s="9"/>
      <c r="E113" s="9"/>
      <c r="F113" s="9"/>
      <c r="G113" s="9"/>
      <c r="H113" s="9"/>
      <c r="I113" s="9"/>
    </row>
    <row r="114" spans="1:9" x14ac:dyDescent="0.2">
      <c r="A114" s="20" t="s">
        <v>396</v>
      </c>
      <c r="B114" s="21">
        <v>329</v>
      </c>
      <c r="C114" s="21">
        <v>201</v>
      </c>
      <c r="D114" s="21">
        <v>68</v>
      </c>
      <c r="E114" s="21">
        <v>64</v>
      </c>
      <c r="F114" s="21">
        <v>24</v>
      </c>
      <c r="G114" s="21">
        <v>79</v>
      </c>
      <c r="H114" s="21">
        <v>36</v>
      </c>
      <c r="I114" s="21">
        <v>5</v>
      </c>
    </row>
    <row r="115" spans="1:9" x14ac:dyDescent="0.2">
      <c r="A115" s="20" t="s">
        <v>397</v>
      </c>
      <c r="B115" s="21">
        <v>828</v>
      </c>
      <c r="C115" s="21">
        <v>508</v>
      </c>
      <c r="D115" s="21">
        <v>104</v>
      </c>
      <c r="E115" s="21">
        <v>130</v>
      </c>
      <c r="F115" s="21">
        <v>74</v>
      </c>
      <c r="G115" s="21">
        <v>222</v>
      </c>
      <c r="H115" s="21">
        <v>109</v>
      </c>
      <c r="I115" s="21">
        <v>14</v>
      </c>
    </row>
    <row r="116" spans="1:9" x14ac:dyDescent="0.2">
      <c r="A116" s="20" t="s">
        <v>879</v>
      </c>
      <c r="B116" s="21">
        <v>499</v>
      </c>
      <c r="C116" s="21">
        <v>348</v>
      </c>
      <c r="D116" s="21">
        <v>76</v>
      </c>
      <c r="E116" s="21">
        <v>82</v>
      </c>
      <c r="F116" s="21">
        <v>42</v>
      </c>
      <c r="G116" s="21">
        <v>124</v>
      </c>
      <c r="H116" s="21">
        <v>53</v>
      </c>
      <c r="I116" s="21">
        <v>9</v>
      </c>
    </row>
    <row r="117" spans="1:9" x14ac:dyDescent="0.2">
      <c r="A117" s="20" t="s">
        <v>398</v>
      </c>
      <c r="B117" s="21">
        <v>468</v>
      </c>
      <c r="C117" s="21">
        <v>290</v>
      </c>
      <c r="D117" s="21">
        <v>69</v>
      </c>
      <c r="E117" s="21">
        <v>64</v>
      </c>
      <c r="F117" s="21">
        <v>30</v>
      </c>
      <c r="G117" s="21">
        <v>109</v>
      </c>
      <c r="H117" s="21">
        <v>56</v>
      </c>
      <c r="I117" s="21">
        <v>13</v>
      </c>
    </row>
    <row r="118" spans="1:9" x14ac:dyDescent="0.2">
      <c r="A118" s="20" t="s">
        <v>399</v>
      </c>
      <c r="B118" s="21">
        <v>257</v>
      </c>
      <c r="C118" s="21">
        <v>174</v>
      </c>
      <c r="D118" s="21">
        <v>33</v>
      </c>
      <c r="E118" s="21">
        <v>39</v>
      </c>
      <c r="F118" s="21">
        <v>17</v>
      </c>
      <c r="G118" s="21">
        <v>72</v>
      </c>
      <c r="H118" s="21">
        <v>17</v>
      </c>
      <c r="I118" s="21">
        <v>7</v>
      </c>
    </row>
    <row r="119" spans="1:9" x14ac:dyDescent="0.2">
      <c r="A119" s="20" t="s">
        <v>400</v>
      </c>
      <c r="B119" s="21">
        <v>296</v>
      </c>
      <c r="C119" s="21">
        <v>190</v>
      </c>
      <c r="D119" s="21">
        <v>61</v>
      </c>
      <c r="E119" s="21">
        <v>56</v>
      </c>
      <c r="F119" s="21">
        <v>20</v>
      </c>
      <c r="G119" s="21">
        <v>78</v>
      </c>
      <c r="H119" s="21">
        <v>26</v>
      </c>
      <c r="I119" s="21">
        <v>6</v>
      </c>
    </row>
    <row r="120" spans="1:9" x14ac:dyDescent="0.2">
      <c r="A120" s="9" t="s">
        <v>401</v>
      </c>
      <c r="B120" s="9"/>
      <c r="C120" s="9"/>
      <c r="D120" s="9"/>
      <c r="E120" s="9"/>
      <c r="F120" s="9"/>
      <c r="G120" s="9"/>
      <c r="H120" s="9"/>
      <c r="I120" s="9"/>
    </row>
    <row r="121" spans="1:9" x14ac:dyDescent="0.2">
      <c r="A121" s="20" t="s">
        <v>878</v>
      </c>
      <c r="B121" s="21">
        <v>116</v>
      </c>
      <c r="C121" s="21">
        <v>68</v>
      </c>
      <c r="D121" s="21">
        <v>26</v>
      </c>
      <c r="E121" s="21">
        <v>21</v>
      </c>
      <c r="F121" s="21">
        <v>9</v>
      </c>
      <c r="G121" s="21">
        <v>25</v>
      </c>
      <c r="H121" s="21">
        <v>15</v>
      </c>
      <c r="I121" s="21">
        <v>2</v>
      </c>
    </row>
    <row r="122" spans="1:9" x14ac:dyDescent="0.2">
      <c r="A122" s="20" t="s">
        <v>402</v>
      </c>
      <c r="B122" s="21">
        <v>213</v>
      </c>
      <c r="C122" s="21">
        <v>133</v>
      </c>
      <c r="D122" s="21">
        <v>42</v>
      </c>
      <c r="E122" s="21">
        <v>43</v>
      </c>
      <c r="F122" s="21">
        <v>15</v>
      </c>
      <c r="G122" s="21">
        <v>54</v>
      </c>
      <c r="H122" s="21">
        <v>21</v>
      </c>
      <c r="I122" s="21">
        <v>3</v>
      </c>
    </row>
    <row r="123" spans="1:9" x14ac:dyDescent="0.2">
      <c r="A123" s="20" t="s">
        <v>397</v>
      </c>
      <c r="B123" s="21">
        <v>828</v>
      </c>
      <c r="C123" s="21">
        <v>508</v>
      </c>
      <c r="D123" s="21">
        <v>104</v>
      </c>
      <c r="E123" s="21">
        <v>130</v>
      </c>
      <c r="F123" s="21">
        <v>74</v>
      </c>
      <c r="G123" s="21">
        <v>222</v>
      </c>
      <c r="H123" s="21">
        <v>109</v>
      </c>
      <c r="I123" s="21">
        <v>14</v>
      </c>
    </row>
    <row r="124" spans="1:9" x14ac:dyDescent="0.2">
      <c r="A124" s="20" t="s">
        <v>403</v>
      </c>
      <c r="B124" s="21">
        <v>133</v>
      </c>
      <c r="C124" s="21">
        <v>94</v>
      </c>
      <c r="D124" s="21">
        <v>24</v>
      </c>
      <c r="E124" s="21">
        <v>23</v>
      </c>
      <c r="F124" s="21">
        <v>8</v>
      </c>
      <c r="G124" s="21">
        <v>35</v>
      </c>
      <c r="H124" s="21">
        <v>12</v>
      </c>
      <c r="I124" s="21">
        <v>2</v>
      </c>
    </row>
    <row r="125" spans="1:9" x14ac:dyDescent="0.2">
      <c r="A125" s="20" t="s">
        <v>404</v>
      </c>
      <c r="B125" s="21">
        <v>120</v>
      </c>
      <c r="C125" s="21">
        <v>89</v>
      </c>
      <c r="D125" s="21">
        <v>22</v>
      </c>
      <c r="E125" s="21">
        <v>25</v>
      </c>
      <c r="F125" s="21">
        <v>17</v>
      </c>
      <c r="G125" s="21">
        <v>35</v>
      </c>
      <c r="H125" s="21">
        <v>7</v>
      </c>
      <c r="I125" s="21">
        <v>2</v>
      </c>
    </row>
    <row r="126" spans="1:9" x14ac:dyDescent="0.2">
      <c r="A126" s="20" t="s">
        <v>405</v>
      </c>
      <c r="B126" s="21">
        <v>246</v>
      </c>
      <c r="C126" s="21">
        <v>165</v>
      </c>
      <c r="D126" s="21">
        <v>30</v>
      </c>
      <c r="E126" s="21">
        <v>34</v>
      </c>
      <c r="F126" s="21">
        <v>17</v>
      </c>
      <c r="G126" s="21">
        <v>54</v>
      </c>
      <c r="H126" s="21">
        <v>34</v>
      </c>
      <c r="I126" s="21">
        <v>5</v>
      </c>
    </row>
    <row r="127" spans="1:9" x14ac:dyDescent="0.2">
      <c r="A127" s="20" t="s">
        <v>398</v>
      </c>
      <c r="B127" s="21">
        <v>468</v>
      </c>
      <c r="C127" s="21">
        <v>290</v>
      </c>
      <c r="D127" s="21">
        <v>69</v>
      </c>
      <c r="E127" s="21">
        <v>64</v>
      </c>
      <c r="F127" s="21">
        <v>30</v>
      </c>
      <c r="G127" s="21">
        <v>109</v>
      </c>
      <c r="H127" s="21">
        <v>56</v>
      </c>
      <c r="I127" s="21">
        <v>13</v>
      </c>
    </row>
    <row r="128" spans="1:9" x14ac:dyDescent="0.2">
      <c r="A128" s="20" t="s">
        <v>406</v>
      </c>
      <c r="B128" s="21">
        <v>180</v>
      </c>
      <c r="C128" s="21">
        <v>124</v>
      </c>
      <c r="D128" s="21">
        <v>25</v>
      </c>
      <c r="E128" s="21">
        <v>29</v>
      </c>
      <c r="F128" s="21">
        <v>14</v>
      </c>
      <c r="G128" s="21">
        <v>48</v>
      </c>
      <c r="H128" s="21">
        <v>12</v>
      </c>
      <c r="I128" s="21">
        <v>4</v>
      </c>
    </row>
    <row r="129" spans="1:9" x14ac:dyDescent="0.2">
      <c r="A129" s="20" t="s">
        <v>407</v>
      </c>
      <c r="B129" s="21">
        <v>77</v>
      </c>
      <c r="C129" s="21">
        <v>50</v>
      </c>
      <c r="D129" s="21">
        <v>8</v>
      </c>
      <c r="E129" s="21">
        <v>10</v>
      </c>
      <c r="F129" s="21">
        <v>3</v>
      </c>
      <c r="G129" s="21">
        <v>24</v>
      </c>
      <c r="H129" s="21">
        <v>5</v>
      </c>
      <c r="I129" s="21">
        <v>3</v>
      </c>
    </row>
    <row r="130" spans="1:9" x14ac:dyDescent="0.2">
      <c r="A130" s="33" t="s">
        <v>400</v>
      </c>
      <c r="B130" s="34">
        <v>296</v>
      </c>
      <c r="C130" s="34">
        <v>190</v>
      </c>
      <c r="D130" s="34">
        <v>61</v>
      </c>
      <c r="E130" s="34">
        <v>56</v>
      </c>
      <c r="F130" s="34">
        <v>20</v>
      </c>
      <c r="G130" s="34">
        <v>78</v>
      </c>
      <c r="H130" s="34">
        <v>26</v>
      </c>
      <c r="I130" s="34">
        <v>6</v>
      </c>
    </row>
  </sheetData>
  <phoneticPr fontId="2"/>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EB7C25-751C-42EC-965A-AB4C94515CA0}">
  <dimension ref="A1:L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2" x14ac:dyDescent="0.2">
      <c r="A1" s="11" t="s">
        <v>3</v>
      </c>
      <c r="B1" s="7"/>
    </row>
    <row r="2" spans="1:12" x14ac:dyDescent="0.2">
      <c r="A2" s="15" t="str">
        <f xml:space="preserve"> HYPERLINK("#'目次'!B33","[27]")</f>
        <v>[27]</v>
      </c>
    </row>
    <row r="3" spans="1:12" x14ac:dyDescent="0.2">
      <c r="A3" s="7" t="s">
        <v>3</v>
      </c>
      <c r="B3" s="8" t="s">
        <v>29</v>
      </c>
    </row>
    <row r="4" spans="1:12" x14ac:dyDescent="0.2">
      <c r="A4" s="7" t="s">
        <v>3</v>
      </c>
      <c r="B4" s="8" t="s">
        <v>28</v>
      </c>
    </row>
    <row r="5" spans="1:12" s="18" customFormat="1" ht="63" x14ac:dyDescent="0.2">
      <c r="A5" s="16" t="s">
        <v>3</v>
      </c>
      <c r="B5" s="17" t="s">
        <v>582</v>
      </c>
      <c r="C5" s="17" t="s">
        <v>726</v>
      </c>
      <c r="D5" s="17" t="s">
        <v>727</v>
      </c>
      <c r="E5" s="17" t="s">
        <v>728</v>
      </c>
      <c r="F5" s="17" t="s">
        <v>199</v>
      </c>
      <c r="G5" s="17" t="s">
        <v>729</v>
      </c>
      <c r="H5" s="17" t="s">
        <v>730</v>
      </c>
      <c r="I5" s="17" t="s">
        <v>200</v>
      </c>
      <c r="J5" s="17" t="s">
        <v>634</v>
      </c>
      <c r="K5" s="17" t="s">
        <v>731</v>
      </c>
      <c r="L5" s="17" t="s">
        <v>613</v>
      </c>
    </row>
    <row r="6" spans="1:12" x14ac:dyDescent="0.2">
      <c r="A6" s="19" t="s">
        <v>585</v>
      </c>
      <c r="B6" s="10">
        <v>2677</v>
      </c>
      <c r="C6" s="10">
        <v>961</v>
      </c>
      <c r="D6" s="10">
        <v>373</v>
      </c>
      <c r="E6" s="10">
        <v>695</v>
      </c>
      <c r="F6" s="10">
        <v>599</v>
      </c>
      <c r="G6" s="10">
        <v>900</v>
      </c>
      <c r="H6" s="10">
        <v>305</v>
      </c>
      <c r="I6" s="10">
        <v>600</v>
      </c>
      <c r="J6" s="10">
        <v>247</v>
      </c>
      <c r="K6" s="10">
        <v>522</v>
      </c>
      <c r="L6" s="10">
        <v>58</v>
      </c>
    </row>
    <row r="7" spans="1:12" x14ac:dyDescent="0.2">
      <c r="A7" s="9" t="s">
        <v>339</v>
      </c>
      <c r="B7" s="9"/>
      <c r="C7" s="9"/>
      <c r="D7" s="9"/>
      <c r="E7" s="9"/>
      <c r="F7" s="9"/>
      <c r="G7" s="9"/>
      <c r="H7" s="9"/>
      <c r="I7" s="9"/>
      <c r="J7" s="9"/>
      <c r="K7" s="9"/>
      <c r="L7" s="9"/>
    </row>
    <row r="8" spans="1:12" x14ac:dyDescent="0.2">
      <c r="A8" s="20" t="s">
        <v>340</v>
      </c>
      <c r="B8" s="21">
        <v>1277</v>
      </c>
      <c r="C8" s="21">
        <v>367</v>
      </c>
      <c r="D8" s="21">
        <v>158</v>
      </c>
      <c r="E8" s="21">
        <v>319</v>
      </c>
      <c r="F8" s="21">
        <v>262</v>
      </c>
      <c r="G8" s="21">
        <v>341</v>
      </c>
      <c r="H8" s="21">
        <v>184</v>
      </c>
      <c r="I8" s="21">
        <v>400</v>
      </c>
      <c r="J8" s="21">
        <v>142</v>
      </c>
      <c r="K8" s="21">
        <v>270</v>
      </c>
      <c r="L8" s="21">
        <v>32</v>
      </c>
    </row>
    <row r="9" spans="1:12" x14ac:dyDescent="0.2">
      <c r="A9" s="20" t="s">
        <v>341</v>
      </c>
      <c r="B9" s="21">
        <v>1400</v>
      </c>
      <c r="C9" s="21">
        <v>594</v>
      </c>
      <c r="D9" s="21">
        <v>215</v>
      </c>
      <c r="E9" s="21">
        <v>376</v>
      </c>
      <c r="F9" s="21">
        <v>337</v>
      </c>
      <c r="G9" s="21">
        <v>559</v>
      </c>
      <c r="H9" s="21">
        <v>121</v>
      </c>
      <c r="I9" s="21">
        <v>200</v>
      </c>
      <c r="J9" s="21">
        <v>105</v>
      </c>
      <c r="K9" s="21">
        <v>252</v>
      </c>
      <c r="L9" s="21">
        <v>26</v>
      </c>
    </row>
    <row r="10" spans="1:12" x14ac:dyDescent="0.2">
      <c r="A10" s="9" t="s">
        <v>342</v>
      </c>
      <c r="B10" s="9"/>
      <c r="C10" s="9"/>
      <c r="D10" s="9"/>
      <c r="E10" s="9"/>
      <c r="F10" s="9"/>
      <c r="G10" s="9"/>
      <c r="H10" s="9"/>
      <c r="I10" s="9"/>
      <c r="J10" s="9"/>
      <c r="K10" s="9"/>
      <c r="L10" s="9"/>
    </row>
    <row r="11" spans="1:12" x14ac:dyDescent="0.2">
      <c r="A11" s="20" t="s">
        <v>343</v>
      </c>
      <c r="B11" s="21">
        <v>610</v>
      </c>
      <c r="C11" s="21">
        <v>258</v>
      </c>
      <c r="D11" s="21">
        <v>116</v>
      </c>
      <c r="E11" s="21">
        <v>211</v>
      </c>
      <c r="F11" s="21">
        <v>162</v>
      </c>
      <c r="G11" s="21">
        <v>223</v>
      </c>
      <c r="H11" s="21">
        <v>88</v>
      </c>
      <c r="I11" s="21">
        <v>157</v>
      </c>
      <c r="J11" s="21">
        <v>61</v>
      </c>
      <c r="K11" s="21">
        <v>72</v>
      </c>
      <c r="L11" s="21">
        <v>5</v>
      </c>
    </row>
    <row r="12" spans="1:12" x14ac:dyDescent="0.2">
      <c r="A12" s="20" t="s">
        <v>344</v>
      </c>
      <c r="B12" s="21">
        <v>755</v>
      </c>
      <c r="C12" s="21">
        <v>278</v>
      </c>
      <c r="D12" s="21">
        <v>100</v>
      </c>
      <c r="E12" s="21">
        <v>259</v>
      </c>
      <c r="F12" s="21">
        <v>178</v>
      </c>
      <c r="G12" s="21">
        <v>245</v>
      </c>
      <c r="H12" s="21">
        <v>83</v>
      </c>
      <c r="I12" s="21">
        <v>180</v>
      </c>
      <c r="J12" s="21">
        <v>76</v>
      </c>
      <c r="K12" s="21">
        <v>133</v>
      </c>
      <c r="L12" s="21">
        <v>11</v>
      </c>
    </row>
    <row r="13" spans="1:12" x14ac:dyDescent="0.2">
      <c r="A13" s="20" t="s">
        <v>345</v>
      </c>
      <c r="B13" s="21">
        <v>601</v>
      </c>
      <c r="C13" s="21">
        <v>214</v>
      </c>
      <c r="D13" s="21">
        <v>74</v>
      </c>
      <c r="E13" s="21">
        <v>152</v>
      </c>
      <c r="F13" s="21">
        <v>138</v>
      </c>
      <c r="G13" s="21">
        <v>225</v>
      </c>
      <c r="H13" s="21">
        <v>67</v>
      </c>
      <c r="I13" s="21">
        <v>140</v>
      </c>
      <c r="J13" s="21">
        <v>55</v>
      </c>
      <c r="K13" s="21">
        <v>96</v>
      </c>
      <c r="L13" s="21">
        <v>15</v>
      </c>
    </row>
    <row r="14" spans="1:12" x14ac:dyDescent="0.2">
      <c r="A14" s="20" t="s">
        <v>346</v>
      </c>
      <c r="B14" s="21">
        <v>425</v>
      </c>
      <c r="C14" s="21">
        <v>137</v>
      </c>
      <c r="D14" s="21">
        <v>55</v>
      </c>
      <c r="E14" s="21">
        <v>55</v>
      </c>
      <c r="F14" s="21">
        <v>81</v>
      </c>
      <c r="G14" s="21">
        <v>130</v>
      </c>
      <c r="H14" s="21">
        <v>41</v>
      </c>
      <c r="I14" s="21">
        <v>78</v>
      </c>
      <c r="J14" s="21">
        <v>37</v>
      </c>
      <c r="K14" s="21">
        <v>116</v>
      </c>
      <c r="L14" s="21">
        <v>17</v>
      </c>
    </row>
    <row r="15" spans="1:12" x14ac:dyDescent="0.2">
      <c r="A15" s="20" t="s">
        <v>347</v>
      </c>
      <c r="B15" s="21">
        <v>217</v>
      </c>
      <c r="C15" s="21">
        <v>61</v>
      </c>
      <c r="D15" s="21">
        <v>21</v>
      </c>
      <c r="E15" s="21">
        <v>16</v>
      </c>
      <c r="F15" s="21">
        <v>34</v>
      </c>
      <c r="G15" s="21">
        <v>58</v>
      </c>
      <c r="H15" s="21">
        <v>22</v>
      </c>
      <c r="I15" s="21">
        <v>38</v>
      </c>
      <c r="J15" s="21">
        <v>14</v>
      </c>
      <c r="K15" s="21">
        <v>78</v>
      </c>
      <c r="L15" s="21">
        <v>8</v>
      </c>
    </row>
    <row r="16" spans="1:12" x14ac:dyDescent="0.2">
      <c r="A16" s="20" t="s">
        <v>348</v>
      </c>
      <c r="B16" s="21">
        <v>56</v>
      </c>
      <c r="C16" s="21">
        <v>12</v>
      </c>
      <c r="D16" s="21">
        <v>7</v>
      </c>
      <c r="E16" s="21">
        <v>2</v>
      </c>
      <c r="F16" s="21">
        <v>6</v>
      </c>
      <c r="G16" s="21">
        <v>16</v>
      </c>
      <c r="H16" s="21">
        <v>2</v>
      </c>
      <c r="I16" s="21">
        <v>6</v>
      </c>
      <c r="J16" s="21">
        <v>4</v>
      </c>
      <c r="K16" s="21">
        <v>18</v>
      </c>
      <c r="L16" s="21">
        <v>2</v>
      </c>
    </row>
    <row r="17" spans="1:12" x14ac:dyDescent="0.2">
      <c r="A17" s="20" t="s">
        <v>349</v>
      </c>
      <c r="B17" s="21">
        <v>13</v>
      </c>
      <c r="C17" s="21">
        <v>1</v>
      </c>
      <c r="D17" s="21">
        <v>0</v>
      </c>
      <c r="E17" s="21">
        <v>0</v>
      </c>
      <c r="F17" s="21">
        <v>0</v>
      </c>
      <c r="G17" s="21">
        <v>3</v>
      </c>
      <c r="H17" s="21">
        <v>2</v>
      </c>
      <c r="I17" s="21">
        <v>1</v>
      </c>
      <c r="J17" s="21">
        <v>0</v>
      </c>
      <c r="K17" s="21">
        <v>9</v>
      </c>
      <c r="L17" s="21">
        <v>0</v>
      </c>
    </row>
    <row r="18" spans="1:12" x14ac:dyDescent="0.2">
      <c r="A18" s="20" t="s">
        <v>350</v>
      </c>
      <c r="B18" s="21">
        <v>1365</v>
      </c>
      <c r="C18" s="21">
        <v>536</v>
      </c>
      <c r="D18" s="21">
        <v>216</v>
      </c>
      <c r="E18" s="21">
        <v>470</v>
      </c>
      <c r="F18" s="21">
        <v>340</v>
      </c>
      <c r="G18" s="21">
        <v>468</v>
      </c>
      <c r="H18" s="21">
        <v>171</v>
      </c>
      <c r="I18" s="21">
        <v>337</v>
      </c>
      <c r="J18" s="21">
        <v>137</v>
      </c>
      <c r="K18" s="21">
        <v>205</v>
      </c>
      <c r="L18" s="21">
        <v>16</v>
      </c>
    </row>
    <row r="19" spans="1:12" x14ac:dyDescent="0.2">
      <c r="A19" s="20" t="s">
        <v>351</v>
      </c>
      <c r="B19" s="21">
        <v>1026</v>
      </c>
      <c r="C19" s="21">
        <v>351</v>
      </c>
      <c r="D19" s="21">
        <v>129</v>
      </c>
      <c r="E19" s="21">
        <v>207</v>
      </c>
      <c r="F19" s="21">
        <v>219</v>
      </c>
      <c r="G19" s="21">
        <v>355</v>
      </c>
      <c r="H19" s="21">
        <v>108</v>
      </c>
      <c r="I19" s="21">
        <v>218</v>
      </c>
      <c r="J19" s="21">
        <v>92</v>
      </c>
      <c r="K19" s="21">
        <v>212</v>
      </c>
      <c r="L19" s="21">
        <v>32</v>
      </c>
    </row>
    <row r="20" spans="1:12" x14ac:dyDescent="0.2">
      <c r="A20" s="20" t="s">
        <v>352</v>
      </c>
      <c r="B20" s="21">
        <v>286</v>
      </c>
      <c r="C20" s="21">
        <v>74</v>
      </c>
      <c r="D20" s="21">
        <v>28</v>
      </c>
      <c r="E20" s="21">
        <v>18</v>
      </c>
      <c r="F20" s="21">
        <v>40</v>
      </c>
      <c r="G20" s="21">
        <v>77</v>
      </c>
      <c r="H20" s="21">
        <v>26</v>
      </c>
      <c r="I20" s="21">
        <v>45</v>
      </c>
      <c r="J20" s="21">
        <v>18</v>
      </c>
      <c r="K20" s="21">
        <v>105</v>
      </c>
      <c r="L20" s="21">
        <v>10</v>
      </c>
    </row>
    <row r="21" spans="1:12" x14ac:dyDescent="0.2">
      <c r="A21" s="20" t="s">
        <v>353</v>
      </c>
      <c r="B21" s="21">
        <v>1312</v>
      </c>
      <c r="C21" s="21">
        <v>425</v>
      </c>
      <c r="D21" s="21">
        <v>157</v>
      </c>
      <c r="E21" s="21">
        <v>225</v>
      </c>
      <c r="F21" s="21">
        <v>259</v>
      </c>
      <c r="G21" s="21">
        <v>432</v>
      </c>
      <c r="H21" s="21">
        <v>134</v>
      </c>
      <c r="I21" s="21">
        <v>263</v>
      </c>
      <c r="J21" s="21">
        <v>110</v>
      </c>
      <c r="K21" s="21">
        <v>317</v>
      </c>
      <c r="L21" s="21">
        <v>42</v>
      </c>
    </row>
    <row r="22" spans="1:12" x14ac:dyDescent="0.2">
      <c r="A22" s="9" t="s">
        <v>354</v>
      </c>
      <c r="B22" s="10">
        <v>298</v>
      </c>
      <c r="C22" s="10">
        <v>90</v>
      </c>
      <c r="D22" s="10">
        <v>46</v>
      </c>
      <c r="E22" s="10">
        <v>79</v>
      </c>
      <c r="F22" s="10">
        <v>74</v>
      </c>
      <c r="G22" s="10">
        <v>85</v>
      </c>
      <c r="H22" s="10">
        <v>53</v>
      </c>
      <c r="I22" s="10">
        <v>103</v>
      </c>
      <c r="J22" s="10">
        <v>36</v>
      </c>
      <c r="K22" s="10">
        <v>48</v>
      </c>
      <c r="L22" s="10">
        <v>5</v>
      </c>
    </row>
    <row r="23" spans="1:12" x14ac:dyDescent="0.2">
      <c r="A23" s="20" t="s">
        <v>344</v>
      </c>
      <c r="B23" s="21">
        <v>388</v>
      </c>
      <c r="C23" s="21">
        <v>111</v>
      </c>
      <c r="D23" s="21">
        <v>44</v>
      </c>
      <c r="E23" s="21">
        <v>128</v>
      </c>
      <c r="F23" s="21">
        <v>82</v>
      </c>
      <c r="G23" s="21">
        <v>100</v>
      </c>
      <c r="H23" s="21">
        <v>53</v>
      </c>
      <c r="I23" s="21">
        <v>125</v>
      </c>
      <c r="J23" s="21">
        <v>41</v>
      </c>
      <c r="K23" s="21">
        <v>79</v>
      </c>
      <c r="L23" s="21">
        <v>9</v>
      </c>
    </row>
    <row r="24" spans="1:12" x14ac:dyDescent="0.2">
      <c r="A24" s="20" t="s">
        <v>345</v>
      </c>
      <c r="B24" s="21">
        <v>299</v>
      </c>
      <c r="C24" s="21">
        <v>87</v>
      </c>
      <c r="D24" s="21">
        <v>31</v>
      </c>
      <c r="E24" s="21">
        <v>83</v>
      </c>
      <c r="F24" s="21">
        <v>56</v>
      </c>
      <c r="G24" s="21">
        <v>83</v>
      </c>
      <c r="H24" s="21">
        <v>40</v>
      </c>
      <c r="I24" s="21">
        <v>95</v>
      </c>
      <c r="J24" s="21">
        <v>34</v>
      </c>
      <c r="K24" s="21">
        <v>60</v>
      </c>
      <c r="L24" s="21">
        <v>5</v>
      </c>
    </row>
    <row r="25" spans="1:12" x14ac:dyDescent="0.2">
      <c r="A25" s="20" t="s">
        <v>346</v>
      </c>
      <c r="B25" s="21">
        <v>192</v>
      </c>
      <c r="C25" s="21">
        <v>53</v>
      </c>
      <c r="D25" s="21">
        <v>24</v>
      </c>
      <c r="E25" s="21">
        <v>21</v>
      </c>
      <c r="F25" s="21">
        <v>37</v>
      </c>
      <c r="G25" s="21">
        <v>53</v>
      </c>
      <c r="H25" s="21">
        <v>23</v>
      </c>
      <c r="I25" s="21">
        <v>53</v>
      </c>
      <c r="J25" s="21">
        <v>20</v>
      </c>
      <c r="K25" s="21">
        <v>47</v>
      </c>
      <c r="L25" s="21">
        <v>8</v>
      </c>
    </row>
    <row r="26" spans="1:12" x14ac:dyDescent="0.2">
      <c r="A26" s="20" t="s">
        <v>347</v>
      </c>
      <c r="B26" s="21">
        <v>77</v>
      </c>
      <c r="C26" s="21">
        <v>24</v>
      </c>
      <c r="D26" s="21">
        <v>11</v>
      </c>
      <c r="E26" s="21">
        <v>7</v>
      </c>
      <c r="F26" s="21">
        <v>12</v>
      </c>
      <c r="G26" s="21">
        <v>16</v>
      </c>
      <c r="H26" s="21">
        <v>14</v>
      </c>
      <c r="I26" s="21">
        <v>21</v>
      </c>
      <c r="J26" s="21">
        <v>8</v>
      </c>
      <c r="K26" s="21">
        <v>27</v>
      </c>
      <c r="L26" s="21">
        <v>3</v>
      </c>
    </row>
    <row r="27" spans="1:12" x14ac:dyDescent="0.2">
      <c r="A27" s="20" t="s">
        <v>348</v>
      </c>
      <c r="B27" s="21">
        <v>19</v>
      </c>
      <c r="C27" s="21">
        <v>2</v>
      </c>
      <c r="D27" s="21">
        <v>2</v>
      </c>
      <c r="E27" s="21">
        <v>1</v>
      </c>
      <c r="F27" s="21">
        <v>1</v>
      </c>
      <c r="G27" s="21">
        <v>4</v>
      </c>
      <c r="H27" s="21">
        <v>0</v>
      </c>
      <c r="I27" s="21">
        <v>3</v>
      </c>
      <c r="J27" s="21">
        <v>3</v>
      </c>
      <c r="K27" s="21">
        <v>6</v>
      </c>
      <c r="L27" s="21">
        <v>2</v>
      </c>
    </row>
    <row r="28" spans="1:12" x14ac:dyDescent="0.2">
      <c r="A28" s="20" t="s">
        <v>349</v>
      </c>
      <c r="B28" s="21">
        <v>4</v>
      </c>
      <c r="C28" s="21">
        <v>0</v>
      </c>
      <c r="D28" s="21">
        <v>0</v>
      </c>
      <c r="E28" s="21">
        <v>0</v>
      </c>
      <c r="F28" s="21">
        <v>0</v>
      </c>
      <c r="G28" s="21">
        <v>0</v>
      </c>
      <c r="H28" s="21">
        <v>1</v>
      </c>
      <c r="I28" s="21">
        <v>0</v>
      </c>
      <c r="J28" s="21">
        <v>0</v>
      </c>
      <c r="K28" s="21">
        <v>3</v>
      </c>
      <c r="L28" s="21">
        <v>0</v>
      </c>
    </row>
    <row r="29" spans="1:12" x14ac:dyDescent="0.2">
      <c r="A29" s="20" t="s">
        <v>350</v>
      </c>
      <c r="B29" s="21">
        <v>686</v>
      </c>
      <c r="C29" s="21">
        <v>201</v>
      </c>
      <c r="D29" s="21">
        <v>90</v>
      </c>
      <c r="E29" s="21">
        <v>207</v>
      </c>
      <c r="F29" s="21">
        <v>156</v>
      </c>
      <c r="G29" s="21">
        <v>185</v>
      </c>
      <c r="H29" s="21">
        <v>106</v>
      </c>
      <c r="I29" s="21">
        <v>228</v>
      </c>
      <c r="J29" s="21">
        <v>77</v>
      </c>
      <c r="K29" s="21">
        <v>127</v>
      </c>
      <c r="L29" s="21">
        <v>14</v>
      </c>
    </row>
    <row r="30" spans="1:12" x14ac:dyDescent="0.2">
      <c r="A30" s="20" t="s">
        <v>351</v>
      </c>
      <c r="B30" s="21">
        <v>491</v>
      </c>
      <c r="C30" s="21">
        <v>140</v>
      </c>
      <c r="D30" s="21">
        <v>55</v>
      </c>
      <c r="E30" s="21">
        <v>104</v>
      </c>
      <c r="F30" s="21">
        <v>93</v>
      </c>
      <c r="G30" s="21">
        <v>136</v>
      </c>
      <c r="H30" s="21">
        <v>63</v>
      </c>
      <c r="I30" s="21">
        <v>148</v>
      </c>
      <c r="J30" s="21">
        <v>54</v>
      </c>
      <c r="K30" s="21">
        <v>107</v>
      </c>
      <c r="L30" s="21">
        <v>13</v>
      </c>
    </row>
    <row r="31" spans="1:12" x14ac:dyDescent="0.2">
      <c r="A31" s="20" t="s">
        <v>352</v>
      </c>
      <c r="B31" s="21">
        <v>100</v>
      </c>
      <c r="C31" s="21">
        <v>26</v>
      </c>
      <c r="D31" s="21">
        <v>13</v>
      </c>
      <c r="E31" s="21">
        <v>8</v>
      </c>
      <c r="F31" s="21">
        <v>13</v>
      </c>
      <c r="G31" s="21">
        <v>20</v>
      </c>
      <c r="H31" s="21">
        <v>15</v>
      </c>
      <c r="I31" s="21">
        <v>24</v>
      </c>
      <c r="J31" s="21">
        <v>11</v>
      </c>
      <c r="K31" s="21">
        <v>36</v>
      </c>
      <c r="L31" s="21">
        <v>5</v>
      </c>
    </row>
    <row r="32" spans="1:12" x14ac:dyDescent="0.2">
      <c r="A32" s="20" t="s">
        <v>353</v>
      </c>
      <c r="B32" s="21">
        <v>591</v>
      </c>
      <c r="C32" s="21">
        <v>166</v>
      </c>
      <c r="D32" s="21">
        <v>68</v>
      </c>
      <c r="E32" s="21">
        <v>112</v>
      </c>
      <c r="F32" s="21">
        <v>106</v>
      </c>
      <c r="G32" s="21">
        <v>156</v>
      </c>
      <c r="H32" s="21">
        <v>78</v>
      </c>
      <c r="I32" s="21">
        <v>172</v>
      </c>
      <c r="J32" s="21">
        <v>65</v>
      </c>
      <c r="K32" s="21">
        <v>143</v>
      </c>
      <c r="L32" s="21">
        <v>18</v>
      </c>
    </row>
    <row r="33" spans="1:12" x14ac:dyDescent="0.2">
      <c r="A33" s="9" t="s">
        <v>355</v>
      </c>
      <c r="B33" s="10">
        <v>312</v>
      </c>
      <c r="C33" s="10">
        <v>168</v>
      </c>
      <c r="D33" s="10">
        <v>70</v>
      </c>
      <c r="E33" s="10">
        <v>132</v>
      </c>
      <c r="F33" s="10">
        <v>88</v>
      </c>
      <c r="G33" s="10">
        <v>138</v>
      </c>
      <c r="H33" s="10">
        <v>35</v>
      </c>
      <c r="I33" s="10">
        <v>54</v>
      </c>
      <c r="J33" s="10">
        <v>25</v>
      </c>
      <c r="K33" s="10">
        <v>24</v>
      </c>
      <c r="L33" s="10">
        <v>0</v>
      </c>
    </row>
    <row r="34" spans="1:12" x14ac:dyDescent="0.2">
      <c r="A34" s="20" t="s">
        <v>344</v>
      </c>
      <c r="B34" s="21">
        <v>367</v>
      </c>
      <c r="C34" s="21">
        <v>167</v>
      </c>
      <c r="D34" s="21">
        <v>56</v>
      </c>
      <c r="E34" s="21">
        <v>131</v>
      </c>
      <c r="F34" s="21">
        <v>96</v>
      </c>
      <c r="G34" s="21">
        <v>145</v>
      </c>
      <c r="H34" s="21">
        <v>30</v>
      </c>
      <c r="I34" s="21">
        <v>55</v>
      </c>
      <c r="J34" s="21">
        <v>35</v>
      </c>
      <c r="K34" s="21">
        <v>54</v>
      </c>
      <c r="L34" s="21">
        <v>2</v>
      </c>
    </row>
    <row r="35" spans="1:12" x14ac:dyDescent="0.2">
      <c r="A35" s="20" t="s">
        <v>345</v>
      </c>
      <c r="B35" s="21">
        <v>302</v>
      </c>
      <c r="C35" s="21">
        <v>127</v>
      </c>
      <c r="D35" s="21">
        <v>43</v>
      </c>
      <c r="E35" s="21">
        <v>69</v>
      </c>
      <c r="F35" s="21">
        <v>82</v>
      </c>
      <c r="G35" s="21">
        <v>142</v>
      </c>
      <c r="H35" s="21">
        <v>27</v>
      </c>
      <c r="I35" s="21">
        <v>45</v>
      </c>
      <c r="J35" s="21">
        <v>21</v>
      </c>
      <c r="K35" s="21">
        <v>36</v>
      </c>
      <c r="L35" s="21">
        <v>10</v>
      </c>
    </row>
    <row r="36" spans="1:12" x14ac:dyDescent="0.2">
      <c r="A36" s="20" t="s">
        <v>346</v>
      </c>
      <c r="B36" s="21">
        <v>233</v>
      </c>
      <c r="C36" s="21">
        <v>84</v>
      </c>
      <c r="D36" s="21">
        <v>31</v>
      </c>
      <c r="E36" s="21">
        <v>34</v>
      </c>
      <c r="F36" s="21">
        <v>44</v>
      </c>
      <c r="G36" s="21">
        <v>77</v>
      </c>
      <c r="H36" s="21">
        <v>18</v>
      </c>
      <c r="I36" s="21">
        <v>25</v>
      </c>
      <c r="J36" s="21">
        <v>17</v>
      </c>
      <c r="K36" s="21">
        <v>69</v>
      </c>
      <c r="L36" s="21">
        <v>9</v>
      </c>
    </row>
    <row r="37" spans="1:12" x14ac:dyDescent="0.2">
      <c r="A37" s="20" t="s">
        <v>347</v>
      </c>
      <c r="B37" s="21">
        <v>140</v>
      </c>
      <c r="C37" s="21">
        <v>37</v>
      </c>
      <c r="D37" s="21">
        <v>10</v>
      </c>
      <c r="E37" s="21">
        <v>9</v>
      </c>
      <c r="F37" s="21">
        <v>22</v>
      </c>
      <c r="G37" s="21">
        <v>42</v>
      </c>
      <c r="H37" s="21">
        <v>8</v>
      </c>
      <c r="I37" s="21">
        <v>17</v>
      </c>
      <c r="J37" s="21">
        <v>6</v>
      </c>
      <c r="K37" s="21">
        <v>51</v>
      </c>
      <c r="L37" s="21">
        <v>5</v>
      </c>
    </row>
    <row r="38" spans="1:12" x14ac:dyDescent="0.2">
      <c r="A38" s="20" t="s">
        <v>348</v>
      </c>
      <c r="B38" s="21">
        <v>37</v>
      </c>
      <c r="C38" s="21">
        <v>10</v>
      </c>
      <c r="D38" s="21">
        <v>5</v>
      </c>
      <c r="E38" s="21">
        <v>1</v>
      </c>
      <c r="F38" s="21">
        <v>5</v>
      </c>
      <c r="G38" s="21">
        <v>12</v>
      </c>
      <c r="H38" s="21">
        <v>2</v>
      </c>
      <c r="I38" s="21">
        <v>3</v>
      </c>
      <c r="J38" s="21">
        <v>1</v>
      </c>
      <c r="K38" s="21">
        <v>12</v>
      </c>
      <c r="L38" s="21">
        <v>0</v>
      </c>
    </row>
    <row r="39" spans="1:12" x14ac:dyDescent="0.2">
      <c r="A39" s="20" t="s">
        <v>349</v>
      </c>
      <c r="B39" s="21">
        <v>9</v>
      </c>
      <c r="C39" s="21">
        <v>1</v>
      </c>
      <c r="D39" s="21">
        <v>0</v>
      </c>
      <c r="E39" s="21">
        <v>0</v>
      </c>
      <c r="F39" s="21">
        <v>0</v>
      </c>
      <c r="G39" s="21">
        <v>3</v>
      </c>
      <c r="H39" s="21">
        <v>1</v>
      </c>
      <c r="I39" s="21">
        <v>1</v>
      </c>
      <c r="J39" s="21">
        <v>0</v>
      </c>
      <c r="K39" s="21">
        <v>6</v>
      </c>
      <c r="L39" s="21">
        <v>0</v>
      </c>
    </row>
    <row r="40" spans="1:12" x14ac:dyDescent="0.2">
      <c r="A40" s="20" t="s">
        <v>350</v>
      </c>
      <c r="B40" s="21">
        <v>679</v>
      </c>
      <c r="C40" s="21">
        <v>335</v>
      </c>
      <c r="D40" s="21">
        <v>126</v>
      </c>
      <c r="E40" s="21">
        <v>263</v>
      </c>
      <c r="F40" s="21">
        <v>184</v>
      </c>
      <c r="G40" s="21">
        <v>283</v>
      </c>
      <c r="H40" s="21">
        <v>65</v>
      </c>
      <c r="I40" s="21">
        <v>109</v>
      </c>
      <c r="J40" s="21">
        <v>60</v>
      </c>
      <c r="K40" s="21">
        <v>78</v>
      </c>
      <c r="L40" s="21">
        <v>2</v>
      </c>
    </row>
    <row r="41" spans="1:12" x14ac:dyDescent="0.2">
      <c r="A41" s="20" t="s">
        <v>351</v>
      </c>
      <c r="B41" s="21">
        <v>535</v>
      </c>
      <c r="C41" s="21">
        <v>211</v>
      </c>
      <c r="D41" s="21">
        <v>74</v>
      </c>
      <c r="E41" s="21">
        <v>103</v>
      </c>
      <c r="F41" s="21">
        <v>126</v>
      </c>
      <c r="G41" s="21">
        <v>219</v>
      </c>
      <c r="H41" s="21">
        <v>45</v>
      </c>
      <c r="I41" s="21">
        <v>70</v>
      </c>
      <c r="J41" s="21">
        <v>38</v>
      </c>
      <c r="K41" s="21">
        <v>105</v>
      </c>
      <c r="L41" s="21">
        <v>19</v>
      </c>
    </row>
    <row r="42" spans="1:12" x14ac:dyDescent="0.2">
      <c r="A42" s="20" t="s">
        <v>352</v>
      </c>
      <c r="B42" s="21">
        <v>186</v>
      </c>
      <c r="C42" s="21">
        <v>48</v>
      </c>
      <c r="D42" s="21">
        <v>15</v>
      </c>
      <c r="E42" s="21">
        <v>10</v>
      </c>
      <c r="F42" s="21">
        <v>27</v>
      </c>
      <c r="G42" s="21">
        <v>57</v>
      </c>
      <c r="H42" s="21">
        <v>11</v>
      </c>
      <c r="I42" s="21">
        <v>21</v>
      </c>
      <c r="J42" s="21">
        <v>7</v>
      </c>
      <c r="K42" s="21">
        <v>69</v>
      </c>
      <c r="L42" s="21">
        <v>5</v>
      </c>
    </row>
    <row r="43" spans="1:12" x14ac:dyDescent="0.2">
      <c r="A43" s="20" t="s">
        <v>353</v>
      </c>
      <c r="B43" s="21">
        <v>721</v>
      </c>
      <c r="C43" s="21">
        <v>259</v>
      </c>
      <c r="D43" s="21">
        <v>89</v>
      </c>
      <c r="E43" s="21">
        <v>113</v>
      </c>
      <c r="F43" s="21">
        <v>153</v>
      </c>
      <c r="G43" s="21">
        <v>276</v>
      </c>
      <c r="H43" s="21">
        <v>56</v>
      </c>
      <c r="I43" s="21">
        <v>91</v>
      </c>
      <c r="J43" s="21">
        <v>45</v>
      </c>
      <c r="K43" s="21">
        <v>174</v>
      </c>
      <c r="L43" s="21">
        <v>24</v>
      </c>
    </row>
    <row r="44" spans="1:12" x14ac:dyDescent="0.2">
      <c r="A44" s="9" t="s">
        <v>356</v>
      </c>
      <c r="B44" s="9"/>
      <c r="C44" s="9"/>
      <c r="D44" s="9"/>
      <c r="E44" s="9"/>
      <c r="F44" s="9"/>
      <c r="G44" s="9"/>
      <c r="H44" s="9"/>
      <c r="I44" s="9"/>
      <c r="J44" s="9"/>
      <c r="K44" s="9"/>
      <c r="L44" s="9"/>
    </row>
    <row r="45" spans="1:12" x14ac:dyDescent="0.2">
      <c r="A45" s="20" t="s">
        <v>357</v>
      </c>
      <c r="B45" s="21">
        <v>138</v>
      </c>
      <c r="C45" s="21">
        <v>28</v>
      </c>
      <c r="D45" s="21">
        <v>17</v>
      </c>
      <c r="E45" s="21">
        <v>8</v>
      </c>
      <c r="F45" s="21">
        <v>19</v>
      </c>
      <c r="G45" s="21">
        <v>33</v>
      </c>
      <c r="H45" s="21">
        <v>9</v>
      </c>
      <c r="I45" s="21">
        <v>17</v>
      </c>
      <c r="J45" s="21">
        <v>26</v>
      </c>
      <c r="K45" s="21">
        <v>52</v>
      </c>
      <c r="L45" s="21">
        <v>3</v>
      </c>
    </row>
    <row r="46" spans="1:12" x14ac:dyDescent="0.2">
      <c r="A46" s="20" t="s">
        <v>328</v>
      </c>
      <c r="B46" s="21">
        <v>1747</v>
      </c>
      <c r="C46" s="21">
        <v>718</v>
      </c>
      <c r="D46" s="21">
        <v>297</v>
      </c>
      <c r="E46" s="21">
        <v>558</v>
      </c>
      <c r="F46" s="21">
        <v>440</v>
      </c>
      <c r="G46" s="21">
        <v>625</v>
      </c>
      <c r="H46" s="21">
        <v>227</v>
      </c>
      <c r="I46" s="21">
        <v>472</v>
      </c>
      <c r="J46" s="21">
        <v>145</v>
      </c>
      <c r="K46" s="21">
        <v>242</v>
      </c>
      <c r="L46" s="21">
        <v>33</v>
      </c>
    </row>
    <row r="47" spans="1:12" x14ac:dyDescent="0.2">
      <c r="A47" s="20" t="s">
        <v>329</v>
      </c>
      <c r="B47" s="21">
        <v>191</v>
      </c>
      <c r="C47" s="21">
        <v>43</v>
      </c>
      <c r="D47" s="21">
        <v>23</v>
      </c>
      <c r="E47" s="21">
        <v>34</v>
      </c>
      <c r="F47" s="21">
        <v>42</v>
      </c>
      <c r="G47" s="21">
        <v>65</v>
      </c>
      <c r="H47" s="21">
        <v>17</v>
      </c>
      <c r="I47" s="21">
        <v>27</v>
      </c>
      <c r="J47" s="21">
        <v>26</v>
      </c>
      <c r="K47" s="21">
        <v>57</v>
      </c>
      <c r="L47" s="21">
        <v>3</v>
      </c>
    </row>
    <row r="48" spans="1:12" x14ac:dyDescent="0.2">
      <c r="A48" s="20" t="s">
        <v>330</v>
      </c>
      <c r="B48" s="21">
        <v>544</v>
      </c>
      <c r="C48" s="21">
        <v>157</v>
      </c>
      <c r="D48" s="21">
        <v>31</v>
      </c>
      <c r="E48" s="21">
        <v>83</v>
      </c>
      <c r="F48" s="21">
        <v>87</v>
      </c>
      <c r="G48" s="21">
        <v>160</v>
      </c>
      <c r="H48" s="21">
        <v>51</v>
      </c>
      <c r="I48" s="21">
        <v>72</v>
      </c>
      <c r="J48" s="21">
        <v>48</v>
      </c>
      <c r="K48" s="21">
        <v>158</v>
      </c>
      <c r="L48" s="21">
        <v>16</v>
      </c>
    </row>
    <row r="49" spans="1:12" x14ac:dyDescent="0.2">
      <c r="A49" s="20" t="s">
        <v>358</v>
      </c>
      <c r="B49" s="21">
        <v>57</v>
      </c>
      <c r="C49" s="21">
        <v>15</v>
      </c>
      <c r="D49" s="21">
        <v>5</v>
      </c>
      <c r="E49" s="21">
        <v>12</v>
      </c>
      <c r="F49" s="21">
        <v>11</v>
      </c>
      <c r="G49" s="21">
        <v>17</v>
      </c>
      <c r="H49" s="21">
        <v>1</v>
      </c>
      <c r="I49" s="21">
        <v>12</v>
      </c>
      <c r="J49" s="21">
        <v>2</v>
      </c>
      <c r="K49" s="21">
        <v>13</v>
      </c>
      <c r="L49" s="21">
        <v>3</v>
      </c>
    </row>
    <row r="50" spans="1:12" x14ac:dyDescent="0.2">
      <c r="A50" s="9" t="s">
        <v>359</v>
      </c>
      <c r="B50" s="10">
        <v>89</v>
      </c>
      <c r="C50" s="10">
        <v>17</v>
      </c>
      <c r="D50" s="10">
        <v>8</v>
      </c>
      <c r="E50" s="10">
        <v>2</v>
      </c>
      <c r="F50" s="10">
        <v>5</v>
      </c>
      <c r="G50" s="10">
        <v>12</v>
      </c>
      <c r="H50" s="10">
        <v>6</v>
      </c>
      <c r="I50" s="10">
        <v>13</v>
      </c>
      <c r="J50" s="10">
        <v>19</v>
      </c>
      <c r="K50" s="10">
        <v>39</v>
      </c>
      <c r="L50" s="10">
        <v>3</v>
      </c>
    </row>
    <row r="51" spans="1:12" x14ac:dyDescent="0.2">
      <c r="A51" s="20" t="s">
        <v>331</v>
      </c>
      <c r="B51" s="21">
        <v>977</v>
      </c>
      <c r="C51" s="21">
        <v>321</v>
      </c>
      <c r="D51" s="21">
        <v>142</v>
      </c>
      <c r="E51" s="21">
        <v>294</v>
      </c>
      <c r="F51" s="21">
        <v>230</v>
      </c>
      <c r="G51" s="21">
        <v>292</v>
      </c>
      <c r="H51" s="21">
        <v>154</v>
      </c>
      <c r="I51" s="21">
        <v>345</v>
      </c>
      <c r="J51" s="21">
        <v>90</v>
      </c>
      <c r="K51" s="21">
        <v>154</v>
      </c>
      <c r="L51" s="21">
        <v>18</v>
      </c>
    </row>
    <row r="52" spans="1:12" x14ac:dyDescent="0.2">
      <c r="A52" s="20" t="s">
        <v>332</v>
      </c>
      <c r="B52" s="21">
        <v>73</v>
      </c>
      <c r="C52" s="21">
        <v>7</v>
      </c>
      <c r="D52" s="21">
        <v>6</v>
      </c>
      <c r="E52" s="21">
        <v>5</v>
      </c>
      <c r="F52" s="21">
        <v>12</v>
      </c>
      <c r="G52" s="21">
        <v>13</v>
      </c>
      <c r="H52" s="21">
        <v>5</v>
      </c>
      <c r="I52" s="21">
        <v>14</v>
      </c>
      <c r="J52" s="21">
        <v>14</v>
      </c>
      <c r="K52" s="21">
        <v>31</v>
      </c>
      <c r="L52" s="21">
        <v>2</v>
      </c>
    </row>
    <row r="53" spans="1:12" x14ac:dyDescent="0.2">
      <c r="A53" s="20" t="s">
        <v>333</v>
      </c>
      <c r="B53" s="21">
        <v>108</v>
      </c>
      <c r="C53" s="21">
        <v>17</v>
      </c>
      <c r="D53" s="21">
        <v>1</v>
      </c>
      <c r="E53" s="21">
        <v>11</v>
      </c>
      <c r="F53" s="21">
        <v>10</v>
      </c>
      <c r="G53" s="21">
        <v>16</v>
      </c>
      <c r="H53" s="21">
        <v>18</v>
      </c>
      <c r="I53" s="21">
        <v>19</v>
      </c>
      <c r="J53" s="21">
        <v>19</v>
      </c>
      <c r="K53" s="21">
        <v>38</v>
      </c>
      <c r="L53" s="21">
        <v>6</v>
      </c>
    </row>
    <row r="54" spans="1:12" x14ac:dyDescent="0.2">
      <c r="A54" s="20" t="s">
        <v>358</v>
      </c>
      <c r="B54" s="21">
        <v>30</v>
      </c>
      <c r="C54" s="21">
        <v>5</v>
      </c>
      <c r="D54" s="21">
        <v>1</v>
      </c>
      <c r="E54" s="21">
        <v>7</v>
      </c>
      <c r="F54" s="21">
        <v>5</v>
      </c>
      <c r="G54" s="21">
        <v>8</v>
      </c>
      <c r="H54" s="21">
        <v>1</v>
      </c>
      <c r="I54" s="21">
        <v>9</v>
      </c>
      <c r="J54" s="21">
        <v>0</v>
      </c>
      <c r="K54" s="21">
        <v>8</v>
      </c>
      <c r="L54" s="21">
        <v>3</v>
      </c>
    </row>
    <row r="55" spans="1:12" x14ac:dyDescent="0.2">
      <c r="A55" s="9" t="s">
        <v>360</v>
      </c>
      <c r="B55" s="10">
        <v>49</v>
      </c>
      <c r="C55" s="10">
        <v>11</v>
      </c>
      <c r="D55" s="10">
        <v>9</v>
      </c>
      <c r="E55" s="10">
        <v>6</v>
      </c>
      <c r="F55" s="10">
        <v>14</v>
      </c>
      <c r="G55" s="10">
        <v>21</v>
      </c>
      <c r="H55" s="10">
        <v>3</v>
      </c>
      <c r="I55" s="10">
        <v>4</v>
      </c>
      <c r="J55" s="10">
        <v>7</v>
      </c>
      <c r="K55" s="10">
        <v>13</v>
      </c>
      <c r="L55" s="10">
        <v>0</v>
      </c>
    </row>
    <row r="56" spans="1:12" x14ac:dyDescent="0.2">
      <c r="A56" s="20" t="s">
        <v>331</v>
      </c>
      <c r="B56" s="21">
        <v>770</v>
      </c>
      <c r="C56" s="21">
        <v>397</v>
      </c>
      <c r="D56" s="21">
        <v>155</v>
      </c>
      <c r="E56" s="21">
        <v>264</v>
      </c>
      <c r="F56" s="21">
        <v>210</v>
      </c>
      <c r="G56" s="21">
        <v>333</v>
      </c>
      <c r="H56" s="21">
        <v>73</v>
      </c>
      <c r="I56" s="21">
        <v>127</v>
      </c>
      <c r="J56" s="21">
        <v>55</v>
      </c>
      <c r="K56" s="21">
        <v>88</v>
      </c>
      <c r="L56" s="21">
        <v>15</v>
      </c>
    </row>
    <row r="57" spans="1:12" x14ac:dyDescent="0.2">
      <c r="A57" s="20" t="s">
        <v>332</v>
      </c>
      <c r="B57" s="21">
        <v>118</v>
      </c>
      <c r="C57" s="21">
        <v>36</v>
      </c>
      <c r="D57" s="21">
        <v>17</v>
      </c>
      <c r="E57" s="21">
        <v>29</v>
      </c>
      <c r="F57" s="21">
        <v>30</v>
      </c>
      <c r="G57" s="21">
        <v>52</v>
      </c>
      <c r="H57" s="21">
        <v>12</v>
      </c>
      <c r="I57" s="21">
        <v>13</v>
      </c>
      <c r="J57" s="21">
        <v>12</v>
      </c>
      <c r="K57" s="21">
        <v>26</v>
      </c>
      <c r="L57" s="21">
        <v>1</v>
      </c>
    </row>
    <row r="58" spans="1:12" x14ac:dyDescent="0.2">
      <c r="A58" s="20" t="s">
        <v>333</v>
      </c>
      <c r="B58" s="21">
        <v>436</v>
      </c>
      <c r="C58" s="21">
        <v>140</v>
      </c>
      <c r="D58" s="21">
        <v>30</v>
      </c>
      <c r="E58" s="21">
        <v>72</v>
      </c>
      <c r="F58" s="21">
        <v>77</v>
      </c>
      <c r="G58" s="21">
        <v>144</v>
      </c>
      <c r="H58" s="21">
        <v>33</v>
      </c>
      <c r="I58" s="21">
        <v>53</v>
      </c>
      <c r="J58" s="21">
        <v>29</v>
      </c>
      <c r="K58" s="21">
        <v>120</v>
      </c>
      <c r="L58" s="21">
        <v>10</v>
      </c>
    </row>
    <row r="59" spans="1:12" x14ac:dyDescent="0.2">
      <c r="A59" s="20" t="s">
        <v>358</v>
      </c>
      <c r="B59" s="21">
        <v>27</v>
      </c>
      <c r="C59" s="21">
        <v>10</v>
      </c>
      <c r="D59" s="21">
        <v>4</v>
      </c>
      <c r="E59" s="21">
        <v>5</v>
      </c>
      <c r="F59" s="21">
        <v>6</v>
      </c>
      <c r="G59" s="21">
        <v>9</v>
      </c>
      <c r="H59" s="21">
        <v>0</v>
      </c>
      <c r="I59" s="21">
        <v>3</v>
      </c>
      <c r="J59" s="21">
        <v>2</v>
      </c>
      <c r="K59" s="21">
        <v>5</v>
      </c>
      <c r="L59" s="21">
        <v>0</v>
      </c>
    </row>
    <row r="60" spans="1:12" x14ac:dyDescent="0.2">
      <c r="A60" s="9" t="s">
        <v>361</v>
      </c>
      <c r="B60" s="9"/>
      <c r="C60" s="9"/>
      <c r="D60" s="9"/>
      <c r="E60" s="9"/>
      <c r="F60" s="9"/>
      <c r="G60" s="9"/>
      <c r="H60" s="9"/>
      <c r="I60" s="9"/>
      <c r="J60" s="9"/>
      <c r="K60" s="9"/>
      <c r="L60" s="9"/>
    </row>
    <row r="61" spans="1:12" x14ac:dyDescent="0.2">
      <c r="A61" s="20" t="s">
        <v>362</v>
      </c>
      <c r="B61" s="21">
        <v>360</v>
      </c>
      <c r="C61" s="21">
        <v>170</v>
      </c>
      <c r="D61" s="21">
        <v>53</v>
      </c>
      <c r="E61" s="21">
        <v>73</v>
      </c>
      <c r="F61" s="21">
        <v>77</v>
      </c>
      <c r="G61" s="21">
        <v>122</v>
      </c>
      <c r="H61" s="21">
        <v>42</v>
      </c>
      <c r="I61" s="21">
        <v>105</v>
      </c>
      <c r="J61" s="21">
        <v>35</v>
      </c>
      <c r="K61" s="21">
        <v>54</v>
      </c>
      <c r="L61" s="21">
        <v>12</v>
      </c>
    </row>
    <row r="62" spans="1:12" x14ac:dyDescent="0.2">
      <c r="A62" s="20" t="s">
        <v>363</v>
      </c>
      <c r="B62" s="21">
        <v>1326</v>
      </c>
      <c r="C62" s="21">
        <v>407</v>
      </c>
      <c r="D62" s="21">
        <v>178</v>
      </c>
      <c r="E62" s="21">
        <v>390</v>
      </c>
      <c r="F62" s="21">
        <v>288</v>
      </c>
      <c r="G62" s="21">
        <v>435</v>
      </c>
      <c r="H62" s="21">
        <v>152</v>
      </c>
      <c r="I62" s="21">
        <v>272</v>
      </c>
      <c r="J62" s="21">
        <v>116</v>
      </c>
      <c r="K62" s="21">
        <v>260</v>
      </c>
      <c r="L62" s="21">
        <v>23</v>
      </c>
    </row>
    <row r="63" spans="1:12" x14ac:dyDescent="0.2">
      <c r="A63" s="20" t="s">
        <v>364</v>
      </c>
      <c r="B63" s="21">
        <v>649</v>
      </c>
      <c r="C63" s="21">
        <v>306</v>
      </c>
      <c r="D63" s="21">
        <v>101</v>
      </c>
      <c r="E63" s="21">
        <v>211</v>
      </c>
      <c r="F63" s="21">
        <v>172</v>
      </c>
      <c r="G63" s="21">
        <v>248</v>
      </c>
      <c r="H63" s="21">
        <v>98</v>
      </c>
      <c r="I63" s="21">
        <v>158</v>
      </c>
      <c r="J63" s="21">
        <v>47</v>
      </c>
      <c r="K63" s="21">
        <v>103</v>
      </c>
      <c r="L63" s="21">
        <v>10</v>
      </c>
    </row>
    <row r="64" spans="1:12" x14ac:dyDescent="0.2">
      <c r="A64" s="20" t="s">
        <v>365</v>
      </c>
      <c r="B64" s="21">
        <v>277</v>
      </c>
      <c r="C64" s="21">
        <v>59</v>
      </c>
      <c r="D64" s="21">
        <v>35</v>
      </c>
      <c r="E64" s="21">
        <v>6</v>
      </c>
      <c r="F64" s="21">
        <v>50</v>
      </c>
      <c r="G64" s="21">
        <v>76</v>
      </c>
      <c r="H64" s="21">
        <v>12</v>
      </c>
      <c r="I64" s="21">
        <v>54</v>
      </c>
      <c r="J64" s="21">
        <v>45</v>
      </c>
      <c r="K64" s="21">
        <v>89</v>
      </c>
      <c r="L64" s="21">
        <v>8</v>
      </c>
    </row>
    <row r="65" spans="1:12" x14ac:dyDescent="0.2">
      <c r="A65" s="20" t="s">
        <v>366</v>
      </c>
      <c r="B65" s="21">
        <v>65</v>
      </c>
      <c r="C65" s="21">
        <v>19</v>
      </c>
      <c r="D65" s="21">
        <v>6</v>
      </c>
      <c r="E65" s="21">
        <v>15</v>
      </c>
      <c r="F65" s="21">
        <v>12</v>
      </c>
      <c r="G65" s="21">
        <v>19</v>
      </c>
      <c r="H65" s="21">
        <v>1</v>
      </c>
      <c r="I65" s="21">
        <v>11</v>
      </c>
      <c r="J65" s="21">
        <v>4</v>
      </c>
      <c r="K65" s="21">
        <v>16</v>
      </c>
      <c r="L65" s="21">
        <v>5</v>
      </c>
    </row>
    <row r="66" spans="1:12" x14ac:dyDescent="0.2">
      <c r="A66" s="9" t="s">
        <v>367</v>
      </c>
      <c r="B66" s="9"/>
      <c r="C66" s="9"/>
      <c r="D66" s="9"/>
      <c r="E66" s="9"/>
      <c r="F66" s="9"/>
      <c r="G66" s="9"/>
      <c r="H66" s="9"/>
      <c r="I66" s="9"/>
      <c r="J66" s="9"/>
      <c r="K66" s="9"/>
      <c r="L66" s="9"/>
    </row>
    <row r="67" spans="1:12" x14ac:dyDescent="0.2">
      <c r="A67" s="20" t="s">
        <v>368</v>
      </c>
      <c r="B67" s="21">
        <v>537</v>
      </c>
      <c r="C67" s="21">
        <v>67</v>
      </c>
      <c r="D67" s="21">
        <v>34</v>
      </c>
      <c r="E67" s="21">
        <v>68</v>
      </c>
      <c r="F67" s="21">
        <v>94</v>
      </c>
      <c r="G67" s="21">
        <v>143</v>
      </c>
      <c r="H67" s="21">
        <v>38</v>
      </c>
      <c r="I67" s="21">
        <v>58</v>
      </c>
      <c r="J67" s="21">
        <v>62</v>
      </c>
      <c r="K67" s="21">
        <v>194</v>
      </c>
      <c r="L67" s="21">
        <v>17</v>
      </c>
    </row>
    <row r="68" spans="1:12" x14ac:dyDescent="0.2">
      <c r="A68" s="20" t="s">
        <v>180</v>
      </c>
      <c r="B68" s="21">
        <v>1667</v>
      </c>
      <c r="C68" s="21">
        <v>692</v>
      </c>
      <c r="D68" s="21">
        <v>286</v>
      </c>
      <c r="E68" s="21">
        <v>537</v>
      </c>
      <c r="F68" s="21">
        <v>419</v>
      </c>
      <c r="G68" s="21">
        <v>601</v>
      </c>
      <c r="H68" s="21">
        <v>216</v>
      </c>
      <c r="I68" s="21">
        <v>455</v>
      </c>
      <c r="J68" s="21">
        <v>142</v>
      </c>
      <c r="K68" s="21">
        <v>223</v>
      </c>
      <c r="L68" s="21">
        <v>30</v>
      </c>
    </row>
    <row r="69" spans="1:12" x14ac:dyDescent="0.2">
      <c r="A69" s="20" t="s">
        <v>369</v>
      </c>
      <c r="B69" s="21">
        <v>99</v>
      </c>
      <c r="C69" s="21">
        <v>49</v>
      </c>
      <c r="D69" s="21">
        <v>38</v>
      </c>
      <c r="E69" s="21">
        <v>23</v>
      </c>
      <c r="F69" s="21">
        <v>32</v>
      </c>
      <c r="G69" s="21">
        <v>35</v>
      </c>
      <c r="H69" s="21">
        <v>15</v>
      </c>
      <c r="I69" s="21">
        <v>35</v>
      </c>
      <c r="J69" s="21">
        <v>10</v>
      </c>
      <c r="K69" s="21">
        <v>11</v>
      </c>
      <c r="L69" s="21">
        <v>1</v>
      </c>
    </row>
    <row r="70" spans="1:12" x14ac:dyDescent="0.2">
      <c r="A70" s="20" t="s">
        <v>370</v>
      </c>
      <c r="B70" s="21">
        <v>819</v>
      </c>
      <c r="C70" s="21">
        <v>410</v>
      </c>
      <c r="D70" s="21">
        <v>118</v>
      </c>
      <c r="E70" s="21">
        <v>239</v>
      </c>
      <c r="F70" s="21">
        <v>208</v>
      </c>
      <c r="G70" s="21">
        <v>317</v>
      </c>
      <c r="H70" s="21">
        <v>118</v>
      </c>
      <c r="I70" s="21">
        <v>214</v>
      </c>
      <c r="J70" s="21">
        <v>68</v>
      </c>
      <c r="K70" s="21">
        <v>124</v>
      </c>
      <c r="L70" s="21">
        <v>9</v>
      </c>
    </row>
    <row r="71" spans="1:12" x14ac:dyDescent="0.2">
      <c r="A71" s="20" t="s">
        <v>371</v>
      </c>
      <c r="B71" s="21">
        <v>87</v>
      </c>
      <c r="C71" s="21">
        <v>34</v>
      </c>
      <c r="D71" s="21">
        <v>19</v>
      </c>
      <c r="E71" s="21">
        <v>26</v>
      </c>
      <c r="F71" s="21">
        <v>20</v>
      </c>
      <c r="G71" s="21">
        <v>33</v>
      </c>
      <c r="H71" s="21">
        <v>14</v>
      </c>
      <c r="I71" s="21">
        <v>24</v>
      </c>
      <c r="J71" s="21">
        <v>16</v>
      </c>
      <c r="K71" s="21">
        <v>24</v>
      </c>
      <c r="L71" s="21">
        <v>4</v>
      </c>
    </row>
    <row r="72" spans="1:12" x14ac:dyDescent="0.2">
      <c r="A72" s="20" t="s">
        <v>366</v>
      </c>
      <c r="B72" s="21">
        <v>55</v>
      </c>
      <c r="C72" s="21">
        <v>15</v>
      </c>
      <c r="D72" s="21">
        <v>5</v>
      </c>
      <c r="E72" s="21">
        <v>13</v>
      </c>
      <c r="F72" s="21">
        <v>12</v>
      </c>
      <c r="G72" s="21">
        <v>16</v>
      </c>
      <c r="H72" s="21">
        <v>1</v>
      </c>
      <c r="I72" s="21">
        <v>12</v>
      </c>
      <c r="J72" s="21">
        <v>1</v>
      </c>
      <c r="K72" s="21">
        <v>14</v>
      </c>
      <c r="L72" s="21">
        <v>4</v>
      </c>
    </row>
    <row r="73" spans="1:12" x14ac:dyDescent="0.2">
      <c r="A73" s="9" t="s">
        <v>372</v>
      </c>
      <c r="B73" s="9"/>
      <c r="C73" s="9"/>
      <c r="D73" s="9"/>
      <c r="E73" s="9"/>
      <c r="F73" s="9"/>
      <c r="G73" s="9"/>
      <c r="H73" s="9"/>
      <c r="I73" s="9"/>
      <c r="J73" s="9"/>
      <c r="K73" s="9"/>
      <c r="L73" s="9"/>
    </row>
    <row r="74" spans="1:12" x14ac:dyDescent="0.2">
      <c r="A74" s="20" t="s">
        <v>373</v>
      </c>
      <c r="B74" s="21">
        <v>537</v>
      </c>
      <c r="C74" s="21">
        <v>67</v>
      </c>
      <c r="D74" s="21">
        <v>34</v>
      </c>
      <c r="E74" s="21">
        <v>68</v>
      </c>
      <c r="F74" s="21">
        <v>94</v>
      </c>
      <c r="G74" s="21">
        <v>143</v>
      </c>
      <c r="H74" s="21">
        <v>38</v>
      </c>
      <c r="I74" s="21">
        <v>58</v>
      </c>
      <c r="J74" s="21">
        <v>62</v>
      </c>
      <c r="K74" s="21">
        <v>194</v>
      </c>
      <c r="L74" s="21">
        <v>17</v>
      </c>
    </row>
    <row r="75" spans="1:12" x14ac:dyDescent="0.2">
      <c r="A75" s="20" t="s">
        <v>374</v>
      </c>
      <c r="B75" s="21">
        <v>1329</v>
      </c>
      <c r="C75" s="21">
        <v>504</v>
      </c>
      <c r="D75" s="21">
        <v>201</v>
      </c>
      <c r="E75" s="21">
        <v>374</v>
      </c>
      <c r="F75" s="21">
        <v>292</v>
      </c>
      <c r="G75" s="21">
        <v>455</v>
      </c>
      <c r="H75" s="21">
        <v>155</v>
      </c>
      <c r="I75" s="21">
        <v>309</v>
      </c>
      <c r="J75" s="21">
        <v>114</v>
      </c>
      <c r="K75" s="21">
        <v>198</v>
      </c>
      <c r="L75" s="21">
        <v>27</v>
      </c>
    </row>
    <row r="76" spans="1:12" x14ac:dyDescent="0.2">
      <c r="A76" s="20" t="s">
        <v>375</v>
      </c>
      <c r="B76" s="21">
        <v>406</v>
      </c>
      <c r="C76" s="21">
        <v>199</v>
      </c>
      <c r="D76" s="21">
        <v>73</v>
      </c>
      <c r="E76" s="21">
        <v>106</v>
      </c>
      <c r="F76" s="21">
        <v>109</v>
      </c>
      <c r="G76" s="21">
        <v>141</v>
      </c>
      <c r="H76" s="21">
        <v>60</v>
      </c>
      <c r="I76" s="21">
        <v>116</v>
      </c>
      <c r="J76" s="21">
        <v>35</v>
      </c>
      <c r="K76" s="21">
        <v>60</v>
      </c>
      <c r="L76" s="21">
        <v>6</v>
      </c>
    </row>
    <row r="77" spans="1:12" x14ac:dyDescent="0.2">
      <c r="A77" s="20" t="s">
        <v>376</v>
      </c>
      <c r="B77" s="21">
        <v>152</v>
      </c>
      <c r="C77" s="21">
        <v>74</v>
      </c>
      <c r="D77" s="21">
        <v>28</v>
      </c>
      <c r="E77" s="21">
        <v>47</v>
      </c>
      <c r="F77" s="21">
        <v>38</v>
      </c>
      <c r="G77" s="21">
        <v>56</v>
      </c>
      <c r="H77" s="21">
        <v>24</v>
      </c>
      <c r="I77" s="21">
        <v>47</v>
      </c>
      <c r="J77" s="21">
        <v>13</v>
      </c>
      <c r="K77" s="21">
        <v>28</v>
      </c>
      <c r="L77" s="21">
        <v>0</v>
      </c>
    </row>
    <row r="78" spans="1:12" x14ac:dyDescent="0.2">
      <c r="A78" s="20" t="s">
        <v>377</v>
      </c>
      <c r="B78" s="21">
        <v>88</v>
      </c>
      <c r="C78" s="21">
        <v>48</v>
      </c>
      <c r="D78" s="21">
        <v>16</v>
      </c>
      <c r="E78" s="21">
        <v>38</v>
      </c>
      <c r="F78" s="21">
        <v>25</v>
      </c>
      <c r="G78" s="21">
        <v>41</v>
      </c>
      <c r="H78" s="21">
        <v>8</v>
      </c>
      <c r="I78" s="21">
        <v>25</v>
      </c>
      <c r="J78" s="21">
        <v>12</v>
      </c>
      <c r="K78" s="21">
        <v>10</v>
      </c>
      <c r="L78" s="21">
        <v>2</v>
      </c>
    </row>
    <row r="79" spans="1:12" x14ac:dyDescent="0.2">
      <c r="A79" s="20" t="s">
        <v>378</v>
      </c>
      <c r="B79" s="21">
        <v>84</v>
      </c>
      <c r="C79" s="21">
        <v>47</v>
      </c>
      <c r="D79" s="21">
        <v>14</v>
      </c>
      <c r="E79" s="21">
        <v>48</v>
      </c>
      <c r="F79" s="21">
        <v>28</v>
      </c>
      <c r="G79" s="21">
        <v>41</v>
      </c>
      <c r="H79" s="21">
        <v>16</v>
      </c>
      <c r="I79" s="21">
        <v>31</v>
      </c>
      <c r="J79" s="21">
        <v>7</v>
      </c>
      <c r="K79" s="21">
        <v>7</v>
      </c>
      <c r="L79" s="21">
        <v>2</v>
      </c>
    </row>
    <row r="80" spans="1:12" x14ac:dyDescent="0.2">
      <c r="A80" s="20" t="s">
        <v>366</v>
      </c>
      <c r="B80" s="21">
        <v>81</v>
      </c>
      <c r="C80" s="21">
        <v>22</v>
      </c>
      <c r="D80" s="21">
        <v>7</v>
      </c>
      <c r="E80" s="21">
        <v>14</v>
      </c>
      <c r="F80" s="21">
        <v>13</v>
      </c>
      <c r="G80" s="21">
        <v>23</v>
      </c>
      <c r="H80" s="21">
        <v>4</v>
      </c>
      <c r="I80" s="21">
        <v>14</v>
      </c>
      <c r="J80" s="21">
        <v>4</v>
      </c>
      <c r="K80" s="21">
        <v>25</v>
      </c>
      <c r="L80" s="21">
        <v>4</v>
      </c>
    </row>
    <row r="81" spans="1:12" x14ac:dyDescent="0.2">
      <c r="A81" s="9" t="s">
        <v>379</v>
      </c>
      <c r="B81" s="9"/>
      <c r="C81" s="9"/>
      <c r="D81" s="9"/>
      <c r="E81" s="9"/>
      <c r="F81" s="9"/>
      <c r="G81" s="9"/>
      <c r="H81" s="9"/>
      <c r="I81" s="9"/>
      <c r="J81" s="9"/>
      <c r="K81" s="9"/>
      <c r="L81" s="9"/>
    </row>
    <row r="82" spans="1:12" x14ac:dyDescent="0.2">
      <c r="A82" s="20" t="s">
        <v>380</v>
      </c>
      <c r="B82" s="21">
        <v>788</v>
      </c>
      <c r="C82" s="21">
        <v>272</v>
      </c>
      <c r="D82" s="21">
        <v>119</v>
      </c>
      <c r="E82" s="21">
        <v>258</v>
      </c>
      <c r="F82" s="21">
        <v>195</v>
      </c>
      <c r="G82" s="21">
        <v>295</v>
      </c>
      <c r="H82" s="21">
        <v>142</v>
      </c>
      <c r="I82" s="21">
        <v>211</v>
      </c>
      <c r="J82" s="21">
        <v>88</v>
      </c>
      <c r="K82" s="21">
        <v>99</v>
      </c>
      <c r="L82" s="21">
        <v>8</v>
      </c>
    </row>
    <row r="83" spans="1:12" x14ac:dyDescent="0.2">
      <c r="A83" s="20" t="s">
        <v>381</v>
      </c>
      <c r="B83" s="21">
        <v>1824</v>
      </c>
      <c r="C83" s="21">
        <v>670</v>
      </c>
      <c r="D83" s="21">
        <v>249</v>
      </c>
      <c r="E83" s="21">
        <v>425</v>
      </c>
      <c r="F83" s="21">
        <v>390</v>
      </c>
      <c r="G83" s="21">
        <v>585</v>
      </c>
      <c r="H83" s="21">
        <v>160</v>
      </c>
      <c r="I83" s="21">
        <v>371</v>
      </c>
      <c r="J83" s="21">
        <v>157</v>
      </c>
      <c r="K83" s="21">
        <v>410</v>
      </c>
      <c r="L83" s="21">
        <v>45</v>
      </c>
    </row>
    <row r="84" spans="1:12" x14ac:dyDescent="0.2">
      <c r="A84" s="20" t="s">
        <v>366</v>
      </c>
      <c r="B84" s="21">
        <v>65</v>
      </c>
      <c r="C84" s="21">
        <v>19</v>
      </c>
      <c r="D84" s="21">
        <v>5</v>
      </c>
      <c r="E84" s="21">
        <v>12</v>
      </c>
      <c r="F84" s="21">
        <v>14</v>
      </c>
      <c r="G84" s="21">
        <v>20</v>
      </c>
      <c r="H84" s="21">
        <v>3</v>
      </c>
      <c r="I84" s="21">
        <v>18</v>
      </c>
      <c r="J84" s="21">
        <v>2</v>
      </c>
      <c r="K84" s="21">
        <v>13</v>
      </c>
      <c r="L84" s="21">
        <v>5</v>
      </c>
    </row>
    <row r="85" spans="1:12" x14ac:dyDescent="0.2">
      <c r="A85" s="9" t="s">
        <v>382</v>
      </c>
      <c r="B85" s="9"/>
      <c r="C85" s="9"/>
      <c r="D85" s="9"/>
      <c r="E85" s="9"/>
      <c r="F85" s="9"/>
      <c r="G85" s="9"/>
      <c r="H85" s="9"/>
      <c r="I85" s="9"/>
      <c r="J85" s="9"/>
      <c r="K85" s="9"/>
      <c r="L85" s="9"/>
    </row>
    <row r="86" spans="1:12" x14ac:dyDescent="0.2">
      <c r="A86" s="20" t="s">
        <v>383</v>
      </c>
      <c r="B86" s="21">
        <v>393</v>
      </c>
      <c r="C86" s="21">
        <v>131</v>
      </c>
      <c r="D86" s="21">
        <v>58</v>
      </c>
      <c r="E86" s="21">
        <v>126</v>
      </c>
      <c r="F86" s="21">
        <v>85</v>
      </c>
      <c r="G86" s="21">
        <v>138</v>
      </c>
      <c r="H86" s="21">
        <v>76</v>
      </c>
      <c r="I86" s="21">
        <v>100</v>
      </c>
      <c r="J86" s="21">
        <v>49</v>
      </c>
      <c r="K86" s="21">
        <v>48</v>
      </c>
      <c r="L86" s="21">
        <v>5</v>
      </c>
    </row>
    <row r="87" spans="1:12" x14ac:dyDescent="0.2">
      <c r="A87" s="20" t="s">
        <v>181</v>
      </c>
      <c r="B87" s="21">
        <v>1944</v>
      </c>
      <c r="C87" s="21">
        <v>719</v>
      </c>
      <c r="D87" s="21">
        <v>271</v>
      </c>
      <c r="E87" s="21">
        <v>497</v>
      </c>
      <c r="F87" s="21">
        <v>440</v>
      </c>
      <c r="G87" s="21">
        <v>661</v>
      </c>
      <c r="H87" s="21">
        <v>190</v>
      </c>
      <c r="I87" s="21">
        <v>440</v>
      </c>
      <c r="J87" s="21">
        <v>178</v>
      </c>
      <c r="K87" s="21">
        <v>381</v>
      </c>
      <c r="L87" s="21">
        <v>43</v>
      </c>
    </row>
    <row r="88" spans="1:12" x14ac:dyDescent="0.2">
      <c r="A88" s="20" t="s">
        <v>182</v>
      </c>
      <c r="B88" s="21">
        <v>38</v>
      </c>
      <c r="C88" s="21">
        <v>14</v>
      </c>
      <c r="D88" s="21">
        <v>5</v>
      </c>
      <c r="E88" s="21">
        <v>9</v>
      </c>
      <c r="F88" s="21">
        <v>11</v>
      </c>
      <c r="G88" s="21">
        <v>11</v>
      </c>
      <c r="H88" s="21">
        <v>6</v>
      </c>
      <c r="I88" s="21">
        <v>9</v>
      </c>
      <c r="J88" s="21">
        <v>1</v>
      </c>
      <c r="K88" s="21">
        <v>9</v>
      </c>
      <c r="L88" s="21">
        <v>1</v>
      </c>
    </row>
    <row r="89" spans="1:12" x14ac:dyDescent="0.2">
      <c r="A89" s="20" t="s">
        <v>384</v>
      </c>
      <c r="B89" s="21">
        <v>36</v>
      </c>
      <c r="C89" s="21">
        <v>11</v>
      </c>
      <c r="D89" s="21">
        <v>7</v>
      </c>
      <c r="E89" s="21">
        <v>8</v>
      </c>
      <c r="F89" s="21">
        <v>7</v>
      </c>
      <c r="G89" s="21">
        <v>5</v>
      </c>
      <c r="H89" s="21">
        <v>5</v>
      </c>
      <c r="I89" s="21">
        <v>11</v>
      </c>
      <c r="J89" s="21">
        <v>3</v>
      </c>
      <c r="K89" s="21">
        <v>12</v>
      </c>
      <c r="L89" s="21">
        <v>1</v>
      </c>
    </row>
    <row r="90" spans="1:12" x14ac:dyDescent="0.2">
      <c r="A90" s="20" t="s">
        <v>183</v>
      </c>
      <c r="B90" s="21">
        <v>53</v>
      </c>
      <c r="C90" s="21">
        <v>22</v>
      </c>
      <c r="D90" s="21">
        <v>10</v>
      </c>
      <c r="E90" s="21">
        <v>12</v>
      </c>
      <c r="F90" s="21">
        <v>17</v>
      </c>
      <c r="G90" s="21">
        <v>18</v>
      </c>
      <c r="H90" s="21">
        <v>13</v>
      </c>
      <c r="I90" s="21">
        <v>10</v>
      </c>
      <c r="J90" s="21">
        <v>2</v>
      </c>
      <c r="K90" s="21">
        <v>11</v>
      </c>
      <c r="L90" s="21">
        <v>1</v>
      </c>
    </row>
    <row r="91" spans="1:12" x14ac:dyDescent="0.2">
      <c r="A91" s="20" t="s">
        <v>385</v>
      </c>
      <c r="B91" s="21">
        <v>22</v>
      </c>
      <c r="C91" s="21">
        <v>11</v>
      </c>
      <c r="D91" s="21">
        <v>2</v>
      </c>
      <c r="E91" s="21">
        <v>2</v>
      </c>
      <c r="F91" s="21">
        <v>5</v>
      </c>
      <c r="G91" s="21">
        <v>9</v>
      </c>
      <c r="H91" s="21">
        <v>1</v>
      </c>
      <c r="I91" s="21">
        <v>0</v>
      </c>
      <c r="J91" s="21">
        <v>1</v>
      </c>
      <c r="K91" s="21">
        <v>6</v>
      </c>
      <c r="L91" s="21">
        <v>1</v>
      </c>
    </row>
    <row r="92" spans="1:12" x14ac:dyDescent="0.2">
      <c r="A92" s="20" t="s">
        <v>386</v>
      </c>
      <c r="B92" s="21">
        <v>32</v>
      </c>
      <c r="C92" s="21">
        <v>3</v>
      </c>
      <c r="D92" s="21">
        <v>2</v>
      </c>
      <c r="E92" s="21">
        <v>3</v>
      </c>
      <c r="F92" s="21">
        <v>1</v>
      </c>
      <c r="G92" s="21">
        <v>5</v>
      </c>
      <c r="H92" s="21">
        <v>0</v>
      </c>
      <c r="I92" s="21">
        <v>5</v>
      </c>
      <c r="J92" s="21">
        <v>5</v>
      </c>
      <c r="K92" s="21">
        <v>14</v>
      </c>
      <c r="L92" s="21">
        <v>1</v>
      </c>
    </row>
    <row r="93" spans="1:12" x14ac:dyDescent="0.2">
      <c r="A93" s="20" t="s">
        <v>387</v>
      </c>
      <c r="B93" s="21">
        <v>9</v>
      </c>
      <c r="C93" s="21">
        <v>4</v>
      </c>
      <c r="D93" s="21">
        <v>0</v>
      </c>
      <c r="E93" s="21">
        <v>3</v>
      </c>
      <c r="F93" s="21">
        <v>1</v>
      </c>
      <c r="G93" s="21">
        <v>4</v>
      </c>
      <c r="H93" s="21">
        <v>1</v>
      </c>
      <c r="I93" s="21">
        <v>2</v>
      </c>
      <c r="J93" s="21">
        <v>0</v>
      </c>
      <c r="K93" s="21">
        <v>2</v>
      </c>
      <c r="L93" s="21">
        <v>0</v>
      </c>
    </row>
    <row r="94" spans="1:12" x14ac:dyDescent="0.2">
      <c r="A94" s="20" t="s">
        <v>366</v>
      </c>
      <c r="B94" s="21">
        <v>150</v>
      </c>
      <c r="C94" s="21">
        <v>46</v>
      </c>
      <c r="D94" s="21">
        <v>18</v>
      </c>
      <c r="E94" s="21">
        <v>35</v>
      </c>
      <c r="F94" s="21">
        <v>32</v>
      </c>
      <c r="G94" s="21">
        <v>49</v>
      </c>
      <c r="H94" s="21">
        <v>13</v>
      </c>
      <c r="I94" s="21">
        <v>23</v>
      </c>
      <c r="J94" s="21">
        <v>8</v>
      </c>
      <c r="K94" s="21">
        <v>39</v>
      </c>
      <c r="L94" s="21">
        <v>5</v>
      </c>
    </row>
    <row r="95" spans="1:12" x14ac:dyDescent="0.2">
      <c r="A95" s="9" t="s">
        <v>388</v>
      </c>
      <c r="B95" s="9"/>
      <c r="C95" s="9"/>
      <c r="D95" s="9"/>
      <c r="E95" s="9"/>
      <c r="F95" s="9"/>
      <c r="G95" s="9"/>
      <c r="H95" s="9"/>
      <c r="I95" s="9"/>
      <c r="J95" s="9"/>
      <c r="K95" s="9"/>
      <c r="L95" s="9"/>
    </row>
    <row r="96" spans="1:12" x14ac:dyDescent="0.2">
      <c r="A96" s="20" t="s">
        <v>184</v>
      </c>
      <c r="B96" s="21">
        <v>54</v>
      </c>
      <c r="C96" s="21">
        <v>18</v>
      </c>
      <c r="D96" s="21">
        <v>9</v>
      </c>
      <c r="E96" s="21">
        <v>11</v>
      </c>
      <c r="F96" s="21">
        <v>9</v>
      </c>
      <c r="G96" s="21">
        <v>13</v>
      </c>
      <c r="H96" s="21">
        <v>5</v>
      </c>
      <c r="I96" s="21">
        <v>12</v>
      </c>
      <c r="J96" s="21">
        <v>5</v>
      </c>
      <c r="K96" s="21">
        <v>9</v>
      </c>
      <c r="L96" s="21">
        <v>2</v>
      </c>
    </row>
    <row r="97" spans="1:12" x14ac:dyDescent="0.2">
      <c r="A97" s="20" t="s">
        <v>185</v>
      </c>
      <c r="B97" s="21">
        <v>196</v>
      </c>
      <c r="C97" s="21">
        <v>44</v>
      </c>
      <c r="D97" s="21">
        <v>26</v>
      </c>
      <c r="E97" s="21">
        <v>32</v>
      </c>
      <c r="F97" s="21">
        <v>35</v>
      </c>
      <c r="G97" s="21">
        <v>60</v>
      </c>
      <c r="H97" s="21">
        <v>13</v>
      </c>
      <c r="I97" s="21">
        <v>29</v>
      </c>
      <c r="J97" s="21">
        <v>21</v>
      </c>
      <c r="K97" s="21">
        <v>54</v>
      </c>
      <c r="L97" s="21">
        <v>6</v>
      </c>
    </row>
    <row r="98" spans="1:12" x14ac:dyDescent="0.2">
      <c r="A98" s="20" t="s">
        <v>186</v>
      </c>
      <c r="B98" s="21">
        <v>310</v>
      </c>
      <c r="C98" s="21">
        <v>84</v>
      </c>
      <c r="D98" s="21">
        <v>30</v>
      </c>
      <c r="E98" s="21">
        <v>66</v>
      </c>
      <c r="F98" s="21">
        <v>51</v>
      </c>
      <c r="G98" s="21">
        <v>85</v>
      </c>
      <c r="H98" s="21">
        <v>24</v>
      </c>
      <c r="I98" s="21">
        <v>47</v>
      </c>
      <c r="J98" s="21">
        <v>33</v>
      </c>
      <c r="K98" s="21">
        <v>80</v>
      </c>
      <c r="L98" s="21">
        <v>8</v>
      </c>
    </row>
    <row r="99" spans="1:12" x14ac:dyDescent="0.2">
      <c r="A99" s="20" t="s">
        <v>187</v>
      </c>
      <c r="B99" s="21">
        <v>385</v>
      </c>
      <c r="C99" s="21">
        <v>128</v>
      </c>
      <c r="D99" s="21">
        <v>53</v>
      </c>
      <c r="E99" s="21">
        <v>77</v>
      </c>
      <c r="F99" s="21">
        <v>77</v>
      </c>
      <c r="G99" s="21">
        <v>108</v>
      </c>
      <c r="H99" s="21">
        <v>34</v>
      </c>
      <c r="I99" s="21">
        <v>79</v>
      </c>
      <c r="J99" s="21">
        <v>36</v>
      </c>
      <c r="K99" s="21">
        <v>94</v>
      </c>
      <c r="L99" s="21">
        <v>8</v>
      </c>
    </row>
    <row r="100" spans="1:12" x14ac:dyDescent="0.2">
      <c r="A100" s="20" t="s">
        <v>188</v>
      </c>
      <c r="B100" s="21">
        <v>361</v>
      </c>
      <c r="C100" s="21">
        <v>134</v>
      </c>
      <c r="D100" s="21">
        <v>53</v>
      </c>
      <c r="E100" s="21">
        <v>91</v>
      </c>
      <c r="F100" s="21">
        <v>80</v>
      </c>
      <c r="G100" s="21">
        <v>124</v>
      </c>
      <c r="H100" s="21">
        <v>33</v>
      </c>
      <c r="I100" s="21">
        <v>85</v>
      </c>
      <c r="J100" s="21">
        <v>27</v>
      </c>
      <c r="K100" s="21">
        <v>59</v>
      </c>
      <c r="L100" s="21">
        <v>7</v>
      </c>
    </row>
    <row r="101" spans="1:12" x14ac:dyDescent="0.2">
      <c r="A101" s="20" t="s">
        <v>189</v>
      </c>
      <c r="B101" s="21">
        <v>315</v>
      </c>
      <c r="C101" s="21">
        <v>136</v>
      </c>
      <c r="D101" s="21">
        <v>48</v>
      </c>
      <c r="E101" s="21">
        <v>98</v>
      </c>
      <c r="F101" s="21">
        <v>75</v>
      </c>
      <c r="G101" s="21">
        <v>120</v>
      </c>
      <c r="H101" s="21">
        <v>34</v>
      </c>
      <c r="I101" s="21">
        <v>83</v>
      </c>
      <c r="J101" s="21">
        <v>34</v>
      </c>
      <c r="K101" s="21">
        <v>45</v>
      </c>
      <c r="L101" s="21">
        <v>4</v>
      </c>
    </row>
    <row r="102" spans="1:12" x14ac:dyDescent="0.2">
      <c r="A102" s="20" t="s">
        <v>190</v>
      </c>
      <c r="B102" s="21">
        <v>364</v>
      </c>
      <c r="C102" s="21">
        <v>155</v>
      </c>
      <c r="D102" s="21">
        <v>60</v>
      </c>
      <c r="E102" s="21">
        <v>106</v>
      </c>
      <c r="F102" s="21">
        <v>101</v>
      </c>
      <c r="G102" s="21">
        <v>138</v>
      </c>
      <c r="H102" s="21">
        <v>59</v>
      </c>
      <c r="I102" s="21">
        <v>88</v>
      </c>
      <c r="J102" s="21">
        <v>28</v>
      </c>
      <c r="K102" s="21">
        <v>49</v>
      </c>
      <c r="L102" s="21">
        <v>2</v>
      </c>
    </row>
    <row r="103" spans="1:12" x14ac:dyDescent="0.2">
      <c r="A103" s="20" t="s">
        <v>191</v>
      </c>
      <c r="B103" s="21">
        <v>267</v>
      </c>
      <c r="C103" s="21">
        <v>123</v>
      </c>
      <c r="D103" s="21">
        <v>44</v>
      </c>
      <c r="E103" s="21">
        <v>109</v>
      </c>
      <c r="F103" s="21">
        <v>77</v>
      </c>
      <c r="G103" s="21">
        <v>102</v>
      </c>
      <c r="H103" s="21">
        <v>60</v>
      </c>
      <c r="I103" s="21">
        <v>89</v>
      </c>
      <c r="J103" s="21">
        <v>19</v>
      </c>
      <c r="K103" s="21">
        <v>32</v>
      </c>
      <c r="L103" s="21">
        <v>2</v>
      </c>
    </row>
    <row r="104" spans="1:12" x14ac:dyDescent="0.2">
      <c r="A104" s="20" t="s">
        <v>192</v>
      </c>
      <c r="B104" s="21">
        <v>90</v>
      </c>
      <c r="C104" s="21">
        <v>44</v>
      </c>
      <c r="D104" s="21">
        <v>13</v>
      </c>
      <c r="E104" s="21">
        <v>35</v>
      </c>
      <c r="F104" s="21">
        <v>21</v>
      </c>
      <c r="G104" s="21">
        <v>34</v>
      </c>
      <c r="H104" s="21">
        <v>14</v>
      </c>
      <c r="I104" s="21">
        <v>21</v>
      </c>
      <c r="J104" s="21">
        <v>6</v>
      </c>
      <c r="K104" s="21">
        <v>10</v>
      </c>
      <c r="L104" s="21">
        <v>2</v>
      </c>
    </row>
    <row r="105" spans="1:12" x14ac:dyDescent="0.2">
      <c r="A105" s="20" t="s">
        <v>193</v>
      </c>
      <c r="B105" s="21">
        <v>94</v>
      </c>
      <c r="C105" s="21">
        <v>47</v>
      </c>
      <c r="D105" s="21">
        <v>18</v>
      </c>
      <c r="E105" s="21">
        <v>39</v>
      </c>
      <c r="F105" s="21">
        <v>38</v>
      </c>
      <c r="G105" s="21">
        <v>44</v>
      </c>
      <c r="H105" s="21">
        <v>20</v>
      </c>
      <c r="I105" s="21">
        <v>31</v>
      </c>
      <c r="J105" s="21">
        <v>13</v>
      </c>
      <c r="K105" s="21">
        <v>7</v>
      </c>
      <c r="L105" s="21">
        <v>1</v>
      </c>
    </row>
    <row r="106" spans="1:12" x14ac:dyDescent="0.2">
      <c r="A106" s="20" t="s">
        <v>389</v>
      </c>
      <c r="B106" s="21">
        <v>47</v>
      </c>
      <c r="C106" s="21">
        <v>4</v>
      </c>
      <c r="D106" s="21">
        <v>1</v>
      </c>
      <c r="E106" s="21">
        <v>3</v>
      </c>
      <c r="F106" s="21">
        <v>3</v>
      </c>
      <c r="G106" s="21">
        <v>5</v>
      </c>
      <c r="H106" s="21">
        <v>0</v>
      </c>
      <c r="I106" s="21">
        <v>7</v>
      </c>
      <c r="J106" s="21">
        <v>8</v>
      </c>
      <c r="K106" s="21">
        <v>25</v>
      </c>
      <c r="L106" s="21">
        <v>2</v>
      </c>
    </row>
    <row r="107" spans="1:12" x14ac:dyDescent="0.2">
      <c r="A107" s="20" t="s">
        <v>366</v>
      </c>
      <c r="B107" s="21">
        <v>194</v>
      </c>
      <c r="C107" s="21">
        <v>44</v>
      </c>
      <c r="D107" s="21">
        <v>18</v>
      </c>
      <c r="E107" s="21">
        <v>28</v>
      </c>
      <c r="F107" s="21">
        <v>32</v>
      </c>
      <c r="G107" s="21">
        <v>67</v>
      </c>
      <c r="H107" s="21">
        <v>9</v>
      </c>
      <c r="I107" s="21">
        <v>29</v>
      </c>
      <c r="J107" s="21">
        <v>17</v>
      </c>
      <c r="K107" s="21">
        <v>58</v>
      </c>
      <c r="L107" s="21">
        <v>14</v>
      </c>
    </row>
    <row r="108" spans="1:12" x14ac:dyDescent="0.2">
      <c r="A108" s="9" t="s">
        <v>390</v>
      </c>
      <c r="B108" s="9"/>
      <c r="C108" s="9"/>
      <c r="D108" s="9"/>
      <c r="E108" s="9"/>
      <c r="F108" s="9"/>
      <c r="G108" s="9"/>
      <c r="H108" s="9"/>
      <c r="I108" s="9"/>
      <c r="J108" s="9"/>
      <c r="K108" s="9"/>
      <c r="L108" s="9"/>
    </row>
    <row r="109" spans="1:12" x14ac:dyDescent="0.2">
      <c r="A109" s="20" t="s">
        <v>391</v>
      </c>
      <c r="B109" s="21">
        <v>633</v>
      </c>
      <c r="C109" s="21">
        <v>223</v>
      </c>
      <c r="D109" s="21">
        <v>86</v>
      </c>
      <c r="E109" s="21">
        <v>164</v>
      </c>
      <c r="F109" s="21">
        <v>140</v>
      </c>
      <c r="G109" s="21">
        <v>208</v>
      </c>
      <c r="H109" s="21">
        <v>69</v>
      </c>
      <c r="I109" s="21">
        <v>101</v>
      </c>
      <c r="J109" s="21">
        <v>54</v>
      </c>
      <c r="K109" s="21">
        <v>143</v>
      </c>
      <c r="L109" s="21">
        <v>13</v>
      </c>
    </row>
    <row r="110" spans="1:12" x14ac:dyDescent="0.2">
      <c r="A110" s="20" t="s">
        <v>392</v>
      </c>
      <c r="B110" s="21">
        <v>1123</v>
      </c>
      <c r="C110" s="21">
        <v>390</v>
      </c>
      <c r="D110" s="21">
        <v>131</v>
      </c>
      <c r="E110" s="21">
        <v>288</v>
      </c>
      <c r="F110" s="21">
        <v>241</v>
      </c>
      <c r="G110" s="21">
        <v>370</v>
      </c>
      <c r="H110" s="21">
        <v>134</v>
      </c>
      <c r="I110" s="21">
        <v>246</v>
      </c>
      <c r="J110" s="21">
        <v>96</v>
      </c>
      <c r="K110" s="21">
        <v>240</v>
      </c>
      <c r="L110" s="21">
        <v>20</v>
      </c>
    </row>
    <row r="111" spans="1:12" x14ac:dyDescent="0.2">
      <c r="A111" s="20" t="s">
        <v>393</v>
      </c>
      <c r="B111" s="21">
        <v>660</v>
      </c>
      <c r="C111" s="21">
        <v>244</v>
      </c>
      <c r="D111" s="21">
        <v>107</v>
      </c>
      <c r="E111" s="21">
        <v>166</v>
      </c>
      <c r="F111" s="21">
        <v>163</v>
      </c>
      <c r="G111" s="21">
        <v>236</v>
      </c>
      <c r="H111" s="21">
        <v>80</v>
      </c>
      <c r="I111" s="21">
        <v>173</v>
      </c>
      <c r="J111" s="21">
        <v>70</v>
      </c>
      <c r="K111" s="21">
        <v>110</v>
      </c>
      <c r="L111" s="21">
        <v>16</v>
      </c>
    </row>
    <row r="112" spans="1:12" x14ac:dyDescent="0.2">
      <c r="A112" s="20" t="s">
        <v>394</v>
      </c>
      <c r="B112" s="21">
        <v>261</v>
      </c>
      <c r="C112" s="21">
        <v>104</v>
      </c>
      <c r="D112" s="21">
        <v>49</v>
      </c>
      <c r="E112" s="21">
        <v>77</v>
      </c>
      <c r="F112" s="21">
        <v>55</v>
      </c>
      <c r="G112" s="21">
        <v>86</v>
      </c>
      <c r="H112" s="21">
        <v>22</v>
      </c>
      <c r="I112" s="21">
        <v>80</v>
      </c>
      <c r="J112" s="21">
        <v>27</v>
      </c>
      <c r="K112" s="21">
        <v>29</v>
      </c>
      <c r="L112" s="21">
        <v>9</v>
      </c>
    </row>
    <row r="113" spans="1:12" x14ac:dyDescent="0.2">
      <c r="A113" s="9" t="s">
        <v>395</v>
      </c>
      <c r="B113" s="9"/>
      <c r="C113" s="9"/>
      <c r="D113" s="9"/>
      <c r="E113" s="9"/>
      <c r="F113" s="9"/>
      <c r="G113" s="9"/>
      <c r="H113" s="9"/>
      <c r="I113" s="9"/>
      <c r="J113" s="9"/>
      <c r="K113" s="9"/>
      <c r="L113" s="9"/>
    </row>
    <row r="114" spans="1:12" x14ac:dyDescent="0.2">
      <c r="A114" s="20" t="s">
        <v>396</v>
      </c>
      <c r="B114" s="21">
        <v>329</v>
      </c>
      <c r="C114" s="21">
        <v>108</v>
      </c>
      <c r="D114" s="21">
        <v>43</v>
      </c>
      <c r="E114" s="21">
        <v>74</v>
      </c>
      <c r="F114" s="21">
        <v>70</v>
      </c>
      <c r="G114" s="21">
        <v>104</v>
      </c>
      <c r="H114" s="21">
        <v>33</v>
      </c>
      <c r="I114" s="21">
        <v>105</v>
      </c>
      <c r="J114" s="21">
        <v>40</v>
      </c>
      <c r="K114" s="21">
        <v>60</v>
      </c>
      <c r="L114" s="21">
        <v>6</v>
      </c>
    </row>
    <row r="115" spans="1:12" x14ac:dyDescent="0.2">
      <c r="A115" s="20" t="s">
        <v>397</v>
      </c>
      <c r="B115" s="21">
        <v>828</v>
      </c>
      <c r="C115" s="21">
        <v>305</v>
      </c>
      <c r="D115" s="21">
        <v>119</v>
      </c>
      <c r="E115" s="21">
        <v>218</v>
      </c>
      <c r="F115" s="21">
        <v>172</v>
      </c>
      <c r="G115" s="21">
        <v>287</v>
      </c>
      <c r="H115" s="21">
        <v>94</v>
      </c>
      <c r="I115" s="21">
        <v>149</v>
      </c>
      <c r="J115" s="21">
        <v>72</v>
      </c>
      <c r="K115" s="21">
        <v>183</v>
      </c>
      <c r="L115" s="21">
        <v>13</v>
      </c>
    </row>
    <row r="116" spans="1:12" x14ac:dyDescent="0.2">
      <c r="A116" s="20" t="s">
        <v>879</v>
      </c>
      <c r="B116" s="21">
        <v>499</v>
      </c>
      <c r="C116" s="21">
        <v>200</v>
      </c>
      <c r="D116" s="21">
        <v>69</v>
      </c>
      <c r="E116" s="21">
        <v>139</v>
      </c>
      <c r="F116" s="21">
        <v>107</v>
      </c>
      <c r="G116" s="21">
        <v>165</v>
      </c>
      <c r="H116" s="21">
        <v>73</v>
      </c>
      <c r="I116" s="21">
        <v>162</v>
      </c>
      <c r="J116" s="21">
        <v>42</v>
      </c>
      <c r="K116" s="21">
        <v>77</v>
      </c>
      <c r="L116" s="21">
        <v>10</v>
      </c>
    </row>
    <row r="117" spans="1:12" x14ac:dyDescent="0.2">
      <c r="A117" s="20" t="s">
        <v>398</v>
      </c>
      <c r="B117" s="21">
        <v>468</v>
      </c>
      <c r="C117" s="21">
        <v>166</v>
      </c>
      <c r="D117" s="21">
        <v>69</v>
      </c>
      <c r="E117" s="21">
        <v>101</v>
      </c>
      <c r="F117" s="21">
        <v>127</v>
      </c>
      <c r="G117" s="21">
        <v>160</v>
      </c>
      <c r="H117" s="21">
        <v>44</v>
      </c>
      <c r="I117" s="21">
        <v>77</v>
      </c>
      <c r="J117" s="21">
        <v>42</v>
      </c>
      <c r="K117" s="21">
        <v>100</v>
      </c>
      <c r="L117" s="21">
        <v>14</v>
      </c>
    </row>
    <row r="118" spans="1:12" x14ac:dyDescent="0.2">
      <c r="A118" s="20" t="s">
        <v>399</v>
      </c>
      <c r="B118" s="21">
        <v>257</v>
      </c>
      <c r="C118" s="21">
        <v>92</v>
      </c>
      <c r="D118" s="21">
        <v>33</v>
      </c>
      <c r="E118" s="21">
        <v>85</v>
      </c>
      <c r="F118" s="21">
        <v>46</v>
      </c>
      <c r="G118" s="21">
        <v>79</v>
      </c>
      <c r="H118" s="21">
        <v>24</v>
      </c>
      <c r="I118" s="21">
        <v>45</v>
      </c>
      <c r="J118" s="21">
        <v>20</v>
      </c>
      <c r="K118" s="21">
        <v>51</v>
      </c>
      <c r="L118" s="21">
        <v>6</v>
      </c>
    </row>
    <row r="119" spans="1:12" x14ac:dyDescent="0.2">
      <c r="A119" s="20" t="s">
        <v>400</v>
      </c>
      <c r="B119" s="21">
        <v>296</v>
      </c>
      <c r="C119" s="21">
        <v>90</v>
      </c>
      <c r="D119" s="21">
        <v>40</v>
      </c>
      <c r="E119" s="21">
        <v>78</v>
      </c>
      <c r="F119" s="21">
        <v>77</v>
      </c>
      <c r="G119" s="21">
        <v>105</v>
      </c>
      <c r="H119" s="21">
        <v>37</v>
      </c>
      <c r="I119" s="21">
        <v>62</v>
      </c>
      <c r="J119" s="21">
        <v>31</v>
      </c>
      <c r="K119" s="21">
        <v>51</v>
      </c>
      <c r="L119" s="21">
        <v>9</v>
      </c>
    </row>
    <row r="120" spans="1:12" x14ac:dyDescent="0.2">
      <c r="A120" s="9" t="s">
        <v>401</v>
      </c>
      <c r="B120" s="9"/>
      <c r="C120" s="9"/>
      <c r="D120" s="9"/>
      <c r="E120" s="9"/>
      <c r="F120" s="9"/>
      <c r="G120" s="9"/>
      <c r="H120" s="9"/>
      <c r="I120" s="9"/>
      <c r="J120" s="9"/>
      <c r="K120" s="9"/>
      <c r="L120" s="9"/>
    </row>
    <row r="121" spans="1:12" x14ac:dyDescent="0.2">
      <c r="A121" s="20" t="s">
        <v>878</v>
      </c>
      <c r="B121" s="21">
        <v>116</v>
      </c>
      <c r="C121" s="21">
        <v>37</v>
      </c>
      <c r="D121" s="21">
        <v>14</v>
      </c>
      <c r="E121" s="21">
        <v>28</v>
      </c>
      <c r="F121" s="21">
        <v>24</v>
      </c>
      <c r="G121" s="21">
        <v>33</v>
      </c>
      <c r="H121" s="21">
        <v>12</v>
      </c>
      <c r="I121" s="21">
        <v>32</v>
      </c>
      <c r="J121" s="21">
        <v>10</v>
      </c>
      <c r="K121" s="21">
        <v>26</v>
      </c>
      <c r="L121" s="21">
        <v>3</v>
      </c>
    </row>
    <row r="122" spans="1:12" x14ac:dyDescent="0.2">
      <c r="A122" s="20" t="s">
        <v>402</v>
      </c>
      <c r="B122" s="21">
        <v>213</v>
      </c>
      <c r="C122" s="21">
        <v>71</v>
      </c>
      <c r="D122" s="21">
        <v>29</v>
      </c>
      <c r="E122" s="21">
        <v>46</v>
      </c>
      <c r="F122" s="21">
        <v>46</v>
      </c>
      <c r="G122" s="21">
        <v>71</v>
      </c>
      <c r="H122" s="21">
        <v>21</v>
      </c>
      <c r="I122" s="21">
        <v>73</v>
      </c>
      <c r="J122" s="21">
        <v>30</v>
      </c>
      <c r="K122" s="21">
        <v>34</v>
      </c>
      <c r="L122" s="21">
        <v>3</v>
      </c>
    </row>
    <row r="123" spans="1:12" x14ac:dyDescent="0.2">
      <c r="A123" s="20" t="s">
        <v>397</v>
      </c>
      <c r="B123" s="21">
        <v>828</v>
      </c>
      <c r="C123" s="21">
        <v>305</v>
      </c>
      <c r="D123" s="21">
        <v>119</v>
      </c>
      <c r="E123" s="21">
        <v>218</v>
      </c>
      <c r="F123" s="21">
        <v>172</v>
      </c>
      <c r="G123" s="21">
        <v>287</v>
      </c>
      <c r="H123" s="21">
        <v>94</v>
      </c>
      <c r="I123" s="21">
        <v>149</v>
      </c>
      <c r="J123" s="21">
        <v>72</v>
      </c>
      <c r="K123" s="21">
        <v>183</v>
      </c>
      <c r="L123" s="21">
        <v>13</v>
      </c>
    </row>
    <row r="124" spans="1:12" x14ac:dyDescent="0.2">
      <c r="A124" s="20" t="s">
        <v>403</v>
      </c>
      <c r="B124" s="21">
        <v>133</v>
      </c>
      <c r="C124" s="21">
        <v>54</v>
      </c>
      <c r="D124" s="21">
        <v>21</v>
      </c>
      <c r="E124" s="21">
        <v>37</v>
      </c>
      <c r="F124" s="21">
        <v>34</v>
      </c>
      <c r="G124" s="21">
        <v>50</v>
      </c>
      <c r="H124" s="21">
        <v>27</v>
      </c>
      <c r="I124" s="21">
        <v>54</v>
      </c>
      <c r="J124" s="21">
        <v>12</v>
      </c>
      <c r="K124" s="21">
        <v>14</v>
      </c>
      <c r="L124" s="21">
        <v>3</v>
      </c>
    </row>
    <row r="125" spans="1:12" x14ac:dyDescent="0.2">
      <c r="A125" s="20" t="s">
        <v>404</v>
      </c>
      <c r="B125" s="21">
        <v>120</v>
      </c>
      <c r="C125" s="21">
        <v>51</v>
      </c>
      <c r="D125" s="21">
        <v>18</v>
      </c>
      <c r="E125" s="21">
        <v>32</v>
      </c>
      <c r="F125" s="21">
        <v>25</v>
      </c>
      <c r="G125" s="21">
        <v>38</v>
      </c>
      <c r="H125" s="21">
        <v>14</v>
      </c>
      <c r="I125" s="21">
        <v>42</v>
      </c>
      <c r="J125" s="21">
        <v>11</v>
      </c>
      <c r="K125" s="21">
        <v>18</v>
      </c>
      <c r="L125" s="21">
        <v>2</v>
      </c>
    </row>
    <row r="126" spans="1:12" x14ac:dyDescent="0.2">
      <c r="A126" s="20" t="s">
        <v>405</v>
      </c>
      <c r="B126" s="21">
        <v>246</v>
      </c>
      <c r="C126" s="21">
        <v>95</v>
      </c>
      <c r="D126" s="21">
        <v>30</v>
      </c>
      <c r="E126" s="21">
        <v>70</v>
      </c>
      <c r="F126" s="21">
        <v>48</v>
      </c>
      <c r="G126" s="21">
        <v>77</v>
      </c>
      <c r="H126" s="21">
        <v>32</v>
      </c>
      <c r="I126" s="21">
        <v>66</v>
      </c>
      <c r="J126" s="21">
        <v>19</v>
      </c>
      <c r="K126" s="21">
        <v>45</v>
      </c>
      <c r="L126" s="21">
        <v>5</v>
      </c>
    </row>
    <row r="127" spans="1:12" x14ac:dyDescent="0.2">
      <c r="A127" s="20" t="s">
        <v>398</v>
      </c>
      <c r="B127" s="21">
        <v>468</v>
      </c>
      <c r="C127" s="21">
        <v>166</v>
      </c>
      <c r="D127" s="21">
        <v>69</v>
      </c>
      <c r="E127" s="21">
        <v>101</v>
      </c>
      <c r="F127" s="21">
        <v>127</v>
      </c>
      <c r="G127" s="21">
        <v>160</v>
      </c>
      <c r="H127" s="21">
        <v>44</v>
      </c>
      <c r="I127" s="21">
        <v>77</v>
      </c>
      <c r="J127" s="21">
        <v>42</v>
      </c>
      <c r="K127" s="21">
        <v>100</v>
      </c>
      <c r="L127" s="21">
        <v>14</v>
      </c>
    </row>
    <row r="128" spans="1:12" x14ac:dyDescent="0.2">
      <c r="A128" s="20" t="s">
        <v>406</v>
      </c>
      <c r="B128" s="21">
        <v>180</v>
      </c>
      <c r="C128" s="21">
        <v>65</v>
      </c>
      <c r="D128" s="21">
        <v>21</v>
      </c>
      <c r="E128" s="21">
        <v>64</v>
      </c>
      <c r="F128" s="21">
        <v>28</v>
      </c>
      <c r="G128" s="21">
        <v>54</v>
      </c>
      <c r="H128" s="21">
        <v>16</v>
      </c>
      <c r="I128" s="21">
        <v>28</v>
      </c>
      <c r="J128" s="21">
        <v>15</v>
      </c>
      <c r="K128" s="21">
        <v>35</v>
      </c>
      <c r="L128" s="21">
        <v>4</v>
      </c>
    </row>
    <row r="129" spans="1:12" x14ac:dyDescent="0.2">
      <c r="A129" s="20" t="s">
        <v>407</v>
      </c>
      <c r="B129" s="21">
        <v>77</v>
      </c>
      <c r="C129" s="21">
        <v>27</v>
      </c>
      <c r="D129" s="21">
        <v>12</v>
      </c>
      <c r="E129" s="21">
        <v>21</v>
      </c>
      <c r="F129" s="21">
        <v>18</v>
      </c>
      <c r="G129" s="21">
        <v>25</v>
      </c>
      <c r="H129" s="21">
        <v>8</v>
      </c>
      <c r="I129" s="21">
        <v>17</v>
      </c>
      <c r="J129" s="21">
        <v>5</v>
      </c>
      <c r="K129" s="21">
        <v>16</v>
      </c>
      <c r="L129" s="21">
        <v>2</v>
      </c>
    </row>
    <row r="130" spans="1:12" x14ac:dyDescent="0.2">
      <c r="A130" s="33" t="s">
        <v>400</v>
      </c>
      <c r="B130" s="34">
        <v>296</v>
      </c>
      <c r="C130" s="34">
        <v>90</v>
      </c>
      <c r="D130" s="34">
        <v>40</v>
      </c>
      <c r="E130" s="34">
        <v>78</v>
      </c>
      <c r="F130" s="34">
        <v>77</v>
      </c>
      <c r="G130" s="34">
        <v>105</v>
      </c>
      <c r="H130" s="34">
        <v>37</v>
      </c>
      <c r="I130" s="34">
        <v>62</v>
      </c>
      <c r="J130" s="34">
        <v>31</v>
      </c>
      <c r="K130" s="34">
        <v>51</v>
      </c>
      <c r="L130" s="34">
        <v>9</v>
      </c>
    </row>
  </sheetData>
  <phoneticPr fontId="2"/>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8A714-5608-4A6B-AE0C-6638E7F09F8F}">
  <dimension ref="A1:I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HYPERLINK("#'目次'!B34","[28]")</f>
        <v>[28]</v>
      </c>
    </row>
    <row r="3" spans="1:9" x14ac:dyDescent="0.2">
      <c r="A3" s="7" t="s">
        <v>3</v>
      </c>
      <c r="B3" s="8" t="s">
        <v>31</v>
      </c>
    </row>
    <row r="4" spans="1:9" x14ac:dyDescent="0.2">
      <c r="A4" s="7" t="s">
        <v>3</v>
      </c>
      <c r="B4" s="8" t="s">
        <v>30</v>
      </c>
    </row>
    <row r="5" spans="1:9" s="18" customFormat="1" ht="75.599999999999994" x14ac:dyDescent="0.2">
      <c r="A5" s="16" t="s">
        <v>3</v>
      </c>
      <c r="B5" s="17" t="s">
        <v>582</v>
      </c>
      <c r="C5" s="17" t="s">
        <v>732</v>
      </c>
      <c r="D5" s="17" t="s">
        <v>733</v>
      </c>
      <c r="E5" s="17" t="s">
        <v>734</v>
      </c>
      <c r="F5" s="17" t="s">
        <v>735</v>
      </c>
      <c r="G5" s="17" t="s">
        <v>201</v>
      </c>
      <c r="H5" s="17" t="s">
        <v>634</v>
      </c>
      <c r="I5" s="17" t="s">
        <v>613</v>
      </c>
    </row>
    <row r="6" spans="1:9" x14ac:dyDescent="0.2">
      <c r="A6" s="19" t="s">
        <v>585</v>
      </c>
      <c r="B6" s="10">
        <v>2677</v>
      </c>
      <c r="C6" s="10">
        <v>971</v>
      </c>
      <c r="D6" s="10">
        <v>1227</v>
      </c>
      <c r="E6" s="10">
        <v>35</v>
      </c>
      <c r="F6" s="10">
        <v>69</v>
      </c>
      <c r="G6" s="10">
        <v>221</v>
      </c>
      <c r="H6" s="10">
        <v>80</v>
      </c>
      <c r="I6" s="10">
        <v>74</v>
      </c>
    </row>
    <row r="7" spans="1:9" x14ac:dyDescent="0.2">
      <c r="A7" s="9" t="s">
        <v>339</v>
      </c>
      <c r="B7" s="9"/>
      <c r="C7" s="9"/>
      <c r="D7" s="9"/>
      <c r="E7" s="9"/>
      <c r="F7" s="9"/>
      <c r="G7" s="9"/>
      <c r="H7" s="9"/>
      <c r="I7" s="9"/>
    </row>
    <row r="8" spans="1:9" x14ac:dyDescent="0.2">
      <c r="A8" s="20" t="s">
        <v>340</v>
      </c>
      <c r="B8" s="21">
        <v>1277</v>
      </c>
      <c r="C8" s="21">
        <v>403</v>
      </c>
      <c r="D8" s="21">
        <v>666</v>
      </c>
      <c r="E8" s="21">
        <v>12</v>
      </c>
      <c r="F8" s="21">
        <v>31</v>
      </c>
      <c r="G8" s="21">
        <v>92</v>
      </c>
      <c r="H8" s="21">
        <v>38</v>
      </c>
      <c r="I8" s="21">
        <v>35</v>
      </c>
    </row>
    <row r="9" spans="1:9" x14ac:dyDescent="0.2">
      <c r="A9" s="20" t="s">
        <v>341</v>
      </c>
      <c r="B9" s="21">
        <v>1400</v>
      </c>
      <c r="C9" s="21">
        <v>568</v>
      </c>
      <c r="D9" s="21">
        <v>561</v>
      </c>
      <c r="E9" s="21">
        <v>23</v>
      </c>
      <c r="F9" s="21">
        <v>38</v>
      </c>
      <c r="G9" s="21">
        <v>129</v>
      </c>
      <c r="H9" s="21">
        <v>42</v>
      </c>
      <c r="I9" s="21">
        <v>39</v>
      </c>
    </row>
    <row r="10" spans="1:9" x14ac:dyDescent="0.2">
      <c r="A10" s="9" t="s">
        <v>342</v>
      </c>
      <c r="B10" s="9"/>
      <c r="C10" s="9"/>
      <c r="D10" s="9"/>
      <c r="E10" s="9"/>
      <c r="F10" s="9"/>
      <c r="G10" s="9"/>
      <c r="H10" s="9"/>
      <c r="I10" s="9"/>
    </row>
    <row r="11" spans="1:9" x14ac:dyDescent="0.2">
      <c r="A11" s="20" t="s">
        <v>343</v>
      </c>
      <c r="B11" s="21">
        <v>610</v>
      </c>
      <c r="C11" s="21">
        <v>259</v>
      </c>
      <c r="D11" s="21">
        <v>241</v>
      </c>
      <c r="E11" s="21">
        <v>11</v>
      </c>
      <c r="F11" s="21">
        <v>18</v>
      </c>
      <c r="G11" s="21">
        <v>44</v>
      </c>
      <c r="H11" s="21">
        <v>23</v>
      </c>
      <c r="I11" s="21">
        <v>14</v>
      </c>
    </row>
    <row r="12" spans="1:9" x14ac:dyDescent="0.2">
      <c r="A12" s="20" t="s">
        <v>344</v>
      </c>
      <c r="B12" s="21">
        <v>755</v>
      </c>
      <c r="C12" s="21">
        <v>275</v>
      </c>
      <c r="D12" s="21">
        <v>352</v>
      </c>
      <c r="E12" s="21">
        <v>7</v>
      </c>
      <c r="F12" s="21">
        <v>28</v>
      </c>
      <c r="G12" s="21">
        <v>53</v>
      </c>
      <c r="H12" s="21">
        <v>24</v>
      </c>
      <c r="I12" s="21">
        <v>16</v>
      </c>
    </row>
    <row r="13" spans="1:9" x14ac:dyDescent="0.2">
      <c r="A13" s="20" t="s">
        <v>345</v>
      </c>
      <c r="B13" s="21">
        <v>601</v>
      </c>
      <c r="C13" s="21">
        <v>208</v>
      </c>
      <c r="D13" s="21">
        <v>293</v>
      </c>
      <c r="E13" s="21">
        <v>6</v>
      </c>
      <c r="F13" s="21">
        <v>11</v>
      </c>
      <c r="G13" s="21">
        <v>51</v>
      </c>
      <c r="H13" s="21">
        <v>15</v>
      </c>
      <c r="I13" s="21">
        <v>17</v>
      </c>
    </row>
    <row r="14" spans="1:9" x14ac:dyDescent="0.2">
      <c r="A14" s="20" t="s">
        <v>346</v>
      </c>
      <c r="B14" s="21">
        <v>425</v>
      </c>
      <c r="C14" s="21">
        <v>136</v>
      </c>
      <c r="D14" s="21">
        <v>202</v>
      </c>
      <c r="E14" s="21">
        <v>6</v>
      </c>
      <c r="F14" s="21">
        <v>10</v>
      </c>
      <c r="G14" s="21">
        <v>43</v>
      </c>
      <c r="H14" s="21">
        <v>12</v>
      </c>
      <c r="I14" s="21">
        <v>16</v>
      </c>
    </row>
    <row r="15" spans="1:9" x14ac:dyDescent="0.2">
      <c r="A15" s="20" t="s">
        <v>347</v>
      </c>
      <c r="B15" s="21">
        <v>217</v>
      </c>
      <c r="C15" s="21">
        <v>75</v>
      </c>
      <c r="D15" s="21">
        <v>104</v>
      </c>
      <c r="E15" s="21">
        <v>3</v>
      </c>
      <c r="F15" s="21">
        <v>1</v>
      </c>
      <c r="G15" s="21">
        <v>22</v>
      </c>
      <c r="H15" s="21">
        <v>5</v>
      </c>
      <c r="I15" s="21">
        <v>7</v>
      </c>
    </row>
    <row r="16" spans="1:9" x14ac:dyDescent="0.2">
      <c r="A16" s="20" t="s">
        <v>348</v>
      </c>
      <c r="B16" s="21">
        <v>56</v>
      </c>
      <c r="C16" s="21">
        <v>15</v>
      </c>
      <c r="D16" s="21">
        <v>27</v>
      </c>
      <c r="E16" s="21">
        <v>2</v>
      </c>
      <c r="F16" s="21">
        <v>1</v>
      </c>
      <c r="G16" s="21">
        <v>7</v>
      </c>
      <c r="H16" s="21">
        <v>1</v>
      </c>
      <c r="I16" s="21">
        <v>3</v>
      </c>
    </row>
    <row r="17" spans="1:9" x14ac:dyDescent="0.2">
      <c r="A17" s="20" t="s">
        <v>349</v>
      </c>
      <c r="B17" s="21">
        <v>13</v>
      </c>
      <c r="C17" s="21">
        <v>3</v>
      </c>
      <c r="D17" s="21">
        <v>8</v>
      </c>
      <c r="E17" s="21">
        <v>0</v>
      </c>
      <c r="F17" s="21">
        <v>0</v>
      </c>
      <c r="G17" s="21">
        <v>1</v>
      </c>
      <c r="H17" s="21">
        <v>0</v>
      </c>
      <c r="I17" s="21">
        <v>1</v>
      </c>
    </row>
    <row r="18" spans="1:9" x14ac:dyDescent="0.2">
      <c r="A18" s="20" t="s">
        <v>350</v>
      </c>
      <c r="B18" s="21">
        <v>1365</v>
      </c>
      <c r="C18" s="21">
        <v>534</v>
      </c>
      <c r="D18" s="21">
        <v>593</v>
      </c>
      <c r="E18" s="21">
        <v>18</v>
      </c>
      <c r="F18" s="21">
        <v>46</v>
      </c>
      <c r="G18" s="21">
        <v>97</v>
      </c>
      <c r="H18" s="21">
        <v>47</v>
      </c>
      <c r="I18" s="21">
        <v>30</v>
      </c>
    </row>
    <row r="19" spans="1:9" x14ac:dyDescent="0.2">
      <c r="A19" s="20" t="s">
        <v>351</v>
      </c>
      <c r="B19" s="21">
        <v>1026</v>
      </c>
      <c r="C19" s="21">
        <v>344</v>
      </c>
      <c r="D19" s="21">
        <v>495</v>
      </c>
      <c r="E19" s="21">
        <v>12</v>
      </c>
      <c r="F19" s="21">
        <v>21</v>
      </c>
      <c r="G19" s="21">
        <v>94</v>
      </c>
      <c r="H19" s="21">
        <v>27</v>
      </c>
      <c r="I19" s="21">
        <v>33</v>
      </c>
    </row>
    <row r="20" spans="1:9" x14ac:dyDescent="0.2">
      <c r="A20" s="20" t="s">
        <v>352</v>
      </c>
      <c r="B20" s="21">
        <v>286</v>
      </c>
      <c r="C20" s="21">
        <v>93</v>
      </c>
      <c r="D20" s="21">
        <v>139</v>
      </c>
      <c r="E20" s="21">
        <v>5</v>
      </c>
      <c r="F20" s="21">
        <v>2</v>
      </c>
      <c r="G20" s="21">
        <v>30</v>
      </c>
      <c r="H20" s="21">
        <v>6</v>
      </c>
      <c r="I20" s="21">
        <v>11</v>
      </c>
    </row>
    <row r="21" spans="1:9" x14ac:dyDescent="0.2">
      <c r="A21" s="20" t="s">
        <v>353</v>
      </c>
      <c r="B21" s="21">
        <v>1312</v>
      </c>
      <c r="C21" s="21">
        <v>437</v>
      </c>
      <c r="D21" s="21">
        <v>634</v>
      </c>
      <c r="E21" s="21">
        <v>17</v>
      </c>
      <c r="F21" s="21">
        <v>23</v>
      </c>
      <c r="G21" s="21">
        <v>124</v>
      </c>
      <c r="H21" s="21">
        <v>33</v>
      </c>
      <c r="I21" s="21">
        <v>44</v>
      </c>
    </row>
    <row r="22" spans="1:9" x14ac:dyDescent="0.2">
      <c r="A22" s="9" t="s">
        <v>354</v>
      </c>
      <c r="B22" s="10">
        <v>298</v>
      </c>
      <c r="C22" s="10">
        <v>110</v>
      </c>
      <c r="D22" s="10">
        <v>135</v>
      </c>
      <c r="E22" s="10">
        <v>3</v>
      </c>
      <c r="F22" s="10">
        <v>9</v>
      </c>
      <c r="G22" s="10">
        <v>18</v>
      </c>
      <c r="H22" s="10">
        <v>13</v>
      </c>
      <c r="I22" s="10">
        <v>10</v>
      </c>
    </row>
    <row r="23" spans="1:9" x14ac:dyDescent="0.2">
      <c r="A23" s="20" t="s">
        <v>344</v>
      </c>
      <c r="B23" s="21">
        <v>388</v>
      </c>
      <c r="C23" s="21">
        <v>116</v>
      </c>
      <c r="D23" s="21">
        <v>213</v>
      </c>
      <c r="E23" s="21">
        <v>2</v>
      </c>
      <c r="F23" s="21">
        <v>14</v>
      </c>
      <c r="G23" s="21">
        <v>23</v>
      </c>
      <c r="H23" s="21">
        <v>12</v>
      </c>
      <c r="I23" s="21">
        <v>8</v>
      </c>
    </row>
    <row r="24" spans="1:9" x14ac:dyDescent="0.2">
      <c r="A24" s="20" t="s">
        <v>345</v>
      </c>
      <c r="B24" s="21">
        <v>299</v>
      </c>
      <c r="C24" s="21">
        <v>87</v>
      </c>
      <c r="D24" s="21">
        <v>168</v>
      </c>
      <c r="E24" s="21">
        <v>2</v>
      </c>
      <c r="F24" s="21">
        <v>5</v>
      </c>
      <c r="G24" s="21">
        <v>24</v>
      </c>
      <c r="H24" s="21">
        <v>7</v>
      </c>
      <c r="I24" s="21">
        <v>6</v>
      </c>
    </row>
    <row r="25" spans="1:9" x14ac:dyDescent="0.2">
      <c r="A25" s="20" t="s">
        <v>346</v>
      </c>
      <c r="B25" s="21">
        <v>192</v>
      </c>
      <c r="C25" s="21">
        <v>61</v>
      </c>
      <c r="D25" s="21">
        <v>95</v>
      </c>
      <c r="E25" s="21">
        <v>3</v>
      </c>
      <c r="F25" s="21">
        <v>3</v>
      </c>
      <c r="G25" s="21">
        <v>20</v>
      </c>
      <c r="H25" s="21">
        <v>3</v>
      </c>
      <c r="I25" s="21">
        <v>7</v>
      </c>
    </row>
    <row r="26" spans="1:9" x14ac:dyDescent="0.2">
      <c r="A26" s="20" t="s">
        <v>347</v>
      </c>
      <c r="B26" s="21">
        <v>77</v>
      </c>
      <c r="C26" s="21">
        <v>21</v>
      </c>
      <c r="D26" s="21">
        <v>45</v>
      </c>
      <c r="E26" s="21">
        <v>2</v>
      </c>
      <c r="F26" s="21">
        <v>0</v>
      </c>
      <c r="G26" s="21">
        <v>5</v>
      </c>
      <c r="H26" s="21">
        <v>2</v>
      </c>
      <c r="I26" s="21">
        <v>2</v>
      </c>
    </row>
    <row r="27" spans="1:9" x14ac:dyDescent="0.2">
      <c r="A27" s="20" t="s">
        <v>348</v>
      </c>
      <c r="B27" s="21">
        <v>19</v>
      </c>
      <c r="C27" s="21">
        <v>7</v>
      </c>
      <c r="D27" s="21">
        <v>8</v>
      </c>
      <c r="E27" s="21">
        <v>0</v>
      </c>
      <c r="F27" s="21">
        <v>0</v>
      </c>
      <c r="G27" s="21">
        <v>2</v>
      </c>
      <c r="H27" s="21">
        <v>1</v>
      </c>
      <c r="I27" s="21">
        <v>1</v>
      </c>
    </row>
    <row r="28" spans="1:9" x14ac:dyDescent="0.2">
      <c r="A28" s="20" t="s">
        <v>349</v>
      </c>
      <c r="B28" s="21">
        <v>4</v>
      </c>
      <c r="C28" s="21">
        <v>1</v>
      </c>
      <c r="D28" s="21">
        <v>2</v>
      </c>
      <c r="E28" s="21">
        <v>0</v>
      </c>
      <c r="F28" s="21">
        <v>0</v>
      </c>
      <c r="G28" s="21">
        <v>0</v>
      </c>
      <c r="H28" s="21">
        <v>0</v>
      </c>
      <c r="I28" s="21">
        <v>1</v>
      </c>
    </row>
    <row r="29" spans="1:9" x14ac:dyDescent="0.2">
      <c r="A29" s="20" t="s">
        <v>350</v>
      </c>
      <c r="B29" s="21">
        <v>686</v>
      </c>
      <c r="C29" s="21">
        <v>226</v>
      </c>
      <c r="D29" s="21">
        <v>348</v>
      </c>
      <c r="E29" s="21">
        <v>5</v>
      </c>
      <c r="F29" s="21">
        <v>23</v>
      </c>
      <c r="G29" s="21">
        <v>41</v>
      </c>
      <c r="H29" s="21">
        <v>25</v>
      </c>
      <c r="I29" s="21">
        <v>18</v>
      </c>
    </row>
    <row r="30" spans="1:9" x14ac:dyDescent="0.2">
      <c r="A30" s="20" t="s">
        <v>351</v>
      </c>
      <c r="B30" s="21">
        <v>491</v>
      </c>
      <c r="C30" s="21">
        <v>148</v>
      </c>
      <c r="D30" s="21">
        <v>263</v>
      </c>
      <c r="E30" s="21">
        <v>5</v>
      </c>
      <c r="F30" s="21">
        <v>8</v>
      </c>
      <c r="G30" s="21">
        <v>44</v>
      </c>
      <c r="H30" s="21">
        <v>10</v>
      </c>
      <c r="I30" s="21">
        <v>13</v>
      </c>
    </row>
    <row r="31" spans="1:9" x14ac:dyDescent="0.2">
      <c r="A31" s="20" t="s">
        <v>352</v>
      </c>
      <c r="B31" s="21">
        <v>100</v>
      </c>
      <c r="C31" s="21">
        <v>29</v>
      </c>
      <c r="D31" s="21">
        <v>55</v>
      </c>
      <c r="E31" s="21">
        <v>2</v>
      </c>
      <c r="F31" s="21">
        <v>0</v>
      </c>
      <c r="G31" s="21">
        <v>7</v>
      </c>
      <c r="H31" s="21">
        <v>3</v>
      </c>
      <c r="I31" s="21">
        <v>4</v>
      </c>
    </row>
    <row r="32" spans="1:9" x14ac:dyDescent="0.2">
      <c r="A32" s="20" t="s">
        <v>353</v>
      </c>
      <c r="B32" s="21">
        <v>591</v>
      </c>
      <c r="C32" s="21">
        <v>177</v>
      </c>
      <c r="D32" s="21">
        <v>318</v>
      </c>
      <c r="E32" s="21">
        <v>7</v>
      </c>
      <c r="F32" s="21">
        <v>8</v>
      </c>
      <c r="G32" s="21">
        <v>51</v>
      </c>
      <c r="H32" s="21">
        <v>13</v>
      </c>
      <c r="I32" s="21">
        <v>17</v>
      </c>
    </row>
    <row r="33" spans="1:9" x14ac:dyDescent="0.2">
      <c r="A33" s="9" t="s">
        <v>355</v>
      </c>
      <c r="B33" s="10">
        <v>312</v>
      </c>
      <c r="C33" s="10">
        <v>149</v>
      </c>
      <c r="D33" s="10">
        <v>106</v>
      </c>
      <c r="E33" s="10">
        <v>8</v>
      </c>
      <c r="F33" s="10">
        <v>9</v>
      </c>
      <c r="G33" s="10">
        <v>26</v>
      </c>
      <c r="H33" s="10">
        <v>10</v>
      </c>
      <c r="I33" s="10">
        <v>4</v>
      </c>
    </row>
    <row r="34" spans="1:9" x14ac:dyDescent="0.2">
      <c r="A34" s="20" t="s">
        <v>344</v>
      </c>
      <c r="B34" s="21">
        <v>367</v>
      </c>
      <c r="C34" s="21">
        <v>159</v>
      </c>
      <c r="D34" s="21">
        <v>139</v>
      </c>
      <c r="E34" s="21">
        <v>5</v>
      </c>
      <c r="F34" s="21">
        <v>14</v>
      </c>
      <c r="G34" s="21">
        <v>30</v>
      </c>
      <c r="H34" s="21">
        <v>12</v>
      </c>
      <c r="I34" s="21">
        <v>8</v>
      </c>
    </row>
    <row r="35" spans="1:9" x14ac:dyDescent="0.2">
      <c r="A35" s="20" t="s">
        <v>345</v>
      </c>
      <c r="B35" s="21">
        <v>302</v>
      </c>
      <c r="C35" s="21">
        <v>121</v>
      </c>
      <c r="D35" s="21">
        <v>125</v>
      </c>
      <c r="E35" s="21">
        <v>4</v>
      </c>
      <c r="F35" s="21">
        <v>6</v>
      </c>
      <c r="G35" s="21">
        <v>27</v>
      </c>
      <c r="H35" s="21">
        <v>8</v>
      </c>
      <c r="I35" s="21">
        <v>11</v>
      </c>
    </row>
    <row r="36" spans="1:9" x14ac:dyDescent="0.2">
      <c r="A36" s="20" t="s">
        <v>346</v>
      </c>
      <c r="B36" s="21">
        <v>233</v>
      </c>
      <c r="C36" s="21">
        <v>75</v>
      </c>
      <c r="D36" s="21">
        <v>107</v>
      </c>
      <c r="E36" s="21">
        <v>3</v>
      </c>
      <c r="F36" s="21">
        <v>7</v>
      </c>
      <c r="G36" s="21">
        <v>23</v>
      </c>
      <c r="H36" s="21">
        <v>9</v>
      </c>
      <c r="I36" s="21">
        <v>9</v>
      </c>
    </row>
    <row r="37" spans="1:9" x14ac:dyDescent="0.2">
      <c r="A37" s="20" t="s">
        <v>347</v>
      </c>
      <c r="B37" s="21">
        <v>140</v>
      </c>
      <c r="C37" s="21">
        <v>54</v>
      </c>
      <c r="D37" s="21">
        <v>59</v>
      </c>
      <c r="E37" s="21">
        <v>1</v>
      </c>
      <c r="F37" s="21">
        <v>1</v>
      </c>
      <c r="G37" s="21">
        <v>17</v>
      </c>
      <c r="H37" s="21">
        <v>3</v>
      </c>
      <c r="I37" s="21">
        <v>5</v>
      </c>
    </row>
    <row r="38" spans="1:9" x14ac:dyDescent="0.2">
      <c r="A38" s="20" t="s">
        <v>348</v>
      </c>
      <c r="B38" s="21">
        <v>37</v>
      </c>
      <c r="C38" s="21">
        <v>8</v>
      </c>
      <c r="D38" s="21">
        <v>19</v>
      </c>
      <c r="E38" s="21">
        <v>2</v>
      </c>
      <c r="F38" s="21">
        <v>1</v>
      </c>
      <c r="G38" s="21">
        <v>5</v>
      </c>
      <c r="H38" s="21">
        <v>0</v>
      </c>
      <c r="I38" s="21">
        <v>2</v>
      </c>
    </row>
    <row r="39" spans="1:9" x14ac:dyDescent="0.2">
      <c r="A39" s="20" t="s">
        <v>349</v>
      </c>
      <c r="B39" s="21">
        <v>9</v>
      </c>
      <c r="C39" s="21">
        <v>2</v>
      </c>
      <c r="D39" s="21">
        <v>6</v>
      </c>
      <c r="E39" s="21">
        <v>0</v>
      </c>
      <c r="F39" s="21">
        <v>0</v>
      </c>
      <c r="G39" s="21">
        <v>1</v>
      </c>
      <c r="H39" s="21">
        <v>0</v>
      </c>
      <c r="I39" s="21">
        <v>0</v>
      </c>
    </row>
    <row r="40" spans="1:9" x14ac:dyDescent="0.2">
      <c r="A40" s="20" t="s">
        <v>350</v>
      </c>
      <c r="B40" s="21">
        <v>679</v>
      </c>
      <c r="C40" s="21">
        <v>308</v>
      </c>
      <c r="D40" s="21">
        <v>245</v>
      </c>
      <c r="E40" s="21">
        <v>13</v>
      </c>
      <c r="F40" s="21">
        <v>23</v>
      </c>
      <c r="G40" s="21">
        <v>56</v>
      </c>
      <c r="H40" s="21">
        <v>22</v>
      </c>
      <c r="I40" s="21">
        <v>12</v>
      </c>
    </row>
    <row r="41" spans="1:9" x14ac:dyDescent="0.2">
      <c r="A41" s="20" t="s">
        <v>351</v>
      </c>
      <c r="B41" s="21">
        <v>535</v>
      </c>
      <c r="C41" s="21">
        <v>196</v>
      </c>
      <c r="D41" s="21">
        <v>232</v>
      </c>
      <c r="E41" s="21">
        <v>7</v>
      </c>
      <c r="F41" s="21">
        <v>13</v>
      </c>
      <c r="G41" s="21">
        <v>50</v>
      </c>
      <c r="H41" s="21">
        <v>17</v>
      </c>
      <c r="I41" s="21">
        <v>20</v>
      </c>
    </row>
    <row r="42" spans="1:9" x14ac:dyDescent="0.2">
      <c r="A42" s="20" t="s">
        <v>352</v>
      </c>
      <c r="B42" s="21">
        <v>186</v>
      </c>
      <c r="C42" s="21">
        <v>64</v>
      </c>
      <c r="D42" s="21">
        <v>84</v>
      </c>
      <c r="E42" s="21">
        <v>3</v>
      </c>
      <c r="F42" s="21">
        <v>2</v>
      </c>
      <c r="G42" s="21">
        <v>23</v>
      </c>
      <c r="H42" s="21">
        <v>3</v>
      </c>
      <c r="I42" s="21">
        <v>7</v>
      </c>
    </row>
    <row r="43" spans="1:9" x14ac:dyDescent="0.2">
      <c r="A43" s="20" t="s">
        <v>353</v>
      </c>
      <c r="B43" s="21">
        <v>721</v>
      </c>
      <c r="C43" s="21">
        <v>260</v>
      </c>
      <c r="D43" s="21">
        <v>316</v>
      </c>
      <c r="E43" s="21">
        <v>10</v>
      </c>
      <c r="F43" s="21">
        <v>15</v>
      </c>
      <c r="G43" s="21">
        <v>73</v>
      </c>
      <c r="H43" s="21">
        <v>20</v>
      </c>
      <c r="I43" s="21">
        <v>27</v>
      </c>
    </row>
    <row r="44" spans="1:9" x14ac:dyDescent="0.2">
      <c r="A44" s="9" t="s">
        <v>356</v>
      </c>
      <c r="B44" s="9"/>
      <c r="C44" s="9"/>
      <c r="D44" s="9"/>
      <c r="E44" s="9"/>
      <c r="F44" s="9"/>
      <c r="G44" s="9"/>
      <c r="H44" s="9"/>
      <c r="I44" s="9"/>
    </row>
    <row r="45" spans="1:9" x14ac:dyDescent="0.2">
      <c r="A45" s="20" t="s">
        <v>357</v>
      </c>
      <c r="B45" s="21">
        <v>138</v>
      </c>
      <c r="C45" s="21">
        <v>62</v>
      </c>
      <c r="D45" s="21">
        <v>40</v>
      </c>
      <c r="E45" s="21">
        <v>1</v>
      </c>
      <c r="F45" s="21">
        <v>7</v>
      </c>
      <c r="G45" s="21">
        <v>16</v>
      </c>
      <c r="H45" s="21">
        <v>9</v>
      </c>
      <c r="I45" s="21">
        <v>3</v>
      </c>
    </row>
    <row r="46" spans="1:9" x14ac:dyDescent="0.2">
      <c r="A46" s="20" t="s">
        <v>328</v>
      </c>
      <c r="B46" s="21">
        <v>1747</v>
      </c>
      <c r="C46" s="21">
        <v>610</v>
      </c>
      <c r="D46" s="21">
        <v>882</v>
      </c>
      <c r="E46" s="21">
        <v>12</v>
      </c>
      <c r="F46" s="21">
        <v>45</v>
      </c>
      <c r="G46" s="21">
        <v>122</v>
      </c>
      <c r="H46" s="21">
        <v>39</v>
      </c>
      <c r="I46" s="21">
        <v>37</v>
      </c>
    </row>
    <row r="47" spans="1:9" x14ac:dyDescent="0.2">
      <c r="A47" s="20" t="s">
        <v>329</v>
      </c>
      <c r="B47" s="21">
        <v>191</v>
      </c>
      <c r="C47" s="21">
        <v>79</v>
      </c>
      <c r="D47" s="21">
        <v>67</v>
      </c>
      <c r="E47" s="21">
        <v>9</v>
      </c>
      <c r="F47" s="21">
        <v>5</v>
      </c>
      <c r="G47" s="21">
        <v>18</v>
      </c>
      <c r="H47" s="21">
        <v>7</v>
      </c>
      <c r="I47" s="21">
        <v>6</v>
      </c>
    </row>
    <row r="48" spans="1:9" x14ac:dyDescent="0.2">
      <c r="A48" s="20" t="s">
        <v>330</v>
      </c>
      <c r="B48" s="21">
        <v>544</v>
      </c>
      <c r="C48" s="21">
        <v>203</v>
      </c>
      <c r="D48" s="21">
        <v>219</v>
      </c>
      <c r="E48" s="21">
        <v>9</v>
      </c>
      <c r="F48" s="21">
        <v>10</v>
      </c>
      <c r="G48" s="21">
        <v>58</v>
      </c>
      <c r="H48" s="21">
        <v>23</v>
      </c>
      <c r="I48" s="21">
        <v>22</v>
      </c>
    </row>
    <row r="49" spans="1:9" x14ac:dyDescent="0.2">
      <c r="A49" s="20" t="s">
        <v>358</v>
      </c>
      <c r="B49" s="21">
        <v>57</v>
      </c>
      <c r="C49" s="21">
        <v>17</v>
      </c>
      <c r="D49" s="21">
        <v>19</v>
      </c>
      <c r="E49" s="21">
        <v>4</v>
      </c>
      <c r="F49" s="21">
        <v>2</v>
      </c>
      <c r="G49" s="21">
        <v>7</v>
      </c>
      <c r="H49" s="21">
        <v>2</v>
      </c>
      <c r="I49" s="21">
        <v>6</v>
      </c>
    </row>
    <row r="50" spans="1:9" x14ac:dyDescent="0.2">
      <c r="A50" s="9" t="s">
        <v>359</v>
      </c>
      <c r="B50" s="10">
        <v>89</v>
      </c>
      <c r="C50" s="10">
        <v>38</v>
      </c>
      <c r="D50" s="10">
        <v>28</v>
      </c>
      <c r="E50" s="10">
        <v>0</v>
      </c>
      <c r="F50" s="10">
        <v>4</v>
      </c>
      <c r="G50" s="10">
        <v>10</v>
      </c>
      <c r="H50" s="10">
        <v>7</v>
      </c>
      <c r="I50" s="10">
        <v>2</v>
      </c>
    </row>
    <row r="51" spans="1:9" x14ac:dyDescent="0.2">
      <c r="A51" s="20" t="s">
        <v>331</v>
      </c>
      <c r="B51" s="21">
        <v>977</v>
      </c>
      <c r="C51" s="21">
        <v>300</v>
      </c>
      <c r="D51" s="21">
        <v>547</v>
      </c>
      <c r="E51" s="21">
        <v>6</v>
      </c>
      <c r="F51" s="21">
        <v>22</v>
      </c>
      <c r="G51" s="21">
        <v>63</v>
      </c>
      <c r="H51" s="21">
        <v>21</v>
      </c>
      <c r="I51" s="21">
        <v>18</v>
      </c>
    </row>
    <row r="52" spans="1:9" x14ac:dyDescent="0.2">
      <c r="A52" s="20" t="s">
        <v>332</v>
      </c>
      <c r="B52" s="21">
        <v>73</v>
      </c>
      <c r="C52" s="21">
        <v>23</v>
      </c>
      <c r="D52" s="21">
        <v>28</v>
      </c>
      <c r="E52" s="21">
        <v>4</v>
      </c>
      <c r="F52" s="21">
        <v>3</v>
      </c>
      <c r="G52" s="21">
        <v>8</v>
      </c>
      <c r="H52" s="21">
        <v>3</v>
      </c>
      <c r="I52" s="21">
        <v>4</v>
      </c>
    </row>
    <row r="53" spans="1:9" x14ac:dyDescent="0.2">
      <c r="A53" s="20" t="s">
        <v>333</v>
      </c>
      <c r="B53" s="21">
        <v>108</v>
      </c>
      <c r="C53" s="21">
        <v>32</v>
      </c>
      <c r="D53" s="21">
        <v>51</v>
      </c>
      <c r="E53" s="21">
        <v>1</v>
      </c>
      <c r="F53" s="21">
        <v>1</v>
      </c>
      <c r="G53" s="21">
        <v>9</v>
      </c>
      <c r="H53" s="21">
        <v>6</v>
      </c>
      <c r="I53" s="21">
        <v>8</v>
      </c>
    </row>
    <row r="54" spans="1:9" x14ac:dyDescent="0.2">
      <c r="A54" s="20" t="s">
        <v>358</v>
      </c>
      <c r="B54" s="21">
        <v>30</v>
      </c>
      <c r="C54" s="21">
        <v>10</v>
      </c>
      <c r="D54" s="21">
        <v>12</v>
      </c>
      <c r="E54" s="21">
        <v>1</v>
      </c>
      <c r="F54" s="21">
        <v>1</v>
      </c>
      <c r="G54" s="21">
        <v>2</v>
      </c>
      <c r="H54" s="21">
        <v>1</v>
      </c>
      <c r="I54" s="21">
        <v>3</v>
      </c>
    </row>
    <row r="55" spans="1:9" x14ac:dyDescent="0.2">
      <c r="A55" s="9" t="s">
        <v>360</v>
      </c>
      <c r="B55" s="10">
        <v>49</v>
      </c>
      <c r="C55" s="10">
        <v>24</v>
      </c>
      <c r="D55" s="10">
        <v>12</v>
      </c>
      <c r="E55" s="10">
        <v>1</v>
      </c>
      <c r="F55" s="10">
        <v>3</v>
      </c>
      <c r="G55" s="10">
        <v>6</v>
      </c>
      <c r="H55" s="10">
        <v>2</v>
      </c>
      <c r="I55" s="10">
        <v>1</v>
      </c>
    </row>
    <row r="56" spans="1:9" x14ac:dyDescent="0.2">
      <c r="A56" s="20" t="s">
        <v>331</v>
      </c>
      <c r="B56" s="21">
        <v>770</v>
      </c>
      <c r="C56" s="21">
        <v>310</v>
      </c>
      <c r="D56" s="21">
        <v>335</v>
      </c>
      <c r="E56" s="21">
        <v>6</v>
      </c>
      <c r="F56" s="21">
        <v>23</v>
      </c>
      <c r="G56" s="21">
        <v>59</v>
      </c>
      <c r="H56" s="21">
        <v>18</v>
      </c>
      <c r="I56" s="21">
        <v>19</v>
      </c>
    </row>
    <row r="57" spans="1:9" x14ac:dyDescent="0.2">
      <c r="A57" s="20" t="s">
        <v>332</v>
      </c>
      <c r="B57" s="21">
        <v>118</v>
      </c>
      <c r="C57" s="21">
        <v>56</v>
      </c>
      <c r="D57" s="21">
        <v>39</v>
      </c>
      <c r="E57" s="21">
        <v>5</v>
      </c>
      <c r="F57" s="21">
        <v>2</v>
      </c>
      <c r="G57" s="21">
        <v>10</v>
      </c>
      <c r="H57" s="21">
        <v>4</v>
      </c>
      <c r="I57" s="21">
        <v>2</v>
      </c>
    </row>
    <row r="58" spans="1:9" x14ac:dyDescent="0.2">
      <c r="A58" s="20" t="s">
        <v>333</v>
      </c>
      <c r="B58" s="21">
        <v>436</v>
      </c>
      <c r="C58" s="21">
        <v>171</v>
      </c>
      <c r="D58" s="21">
        <v>168</v>
      </c>
      <c r="E58" s="21">
        <v>8</v>
      </c>
      <c r="F58" s="21">
        <v>9</v>
      </c>
      <c r="G58" s="21">
        <v>49</v>
      </c>
      <c r="H58" s="21">
        <v>17</v>
      </c>
      <c r="I58" s="21">
        <v>14</v>
      </c>
    </row>
    <row r="59" spans="1:9" x14ac:dyDescent="0.2">
      <c r="A59" s="20" t="s">
        <v>358</v>
      </c>
      <c r="B59" s="21">
        <v>27</v>
      </c>
      <c r="C59" s="21">
        <v>7</v>
      </c>
      <c r="D59" s="21">
        <v>7</v>
      </c>
      <c r="E59" s="21">
        <v>3</v>
      </c>
      <c r="F59" s="21">
        <v>1</v>
      </c>
      <c r="G59" s="21">
        <v>5</v>
      </c>
      <c r="H59" s="21">
        <v>1</v>
      </c>
      <c r="I59" s="21">
        <v>3</v>
      </c>
    </row>
    <row r="60" spans="1:9" x14ac:dyDescent="0.2">
      <c r="A60" s="9" t="s">
        <v>361</v>
      </c>
      <c r="B60" s="9"/>
      <c r="C60" s="9"/>
      <c r="D60" s="9"/>
      <c r="E60" s="9"/>
      <c r="F60" s="9"/>
      <c r="G60" s="9"/>
      <c r="H60" s="9"/>
      <c r="I60" s="9"/>
    </row>
    <row r="61" spans="1:9" x14ac:dyDescent="0.2">
      <c r="A61" s="20" t="s">
        <v>362</v>
      </c>
      <c r="B61" s="21">
        <v>360</v>
      </c>
      <c r="C61" s="21">
        <v>123</v>
      </c>
      <c r="D61" s="21">
        <v>185</v>
      </c>
      <c r="E61" s="21">
        <v>0</v>
      </c>
      <c r="F61" s="21">
        <v>5</v>
      </c>
      <c r="G61" s="21">
        <v>21</v>
      </c>
      <c r="H61" s="21">
        <v>14</v>
      </c>
      <c r="I61" s="21">
        <v>12</v>
      </c>
    </row>
    <row r="62" spans="1:9" x14ac:dyDescent="0.2">
      <c r="A62" s="20" t="s">
        <v>363</v>
      </c>
      <c r="B62" s="21">
        <v>1326</v>
      </c>
      <c r="C62" s="21">
        <v>484</v>
      </c>
      <c r="D62" s="21">
        <v>590</v>
      </c>
      <c r="E62" s="21">
        <v>26</v>
      </c>
      <c r="F62" s="21">
        <v>35</v>
      </c>
      <c r="G62" s="21">
        <v>122</v>
      </c>
      <c r="H62" s="21">
        <v>32</v>
      </c>
      <c r="I62" s="21">
        <v>37</v>
      </c>
    </row>
    <row r="63" spans="1:9" x14ac:dyDescent="0.2">
      <c r="A63" s="20" t="s">
        <v>364</v>
      </c>
      <c r="B63" s="21">
        <v>649</v>
      </c>
      <c r="C63" s="21">
        <v>223</v>
      </c>
      <c r="D63" s="21">
        <v>341</v>
      </c>
      <c r="E63" s="21">
        <v>3</v>
      </c>
      <c r="F63" s="21">
        <v>12</v>
      </c>
      <c r="G63" s="21">
        <v>37</v>
      </c>
      <c r="H63" s="21">
        <v>19</v>
      </c>
      <c r="I63" s="21">
        <v>14</v>
      </c>
    </row>
    <row r="64" spans="1:9" x14ac:dyDescent="0.2">
      <c r="A64" s="20" t="s">
        <v>365</v>
      </c>
      <c r="B64" s="21">
        <v>277</v>
      </c>
      <c r="C64" s="21">
        <v>124</v>
      </c>
      <c r="D64" s="21">
        <v>85</v>
      </c>
      <c r="E64" s="21">
        <v>1</v>
      </c>
      <c r="F64" s="21">
        <v>15</v>
      </c>
      <c r="G64" s="21">
        <v>35</v>
      </c>
      <c r="H64" s="21">
        <v>12</v>
      </c>
      <c r="I64" s="21">
        <v>5</v>
      </c>
    </row>
    <row r="65" spans="1:9" x14ac:dyDescent="0.2">
      <c r="A65" s="20" t="s">
        <v>366</v>
      </c>
      <c r="B65" s="21">
        <v>65</v>
      </c>
      <c r="C65" s="21">
        <v>17</v>
      </c>
      <c r="D65" s="21">
        <v>26</v>
      </c>
      <c r="E65" s="21">
        <v>5</v>
      </c>
      <c r="F65" s="21">
        <v>2</v>
      </c>
      <c r="G65" s="21">
        <v>6</v>
      </c>
      <c r="H65" s="21">
        <v>3</v>
      </c>
      <c r="I65" s="21">
        <v>6</v>
      </c>
    </row>
    <row r="66" spans="1:9" x14ac:dyDescent="0.2">
      <c r="A66" s="9" t="s">
        <v>367</v>
      </c>
      <c r="B66" s="9"/>
      <c r="C66" s="9"/>
      <c r="D66" s="9"/>
      <c r="E66" s="9"/>
      <c r="F66" s="9"/>
      <c r="G66" s="9"/>
      <c r="H66" s="9"/>
      <c r="I66" s="9"/>
    </row>
    <row r="67" spans="1:9" x14ac:dyDescent="0.2">
      <c r="A67" s="20" t="s">
        <v>368</v>
      </c>
      <c r="B67" s="21">
        <v>537</v>
      </c>
      <c r="C67" s="21">
        <v>213</v>
      </c>
      <c r="D67" s="21">
        <v>168</v>
      </c>
      <c r="E67" s="21">
        <v>17</v>
      </c>
      <c r="F67" s="21">
        <v>22</v>
      </c>
      <c r="G67" s="21">
        <v>69</v>
      </c>
      <c r="H67" s="21">
        <v>27</v>
      </c>
      <c r="I67" s="21">
        <v>21</v>
      </c>
    </row>
    <row r="68" spans="1:9" x14ac:dyDescent="0.2">
      <c r="A68" s="20" t="s">
        <v>180</v>
      </c>
      <c r="B68" s="21">
        <v>1667</v>
      </c>
      <c r="C68" s="21">
        <v>582</v>
      </c>
      <c r="D68" s="21">
        <v>838</v>
      </c>
      <c r="E68" s="21">
        <v>12</v>
      </c>
      <c r="F68" s="21">
        <v>41</v>
      </c>
      <c r="G68" s="21">
        <v>119</v>
      </c>
      <c r="H68" s="21">
        <v>40</v>
      </c>
      <c r="I68" s="21">
        <v>35</v>
      </c>
    </row>
    <row r="69" spans="1:9" x14ac:dyDescent="0.2">
      <c r="A69" s="20" t="s">
        <v>369</v>
      </c>
      <c r="B69" s="21">
        <v>99</v>
      </c>
      <c r="C69" s="21">
        <v>44</v>
      </c>
      <c r="D69" s="21">
        <v>39</v>
      </c>
      <c r="E69" s="21">
        <v>1</v>
      </c>
      <c r="F69" s="21">
        <v>2</v>
      </c>
      <c r="G69" s="21">
        <v>8</v>
      </c>
      <c r="H69" s="21">
        <v>1</v>
      </c>
      <c r="I69" s="21">
        <v>4</v>
      </c>
    </row>
    <row r="70" spans="1:9" x14ac:dyDescent="0.2">
      <c r="A70" s="20" t="s">
        <v>370</v>
      </c>
      <c r="B70" s="21">
        <v>819</v>
      </c>
      <c r="C70" s="21">
        <v>287</v>
      </c>
      <c r="D70" s="21">
        <v>430</v>
      </c>
      <c r="E70" s="21">
        <v>3</v>
      </c>
      <c r="F70" s="21">
        <v>14</v>
      </c>
      <c r="G70" s="21">
        <v>45</v>
      </c>
      <c r="H70" s="21">
        <v>25</v>
      </c>
      <c r="I70" s="21">
        <v>15</v>
      </c>
    </row>
    <row r="71" spans="1:9" x14ac:dyDescent="0.2">
      <c r="A71" s="20" t="s">
        <v>371</v>
      </c>
      <c r="B71" s="21">
        <v>87</v>
      </c>
      <c r="C71" s="21">
        <v>27</v>
      </c>
      <c r="D71" s="21">
        <v>43</v>
      </c>
      <c r="E71" s="21">
        <v>0</v>
      </c>
      <c r="F71" s="21">
        <v>1</v>
      </c>
      <c r="G71" s="21">
        <v>8</v>
      </c>
      <c r="H71" s="21">
        <v>4</v>
      </c>
      <c r="I71" s="21">
        <v>4</v>
      </c>
    </row>
    <row r="72" spans="1:9" x14ac:dyDescent="0.2">
      <c r="A72" s="20" t="s">
        <v>366</v>
      </c>
      <c r="B72" s="21">
        <v>55</v>
      </c>
      <c r="C72" s="21">
        <v>17</v>
      </c>
      <c r="D72" s="21">
        <v>21</v>
      </c>
      <c r="E72" s="21">
        <v>4</v>
      </c>
      <c r="F72" s="21">
        <v>2</v>
      </c>
      <c r="G72" s="21">
        <v>5</v>
      </c>
      <c r="H72" s="21">
        <v>1</v>
      </c>
      <c r="I72" s="21">
        <v>5</v>
      </c>
    </row>
    <row r="73" spans="1:9" x14ac:dyDescent="0.2">
      <c r="A73" s="9" t="s">
        <v>372</v>
      </c>
      <c r="B73" s="9"/>
      <c r="C73" s="9"/>
      <c r="D73" s="9"/>
      <c r="E73" s="9"/>
      <c r="F73" s="9"/>
      <c r="G73" s="9"/>
      <c r="H73" s="9"/>
      <c r="I73" s="9"/>
    </row>
    <row r="74" spans="1:9" x14ac:dyDescent="0.2">
      <c r="A74" s="20" t="s">
        <v>373</v>
      </c>
      <c r="B74" s="21">
        <v>537</v>
      </c>
      <c r="C74" s="21">
        <v>213</v>
      </c>
      <c r="D74" s="21">
        <v>168</v>
      </c>
      <c r="E74" s="21">
        <v>17</v>
      </c>
      <c r="F74" s="21">
        <v>22</v>
      </c>
      <c r="G74" s="21">
        <v>69</v>
      </c>
      <c r="H74" s="21">
        <v>27</v>
      </c>
      <c r="I74" s="21">
        <v>21</v>
      </c>
    </row>
    <row r="75" spans="1:9" x14ac:dyDescent="0.2">
      <c r="A75" s="20" t="s">
        <v>374</v>
      </c>
      <c r="B75" s="21">
        <v>1329</v>
      </c>
      <c r="C75" s="21">
        <v>473</v>
      </c>
      <c r="D75" s="21">
        <v>649</v>
      </c>
      <c r="E75" s="21">
        <v>12</v>
      </c>
      <c r="F75" s="21">
        <v>30</v>
      </c>
      <c r="G75" s="21">
        <v>106</v>
      </c>
      <c r="H75" s="21">
        <v>27</v>
      </c>
      <c r="I75" s="21">
        <v>32</v>
      </c>
    </row>
    <row r="76" spans="1:9" x14ac:dyDescent="0.2">
      <c r="A76" s="20" t="s">
        <v>375</v>
      </c>
      <c r="B76" s="21">
        <v>406</v>
      </c>
      <c r="C76" s="21">
        <v>151</v>
      </c>
      <c r="D76" s="21">
        <v>201</v>
      </c>
      <c r="E76" s="21">
        <v>2</v>
      </c>
      <c r="F76" s="21">
        <v>7</v>
      </c>
      <c r="G76" s="21">
        <v>24</v>
      </c>
      <c r="H76" s="21">
        <v>13</v>
      </c>
      <c r="I76" s="21">
        <v>8</v>
      </c>
    </row>
    <row r="77" spans="1:9" x14ac:dyDescent="0.2">
      <c r="A77" s="20" t="s">
        <v>376</v>
      </c>
      <c r="B77" s="21">
        <v>152</v>
      </c>
      <c r="C77" s="21">
        <v>52</v>
      </c>
      <c r="D77" s="21">
        <v>90</v>
      </c>
      <c r="E77" s="21">
        <v>0</v>
      </c>
      <c r="F77" s="21">
        <v>4</v>
      </c>
      <c r="G77" s="21">
        <v>3</v>
      </c>
      <c r="H77" s="21">
        <v>2</v>
      </c>
      <c r="I77" s="21">
        <v>1</v>
      </c>
    </row>
    <row r="78" spans="1:9" x14ac:dyDescent="0.2">
      <c r="A78" s="20" t="s">
        <v>377</v>
      </c>
      <c r="B78" s="21">
        <v>88</v>
      </c>
      <c r="C78" s="21">
        <v>33</v>
      </c>
      <c r="D78" s="21">
        <v>36</v>
      </c>
      <c r="E78" s="21">
        <v>0</v>
      </c>
      <c r="F78" s="21">
        <v>3</v>
      </c>
      <c r="G78" s="21">
        <v>8</v>
      </c>
      <c r="H78" s="21">
        <v>5</v>
      </c>
      <c r="I78" s="21">
        <v>3</v>
      </c>
    </row>
    <row r="79" spans="1:9" x14ac:dyDescent="0.2">
      <c r="A79" s="20" t="s">
        <v>378</v>
      </c>
      <c r="B79" s="21">
        <v>84</v>
      </c>
      <c r="C79" s="21">
        <v>24</v>
      </c>
      <c r="D79" s="21">
        <v>52</v>
      </c>
      <c r="E79" s="21">
        <v>0</v>
      </c>
      <c r="F79" s="21">
        <v>1</v>
      </c>
      <c r="G79" s="21">
        <v>3</v>
      </c>
      <c r="H79" s="21">
        <v>2</v>
      </c>
      <c r="I79" s="21">
        <v>2</v>
      </c>
    </row>
    <row r="80" spans="1:9" x14ac:dyDescent="0.2">
      <c r="A80" s="20" t="s">
        <v>366</v>
      </c>
      <c r="B80" s="21">
        <v>81</v>
      </c>
      <c r="C80" s="21">
        <v>25</v>
      </c>
      <c r="D80" s="21">
        <v>31</v>
      </c>
      <c r="E80" s="21">
        <v>4</v>
      </c>
      <c r="F80" s="21">
        <v>2</v>
      </c>
      <c r="G80" s="21">
        <v>8</v>
      </c>
      <c r="H80" s="21">
        <v>4</v>
      </c>
      <c r="I80" s="21">
        <v>7</v>
      </c>
    </row>
    <row r="81" spans="1:9" x14ac:dyDescent="0.2">
      <c r="A81" s="9" t="s">
        <v>379</v>
      </c>
      <c r="B81" s="9"/>
      <c r="C81" s="9"/>
      <c r="D81" s="9"/>
      <c r="E81" s="9"/>
      <c r="F81" s="9"/>
      <c r="G81" s="9"/>
      <c r="H81" s="9"/>
      <c r="I81" s="9"/>
    </row>
    <row r="82" spans="1:9" x14ac:dyDescent="0.2">
      <c r="A82" s="20" t="s">
        <v>380</v>
      </c>
      <c r="B82" s="21">
        <v>788</v>
      </c>
      <c r="C82" s="21">
        <v>285</v>
      </c>
      <c r="D82" s="21">
        <v>378</v>
      </c>
      <c r="E82" s="21">
        <v>11</v>
      </c>
      <c r="F82" s="21">
        <v>19</v>
      </c>
      <c r="G82" s="21">
        <v>51</v>
      </c>
      <c r="H82" s="21">
        <v>26</v>
      </c>
      <c r="I82" s="21">
        <v>18</v>
      </c>
    </row>
    <row r="83" spans="1:9" x14ac:dyDescent="0.2">
      <c r="A83" s="20" t="s">
        <v>381</v>
      </c>
      <c r="B83" s="21">
        <v>1824</v>
      </c>
      <c r="C83" s="21">
        <v>669</v>
      </c>
      <c r="D83" s="21">
        <v>823</v>
      </c>
      <c r="E83" s="21">
        <v>19</v>
      </c>
      <c r="F83" s="21">
        <v>47</v>
      </c>
      <c r="G83" s="21">
        <v>163</v>
      </c>
      <c r="H83" s="21">
        <v>53</v>
      </c>
      <c r="I83" s="21">
        <v>50</v>
      </c>
    </row>
    <row r="84" spans="1:9" x14ac:dyDescent="0.2">
      <c r="A84" s="20" t="s">
        <v>366</v>
      </c>
      <c r="B84" s="21">
        <v>65</v>
      </c>
      <c r="C84" s="21">
        <v>17</v>
      </c>
      <c r="D84" s="21">
        <v>26</v>
      </c>
      <c r="E84" s="21">
        <v>5</v>
      </c>
      <c r="F84" s="21">
        <v>3</v>
      </c>
      <c r="G84" s="21">
        <v>7</v>
      </c>
      <c r="H84" s="21">
        <v>1</v>
      </c>
      <c r="I84" s="21">
        <v>6</v>
      </c>
    </row>
    <row r="85" spans="1:9" x14ac:dyDescent="0.2">
      <c r="A85" s="9" t="s">
        <v>382</v>
      </c>
      <c r="B85" s="9"/>
      <c r="C85" s="9"/>
      <c r="D85" s="9"/>
      <c r="E85" s="9"/>
      <c r="F85" s="9"/>
      <c r="G85" s="9"/>
      <c r="H85" s="9"/>
      <c r="I85" s="9"/>
    </row>
    <row r="86" spans="1:9" x14ac:dyDescent="0.2">
      <c r="A86" s="20" t="s">
        <v>383</v>
      </c>
      <c r="B86" s="21">
        <v>393</v>
      </c>
      <c r="C86" s="21">
        <v>144</v>
      </c>
      <c r="D86" s="21">
        <v>194</v>
      </c>
      <c r="E86" s="21">
        <v>5</v>
      </c>
      <c r="F86" s="21">
        <v>5</v>
      </c>
      <c r="G86" s="21">
        <v>21</v>
      </c>
      <c r="H86" s="21">
        <v>15</v>
      </c>
      <c r="I86" s="21">
        <v>9</v>
      </c>
    </row>
    <row r="87" spans="1:9" x14ac:dyDescent="0.2">
      <c r="A87" s="20" t="s">
        <v>181</v>
      </c>
      <c r="B87" s="21">
        <v>1944</v>
      </c>
      <c r="C87" s="21">
        <v>719</v>
      </c>
      <c r="D87" s="21">
        <v>883</v>
      </c>
      <c r="E87" s="21">
        <v>24</v>
      </c>
      <c r="F87" s="21">
        <v>55</v>
      </c>
      <c r="G87" s="21">
        <v>163</v>
      </c>
      <c r="H87" s="21">
        <v>51</v>
      </c>
      <c r="I87" s="21">
        <v>49</v>
      </c>
    </row>
    <row r="88" spans="1:9" x14ac:dyDescent="0.2">
      <c r="A88" s="20" t="s">
        <v>182</v>
      </c>
      <c r="B88" s="21">
        <v>38</v>
      </c>
      <c r="C88" s="21">
        <v>13</v>
      </c>
      <c r="D88" s="21">
        <v>18</v>
      </c>
      <c r="E88" s="21">
        <v>1</v>
      </c>
      <c r="F88" s="21">
        <v>0</v>
      </c>
      <c r="G88" s="21">
        <v>3</v>
      </c>
      <c r="H88" s="21">
        <v>2</v>
      </c>
      <c r="I88" s="21">
        <v>1</v>
      </c>
    </row>
    <row r="89" spans="1:9" x14ac:dyDescent="0.2">
      <c r="A89" s="20" t="s">
        <v>384</v>
      </c>
      <c r="B89" s="21">
        <v>36</v>
      </c>
      <c r="C89" s="21">
        <v>15</v>
      </c>
      <c r="D89" s="21">
        <v>13</v>
      </c>
      <c r="E89" s="21">
        <v>0</v>
      </c>
      <c r="F89" s="21">
        <v>2</v>
      </c>
      <c r="G89" s="21">
        <v>6</v>
      </c>
      <c r="H89" s="21">
        <v>0</v>
      </c>
      <c r="I89" s="21">
        <v>0</v>
      </c>
    </row>
    <row r="90" spans="1:9" x14ac:dyDescent="0.2">
      <c r="A90" s="20" t="s">
        <v>183</v>
      </c>
      <c r="B90" s="21">
        <v>53</v>
      </c>
      <c r="C90" s="21">
        <v>17</v>
      </c>
      <c r="D90" s="21">
        <v>29</v>
      </c>
      <c r="E90" s="21">
        <v>0</v>
      </c>
      <c r="F90" s="21">
        <v>1</v>
      </c>
      <c r="G90" s="21">
        <v>5</v>
      </c>
      <c r="H90" s="21">
        <v>0</v>
      </c>
      <c r="I90" s="21">
        <v>1</v>
      </c>
    </row>
    <row r="91" spans="1:9" x14ac:dyDescent="0.2">
      <c r="A91" s="20" t="s">
        <v>385</v>
      </c>
      <c r="B91" s="21">
        <v>22</v>
      </c>
      <c r="C91" s="21">
        <v>5</v>
      </c>
      <c r="D91" s="21">
        <v>14</v>
      </c>
      <c r="E91" s="21">
        <v>0</v>
      </c>
      <c r="F91" s="21">
        <v>0</v>
      </c>
      <c r="G91" s="21">
        <v>1</v>
      </c>
      <c r="H91" s="21">
        <v>2</v>
      </c>
      <c r="I91" s="21">
        <v>0</v>
      </c>
    </row>
    <row r="92" spans="1:9" x14ac:dyDescent="0.2">
      <c r="A92" s="20" t="s">
        <v>386</v>
      </c>
      <c r="B92" s="21">
        <v>32</v>
      </c>
      <c r="C92" s="21">
        <v>15</v>
      </c>
      <c r="D92" s="21">
        <v>9</v>
      </c>
      <c r="E92" s="21">
        <v>0</v>
      </c>
      <c r="F92" s="21">
        <v>0</v>
      </c>
      <c r="G92" s="21">
        <v>1</v>
      </c>
      <c r="H92" s="21">
        <v>5</v>
      </c>
      <c r="I92" s="21">
        <v>2</v>
      </c>
    </row>
    <row r="93" spans="1:9" x14ac:dyDescent="0.2">
      <c r="A93" s="20" t="s">
        <v>387</v>
      </c>
      <c r="B93" s="21">
        <v>9</v>
      </c>
      <c r="C93" s="21">
        <v>3</v>
      </c>
      <c r="D93" s="21">
        <v>5</v>
      </c>
      <c r="E93" s="21">
        <v>0</v>
      </c>
      <c r="F93" s="21">
        <v>0</v>
      </c>
      <c r="G93" s="21">
        <v>1</v>
      </c>
      <c r="H93" s="21">
        <v>0</v>
      </c>
      <c r="I93" s="21">
        <v>0</v>
      </c>
    </row>
    <row r="94" spans="1:9" x14ac:dyDescent="0.2">
      <c r="A94" s="20" t="s">
        <v>366</v>
      </c>
      <c r="B94" s="21">
        <v>150</v>
      </c>
      <c r="C94" s="21">
        <v>40</v>
      </c>
      <c r="D94" s="21">
        <v>62</v>
      </c>
      <c r="E94" s="21">
        <v>5</v>
      </c>
      <c r="F94" s="21">
        <v>6</v>
      </c>
      <c r="G94" s="21">
        <v>20</v>
      </c>
      <c r="H94" s="21">
        <v>5</v>
      </c>
      <c r="I94" s="21">
        <v>12</v>
      </c>
    </row>
    <row r="95" spans="1:9" x14ac:dyDescent="0.2">
      <c r="A95" s="9" t="s">
        <v>388</v>
      </c>
      <c r="B95" s="9"/>
      <c r="C95" s="9"/>
      <c r="D95" s="9"/>
      <c r="E95" s="9"/>
      <c r="F95" s="9"/>
      <c r="G95" s="9"/>
      <c r="H95" s="9"/>
      <c r="I95" s="9"/>
    </row>
    <row r="96" spans="1:9" x14ac:dyDescent="0.2">
      <c r="A96" s="20" t="s">
        <v>184</v>
      </c>
      <c r="B96" s="21">
        <v>54</v>
      </c>
      <c r="C96" s="21">
        <v>16</v>
      </c>
      <c r="D96" s="21">
        <v>24</v>
      </c>
      <c r="E96" s="21">
        <v>1</v>
      </c>
      <c r="F96" s="21">
        <v>0</v>
      </c>
      <c r="G96" s="21">
        <v>6</v>
      </c>
      <c r="H96" s="21">
        <v>3</v>
      </c>
      <c r="I96" s="21">
        <v>4</v>
      </c>
    </row>
    <row r="97" spans="1:9" x14ac:dyDescent="0.2">
      <c r="A97" s="20" t="s">
        <v>185</v>
      </c>
      <c r="B97" s="21">
        <v>196</v>
      </c>
      <c r="C97" s="21">
        <v>67</v>
      </c>
      <c r="D97" s="21">
        <v>84</v>
      </c>
      <c r="E97" s="21">
        <v>8</v>
      </c>
      <c r="F97" s="21">
        <v>0</v>
      </c>
      <c r="G97" s="21">
        <v>22</v>
      </c>
      <c r="H97" s="21">
        <v>6</v>
      </c>
      <c r="I97" s="21">
        <v>9</v>
      </c>
    </row>
    <row r="98" spans="1:9" x14ac:dyDescent="0.2">
      <c r="A98" s="20" t="s">
        <v>186</v>
      </c>
      <c r="B98" s="21">
        <v>310</v>
      </c>
      <c r="C98" s="21">
        <v>113</v>
      </c>
      <c r="D98" s="21">
        <v>140</v>
      </c>
      <c r="E98" s="21">
        <v>8</v>
      </c>
      <c r="F98" s="21">
        <v>8</v>
      </c>
      <c r="G98" s="21">
        <v>26</v>
      </c>
      <c r="H98" s="21">
        <v>10</v>
      </c>
      <c r="I98" s="21">
        <v>5</v>
      </c>
    </row>
    <row r="99" spans="1:9" x14ac:dyDescent="0.2">
      <c r="A99" s="20" t="s">
        <v>187</v>
      </c>
      <c r="B99" s="21">
        <v>385</v>
      </c>
      <c r="C99" s="21">
        <v>131</v>
      </c>
      <c r="D99" s="21">
        <v>180</v>
      </c>
      <c r="E99" s="21">
        <v>2</v>
      </c>
      <c r="F99" s="21">
        <v>14</v>
      </c>
      <c r="G99" s="21">
        <v>40</v>
      </c>
      <c r="H99" s="21">
        <v>8</v>
      </c>
      <c r="I99" s="21">
        <v>10</v>
      </c>
    </row>
    <row r="100" spans="1:9" x14ac:dyDescent="0.2">
      <c r="A100" s="20" t="s">
        <v>188</v>
      </c>
      <c r="B100" s="21">
        <v>361</v>
      </c>
      <c r="C100" s="21">
        <v>126</v>
      </c>
      <c r="D100" s="21">
        <v>187</v>
      </c>
      <c r="E100" s="21">
        <v>3</v>
      </c>
      <c r="F100" s="21">
        <v>7</v>
      </c>
      <c r="G100" s="21">
        <v>27</v>
      </c>
      <c r="H100" s="21">
        <v>4</v>
      </c>
      <c r="I100" s="21">
        <v>7</v>
      </c>
    </row>
    <row r="101" spans="1:9" x14ac:dyDescent="0.2">
      <c r="A101" s="20" t="s">
        <v>189</v>
      </c>
      <c r="B101" s="21">
        <v>315</v>
      </c>
      <c r="C101" s="21">
        <v>121</v>
      </c>
      <c r="D101" s="21">
        <v>152</v>
      </c>
      <c r="E101" s="21">
        <v>2</v>
      </c>
      <c r="F101" s="21">
        <v>7</v>
      </c>
      <c r="G101" s="21">
        <v>19</v>
      </c>
      <c r="H101" s="21">
        <v>7</v>
      </c>
      <c r="I101" s="21">
        <v>7</v>
      </c>
    </row>
    <row r="102" spans="1:9" x14ac:dyDescent="0.2">
      <c r="A102" s="20" t="s">
        <v>190</v>
      </c>
      <c r="B102" s="21">
        <v>364</v>
      </c>
      <c r="C102" s="21">
        <v>144</v>
      </c>
      <c r="D102" s="21">
        <v>156</v>
      </c>
      <c r="E102" s="21">
        <v>2</v>
      </c>
      <c r="F102" s="21">
        <v>16</v>
      </c>
      <c r="G102" s="21">
        <v>25</v>
      </c>
      <c r="H102" s="21">
        <v>13</v>
      </c>
      <c r="I102" s="21">
        <v>8</v>
      </c>
    </row>
    <row r="103" spans="1:9" x14ac:dyDescent="0.2">
      <c r="A103" s="20" t="s">
        <v>191</v>
      </c>
      <c r="B103" s="21">
        <v>267</v>
      </c>
      <c r="C103" s="21">
        <v>104</v>
      </c>
      <c r="D103" s="21">
        <v>127</v>
      </c>
      <c r="E103" s="21">
        <v>0</v>
      </c>
      <c r="F103" s="21">
        <v>6</v>
      </c>
      <c r="G103" s="21">
        <v>21</v>
      </c>
      <c r="H103" s="21">
        <v>5</v>
      </c>
      <c r="I103" s="21">
        <v>4</v>
      </c>
    </row>
    <row r="104" spans="1:9" x14ac:dyDescent="0.2">
      <c r="A104" s="20" t="s">
        <v>192</v>
      </c>
      <c r="B104" s="21">
        <v>90</v>
      </c>
      <c r="C104" s="21">
        <v>27</v>
      </c>
      <c r="D104" s="21">
        <v>50</v>
      </c>
      <c r="E104" s="21">
        <v>0</v>
      </c>
      <c r="F104" s="21">
        <v>1</v>
      </c>
      <c r="G104" s="21">
        <v>4</v>
      </c>
      <c r="H104" s="21">
        <v>5</v>
      </c>
      <c r="I104" s="21">
        <v>3</v>
      </c>
    </row>
    <row r="105" spans="1:9" x14ac:dyDescent="0.2">
      <c r="A105" s="20" t="s">
        <v>193</v>
      </c>
      <c r="B105" s="21">
        <v>94</v>
      </c>
      <c r="C105" s="21">
        <v>30</v>
      </c>
      <c r="D105" s="21">
        <v>46</v>
      </c>
      <c r="E105" s="21">
        <v>0</v>
      </c>
      <c r="F105" s="21">
        <v>4</v>
      </c>
      <c r="G105" s="21">
        <v>9</v>
      </c>
      <c r="H105" s="21">
        <v>4</v>
      </c>
      <c r="I105" s="21">
        <v>1</v>
      </c>
    </row>
    <row r="106" spans="1:9" x14ac:dyDescent="0.2">
      <c r="A106" s="20" t="s">
        <v>389</v>
      </c>
      <c r="B106" s="21">
        <v>47</v>
      </c>
      <c r="C106" s="21">
        <v>19</v>
      </c>
      <c r="D106" s="21">
        <v>13</v>
      </c>
      <c r="E106" s="21">
        <v>0</v>
      </c>
      <c r="F106" s="21">
        <v>1</v>
      </c>
      <c r="G106" s="21">
        <v>4</v>
      </c>
      <c r="H106" s="21">
        <v>5</v>
      </c>
      <c r="I106" s="21">
        <v>5</v>
      </c>
    </row>
    <row r="107" spans="1:9" x14ac:dyDescent="0.2">
      <c r="A107" s="20" t="s">
        <v>366</v>
      </c>
      <c r="B107" s="21">
        <v>194</v>
      </c>
      <c r="C107" s="21">
        <v>73</v>
      </c>
      <c r="D107" s="21">
        <v>68</v>
      </c>
      <c r="E107" s="21">
        <v>9</v>
      </c>
      <c r="F107" s="21">
        <v>5</v>
      </c>
      <c r="G107" s="21">
        <v>18</v>
      </c>
      <c r="H107" s="21">
        <v>10</v>
      </c>
      <c r="I107" s="21">
        <v>11</v>
      </c>
    </row>
    <row r="108" spans="1:9" x14ac:dyDescent="0.2">
      <c r="A108" s="9" t="s">
        <v>390</v>
      </c>
      <c r="B108" s="9"/>
      <c r="C108" s="9"/>
      <c r="D108" s="9"/>
      <c r="E108" s="9"/>
      <c r="F108" s="9"/>
      <c r="G108" s="9"/>
      <c r="H108" s="9"/>
      <c r="I108" s="9"/>
    </row>
    <row r="109" spans="1:9" x14ac:dyDescent="0.2">
      <c r="A109" s="20" t="s">
        <v>391</v>
      </c>
      <c r="B109" s="21">
        <v>633</v>
      </c>
      <c r="C109" s="21">
        <v>225</v>
      </c>
      <c r="D109" s="21">
        <v>276</v>
      </c>
      <c r="E109" s="21">
        <v>10</v>
      </c>
      <c r="F109" s="21">
        <v>18</v>
      </c>
      <c r="G109" s="21">
        <v>58</v>
      </c>
      <c r="H109" s="21">
        <v>25</v>
      </c>
      <c r="I109" s="21">
        <v>21</v>
      </c>
    </row>
    <row r="110" spans="1:9" x14ac:dyDescent="0.2">
      <c r="A110" s="20" t="s">
        <v>392</v>
      </c>
      <c r="B110" s="21">
        <v>1123</v>
      </c>
      <c r="C110" s="21">
        <v>406</v>
      </c>
      <c r="D110" s="21">
        <v>517</v>
      </c>
      <c r="E110" s="21">
        <v>12</v>
      </c>
      <c r="F110" s="21">
        <v>31</v>
      </c>
      <c r="G110" s="21">
        <v>94</v>
      </c>
      <c r="H110" s="21">
        <v>33</v>
      </c>
      <c r="I110" s="21">
        <v>30</v>
      </c>
    </row>
    <row r="111" spans="1:9" x14ac:dyDescent="0.2">
      <c r="A111" s="20" t="s">
        <v>393</v>
      </c>
      <c r="B111" s="21">
        <v>660</v>
      </c>
      <c r="C111" s="21">
        <v>228</v>
      </c>
      <c r="D111" s="21">
        <v>319</v>
      </c>
      <c r="E111" s="21">
        <v>9</v>
      </c>
      <c r="F111" s="21">
        <v>14</v>
      </c>
      <c r="G111" s="21">
        <v>57</v>
      </c>
      <c r="H111" s="21">
        <v>14</v>
      </c>
      <c r="I111" s="21">
        <v>19</v>
      </c>
    </row>
    <row r="112" spans="1:9" x14ac:dyDescent="0.2">
      <c r="A112" s="20" t="s">
        <v>394</v>
      </c>
      <c r="B112" s="21">
        <v>261</v>
      </c>
      <c r="C112" s="21">
        <v>112</v>
      </c>
      <c r="D112" s="21">
        <v>115</v>
      </c>
      <c r="E112" s="21">
        <v>4</v>
      </c>
      <c r="F112" s="21">
        <v>6</v>
      </c>
      <c r="G112" s="21">
        <v>12</v>
      </c>
      <c r="H112" s="21">
        <v>8</v>
      </c>
      <c r="I112" s="21">
        <v>4</v>
      </c>
    </row>
    <row r="113" spans="1:9" x14ac:dyDescent="0.2">
      <c r="A113" s="9" t="s">
        <v>395</v>
      </c>
      <c r="B113" s="9"/>
      <c r="C113" s="9"/>
      <c r="D113" s="9"/>
      <c r="E113" s="9"/>
      <c r="F113" s="9"/>
      <c r="G113" s="9"/>
      <c r="H113" s="9"/>
      <c r="I113" s="9"/>
    </row>
    <row r="114" spans="1:9" x14ac:dyDescent="0.2">
      <c r="A114" s="20" t="s">
        <v>396</v>
      </c>
      <c r="B114" s="21">
        <v>329</v>
      </c>
      <c r="C114" s="21">
        <v>121</v>
      </c>
      <c r="D114" s="21">
        <v>150</v>
      </c>
      <c r="E114" s="21">
        <v>5</v>
      </c>
      <c r="F114" s="21">
        <v>7</v>
      </c>
      <c r="G114" s="21">
        <v>24</v>
      </c>
      <c r="H114" s="21">
        <v>16</v>
      </c>
      <c r="I114" s="21">
        <v>6</v>
      </c>
    </row>
    <row r="115" spans="1:9" x14ac:dyDescent="0.2">
      <c r="A115" s="20" t="s">
        <v>397</v>
      </c>
      <c r="B115" s="21">
        <v>828</v>
      </c>
      <c r="C115" s="21">
        <v>280</v>
      </c>
      <c r="D115" s="21">
        <v>389</v>
      </c>
      <c r="E115" s="21">
        <v>12</v>
      </c>
      <c r="F115" s="21">
        <v>30</v>
      </c>
      <c r="G115" s="21">
        <v>72</v>
      </c>
      <c r="H115" s="21">
        <v>29</v>
      </c>
      <c r="I115" s="21">
        <v>16</v>
      </c>
    </row>
    <row r="116" spans="1:9" x14ac:dyDescent="0.2">
      <c r="A116" s="20" t="s">
        <v>879</v>
      </c>
      <c r="B116" s="21">
        <v>499</v>
      </c>
      <c r="C116" s="21">
        <v>180</v>
      </c>
      <c r="D116" s="21">
        <v>236</v>
      </c>
      <c r="E116" s="21">
        <v>3</v>
      </c>
      <c r="F116" s="21">
        <v>9</v>
      </c>
      <c r="G116" s="21">
        <v>44</v>
      </c>
      <c r="H116" s="21">
        <v>13</v>
      </c>
      <c r="I116" s="21">
        <v>14</v>
      </c>
    </row>
    <row r="117" spans="1:9" x14ac:dyDescent="0.2">
      <c r="A117" s="20" t="s">
        <v>398</v>
      </c>
      <c r="B117" s="21">
        <v>468</v>
      </c>
      <c r="C117" s="21">
        <v>171</v>
      </c>
      <c r="D117" s="21">
        <v>203</v>
      </c>
      <c r="E117" s="21">
        <v>9</v>
      </c>
      <c r="F117" s="21">
        <v>9</v>
      </c>
      <c r="G117" s="21">
        <v>41</v>
      </c>
      <c r="H117" s="21">
        <v>16</v>
      </c>
      <c r="I117" s="21">
        <v>19</v>
      </c>
    </row>
    <row r="118" spans="1:9" x14ac:dyDescent="0.2">
      <c r="A118" s="20" t="s">
        <v>399</v>
      </c>
      <c r="B118" s="21">
        <v>257</v>
      </c>
      <c r="C118" s="21">
        <v>106</v>
      </c>
      <c r="D118" s="21">
        <v>114</v>
      </c>
      <c r="E118" s="21">
        <v>3</v>
      </c>
      <c r="F118" s="21">
        <v>3</v>
      </c>
      <c r="G118" s="21">
        <v>18</v>
      </c>
      <c r="H118" s="21">
        <v>3</v>
      </c>
      <c r="I118" s="21">
        <v>10</v>
      </c>
    </row>
    <row r="119" spans="1:9" x14ac:dyDescent="0.2">
      <c r="A119" s="20" t="s">
        <v>400</v>
      </c>
      <c r="B119" s="21">
        <v>296</v>
      </c>
      <c r="C119" s="21">
        <v>113</v>
      </c>
      <c r="D119" s="21">
        <v>135</v>
      </c>
      <c r="E119" s="21">
        <v>3</v>
      </c>
      <c r="F119" s="21">
        <v>11</v>
      </c>
      <c r="G119" s="21">
        <v>22</v>
      </c>
      <c r="H119" s="21">
        <v>3</v>
      </c>
      <c r="I119" s="21">
        <v>9</v>
      </c>
    </row>
    <row r="120" spans="1:9" x14ac:dyDescent="0.2">
      <c r="A120" s="9" t="s">
        <v>401</v>
      </c>
      <c r="B120" s="9"/>
      <c r="C120" s="9"/>
      <c r="D120" s="9"/>
      <c r="E120" s="9"/>
      <c r="F120" s="9"/>
      <c r="G120" s="9"/>
      <c r="H120" s="9"/>
      <c r="I120" s="9"/>
    </row>
    <row r="121" spans="1:9" x14ac:dyDescent="0.2">
      <c r="A121" s="20" t="s">
        <v>878</v>
      </c>
      <c r="B121" s="21">
        <v>116</v>
      </c>
      <c r="C121" s="21">
        <v>45</v>
      </c>
      <c r="D121" s="21">
        <v>51</v>
      </c>
      <c r="E121" s="21">
        <v>1</v>
      </c>
      <c r="F121" s="21">
        <v>2</v>
      </c>
      <c r="G121" s="21">
        <v>12</v>
      </c>
      <c r="H121" s="21">
        <v>4</v>
      </c>
      <c r="I121" s="21">
        <v>1</v>
      </c>
    </row>
    <row r="122" spans="1:9" x14ac:dyDescent="0.2">
      <c r="A122" s="20" t="s">
        <v>402</v>
      </c>
      <c r="B122" s="21">
        <v>213</v>
      </c>
      <c r="C122" s="21">
        <v>76</v>
      </c>
      <c r="D122" s="21">
        <v>99</v>
      </c>
      <c r="E122" s="21">
        <v>4</v>
      </c>
      <c r="F122" s="21">
        <v>5</v>
      </c>
      <c r="G122" s="21">
        <v>12</v>
      </c>
      <c r="H122" s="21">
        <v>12</v>
      </c>
      <c r="I122" s="21">
        <v>5</v>
      </c>
    </row>
    <row r="123" spans="1:9" x14ac:dyDescent="0.2">
      <c r="A123" s="20" t="s">
        <v>397</v>
      </c>
      <c r="B123" s="21">
        <v>828</v>
      </c>
      <c r="C123" s="21">
        <v>280</v>
      </c>
      <c r="D123" s="21">
        <v>389</v>
      </c>
      <c r="E123" s="21">
        <v>12</v>
      </c>
      <c r="F123" s="21">
        <v>30</v>
      </c>
      <c r="G123" s="21">
        <v>72</v>
      </c>
      <c r="H123" s="21">
        <v>29</v>
      </c>
      <c r="I123" s="21">
        <v>16</v>
      </c>
    </row>
    <row r="124" spans="1:9" x14ac:dyDescent="0.2">
      <c r="A124" s="20" t="s">
        <v>403</v>
      </c>
      <c r="B124" s="21">
        <v>133</v>
      </c>
      <c r="C124" s="21">
        <v>59</v>
      </c>
      <c r="D124" s="21">
        <v>52</v>
      </c>
      <c r="E124" s="21">
        <v>0</v>
      </c>
      <c r="F124" s="21">
        <v>1</v>
      </c>
      <c r="G124" s="21">
        <v>14</v>
      </c>
      <c r="H124" s="21">
        <v>4</v>
      </c>
      <c r="I124" s="21">
        <v>3</v>
      </c>
    </row>
    <row r="125" spans="1:9" x14ac:dyDescent="0.2">
      <c r="A125" s="20" t="s">
        <v>404</v>
      </c>
      <c r="B125" s="21">
        <v>120</v>
      </c>
      <c r="C125" s="21">
        <v>45</v>
      </c>
      <c r="D125" s="21">
        <v>63</v>
      </c>
      <c r="E125" s="21">
        <v>0</v>
      </c>
      <c r="F125" s="21">
        <v>2</v>
      </c>
      <c r="G125" s="21">
        <v>7</v>
      </c>
      <c r="H125" s="21">
        <v>1</v>
      </c>
      <c r="I125" s="21">
        <v>2</v>
      </c>
    </row>
    <row r="126" spans="1:9" x14ac:dyDescent="0.2">
      <c r="A126" s="20" t="s">
        <v>405</v>
      </c>
      <c r="B126" s="21">
        <v>246</v>
      </c>
      <c r="C126" s="21">
        <v>76</v>
      </c>
      <c r="D126" s="21">
        <v>121</v>
      </c>
      <c r="E126" s="21">
        <v>3</v>
      </c>
      <c r="F126" s="21">
        <v>6</v>
      </c>
      <c r="G126" s="21">
        <v>23</v>
      </c>
      <c r="H126" s="21">
        <v>8</v>
      </c>
      <c r="I126" s="21">
        <v>9</v>
      </c>
    </row>
    <row r="127" spans="1:9" x14ac:dyDescent="0.2">
      <c r="A127" s="20" t="s">
        <v>398</v>
      </c>
      <c r="B127" s="21">
        <v>468</v>
      </c>
      <c r="C127" s="21">
        <v>171</v>
      </c>
      <c r="D127" s="21">
        <v>203</v>
      </c>
      <c r="E127" s="21">
        <v>9</v>
      </c>
      <c r="F127" s="21">
        <v>9</v>
      </c>
      <c r="G127" s="21">
        <v>41</v>
      </c>
      <c r="H127" s="21">
        <v>16</v>
      </c>
      <c r="I127" s="21">
        <v>19</v>
      </c>
    </row>
    <row r="128" spans="1:9" x14ac:dyDescent="0.2">
      <c r="A128" s="20" t="s">
        <v>406</v>
      </c>
      <c r="B128" s="21">
        <v>180</v>
      </c>
      <c r="C128" s="21">
        <v>72</v>
      </c>
      <c r="D128" s="21">
        <v>83</v>
      </c>
      <c r="E128" s="21">
        <v>3</v>
      </c>
      <c r="F128" s="21">
        <v>1</v>
      </c>
      <c r="G128" s="21">
        <v>14</v>
      </c>
      <c r="H128" s="21">
        <v>2</v>
      </c>
      <c r="I128" s="21">
        <v>5</v>
      </c>
    </row>
    <row r="129" spans="1:9" x14ac:dyDescent="0.2">
      <c r="A129" s="20" t="s">
        <v>407</v>
      </c>
      <c r="B129" s="21">
        <v>77</v>
      </c>
      <c r="C129" s="21">
        <v>34</v>
      </c>
      <c r="D129" s="21">
        <v>31</v>
      </c>
      <c r="E129" s="21">
        <v>0</v>
      </c>
      <c r="F129" s="21">
        <v>2</v>
      </c>
      <c r="G129" s="21">
        <v>4</v>
      </c>
      <c r="H129" s="21">
        <v>1</v>
      </c>
      <c r="I129" s="21">
        <v>5</v>
      </c>
    </row>
    <row r="130" spans="1:9" x14ac:dyDescent="0.2">
      <c r="A130" s="33" t="s">
        <v>400</v>
      </c>
      <c r="B130" s="34">
        <v>296</v>
      </c>
      <c r="C130" s="34">
        <v>113</v>
      </c>
      <c r="D130" s="34">
        <v>135</v>
      </c>
      <c r="E130" s="34">
        <v>3</v>
      </c>
      <c r="F130" s="34">
        <v>11</v>
      </c>
      <c r="G130" s="34">
        <v>22</v>
      </c>
      <c r="H130" s="34">
        <v>3</v>
      </c>
      <c r="I130" s="34">
        <v>9</v>
      </c>
    </row>
  </sheetData>
  <phoneticPr fontId="2"/>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11C4B-3261-44EE-9C49-B616B45C548B}">
  <dimension ref="A1:I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HYPERLINK("#'目次'!B35","[29]")</f>
        <v>[29]</v>
      </c>
    </row>
    <row r="3" spans="1:9" x14ac:dyDescent="0.2">
      <c r="A3" s="7" t="s">
        <v>3</v>
      </c>
      <c r="B3" s="8" t="s">
        <v>33</v>
      </c>
    </row>
    <row r="4" spans="1:9" x14ac:dyDescent="0.2">
      <c r="A4" s="7" t="s">
        <v>3</v>
      </c>
      <c r="B4" s="8" t="s">
        <v>32</v>
      </c>
    </row>
    <row r="5" spans="1:9" s="18" customFormat="1" ht="25.2" x14ac:dyDescent="0.2">
      <c r="A5" s="16" t="s">
        <v>3</v>
      </c>
      <c r="B5" s="17" t="s">
        <v>582</v>
      </c>
      <c r="C5" s="17" t="s">
        <v>736</v>
      </c>
      <c r="D5" s="17" t="s">
        <v>737</v>
      </c>
      <c r="E5" s="17" t="s">
        <v>738</v>
      </c>
      <c r="F5" s="17" t="s">
        <v>739</v>
      </c>
      <c r="G5" s="17" t="s">
        <v>613</v>
      </c>
      <c r="H5" s="17" t="s">
        <v>740</v>
      </c>
      <c r="I5" s="17" t="s">
        <v>741</v>
      </c>
    </row>
    <row r="6" spans="1:9" x14ac:dyDescent="0.2">
      <c r="A6" s="19" t="s">
        <v>585</v>
      </c>
      <c r="B6" s="10">
        <v>2677</v>
      </c>
      <c r="C6" s="10">
        <v>386</v>
      </c>
      <c r="D6" s="10">
        <v>919</v>
      </c>
      <c r="E6" s="10">
        <v>978</v>
      </c>
      <c r="F6" s="10">
        <v>347</v>
      </c>
      <c r="G6" s="10">
        <v>47</v>
      </c>
      <c r="H6" s="10">
        <v>1305</v>
      </c>
      <c r="I6" s="10">
        <v>1325</v>
      </c>
    </row>
    <row r="7" spans="1:9" x14ac:dyDescent="0.2">
      <c r="A7" s="9" t="s">
        <v>339</v>
      </c>
      <c r="B7" s="9"/>
      <c r="C7" s="9"/>
      <c r="D7" s="9"/>
      <c r="E7" s="9"/>
      <c r="F7" s="9"/>
      <c r="G7" s="9"/>
      <c r="H7" s="9"/>
      <c r="I7" s="9"/>
    </row>
    <row r="8" spans="1:9" x14ac:dyDescent="0.2">
      <c r="A8" s="20" t="s">
        <v>340</v>
      </c>
      <c r="B8" s="21">
        <v>1277</v>
      </c>
      <c r="C8" s="21">
        <v>167</v>
      </c>
      <c r="D8" s="21">
        <v>426</v>
      </c>
      <c r="E8" s="21">
        <v>478</v>
      </c>
      <c r="F8" s="21">
        <v>179</v>
      </c>
      <c r="G8" s="21">
        <v>27</v>
      </c>
      <c r="H8" s="21">
        <v>593</v>
      </c>
      <c r="I8" s="21">
        <v>657</v>
      </c>
    </row>
    <row r="9" spans="1:9" x14ac:dyDescent="0.2">
      <c r="A9" s="20" t="s">
        <v>341</v>
      </c>
      <c r="B9" s="21">
        <v>1400</v>
      </c>
      <c r="C9" s="21">
        <v>219</v>
      </c>
      <c r="D9" s="21">
        <v>493</v>
      </c>
      <c r="E9" s="21">
        <v>500</v>
      </c>
      <c r="F9" s="21">
        <v>168</v>
      </c>
      <c r="G9" s="21">
        <v>20</v>
      </c>
      <c r="H9" s="21">
        <v>712</v>
      </c>
      <c r="I9" s="21">
        <v>668</v>
      </c>
    </row>
    <row r="10" spans="1:9" x14ac:dyDescent="0.2">
      <c r="A10" s="9" t="s">
        <v>342</v>
      </c>
      <c r="B10" s="9"/>
      <c r="C10" s="9"/>
      <c r="D10" s="9"/>
      <c r="E10" s="9"/>
      <c r="F10" s="9"/>
      <c r="G10" s="9"/>
      <c r="H10" s="9"/>
      <c r="I10" s="9"/>
    </row>
    <row r="11" spans="1:9" x14ac:dyDescent="0.2">
      <c r="A11" s="20" t="s">
        <v>343</v>
      </c>
      <c r="B11" s="21">
        <v>610</v>
      </c>
      <c r="C11" s="21">
        <v>84</v>
      </c>
      <c r="D11" s="21">
        <v>215</v>
      </c>
      <c r="E11" s="21">
        <v>242</v>
      </c>
      <c r="F11" s="21">
        <v>64</v>
      </c>
      <c r="G11" s="21">
        <v>5</v>
      </c>
      <c r="H11" s="21">
        <v>299</v>
      </c>
      <c r="I11" s="21">
        <v>306</v>
      </c>
    </row>
    <row r="12" spans="1:9" x14ac:dyDescent="0.2">
      <c r="A12" s="20" t="s">
        <v>344</v>
      </c>
      <c r="B12" s="21">
        <v>755</v>
      </c>
      <c r="C12" s="21">
        <v>95</v>
      </c>
      <c r="D12" s="21">
        <v>268</v>
      </c>
      <c r="E12" s="21">
        <v>265</v>
      </c>
      <c r="F12" s="21">
        <v>115</v>
      </c>
      <c r="G12" s="21">
        <v>12</v>
      </c>
      <c r="H12" s="21">
        <v>363</v>
      </c>
      <c r="I12" s="21">
        <v>380</v>
      </c>
    </row>
    <row r="13" spans="1:9" x14ac:dyDescent="0.2">
      <c r="A13" s="20" t="s">
        <v>345</v>
      </c>
      <c r="B13" s="21">
        <v>601</v>
      </c>
      <c r="C13" s="21">
        <v>102</v>
      </c>
      <c r="D13" s="21">
        <v>200</v>
      </c>
      <c r="E13" s="21">
        <v>214</v>
      </c>
      <c r="F13" s="21">
        <v>78</v>
      </c>
      <c r="G13" s="21">
        <v>7</v>
      </c>
      <c r="H13" s="21">
        <v>302</v>
      </c>
      <c r="I13" s="21">
        <v>292</v>
      </c>
    </row>
    <row r="14" spans="1:9" x14ac:dyDescent="0.2">
      <c r="A14" s="20" t="s">
        <v>346</v>
      </c>
      <c r="B14" s="21">
        <v>425</v>
      </c>
      <c r="C14" s="21">
        <v>58</v>
      </c>
      <c r="D14" s="21">
        <v>143</v>
      </c>
      <c r="E14" s="21">
        <v>162</v>
      </c>
      <c r="F14" s="21">
        <v>46</v>
      </c>
      <c r="G14" s="21">
        <v>16</v>
      </c>
      <c r="H14" s="21">
        <v>201</v>
      </c>
      <c r="I14" s="21">
        <v>208</v>
      </c>
    </row>
    <row r="15" spans="1:9" x14ac:dyDescent="0.2">
      <c r="A15" s="20" t="s">
        <v>347</v>
      </c>
      <c r="B15" s="21">
        <v>217</v>
      </c>
      <c r="C15" s="21">
        <v>37</v>
      </c>
      <c r="D15" s="21">
        <v>75</v>
      </c>
      <c r="E15" s="21">
        <v>72</v>
      </c>
      <c r="F15" s="21">
        <v>28</v>
      </c>
      <c r="G15" s="21">
        <v>5</v>
      </c>
      <c r="H15" s="21">
        <v>112</v>
      </c>
      <c r="I15" s="21">
        <v>100</v>
      </c>
    </row>
    <row r="16" spans="1:9" x14ac:dyDescent="0.2">
      <c r="A16" s="20" t="s">
        <v>348</v>
      </c>
      <c r="B16" s="21">
        <v>56</v>
      </c>
      <c r="C16" s="21">
        <v>9</v>
      </c>
      <c r="D16" s="21">
        <v>17</v>
      </c>
      <c r="E16" s="21">
        <v>18</v>
      </c>
      <c r="F16" s="21">
        <v>10</v>
      </c>
      <c r="G16" s="21">
        <v>2</v>
      </c>
      <c r="H16" s="21">
        <v>26</v>
      </c>
      <c r="I16" s="21">
        <v>28</v>
      </c>
    </row>
    <row r="17" spans="1:9" x14ac:dyDescent="0.2">
      <c r="A17" s="20" t="s">
        <v>349</v>
      </c>
      <c r="B17" s="21">
        <v>13</v>
      </c>
      <c r="C17" s="21">
        <v>1</v>
      </c>
      <c r="D17" s="21">
        <v>1</v>
      </c>
      <c r="E17" s="21">
        <v>5</v>
      </c>
      <c r="F17" s="21">
        <v>6</v>
      </c>
      <c r="G17" s="21">
        <v>0</v>
      </c>
      <c r="H17" s="21">
        <v>2</v>
      </c>
      <c r="I17" s="21">
        <v>11</v>
      </c>
    </row>
    <row r="18" spans="1:9" x14ac:dyDescent="0.2">
      <c r="A18" s="20" t="s">
        <v>350</v>
      </c>
      <c r="B18" s="21">
        <v>1365</v>
      </c>
      <c r="C18" s="21">
        <v>179</v>
      </c>
      <c r="D18" s="21">
        <v>483</v>
      </c>
      <c r="E18" s="21">
        <v>507</v>
      </c>
      <c r="F18" s="21">
        <v>179</v>
      </c>
      <c r="G18" s="21">
        <v>17</v>
      </c>
      <c r="H18" s="21">
        <v>662</v>
      </c>
      <c r="I18" s="21">
        <v>686</v>
      </c>
    </row>
    <row r="19" spans="1:9" x14ac:dyDescent="0.2">
      <c r="A19" s="20" t="s">
        <v>351</v>
      </c>
      <c r="B19" s="21">
        <v>1026</v>
      </c>
      <c r="C19" s="21">
        <v>160</v>
      </c>
      <c r="D19" s="21">
        <v>343</v>
      </c>
      <c r="E19" s="21">
        <v>376</v>
      </c>
      <c r="F19" s="21">
        <v>124</v>
      </c>
      <c r="G19" s="21">
        <v>23</v>
      </c>
      <c r="H19" s="21">
        <v>503</v>
      </c>
      <c r="I19" s="21">
        <v>500</v>
      </c>
    </row>
    <row r="20" spans="1:9" x14ac:dyDescent="0.2">
      <c r="A20" s="20" t="s">
        <v>352</v>
      </c>
      <c r="B20" s="21">
        <v>286</v>
      </c>
      <c r="C20" s="21">
        <v>47</v>
      </c>
      <c r="D20" s="21">
        <v>93</v>
      </c>
      <c r="E20" s="21">
        <v>95</v>
      </c>
      <c r="F20" s="21">
        <v>44</v>
      </c>
      <c r="G20" s="21">
        <v>7</v>
      </c>
      <c r="H20" s="21">
        <v>140</v>
      </c>
      <c r="I20" s="21">
        <v>139</v>
      </c>
    </row>
    <row r="21" spans="1:9" x14ac:dyDescent="0.2">
      <c r="A21" s="20" t="s">
        <v>353</v>
      </c>
      <c r="B21" s="21">
        <v>1312</v>
      </c>
      <c r="C21" s="21">
        <v>207</v>
      </c>
      <c r="D21" s="21">
        <v>436</v>
      </c>
      <c r="E21" s="21">
        <v>471</v>
      </c>
      <c r="F21" s="21">
        <v>168</v>
      </c>
      <c r="G21" s="21">
        <v>30</v>
      </c>
      <c r="H21" s="21">
        <v>643</v>
      </c>
      <c r="I21" s="21">
        <v>639</v>
      </c>
    </row>
    <row r="22" spans="1:9" x14ac:dyDescent="0.2">
      <c r="A22" s="9" t="s">
        <v>354</v>
      </c>
      <c r="B22" s="10">
        <v>298</v>
      </c>
      <c r="C22" s="10">
        <v>38</v>
      </c>
      <c r="D22" s="10">
        <v>95</v>
      </c>
      <c r="E22" s="10">
        <v>129</v>
      </c>
      <c r="F22" s="10">
        <v>31</v>
      </c>
      <c r="G22" s="10">
        <v>5</v>
      </c>
      <c r="H22" s="10">
        <v>133</v>
      </c>
      <c r="I22" s="10">
        <v>160</v>
      </c>
    </row>
    <row r="23" spans="1:9" x14ac:dyDescent="0.2">
      <c r="A23" s="20" t="s">
        <v>344</v>
      </c>
      <c r="B23" s="21">
        <v>388</v>
      </c>
      <c r="C23" s="21">
        <v>46</v>
      </c>
      <c r="D23" s="21">
        <v>135</v>
      </c>
      <c r="E23" s="21">
        <v>134</v>
      </c>
      <c r="F23" s="21">
        <v>65</v>
      </c>
      <c r="G23" s="21">
        <v>8</v>
      </c>
      <c r="H23" s="21">
        <v>181</v>
      </c>
      <c r="I23" s="21">
        <v>199</v>
      </c>
    </row>
    <row r="24" spans="1:9" x14ac:dyDescent="0.2">
      <c r="A24" s="20" t="s">
        <v>345</v>
      </c>
      <c r="B24" s="21">
        <v>299</v>
      </c>
      <c r="C24" s="21">
        <v>43</v>
      </c>
      <c r="D24" s="21">
        <v>104</v>
      </c>
      <c r="E24" s="21">
        <v>106</v>
      </c>
      <c r="F24" s="21">
        <v>44</v>
      </c>
      <c r="G24" s="21">
        <v>2</v>
      </c>
      <c r="H24" s="21">
        <v>147</v>
      </c>
      <c r="I24" s="21">
        <v>150</v>
      </c>
    </row>
    <row r="25" spans="1:9" x14ac:dyDescent="0.2">
      <c r="A25" s="20" t="s">
        <v>346</v>
      </c>
      <c r="B25" s="21">
        <v>192</v>
      </c>
      <c r="C25" s="21">
        <v>29</v>
      </c>
      <c r="D25" s="21">
        <v>51</v>
      </c>
      <c r="E25" s="21">
        <v>86</v>
      </c>
      <c r="F25" s="21">
        <v>18</v>
      </c>
      <c r="G25" s="21">
        <v>8</v>
      </c>
      <c r="H25" s="21">
        <v>80</v>
      </c>
      <c r="I25" s="21">
        <v>104</v>
      </c>
    </row>
    <row r="26" spans="1:9" x14ac:dyDescent="0.2">
      <c r="A26" s="20" t="s">
        <v>347</v>
      </c>
      <c r="B26" s="21">
        <v>77</v>
      </c>
      <c r="C26" s="21">
        <v>10</v>
      </c>
      <c r="D26" s="21">
        <v>34</v>
      </c>
      <c r="E26" s="21">
        <v>19</v>
      </c>
      <c r="F26" s="21">
        <v>11</v>
      </c>
      <c r="G26" s="21">
        <v>3</v>
      </c>
      <c r="H26" s="21">
        <v>44</v>
      </c>
      <c r="I26" s="21">
        <v>30</v>
      </c>
    </row>
    <row r="27" spans="1:9" x14ac:dyDescent="0.2">
      <c r="A27" s="20" t="s">
        <v>348</v>
      </c>
      <c r="B27" s="21">
        <v>19</v>
      </c>
      <c r="C27" s="21">
        <v>1</v>
      </c>
      <c r="D27" s="21">
        <v>6</v>
      </c>
      <c r="E27" s="21">
        <v>4</v>
      </c>
      <c r="F27" s="21">
        <v>7</v>
      </c>
      <c r="G27" s="21">
        <v>1</v>
      </c>
      <c r="H27" s="21">
        <v>7</v>
      </c>
      <c r="I27" s="21">
        <v>11</v>
      </c>
    </row>
    <row r="28" spans="1:9" x14ac:dyDescent="0.2">
      <c r="A28" s="20" t="s">
        <v>349</v>
      </c>
      <c r="B28" s="21">
        <v>4</v>
      </c>
      <c r="C28" s="21">
        <v>0</v>
      </c>
      <c r="D28" s="21">
        <v>1</v>
      </c>
      <c r="E28" s="21">
        <v>0</v>
      </c>
      <c r="F28" s="21">
        <v>3</v>
      </c>
      <c r="G28" s="21">
        <v>0</v>
      </c>
      <c r="H28" s="21">
        <v>1</v>
      </c>
      <c r="I28" s="21">
        <v>3</v>
      </c>
    </row>
    <row r="29" spans="1:9" x14ac:dyDescent="0.2">
      <c r="A29" s="20" t="s">
        <v>350</v>
      </c>
      <c r="B29" s="21">
        <v>686</v>
      </c>
      <c r="C29" s="21">
        <v>84</v>
      </c>
      <c r="D29" s="21">
        <v>230</v>
      </c>
      <c r="E29" s="21">
        <v>263</v>
      </c>
      <c r="F29" s="21">
        <v>96</v>
      </c>
      <c r="G29" s="21">
        <v>13</v>
      </c>
      <c r="H29" s="21">
        <v>314</v>
      </c>
      <c r="I29" s="21">
        <v>359</v>
      </c>
    </row>
    <row r="30" spans="1:9" x14ac:dyDescent="0.2">
      <c r="A30" s="20" t="s">
        <v>351</v>
      </c>
      <c r="B30" s="21">
        <v>491</v>
      </c>
      <c r="C30" s="21">
        <v>72</v>
      </c>
      <c r="D30" s="21">
        <v>155</v>
      </c>
      <c r="E30" s="21">
        <v>192</v>
      </c>
      <c r="F30" s="21">
        <v>62</v>
      </c>
      <c r="G30" s="21">
        <v>10</v>
      </c>
      <c r="H30" s="21">
        <v>227</v>
      </c>
      <c r="I30" s="21">
        <v>254</v>
      </c>
    </row>
    <row r="31" spans="1:9" x14ac:dyDescent="0.2">
      <c r="A31" s="20" t="s">
        <v>352</v>
      </c>
      <c r="B31" s="21">
        <v>100</v>
      </c>
      <c r="C31" s="21">
        <v>11</v>
      </c>
      <c r="D31" s="21">
        <v>41</v>
      </c>
      <c r="E31" s="21">
        <v>23</v>
      </c>
      <c r="F31" s="21">
        <v>21</v>
      </c>
      <c r="G31" s="21">
        <v>4</v>
      </c>
      <c r="H31" s="21">
        <v>52</v>
      </c>
      <c r="I31" s="21">
        <v>44</v>
      </c>
    </row>
    <row r="32" spans="1:9" x14ac:dyDescent="0.2">
      <c r="A32" s="20" t="s">
        <v>353</v>
      </c>
      <c r="B32" s="21">
        <v>591</v>
      </c>
      <c r="C32" s="21">
        <v>83</v>
      </c>
      <c r="D32" s="21">
        <v>196</v>
      </c>
      <c r="E32" s="21">
        <v>215</v>
      </c>
      <c r="F32" s="21">
        <v>83</v>
      </c>
      <c r="G32" s="21">
        <v>14</v>
      </c>
      <c r="H32" s="21">
        <v>279</v>
      </c>
      <c r="I32" s="21">
        <v>298</v>
      </c>
    </row>
    <row r="33" spans="1:9" x14ac:dyDescent="0.2">
      <c r="A33" s="9" t="s">
        <v>355</v>
      </c>
      <c r="B33" s="10">
        <v>312</v>
      </c>
      <c r="C33" s="10">
        <v>46</v>
      </c>
      <c r="D33" s="10">
        <v>120</v>
      </c>
      <c r="E33" s="10">
        <v>113</v>
      </c>
      <c r="F33" s="10">
        <v>33</v>
      </c>
      <c r="G33" s="10">
        <v>0</v>
      </c>
      <c r="H33" s="10">
        <v>166</v>
      </c>
      <c r="I33" s="10">
        <v>146</v>
      </c>
    </row>
    <row r="34" spans="1:9" x14ac:dyDescent="0.2">
      <c r="A34" s="20" t="s">
        <v>344</v>
      </c>
      <c r="B34" s="21">
        <v>367</v>
      </c>
      <c r="C34" s="21">
        <v>49</v>
      </c>
      <c r="D34" s="21">
        <v>133</v>
      </c>
      <c r="E34" s="21">
        <v>131</v>
      </c>
      <c r="F34" s="21">
        <v>50</v>
      </c>
      <c r="G34" s="21">
        <v>4</v>
      </c>
      <c r="H34" s="21">
        <v>182</v>
      </c>
      <c r="I34" s="21">
        <v>181</v>
      </c>
    </row>
    <row r="35" spans="1:9" x14ac:dyDescent="0.2">
      <c r="A35" s="20" t="s">
        <v>345</v>
      </c>
      <c r="B35" s="21">
        <v>302</v>
      </c>
      <c r="C35" s="21">
        <v>59</v>
      </c>
      <c r="D35" s="21">
        <v>96</v>
      </c>
      <c r="E35" s="21">
        <v>108</v>
      </c>
      <c r="F35" s="21">
        <v>34</v>
      </c>
      <c r="G35" s="21">
        <v>5</v>
      </c>
      <c r="H35" s="21">
        <v>155</v>
      </c>
      <c r="I35" s="21">
        <v>142</v>
      </c>
    </row>
    <row r="36" spans="1:9" x14ac:dyDescent="0.2">
      <c r="A36" s="20" t="s">
        <v>346</v>
      </c>
      <c r="B36" s="21">
        <v>233</v>
      </c>
      <c r="C36" s="21">
        <v>29</v>
      </c>
      <c r="D36" s="21">
        <v>92</v>
      </c>
      <c r="E36" s="21">
        <v>76</v>
      </c>
      <c r="F36" s="21">
        <v>28</v>
      </c>
      <c r="G36" s="21">
        <v>8</v>
      </c>
      <c r="H36" s="21">
        <v>121</v>
      </c>
      <c r="I36" s="21">
        <v>104</v>
      </c>
    </row>
    <row r="37" spans="1:9" x14ac:dyDescent="0.2">
      <c r="A37" s="20" t="s">
        <v>347</v>
      </c>
      <c r="B37" s="21">
        <v>140</v>
      </c>
      <c r="C37" s="21">
        <v>27</v>
      </c>
      <c r="D37" s="21">
        <v>41</v>
      </c>
      <c r="E37" s="21">
        <v>53</v>
      </c>
      <c r="F37" s="21">
        <v>17</v>
      </c>
      <c r="G37" s="21">
        <v>2</v>
      </c>
      <c r="H37" s="21">
        <v>68</v>
      </c>
      <c r="I37" s="21">
        <v>70</v>
      </c>
    </row>
    <row r="38" spans="1:9" x14ac:dyDescent="0.2">
      <c r="A38" s="20" t="s">
        <v>348</v>
      </c>
      <c r="B38" s="21">
        <v>37</v>
      </c>
      <c r="C38" s="21">
        <v>8</v>
      </c>
      <c r="D38" s="21">
        <v>11</v>
      </c>
      <c r="E38" s="21">
        <v>14</v>
      </c>
      <c r="F38" s="21">
        <v>3</v>
      </c>
      <c r="G38" s="21">
        <v>1</v>
      </c>
      <c r="H38" s="21">
        <v>19</v>
      </c>
      <c r="I38" s="21">
        <v>17</v>
      </c>
    </row>
    <row r="39" spans="1:9" x14ac:dyDescent="0.2">
      <c r="A39" s="20" t="s">
        <v>349</v>
      </c>
      <c r="B39" s="21">
        <v>9</v>
      </c>
      <c r="C39" s="21">
        <v>1</v>
      </c>
      <c r="D39" s="21">
        <v>0</v>
      </c>
      <c r="E39" s="21">
        <v>5</v>
      </c>
      <c r="F39" s="21">
        <v>3</v>
      </c>
      <c r="G39" s="21">
        <v>0</v>
      </c>
      <c r="H39" s="21">
        <v>1</v>
      </c>
      <c r="I39" s="21">
        <v>8</v>
      </c>
    </row>
    <row r="40" spans="1:9" x14ac:dyDescent="0.2">
      <c r="A40" s="20" t="s">
        <v>350</v>
      </c>
      <c r="B40" s="21">
        <v>679</v>
      </c>
      <c r="C40" s="21">
        <v>95</v>
      </c>
      <c r="D40" s="21">
        <v>253</v>
      </c>
      <c r="E40" s="21">
        <v>244</v>
      </c>
      <c r="F40" s="21">
        <v>83</v>
      </c>
      <c r="G40" s="21">
        <v>4</v>
      </c>
      <c r="H40" s="21">
        <v>348</v>
      </c>
      <c r="I40" s="21">
        <v>327</v>
      </c>
    </row>
    <row r="41" spans="1:9" x14ac:dyDescent="0.2">
      <c r="A41" s="20" t="s">
        <v>351</v>
      </c>
      <c r="B41" s="21">
        <v>535</v>
      </c>
      <c r="C41" s="21">
        <v>88</v>
      </c>
      <c r="D41" s="21">
        <v>188</v>
      </c>
      <c r="E41" s="21">
        <v>184</v>
      </c>
      <c r="F41" s="21">
        <v>62</v>
      </c>
      <c r="G41" s="21">
        <v>13</v>
      </c>
      <c r="H41" s="21">
        <v>276</v>
      </c>
      <c r="I41" s="21">
        <v>246</v>
      </c>
    </row>
    <row r="42" spans="1:9" x14ac:dyDescent="0.2">
      <c r="A42" s="20" t="s">
        <v>352</v>
      </c>
      <c r="B42" s="21">
        <v>186</v>
      </c>
      <c r="C42" s="21">
        <v>36</v>
      </c>
      <c r="D42" s="21">
        <v>52</v>
      </c>
      <c r="E42" s="21">
        <v>72</v>
      </c>
      <c r="F42" s="21">
        <v>23</v>
      </c>
      <c r="G42" s="21">
        <v>3</v>
      </c>
      <c r="H42" s="21">
        <v>88</v>
      </c>
      <c r="I42" s="21">
        <v>95</v>
      </c>
    </row>
    <row r="43" spans="1:9" x14ac:dyDescent="0.2">
      <c r="A43" s="20" t="s">
        <v>353</v>
      </c>
      <c r="B43" s="21">
        <v>721</v>
      </c>
      <c r="C43" s="21">
        <v>124</v>
      </c>
      <c r="D43" s="21">
        <v>240</v>
      </c>
      <c r="E43" s="21">
        <v>256</v>
      </c>
      <c r="F43" s="21">
        <v>85</v>
      </c>
      <c r="G43" s="21">
        <v>16</v>
      </c>
      <c r="H43" s="21">
        <v>364</v>
      </c>
      <c r="I43" s="21">
        <v>341</v>
      </c>
    </row>
    <row r="44" spans="1:9" x14ac:dyDescent="0.2">
      <c r="A44" s="9" t="s">
        <v>356</v>
      </c>
      <c r="B44" s="9"/>
      <c r="C44" s="9"/>
      <c r="D44" s="9"/>
      <c r="E44" s="9"/>
      <c r="F44" s="9"/>
      <c r="G44" s="9"/>
      <c r="H44" s="9"/>
      <c r="I44" s="9"/>
    </row>
    <row r="45" spans="1:9" x14ac:dyDescent="0.2">
      <c r="A45" s="20" t="s">
        <v>357</v>
      </c>
      <c r="B45" s="21">
        <v>138</v>
      </c>
      <c r="C45" s="21">
        <v>39</v>
      </c>
      <c r="D45" s="21">
        <v>56</v>
      </c>
      <c r="E45" s="21">
        <v>33</v>
      </c>
      <c r="F45" s="21">
        <v>7</v>
      </c>
      <c r="G45" s="21">
        <v>3</v>
      </c>
      <c r="H45" s="21">
        <v>95</v>
      </c>
      <c r="I45" s="21">
        <v>40</v>
      </c>
    </row>
    <row r="46" spans="1:9" x14ac:dyDescent="0.2">
      <c r="A46" s="20" t="s">
        <v>328</v>
      </c>
      <c r="B46" s="21">
        <v>1747</v>
      </c>
      <c r="C46" s="21">
        <v>197</v>
      </c>
      <c r="D46" s="21">
        <v>550</v>
      </c>
      <c r="E46" s="21">
        <v>714</v>
      </c>
      <c r="F46" s="21">
        <v>260</v>
      </c>
      <c r="G46" s="21">
        <v>26</v>
      </c>
      <c r="H46" s="21">
        <v>747</v>
      </c>
      <c r="I46" s="21">
        <v>974</v>
      </c>
    </row>
    <row r="47" spans="1:9" x14ac:dyDescent="0.2">
      <c r="A47" s="20" t="s">
        <v>329</v>
      </c>
      <c r="B47" s="21">
        <v>191</v>
      </c>
      <c r="C47" s="21">
        <v>43</v>
      </c>
      <c r="D47" s="21">
        <v>81</v>
      </c>
      <c r="E47" s="21">
        <v>53</v>
      </c>
      <c r="F47" s="21">
        <v>10</v>
      </c>
      <c r="G47" s="21">
        <v>4</v>
      </c>
      <c r="H47" s="21">
        <v>124</v>
      </c>
      <c r="I47" s="21">
        <v>63</v>
      </c>
    </row>
    <row r="48" spans="1:9" x14ac:dyDescent="0.2">
      <c r="A48" s="20" t="s">
        <v>330</v>
      </c>
      <c r="B48" s="21">
        <v>544</v>
      </c>
      <c r="C48" s="21">
        <v>98</v>
      </c>
      <c r="D48" s="21">
        <v>211</v>
      </c>
      <c r="E48" s="21">
        <v>163</v>
      </c>
      <c r="F48" s="21">
        <v>64</v>
      </c>
      <c r="G48" s="21">
        <v>8</v>
      </c>
      <c r="H48" s="21">
        <v>309</v>
      </c>
      <c r="I48" s="21">
        <v>227</v>
      </c>
    </row>
    <row r="49" spans="1:9" x14ac:dyDescent="0.2">
      <c r="A49" s="20" t="s">
        <v>358</v>
      </c>
      <c r="B49" s="21">
        <v>57</v>
      </c>
      <c r="C49" s="21">
        <v>9</v>
      </c>
      <c r="D49" s="21">
        <v>21</v>
      </c>
      <c r="E49" s="21">
        <v>15</v>
      </c>
      <c r="F49" s="21">
        <v>6</v>
      </c>
      <c r="G49" s="21">
        <v>6</v>
      </c>
      <c r="H49" s="21">
        <v>30</v>
      </c>
      <c r="I49" s="21">
        <v>21</v>
      </c>
    </row>
    <row r="50" spans="1:9" x14ac:dyDescent="0.2">
      <c r="A50" s="9" t="s">
        <v>359</v>
      </c>
      <c r="B50" s="10">
        <v>89</v>
      </c>
      <c r="C50" s="10">
        <v>29</v>
      </c>
      <c r="D50" s="10">
        <v>35</v>
      </c>
      <c r="E50" s="10">
        <v>19</v>
      </c>
      <c r="F50" s="10">
        <v>3</v>
      </c>
      <c r="G50" s="10">
        <v>3</v>
      </c>
      <c r="H50" s="10">
        <v>64</v>
      </c>
      <c r="I50" s="10">
        <v>22</v>
      </c>
    </row>
    <row r="51" spans="1:9" x14ac:dyDescent="0.2">
      <c r="A51" s="20" t="s">
        <v>331</v>
      </c>
      <c r="B51" s="21">
        <v>977</v>
      </c>
      <c r="C51" s="21">
        <v>95</v>
      </c>
      <c r="D51" s="21">
        <v>303</v>
      </c>
      <c r="E51" s="21">
        <v>410</v>
      </c>
      <c r="F51" s="21">
        <v>155</v>
      </c>
      <c r="G51" s="21">
        <v>14</v>
      </c>
      <c r="H51" s="21">
        <v>398</v>
      </c>
      <c r="I51" s="21">
        <v>565</v>
      </c>
    </row>
    <row r="52" spans="1:9" x14ac:dyDescent="0.2">
      <c r="A52" s="20" t="s">
        <v>332</v>
      </c>
      <c r="B52" s="21">
        <v>73</v>
      </c>
      <c r="C52" s="21">
        <v>22</v>
      </c>
      <c r="D52" s="21">
        <v>31</v>
      </c>
      <c r="E52" s="21">
        <v>12</v>
      </c>
      <c r="F52" s="21">
        <v>4</v>
      </c>
      <c r="G52" s="21">
        <v>4</v>
      </c>
      <c r="H52" s="21">
        <v>53</v>
      </c>
      <c r="I52" s="21">
        <v>16</v>
      </c>
    </row>
    <row r="53" spans="1:9" x14ac:dyDescent="0.2">
      <c r="A53" s="20" t="s">
        <v>333</v>
      </c>
      <c r="B53" s="21">
        <v>108</v>
      </c>
      <c r="C53" s="21">
        <v>17</v>
      </c>
      <c r="D53" s="21">
        <v>46</v>
      </c>
      <c r="E53" s="21">
        <v>27</v>
      </c>
      <c r="F53" s="21">
        <v>15</v>
      </c>
      <c r="G53" s="21">
        <v>3</v>
      </c>
      <c r="H53" s="21">
        <v>63</v>
      </c>
      <c r="I53" s="21">
        <v>42</v>
      </c>
    </row>
    <row r="54" spans="1:9" x14ac:dyDescent="0.2">
      <c r="A54" s="20" t="s">
        <v>358</v>
      </c>
      <c r="B54" s="21">
        <v>30</v>
      </c>
      <c r="C54" s="21">
        <v>4</v>
      </c>
      <c r="D54" s="21">
        <v>11</v>
      </c>
      <c r="E54" s="21">
        <v>10</v>
      </c>
      <c r="F54" s="21">
        <v>2</v>
      </c>
      <c r="G54" s="21">
        <v>3</v>
      </c>
      <c r="H54" s="21">
        <v>15</v>
      </c>
      <c r="I54" s="21">
        <v>12</v>
      </c>
    </row>
    <row r="55" spans="1:9" x14ac:dyDescent="0.2">
      <c r="A55" s="9" t="s">
        <v>360</v>
      </c>
      <c r="B55" s="10">
        <v>49</v>
      </c>
      <c r="C55" s="10">
        <v>10</v>
      </c>
      <c r="D55" s="10">
        <v>21</v>
      </c>
      <c r="E55" s="10">
        <v>14</v>
      </c>
      <c r="F55" s="10">
        <v>4</v>
      </c>
      <c r="G55" s="10">
        <v>0</v>
      </c>
      <c r="H55" s="10">
        <v>31</v>
      </c>
      <c r="I55" s="10">
        <v>18</v>
      </c>
    </row>
    <row r="56" spans="1:9" x14ac:dyDescent="0.2">
      <c r="A56" s="20" t="s">
        <v>331</v>
      </c>
      <c r="B56" s="21">
        <v>770</v>
      </c>
      <c r="C56" s="21">
        <v>102</v>
      </c>
      <c r="D56" s="21">
        <v>247</v>
      </c>
      <c r="E56" s="21">
        <v>304</v>
      </c>
      <c r="F56" s="21">
        <v>105</v>
      </c>
      <c r="G56" s="21">
        <v>12</v>
      </c>
      <c r="H56" s="21">
        <v>349</v>
      </c>
      <c r="I56" s="21">
        <v>409</v>
      </c>
    </row>
    <row r="57" spans="1:9" x14ac:dyDescent="0.2">
      <c r="A57" s="20" t="s">
        <v>332</v>
      </c>
      <c r="B57" s="21">
        <v>118</v>
      </c>
      <c r="C57" s="21">
        <v>21</v>
      </c>
      <c r="D57" s="21">
        <v>50</v>
      </c>
      <c r="E57" s="21">
        <v>41</v>
      </c>
      <c r="F57" s="21">
        <v>6</v>
      </c>
      <c r="G57" s="21">
        <v>0</v>
      </c>
      <c r="H57" s="21">
        <v>71</v>
      </c>
      <c r="I57" s="21">
        <v>47</v>
      </c>
    </row>
    <row r="58" spans="1:9" x14ac:dyDescent="0.2">
      <c r="A58" s="20" t="s">
        <v>333</v>
      </c>
      <c r="B58" s="21">
        <v>436</v>
      </c>
      <c r="C58" s="21">
        <v>81</v>
      </c>
      <c r="D58" s="21">
        <v>165</v>
      </c>
      <c r="E58" s="21">
        <v>136</v>
      </c>
      <c r="F58" s="21">
        <v>49</v>
      </c>
      <c r="G58" s="21">
        <v>5</v>
      </c>
      <c r="H58" s="21">
        <v>246</v>
      </c>
      <c r="I58" s="21">
        <v>185</v>
      </c>
    </row>
    <row r="59" spans="1:9" x14ac:dyDescent="0.2">
      <c r="A59" s="20" t="s">
        <v>358</v>
      </c>
      <c r="B59" s="21">
        <v>27</v>
      </c>
      <c r="C59" s="21">
        <v>5</v>
      </c>
      <c r="D59" s="21">
        <v>10</v>
      </c>
      <c r="E59" s="21">
        <v>5</v>
      </c>
      <c r="F59" s="21">
        <v>4</v>
      </c>
      <c r="G59" s="21">
        <v>3</v>
      </c>
      <c r="H59" s="21">
        <v>15</v>
      </c>
      <c r="I59" s="21">
        <v>9</v>
      </c>
    </row>
    <row r="60" spans="1:9" x14ac:dyDescent="0.2">
      <c r="A60" s="9" t="s">
        <v>361</v>
      </c>
      <c r="B60" s="9"/>
      <c r="C60" s="9"/>
      <c r="D60" s="9"/>
      <c r="E60" s="9"/>
      <c r="F60" s="9"/>
      <c r="G60" s="9"/>
      <c r="H60" s="9"/>
      <c r="I60" s="9"/>
    </row>
    <row r="61" spans="1:9" x14ac:dyDescent="0.2">
      <c r="A61" s="20" t="s">
        <v>362</v>
      </c>
      <c r="B61" s="21">
        <v>360</v>
      </c>
      <c r="C61" s="21">
        <v>51</v>
      </c>
      <c r="D61" s="21">
        <v>98</v>
      </c>
      <c r="E61" s="21">
        <v>140</v>
      </c>
      <c r="F61" s="21">
        <v>61</v>
      </c>
      <c r="G61" s="21">
        <v>10</v>
      </c>
      <c r="H61" s="21">
        <v>149</v>
      </c>
      <c r="I61" s="21">
        <v>201</v>
      </c>
    </row>
    <row r="62" spans="1:9" x14ac:dyDescent="0.2">
      <c r="A62" s="20" t="s">
        <v>363</v>
      </c>
      <c r="B62" s="21">
        <v>1326</v>
      </c>
      <c r="C62" s="21">
        <v>201</v>
      </c>
      <c r="D62" s="21">
        <v>494</v>
      </c>
      <c r="E62" s="21">
        <v>467</v>
      </c>
      <c r="F62" s="21">
        <v>146</v>
      </c>
      <c r="G62" s="21">
        <v>18</v>
      </c>
      <c r="H62" s="21">
        <v>695</v>
      </c>
      <c r="I62" s="21">
        <v>613</v>
      </c>
    </row>
    <row r="63" spans="1:9" x14ac:dyDescent="0.2">
      <c r="A63" s="20" t="s">
        <v>364</v>
      </c>
      <c r="B63" s="21">
        <v>649</v>
      </c>
      <c r="C63" s="21">
        <v>50</v>
      </c>
      <c r="D63" s="21">
        <v>182</v>
      </c>
      <c r="E63" s="21">
        <v>294</v>
      </c>
      <c r="F63" s="21">
        <v>115</v>
      </c>
      <c r="G63" s="21">
        <v>8</v>
      </c>
      <c r="H63" s="21">
        <v>232</v>
      </c>
      <c r="I63" s="21">
        <v>409</v>
      </c>
    </row>
    <row r="64" spans="1:9" x14ac:dyDescent="0.2">
      <c r="A64" s="20" t="s">
        <v>365</v>
      </c>
      <c r="B64" s="21">
        <v>277</v>
      </c>
      <c r="C64" s="21">
        <v>73</v>
      </c>
      <c r="D64" s="21">
        <v>121</v>
      </c>
      <c r="E64" s="21">
        <v>60</v>
      </c>
      <c r="F64" s="21">
        <v>19</v>
      </c>
      <c r="G64" s="21">
        <v>4</v>
      </c>
      <c r="H64" s="21">
        <v>194</v>
      </c>
      <c r="I64" s="21">
        <v>79</v>
      </c>
    </row>
    <row r="65" spans="1:9" x14ac:dyDescent="0.2">
      <c r="A65" s="20" t="s">
        <v>366</v>
      </c>
      <c r="B65" s="21">
        <v>65</v>
      </c>
      <c r="C65" s="21">
        <v>11</v>
      </c>
      <c r="D65" s="21">
        <v>24</v>
      </c>
      <c r="E65" s="21">
        <v>17</v>
      </c>
      <c r="F65" s="21">
        <v>6</v>
      </c>
      <c r="G65" s="21">
        <v>7</v>
      </c>
      <c r="H65" s="21">
        <v>35</v>
      </c>
      <c r="I65" s="21">
        <v>23</v>
      </c>
    </row>
    <row r="66" spans="1:9" x14ac:dyDescent="0.2">
      <c r="A66" s="9" t="s">
        <v>367</v>
      </c>
      <c r="B66" s="9"/>
      <c r="C66" s="9"/>
      <c r="D66" s="9"/>
      <c r="E66" s="9"/>
      <c r="F66" s="9"/>
      <c r="G66" s="9"/>
      <c r="H66" s="9"/>
      <c r="I66" s="9"/>
    </row>
    <row r="67" spans="1:9" x14ac:dyDescent="0.2">
      <c r="A67" s="20" t="s">
        <v>368</v>
      </c>
      <c r="B67" s="21">
        <v>537</v>
      </c>
      <c r="C67" s="21">
        <v>138</v>
      </c>
      <c r="D67" s="21">
        <v>256</v>
      </c>
      <c r="E67" s="21">
        <v>112</v>
      </c>
      <c r="F67" s="21">
        <v>23</v>
      </c>
      <c r="G67" s="21">
        <v>8</v>
      </c>
      <c r="H67" s="21">
        <v>394</v>
      </c>
      <c r="I67" s="21">
        <v>135</v>
      </c>
    </row>
    <row r="68" spans="1:9" x14ac:dyDescent="0.2">
      <c r="A68" s="20" t="s">
        <v>180</v>
      </c>
      <c r="B68" s="21">
        <v>1667</v>
      </c>
      <c r="C68" s="21">
        <v>192</v>
      </c>
      <c r="D68" s="21">
        <v>520</v>
      </c>
      <c r="E68" s="21">
        <v>679</v>
      </c>
      <c r="F68" s="21">
        <v>250</v>
      </c>
      <c r="G68" s="21">
        <v>26</v>
      </c>
      <c r="H68" s="21">
        <v>712</v>
      </c>
      <c r="I68" s="21">
        <v>929</v>
      </c>
    </row>
    <row r="69" spans="1:9" x14ac:dyDescent="0.2">
      <c r="A69" s="20" t="s">
        <v>369</v>
      </c>
      <c r="B69" s="21">
        <v>99</v>
      </c>
      <c r="C69" s="21">
        <v>10</v>
      </c>
      <c r="D69" s="21">
        <v>31</v>
      </c>
      <c r="E69" s="21">
        <v>41</v>
      </c>
      <c r="F69" s="21">
        <v>13</v>
      </c>
      <c r="G69" s="21">
        <v>4</v>
      </c>
      <c r="H69" s="21">
        <v>41</v>
      </c>
      <c r="I69" s="21">
        <v>54</v>
      </c>
    </row>
    <row r="70" spans="1:9" x14ac:dyDescent="0.2">
      <c r="A70" s="20" t="s">
        <v>370</v>
      </c>
      <c r="B70" s="21">
        <v>819</v>
      </c>
      <c r="C70" s="21">
        <v>71</v>
      </c>
      <c r="D70" s="21">
        <v>227</v>
      </c>
      <c r="E70" s="21">
        <v>364</v>
      </c>
      <c r="F70" s="21">
        <v>150</v>
      </c>
      <c r="G70" s="21">
        <v>7</v>
      </c>
      <c r="H70" s="21">
        <v>298</v>
      </c>
      <c r="I70" s="21">
        <v>514</v>
      </c>
    </row>
    <row r="71" spans="1:9" x14ac:dyDescent="0.2">
      <c r="A71" s="20" t="s">
        <v>371</v>
      </c>
      <c r="B71" s="21">
        <v>87</v>
      </c>
      <c r="C71" s="21">
        <v>10</v>
      </c>
      <c r="D71" s="21">
        <v>19</v>
      </c>
      <c r="E71" s="21">
        <v>44</v>
      </c>
      <c r="F71" s="21">
        <v>11</v>
      </c>
      <c r="G71" s="21">
        <v>3</v>
      </c>
      <c r="H71" s="21">
        <v>29</v>
      </c>
      <c r="I71" s="21">
        <v>55</v>
      </c>
    </row>
    <row r="72" spans="1:9" x14ac:dyDescent="0.2">
      <c r="A72" s="20" t="s">
        <v>366</v>
      </c>
      <c r="B72" s="21">
        <v>55</v>
      </c>
      <c r="C72" s="21">
        <v>8</v>
      </c>
      <c r="D72" s="21">
        <v>18</v>
      </c>
      <c r="E72" s="21">
        <v>18</v>
      </c>
      <c r="F72" s="21">
        <v>6</v>
      </c>
      <c r="G72" s="21">
        <v>5</v>
      </c>
      <c r="H72" s="21">
        <v>26</v>
      </c>
      <c r="I72" s="21">
        <v>24</v>
      </c>
    </row>
    <row r="73" spans="1:9" x14ac:dyDescent="0.2">
      <c r="A73" s="9" t="s">
        <v>372</v>
      </c>
      <c r="B73" s="9"/>
      <c r="C73" s="9"/>
      <c r="D73" s="9"/>
      <c r="E73" s="9"/>
      <c r="F73" s="9"/>
      <c r="G73" s="9"/>
      <c r="H73" s="9"/>
      <c r="I73" s="9"/>
    </row>
    <row r="74" spans="1:9" x14ac:dyDescent="0.2">
      <c r="A74" s="20" t="s">
        <v>373</v>
      </c>
      <c r="B74" s="21">
        <v>537</v>
      </c>
      <c r="C74" s="21">
        <v>138</v>
      </c>
      <c r="D74" s="21">
        <v>256</v>
      </c>
      <c r="E74" s="21">
        <v>112</v>
      </c>
      <c r="F74" s="21">
        <v>23</v>
      </c>
      <c r="G74" s="21">
        <v>8</v>
      </c>
      <c r="H74" s="21">
        <v>394</v>
      </c>
      <c r="I74" s="21">
        <v>135</v>
      </c>
    </row>
    <row r="75" spans="1:9" x14ac:dyDescent="0.2">
      <c r="A75" s="20" t="s">
        <v>374</v>
      </c>
      <c r="B75" s="21">
        <v>1329</v>
      </c>
      <c r="C75" s="21">
        <v>178</v>
      </c>
      <c r="D75" s="21">
        <v>451</v>
      </c>
      <c r="E75" s="21">
        <v>500</v>
      </c>
      <c r="F75" s="21">
        <v>172</v>
      </c>
      <c r="G75" s="21">
        <v>28</v>
      </c>
      <c r="H75" s="21">
        <v>629</v>
      </c>
      <c r="I75" s="21">
        <v>672</v>
      </c>
    </row>
    <row r="76" spans="1:9" x14ac:dyDescent="0.2">
      <c r="A76" s="20" t="s">
        <v>375</v>
      </c>
      <c r="B76" s="21">
        <v>406</v>
      </c>
      <c r="C76" s="21">
        <v>33</v>
      </c>
      <c r="D76" s="21">
        <v>120</v>
      </c>
      <c r="E76" s="21">
        <v>184</v>
      </c>
      <c r="F76" s="21">
        <v>65</v>
      </c>
      <c r="G76" s="21">
        <v>4</v>
      </c>
      <c r="H76" s="21">
        <v>153</v>
      </c>
      <c r="I76" s="21">
        <v>249</v>
      </c>
    </row>
    <row r="77" spans="1:9" x14ac:dyDescent="0.2">
      <c r="A77" s="20" t="s">
        <v>376</v>
      </c>
      <c r="B77" s="21">
        <v>152</v>
      </c>
      <c r="C77" s="21">
        <v>13</v>
      </c>
      <c r="D77" s="21">
        <v>34</v>
      </c>
      <c r="E77" s="21">
        <v>76</v>
      </c>
      <c r="F77" s="21">
        <v>28</v>
      </c>
      <c r="G77" s="21">
        <v>1</v>
      </c>
      <c r="H77" s="21">
        <v>47</v>
      </c>
      <c r="I77" s="21">
        <v>104</v>
      </c>
    </row>
    <row r="78" spans="1:9" x14ac:dyDescent="0.2">
      <c r="A78" s="20" t="s">
        <v>377</v>
      </c>
      <c r="B78" s="21">
        <v>88</v>
      </c>
      <c r="C78" s="21">
        <v>9</v>
      </c>
      <c r="D78" s="21">
        <v>21</v>
      </c>
      <c r="E78" s="21">
        <v>37</v>
      </c>
      <c r="F78" s="21">
        <v>20</v>
      </c>
      <c r="G78" s="21">
        <v>1</v>
      </c>
      <c r="H78" s="21">
        <v>30</v>
      </c>
      <c r="I78" s="21">
        <v>57</v>
      </c>
    </row>
    <row r="79" spans="1:9" x14ac:dyDescent="0.2">
      <c r="A79" s="20" t="s">
        <v>378</v>
      </c>
      <c r="B79" s="21">
        <v>84</v>
      </c>
      <c r="C79" s="21">
        <v>6</v>
      </c>
      <c r="D79" s="21">
        <v>12</v>
      </c>
      <c r="E79" s="21">
        <v>39</v>
      </c>
      <c r="F79" s="21">
        <v>27</v>
      </c>
      <c r="G79" s="21">
        <v>0</v>
      </c>
      <c r="H79" s="21">
        <v>18</v>
      </c>
      <c r="I79" s="21">
        <v>66</v>
      </c>
    </row>
    <row r="80" spans="1:9" x14ac:dyDescent="0.2">
      <c r="A80" s="20" t="s">
        <v>366</v>
      </c>
      <c r="B80" s="21">
        <v>81</v>
      </c>
      <c r="C80" s="21">
        <v>9</v>
      </c>
      <c r="D80" s="21">
        <v>25</v>
      </c>
      <c r="E80" s="21">
        <v>30</v>
      </c>
      <c r="F80" s="21">
        <v>12</v>
      </c>
      <c r="G80" s="21">
        <v>5</v>
      </c>
      <c r="H80" s="21">
        <v>34</v>
      </c>
      <c r="I80" s="21">
        <v>42</v>
      </c>
    </row>
    <row r="81" spans="1:9" x14ac:dyDescent="0.2">
      <c r="A81" s="9" t="s">
        <v>379</v>
      </c>
      <c r="B81" s="9"/>
      <c r="C81" s="9"/>
      <c r="D81" s="9"/>
      <c r="E81" s="9"/>
      <c r="F81" s="9"/>
      <c r="G81" s="9"/>
      <c r="H81" s="9"/>
      <c r="I81" s="9"/>
    </row>
    <row r="82" spans="1:9" x14ac:dyDescent="0.2">
      <c r="A82" s="20" t="s">
        <v>380</v>
      </c>
      <c r="B82" s="21">
        <v>788</v>
      </c>
      <c r="C82" s="21">
        <v>100</v>
      </c>
      <c r="D82" s="21">
        <v>263</v>
      </c>
      <c r="E82" s="21">
        <v>312</v>
      </c>
      <c r="F82" s="21">
        <v>106</v>
      </c>
      <c r="G82" s="21">
        <v>7</v>
      </c>
      <c r="H82" s="21">
        <v>363</v>
      </c>
      <c r="I82" s="21">
        <v>418</v>
      </c>
    </row>
    <row r="83" spans="1:9" x14ac:dyDescent="0.2">
      <c r="A83" s="20" t="s">
        <v>381</v>
      </c>
      <c r="B83" s="21">
        <v>1824</v>
      </c>
      <c r="C83" s="21">
        <v>278</v>
      </c>
      <c r="D83" s="21">
        <v>630</v>
      </c>
      <c r="E83" s="21">
        <v>649</v>
      </c>
      <c r="F83" s="21">
        <v>233</v>
      </c>
      <c r="G83" s="21">
        <v>34</v>
      </c>
      <c r="H83" s="21">
        <v>908</v>
      </c>
      <c r="I83" s="21">
        <v>882</v>
      </c>
    </row>
    <row r="84" spans="1:9" x14ac:dyDescent="0.2">
      <c r="A84" s="20" t="s">
        <v>366</v>
      </c>
      <c r="B84" s="21">
        <v>65</v>
      </c>
      <c r="C84" s="21">
        <v>8</v>
      </c>
      <c r="D84" s="21">
        <v>26</v>
      </c>
      <c r="E84" s="21">
        <v>17</v>
      </c>
      <c r="F84" s="21">
        <v>8</v>
      </c>
      <c r="G84" s="21">
        <v>6</v>
      </c>
      <c r="H84" s="21">
        <v>34</v>
      </c>
      <c r="I84" s="21">
        <v>25</v>
      </c>
    </row>
    <row r="85" spans="1:9" x14ac:dyDescent="0.2">
      <c r="A85" s="9" t="s">
        <v>382</v>
      </c>
      <c r="B85" s="9"/>
      <c r="C85" s="9"/>
      <c r="D85" s="9"/>
      <c r="E85" s="9"/>
      <c r="F85" s="9"/>
      <c r="G85" s="9"/>
      <c r="H85" s="9"/>
      <c r="I85" s="9"/>
    </row>
    <row r="86" spans="1:9" x14ac:dyDescent="0.2">
      <c r="A86" s="20" t="s">
        <v>383</v>
      </c>
      <c r="B86" s="21">
        <v>393</v>
      </c>
      <c r="C86" s="21">
        <v>45</v>
      </c>
      <c r="D86" s="21">
        <v>133</v>
      </c>
      <c r="E86" s="21">
        <v>146</v>
      </c>
      <c r="F86" s="21">
        <v>66</v>
      </c>
      <c r="G86" s="21">
        <v>3</v>
      </c>
      <c r="H86" s="21">
        <v>178</v>
      </c>
      <c r="I86" s="21">
        <v>212</v>
      </c>
    </row>
    <row r="87" spans="1:9" x14ac:dyDescent="0.2">
      <c r="A87" s="20" t="s">
        <v>181</v>
      </c>
      <c r="B87" s="21">
        <v>1944</v>
      </c>
      <c r="C87" s="21">
        <v>281</v>
      </c>
      <c r="D87" s="21">
        <v>671</v>
      </c>
      <c r="E87" s="21">
        <v>722</v>
      </c>
      <c r="F87" s="21">
        <v>237</v>
      </c>
      <c r="G87" s="21">
        <v>33</v>
      </c>
      <c r="H87" s="21">
        <v>952</v>
      </c>
      <c r="I87" s="21">
        <v>959</v>
      </c>
    </row>
    <row r="88" spans="1:9" x14ac:dyDescent="0.2">
      <c r="A88" s="20" t="s">
        <v>182</v>
      </c>
      <c r="B88" s="21">
        <v>38</v>
      </c>
      <c r="C88" s="21">
        <v>7</v>
      </c>
      <c r="D88" s="21">
        <v>15</v>
      </c>
      <c r="E88" s="21">
        <v>10</v>
      </c>
      <c r="F88" s="21">
        <v>5</v>
      </c>
      <c r="G88" s="21">
        <v>1</v>
      </c>
      <c r="H88" s="21">
        <v>22</v>
      </c>
      <c r="I88" s="21">
        <v>15</v>
      </c>
    </row>
    <row r="89" spans="1:9" x14ac:dyDescent="0.2">
      <c r="A89" s="20" t="s">
        <v>384</v>
      </c>
      <c r="B89" s="21">
        <v>36</v>
      </c>
      <c r="C89" s="21">
        <v>9</v>
      </c>
      <c r="D89" s="21">
        <v>10</v>
      </c>
      <c r="E89" s="21">
        <v>13</v>
      </c>
      <c r="F89" s="21">
        <v>4</v>
      </c>
      <c r="G89" s="21">
        <v>0</v>
      </c>
      <c r="H89" s="21">
        <v>19</v>
      </c>
      <c r="I89" s="21">
        <v>17</v>
      </c>
    </row>
    <row r="90" spans="1:9" x14ac:dyDescent="0.2">
      <c r="A90" s="20" t="s">
        <v>183</v>
      </c>
      <c r="B90" s="21">
        <v>53</v>
      </c>
      <c r="C90" s="21">
        <v>9</v>
      </c>
      <c r="D90" s="21">
        <v>17</v>
      </c>
      <c r="E90" s="21">
        <v>16</v>
      </c>
      <c r="F90" s="21">
        <v>11</v>
      </c>
      <c r="G90" s="21">
        <v>0</v>
      </c>
      <c r="H90" s="21">
        <v>26</v>
      </c>
      <c r="I90" s="21">
        <v>27</v>
      </c>
    </row>
    <row r="91" spans="1:9" x14ac:dyDescent="0.2">
      <c r="A91" s="20" t="s">
        <v>385</v>
      </c>
      <c r="B91" s="21">
        <v>22</v>
      </c>
      <c r="C91" s="21">
        <v>4</v>
      </c>
      <c r="D91" s="21">
        <v>6</v>
      </c>
      <c r="E91" s="21">
        <v>10</v>
      </c>
      <c r="F91" s="21">
        <v>2</v>
      </c>
      <c r="G91" s="21">
        <v>0</v>
      </c>
      <c r="H91" s="21">
        <v>10</v>
      </c>
      <c r="I91" s="21">
        <v>12</v>
      </c>
    </row>
    <row r="92" spans="1:9" x14ac:dyDescent="0.2">
      <c r="A92" s="20" t="s">
        <v>386</v>
      </c>
      <c r="B92" s="21">
        <v>32</v>
      </c>
      <c r="C92" s="21">
        <v>10</v>
      </c>
      <c r="D92" s="21">
        <v>9</v>
      </c>
      <c r="E92" s="21">
        <v>11</v>
      </c>
      <c r="F92" s="21">
        <v>1</v>
      </c>
      <c r="G92" s="21">
        <v>1</v>
      </c>
      <c r="H92" s="21">
        <v>19</v>
      </c>
      <c r="I92" s="21">
        <v>12</v>
      </c>
    </row>
    <row r="93" spans="1:9" x14ac:dyDescent="0.2">
      <c r="A93" s="20" t="s">
        <v>387</v>
      </c>
      <c r="B93" s="21">
        <v>9</v>
      </c>
      <c r="C93" s="21">
        <v>2</v>
      </c>
      <c r="D93" s="21">
        <v>1</v>
      </c>
      <c r="E93" s="21">
        <v>3</v>
      </c>
      <c r="F93" s="21">
        <v>3</v>
      </c>
      <c r="G93" s="21">
        <v>0</v>
      </c>
      <c r="H93" s="21">
        <v>3</v>
      </c>
      <c r="I93" s="21">
        <v>6</v>
      </c>
    </row>
    <row r="94" spans="1:9" x14ac:dyDescent="0.2">
      <c r="A94" s="20" t="s">
        <v>366</v>
      </c>
      <c r="B94" s="21">
        <v>150</v>
      </c>
      <c r="C94" s="21">
        <v>19</v>
      </c>
      <c r="D94" s="21">
        <v>57</v>
      </c>
      <c r="E94" s="21">
        <v>47</v>
      </c>
      <c r="F94" s="21">
        <v>18</v>
      </c>
      <c r="G94" s="21">
        <v>9</v>
      </c>
      <c r="H94" s="21">
        <v>76</v>
      </c>
      <c r="I94" s="21">
        <v>65</v>
      </c>
    </row>
    <row r="95" spans="1:9" x14ac:dyDescent="0.2">
      <c r="A95" s="9" t="s">
        <v>388</v>
      </c>
      <c r="B95" s="9"/>
      <c r="C95" s="9"/>
      <c r="D95" s="9"/>
      <c r="E95" s="9"/>
      <c r="F95" s="9"/>
      <c r="G95" s="9"/>
      <c r="H95" s="9"/>
      <c r="I95" s="9"/>
    </row>
    <row r="96" spans="1:9" x14ac:dyDescent="0.2">
      <c r="A96" s="20" t="s">
        <v>184</v>
      </c>
      <c r="B96" s="21">
        <v>54</v>
      </c>
      <c r="C96" s="21">
        <v>11</v>
      </c>
      <c r="D96" s="21">
        <v>18</v>
      </c>
      <c r="E96" s="21">
        <v>18</v>
      </c>
      <c r="F96" s="21">
        <v>4</v>
      </c>
      <c r="G96" s="21">
        <v>3</v>
      </c>
      <c r="H96" s="21">
        <v>29</v>
      </c>
      <c r="I96" s="21">
        <v>22</v>
      </c>
    </row>
    <row r="97" spans="1:9" x14ac:dyDescent="0.2">
      <c r="A97" s="20" t="s">
        <v>185</v>
      </c>
      <c r="B97" s="21">
        <v>196</v>
      </c>
      <c r="C97" s="21">
        <v>52</v>
      </c>
      <c r="D97" s="21">
        <v>74</v>
      </c>
      <c r="E97" s="21">
        <v>50</v>
      </c>
      <c r="F97" s="21">
        <v>14</v>
      </c>
      <c r="G97" s="21">
        <v>6</v>
      </c>
      <c r="H97" s="21">
        <v>126</v>
      </c>
      <c r="I97" s="21">
        <v>64</v>
      </c>
    </row>
    <row r="98" spans="1:9" x14ac:dyDescent="0.2">
      <c r="A98" s="20" t="s">
        <v>186</v>
      </c>
      <c r="B98" s="21">
        <v>310</v>
      </c>
      <c r="C98" s="21">
        <v>61</v>
      </c>
      <c r="D98" s="21">
        <v>129</v>
      </c>
      <c r="E98" s="21">
        <v>84</v>
      </c>
      <c r="F98" s="21">
        <v>34</v>
      </c>
      <c r="G98" s="21">
        <v>2</v>
      </c>
      <c r="H98" s="21">
        <v>190</v>
      </c>
      <c r="I98" s="21">
        <v>118</v>
      </c>
    </row>
    <row r="99" spans="1:9" x14ac:dyDescent="0.2">
      <c r="A99" s="20" t="s">
        <v>187</v>
      </c>
      <c r="B99" s="21">
        <v>385</v>
      </c>
      <c r="C99" s="21">
        <v>68</v>
      </c>
      <c r="D99" s="21">
        <v>143</v>
      </c>
      <c r="E99" s="21">
        <v>130</v>
      </c>
      <c r="F99" s="21">
        <v>37</v>
      </c>
      <c r="G99" s="21">
        <v>7</v>
      </c>
      <c r="H99" s="21">
        <v>211</v>
      </c>
      <c r="I99" s="21">
        <v>167</v>
      </c>
    </row>
    <row r="100" spans="1:9" x14ac:dyDescent="0.2">
      <c r="A100" s="20" t="s">
        <v>188</v>
      </c>
      <c r="B100" s="21">
        <v>361</v>
      </c>
      <c r="C100" s="21">
        <v>45</v>
      </c>
      <c r="D100" s="21">
        <v>126</v>
      </c>
      <c r="E100" s="21">
        <v>147</v>
      </c>
      <c r="F100" s="21">
        <v>41</v>
      </c>
      <c r="G100" s="21">
        <v>2</v>
      </c>
      <c r="H100" s="21">
        <v>171</v>
      </c>
      <c r="I100" s="21">
        <v>188</v>
      </c>
    </row>
    <row r="101" spans="1:9" x14ac:dyDescent="0.2">
      <c r="A101" s="20" t="s">
        <v>189</v>
      </c>
      <c r="B101" s="21">
        <v>315</v>
      </c>
      <c r="C101" s="21">
        <v>35</v>
      </c>
      <c r="D101" s="21">
        <v>104</v>
      </c>
      <c r="E101" s="21">
        <v>120</v>
      </c>
      <c r="F101" s="21">
        <v>51</v>
      </c>
      <c r="G101" s="21">
        <v>5</v>
      </c>
      <c r="H101" s="21">
        <v>139</v>
      </c>
      <c r="I101" s="21">
        <v>171</v>
      </c>
    </row>
    <row r="102" spans="1:9" x14ac:dyDescent="0.2">
      <c r="A102" s="20" t="s">
        <v>190</v>
      </c>
      <c r="B102" s="21">
        <v>364</v>
      </c>
      <c r="C102" s="21">
        <v>26</v>
      </c>
      <c r="D102" s="21">
        <v>125</v>
      </c>
      <c r="E102" s="21">
        <v>159</v>
      </c>
      <c r="F102" s="21">
        <v>51</v>
      </c>
      <c r="G102" s="21">
        <v>3</v>
      </c>
      <c r="H102" s="21">
        <v>151</v>
      </c>
      <c r="I102" s="21">
        <v>210</v>
      </c>
    </row>
    <row r="103" spans="1:9" x14ac:dyDescent="0.2">
      <c r="A103" s="20" t="s">
        <v>191</v>
      </c>
      <c r="B103" s="21">
        <v>267</v>
      </c>
      <c r="C103" s="21">
        <v>23</v>
      </c>
      <c r="D103" s="21">
        <v>72</v>
      </c>
      <c r="E103" s="21">
        <v>126</v>
      </c>
      <c r="F103" s="21">
        <v>44</v>
      </c>
      <c r="G103" s="21">
        <v>2</v>
      </c>
      <c r="H103" s="21">
        <v>95</v>
      </c>
      <c r="I103" s="21">
        <v>170</v>
      </c>
    </row>
    <row r="104" spans="1:9" x14ac:dyDescent="0.2">
      <c r="A104" s="20" t="s">
        <v>192</v>
      </c>
      <c r="B104" s="21">
        <v>90</v>
      </c>
      <c r="C104" s="21">
        <v>11</v>
      </c>
      <c r="D104" s="21">
        <v>19</v>
      </c>
      <c r="E104" s="21">
        <v>41</v>
      </c>
      <c r="F104" s="21">
        <v>17</v>
      </c>
      <c r="G104" s="21">
        <v>2</v>
      </c>
      <c r="H104" s="21">
        <v>30</v>
      </c>
      <c r="I104" s="21">
        <v>58</v>
      </c>
    </row>
    <row r="105" spans="1:9" x14ac:dyDescent="0.2">
      <c r="A105" s="20" t="s">
        <v>193</v>
      </c>
      <c r="B105" s="21">
        <v>94</v>
      </c>
      <c r="C105" s="21">
        <v>5</v>
      </c>
      <c r="D105" s="21">
        <v>17</v>
      </c>
      <c r="E105" s="21">
        <v>42</v>
      </c>
      <c r="F105" s="21">
        <v>30</v>
      </c>
      <c r="G105" s="21">
        <v>0</v>
      </c>
      <c r="H105" s="21">
        <v>22</v>
      </c>
      <c r="I105" s="21">
        <v>72</v>
      </c>
    </row>
    <row r="106" spans="1:9" x14ac:dyDescent="0.2">
      <c r="A106" s="20" t="s">
        <v>389</v>
      </c>
      <c r="B106" s="21">
        <v>47</v>
      </c>
      <c r="C106" s="21">
        <v>13</v>
      </c>
      <c r="D106" s="21">
        <v>20</v>
      </c>
      <c r="E106" s="21">
        <v>9</v>
      </c>
      <c r="F106" s="21">
        <v>3</v>
      </c>
      <c r="G106" s="21">
        <v>2</v>
      </c>
      <c r="H106" s="21">
        <v>33</v>
      </c>
      <c r="I106" s="21">
        <v>12</v>
      </c>
    </row>
    <row r="107" spans="1:9" x14ac:dyDescent="0.2">
      <c r="A107" s="20" t="s">
        <v>366</v>
      </c>
      <c r="B107" s="21">
        <v>194</v>
      </c>
      <c r="C107" s="21">
        <v>36</v>
      </c>
      <c r="D107" s="21">
        <v>72</v>
      </c>
      <c r="E107" s="21">
        <v>52</v>
      </c>
      <c r="F107" s="21">
        <v>21</v>
      </c>
      <c r="G107" s="21">
        <v>13</v>
      </c>
      <c r="H107" s="21">
        <v>108</v>
      </c>
      <c r="I107" s="21">
        <v>73</v>
      </c>
    </row>
    <row r="108" spans="1:9" x14ac:dyDescent="0.2">
      <c r="A108" s="9" t="s">
        <v>390</v>
      </c>
      <c r="B108" s="9"/>
      <c r="C108" s="9"/>
      <c r="D108" s="9"/>
      <c r="E108" s="9"/>
      <c r="F108" s="9"/>
      <c r="G108" s="9"/>
      <c r="H108" s="9"/>
      <c r="I108" s="9"/>
    </row>
    <row r="109" spans="1:9" x14ac:dyDescent="0.2">
      <c r="A109" s="20" t="s">
        <v>391</v>
      </c>
      <c r="B109" s="21">
        <v>633</v>
      </c>
      <c r="C109" s="21">
        <v>90</v>
      </c>
      <c r="D109" s="21">
        <v>231</v>
      </c>
      <c r="E109" s="21">
        <v>226</v>
      </c>
      <c r="F109" s="21">
        <v>73</v>
      </c>
      <c r="G109" s="21">
        <v>13</v>
      </c>
      <c r="H109" s="21">
        <v>321</v>
      </c>
      <c r="I109" s="21">
        <v>299</v>
      </c>
    </row>
    <row r="110" spans="1:9" x14ac:dyDescent="0.2">
      <c r="A110" s="20" t="s">
        <v>392</v>
      </c>
      <c r="B110" s="21">
        <v>1123</v>
      </c>
      <c r="C110" s="21">
        <v>164</v>
      </c>
      <c r="D110" s="21">
        <v>377</v>
      </c>
      <c r="E110" s="21">
        <v>421</v>
      </c>
      <c r="F110" s="21">
        <v>143</v>
      </c>
      <c r="G110" s="21">
        <v>18</v>
      </c>
      <c r="H110" s="21">
        <v>541</v>
      </c>
      <c r="I110" s="21">
        <v>564</v>
      </c>
    </row>
    <row r="111" spans="1:9" x14ac:dyDescent="0.2">
      <c r="A111" s="20" t="s">
        <v>393</v>
      </c>
      <c r="B111" s="21">
        <v>660</v>
      </c>
      <c r="C111" s="21">
        <v>79</v>
      </c>
      <c r="D111" s="21">
        <v>230</v>
      </c>
      <c r="E111" s="21">
        <v>243</v>
      </c>
      <c r="F111" s="21">
        <v>96</v>
      </c>
      <c r="G111" s="21">
        <v>12</v>
      </c>
      <c r="H111" s="21">
        <v>309</v>
      </c>
      <c r="I111" s="21">
        <v>339</v>
      </c>
    </row>
    <row r="112" spans="1:9" x14ac:dyDescent="0.2">
      <c r="A112" s="20" t="s">
        <v>394</v>
      </c>
      <c r="B112" s="21">
        <v>261</v>
      </c>
      <c r="C112" s="21">
        <v>53</v>
      </c>
      <c r="D112" s="21">
        <v>81</v>
      </c>
      <c r="E112" s="21">
        <v>88</v>
      </c>
      <c r="F112" s="21">
        <v>35</v>
      </c>
      <c r="G112" s="21">
        <v>4</v>
      </c>
      <c r="H112" s="21">
        <v>134</v>
      </c>
      <c r="I112" s="21">
        <v>123</v>
      </c>
    </row>
    <row r="113" spans="1:9" x14ac:dyDescent="0.2">
      <c r="A113" s="9" t="s">
        <v>395</v>
      </c>
      <c r="B113" s="9"/>
      <c r="C113" s="9"/>
      <c r="D113" s="9"/>
      <c r="E113" s="9"/>
      <c r="F113" s="9"/>
      <c r="G113" s="9"/>
      <c r="H113" s="9"/>
      <c r="I113" s="9"/>
    </row>
    <row r="114" spans="1:9" x14ac:dyDescent="0.2">
      <c r="A114" s="20" t="s">
        <v>396</v>
      </c>
      <c r="B114" s="21">
        <v>329</v>
      </c>
      <c r="C114" s="21">
        <v>57</v>
      </c>
      <c r="D114" s="21">
        <v>120</v>
      </c>
      <c r="E114" s="21">
        <v>100</v>
      </c>
      <c r="F114" s="21">
        <v>45</v>
      </c>
      <c r="G114" s="21">
        <v>7</v>
      </c>
      <c r="H114" s="21">
        <v>177</v>
      </c>
      <c r="I114" s="21">
        <v>145</v>
      </c>
    </row>
    <row r="115" spans="1:9" x14ac:dyDescent="0.2">
      <c r="A115" s="20" t="s">
        <v>397</v>
      </c>
      <c r="B115" s="21">
        <v>828</v>
      </c>
      <c r="C115" s="21">
        <v>132</v>
      </c>
      <c r="D115" s="21">
        <v>277</v>
      </c>
      <c r="E115" s="21">
        <v>315</v>
      </c>
      <c r="F115" s="21">
        <v>93</v>
      </c>
      <c r="G115" s="21">
        <v>11</v>
      </c>
      <c r="H115" s="21">
        <v>409</v>
      </c>
      <c r="I115" s="21">
        <v>408</v>
      </c>
    </row>
    <row r="116" spans="1:9" x14ac:dyDescent="0.2">
      <c r="A116" s="20" t="s">
        <v>879</v>
      </c>
      <c r="B116" s="21">
        <v>499</v>
      </c>
      <c r="C116" s="21">
        <v>60</v>
      </c>
      <c r="D116" s="21">
        <v>169</v>
      </c>
      <c r="E116" s="21">
        <v>192</v>
      </c>
      <c r="F116" s="21">
        <v>74</v>
      </c>
      <c r="G116" s="21">
        <v>4</v>
      </c>
      <c r="H116" s="21">
        <v>229</v>
      </c>
      <c r="I116" s="21">
        <v>266</v>
      </c>
    </row>
    <row r="117" spans="1:9" x14ac:dyDescent="0.2">
      <c r="A117" s="20" t="s">
        <v>398</v>
      </c>
      <c r="B117" s="21">
        <v>468</v>
      </c>
      <c r="C117" s="21">
        <v>63</v>
      </c>
      <c r="D117" s="21">
        <v>168</v>
      </c>
      <c r="E117" s="21">
        <v>166</v>
      </c>
      <c r="F117" s="21">
        <v>57</v>
      </c>
      <c r="G117" s="21">
        <v>14</v>
      </c>
      <c r="H117" s="21">
        <v>231</v>
      </c>
      <c r="I117" s="21">
        <v>223</v>
      </c>
    </row>
    <row r="118" spans="1:9" x14ac:dyDescent="0.2">
      <c r="A118" s="20" t="s">
        <v>399</v>
      </c>
      <c r="B118" s="21">
        <v>257</v>
      </c>
      <c r="C118" s="21">
        <v>27</v>
      </c>
      <c r="D118" s="21">
        <v>75</v>
      </c>
      <c r="E118" s="21">
        <v>113</v>
      </c>
      <c r="F118" s="21">
        <v>35</v>
      </c>
      <c r="G118" s="21">
        <v>7</v>
      </c>
      <c r="H118" s="21">
        <v>102</v>
      </c>
      <c r="I118" s="21">
        <v>148</v>
      </c>
    </row>
    <row r="119" spans="1:9" x14ac:dyDescent="0.2">
      <c r="A119" s="20" t="s">
        <v>400</v>
      </c>
      <c r="B119" s="21">
        <v>296</v>
      </c>
      <c r="C119" s="21">
        <v>47</v>
      </c>
      <c r="D119" s="21">
        <v>110</v>
      </c>
      <c r="E119" s="21">
        <v>92</v>
      </c>
      <c r="F119" s="21">
        <v>43</v>
      </c>
      <c r="G119" s="21">
        <v>4</v>
      </c>
      <c r="H119" s="21">
        <v>157</v>
      </c>
      <c r="I119" s="21">
        <v>135</v>
      </c>
    </row>
    <row r="120" spans="1:9" x14ac:dyDescent="0.2">
      <c r="A120" s="9" t="s">
        <v>401</v>
      </c>
      <c r="B120" s="9"/>
      <c r="C120" s="9"/>
      <c r="D120" s="9"/>
      <c r="E120" s="9"/>
      <c r="F120" s="9"/>
      <c r="G120" s="9"/>
      <c r="H120" s="9"/>
      <c r="I120" s="9"/>
    </row>
    <row r="121" spans="1:9" x14ac:dyDescent="0.2">
      <c r="A121" s="20" t="s">
        <v>878</v>
      </c>
      <c r="B121" s="21">
        <v>116</v>
      </c>
      <c r="C121" s="21">
        <v>25</v>
      </c>
      <c r="D121" s="21">
        <v>48</v>
      </c>
      <c r="E121" s="21">
        <v>28</v>
      </c>
      <c r="F121" s="21">
        <v>12</v>
      </c>
      <c r="G121" s="21">
        <v>3</v>
      </c>
      <c r="H121" s="21">
        <v>73</v>
      </c>
      <c r="I121" s="21">
        <v>40</v>
      </c>
    </row>
    <row r="122" spans="1:9" x14ac:dyDescent="0.2">
      <c r="A122" s="20" t="s">
        <v>402</v>
      </c>
      <c r="B122" s="21">
        <v>213</v>
      </c>
      <c r="C122" s="21">
        <v>32</v>
      </c>
      <c r="D122" s="21">
        <v>72</v>
      </c>
      <c r="E122" s="21">
        <v>72</v>
      </c>
      <c r="F122" s="21">
        <v>33</v>
      </c>
      <c r="G122" s="21">
        <v>4</v>
      </c>
      <c r="H122" s="21">
        <v>104</v>
      </c>
      <c r="I122" s="21">
        <v>105</v>
      </c>
    </row>
    <row r="123" spans="1:9" x14ac:dyDescent="0.2">
      <c r="A123" s="20" t="s">
        <v>397</v>
      </c>
      <c r="B123" s="21">
        <v>828</v>
      </c>
      <c r="C123" s="21">
        <v>132</v>
      </c>
      <c r="D123" s="21">
        <v>277</v>
      </c>
      <c r="E123" s="21">
        <v>315</v>
      </c>
      <c r="F123" s="21">
        <v>93</v>
      </c>
      <c r="G123" s="21">
        <v>11</v>
      </c>
      <c r="H123" s="21">
        <v>409</v>
      </c>
      <c r="I123" s="21">
        <v>408</v>
      </c>
    </row>
    <row r="124" spans="1:9" x14ac:dyDescent="0.2">
      <c r="A124" s="20" t="s">
        <v>403</v>
      </c>
      <c r="B124" s="21">
        <v>133</v>
      </c>
      <c r="C124" s="21">
        <v>15</v>
      </c>
      <c r="D124" s="21">
        <v>52</v>
      </c>
      <c r="E124" s="21">
        <v>47</v>
      </c>
      <c r="F124" s="21">
        <v>18</v>
      </c>
      <c r="G124" s="21">
        <v>1</v>
      </c>
      <c r="H124" s="21">
        <v>67</v>
      </c>
      <c r="I124" s="21">
        <v>65</v>
      </c>
    </row>
    <row r="125" spans="1:9" x14ac:dyDescent="0.2">
      <c r="A125" s="20" t="s">
        <v>404</v>
      </c>
      <c r="B125" s="21">
        <v>120</v>
      </c>
      <c r="C125" s="21">
        <v>19</v>
      </c>
      <c r="D125" s="21">
        <v>42</v>
      </c>
      <c r="E125" s="21">
        <v>41</v>
      </c>
      <c r="F125" s="21">
        <v>18</v>
      </c>
      <c r="G125" s="21">
        <v>0</v>
      </c>
      <c r="H125" s="21">
        <v>61</v>
      </c>
      <c r="I125" s="21">
        <v>59</v>
      </c>
    </row>
    <row r="126" spans="1:9" x14ac:dyDescent="0.2">
      <c r="A126" s="20" t="s">
        <v>405</v>
      </c>
      <c r="B126" s="21">
        <v>246</v>
      </c>
      <c r="C126" s="21">
        <v>26</v>
      </c>
      <c r="D126" s="21">
        <v>75</v>
      </c>
      <c r="E126" s="21">
        <v>104</v>
      </c>
      <c r="F126" s="21">
        <v>38</v>
      </c>
      <c r="G126" s="21">
        <v>3</v>
      </c>
      <c r="H126" s="21">
        <v>101</v>
      </c>
      <c r="I126" s="21">
        <v>142</v>
      </c>
    </row>
    <row r="127" spans="1:9" x14ac:dyDescent="0.2">
      <c r="A127" s="20" t="s">
        <v>398</v>
      </c>
      <c r="B127" s="21">
        <v>468</v>
      </c>
      <c r="C127" s="21">
        <v>63</v>
      </c>
      <c r="D127" s="21">
        <v>168</v>
      </c>
      <c r="E127" s="21">
        <v>166</v>
      </c>
      <c r="F127" s="21">
        <v>57</v>
      </c>
      <c r="G127" s="21">
        <v>14</v>
      </c>
      <c r="H127" s="21">
        <v>231</v>
      </c>
      <c r="I127" s="21">
        <v>223</v>
      </c>
    </row>
    <row r="128" spans="1:9" x14ac:dyDescent="0.2">
      <c r="A128" s="20" t="s">
        <v>406</v>
      </c>
      <c r="B128" s="21">
        <v>180</v>
      </c>
      <c r="C128" s="21">
        <v>20</v>
      </c>
      <c r="D128" s="21">
        <v>53</v>
      </c>
      <c r="E128" s="21">
        <v>80</v>
      </c>
      <c r="F128" s="21">
        <v>23</v>
      </c>
      <c r="G128" s="21">
        <v>4</v>
      </c>
      <c r="H128" s="21">
        <v>73</v>
      </c>
      <c r="I128" s="21">
        <v>103</v>
      </c>
    </row>
    <row r="129" spans="1:9" x14ac:dyDescent="0.2">
      <c r="A129" s="20" t="s">
        <v>407</v>
      </c>
      <c r="B129" s="21">
        <v>77</v>
      </c>
      <c r="C129" s="21">
        <v>7</v>
      </c>
      <c r="D129" s="21">
        <v>22</v>
      </c>
      <c r="E129" s="21">
        <v>33</v>
      </c>
      <c r="F129" s="21">
        <v>12</v>
      </c>
      <c r="G129" s="21">
        <v>3</v>
      </c>
      <c r="H129" s="21">
        <v>29</v>
      </c>
      <c r="I129" s="21">
        <v>45</v>
      </c>
    </row>
    <row r="130" spans="1:9" x14ac:dyDescent="0.2">
      <c r="A130" s="33" t="s">
        <v>400</v>
      </c>
      <c r="B130" s="34">
        <v>296</v>
      </c>
      <c r="C130" s="34">
        <v>47</v>
      </c>
      <c r="D130" s="34">
        <v>110</v>
      </c>
      <c r="E130" s="34">
        <v>92</v>
      </c>
      <c r="F130" s="34">
        <v>43</v>
      </c>
      <c r="G130" s="34">
        <v>4</v>
      </c>
      <c r="H130" s="34">
        <v>157</v>
      </c>
      <c r="I130" s="34">
        <v>135</v>
      </c>
    </row>
  </sheetData>
  <phoneticPr fontId="2"/>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A7117-BD52-4D94-A653-5F72DFB93B9A}">
  <dimension ref="A1:R130"/>
  <sheetViews>
    <sheetView workbookViewId="0"/>
  </sheetViews>
  <sheetFormatPr defaultColWidth="9" defaultRowHeight="12.6" x14ac:dyDescent="0.2"/>
  <cols>
    <col min="1" max="1" width="17.109375" style="12" customWidth="1"/>
    <col min="2" max="7" width="7.6640625" style="12" customWidth="1"/>
    <col min="8" max="8" width="7.109375" style="12" customWidth="1"/>
    <col min="9" max="9" width="7.6640625" style="12" customWidth="1"/>
    <col min="10" max="10" width="7.109375" style="12" customWidth="1"/>
    <col min="11" max="12" width="7.6640625" style="12" customWidth="1"/>
    <col min="13" max="13" width="7" style="12" customWidth="1"/>
    <col min="14" max="14" width="7.109375" style="12" customWidth="1"/>
    <col min="15" max="15" width="6.109375" style="12" customWidth="1"/>
    <col min="16" max="16" width="6.44140625" style="12" customWidth="1"/>
    <col min="17" max="17" width="7.33203125" style="12" customWidth="1"/>
    <col min="18" max="18" width="6.88671875" style="12" customWidth="1"/>
    <col min="19" max="257" width="7.6640625" style="12" customWidth="1"/>
    <col min="258" max="16384" width="9" style="12"/>
  </cols>
  <sheetData>
    <row r="1" spans="1:18" x14ac:dyDescent="0.2">
      <c r="A1" s="11" t="s">
        <v>3</v>
      </c>
      <c r="B1" s="7"/>
    </row>
    <row r="2" spans="1:18" x14ac:dyDescent="0.2">
      <c r="A2" s="15" t="str">
        <f xml:space="preserve"> HYPERLINK("#'目次'!B36","[30]")</f>
        <v>[30]</v>
      </c>
    </row>
    <row r="3" spans="1:18" x14ac:dyDescent="0.2">
      <c r="A3" s="7" t="s">
        <v>3</v>
      </c>
      <c r="B3" s="8" t="s">
        <v>35</v>
      </c>
    </row>
    <row r="4" spans="1:18" x14ac:dyDescent="0.2">
      <c r="A4" s="7" t="s">
        <v>3</v>
      </c>
      <c r="B4" s="8" t="s">
        <v>34</v>
      </c>
    </row>
    <row r="5" spans="1:18" s="18" customFormat="1" ht="113.4" x14ac:dyDescent="0.2">
      <c r="A5" s="16" t="s">
        <v>3</v>
      </c>
      <c r="B5" s="17" t="s">
        <v>582</v>
      </c>
      <c r="C5" s="17" t="s">
        <v>202</v>
      </c>
      <c r="D5" s="17" t="s">
        <v>203</v>
      </c>
      <c r="E5" s="17" t="s">
        <v>204</v>
      </c>
      <c r="F5" s="17" t="s">
        <v>205</v>
      </c>
      <c r="G5" s="17" t="s">
        <v>206</v>
      </c>
      <c r="H5" s="17" t="s">
        <v>207</v>
      </c>
      <c r="I5" s="17" t="s">
        <v>208</v>
      </c>
      <c r="J5" s="17" t="s">
        <v>209</v>
      </c>
      <c r="K5" s="17" t="s">
        <v>210</v>
      </c>
      <c r="L5" s="17" t="s">
        <v>211</v>
      </c>
      <c r="M5" s="17" t="s">
        <v>634</v>
      </c>
      <c r="N5" s="49" t="s">
        <v>882</v>
      </c>
      <c r="O5" s="17" t="s">
        <v>742</v>
      </c>
      <c r="P5" s="17" t="s">
        <v>613</v>
      </c>
    </row>
    <row r="6" spans="1:18" x14ac:dyDescent="0.2">
      <c r="A6" s="19" t="s">
        <v>585</v>
      </c>
      <c r="B6" s="10">
        <v>2677</v>
      </c>
      <c r="C6" s="10">
        <v>425</v>
      </c>
      <c r="D6" s="10">
        <v>811</v>
      </c>
      <c r="E6" s="10">
        <v>207</v>
      </c>
      <c r="F6" s="10">
        <v>154</v>
      </c>
      <c r="G6" s="10">
        <v>318</v>
      </c>
      <c r="H6" s="10">
        <v>203</v>
      </c>
      <c r="I6" s="10">
        <v>79</v>
      </c>
      <c r="J6" s="10">
        <v>68</v>
      </c>
      <c r="K6" s="10">
        <v>586</v>
      </c>
      <c r="L6" s="10">
        <v>276</v>
      </c>
      <c r="M6" s="10">
        <v>197</v>
      </c>
      <c r="N6" s="10">
        <v>1692</v>
      </c>
      <c r="O6" s="10">
        <v>944</v>
      </c>
      <c r="P6" s="10">
        <v>41</v>
      </c>
      <c r="Q6" s="44"/>
    </row>
    <row r="7" spans="1:18" x14ac:dyDescent="0.2">
      <c r="A7" s="9" t="s">
        <v>339</v>
      </c>
      <c r="B7" s="9"/>
      <c r="C7" s="9"/>
      <c r="D7" s="9"/>
      <c r="E7" s="9"/>
      <c r="F7" s="9"/>
      <c r="G7" s="9"/>
      <c r="H7" s="9"/>
      <c r="I7" s="9"/>
      <c r="J7" s="9"/>
      <c r="K7" s="9"/>
      <c r="L7" s="9"/>
      <c r="M7" s="46"/>
      <c r="N7" s="46"/>
      <c r="O7" s="46"/>
      <c r="P7" s="46"/>
      <c r="Q7" s="47"/>
      <c r="R7" s="45"/>
    </row>
    <row r="8" spans="1:18" x14ac:dyDescent="0.2">
      <c r="A8" s="20" t="s">
        <v>340</v>
      </c>
      <c r="B8" s="21">
        <v>1277</v>
      </c>
      <c r="C8" s="21">
        <v>176</v>
      </c>
      <c r="D8" s="21">
        <v>377</v>
      </c>
      <c r="E8" s="21">
        <v>115</v>
      </c>
      <c r="F8" s="21">
        <v>86</v>
      </c>
      <c r="G8" s="21">
        <v>207</v>
      </c>
      <c r="H8" s="21">
        <v>135</v>
      </c>
      <c r="I8" s="21">
        <v>33</v>
      </c>
      <c r="J8" s="21">
        <v>27</v>
      </c>
      <c r="K8" s="21">
        <v>319</v>
      </c>
      <c r="L8" s="21">
        <v>168</v>
      </c>
      <c r="M8" s="48">
        <v>106</v>
      </c>
      <c r="N8" s="48">
        <v>836</v>
      </c>
      <c r="O8" s="48">
        <v>425</v>
      </c>
      <c r="P8" s="48">
        <v>16</v>
      </c>
      <c r="Q8" s="45"/>
    </row>
    <row r="9" spans="1:18" x14ac:dyDescent="0.2">
      <c r="A9" s="20" t="s">
        <v>341</v>
      </c>
      <c r="B9" s="21">
        <v>1400</v>
      </c>
      <c r="C9" s="21">
        <v>249</v>
      </c>
      <c r="D9" s="21">
        <v>434</v>
      </c>
      <c r="E9" s="21">
        <v>92</v>
      </c>
      <c r="F9" s="21">
        <v>68</v>
      </c>
      <c r="G9" s="21">
        <v>111</v>
      </c>
      <c r="H9" s="21">
        <v>68</v>
      </c>
      <c r="I9" s="21">
        <v>46</v>
      </c>
      <c r="J9" s="21">
        <v>41</v>
      </c>
      <c r="K9" s="21">
        <v>267</v>
      </c>
      <c r="L9" s="21">
        <v>108</v>
      </c>
      <c r="M9" s="21">
        <v>91</v>
      </c>
      <c r="N9" s="21">
        <v>856</v>
      </c>
      <c r="O9" s="21">
        <v>519</v>
      </c>
      <c r="P9" s="21">
        <v>25</v>
      </c>
    </row>
    <row r="10" spans="1:18" x14ac:dyDescent="0.2">
      <c r="A10" s="9" t="s">
        <v>342</v>
      </c>
      <c r="B10" s="9"/>
      <c r="C10" s="9"/>
      <c r="D10" s="9"/>
      <c r="E10" s="9"/>
      <c r="F10" s="9"/>
      <c r="G10" s="9"/>
      <c r="H10" s="9"/>
      <c r="I10" s="9"/>
      <c r="J10" s="9"/>
      <c r="K10" s="9"/>
      <c r="L10" s="9"/>
      <c r="M10" s="9"/>
      <c r="N10" s="9"/>
      <c r="O10" s="9"/>
      <c r="P10" s="9"/>
    </row>
    <row r="11" spans="1:18" x14ac:dyDescent="0.2">
      <c r="A11" s="20" t="s">
        <v>343</v>
      </c>
      <c r="B11" s="21">
        <v>610</v>
      </c>
      <c r="C11" s="21">
        <v>102</v>
      </c>
      <c r="D11" s="21">
        <v>178</v>
      </c>
      <c r="E11" s="21">
        <v>40</v>
      </c>
      <c r="F11" s="21">
        <v>40</v>
      </c>
      <c r="G11" s="21">
        <v>83</v>
      </c>
      <c r="H11" s="21">
        <v>35</v>
      </c>
      <c r="I11" s="21">
        <v>19</v>
      </c>
      <c r="J11" s="21">
        <v>22</v>
      </c>
      <c r="K11" s="21">
        <v>141</v>
      </c>
      <c r="L11" s="21">
        <v>71</v>
      </c>
      <c r="M11" s="21">
        <v>44</v>
      </c>
      <c r="N11" s="21">
        <v>404</v>
      </c>
      <c r="O11" s="21">
        <v>202</v>
      </c>
      <c r="P11" s="21">
        <v>4</v>
      </c>
    </row>
    <row r="12" spans="1:18" x14ac:dyDescent="0.2">
      <c r="A12" s="20" t="s">
        <v>344</v>
      </c>
      <c r="B12" s="21">
        <v>755</v>
      </c>
      <c r="C12" s="21">
        <v>125</v>
      </c>
      <c r="D12" s="21">
        <v>234</v>
      </c>
      <c r="E12" s="21">
        <v>63</v>
      </c>
      <c r="F12" s="21">
        <v>53</v>
      </c>
      <c r="G12" s="21">
        <v>97</v>
      </c>
      <c r="H12" s="21">
        <v>77</v>
      </c>
      <c r="I12" s="21">
        <v>19</v>
      </c>
      <c r="J12" s="21">
        <v>30</v>
      </c>
      <c r="K12" s="21">
        <v>169</v>
      </c>
      <c r="L12" s="21">
        <v>90</v>
      </c>
      <c r="M12" s="21">
        <v>62</v>
      </c>
      <c r="N12" s="21">
        <v>494</v>
      </c>
      <c r="O12" s="21">
        <v>251</v>
      </c>
      <c r="P12" s="21">
        <v>10</v>
      </c>
    </row>
    <row r="13" spans="1:18" x14ac:dyDescent="0.2">
      <c r="A13" s="20" t="s">
        <v>345</v>
      </c>
      <c r="B13" s="21">
        <v>601</v>
      </c>
      <c r="C13" s="21">
        <v>103</v>
      </c>
      <c r="D13" s="21">
        <v>194</v>
      </c>
      <c r="E13" s="21">
        <v>48</v>
      </c>
      <c r="F13" s="21">
        <v>31</v>
      </c>
      <c r="G13" s="21">
        <v>74</v>
      </c>
      <c r="H13" s="21">
        <v>47</v>
      </c>
      <c r="I13" s="21">
        <v>17</v>
      </c>
      <c r="J13" s="21">
        <v>12</v>
      </c>
      <c r="K13" s="21">
        <v>142</v>
      </c>
      <c r="L13" s="21">
        <v>68</v>
      </c>
      <c r="M13" s="21">
        <v>39</v>
      </c>
      <c r="N13" s="21">
        <v>390</v>
      </c>
      <c r="O13" s="21">
        <v>199</v>
      </c>
      <c r="P13" s="21">
        <v>12</v>
      </c>
    </row>
    <row r="14" spans="1:18" x14ac:dyDescent="0.2">
      <c r="A14" s="20" t="s">
        <v>346</v>
      </c>
      <c r="B14" s="21">
        <v>425</v>
      </c>
      <c r="C14" s="21">
        <v>60</v>
      </c>
      <c r="D14" s="21">
        <v>137</v>
      </c>
      <c r="E14" s="21">
        <v>37</v>
      </c>
      <c r="F14" s="21">
        <v>18</v>
      </c>
      <c r="G14" s="21">
        <v>42</v>
      </c>
      <c r="H14" s="21">
        <v>31</v>
      </c>
      <c r="I14" s="21">
        <v>17</v>
      </c>
      <c r="J14" s="21">
        <v>3</v>
      </c>
      <c r="K14" s="21">
        <v>99</v>
      </c>
      <c r="L14" s="21">
        <v>38</v>
      </c>
      <c r="M14" s="21">
        <v>31</v>
      </c>
      <c r="N14" s="21">
        <v>269</v>
      </c>
      <c r="O14" s="21">
        <v>145</v>
      </c>
      <c r="P14" s="21">
        <v>11</v>
      </c>
    </row>
    <row r="15" spans="1:18" x14ac:dyDescent="0.2">
      <c r="A15" s="20" t="s">
        <v>347</v>
      </c>
      <c r="B15" s="21">
        <v>217</v>
      </c>
      <c r="C15" s="21">
        <v>25</v>
      </c>
      <c r="D15" s="21">
        <v>57</v>
      </c>
      <c r="E15" s="21">
        <v>18</v>
      </c>
      <c r="F15" s="21">
        <v>11</v>
      </c>
      <c r="G15" s="21">
        <v>21</v>
      </c>
      <c r="H15" s="21">
        <v>12</v>
      </c>
      <c r="I15" s="21">
        <v>4</v>
      </c>
      <c r="J15" s="21">
        <v>1</v>
      </c>
      <c r="K15" s="21">
        <v>28</v>
      </c>
      <c r="L15" s="21">
        <v>9</v>
      </c>
      <c r="M15" s="21">
        <v>19</v>
      </c>
      <c r="N15" s="21">
        <v>105</v>
      </c>
      <c r="O15" s="21">
        <v>108</v>
      </c>
      <c r="P15" s="21">
        <v>4</v>
      </c>
    </row>
    <row r="16" spans="1:18" x14ac:dyDescent="0.2">
      <c r="A16" s="20" t="s">
        <v>348</v>
      </c>
      <c r="B16" s="21">
        <v>56</v>
      </c>
      <c r="C16" s="21">
        <v>8</v>
      </c>
      <c r="D16" s="21">
        <v>10</v>
      </c>
      <c r="E16" s="21">
        <v>1</v>
      </c>
      <c r="F16" s="21">
        <v>1</v>
      </c>
      <c r="G16" s="21">
        <v>1</v>
      </c>
      <c r="H16" s="21">
        <v>1</v>
      </c>
      <c r="I16" s="21">
        <v>2</v>
      </c>
      <c r="J16" s="21">
        <v>0</v>
      </c>
      <c r="K16" s="21">
        <v>6</v>
      </c>
      <c r="L16" s="21">
        <v>0</v>
      </c>
      <c r="M16" s="21">
        <v>1</v>
      </c>
      <c r="N16" s="21">
        <v>24</v>
      </c>
      <c r="O16" s="21">
        <v>32</v>
      </c>
      <c r="P16" s="21">
        <v>0</v>
      </c>
    </row>
    <row r="17" spans="1:16" x14ac:dyDescent="0.2">
      <c r="A17" s="20" t="s">
        <v>349</v>
      </c>
      <c r="B17" s="21">
        <v>13</v>
      </c>
      <c r="C17" s="21">
        <v>2</v>
      </c>
      <c r="D17" s="21">
        <v>1</v>
      </c>
      <c r="E17" s="21">
        <v>0</v>
      </c>
      <c r="F17" s="21">
        <v>0</v>
      </c>
      <c r="G17" s="21">
        <v>0</v>
      </c>
      <c r="H17" s="21">
        <v>0</v>
      </c>
      <c r="I17" s="21">
        <v>1</v>
      </c>
      <c r="J17" s="21">
        <v>0</v>
      </c>
      <c r="K17" s="21">
        <v>1</v>
      </c>
      <c r="L17" s="21">
        <v>0</v>
      </c>
      <c r="M17" s="21">
        <v>1</v>
      </c>
      <c r="N17" s="21">
        <v>6</v>
      </c>
      <c r="O17" s="21">
        <v>7</v>
      </c>
      <c r="P17" s="21">
        <v>0</v>
      </c>
    </row>
    <row r="18" spans="1:16" x14ac:dyDescent="0.2">
      <c r="A18" s="20" t="s">
        <v>350</v>
      </c>
      <c r="B18" s="21">
        <v>1365</v>
      </c>
      <c r="C18" s="21">
        <v>227</v>
      </c>
      <c r="D18" s="21">
        <v>412</v>
      </c>
      <c r="E18" s="21">
        <v>103</v>
      </c>
      <c r="F18" s="21">
        <v>93</v>
      </c>
      <c r="G18" s="21">
        <v>180</v>
      </c>
      <c r="H18" s="21">
        <v>112</v>
      </c>
      <c r="I18" s="21">
        <v>38</v>
      </c>
      <c r="J18" s="21">
        <v>52</v>
      </c>
      <c r="K18" s="21">
        <v>310</v>
      </c>
      <c r="L18" s="21">
        <v>161</v>
      </c>
      <c r="M18" s="21">
        <v>106</v>
      </c>
      <c r="N18" s="21">
        <v>898</v>
      </c>
      <c r="O18" s="21">
        <v>453</v>
      </c>
      <c r="P18" s="21">
        <v>14</v>
      </c>
    </row>
    <row r="19" spans="1:16" x14ac:dyDescent="0.2">
      <c r="A19" s="20" t="s">
        <v>351</v>
      </c>
      <c r="B19" s="21">
        <v>1026</v>
      </c>
      <c r="C19" s="21">
        <v>163</v>
      </c>
      <c r="D19" s="21">
        <v>331</v>
      </c>
      <c r="E19" s="21">
        <v>85</v>
      </c>
      <c r="F19" s="21">
        <v>49</v>
      </c>
      <c r="G19" s="21">
        <v>116</v>
      </c>
      <c r="H19" s="21">
        <v>78</v>
      </c>
      <c r="I19" s="21">
        <v>34</v>
      </c>
      <c r="J19" s="21">
        <v>15</v>
      </c>
      <c r="K19" s="21">
        <v>241</v>
      </c>
      <c r="L19" s="21">
        <v>106</v>
      </c>
      <c r="M19" s="21">
        <v>70</v>
      </c>
      <c r="N19" s="21">
        <v>659</v>
      </c>
      <c r="O19" s="21">
        <v>344</v>
      </c>
      <c r="P19" s="21">
        <v>23</v>
      </c>
    </row>
    <row r="20" spans="1:16" x14ac:dyDescent="0.2">
      <c r="A20" s="20" t="s">
        <v>352</v>
      </c>
      <c r="B20" s="21">
        <v>286</v>
      </c>
      <c r="C20" s="21">
        <v>35</v>
      </c>
      <c r="D20" s="21">
        <v>68</v>
      </c>
      <c r="E20" s="21">
        <v>19</v>
      </c>
      <c r="F20" s="21">
        <v>12</v>
      </c>
      <c r="G20" s="21">
        <v>22</v>
      </c>
      <c r="H20" s="21">
        <v>13</v>
      </c>
      <c r="I20" s="21">
        <v>7</v>
      </c>
      <c r="J20" s="21">
        <v>1</v>
      </c>
      <c r="K20" s="21">
        <v>35</v>
      </c>
      <c r="L20" s="21">
        <v>9</v>
      </c>
      <c r="M20" s="21">
        <v>21</v>
      </c>
      <c r="N20" s="21">
        <v>135</v>
      </c>
      <c r="O20" s="21">
        <v>147</v>
      </c>
      <c r="P20" s="21">
        <v>4</v>
      </c>
    </row>
    <row r="21" spans="1:16" x14ac:dyDescent="0.2">
      <c r="A21" s="20" t="s">
        <v>353</v>
      </c>
      <c r="B21" s="21">
        <v>1312</v>
      </c>
      <c r="C21" s="21">
        <v>198</v>
      </c>
      <c r="D21" s="21">
        <v>399</v>
      </c>
      <c r="E21" s="21">
        <v>104</v>
      </c>
      <c r="F21" s="21">
        <v>61</v>
      </c>
      <c r="G21" s="21">
        <v>138</v>
      </c>
      <c r="H21" s="21">
        <v>91</v>
      </c>
      <c r="I21" s="21">
        <v>41</v>
      </c>
      <c r="J21" s="21">
        <v>16</v>
      </c>
      <c r="K21" s="21">
        <v>276</v>
      </c>
      <c r="L21" s="21">
        <v>115</v>
      </c>
      <c r="M21" s="21">
        <v>91</v>
      </c>
      <c r="N21" s="21">
        <v>794</v>
      </c>
      <c r="O21" s="21">
        <v>491</v>
      </c>
      <c r="P21" s="21">
        <v>27</v>
      </c>
    </row>
    <row r="22" spans="1:16" x14ac:dyDescent="0.2">
      <c r="A22" s="9" t="s">
        <v>354</v>
      </c>
      <c r="B22" s="10">
        <v>298</v>
      </c>
      <c r="C22" s="10">
        <v>34</v>
      </c>
      <c r="D22" s="10">
        <v>86</v>
      </c>
      <c r="E22" s="10">
        <v>25</v>
      </c>
      <c r="F22" s="10">
        <v>26</v>
      </c>
      <c r="G22" s="10">
        <v>48</v>
      </c>
      <c r="H22" s="10">
        <v>24</v>
      </c>
      <c r="I22" s="10">
        <v>3</v>
      </c>
      <c r="J22" s="10">
        <v>6</v>
      </c>
      <c r="K22" s="10">
        <v>69</v>
      </c>
      <c r="L22" s="10">
        <v>42</v>
      </c>
      <c r="M22" s="10">
        <v>26</v>
      </c>
      <c r="N22" s="10">
        <v>196</v>
      </c>
      <c r="O22" s="10">
        <v>100</v>
      </c>
      <c r="P22" s="10">
        <v>2</v>
      </c>
    </row>
    <row r="23" spans="1:16" x14ac:dyDescent="0.2">
      <c r="A23" s="20" t="s">
        <v>344</v>
      </c>
      <c r="B23" s="21">
        <v>388</v>
      </c>
      <c r="C23" s="21">
        <v>50</v>
      </c>
      <c r="D23" s="21">
        <v>110</v>
      </c>
      <c r="E23" s="21">
        <v>34</v>
      </c>
      <c r="F23" s="21">
        <v>29</v>
      </c>
      <c r="G23" s="21">
        <v>64</v>
      </c>
      <c r="H23" s="21">
        <v>49</v>
      </c>
      <c r="I23" s="21">
        <v>6</v>
      </c>
      <c r="J23" s="21">
        <v>14</v>
      </c>
      <c r="K23" s="21">
        <v>98</v>
      </c>
      <c r="L23" s="21">
        <v>56</v>
      </c>
      <c r="M23" s="21">
        <v>33</v>
      </c>
      <c r="N23" s="21">
        <v>253</v>
      </c>
      <c r="O23" s="21">
        <v>132</v>
      </c>
      <c r="P23" s="21">
        <v>3</v>
      </c>
    </row>
    <row r="24" spans="1:16" x14ac:dyDescent="0.2">
      <c r="A24" s="20" t="s">
        <v>345</v>
      </c>
      <c r="B24" s="21">
        <v>299</v>
      </c>
      <c r="C24" s="21">
        <v>57</v>
      </c>
      <c r="D24" s="21">
        <v>93</v>
      </c>
      <c r="E24" s="21">
        <v>25</v>
      </c>
      <c r="F24" s="21">
        <v>16</v>
      </c>
      <c r="G24" s="21">
        <v>57</v>
      </c>
      <c r="H24" s="21">
        <v>33</v>
      </c>
      <c r="I24" s="21">
        <v>8</v>
      </c>
      <c r="J24" s="21">
        <v>6</v>
      </c>
      <c r="K24" s="21">
        <v>82</v>
      </c>
      <c r="L24" s="21">
        <v>47</v>
      </c>
      <c r="M24" s="21">
        <v>21</v>
      </c>
      <c r="N24" s="21">
        <v>206</v>
      </c>
      <c r="O24" s="21">
        <v>89</v>
      </c>
      <c r="P24" s="21">
        <v>4</v>
      </c>
    </row>
    <row r="25" spans="1:16" x14ac:dyDescent="0.2">
      <c r="A25" s="20" t="s">
        <v>346</v>
      </c>
      <c r="B25" s="21">
        <v>192</v>
      </c>
      <c r="C25" s="21">
        <v>21</v>
      </c>
      <c r="D25" s="21">
        <v>65</v>
      </c>
      <c r="E25" s="21">
        <v>24</v>
      </c>
      <c r="F25" s="21">
        <v>12</v>
      </c>
      <c r="G25" s="21">
        <v>26</v>
      </c>
      <c r="H25" s="21">
        <v>23</v>
      </c>
      <c r="I25" s="21">
        <v>10</v>
      </c>
      <c r="J25" s="21">
        <v>1</v>
      </c>
      <c r="K25" s="21">
        <v>55</v>
      </c>
      <c r="L25" s="21">
        <v>19</v>
      </c>
      <c r="M25" s="21">
        <v>20</v>
      </c>
      <c r="N25" s="21">
        <v>132</v>
      </c>
      <c r="O25" s="21">
        <v>55</v>
      </c>
      <c r="P25" s="21">
        <v>5</v>
      </c>
    </row>
    <row r="26" spans="1:16" x14ac:dyDescent="0.2">
      <c r="A26" s="20" t="s">
        <v>347</v>
      </c>
      <c r="B26" s="21">
        <v>77</v>
      </c>
      <c r="C26" s="21">
        <v>13</v>
      </c>
      <c r="D26" s="21">
        <v>19</v>
      </c>
      <c r="E26" s="21">
        <v>7</v>
      </c>
      <c r="F26" s="21">
        <v>2</v>
      </c>
      <c r="G26" s="21">
        <v>11</v>
      </c>
      <c r="H26" s="21">
        <v>6</v>
      </c>
      <c r="I26" s="21">
        <v>3</v>
      </c>
      <c r="J26" s="21">
        <v>0</v>
      </c>
      <c r="K26" s="21">
        <v>10</v>
      </c>
      <c r="L26" s="21">
        <v>4</v>
      </c>
      <c r="M26" s="21">
        <v>6</v>
      </c>
      <c r="N26" s="21">
        <v>37</v>
      </c>
      <c r="O26" s="21">
        <v>38</v>
      </c>
      <c r="P26" s="21">
        <v>2</v>
      </c>
    </row>
    <row r="27" spans="1:16" x14ac:dyDescent="0.2">
      <c r="A27" s="20" t="s">
        <v>348</v>
      </c>
      <c r="B27" s="21">
        <v>19</v>
      </c>
      <c r="C27" s="21">
        <v>1</v>
      </c>
      <c r="D27" s="21">
        <v>4</v>
      </c>
      <c r="E27" s="21">
        <v>0</v>
      </c>
      <c r="F27" s="21">
        <v>1</v>
      </c>
      <c r="G27" s="21">
        <v>1</v>
      </c>
      <c r="H27" s="21">
        <v>0</v>
      </c>
      <c r="I27" s="21">
        <v>2</v>
      </c>
      <c r="J27" s="21">
        <v>0</v>
      </c>
      <c r="K27" s="21">
        <v>4</v>
      </c>
      <c r="L27" s="21">
        <v>0</v>
      </c>
      <c r="M27" s="21">
        <v>0</v>
      </c>
      <c r="N27" s="21">
        <v>10</v>
      </c>
      <c r="O27" s="21">
        <v>9</v>
      </c>
      <c r="P27" s="21">
        <v>0</v>
      </c>
    </row>
    <row r="28" spans="1:16" x14ac:dyDescent="0.2">
      <c r="A28" s="20" t="s">
        <v>349</v>
      </c>
      <c r="B28" s="21">
        <v>4</v>
      </c>
      <c r="C28" s="21">
        <v>0</v>
      </c>
      <c r="D28" s="21">
        <v>0</v>
      </c>
      <c r="E28" s="21">
        <v>0</v>
      </c>
      <c r="F28" s="21">
        <v>0</v>
      </c>
      <c r="G28" s="21">
        <v>0</v>
      </c>
      <c r="H28" s="21">
        <v>0</v>
      </c>
      <c r="I28" s="21">
        <v>1</v>
      </c>
      <c r="J28" s="21">
        <v>0</v>
      </c>
      <c r="K28" s="21">
        <v>1</v>
      </c>
      <c r="L28" s="21">
        <v>0</v>
      </c>
      <c r="M28" s="21">
        <v>0</v>
      </c>
      <c r="N28" s="21">
        <v>2</v>
      </c>
      <c r="O28" s="21">
        <v>2</v>
      </c>
      <c r="P28" s="21">
        <v>0</v>
      </c>
    </row>
    <row r="29" spans="1:16" x14ac:dyDescent="0.2">
      <c r="A29" s="20" t="s">
        <v>350</v>
      </c>
      <c r="B29" s="21">
        <v>686</v>
      </c>
      <c r="C29" s="21">
        <v>84</v>
      </c>
      <c r="D29" s="21">
        <v>196</v>
      </c>
      <c r="E29" s="21">
        <v>59</v>
      </c>
      <c r="F29" s="21">
        <v>55</v>
      </c>
      <c r="G29" s="21">
        <v>112</v>
      </c>
      <c r="H29" s="21">
        <v>73</v>
      </c>
      <c r="I29" s="21">
        <v>9</v>
      </c>
      <c r="J29" s="21">
        <v>20</v>
      </c>
      <c r="K29" s="21">
        <v>167</v>
      </c>
      <c r="L29" s="21">
        <v>98</v>
      </c>
      <c r="M29" s="21">
        <v>59</v>
      </c>
      <c r="N29" s="21">
        <v>449</v>
      </c>
      <c r="O29" s="21">
        <v>232</v>
      </c>
      <c r="P29" s="21">
        <v>5</v>
      </c>
    </row>
    <row r="30" spans="1:16" x14ac:dyDescent="0.2">
      <c r="A30" s="20" t="s">
        <v>351</v>
      </c>
      <c r="B30" s="21">
        <v>491</v>
      </c>
      <c r="C30" s="21">
        <v>78</v>
      </c>
      <c r="D30" s="21">
        <v>158</v>
      </c>
      <c r="E30" s="21">
        <v>49</v>
      </c>
      <c r="F30" s="21">
        <v>28</v>
      </c>
      <c r="G30" s="21">
        <v>83</v>
      </c>
      <c r="H30" s="21">
        <v>56</v>
      </c>
      <c r="I30" s="21">
        <v>18</v>
      </c>
      <c r="J30" s="21">
        <v>7</v>
      </c>
      <c r="K30" s="21">
        <v>137</v>
      </c>
      <c r="L30" s="21">
        <v>66</v>
      </c>
      <c r="M30" s="21">
        <v>41</v>
      </c>
      <c r="N30" s="21">
        <v>338</v>
      </c>
      <c r="O30" s="21">
        <v>144</v>
      </c>
      <c r="P30" s="21">
        <v>9</v>
      </c>
    </row>
    <row r="31" spans="1:16" x14ac:dyDescent="0.2">
      <c r="A31" s="20" t="s">
        <v>352</v>
      </c>
      <c r="B31" s="21">
        <v>100</v>
      </c>
      <c r="C31" s="21">
        <v>14</v>
      </c>
      <c r="D31" s="21">
        <v>23</v>
      </c>
      <c r="E31" s="21">
        <v>7</v>
      </c>
      <c r="F31" s="21">
        <v>3</v>
      </c>
      <c r="G31" s="21">
        <v>12</v>
      </c>
      <c r="H31" s="21">
        <v>6</v>
      </c>
      <c r="I31" s="21">
        <v>6</v>
      </c>
      <c r="J31" s="21">
        <v>0</v>
      </c>
      <c r="K31" s="21">
        <v>15</v>
      </c>
      <c r="L31" s="21">
        <v>4</v>
      </c>
      <c r="M31" s="21">
        <v>6</v>
      </c>
      <c r="N31" s="21">
        <v>49</v>
      </c>
      <c r="O31" s="21">
        <v>49</v>
      </c>
      <c r="P31" s="21">
        <v>2</v>
      </c>
    </row>
    <row r="32" spans="1:16" x14ac:dyDescent="0.2">
      <c r="A32" s="20" t="s">
        <v>353</v>
      </c>
      <c r="B32" s="21">
        <v>591</v>
      </c>
      <c r="C32" s="21">
        <v>92</v>
      </c>
      <c r="D32" s="21">
        <v>181</v>
      </c>
      <c r="E32" s="21">
        <v>56</v>
      </c>
      <c r="F32" s="21">
        <v>31</v>
      </c>
      <c r="G32" s="21">
        <v>95</v>
      </c>
      <c r="H32" s="21">
        <v>62</v>
      </c>
      <c r="I32" s="21">
        <v>24</v>
      </c>
      <c r="J32" s="21">
        <v>7</v>
      </c>
      <c r="K32" s="21">
        <v>152</v>
      </c>
      <c r="L32" s="21">
        <v>70</v>
      </c>
      <c r="M32" s="21">
        <v>47</v>
      </c>
      <c r="N32" s="21">
        <v>387</v>
      </c>
      <c r="O32" s="21">
        <v>193</v>
      </c>
      <c r="P32" s="21">
        <v>11</v>
      </c>
    </row>
    <row r="33" spans="1:16" x14ac:dyDescent="0.2">
      <c r="A33" s="9" t="s">
        <v>355</v>
      </c>
      <c r="B33" s="10">
        <v>312</v>
      </c>
      <c r="C33" s="10">
        <v>68</v>
      </c>
      <c r="D33" s="10">
        <v>92</v>
      </c>
      <c r="E33" s="10">
        <v>15</v>
      </c>
      <c r="F33" s="10">
        <v>14</v>
      </c>
      <c r="G33" s="10">
        <v>35</v>
      </c>
      <c r="H33" s="10">
        <v>11</v>
      </c>
      <c r="I33" s="10">
        <v>16</v>
      </c>
      <c r="J33" s="10">
        <v>16</v>
      </c>
      <c r="K33" s="10">
        <v>72</v>
      </c>
      <c r="L33" s="10">
        <v>29</v>
      </c>
      <c r="M33" s="10">
        <v>18</v>
      </c>
      <c r="N33" s="10">
        <v>208</v>
      </c>
      <c r="O33" s="10">
        <v>102</v>
      </c>
      <c r="P33" s="10">
        <v>2</v>
      </c>
    </row>
    <row r="34" spans="1:16" x14ac:dyDescent="0.2">
      <c r="A34" s="20" t="s">
        <v>344</v>
      </c>
      <c r="B34" s="21">
        <v>367</v>
      </c>
      <c r="C34" s="21">
        <v>75</v>
      </c>
      <c r="D34" s="21">
        <v>124</v>
      </c>
      <c r="E34" s="21">
        <v>29</v>
      </c>
      <c r="F34" s="21">
        <v>24</v>
      </c>
      <c r="G34" s="21">
        <v>33</v>
      </c>
      <c r="H34" s="21">
        <v>28</v>
      </c>
      <c r="I34" s="21">
        <v>13</v>
      </c>
      <c r="J34" s="21">
        <v>16</v>
      </c>
      <c r="K34" s="21">
        <v>71</v>
      </c>
      <c r="L34" s="21">
        <v>34</v>
      </c>
      <c r="M34" s="21">
        <v>29</v>
      </c>
      <c r="N34" s="21">
        <v>241</v>
      </c>
      <c r="O34" s="21">
        <v>119</v>
      </c>
      <c r="P34" s="21">
        <v>7</v>
      </c>
    </row>
    <row r="35" spans="1:16" x14ac:dyDescent="0.2">
      <c r="A35" s="20" t="s">
        <v>345</v>
      </c>
      <c r="B35" s="21">
        <v>302</v>
      </c>
      <c r="C35" s="21">
        <v>46</v>
      </c>
      <c r="D35" s="21">
        <v>101</v>
      </c>
      <c r="E35" s="21">
        <v>23</v>
      </c>
      <c r="F35" s="21">
        <v>15</v>
      </c>
      <c r="G35" s="21">
        <v>17</v>
      </c>
      <c r="H35" s="21">
        <v>14</v>
      </c>
      <c r="I35" s="21">
        <v>9</v>
      </c>
      <c r="J35" s="21">
        <v>6</v>
      </c>
      <c r="K35" s="21">
        <v>60</v>
      </c>
      <c r="L35" s="21">
        <v>21</v>
      </c>
      <c r="M35" s="21">
        <v>18</v>
      </c>
      <c r="N35" s="21">
        <v>184</v>
      </c>
      <c r="O35" s="21">
        <v>110</v>
      </c>
      <c r="P35" s="21">
        <v>8</v>
      </c>
    </row>
    <row r="36" spans="1:16" x14ac:dyDescent="0.2">
      <c r="A36" s="20" t="s">
        <v>346</v>
      </c>
      <c r="B36" s="21">
        <v>233</v>
      </c>
      <c r="C36" s="21">
        <v>39</v>
      </c>
      <c r="D36" s="21">
        <v>72</v>
      </c>
      <c r="E36" s="21">
        <v>13</v>
      </c>
      <c r="F36" s="21">
        <v>6</v>
      </c>
      <c r="G36" s="21">
        <v>16</v>
      </c>
      <c r="H36" s="21">
        <v>8</v>
      </c>
      <c r="I36" s="21">
        <v>7</v>
      </c>
      <c r="J36" s="21">
        <v>2</v>
      </c>
      <c r="K36" s="21">
        <v>44</v>
      </c>
      <c r="L36" s="21">
        <v>19</v>
      </c>
      <c r="M36" s="21">
        <v>11</v>
      </c>
      <c r="N36" s="21">
        <v>137</v>
      </c>
      <c r="O36" s="21">
        <v>90</v>
      </c>
      <c r="P36" s="21">
        <v>6</v>
      </c>
    </row>
    <row r="37" spans="1:16" x14ac:dyDescent="0.2">
      <c r="A37" s="20" t="s">
        <v>347</v>
      </c>
      <c r="B37" s="21">
        <v>140</v>
      </c>
      <c r="C37" s="21">
        <v>12</v>
      </c>
      <c r="D37" s="21">
        <v>38</v>
      </c>
      <c r="E37" s="21">
        <v>11</v>
      </c>
      <c r="F37" s="21">
        <v>9</v>
      </c>
      <c r="G37" s="21">
        <v>10</v>
      </c>
      <c r="H37" s="21">
        <v>6</v>
      </c>
      <c r="I37" s="21">
        <v>1</v>
      </c>
      <c r="J37" s="21">
        <v>1</v>
      </c>
      <c r="K37" s="21">
        <v>18</v>
      </c>
      <c r="L37" s="21">
        <v>5</v>
      </c>
      <c r="M37" s="21">
        <v>13</v>
      </c>
      <c r="N37" s="21">
        <v>68</v>
      </c>
      <c r="O37" s="21">
        <v>70</v>
      </c>
      <c r="P37" s="21">
        <v>2</v>
      </c>
    </row>
    <row r="38" spans="1:16" x14ac:dyDescent="0.2">
      <c r="A38" s="20" t="s">
        <v>348</v>
      </c>
      <c r="B38" s="21">
        <v>37</v>
      </c>
      <c r="C38" s="21">
        <v>7</v>
      </c>
      <c r="D38" s="21">
        <v>6</v>
      </c>
      <c r="E38" s="21">
        <v>1</v>
      </c>
      <c r="F38" s="21">
        <v>0</v>
      </c>
      <c r="G38" s="21">
        <v>0</v>
      </c>
      <c r="H38" s="21">
        <v>1</v>
      </c>
      <c r="I38" s="21">
        <v>0</v>
      </c>
      <c r="J38" s="21">
        <v>0</v>
      </c>
      <c r="K38" s="21">
        <v>2</v>
      </c>
      <c r="L38" s="21">
        <v>0</v>
      </c>
      <c r="M38" s="21">
        <v>1</v>
      </c>
      <c r="N38" s="21">
        <v>14</v>
      </c>
      <c r="O38" s="21">
        <v>23</v>
      </c>
      <c r="P38" s="21">
        <v>0</v>
      </c>
    </row>
    <row r="39" spans="1:16" x14ac:dyDescent="0.2">
      <c r="A39" s="20" t="s">
        <v>349</v>
      </c>
      <c r="B39" s="21">
        <v>9</v>
      </c>
      <c r="C39" s="21">
        <v>2</v>
      </c>
      <c r="D39" s="21">
        <v>1</v>
      </c>
      <c r="E39" s="21">
        <v>0</v>
      </c>
      <c r="F39" s="21">
        <v>0</v>
      </c>
      <c r="G39" s="21">
        <v>0</v>
      </c>
      <c r="H39" s="21">
        <v>0</v>
      </c>
      <c r="I39" s="21">
        <v>0</v>
      </c>
      <c r="J39" s="21">
        <v>0</v>
      </c>
      <c r="K39" s="21">
        <v>0</v>
      </c>
      <c r="L39" s="21">
        <v>0</v>
      </c>
      <c r="M39" s="21">
        <v>1</v>
      </c>
      <c r="N39" s="21">
        <v>4</v>
      </c>
      <c r="O39" s="21">
        <v>5</v>
      </c>
      <c r="P39" s="21">
        <v>0</v>
      </c>
    </row>
    <row r="40" spans="1:16" x14ac:dyDescent="0.2">
      <c r="A40" s="20" t="s">
        <v>350</v>
      </c>
      <c r="B40" s="21">
        <v>679</v>
      </c>
      <c r="C40" s="21">
        <v>143</v>
      </c>
      <c r="D40" s="21">
        <v>216</v>
      </c>
      <c r="E40" s="21">
        <v>44</v>
      </c>
      <c r="F40" s="21">
        <v>38</v>
      </c>
      <c r="G40" s="21">
        <v>68</v>
      </c>
      <c r="H40" s="21">
        <v>39</v>
      </c>
      <c r="I40" s="21">
        <v>29</v>
      </c>
      <c r="J40" s="21">
        <v>32</v>
      </c>
      <c r="K40" s="21">
        <v>143</v>
      </c>
      <c r="L40" s="21">
        <v>63</v>
      </c>
      <c r="M40" s="21">
        <v>47</v>
      </c>
      <c r="N40" s="21">
        <v>449</v>
      </c>
      <c r="O40" s="21">
        <v>221</v>
      </c>
      <c r="P40" s="21">
        <v>9</v>
      </c>
    </row>
    <row r="41" spans="1:16" x14ac:dyDescent="0.2">
      <c r="A41" s="20" t="s">
        <v>351</v>
      </c>
      <c r="B41" s="21">
        <v>535</v>
      </c>
      <c r="C41" s="21">
        <v>85</v>
      </c>
      <c r="D41" s="21">
        <v>173</v>
      </c>
      <c r="E41" s="21">
        <v>36</v>
      </c>
      <c r="F41" s="21">
        <v>21</v>
      </c>
      <c r="G41" s="21">
        <v>33</v>
      </c>
      <c r="H41" s="21">
        <v>22</v>
      </c>
      <c r="I41" s="21">
        <v>16</v>
      </c>
      <c r="J41" s="21">
        <v>8</v>
      </c>
      <c r="K41" s="21">
        <v>104</v>
      </c>
      <c r="L41" s="21">
        <v>40</v>
      </c>
      <c r="M41" s="21">
        <v>29</v>
      </c>
      <c r="N41" s="21">
        <v>321</v>
      </c>
      <c r="O41" s="21">
        <v>200</v>
      </c>
      <c r="P41" s="21">
        <v>14</v>
      </c>
    </row>
    <row r="42" spans="1:16" x14ac:dyDescent="0.2">
      <c r="A42" s="20" t="s">
        <v>352</v>
      </c>
      <c r="B42" s="21">
        <v>186</v>
      </c>
      <c r="C42" s="21">
        <v>21</v>
      </c>
      <c r="D42" s="21">
        <v>45</v>
      </c>
      <c r="E42" s="21">
        <v>12</v>
      </c>
      <c r="F42" s="21">
        <v>9</v>
      </c>
      <c r="G42" s="21">
        <v>10</v>
      </c>
      <c r="H42" s="21">
        <v>7</v>
      </c>
      <c r="I42" s="21">
        <v>1</v>
      </c>
      <c r="J42" s="21">
        <v>1</v>
      </c>
      <c r="K42" s="21">
        <v>20</v>
      </c>
      <c r="L42" s="21">
        <v>5</v>
      </c>
      <c r="M42" s="21">
        <v>15</v>
      </c>
      <c r="N42" s="21">
        <v>86</v>
      </c>
      <c r="O42" s="21">
        <v>98</v>
      </c>
      <c r="P42" s="21">
        <v>2</v>
      </c>
    </row>
    <row r="43" spans="1:16" x14ac:dyDescent="0.2">
      <c r="A43" s="20" t="s">
        <v>353</v>
      </c>
      <c r="B43" s="21">
        <v>721</v>
      </c>
      <c r="C43" s="21">
        <v>106</v>
      </c>
      <c r="D43" s="21">
        <v>218</v>
      </c>
      <c r="E43" s="21">
        <v>48</v>
      </c>
      <c r="F43" s="21">
        <v>30</v>
      </c>
      <c r="G43" s="21">
        <v>43</v>
      </c>
      <c r="H43" s="21">
        <v>29</v>
      </c>
      <c r="I43" s="21">
        <v>17</v>
      </c>
      <c r="J43" s="21">
        <v>9</v>
      </c>
      <c r="K43" s="21">
        <v>124</v>
      </c>
      <c r="L43" s="21">
        <v>45</v>
      </c>
      <c r="M43" s="21">
        <v>44</v>
      </c>
      <c r="N43" s="21">
        <v>407</v>
      </c>
      <c r="O43" s="21">
        <v>298</v>
      </c>
      <c r="P43" s="21">
        <v>16</v>
      </c>
    </row>
    <row r="44" spans="1:16" x14ac:dyDescent="0.2">
      <c r="A44" s="9" t="s">
        <v>356</v>
      </c>
      <c r="B44" s="9"/>
      <c r="C44" s="9"/>
      <c r="D44" s="9"/>
      <c r="E44" s="9"/>
      <c r="F44" s="9"/>
      <c r="G44" s="9"/>
      <c r="H44" s="9"/>
      <c r="I44" s="9"/>
      <c r="J44" s="9"/>
      <c r="K44" s="9"/>
      <c r="L44" s="9"/>
      <c r="M44" s="9"/>
      <c r="N44" s="9"/>
      <c r="O44" s="9"/>
      <c r="P44" s="9"/>
    </row>
    <row r="45" spans="1:16" x14ac:dyDescent="0.2">
      <c r="A45" s="20" t="s">
        <v>357</v>
      </c>
      <c r="B45" s="21">
        <v>138</v>
      </c>
      <c r="C45" s="21">
        <v>16</v>
      </c>
      <c r="D45" s="21">
        <v>29</v>
      </c>
      <c r="E45" s="21">
        <v>4</v>
      </c>
      <c r="F45" s="21">
        <v>6</v>
      </c>
      <c r="G45" s="21">
        <v>10</v>
      </c>
      <c r="H45" s="21">
        <v>6</v>
      </c>
      <c r="I45" s="21">
        <v>3</v>
      </c>
      <c r="J45" s="21">
        <v>0</v>
      </c>
      <c r="K45" s="21">
        <v>24</v>
      </c>
      <c r="L45" s="21">
        <v>10</v>
      </c>
      <c r="M45" s="21">
        <v>15</v>
      </c>
      <c r="N45" s="21">
        <v>72</v>
      </c>
      <c r="O45" s="21">
        <v>64</v>
      </c>
      <c r="P45" s="21">
        <v>2</v>
      </c>
    </row>
    <row r="46" spans="1:16" x14ac:dyDescent="0.2">
      <c r="A46" s="20" t="s">
        <v>328</v>
      </c>
      <c r="B46" s="21">
        <v>1747</v>
      </c>
      <c r="C46" s="21">
        <v>301</v>
      </c>
      <c r="D46" s="21">
        <v>564</v>
      </c>
      <c r="E46" s="21">
        <v>155</v>
      </c>
      <c r="F46" s="21">
        <v>120</v>
      </c>
      <c r="G46" s="21">
        <v>252</v>
      </c>
      <c r="H46" s="21">
        <v>161</v>
      </c>
      <c r="I46" s="21">
        <v>56</v>
      </c>
      <c r="J46" s="21">
        <v>58</v>
      </c>
      <c r="K46" s="21">
        <v>439</v>
      </c>
      <c r="L46" s="21">
        <v>216</v>
      </c>
      <c r="M46" s="21">
        <v>126</v>
      </c>
      <c r="N46" s="21">
        <v>1185</v>
      </c>
      <c r="O46" s="21">
        <v>540</v>
      </c>
      <c r="P46" s="21">
        <v>22</v>
      </c>
    </row>
    <row r="47" spans="1:16" x14ac:dyDescent="0.2">
      <c r="A47" s="20" t="s">
        <v>329</v>
      </c>
      <c r="B47" s="21">
        <v>191</v>
      </c>
      <c r="C47" s="21">
        <v>23</v>
      </c>
      <c r="D47" s="21">
        <v>50</v>
      </c>
      <c r="E47" s="21">
        <v>16</v>
      </c>
      <c r="F47" s="21">
        <v>8</v>
      </c>
      <c r="G47" s="21">
        <v>15</v>
      </c>
      <c r="H47" s="21">
        <v>8</v>
      </c>
      <c r="I47" s="21">
        <v>6</v>
      </c>
      <c r="J47" s="21">
        <v>6</v>
      </c>
      <c r="K47" s="21">
        <v>18</v>
      </c>
      <c r="L47" s="21">
        <v>9</v>
      </c>
      <c r="M47" s="21">
        <v>20</v>
      </c>
      <c r="N47" s="21">
        <v>97</v>
      </c>
      <c r="O47" s="21">
        <v>88</v>
      </c>
      <c r="P47" s="21">
        <v>6</v>
      </c>
    </row>
    <row r="48" spans="1:16" x14ac:dyDescent="0.2">
      <c r="A48" s="20" t="s">
        <v>330</v>
      </c>
      <c r="B48" s="21">
        <v>544</v>
      </c>
      <c r="C48" s="21">
        <v>80</v>
      </c>
      <c r="D48" s="21">
        <v>153</v>
      </c>
      <c r="E48" s="21">
        <v>27</v>
      </c>
      <c r="F48" s="21">
        <v>19</v>
      </c>
      <c r="G48" s="21">
        <v>37</v>
      </c>
      <c r="H48" s="21">
        <v>26</v>
      </c>
      <c r="I48" s="21">
        <v>14</v>
      </c>
      <c r="J48" s="21">
        <v>3</v>
      </c>
      <c r="K48" s="21">
        <v>91</v>
      </c>
      <c r="L48" s="21">
        <v>39</v>
      </c>
      <c r="M48" s="21">
        <v>32</v>
      </c>
      <c r="N48" s="21">
        <v>304</v>
      </c>
      <c r="O48" s="21">
        <v>229</v>
      </c>
      <c r="P48" s="21">
        <v>11</v>
      </c>
    </row>
    <row r="49" spans="1:16" x14ac:dyDescent="0.2">
      <c r="A49" s="20" t="s">
        <v>358</v>
      </c>
      <c r="B49" s="21">
        <v>57</v>
      </c>
      <c r="C49" s="21">
        <v>5</v>
      </c>
      <c r="D49" s="21">
        <v>15</v>
      </c>
      <c r="E49" s="21">
        <v>5</v>
      </c>
      <c r="F49" s="21">
        <v>1</v>
      </c>
      <c r="G49" s="21">
        <v>4</v>
      </c>
      <c r="H49" s="21">
        <v>2</v>
      </c>
      <c r="I49" s="21">
        <v>0</v>
      </c>
      <c r="J49" s="21">
        <v>1</v>
      </c>
      <c r="K49" s="21">
        <v>14</v>
      </c>
      <c r="L49" s="21">
        <v>2</v>
      </c>
      <c r="M49" s="21">
        <v>4</v>
      </c>
      <c r="N49" s="21">
        <v>34</v>
      </c>
      <c r="O49" s="21">
        <v>23</v>
      </c>
      <c r="P49" s="21">
        <v>0</v>
      </c>
    </row>
    <row r="50" spans="1:16" x14ac:dyDescent="0.2">
      <c r="A50" s="9" t="s">
        <v>359</v>
      </c>
      <c r="B50" s="10">
        <v>89</v>
      </c>
      <c r="C50" s="10">
        <v>8</v>
      </c>
      <c r="D50" s="10">
        <v>17</v>
      </c>
      <c r="E50" s="10">
        <v>4</v>
      </c>
      <c r="F50" s="10">
        <v>4</v>
      </c>
      <c r="G50" s="10">
        <v>7</v>
      </c>
      <c r="H50" s="10">
        <v>4</v>
      </c>
      <c r="I50" s="10">
        <v>2</v>
      </c>
      <c r="J50" s="10">
        <v>0</v>
      </c>
      <c r="K50" s="10">
        <v>15</v>
      </c>
      <c r="L50" s="10">
        <v>10</v>
      </c>
      <c r="M50" s="10">
        <v>11</v>
      </c>
      <c r="N50" s="10">
        <v>46</v>
      </c>
      <c r="O50" s="10">
        <v>43</v>
      </c>
      <c r="P50" s="10">
        <v>0</v>
      </c>
    </row>
    <row r="51" spans="1:16" x14ac:dyDescent="0.2">
      <c r="A51" s="20" t="s">
        <v>331</v>
      </c>
      <c r="B51" s="21">
        <v>977</v>
      </c>
      <c r="C51" s="21">
        <v>145</v>
      </c>
      <c r="D51" s="21">
        <v>313</v>
      </c>
      <c r="E51" s="21">
        <v>101</v>
      </c>
      <c r="F51" s="21">
        <v>74</v>
      </c>
      <c r="G51" s="21">
        <v>181</v>
      </c>
      <c r="H51" s="21">
        <v>119</v>
      </c>
      <c r="I51" s="21">
        <v>25</v>
      </c>
      <c r="J51" s="21">
        <v>26</v>
      </c>
      <c r="K51" s="21">
        <v>267</v>
      </c>
      <c r="L51" s="21">
        <v>141</v>
      </c>
      <c r="M51" s="21">
        <v>74</v>
      </c>
      <c r="N51" s="21">
        <v>672</v>
      </c>
      <c r="O51" s="21">
        <v>293</v>
      </c>
      <c r="P51" s="21">
        <v>12</v>
      </c>
    </row>
    <row r="52" spans="1:16" x14ac:dyDescent="0.2">
      <c r="A52" s="20" t="s">
        <v>332</v>
      </c>
      <c r="B52" s="21">
        <v>73</v>
      </c>
      <c r="C52" s="21">
        <v>5</v>
      </c>
      <c r="D52" s="21">
        <v>17</v>
      </c>
      <c r="E52" s="21">
        <v>3</v>
      </c>
      <c r="F52" s="21">
        <v>1</v>
      </c>
      <c r="G52" s="21">
        <v>6</v>
      </c>
      <c r="H52" s="21">
        <v>4</v>
      </c>
      <c r="I52" s="21">
        <v>0</v>
      </c>
      <c r="J52" s="21">
        <v>0</v>
      </c>
      <c r="K52" s="21">
        <v>4</v>
      </c>
      <c r="L52" s="21">
        <v>2</v>
      </c>
      <c r="M52" s="21">
        <v>12</v>
      </c>
      <c r="N52" s="21">
        <v>36</v>
      </c>
      <c r="O52" s="21">
        <v>34</v>
      </c>
      <c r="P52" s="21">
        <v>3</v>
      </c>
    </row>
    <row r="53" spans="1:16" x14ac:dyDescent="0.2">
      <c r="A53" s="20" t="s">
        <v>333</v>
      </c>
      <c r="B53" s="21">
        <v>108</v>
      </c>
      <c r="C53" s="21">
        <v>15</v>
      </c>
      <c r="D53" s="21">
        <v>23</v>
      </c>
      <c r="E53" s="21">
        <v>4</v>
      </c>
      <c r="F53" s="21">
        <v>6</v>
      </c>
      <c r="G53" s="21">
        <v>10</v>
      </c>
      <c r="H53" s="21">
        <v>7</v>
      </c>
      <c r="I53" s="21">
        <v>6</v>
      </c>
      <c r="J53" s="21">
        <v>0</v>
      </c>
      <c r="K53" s="21">
        <v>23</v>
      </c>
      <c r="L53" s="21">
        <v>13</v>
      </c>
      <c r="M53" s="21">
        <v>8</v>
      </c>
      <c r="N53" s="21">
        <v>64</v>
      </c>
      <c r="O53" s="21">
        <v>43</v>
      </c>
      <c r="P53" s="21">
        <v>1</v>
      </c>
    </row>
    <row r="54" spans="1:16" x14ac:dyDescent="0.2">
      <c r="A54" s="20" t="s">
        <v>358</v>
      </c>
      <c r="B54" s="21">
        <v>30</v>
      </c>
      <c r="C54" s="21">
        <v>3</v>
      </c>
      <c r="D54" s="21">
        <v>7</v>
      </c>
      <c r="E54" s="21">
        <v>3</v>
      </c>
      <c r="F54" s="21">
        <v>1</v>
      </c>
      <c r="G54" s="21">
        <v>3</v>
      </c>
      <c r="H54" s="21">
        <v>1</v>
      </c>
      <c r="I54" s="21">
        <v>0</v>
      </c>
      <c r="J54" s="21">
        <v>1</v>
      </c>
      <c r="K54" s="21">
        <v>10</v>
      </c>
      <c r="L54" s="21">
        <v>2</v>
      </c>
      <c r="M54" s="21">
        <v>1</v>
      </c>
      <c r="N54" s="21">
        <v>18</v>
      </c>
      <c r="O54" s="21">
        <v>12</v>
      </c>
      <c r="P54" s="21">
        <v>0</v>
      </c>
    </row>
    <row r="55" spans="1:16" x14ac:dyDescent="0.2">
      <c r="A55" s="9" t="s">
        <v>360</v>
      </c>
      <c r="B55" s="10">
        <v>49</v>
      </c>
      <c r="C55" s="10">
        <v>8</v>
      </c>
      <c r="D55" s="10">
        <v>12</v>
      </c>
      <c r="E55" s="10">
        <v>0</v>
      </c>
      <c r="F55" s="10">
        <v>2</v>
      </c>
      <c r="G55" s="10">
        <v>3</v>
      </c>
      <c r="H55" s="10">
        <v>2</v>
      </c>
      <c r="I55" s="10">
        <v>1</v>
      </c>
      <c r="J55" s="10">
        <v>0</v>
      </c>
      <c r="K55" s="10">
        <v>9</v>
      </c>
      <c r="L55" s="10">
        <v>0</v>
      </c>
      <c r="M55" s="10">
        <v>4</v>
      </c>
      <c r="N55" s="10">
        <v>26</v>
      </c>
      <c r="O55" s="10">
        <v>21</v>
      </c>
      <c r="P55" s="10">
        <v>2</v>
      </c>
    </row>
    <row r="56" spans="1:16" x14ac:dyDescent="0.2">
      <c r="A56" s="20" t="s">
        <v>331</v>
      </c>
      <c r="B56" s="21">
        <v>770</v>
      </c>
      <c r="C56" s="21">
        <v>156</v>
      </c>
      <c r="D56" s="21">
        <v>251</v>
      </c>
      <c r="E56" s="21">
        <v>54</v>
      </c>
      <c r="F56" s="21">
        <v>46</v>
      </c>
      <c r="G56" s="21">
        <v>71</v>
      </c>
      <c r="H56" s="21">
        <v>42</v>
      </c>
      <c r="I56" s="21">
        <v>31</v>
      </c>
      <c r="J56" s="21">
        <v>32</v>
      </c>
      <c r="K56" s="21">
        <v>172</v>
      </c>
      <c r="L56" s="21">
        <v>75</v>
      </c>
      <c r="M56" s="21">
        <v>52</v>
      </c>
      <c r="N56" s="21">
        <v>513</v>
      </c>
      <c r="O56" s="21">
        <v>247</v>
      </c>
      <c r="P56" s="21">
        <v>10</v>
      </c>
    </row>
    <row r="57" spans="1:16" x14ac:dyDescent="0.2">
      <c r="A57" s="20" t="s">
        <v>332</v>
      </c>
      <c r="B57" s="21">
        <v>118</v>
      </c>
      <c r="C57" s="21">
        <v>18</v>
      </c>
      <c r="D57" s="21">
        <v>33</v>
      </c>
      <c r="E57" s="21">
        <v>13</v>
      </c>
      <c r="F57" s="21">
        <v>7</v>
      </c>
      <c r="G57" s="21">
        <v>9</v>
      </c>
      <c r="H57" s="21">
        <v>4</v>
      </c>
      <c r="I57" s="21">
        <v>6</v>
      </c>
      <c r="J57" s="21">
        <v>6</v>
      </c>
      <c r="K57" s="21">
        <v>14</v>
      </c>
      <c r="L57" s="21">
        <v>7</v>
      </c>
      <c r="M57" s="21">
        <v>8</v>
      </c>
      <c r="N57" s="21">
        <v>61</v>
      </c>
      <c r="O57" s="21">
        <v>54</v>
      </c>
      <c r="P57" s="21">
        <v>3</v>
      </c>
    </row>
    <row r="58" spans="1:16" x14ac:dyDescent="0.2">
      <c r="A58" s="20" t="s">
        <v>333</v>
      </c>
      <c r="B58" s="21">
        <v>436</v>
      </c>
      <c r="C58" s="21">
        <v>65</v>
      </c>
      <c r="D58" s="21">
        <v>130</v>
      </c>
      <c r="E58" s="21">
        <v>23</v>
      </c>
      <c r="F58" s="21">
        <v>13</v>
      </c>
      <c r="G58" s="21">
        <v>27</v>
      </c>
      <c r="H58" s="21">
        <v>19</v>
      </c>
      <c r="I58" s="21">
        <v>8</v>
      </c>
      <c r="J58" s="21">
        <v>3</v>
      </c>
      <c r="K58" s="21">
        <v>68</v>
      </c>
      <c r="L58" s="21">
        <v>26</v>
      </c>
      <c r="M58" s="21">
        <v>24</v>
      </c>
      <c r="N58" s="21">
        <v>240</v>
      </c>
      <c r="O58" s="21">
        <v>186</v>
      </c>
      <c r="P58" s="21">
        <v>10</v>
      </c>
    </row>
    <row r="59" spans="1:16" x14ac:dyDescent="0.2">
      <c r="A59" s="20" t="s">
        <v>358</v>
      </c>
      <c r="B59" s="21">
        <v>27</v>
      </c>
      <c r="C59" s="21">
        <v>2</v>
      </c>
      <c r="D59" s="21">
        <v>8</v>
      </c>
      <c r="E59" s="21">
        <v>2</v>
      </c>
      <c r="F59" s="21">
        <v>0</v>
      </c>
      <c r="G59" s="21">
        <v>1</v>
      </c>
      <c r="H59" s="21">
        <v>1</v>
      </c>
      <c r="I59" s="21">
        <v>0</v>
      </c>
      <c r="J59" s="21">
        <v>0</v>
      </c>
      <c r="K59" s="21">
        <v>4</v>
      </c>
      <c r="L59" s="21">
        <v>0</v>
      </c>
      <c r="M59" s="21">
        <v>3</v>
      </c>
      <c r="N59" s="21">
        <v>16</v>
      </c>
      <c r="O59" s="21">
        <v>11</v>
      </c>
      <c r="P59" s="21">
        <v>0</v>
      </c>
    </row>
    <row r="60" spans="1:16" x14ac:dyDescent="0.2">
      <c r="A60" s="9" t="s">
        <v>361</v>
      </c>
      <c r="B60" s="9"/>
      <c r="C60" s="9"/>
      <c r="D60" s="9"/>
      <c r="E60" s="9"/>
      <c r="F60" s="9"/>
      <c r="G60" s="9"/>
      <c r="H60" s="9"/>
      <c r="I60" s="9"/>
      <c r="J60" s="9"/>
      <c r="K60" s="9"/>
      <c r="L60" s="9"/>
      <c r="M60" s="9"/>
      <c r="N60" s="9"/>
      <c r="O60" s="9"/>
      <c r="P60" s="9"/>
    </row>
    <row r="61" spans="1:16" x14ac:dyDescent="0.2">
      <c r="A61" s="20" t="s">
        <v>362</v>
      </c>
      <c r="B61" s="21">
        <v>360</v>
      </c>
      <c r="C61" s="21">
        <v>47</v>
      </c>
      <c r="D61" s="21">
        <v>96</v>
      </c>
      <c r="E61" s="21">
        <v>32</v>
      </c>
      <c r="F61" s="21">
        <v>24</v>
      </c>
      <c r="G61" s="21">
        <v>55</v>
      </c>
      <c r="H61" s="21">
        <v>32</v>
      </c>
      <c r="I61" s="21">
        <v>13</v>
      </c>
      <c r="J61" s="21">
        <v>4</v>
      </c>
      <c r="K61" s="21">
        <v>92</v>
      </c>
      <c r="L61" s="21">
        <v>51</v>
      </c>
      <c r="M61" s="21">
        <v>27</v>
      </c>
      <c r="N61" s="21">
        <v>225</v>
      </c>
      <c r="O61" s="21">
        <v>128</v>
      </c>
      <c r="P61" s="21">
        <v>7</v>
      </c>
    </row>
    <row r="62" spans="1:16" x14ac:dyDescent="0.2">
      <c r="A62" s="20" t="s">
        <v>363</v>
      </c>
      <c r="B62" s="21">
        <v>1326</v>
      </c>
      <c r="C62" s="21">
        <v>224</v>
      </c>
      <c r="D62" s="21">
        <v>435</v>
      </c>
      <c r="E62" s="21">
        <v>99</v>
      </c>
      <c r="F62" s="21">
        <v>69</v>
      </c>
      <c r="G62" s="21">
        <v>145</v>
      </c>
      <c r="H62" s="21">
        <v>105</v>
      </c>
      <c r="I62" s="21">
        <v>35</v>
      </c>
      <c r="J62" s="21">
        <v>35</v>
      </c>
      <c r="K62" s="21">
        <v>276</v>
      </c>
      <c r="L62" s="21">
        <v>132</v>
      </c>
      <c r="M62" s="21">
        <v>98</v>
      </c>
      <c r="N62" s="21">
        <v>861</v>
      </c>
      <c r="O62" s="21">
        <v>447</v>
      </c>
      <c r="P62" s="21">
        <v>18</v>
      </c>
    </row>
    <row r="63" spans="1:16" x14ac:dyDescent="0.2">
      <c r="A63" s="20" t="s">
        <v>364</v>
      </c>
      <c r="B63" s="21">
        <v>649</v>
      </c>
      <c r="C63" s="21">
        <v>114</v>
      </c>
      <c r="D63" s="21">
        <v>191</v>
      </c>
      <c r="E63" s="21">
        <v>53</v>
      </c>
      <c r="F63" s="21">
        <v>47</v>
      </c>
      <c r="G63" s="21">
        <v>88</v>
      </c>
      <c r="H63" s="21">
        <v>47</v>
      </c>
      <c r="I63" s="21">
        <v>24</v>
      </c>
      <c r="J63" s="21">
        <v>28</v>
      </c>
      <c r="K63" s="21">
        <v>155</v>
      </c>
      <c r="L63" s="21">
        <v>69</v>
      </c>
      <c r="M63" s="21">
        <v>39</v>
      </c>
      <c r="N63" s="21">
        <v>415</v>
      </c>
      <c r="O63" s="21">
        <v>221</v>
      </c>
      <c r="P63" s="21">
        <v>13</v>
      </c>
    </row>
    <row r="64" spans="1:16" x14ac:dyDescent="0.2">
      <c r="A64" s="20" t="s">
        <v>365</v>
      </c>
      <c r="B64" s="21">
        <v>277</v>
      </c>
      <c r="C64" s="21">
        <v>33</v>
      </c>
      <c r="D64" s="21">
        <v>74</v>
      </c>
      <c r="E64" s="21">
        <v>17</v>
      </c>
      <c r="F64" s="21">
        <v>13</v>
      </c>
      <c r="G64" s="21">
        <v>24</v>
      </c>
      <c r="H64" s="21">
        <v>17</v>
      </c>
      <c r="I64" s="21">
        <v>6</v>
      </c>
      <c r="J64" s="21">
        <v>0</v>
      </c>
      <c r="K64" s="21">
        <v>45</v>
      </c>
      <c r="L64" s="21">
        <v>21</v>
      </c>
      <c r="M64" s="21">
        <v>27</v>
      </c>
      <c r="N64" s="21">
        <v>149</v>
      </c>
      <c r="O64" s="21">
        <v>126</v>
      </c>
      <c r="P64" s="21">
        <v>2</v>
      </c>
    </row>
    <row r="65" spans="1:16" x14ac:dyDescent="0.2">
      <c r="A65" s="20" t="s">
        <v>366</v>
      </c>
      <c r="B65" s="21">
        <v>65</v>
      </c>
      <c r="C65" s="21">
        <v>7</v>
      </c>
      <c r="D65" s="21">
        <v>15</v>
      </c>
      <c r="E65" s="21">
        <v>6</v>
      </c>
      <c r="F65" s="21">
        <v>1</v>
      </c>
      <c r="G65" s="21">
        <v>6</v>
      </c>
      <c r="H65" s="21">
        <v>2</v>
      </c>
      <c r="I65" s="21">
        <v>1</v>
      </c>
      <c r="J65" s="21">
        <v>1</v>
      </c>
      <c r="K65" s="21">
        <v>18</v>
      </c>
      <c r="L65" s="21">
        <v>3</v>
      </c>
      <c r="M65" s="21">
        <v>6</v>
      </c>
      <c r="N65" s="21">
        <v>42</v>
      </c>
      <c r="O65" s="21">
        <v>22</v>
      </c>
      <c r="P65" s="21">
        <v>1</v>
      </c>
    </row>
    <row r="66" spans="1:16" x14ac:dyDescent="0.2">
      <c r="A66" s="9" t="s">
        <v>367</v>
      </c>
      <c r="B66" s="9"/>
      <c r="C66" s="9"/>
      <c r="D66" s="9"/>
      <c r="E66" s="9"/>
      <c r="F66" s="9"/>
      <c r="G66" s="9"/>
      <c r="H66" s="9"/>
      <c r="I66" s="9"/>
      <c r="J66" s="9"/>
      <c r="K66" s="9"/>
      <c r="L66" s="9"/>
      <c r="M66" s="9"/>
      <c r="N66" s="9"/>
      <c r="O66" s="9"/>
      <c r="P66" s="9"/>
    </row>
    <row r="67" spans="1:16" x14ac:dyDescent="0.2">
      <c r="A67" s="20" t="s">
        <v>368</v>
      </c>
      <c r="B67" s="21">
        <v>537</v>
      </c>
      <c r="C67" s="21">
        <v>76</v>
      </c>
      <c r="D67" s="21">
        <v>145</v>
      </c>
      <c r="E67" s="21">
        <v>25</v>
      </c>
      <c r="F67" s="21">
        <v>16</v>
      </c>
      <c r="G67" s="21">
        <v>36</v>
      </c>
      <c r="H67" s="21">
        <v>22</v>
      </c>
      <c r="I67" s="21">
        <v>14</v>
      </c>
      <c r="J67" s="21">
        <v>6</v>
      </c>
      <c r="K67" s="21">
        <v>75</v>
      </c>
      <c r="L67" s="21">
        <v>37</v>
      </c>
      <c r="M67" s="21">
        <v>49</v>
      </c>
      <c r="N67" s="21">
        <v>292</v>
      </c>
      <c r="O67" s="21">
        <v>234</v>
      </c>
      <c r="P67" s="21">
        <v>11</v>
      </c>
    </row>
    <row r="68" spans="1:16" x14ac:dyDescent="0.2">
      <c r="A68" s="20" t="s">
        <v>180</v>
      </c>
      <c r="B68" s="21">
        <v>1667</v>
      </c>
      <c r="C68" s="21">
        <v>284</v>
      </c>
      <c r="D68" s="21">
        <v>543</v>
      </c>
      <c r="E68" s="21">
        <v>148</v>
      </c>
      <c r="F68" s="21">
        <v>116</v>
      </c>
      <c r="G68" s="21">
        <v>236</v>
      </c>
      <c r="H68" s="21">
        <v>153</v>
      </c>
      <c r="I68" s="21">
        <v>51</v>
      </c>
      <c r="J68" s="21">
        <v>55</v>
      </c>
      <c r="K68" s="21">
        <v>414</v>
      </c>
      <c r="L68" s="21">
        <v>207</v>
      </c>
      <c r="M68" s="21">
        <v>117</v>
      </c>
      <c r="N68" s="21">
        <v>1129</v>
      </c>
      <c r="O68" s="21">
        <v>517</v>
      </c>
      <c r="P68" s="21">
        <v>21</v>
      </c>
    </row>
    <row r="69" spans="1:16" x14ac:dyDescent="0.2">
      <c r="A69" s="20" t="s">
        <v>369</v>
      </c>
      <c r="B69" s="21">
        <v>99</v>
      </c>
      <c r="C69" s="21">
        <v>12</v>
      </c>
      <c r="D69" s="21">
        <v>41</v>
      </c>
      <c r="E69" s="21">
        <v>15</v>
      </c>
      <c r="F69" s="21">
        <v>8</v>
      </c>
      <c r="G69" s="21">
        <v>19</v>
      </c>
      <c r="H69" s="21">
        <v>16</v>
      </c>
      <c r="I69" s="21">
        <v>5</v>
      </c>
      <c r="J69" s="21">
        <v>3</v>
      </c>
      <c r="K69" s="21">
        <v>36</v>
      </c>
      <c r="L69" s="21">
        <v>23</v>
      </c>
      <c r="M69" s="21">
        <v>8</v>
      </c>
      <c r="N69" s="21">
        <v>81</v>
      </c>
      <c r="O69" s="21">
        <v>16</v>
      </c>
      <c r="P69" s="21">
        <v>2</v>
      </c>
    </row>
    <row r="70" spans="1:16" x14ac:dyDescent="0.2">
      <c r="A70" s="20" t="s">
        <v>370</v>
      </c>
      <c r="B70" s="21">
        <v>819</v>
      </c>
      <c r="C70" s="21">
        <v>134</v>
      </c>
      <c r="D70" s="21">
        <v>223</v>
      </c>
      <c r="E70" s="21">
        <v>73</v>
      </c>
      <c r="F70" s="21">
        <v>59</v>
      </c>
      <c r="G70" s="21">
        <v>121</v>
      </c>
      <c r="H70" s="21">
        <v>62</v>
      </c>
      <c r="I70" s="21">
        <v>29</v>
      </c>
      <c r="J70" s="21">
        <v>30</v>
      </c>
      <c r="K70" s="21">
        <v>198</v>
      </c>
      <c r="L70" s="21">
        <v>95</v>
      </c>
      <c r="M70" s="21">
        <v>49</v>
      </c>
      <c r="N70" s="21">
        <v>512</v>
      </c>
      <c r="O70" s="21">
        <v>295</v>
      </c>
      <c r="P70" s="21">
        <v>12</v>
      </c>
    </row>
    <row r="71" spans="1:16" x14ac:dyDescent="0.2">
      <c r="A71" s="20" t="s">
        <v>371</v>
      </c>
      <c r="B71" s="21">
        <v>87</v>
      </c>
      <c r="C71" s="21">
        <v>12</v>
      </c>
      <c r="D71" s="21">
        <v>25</v>
      </c>
      <c r="E71" s="21">
        <v>9</v>
      </c>
      <c r="F71" s="21">
        <v>6</v>
      </c>
      <c r="G71" s="21">
        <v>13</v>
      </c>
      <c r="H71" s="21">
        <v>9</v>
      </c>
      <c r="I71" s="21">
        <v>2</v>
      </c>
      <c r="J71" s="21">
        <v>2</v>
      </c>
      <c r="K71" s="21">
        <v>21</v>
      </c>
      <c r="L71" s="21">
        <v>10</v>
      </c>
      <c r="M71" s="21">
        <v>4</v>
      </c>
      <c r="N71" s="21">
        <v>54</v>
      </c>
      <c r="O71" s="21">
        <v>30</v>
      </c>
      <c r="P71" s="21">
        <v>3</v>
      </c>
    </row>
    <row r="72" spans="1:16" x14ac:dyDescent="0.2">
      <c r="A72" s="20" t="s">
        <v>366</v>
      </c>
      <c r="B72" s="21">
        <v>55</v>
      </c>
      <c r="C72" s="21">
        <v>4</v>
      </c>
      <c r="D72" s="21">
        <v>17</v>
      </c>
      <c r="E72" s="21">
        <v>6</v>
      </c>
      <c r="F72" s="21">
        <v>1</v>
      </c>
      <c r="G72" s="21">
        <v>5</v>
      </c>
      <c r="H72" s="21">
        <v>2</v>
      </c>
      <c r="I72" s="21">
        <v>0</v>
      </c>
      <c r="J72" s="21">
        <v>1</v>
      </c>
      <c r="K72" s="21">
        <v>15</v>
      </c>
      <c r="L72" s="21">
        <v>2</v>
      </c>
      <c r="M72" s="21">
        <v>4</v>
      </c>
      <c r="N72" s="21">
        <v>35</v>
      </c>
      <c r="O72" s="21">
        <v>20</v>
      </c>
      <c r="P72" s="21">
        <v>0</v>
      </c>
    </row>
    <row r="73" spans="1:16" x14ac:dyDescent="0.2">
      <c r="A73" s="9" t="s">
        <v>372</v>
      </c>
      <c r="B73" s="9"/>
      <c r="C73" s="9"/>
      <c r="D73" s="9"/>
      <c r="E73" s="9"/>
      <c r="F73" s="9"/>
      <c r="G73" s="9"/>
      <c r="H73" s="9"/>
      <c r="I73" s="9"/>
      <c r="J73" s="9"/>
      <c r="K73" s="9"/>
      <c r="L73" s="9"/>
      <c r="M73" s="9"/>
      <c r="N73" s="9"/>
      <c r="O73" s="9"/>
      <c r="P73" s="9"/>
    </row>
    <row r="74" spans="1:16" x14ac:dyDescent="0.2">
      <c r="A74" s="20" t="s">
        <v>373</v>
      </c>
      <c r="B74" s="21">
        <v>537</v>
      </c>
      <c r="C74" s="21">
        <v>76</v>
      </c>
      <c r="D74" s="21">
        <v>145</v>
      </c>
      <c r="E74" s="21">
        <v>25</v>
      </c>
      <c r="F74" s="21">
        <v>16</v>
      </c>
      <c r="G74" s="21">
        <v>36</v>
      </c>
      <c r="H74" s="21">
        <v>22</v>
      </c>
      <c r="I74" s="21">
        <v>14</v>
      </c>
      <c r="J74" s="21">
        <v>6</v>
      </c>
      <c r="K74" s="21">
        <v>75</v>
      </c>
      <c r="L74" s="21">
        <v>37</v>
      </c>
      <c r="M74" s="21">
        <v>49</v>
      </c>
      <c r="N74" s="21">
        <v>292</v>
      </c>
      <c r="O74" s="21">
        <v>234</v>
      </c>
      <c r="P74" s="21">
        <v>11</v>
      </c>
    </row>
    <row r="75" spans="1:16" x14ac:dyDescent="0.2">
      <c r="A75" s="20" t="s">
        <v>374</v>
      </c>
      <c r="B75" s="21">
        <v>1329</v>
      </c>
      <c r="C75" s="21">
        <v>211</v>
      </c>
      <c r="D75" s="21">
        <v>430</v>
      </c>
      <c r="E75" s="21">
        <v>100</v>
      </c>
      <c r="F75" s="21">
        <v>82</v>
      </c>
      <c r="G75" s="21">
        <v>157</v>
      </c>
      <c r="H75" s="21">
        <v>113</v>
      </c>
      <c r="I75" s="21">
        <v>35</v>
      </c>
      <c r="J75" s="21">
        <v>29</v>
      </c>
      <c r="K75" s="21">
        <v>292</v>
      </c>
      <c r="L75" s="21">
        <v>136</v>
      </c>
      <c r="M75" s="21">
        <v>97</v>
      </c>
      <c r="N75" s="21">
        <v>870</v>
      </c>
      <c r="O75" s="21">
        <v>442</v>
      </c>
      <c r="P75" s="21">
        <v>17</v>
      </c>
    </row>
    <row r="76" spans="1:16" x14ac:dyDescent="0.2">
      <c r="A76" s="20" t="s">
        <v>375</v>
      </c>
      <c r="B76" s="21">
        <v>406</v>
      </c>
      <c r="C76" s="21">
        <v>78</v>
      </c>
      <c r="D76" s="21">
        <v>116</v>
      </c>
      <c r="E76" s="21">
        <v>34</v>
      </c>
      <c r="F76" s="21">
        <v>30</v>
      </c>
      <c r="G76" s="21">
        <v>63</v>
      </c>
      <c r="H76" s="21">
        <v>35</v>
      </c>
      <c r="I76" s="21">
        <v>14</v>
      </c>
      <c r="J76" s="21">
        <v>15</v>
      </c>
      <c r="K76" s="21">
        <v>99</v>
      </c>
      <c r="L76" s="21">
        <v>49</v>
      </c>
      <c r="M76" s="21">
        <v>24</v>
      </c>
      <c r="N76" s="21">
        <v>255</v>
      </c>
      <c r="O76" s="21">
        <v>145</v>
      </c>
      <c r="P76" s="21">
        <v>6</v>
      </c>
    </row>
    <row r="77" spans="1:16" x14ac:dyDescent="0.2">
      <c r="A77" s="20" t="s">
        <v>376</v>
      </c>
      <c r="B77" s="21">
        <v>152</v>
      </c>
      <c r="C77" s="21">
        <v>21</v>
      </c>
      <c r="D77" s="21">
        <v>42</v>
      </c>
      <c r="E77" s="21">
        <v>13</v>
      </c>
      <c r="F77" s="21">
        <v>11</v>
      </c>
      <c r="G77" s="21">
        <v>30</v>
      </c>
      <c r="H77" s="21">
        <v>11</v>
      </c>
      <c r="I77" s="21">
        <v>8</v>
      </c>
      <c r="J77" s="21">
        <v>5</v>
      </c>
      <c r="K77" s="21">
        <v>45</v>
      </c>
      <c r="L77" s="21">
        <v>20</v>
      </c>
      <c r="M77" s="21">
        <v>13</v>
      </c>
      <c r="N77" s="21">
        <v>100</v>
      </c>
      <c r="O77" s="21">
        <v>49</v>
      </c>
      <c r="P77" s="21">
        <v>3</v>
      </c>
    </row>
    <row r="78" spans="1:16" x14ac:dyDescent="0.2">
      <c r="A78" s="20" t="s">
        <v>377</v>
      </c>
      <c r="B78" s="21">
        <v>88</v>
      </c>
      <c r="C78" s="21">
        <v>16</v>
      </c>
      <c r="D78" s="21">
        <v>31</v>
      </c>
      <c r="E78" s="21">
        <v>15</v>
      </c>
      <c r="F78" s="21">
        <v>6</v>
      </c>
      <c r="G78" s="21">
        <v>15</v>
      </c>
      <c r="H78" s="21">
        <v>7</v>
      </c>
      <c r="I78" s="21">
        <v>3</v>
      </c>
      <c r="J78" s="21">
        <v>4</v>
      </c>
      <c r="K78" s="21">
        <v>26</v>
      </c>
      <c r="L78" s="21">
        <v>13</v>
      </c>
      <c r="M78" s="21">
        <v>5</v>
      </c>
      <c r="N78" s="21">
        <v>63</v>
      </c>
      <c r="O78" s="21">
        <v>24</v>
      </c>
      <c r="P78" s="21">
        <v>1</v>
      </c>
    </row>
    <row r="79" spans="1:16" x14ac:dyDescent="0.2">
      <c r="A79" s="20" t="s">
        <v>378</v>
      </c>
      <c r="B79" s="21">
        <v>84</v>
      </c>
      <c r="C79" s="21">
        <v>16</v>
      </c>
      <c r="D79" s="21">
        <v>24</v>
      </c>
      <c r="E79" s="21">
        <v>12</v>
      </c>
      <c r="F79" s="21">
        <v>6</v>
      </c>
      <c r="G79" s="21">
        <v>12</v>
      </c>
      <c r="H79" s="21">
        <v>10</v>
      </c>
      <c r="I79" s="21">
        <v>5</v>
      </c>
      <c r="J79" s="21">
        <v>7</v>
      </c>
      <c r="K79" s="21">
        <v>29</v>
      </c>
      <c r="L79" s="21">
        <v>15</v>
      </c>
      <c r="M79" s="21">
        <v>4</v>
      </c>
      <c r="N79" s="21">
        <v>62</v>
      </c>
      <c r="O79" s="21">
        <v>21</v>
      </c>
      <c r="P79" s="21">
        <v>1</v>
      </c>
    </row>
    <row r="80" spans="1:16" x14ac:dyDescent="0.2">
      <c r="A80" s="20" t="s">
        <v>366</v>
      </c>
      <c r="B80" s="21">
        <v>81</v>
      </c>
      <c r="C80" s="21">
        <v>7</v>
      </c>
      <c r="D80" s="21">
        <v>23</v>
      </c>
      <c r="E80" s="21">
        <v>8</v>
      </c>
      <c r="F80" s="21">
        <v>3</v>
      </c>
      <c r="G80" s="21">
        <v>5</v>
      </c>
      <c r="H80" s="21">
        <v>5</v>
      </c>
      <c r="I80" s="21">
        <v>0</v>
      </c>
      <c r="J80" s="21">
        <v>2</v>
      </c>
      <c r="K80" s="21">
        <v>20</v>
      </c>
      <c r="L80" s="21">
        <v>6</v>
      </c>
      <c r="M80" s="21">
        <v>5</v>
      </c>
      <c r="N80" s="21">
        <v>50</v>
      </c>
      <c r="O80" s="21">
        <v>29</v>
      </c>
      <c r="P80" s="21">
        <v>2</v>
      </c>
    </row>
    <row r="81" spans="1:16" x14ac:dyDescent="0.2">
      <c r="A81" s="9" t="s">
        <v>379</v>
      </c>
      <c r="B81" s="9"/>
      <c r="C81" s="9"/>
      <c r="D81" s="9"/>
      <c r="E81" s="9"/>
      <c r="F81" s="9"/>
      <c r="G81" s="9"/>
      <c r="H81" s="9"/>
      <c r="I81" s="9"/>
      <c r="J81" s="9"/>
      <c r="K81" s="9"/>
      <c r="L81" s="9"/>
      <c r="M81" s="9"/>
      <c r="N81" s="9"/>
      <c r="O81" s="9"/>
      <c r="P81" s="9"/>
    </row>
    <row r="82" spans="1:16" x14ac:dyDescent="0.2">
      <c r="A82" s="20" t="s">
        <v>380</v>
      </c>
      <c r="B82" s="21">
        <v>788</v>
      </c>
      <c r="C82" s="21">
        <v>123</v>
      </c>
      <c r="D82" s="21">
        <v>235</v>
      </c>
      <c r="E82" s="21">
        <v>106</v>
      </c>
      <c r="F82" s="21">
        <v>64</v>
      </c>
      <c r="G82" s="21">
        <v>112</v>
      </c>
      <c r="H82" s="21">
        <v>74</v>
      </c>
      <c r="I82" s="21">
        <v>30</v>
      </c>
      <c r="J82" s="21">
        <v>35</v>
      </c>
      <c r="K82" s="21">
        <v>199</v>
      </c>
      <c r="L82" s="21">
        <v>104</v>
      </c>
      <c r="M82" s="21">
        <v>59</v>
      </c>
      <c r="N82" s="21">
        <v>543</v>
      </c>
      <c r="O82" s="21">
        <v>233</v>
      </c>
      <c r="P82" s="21">
        <v>12</v>
      </c>
    </row>
    <row r="83" spans="1:16" x14ac:dyDescent="0.2">
      <c r="A83" s="20" t="s">
        <v>381</v>
      </c>
      <c r="B83" s="21">
        <v>1824</v>
      </c>
      <c r="C83" s="21">
        <v>298</v>
      </c>
      <c r="D83" s="21">
        <v>557</v>
      </c>
      <c r="E83" s="21">
        <v>94</v>
      </c>
      <c r="F83" s="21">
        <v>89</v>
      </c>
      <c r="G83" s="21">
        <v>199</v>
      </c>
      <c r="H83" s="21">
        <v>125</v>
      </c>
      <c r="I83" s="21">
        <v>49</v>
      </c>
      <c r="J83" s="21">
        <v>31</v>
      </c>
      <c r="K83" s="21">
        <v>369</v>
      </c>
      <c r="L83" s="21">
        <v>167</v>
      </c>
      <c r="M83" s="21">
        <v>134</v>
      </c>
      <c r="N83" s="21">
        <v>1109</v>
      </c>
      <c r="O83" s="21">
        <v>686</v>
      </c>
      <c r="P83" s="21">
        <v>29</v>
      </c>
    </row>
    <row r="84" spans="1:16" x14ac:dyDescent="0.2">
      <c r="A84" s="20" t="s">
        <v>366</v>
      </c>
      <c r="B84" s="21">
        <v>65</v>
      </c>
      <c r="C84" s="21">
        <v>4</v>
      </c>
      <c r="D84" s="21">
        <v>19</v>
      </c>
      <c r="E84" s="21">
        <v>7</v>
      </c>
      <c r="F84" s="21">
        <v>1</v>
      </c>
      <c r="G84" s="21">
        <v>7</v>
      </c>
      <c r="H84" s="21">
        <v>4</v>
      </c>
      <c r="I84" s="21">
        <v>0</v>
      </c>
      <c r="J84" s="21">
        <v>2</v>
      </c>
      <c r="K84" s="21">
        <v>18</v>
      </c>
      <c r="L84" s="21">
        <v>5</v>
      </c>
      <c r="M84" s="21">
        <v>4</v>
      </c>
      <c r="N84" s="21">
        <v>40</v>
      </c>
      <c r="O84" s="21">
        <v>25</v>
      </c>
      <c r="P84" s="21">
        <v>0</v>
      </c>
    </row>
    <row r="85" spans="1:16" x14ac:dyDescent="0.2">
      <c r="A85" s="9" t="s">
        <v>382</v>
      </c>
      <c r="B85" s="9"/>
      <c r="C85" s="9"/>
      <c r="D85" s="9"/>
      <c r="E85" s="9"/>
      <c r="F85" s="9"/>
      <c r="G85" s="9"/>
      <c r="H85" s="9"/>
      <c r="I85" s="9"/>
      <c r="J85" s="9"/>
      <c r="K85" s="9"/>
      <c r="L85" s="9"/>
      <c r="M85" s="9"/>
      <c r="N85" s="9"/>
      <c r="O85" s="9"/>
      <c r="P85" s="9"/>
    </row>
    <row r="86" spans="1:16" x14ac:dyDescent="0.2">
      <c r="A86" s="20" t="s">
        <v>383</v>
      </c>
      <c r="B86" s="21">
        <v>393</v>
      </c>
      <c r="C86" s="21">
        <v>45</v>
      </c>
      <c r="D86" s="21">
        <v>99</v>
      </c>
      <c r="E86" s="21">
        <v>33</v>
      </c>
      <c r="F86" s="21">
        <v>25</v>
      </c>
      <c r="G86" s="21">
        <v>54</v>
      </c>
      <c r="H86" s="21">
        <v>28</v>
      </c>
      <c r="I86" s="21">
        <v>9</v>
      </c>
      <c r="J86" s="21">
        <v>16</v>
      </c>
      <c r="K86" s="21">
        <v>96</v>
      </c>
      <c r="L86" s="21">
        <v>49</v>
      </c>
      <c r="M86" s="21">
        <v>31</v>
      </c>
      <c r="N86" s="21">
        <v>250</v>
      </c>
      <c r="O86" s="21">
        <v>140</v>
      </c>
      <c r="P86" s="21">
        <v>3</v>
      </c>
    </row>
    <row r="87" spans="1:16" x14ac:dyDescent="0.2">
      <c r="A87" s="20" t="s">
        <v>181</v>
      </c>
      <c r="B87" s="21">
        <v>1944</v>
      </c>
      <c r="C87" s="21">
        <v>333</v>
      </c>
      <c r="D87" s="21">
        <v>622</v>
      </c>
      <c r="E87" s="21">
        <v>154</v>
      </c>
      <c r="F87" s="21">
        <v>115</v>
      </c>
      <c r="G87" s="21">
        <v>232</v>
      </c>
      <c r="H87" s="21">
        <v>159</v>
      </c>
      <c r="I87" s="21">
        <v>60</v>
      </c>
      <c r="J87" s="21">
        <v>45</v>
      </c>
      <c r="K87" s="21">
        <v>424</v>
      </c>
      <c r="L87" s="21">
        <v>198</v>
      </c>
      <c r="M87" s="21">
        <v>135</v>
      </c>
      <c r="N87" s="21">
        <v>1241</v>
      </c>
      <c r="O87" s="21">
        <v>673</v>
      </c>
      <c r="P87" s="21">
        <v>30</v>
      </c>
    </row>
    <row r="88" spans="1:16" x14ac:dyDescent="0.2">
      <c r="A88" s="20" t="s">
        <v>182</v>
      </c>
      <c r="B88" s="21">
        <v>38</v>
      </c>
      <c r="C88" s="21">
        <v>10</v>
      </c>
      <c r="D88" s="21">
        <v>8</v>
      </c>
      <c r="E88" s="21">
        <v>1</v>
      </c>
      <c r="F88" s="21">
        <v>4</v>
      </c>
      <c r="G88" s="21">
        <v>5</v>
      </c>
      <c r="H88" s="21">
        <v>4</v>
      </c>
      <c r="I88" s="21">
        <v>3</v>
      </c>
      <c r="J88" s="21">
        <v>0</v>
      </c>
      <c r="K88" s="21">
        <v>8</v>
      </c>
      <c r="L88" s="21">
        <v>3</v>
      </c>
      <c r="M88" s="21">
        <v>2</v>
      </c>
      <c r="N88" s="21">
        <v>25</v>
      </c>
      <c r="O88" s="21">
        <v>12</v>
      </c>
      <c r="P88" s="21">
        <v>1</v>
      </c>
    </row>
    <row r="89" spans="1:16" x14ac:dyDescent="0.2">
      <c r="A89" s="20" t="s">
        <v>384</v>
      </c>
      <c r="B89" s="21">
        <v>36</v>
      </c>
      <c r="C89" s="21">
        <v>6</v>
      </c>
      <c r="D89" s="21">
        <v>14</v>
      </c>
      <c r="E89" s="21">
        <v>2</v>
      </c>
      <c r="F89" s="21">
        <v>1</v>
      </c>
      <c r="G89" s="21">
        <v>7</v>
      </c>
      <c r="H89" s="21">
        <v>1</v>
      </c>
      <c r="I89" s="21">
        <v>0</v>
      </c>
      <c r="J89" s="21">
        <v>0</v>
      </c>
      <c r="K89" s="21">
        <v>5</v>
      </c>
      <c r="L89" s="21">
        <v>8</v>
      </c>
      <c r="M89" s="21">
        <v>2</v>
      </c>
      <c r="N89" s="21">
        <v>24</v>
      </c>
      <c r="O89" s="21">
        <v>12</v>
      </c>
      <c r="P89" s="21">
        <v>0</v>
      </c>
    </row>
    <row r="90" spans="1:16" x14ac:dyDescent="0.2">
      <c r="A90" s="20" t="s">
        <v>183</v>
      </c>
      <c r="B90" s="21">
        <v>53</v>
      </c>
      <c r="C90" s="21">
        <v>13</v>
      </c>
      <c r="D90" s="21">
        <v>18</v>
      </c>
      <c r="E90" s="21">
        <v>5</v>
      </c>
      <c r="F90" s="21">
        <v>5</v>
      </c>
      <c r="G90" s="21">
        <v>9</v>
      </c>
      <c r="H90" s="21">
        <v>5</v>
      </c>
      <c r="I90" s="21">
        <v>3</v>
      </c>
      <c r="J90" s="21">
        <v>3</v>
      </c>
      <c r="K90" s="21">
        <v>16</v>
      </c>
      <c r="L90" s="21">
        <v>9</v>
      </c>
      <c r="M90" s="21">
        <v>1</v>
      </c>
      <c r="N90" s="21">
        <v>38</v>
      </c>
      <c r="O90" s="21">
        <v>14</v>
      </c>
      <c r="P90" s="21">
        <v>1</v>
      </c>
    </row>
    <row r="91" spans="1:16" x14ac:dyDescent="0.2">
      <c r="A91" s="20" t="s">
        <v>385</v>
      </c>
      <c r="B91" s="21">
        <v>22</v>
      </c>
      <c r="C91" s="21">
        <v>3</v>
      </c>
      <c r="D91" s="21">
        <v>4</v>
      </c>
      <c r="E91" s="21">
        <v>0</v>
      </c>
      <c r="F91" s="21">
        <v>0</v>
      </c>
      <c r="G91" s="21">
        <v>0</v>
      </c>
      <c r="H91" s="21">
        <v>0</v>
      </c>
      <c r="I91" s="21">
        <v>2</v>
      </c>
      <c r="J91" s="21">
        <v>0</v>
      </c>
      <c r="K91" s="21">
        <v>1</v>
      </c>
      <c r="L91" s="21">
        <v>0</v>
      </c>
      <c r="M91" s="21">
        <v>0</v>
      </c>
      <c r="N91" s="21">
        <v>7</v>
      </c>
      <c r="O91" s="21">
        <v>15</v>
      </c>
      <c r="P91" s="21">
        <v>0</v>
      </c>
    </row>
    <row r="92" spans="1:16" x14ac:dyDescent="0.2">
      <c r="A92" s="20" t="s">
        <v>386</v>
      </c>
      <c r="B92" s="21">
        <v>32</v>
      </c>
      <c r="C92" s="21">
        <v>0</v>
      </c>
      <c r="D92" s="21">
        <v>5</v>
      </c>
      <c r="E92" s="21">
        <v>0</v>
      </c>
      <c r="F92" s="21">
        <v>0</v>
      </c>
      <c r="G92" s="21">
        <v>0</v>
      </c>
      <c r="H92" s="21">
        <v>0</v>
      </c>
      <c r="I92" s="21">
        <v>0</v>
      </c>
      <c r="J92" s="21">
        <v>0</v>
      </c>
      <c r="K92" s="21">
        <v>3</v>
      </c>
      <c r="L92" s="21">
        <v>1</v>
      </c>
      <c r="M92" s="21">
        <v>5</v>
      </c>
      <c r="N92" s="21">
        <v>11</v>
      </c>
      <c r="O92" s="21">
        <v>20</v>
      </c>
      <c r="P92" s="21">
        <v>1</v>
      </c>
    </row>
    <row r="93" spans="1:16" x14ac:dyDescent="0.2">
      <c r="A93" s="20" t="s">
        <v>387</v>
      </c>
      <c r="B93" s="21">
        <v>9</v>
      </c>
      <c r="C93" s="21">
        <v>2</v>
      </c>
      <c r="D93" s="21">
        <v>2</v>
      </c>
      <c r="E93" s="21">
        <v>0</v>
      </c>
      <c r="F93" s="21">
        <v>0</v>
      </c>
      <c r="G93" s="21">
        <v>0</v>
      </c>
      <c r="H93" s="21">
        <v>0</v>
      </c>
      <c r="I93" s="21">
        <v>1</v>
      </c>
      <c r="J93" s="21">
        <v>0</v>
      </c>
      <c r="K93" s="21">
        <v>1</v>
      </c>
      <c r="L93" s="21">
        <v>0</v>
      </c>
      <c r="M93" s="21">
        <v>2</v>
      </c>
      <c r="N93" s="21">
        <v>6</v>
      </c>
      <c r="O93" s="21">
        <v>3</v>
      </c>
      <c r="P93" s="21">
        <v>0</v>
      </c>
    </row>
    <row r="94" spans="1:16" x14ac:dyDescent="0.2">
      <c r="A94" s="20" t="s">
        <v>366</v>
      </c>
      <c r="B94" s="21">
        <v>150</v>
      </c>
      <c r="C94" s="21">
        <v>13</v>
      </c>
      <c r="D94" s="21">
        <v>39</v>
      </c>
      <c r="E94" s="21">
        <v>12</v>
      </c>
      <c r="F94" s="21">
        <v>4</v>
      </c>
      <c r="G94" s="21">
        <v>11</v>
      </c>
      <c r="H94" s="21">
        <v>6</v>
      </c>
      <c r="I94" s="21">
        <v>1</v>
      </c>
      <c r="J94" s="21">
        <v>4</v>
      </c>
      <c r="K94" s="21">
        <v>32</v>
      </c>
      <c r="L94" s="21">
        <v>8</v>
      </c>
      <c r="M94" s="21">
        <v>19</v>
      </c>
      <c r="N94" s="21">
        <v>90</v>
      </c>
      <c r="O94" s="21">
        <v>55</v>
      </c>
      <c r="P94" s="21">
        <v>5</v>
      </c>
    </row>
    <row r="95" spans="1:16" x14ac:dyDescent="0.2">
      <c r="A95" s="9" t="s">
        <v>388</v>
      </c>
      <c r="B95" s="9"/>
      <c r="C95" s="9"/>
      <c r="D95" s="9"/>
      <c r="E95" s="9"/>
      <c r="F95" s="9"/>
      <c r="G95" s="9"/>
      <c r="H95" s="9"/>
      <c r="I95" s="9"/>
      <c r="J95" s="9"/>
      <c r="K95" s="9"/>
      <c r="L95" s="9"/>
      <c r="M95" s="9"/>
      <c r="N95" s="9"/>
      <c r="O95" s="9"/>
      <c r="P95" s="9"/>
    </row>
    <row r="96" spans="1:16" x14ac:dyDescent="0.2">
      <c r="A96" s="20" t="s">
        <v>184</v>
      </c>
      <c r="B96" s="21">
        <v>54</v>
      </c>
      <c r="C96" s="21">
        <v>3</v>
      </c>
      <c r="D96" s="21">
        <v>16</v>
      </c>
      <c r="E96" s="21">
        <v>3</v>
      </c>
      <c r="F96" s="21">
        <v>1</v>
      </c>
      <c r="G96" s="21">
        <v>7</v>
      </c>
      <c r="H96" s="21">
        <v>5</v>
      </c>
      <c r="I96" s="21">
        <v>2</v>
      </c>
      <c r="J96" s="21">
        <v>0</v>
      </c>
      <c r="K96" s="21">
        <v>6</v>
      </c>
      <c r="L96" s="21">
        <v>6</v>
      </c>
      <c r="M96" s="21">
        <v>9</v>
      </c>
      <c r="N96" s="21">
        <v>31</v>
      </c>
      <c r="O96" s="21">
        <v>22</v>
      </c>
      <c r="P96" s="21">
        <v>1</v>
      </c>
    </row>
    <row r="97" spans="1:16" x14ac:dyDescent="0.2">
      <c r="A97" s="20" t="s">
        <v>185</v>
      </c>
      <c r="B97" s="21">
        <v>196</v>
      </c>
      <c r="C97" s="21">
        <v>22</v>
      </c>
      <c r="D97" s="21">
        <v>47</v>
      </c>
      <c r="E97" s="21">
        <v>15</v>
      </c>
      <c r="F97" s="21">
        <v>3</v>
      </c>
      <c r="G97" s="21">
        <v>8</v>
      </c>
      <c r="H97" s="21">
        <v>9</v>
      </c>
      <c r="I97" s="21">
        <v>5</v>
      </c>
      <c r="J97" s="21">
        <v>5</v>
      </c>
      <c r="K97" s="21">
        <v>31</v>
      </c>
      <c r="L97" s="21">
        <v>10</v>
      </c>
      <c r="M97" s="21">
        <v>15</v>
      </c>
      <c r="N97" s="21">
        <v>108</v>
      </c>
      <c r="O97" s="21">
        <v>86</v>
      </c>
      <c r="P97" s="21">
        <v>2</v>
      </c>
    </row>
    <row r="98" spans="1:16" x14ac:dyDescent="0.2">
      <c r="A98" s="20" t="s">
        <v>186</v>
      </c>
      <c r="B98" s="21">
        <v>310</v>
      </c>
      <c r="C98" s="21">
        <v>36</v>
      </c>
      <c r="D98" s="21">
        <v>79</v>
      </c>
      <c r="E98" s="21">
        <v>14</v>
      </c>
      <c r="F98" s="21">
        <v>12</v>
      </c>
      <c r="G98" s="21">
        <v>22</v>
      </c>
      <c r="H98" s="21">
        <v>15</v>
      </c>
      <c r="I98" s="21">
        <v>7</v>
      </c>
      <c r="J98" s="21">
        <v>5</v>
      </c>
      <c r="K98" s="21">
        <v>57</v>
      </c>
      <c r="L98" s="21">
        <v>25</v>
      </c>
      <c r="M98" s="21">
        <v>30</v>
      </c>
      <c r="N98" s="21">
        <v>177</v>
      </c>
      <c r="O98" s="21">
        <v>127</v>
      </c>
      <c r="P98" s="21">
        <v>6</v>
      </c>
    </row>
    <row r="99" spans="1:16" x14ac:dyDescent="0.2">
      <c r="A99" s="20" t="s">
        <v>187</v>
      </c>
      <c r="B99" s="21">
        <v>385</v>
      </c>
      <c r="C99" s="21">
        <v>67</v>
      </c>
      <c r="D99" s="21">
        <v>106</v>
      </c>
      <c r="E99" s="21">
        <v>24</v>
      </c>
      <c r="F99" s="21">
        <v>14</v>
      </c>
      <c r="G99" s="21">
        <v>44</v>
      </c>
      <c r="H99" s="21">
        <v>32</v>
      </c>
      <c r="I99" s="21">
        <v>14</v>
      </c>
      <c r="J99" s="21">
        <v>9</v>
      </c>
      <c r="K99" s="21">
        <v>75</v>
      </c>
      <c r="L99" s="21">
        <v>29</v>
      </c>
      <c r="M99" s="21">
        <v>24</v>
      </c>
      <c r="N99" s="21">
        <v>235</v>
      </c>
      <c r="O99" s="21">
        <v>143</v>
      </c>
      <c r="P99" s="21">
        <v>7</v>
      </c>
    </row>
    <row r="100" spans="1:16" x14ac:dyDescent="0.2">
      <c r="A100" s="20" t="s">
        <v>188</v>
      </c>
      <c r="B100" s="21">
        <v>361</v>
      </c>
      <c r="C100" s="21">
        <v>66</v>
      </c>
      <c r="D100" s="21">
        <v>117</v>
      </c>
      <c r="E100" s="21">
        <v>31</v>
      </c>
      <c r="F100" s="21">
        <v>19</v>
      </c>
      <c r="G100" s="21">
        <v>43</v>
      </c>
      <c r="H100" s="21">
        <v>34</v>
      </c>
      <c r="I100" s="21">
        <v>11</v>
      </c>
      <c r="J100" s="21">
        <v>7</v>
      </c>
      <c r="K100" s="21">
        <v>84</v>
      </c>
      <c r="L100" s="21">
        <v>51</v>
      </c>
      <c r="M100" s="21">
        <v>31</v>
      </c>
      <c r="N100" s="21">
        <v>249</v>
      </c>
      <c r="O100" s="21">
        <v>109</v>
      </c>
      <c r="P100" s="21">
        <v>3</v>
      </c>
    </row>
    <row r="101" spans="1:16" x14ac:dyDescent="0.2">
      <c r="A101" s="20" t="s">
        <v>189</v>
      </c>
      <c r="B101" s="21">
        <v>315</v>
      </c>
      <c r="C101" s="21">
        <v>53</v>
      </c>
      <c r="D101" s="21">
        <v>110</v>
      </c>
      <c r="E101" s="21">
        <v>30</v>
      </c>
      <c r="F101" s="21">
        <v>24</v>
      </c>
      <c r="G101" s="21">
        <v>47</v>
      </c>
      <c r="H101" s="21">
        <v>28</v>
      </c>
      <c r="I101" s="21">
        <v>4</v>
      </c>
      <c r="J101" s="21">
        <v>4</v>
      </c>
      <c r="K101" s="21">
        <v>75</v>
      </c>
      <c r="L101" s="21">
        <v>45</v>
      </c>
      <c r="M101" s="21">
        <v>19</v>
      </c>
      <c r="N101" s="21">
        <v>215</v>
      </c>
      <c r="O101" s="21">
        <v>98</v>
      </c>
      <c r="P101" s="21">
        <v>2</v>
      </c>
    </row>
    <row r="102" spans="1:16" x14ac:dyDescent="0.2">
      <c r="A102" s="20" t="s">
        <v>190</v>
      </c>
      <c r="B102" s="21">
        <v>364</v>
      </c>
      <c r="C102" s="21">
        <v>69</v>
      </c>
      <c r="D102" s="21">
        <v>129</v>
      </c>
      <c r="E102" s="21">
        <v>28</v>
      </c>
      <c r="F102" s="21">
        <v>30</v>
      </c>
      <c r="G102" s="21">
        <v>61</v>
      </c>
      <c r="H102" s="21">
        <v>28</v>
      </c>
      <c r="I102" s="21">
        <v>12</v>
      </c>
      <c r="J102" s="21">
        <v>13</v>
      </c>
      <c r="K102" s="21">
        <v>90</v>
      </c>
      <c r="L102" s="21">
        <v>41</v>
      </c>
      <c r="M102" s="21">
        <v>23</v>
      </c>
      <c r="N102" s="21">
        <v>244</v>
      </c>
      <c r="O102" s="21">
        <v>118</v>
      </c>
      <c r="P102" s="21">
        <v>2</v>
      </c>
    </row>
    <row r="103" spans="1:16" x14ac:dyDescent="0.2">
      <c r="A103" s="20" t="s">
        <v>191</v>
      </c>
      <c r="B103" s="21">
        <v>267</v>
      </c>
      <c r="C103" s="21">
        <v>48</v>
      </c>
      <c r="D103" s="21">
        <v>105</v>
      </c>
      <c r="E103" s="21">
        <v>25</v>
      </c>
      <c r="F103" s="21">
        <v>24</v>
      </c>
      <c r="G103" s="21">
        <v>44</v>
      </c>
      <c r="H103" s="21">
        <v>24</v>
      </c>
      <c r="I103" s="21">
        <v>10</v>
      </c>
      <c r="J103" s="21">
        <v>13</v>
      </c>
      <c r="K103" s="21">
        <v>71</v>
      </c>
      <c r="L103" s="21">
        <v>36</v>
      </c>
      <c r="M103" s="21">
        <v>23</v>
      </c>
      <c r="N103" s="21">
        <v>189</v>
      </c>
      <c r="O103" s="21">
        <v>76</v>
      </c>
      <c r="P103" s="21">
        <v>2</v>
      </c>
    </row>
    <row r="104" spans="1:16" x14ac:dyDescent="0.2">
      <c r="A104" s="20" t="s">
        <v>192</v>
      </c>
      <c r="B104" s="21">
        <v>90</v>
      </c>
      <c r="C104" s="21">
        <v>18</v>
      </c>
      <c r="D104" s="21">
        <v>25</v>
      </c>
      <c r="E104" s="21">
        <v>7</v>
      </c>
      <c r="F104" s="21">
        <v>8</v>
      </c>
      <c r="G104" s="21">
        <v>13</v>
      </c>
      <c r="H104" s="21">
        <v>6</v>
      </c>
      <c r="I104" s="21">
        <v>5</v>
      </c>
      <c r="J104" s="21">
        <v>4</v>
      </c>
      <c r="K104" s="21">
        <v>22</v>
      </c>
      <c r="L104" s="21">
        <v>7</v>
      </c>
      <c r="M104" s="21">
        <v>3</v>
      </c>
      <c r="N104" s="21">
        <v>56</v>
      </c>
      <c r="O104" s="21">
        <v>32</v>
      </c>
      <c r="P104" s="21">
        <v>2</v>
      </c>
    </row>
    <row r="105" spans="1:16" x14ac:dyDescent="0.2">
      <c r="A105" s="20" t="s">
        <v>193</v>
      </c>
      <c r="B105" s="21">
        <v>94</v>
      </c>
      <c r="C105" s="21">
        <v>19</v>
      </c>
      <c r="D105" s="21">
        <v>28</v>
      </c>
      <c r="E105" s="21">
        <v>13</v>
      </c>
      <c r="F105" s="21">
        <v>15</v>
      </c>
      <c r="G105" s="21">
        <v>16</v>
      </c>
      <c r="H105" s="21">
        <v>10</v>
      </c>
      <c r="I105" s="21">
        <v>6</v>
      </c>
      <c r="J105" s="21">
        <v>7</v>
      </c>
      <c r="K105" s="21">
        <v>31</v>
      </c>
      <c r="L105" s="21">
        <v>10</v>
      </c>
      <c r="M105" s="21">
        <v>4</v>
      </c>
      <c r="N105" s="21">
        <v>69</v>
      </c>
      <c r="O105" s="21">
        <v>23</v>
      </c>
      <c r="P105" s="21">
        <v>2</v>
      </c>
    </row>
    <row r="106" spans="1:16" x14ac:dyDescent="0.2">
      <c r="A106" s="20" t="s">
        <v>389</v>
      </c>
      <c r="B106" s="21">
        <v>47</v>
      </c>
      <c r="C106" s="21">
        <v>4</v>
      </c>
      <c r="D106" s="21">
        <v>5</v>
      </c>
      <c r="E106" s="21">
        <v>0</v>
      </c>
      <c r="F106" s="21">
        <v>1</v>
      </c>
      <c r="G106" s="21">
        <v>1</v>
      </c>
      <c r="H106" s="21">
        <v>2</v>
      </c>
      <c r="I106" s="21">
        <v>1</v>
      </c>
      <c r="J106" s="21">
        <v>0</v>
      </c>
      <c r="K106" s="21">
        <v>7</v>
      </c>
      <c r="L106" s="21">
        <v>3</v>
      </c>
      <c r="M106" s="21">
        <v>4</v>
      </c>
      <c r="N106" s="21">
        <v>23</v>
      </c>
      <c r="O106" s="21">
        <v>24</v>
      </c>
      <c r="P106" s="21">
        <v>0</v>
      </c>
    </row>
    <row r="107" spans="1:16" x14ac:dyDescent="0.2">
      <c r="A107" s="20" t="s">
        <v>366</v>
      </c>
      <c r="B107" s="21">
        <v>194</v>
      </c>
      <c r="C107" s="21">
        <v>20</v>
      </c>
      <c r="D107" s="21">
        <v>44</v>
      </c>
      <c r="E107" s="21">
        <v>17</v>
      </c>
      <c r="F107" s="21">
        <v>3</v>
      </c>
      <c r="G107" s="21">
        <v>12</v>
      </c>
      <c r="H107" s="21">
        <v>10</v>
      </c>
      <c r="I107" s="21">
        <v>2</v>
      </c>
      <c r="J107" s="21">
        <v>1</v>
      </c>
      <c r="K107" s="21">
        <v>37</v>
      </c>
      <c r="L107" s="21">
        <v>13</v>
      </c>
      <c r="M107" s="21">
        <v>12</v>
      </c>
      <c r="N107" s="21">
        <v>96</v>
      </c>
      <c r="O107" s="21">
        <v>86</v>
      </c>
      <c r="P107" s="21">
        <v>12</v>
      </c>
    </row>
    <row r="108" spans="1:16" x14ac:dyDescent="0.2">
      <c r="A108" s="9" t="s">
        <v>390</v>
      </c>
      <c r="B108" s="9"/>
      <c r="C108" s="9"/>
      <c r="D108" s="9"/>
      <c r="E108" s="9"/>
      <c r="F108" s="9"/>
      <c r="G108" s="9"/>
      <c r="H108" s="9"/>
      <c r="I108" s="9"/>
      <c r="J108" s="9"/>
      <c r="K108" s="9"/>
      <c r="L108" s="9"/>
      <c r="M108" s="9"/>
      <c r="N108" s="9"/>
      <c r="O108" s="9"/>
      <c r="P108" s="9"/>
    </row>
    <row r="109" spans="1:16" x14ac:dyDescent="0.2">
      <c r="A109" s="20" t="s">
        <v>391</v>
      </c>
      <c r="B109" s="21">
        <v>633</v>
      </c>
      <c r="C109" s="21">
        <v>96</v>
      </c>
      <c r="D109" s="21">
        <v>178</v>
      </c>
      <c r="E109" s="21">
        <v>35</v>
      </c>
      <c r="F109" s="21">
        <v>31</v>
      </c>
      <c r="G109" s="21">
        <v>45</v>
      </c>
      <c r="H109" s="21">
        <v>45</v>
      </c>
      <c r="I109" s="21">
        <v>11</v>
      </c>
      <c r="J109" s="21">
        <v>11</v>
      </c>
      <c r="K109" s="21">
        <v>113</v>
      </c>
      <c r="L109" s="21">
        <v>42</v>
      </c>
      <c r="M109" s="21">
        <v>48</v>
      </c>
      <c r="N109" s="21">
        <v>376</v>
      </c>
      <c r="O109" s="21">
        <v>251</v>
      </c>
      <c r="P109" s="21">
        <v>6</v>
      </c>
    </row>
    <row r="110" spans="1:16" x14ac:dyDescent="0.2">
      <c r="A110" s="20" t="s">
        <v>392</v>
      </c>
      <c r="B110" s="21">
        <v>1123</v>
      </c>
      <c r="C110" s="21">
        <v>176</v>
      </c>
      <c r="D110" s="21">
        <v>344</v>
      </c>
      <c r="E110" s="21">
        <v>83</v>
      </c>
      <c r="F110" s="21">
        <v>60</v>
      </c>
      <c r="G110" s="21">
        <v>121</v>
      </c>
      <c r="H110" s="21">
        <v>67</v>
      </c>
      <c r="I110" s="21">
        <v>36</v>
      </c>
      <c r="J110" s="21">
        <v>33</v>
      </c>
      <c r="K110" s="21">
        <v>216</v>
      </c>
      <c r="L110" s="21">
        <v>107</v>
      </c>
      <c r="M110" s="21">
        <v>78</v>
      </c>
      <c r="N110" s="21">
        <v>689</v>
      </c>
      <c r="O110" s="21">
        <v>413</v>
      </c>
      <c r="P110" s="21">
        <v>21</v>
      </c>
    </row>
    <row r="111" spans="1:16" x14ac:dyDescent="0.2">
      <c r="A111" s="20" t="s">
        <v>393</v>
      </c>
      <c r="B111" s="21">
        <v>660</v>
      </c>
      <c r="C111" s="21">
        <v>123</v>
      </c>
      <c r="D111" s="21">
        <v>201</v>
      </c>
      <c r="E111" s="21">
        <v>65</v>
      </c>
      <c r="F111" s="21">
        <v>45</v>
      </c>
      <c r="G111" s="21">
        <v>104</v>
      </c>
      <c r="H111" s="21">
        <v>65</v>
      </c>
      <c r="I111" s="21">
        <v>24</v>
      </c>
      <c r="J111" s="21">
        <v>16</v>
      </c>
      <c r="K111" s="21">
        <v>173</v>
      </c>
      <c r="L111" s="21">
        <v>83</v>
      </c>
      <c r="M111" s="21">
        <v>55</v>
      </c>
      <c r="N111" s="21">
        <v>449</v>
      </c>
      <c r="O111" s="21">
        <v>201</v>
      </c>
      <c r="P111" s="21">
        <v>10</v>
      </c>
    </row>
    <row r="112" spans="1:16" x14ac:dyDescent="0.2">
      <c r="A112" s="20" t="s">
        <v>394</v>
      </c>
      <c r="B112" s="21">
        <v>261</v>
      </c>
      <c r="C112" s="21">
        <v>30</v>
      </c>
      <c r="D112" s="21">
        <v>88</v>
      </c>
      <c r="E112" s="21">
        <v>24</v>
      </c>
      <c r="F112" s="21">
        <v>18</v>
      </c>
      <c r="G112" s="21">
        <v>48</v>
      </c>
      <c r="H112" s="21">
        <v>26</v>
      </c>
      <c r="I112" s="21">
        <v>8</v>
      </c>
      <c r="J112" s="21">
        <v>8</v>
      </c>
      <c r="K112" s="21">
        <v>84</v>
      </c>
      <c r="L112" s="21">
        <v>44</v>
      </c>
      <c r="M112" s="21">
        <v>16</v>
      </c>
      <c r="N112" s="21">
        <v>178</v>
      </c>
      <c r="O112" s="21">
        <v>79</v>
      </c>
      <c r="P112" s="21">
        <v>4</v>
      </c>
    </row>
    <row r="113" spans="1:16" x14ac:dyDescent="0.2">
      <c r="A113" s="9" t="s">
        <v>395</v>
      </c>
      <c r="B113" s="9"/>
      <c r="C113" s="9"/>
      <c r="D113" s="9"/>
      <c r="E113" s="9"/>
      <c r="F113" s="9"/>
      <c r="G113" s="9"/>
      <c r="H113" s="9"/>
      <c r="I113" s="9"/>
      <c r="J113" s="9"/>
      <c r="K113" s="9"/>
      <c r="L113" s="9"/>
      <c r="M113" s="9"/>
      <c r="N113" s="9"/>
      <c r="O113" s="9"/>
      <c r="P113" s="9"/>
    </row>
    <row r="114" spans="1:16" x14ac:dyDescent="0.2">
      <c r="A114" s="20" t="s">
        <v>396</v>
      </c>
      <c r="B114" s="21">
        <v>329</v>
      </c>
      <c r="C114" s="21">
        <v>41</v>
      </c>
      <c r="D114" s="21">
        <v>93</v>
      </c>
      <c r="E114" s="21">
        <v>20</v>
      </c>
      <c r="F114" s="21">
        <v>16</v>
      </c>
      <c r="G114" s="21">
        <v>44</v>
      </c>
      <c r="H114" s="21">
        <v>25</v>
      </c>
      <c r="I114" s="21">
        <v>6</v>
      </c>
      <c r="J114" s="21">
        <v>6</v>
      </c>
      <c r="K114" s="21">
        <v>63</v>
      </c>
      <c r="L114" s="21">
        <v>32</v>
      </c>
      <c r="M114" s="21">
        <v>31</v>
      </c>
      <c r="N114" s="21">
        <v>205</v>
      </c>
      <c r="O114" s="21">
        <v>119</v>
      </c>
      <c r="P114" s="21">
        <v>5</v>
      </c>
    </row>
    <row r="115" spans="1:16" x14ac:dyDescent="0.2">
      <c r="A115" s="20" t="s">
        <v>397</v>
      </c>
      <c r="B115" s="21">
        <v>828</v>
      </c>
      <c r="C115" s="21">
        <v>136</v>
      </c>
      <c r="D115" s="21">
        <v>256</v>
      </c>
      <c r="E115" s="21">
        <v>59</v>
      </c>
      <c r="F115" s="21">
        <v>44</v>
      </c>
      <c r="G115" s="21">
        <v>72</v>
      </c>
      <c r="H115" s="21">
        <v>66</v>
      </c>
      <c r="I115" s="21">
        <v>21</v>
      </c>
      <c r="J115" s="21">
        <v>22</v>
      </c>
      <c r="K115" s="21">
        <v>152</v>
      </c>
      <c r="L115" s="21">
        <v>67</v>
      </c>
      <c r="M115" s="21">
        <v>56</v>
      </c>
      <c r="N115" s="21">
        <v>506</v>
      </c>
      <c r="O115" s="21">
        <v>312</v>
      </c>
      <c r="P115" s="21">
        <v>10</v>
      </c>
    </row>
    <row r="116" spans="1:16" x14ac:dyDescent="0.2">
      <c r="A116" s="20" t="s">
        <v>879</v>
      </c>
      <c r="B116" s="21">
        <v>499</v>
      </c>
      <c r="C116" s="21">
        <v>79</v>
      </c>
      <c r="D116" s="21">
        <v>155</v>
      </c>
      <c r="E116" s="21">
        <v>48</v>
      </c>
      <c r="F116" s="21">
        <v>39</v>
      </c>
      <c r="G116" s="21">
        <v>79</v>
      </c>
      <c r="H116" s="21">
        <v>54</v>
      </c>
      <c r="I116" s="21">
        <v>18</v>
      </c>
      <c r="J116" s="21">
        <v>9</v>
      </c>
      <c r="K116" s="21">
        <v>146</v>
      </c>
      <c r="L116" s="21">
        <v>66</v>
      </c>
      <c r="M116" s="21">
        <v>36</v>
      </c>
      <c r="N116" s="21">
        <v>359</v>
      </c>
      <c r="O116" s="21">
        <v>135</v>
      </c>
      <c r="P116" s="21">
        <v>5</v>
      </c>
    </row>
    <row r="117" spans="1:16" x14ac:dyDescent="0.2">
      <c r="A117" s="20" t="s">
        <v>398</v>
      </c>
      <c r="B117" s="21">
        <v>468</v>
      </c>
      <c r="C117" s="21">
        <v>81</v>
      </c>
      <c r="D117" s="21">
        <v>127</v>
      </c>
      <c r="E117" s="21">
        <v>37</v>
      </c>
      <c r="F117" s="21">
        <v>24</v>
      </c>
      <c r="G117" s="21">
        <v>39</v>
      </c>
      <c r="H117" s="21">
        <v>18</v>
      </c>
      <c r="I117" s="21">
        <v>12</v>
      </c>
      <c r="J117" s="21">
        <v>13</v>
      </c>
      <c r="K117" s="21">
        <v>92</v>
      </c>
      <c r="L117" s="21">
        <v>41</v>
      </c>
      <c r="M117" s="21">
        <v>37</v>
      </c>
      <c r="N117" s="21">
        <v>276</v>
      </c>
      <c r="O117" s="21">
        <v>185</v>
      </c>
      <c r="P117" s="21">
        <v>7</v>
      </c>
    </row>
    <row r="118" spans="1:16" x14ac:dyDescent="0.2">
      <c r="A118" s="20" t="s">
        <v>399</v>
      </c>
      <c r="B118" s="21">
        <v>257</v>
      </c>
      <c r="C118" s="21">
        <v>52</v>
      </c>
      <c r="D118" s="21">
        <v>90</v>
      </c>
      <c r="E118" s="21">
        <v>17</v>
      </c>
      <c r="F118" s="21">
        <v>18</v>
      </c>
      <c r="G118" s="21">
        <v>35</v>
      </c>
      <c r="H118" s="21">
        <v>15</v>
      </c>
      <c r="I118" s="21">
        <v>9</v>
      </c>
      <c r="J118" s="21">
        <v>8</v>
      </c>
      <c r="K118" s="21">
        <v>60</v>
      </c>
      <c r="L118" s="21">
        <v>29</v>
      </c>
      <c r="M118" s="21">
        <v>21</v>
      </c>
      <c r="N118" s="21">
        <v>166</v>
      </c>
      <c r="O118" s="21">
        <v>86</v>
      </c>
      <c r="P118" s="21">
        <v>5</v>
      </c>
    </row>
    <row r="119" spans="1:16" x14ac:dyDescent="0.2">
      <c r="A119" s="20" t="s">
        <v>400</v>
      </c>
      <c r="B119" s="21">
        <v>296</v>
      </c>
      <c r="C119" s="21">
        <v>36</v>
      </c>
      <c r="D119" s="21">
        <v>90</v>
      </c>
      <c r="E119" s="21">
        <v>26</v>
      </c>
      <c r="F119" s="21">
        <v>13</v>
      </c>
      <c r="G119" s="21">
        <v>49</v>
      </c>
      <c r="H119" s="21">
        <v>25</v>
      </c>
      <c r="I119" s="21">
        <v>13</v>
      </c>
      <c r="J119" s="21">
        <v>10</v>
      </c>
      <c r="K119" s="21">
        <v>73</v>
      </c>
      <c r="L119" s="21">
        <v>41</v>
      </c>
      <c r="M119" s="21">
        <v>16</v>
      </c>
      <c r="N119" s="21">
        <v>180</v>
      </c>
      <c r="O119" s="21">
        <v>107</v>
      </c>
      <c r="P119" s="21">
        <v>9</v>
      </c>
    </row>
    <row r="120" spans="1:16" x14ac:dyDescent="0.2">
      <c r="A120" s="9" t="s">
        <v>401</v>
      </c>
      <c r="B120" s="9"/>
      <c r="C120" s="9"/>
      <c r="D120" s="9"/>
      <c r="E120" s="9"/>
      <c r="F120" s="9"/>
      <c r="G120" s="9"/>
      <c r="H120" s="9"/>
      <c r="I120" s="9"/>
      <c r="J120" s="9"/>
      <c r="K120" s="9"/>
      <c r="L120" s="9"/>
      <c r="M120" s="9"/>
      <c r="N120" s="9"/>
      <c r="O120" s="9"/>
      <c r="P120" s="9"/>
    </row>
    <row r="121" spans="1:16" x14ac:dyDescent="0.2">
      <c r="A121" s="20" t="s">
        <v>878</v>
      </c>
      <c r="B121" s="21">
        <v>116</v>
      </c>
      <c r="C121" s="21">
        <v>11</v>
      </c>
      <c r="D121" s="21">
        <v>34</v>
      </c>
      <c r="E121" s="21">
        <v>6</v>
      </c>
      <c r="F121" s="21">
        <v>6</v>
      </c>
      <c r="G121" s="21">
        <v>15</v>
      </c>
      <c r="H121" s="21">
        <v>6</v>
      </c>
      <c r="I121" s="21">
        <v>2</v>
      </c>
      <c r="J121" s="21">
        <v>2</v>
      </c>
      <c r="K121" s="21">
        <v>14</v>
      </c>
      <c r="L121" s="21">
        <v>5</v>
      </c>
      <c r="M121" s="21">
        <v>10</v>
      </c>
      <c r="N121" s="21">
        <v>66</v>
      </c>
      <c r="O121" s="21">
        <v>48</v>
      </c>
      <c r="P121" s="21">
        <v>2</v>
      </c>
    </row>
    <row r="122" spans="1:16" x14ac:dyDescent="0.2">
      <c r="A122" s="20" t="s">
        <v>402</v>
      </c>
      <c r="B122" s="21">
        <v>213</v>
      </c>
      <c r="C122" s="21">
        <v>30</v>
      </c>
      <c r="D122" s="21">
        <v>59</v>
      </c>
      <c r="E122" s="21">
        <v>14</v>
      </c>
      <c r="F122" s="21">
        <v>10</v>
      </c>
      <c r="G122" s="21">
        <v>29</v>
      </c>
      <c r="H122" s="21">
        <v>19</v>
      </c>
      <c r="I122" s="21">
        <v>4</v>
      </c>
      <c r="J122" s="21">
        <v>4</v>
      </c>
      <c r="K122" s="21">
        <v>49</v>
      </c>
      <c r="L122" s="21">
        <v>27</v>
      </c>
      <c r="M122" s="21">
        <v>21</v>
      </c>
      <c r="N122" s="21">
        <v>139</v>
      </c>
      <c r="O122" s="21">
        <v>71</v>
      </c>
      <c r="P122" s="21">
        <v>3</v>
      </c>
    </row>
    <row r="123" spans="1:16" x14ac:dyDescent="0.2">
      <c r="A123" s="20" t="s">
        <v>397</v>
      </c>
      <c r="B123" s="21">
        <v>828</v>
      </c>
      <c r="C123" s="21">
        <v>136</v>
      </c>
      <c r="D123" s="21">
        <v>256</v>
      </c>
      <c r="E123" s="21">
        <v>59</v>
      </c>
      <c r="F123" s="21">
        <v>44</v>
      </c>
      <c r="G123" s="21">
        <v>72</v>
      </c>
      <c r="H123" s="21">
        <v>66</v>
      </c>
      <c r="I123" s="21">
        <v>21</v>
      </c>
      <c r="J123" s="21">
        <v>22</v>
      </c>
      <c r="K123" s="21">
        <v>152</v>
      </c>
      <c r="L123" s="21">
        <v>67</v>
      </c>
      <c r="M123" s="21">
        <v>56</v>
      </c>
      <c r="N123" s="21">
        <v>506</v>
      </c>
      <c r="O123" s="21">
        <v>312</v>
      </c>
      <c r="P123" s="21">
        <v>10</v>
      </c>
    </row>
    <row r="124" spans="1:16" x14ac:dyDescent="0.2">
      <c r="A124" s="20" t="s">
        <v>403</v>
      </c>
      <c r="B124" s="21">
        <v>133</v>
      </c>
      <c r="C124" s="21">
        <v>23</v>
      </c>
      <c r="D124" s="21">
        <v>35</v>
      </c>
      <c r="E124" s="21">
        <v>15</v>
      </c>
      <c r="F124" s="21">
        <v>10</v>
      </c>
      <c r="G124" s="21">
        <v>28</v>
      </c>
      <c r="H124" s="21">
        <v>20</v>
      </c>
      <c r="I124" s="21">
        <v>7</v>
      </c>
      <c r="J124" s="21">
        <v>2</v>
      </c>
      <c r="K124" s="21">
        <v>43</v>
      </c>
      <c r="L124" s="21">
        <v>17</v>
      </c>
      <c r="M124" s="21">
        <v>9</v>
      </c>
      <c r="N124" s="21">
        <v>93</v>
      </c>
      <c r="O124" s="21">
        <v>39</v>
      </c>
      <c r="P124" s="21">
        <v>1</v>
      </c>
    </row>
    <row r="125" spans="1:16" x14ac:dyDescent="0.2">
      <c r="A125" s="20" t="s">
        <v>404</v>
      </c>
      <c r="B125" s="21">
        <v>120</v>
      </c>
      <c r="C125" s="21">
        <v>20</v>
      </c>
      <c r="D125" s="21">
        <v>35</v>
      </c>
      <c r="E125" s="21">
        <v>16</v>
      </c>
      <c r="F125" s="21">
        <v>13</v>
      </c>
      <c r="G125" s="21">
        <v>19</v>
      </c>
      <c r="H125" s="21">
        <v>13</v>
      </c>
      <c r="I125" s="21">
        <v>3</v>
      </c>
      <c r="J125" s="21">
        <v>1</v>
      </c>
      <c r="K125" s="21">
        <v>32</v>
      </c>
      <c r="L125" s="21">
        <v>10</v>
      </c>
      <c r="M125" s="21">
        <v>8</v>
      </c>
      <c r="N125" s="21">
        <v>82</v>
      </c>
      <c r="O125" s="21">
        <v>36</v>
      </c>
      <c r="P125" s="21">
        <v>2</v>
      </c>
    </row>
    <row r="126" spans="1:16" x14ac:dyDescent="0.2">
      <c r="A126" s="20" t="s">
        <v>405</v>
      </c>
      <c r="B126" s="21">
        <v>246</v>
      </c>
      <c r="C126" s="21">
        <v>36</v>
      </c>
      <c r="D126" s="21">
        <v>85</v>
      </c>
      <c r="E126" s="21">
        <v>17</v>
      </c>
      <c r="F126" s="21">
        <v>16</v>
      </c>
      <c r="G126" s="21">
        <v>32</v>
      </c>
      <c r="H126" s="21">
        <v>21</v>
      </c>
      <c r="I126" s="21">
        <v>8</v>
      </c>
      <c r="J126" s="21">
        <v>6</v>
      </c>
      <c r="K126" s="21">
        <v>71</v>
      </c>
      <c r="L126" s="21">
        <v>39</v>
      </c>
      <c r="M126" s="21">
        <v>19</v>
      </c>
      <c r="N126" s="21">
        <v>184</v>
      </c>
      <c r="O126" s="21">
        <v>60</v>
      </c>
      <c r="P126" s="21">
        <v>2</v>
      </c>
    </row>
    <row r="127" spans="1:16" x14ac:dyDescent="0.2">
      <c r="A127" s="20" t="s">
        <v>398</v>
      </c>
      <c r="B127" s="21">
        <v>468</v>
      </c>
      <c r="C127" s="21">
        <v>81</v>
      </c>
      <c r="D127" s="21">
        <v>127</v>
      </c>
      <c r="E127" s="21">
        <v>37</v>
      </c>
      <c r="F127" s="21">
        <v>24</v>
      </c>
      <c r="G127" s="21">
        <v>39</v>
      </c>
      <c r="H127" s="21">
        <v>18</v>
      </c>
      <c r="I127" s="21">
        <v>12</v>
      </c>
      <c r="J127" s="21">
        <v>13</v>
      </c>
      <c r="K127" s="21">
        <v>92</v>
      </c>
      <c r="L127" s="21">
        <v>41</v>
      </c>
      <c r="M127" s="21">
        <v>37</v>
      </c>
      <c r="N127" s="21">
        <v>276</v>
      </c>
      <c r="O127" s="21">
        <v>185</v>
      </c>
      <c r="P127" s="21">
        <v>7</v>
      </c>
    </row>
    <row r="128" spans="1:16" x14ac:dyDescent="0.2">
      <c r="A128" s="20" t="s">
        <v>406</v>
      </c>
      <c r="B128" s="21">
        <v>180</v>
      </c>
      <c r="C128" s="21">
        <v>32</v>
      </c>
      <c r="D128" s="21">
        <v>66</v>
      </c>
      <c r="E128" s="21">
        <v>11</v>
      </c>
      <c r="F128" s="21">
        <v>14</v>
      </c>
      <c r="G128" s="21">
        <v>27</v>
      </c>
      <c r="H128" s="21">
        <v>11</v>
      </c>
      <c r="I128" s="21">
        <v>6</v>
      </c>
      <c r="J128" s="21">
        <v>6</v>
      </c>
      <c r="K128" s="21">
        <v>43</v>
      </c>
      <c r="L128" s="21">
        <v>20</v>
      </c>
      <c r="M128" s="21">
        <v>13</v>
      </c>
      <c r="N128" s="21">
        <v>115</v>
      </c>
      <c r="O128" s="21">
        <v>63</v>
      </c>
      <c r="P128" s="21">
        <v>2</v>
      </c>
    </row>
    <row r="129" spans="1:16" x14ac:dyDescent="0.2">
      <c r="A129" s="20" t="s">
        <v>407</v>
      </c>
      <c r="B129" s="21">
        <v>77</v>
      </c>
      <c r="C129" s="21">
        <v>20</v>
      </c>
      <c r="D129" s="21">
        <v>24</v>
      </c>
      <c r="E129" s="21">
        <v>6</v>
      </c>
      <c r="F129" s="21">
        <v>4</v>
      </c>
      <c r="G129" s="21">
        <v>8</v>
      </c>
      <c r="H129" s="21">
        <v>4</v>
      </c>
      <c r="I129" s="21">
        <v>3</v>
      </c>
      <c r="J129" s="21">
        <v>2</v>
      </c>
      <c r="K129" s="21">
        <v>17</v>
      </c>
      <c r="L129" s="21">
        <v>9</v>
      </c>
      <c r="M129" s="21">
        <v>8</v>
      </c>
      <c r="N129" s="21">
        <v>51</v>
      </c>
      <c r="O129" s="21">
        <v>23</v>
      </c>
      <c r="P129" s="21">
        <v>3</v>
      </c>
    </row>
    <row r="130" spans="1:16" x14ac:dyDescent="0.2">
      <c r="A130" s="33" t="s">
        <v>400</v>
      </c>
      <c r="B130" s="34">
        <v>296</v>
      </c>
      <c r="C130" s="34">
        <v>36</v>
      </c>
      <c r="D130" s="34">
        <v>90</v>
      </c>
      <c r="E130" s="34">
        <v>26</v>
      </c>
      <c r="F130" s="34">
        <v>13</v>
      </c>
      <c r="G130" s="34">
        <v>49</v>
      </c>
      <c r="H130" s="34">
        <v>25</v>
      </c>
      <c r="I130" s="34">
        <v>13</v>
      </c>
      <c r="J130" s="34">
        <v>10</v>
      </c>
      <c r="K130" s="34">
        <v>73</v>
      </c>
      <c r="L130" s="34">
        <v>41</v>
      </c>
      <c r="M130" s="34">
        <v>16</v>
      </c>
      <c r="N130" s="34">
        <v>180</v>
      </c>
      <c r="O130" s="34">
        <v>107</v>
      </c>
      <c r="P130" s="34">
        <v>9</v>
      </c>
    </row>
  </sheetData>
  <phoneticPr fontId="2"/>
  <pageMargins left="0.74803149606299213" right="0.74803149606299213" top="0.98425196850393704" bottom="0.98425196850393704" header="0.51181102362204722" footer="0.51181102362204722"/>
  <pageSetup paperSize="9" scale="95"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084AD-7E1E-4B4E-9E10-D739D20D2FBE}">
  <dimension ref="A1:O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5" x14ac:dyDescent="0.2">
      <c r="A1" s="11" t="s">
        <v>3</v>
      </c>
      <c r="B1" s="7"/>
    </row>
    <row r="2" spans="1:15" x14ac:dyDescent="0.2">
      <c r="A2" s="15" t="str">
        <f xml:space="preserve"> HYPERLINK("#'目次'!B37","[31]")</f>
        <v>[31]</v>
      </c>
    </row>
    <row r="3" spans="1:15" x14ac:dyDescent="0.2">
      <c r="A3" s="7" t="s">
        <v>3</v>
      </c>
      <c r="B3" s="8" t="s">
        <v>38</v>
      </c>
    </row>
    <row r="4" spans="1:15" x14ac:dyDescent="0.2">
      <c r="A4" s="7" t="s">
        <v>3</v>
      </c>
      <c r="B4" s="8" t="s">
        <v>37</v>
      </c>
    </row>
    <row r="5" spans="1:15" x14ac:dyDescent="0.2">
      <c r="A5" s="7" t="s">
        <v>3</v>
      </c>
      <c r="B5" s="8" t="s">
        <v>36</v>
      </c>
    </row>
    <row r="6" spans="1:15" s="18" customFormat="1" ht="75.599999999999994" x14ac:dyDescent="0.2">
      <c r="A6" s="16" t="s">
        <v>3</v>
      </c>
      <c r="B6" s="17" t="s">
        <v>582</v>
      </c>
      <c r="C6" s="17" t="s">
        <v>212</v>
      </c>
      <c r="D6" s="17" t="s">
        <v>743</v>
      </c>
      <c r="E6" s="17" t="s">
        <v>744</v>
      </c>
      <c r="F6" s="17" t="s">
        <v>745</v>
      </c>
      <c r="G6" s="17" t="s">
        <v>746</v>
      </c>
      <c r="H6" s="17" t="s">
        <v>213</v>
      </c>
      <c r="I6" s="17" t="s">
        <v>747</v>
      </c>
      <c r="J6" s="17" t="s">
        <v>748</v>
      </c>
      <c r="K6" s="17" t="s">
        <v>214</v>
      </c>
      <c r="L6" s="17" t="s">
        <v>749</v>
      </c>
      <c r="M6" s="17" t="s">
        <v>634</v>
      </c>
      <c r="N6" s="17" t="s">
        <v>750</v>
      </c>
      <c r="O6" s="17" t="s">
        <v>613</v>
      </c>
    </row>
    <row r="7" spans="1:15" x14ac:dyDescent="0.2">
      <c r="A7" s="19" t="s">
        <v>585</v>
      </c>
      <c r="B7" s="10">
        <v>944</v>
      </c>
      <c r="C7" s="10">
        <v>176</v>
      </c>
      <c r="D7" s="10">
        <v>55</v>
      </c>
      <c r="E7" s="10">
        <v>124</v>
      </c>
      <c r="F7" s="10">
        <v>173</v>
      </c>
      <c r="G7" s="10">
        <v>80</v>
      </c>
      <c r="H7" s="10">
        <v>264</v>
      </c>
      <c r="I7" s="10">
        <v>72</v>
      </c>
      <c r="J7" s="10">
        <v>298</v>
      </c>
      <c r="K7" s="10">
        <v>18</v>
      </c>
      <c r="L7" s="10">
        <v>207</v>
      </c>
      <c r="M7" s="10">
        <v>78</v>
      </c>
      <c r="N7" s="10">
        <v>147</v>
      </c>
      <c r="O7" s="10">
        <v>11</v>
      </c>
    </row>
    <row r="8" spans="1:15" x14ac:dyDescent="0.2">
      <c r="A8" s="9" t="s">
        <v>339</v>
      </c>
      <c r="B8" s="9"/>
      <c r="C8" s="9"/>
      <c r="D8" s="9"/>
      <c r="E8" s="9"/>
      <c r="F8" s="9"/>
      <c r="G8" s="9"/>
      <c r="H8" s="9"/>
      <c r="I8" s="9"/>
      <c r="J8" s="9"/>
      <c r="K8" s="9"/>
      <c r="L8" s="9"/>
      <c r="M8" s="9"/>
      <c r="N8" s="9"/>
      <c r="O8" s="9"/>
    </row>
    <row r="9" spans="1:15" x14ac:dyDescent="0.2">
      <c r="A9" s="20" t="s">
        <v>340</v>
      </c>
      <c r="B9" s="21">
        <v>425</v>
      </c>
      <c r="C9" s="21">
        <v>86</v>
      </c>
      <c r="D9" s="21">
        <v>23</v>
      </c>
      <c r="E9" s="21">
        <v>68</v>
      </c>
      <c r="F9" s="21">
        <v>93</v>
      </c>
      <c r="G9" s="21">
        <v>32</v>
      </c>
      <c r="H9" s="21">
        <v>104</v>
      </c>
      <c r="I9" s="21">
        <v>23</v>
      </c>
      <c r="J9" s="21">
        <v>109</v>
      </c>
      <c r="K9" s="21">
        <v>9</v>
      </c>
      <c r="L9" s="21">
        <v>109</v>
      </c>
      <c r="M9" s="21">
        <v>33</v>
      </c>
      <c r="N9" s="21">
        <v>79</v>
      </c>
      <c r="O9" s="21">
        <v>3</v>
      </c>
    </row>
    <row r="10" spans="1:15" x14ac:dyDescent="0.2">
      <c r="A10" s="20" t="s">
        <v>341</v>
      </c>
      <c r="B10" s="21">
        <v>519</v>
      </c>
      <c r="C10" s="21">
        <v>90</v>
      </c>
      <c r="D10" s="21">
        <v>32</v>
      </c>
      <c r="E10" s="21">
        <v>56</v>
      </c>
      <c r="F10" s="21">
        <v>80</v>
      </c>
      <c r="G10" s="21">
        <v>48</v>
      </c>
      <c r="H10" s="21">
        <v>160</v>
      </c>
      <c r="I10" s="21">
        <v>49</v>
      </c>
      <c r="J10" s="21">
        <v>189</v>
      </c>
      <c r="K10" s="21">
        <v>9</v>
      </c>
      <c r="L10" s="21">
        <v>98</v>
      </c>
      <c r="M10" s="21">
        <v>45</v>
      </c>
      <c r="N10" s="21">
        <v>68</v>
      </c>
      <c r="O10" s="21">
        <v>8</v>
      </c>
    </row>
    <row r="11" spans="1:15" x14ac:dyDescent="0.2">
      <c r="A11" s="9" t="s">
        <v>342</v>
      </c>
      <c r="B11" s="9"/>
      <c r="C11" s="9"/>
      <c r="D11" s="9"/>
      <c r="E11" s="9"/>
      <c r="F11" s="9"/>
      <c r="G11" s="9"/>
      <c r="H11" s="9"/>
      <c r="I11" s="9"/>
      <c r="J11" s="9"/>
      <c r="K11" s="9"/>
      <c r="L11" s="9"/>
      <c r="M11" s="9"/>
      <c r="N11" s="9"/>
      <c r="O11" s="9"/>
    </row>
    <row r="12" spans="1:15" x14ac:dyDescent="0.2">
      <c r="A12" s="20" t="s">
        <v>343</v>
      </c>
      <c r="B12" s="21">
        <v>202</v>
      </c>
      <c r="C12" s="21">
        <v>52</v>
      </c>
      <c r="D12" s="21">
        <v>19</v>
      </c>
      <c r="E12" s="21">
        <v>30</v>
      </c>
      <c r="F12" s="21">
        <v>40</v>
      </c>
      <c r="G12" s="21">
        <v>18</v>
      </c>
      <c r="H12" s="21">
        <v>73</v>
      </c>
      <c r="I12" s="21">
        <v>14</v>
      </c>
      <c r="J12" s="21">
        <v>38</v>
      </c>
      <c r="K12" s="21">
        <v>2</v>
      </c>
      <c r="L12" s="21">
        <v>51</v>
      </c>
      <c r="M12" s="21">
        <v>15</v>
      </c>
      <c r="N12" s="21">
        <v>33</v>
      </c>
      <c r="O12" s="21">
        <v>3</v>
      </c>
    </row>
    <row r="13" spans="1:15" x14ac:dyDescent="0.2">
      <c r="A13" s="20" t="s">
        <v>344</v>
      </c>
      <c r="B13" s="21">
        <v>251</v>
      </c>
      <c r="C13" s="21">
        <v>48</v>
      </c>
      <c r="D13" s="21">
        <v>21</v>
      </c>
      <c r="E13" s="21">
        <v>36</v>
      </c>
      <c r="F13" s="21">
        <v>56</v>
      </c>
      <c r="G13" s="21">
        <v>22</v>
      </c>
      <c r="H13" s="21">
        <v>76</v>
      </c>
      <c r="I13" s="21">
        <v>13</v>
      </c>
      <c r="J13" s="21">
        <v>57</v>
      </c>
      <c r="K13" s="21">
        <v>9</v>
      </c>
      <c r="L13" s="21">
        <v>68</v>
      </c>
      <c r="M13" s="21">
        <v>19</v>
      </c>
      <c r="N13" s="21">
        <v>44</v>
      </c>
      <c r="O13" s="21">
        <v>3</v>
      </c>
    </row>
    <row r="14" spans="1:15" x14ac:dyDescent="0.2">
      <c r="A14" s="20" t="s">
        <v>345</v>
      </c>
      <c r="B14" s="21">
        <v>199</v>
      </c>
      <c r="C14" s="21">
        <v>40</v>
      </c>
      <c r="D14" s="21">
        <v>8</v>
      </c>
      <c r="E14" s="21">
        <v>27</v>
      </c>
      <c r="F14" s="21">
        <v>30</v>
      </c>
      <c r="G14" s="21">
        <v>20</v>
      </c>
      <c r="H14" s="21">
        <v>53</v>
      </c>
      <c r="I14" s="21">
        <v>20</v>
      </c>
      <c r="J14" s="21">
        <v>59</v>
      </c>
      <c r="K14" s="21">
        <v>4</v>
      </c>
      <c r="L14" s="21">
        <v>34</v>
      </c>
      <c r="M14" s="21">
        <v>16</v>
      </c>
      <c r="N14" s="21">
        <v>36</v>
      </c>
      <c r="O14" s="21">
        <v>2</v>
      </c>
    </row>
    <row r="15" spans="1:15" x14ac:dyDescent="0.2">
      <c r="A15" s="20" t="s">
        <v>346</v>
      </c>
      <c r="B15" s="21">
        <v>145</v>
      </c>
      <c r="C15" s="21">
        <v>17</v>
      </c>
      <c r="D15" s="21">
        <v>3</v>
      </c>
      <c r="E15" s="21">
        <v>19</v>
      </c>
      <c r="F15" s="21">
        <v>20</v>
      </c>
      <c r="G15" s="21">
        <v>8</v>
      </c>
      <c r="H15" s="21">
        <v>33</v>
      </c>
      <c r="I15" s="21">
        <v>15</v>
      </c>
      <c r="J15" s="21">
        <v>67</v>
      </c>
      <c r="K15" s="21">
        <v>1</v>
      </c>
      <c r="L15" s="21">
        <v>24</v>
      </c>
      <c r="M15" s="21">
        <v>6</v>
      </c>
      <c r="N15" s="21">
        <v>23</v>
      </c>
      <c r="O15" s="21">
        <v>2</v>
      </c>
    </row>
    <row r="16" spans="1:15" x14ac:dyDescent="0.2">
      <c r="A16" s="20" t="s">
        <v>347</v>
      </c>
      <c r="B16" s="21">
        <v>108</v>
      </c>
      <c r="C16" s="21">
        <v>11</v>
      </c>
      <c r="D16" s="21">
        <v>3</v>
      </c>
      <c r="E16" s="21">
        <v>10</v>
      </c>
      <c r="F16" s="21">
        <v>15</v>
      </c>
      <c r="G16" s="21">
        <v>7</v>
      </c>
      <c r="H16" s="21">
        <v>22</v>
      </c>
      <c r="I16" s="21">
        <v>5</v>
      </c>
      <c r="J16" s="21">
        <v>54</v>
      </c>
      <c r="K16" s="21">
        <v>2</v>
      </c>
      <c r="L16" s="21">
        <v>24</v>
      </c>
      <c r="M16" s="21">
        <v>18</v>
      </c>
      <c r="N16" s="21">
        <v>9</v>
      </c>
      <c r="O16" s="21">
        <v>0</v>
      </c>
    </row>
    <row r="17" spans="1:15" x14ac:dyDescent="0.2">
      <c r="A17" s="20" t="s">
        <v>348</v>
      </c>
      <c r="B17" s="21">
        <v>32</v>
      </c>
      <c r="C17" s="21">
        <v>7</v>
      </c>
      <c r="D17" s="21">
        <v>1</v>
      </c>
      <c r="E17" s="21">
        <v>2</v>
      </c>
      <c r="F17" s="21">
        <v>11</v>
      </c>
      <c r="G17" s="21">
        <v>5</v>
      </c>
      <c r="H17" s="21">
        <v>6</v>
      </c>
      <c r="I17" s="21">
        <v>5</v>
      </c>
      <c r="J17" s="21">
        <v>17</v>
      </c>
      <c r="K17" s="21">
        <v>0</v>
      </c>
      <c r="L17" s="21">
        <v>3</v>
      </c>
      <c r="M17" s="21">
        <v>4</v>
      </c>
      <c r="N17" s="21">
        <v>2</v>
      </c>
      <c r="O17" s="21">
        <v>1</v>
      </c>
    </row>
    <row r="18" spans="1:15" x14ac:dyDescent="0.2">
      <c r="A18" s="20" t="s">
        <v>349</v>
      </c>
      <c r="B18" s="21">
        <v>7</v>
      </c>
      <c r="C18" s="21">
        <v>1</v>
      </c>
      <c r="D18" s="21">
        <v>0</v>
      </c>
      <c r="E18" s="21">
        <v>0</v>
      </c>
      <c r="F18" s="21">
        <v>1</v>
      </c>
      <c r="G18" s="21">
        <v>0</v>
      </c>
      <c r="H18" s="21">
        <v>1</v>
      </c>
      <c r="I18" s="21">
        <v>0</v>
      </c>
      <c r="J18" s="21">
        <v>6</v>
      </c>
      <c r="K18" s="21">
        <v>0</v>
      </c>
      <c r="L18" s="21">
        <v>3</v>
      </c>
      <c r="M18" s="21">
        <v>0</v>
      </c>
      <c r="N18" s="21">
        <v>0</v>
      </c>
      <c r="O18" s="21">
        <v>0</v>
      </c>
    </row>
    <row r="19" spans="1:15" x14ac:dyDescent="0.2">
      <c r="A19" s="20" t="s">
        <v>350</v>
      </c>
      <c r="B19" s="21">
        <v>453</v>
      </c>
      <c r="C19" s="21">
        <v>100</v>
      </c>
      <c r="D19" s="21">
        <v>40</v>
      </c>
      <c r="E19" s="21">
        <v>66</v>
      </c>
      <c r="F19" s="21">
        <v>96</v>
      </c>
      <c r="G19" s="21">
        <v>40</v>
      </c>
      <c r="H19" s="21">
        <v>149</v>
      </c>
      <c r="I19" s="21">
        <v>27</v>
      </c>
      <c r="J19" s="21">
        <v>95</v>
      </c>
      <c r="K19" s="21">
        <v>11</v>
      </c>
      <c r="L19" s="21">
        <v>119</v>
      </c>
      <c r="M19" s="21">
        <v>34</v>
      </c>
      <c r="N19" s="21">
        <v>77</v>
      </c>
      <c r="O19" s="21">
        <v>6</v>
      </c>
    </row>
    <row r="20" spans="1:15" x14ac:dyDescent="0.2">
      <c r="A20" s="20" t="s">
        <v>351</v>
      </c>
      <c r="B20" s="21">
        <v>344</v>
      </c>
      <c r="C20" s="21">
        <v>57</v>
      </c>
      <c r="D20" s="21">
        <v>11</v>
      </c>
      <c r="E20" s="21">
        <v>46</v>
      </c>
      <c r="F20" s="21">
        <v>50</v>
      </c>
      <c r="G20" s="21">
        <v>28</v>
      </c>
      <c r="H20" s="21">
        <v>86</v>
      </c>
      <c r="I20" s="21">
        <v>35</v>
      </c>
      <c r="J20" s="21">
        <v>126</v>
      </c>
      <c r="K20" s="21">
        <v>5</v>
      </c>
      <c r="L20" s="21">
        <v>58</v>
      </c>
      <c r="M20" s="21">
        <v>22</v>
      </c>
      <c r="N20" s="21">
        <v>59</v>
      </c>
      <c r="O20" s="21">
        <v>4</v>
      </c>
    </row>
    <row r="21" spans="1:15" x14ac:dyDescent="0.2">
      <c r="A21" s="20" t="s">
        <v>352</v>
      </c>
      <c r="B21" s="21">
        <v>147</v>
      </c>
      <c r="C21" s="21">
        <v>19</v>
      </c>
      <c r="D21" s="21">
        <v>4</v>
      </c>
      <c r="E21" s="21">
        <v>12</v>
      </c>
      <c r="F21" s="21">
        <v>27</v>
      </c>
      <c r="G21" s="21">
        <v>12</v>
      </c>
      <c r="H21" s="21">
        <v>29</v>
      </c>
      <c r="I21" s="21">
        <v>10</v>
      </c>
      <c r="J21" s="21">
        <v>77</v>
      </c>
      <c r="K21" s="21">
        <v>2</v>
      </c>
      <c r="L21" s="21">
        <v>30</v>
      </c>
      <c r="M21" s="21">
        <v>22</v>
      </c>
      <c r="N21" s="21">
        <v>11</v>
      </c>
      <c r="O21" s="21">
        <v>1</v>
      </c>
    </row>
    <row r="22" spans="1:15" x14ac:dyDescent="0.2">
      <c r="A22" s="20" t="s">
        <v>353</v>
      </c>
      <c r="B22" s="21">
        <v>491</v>
      </c>
      <c r="C22" s="21">
        <v>76</v>
      </c>
      <c r="D22" s="21">
        <v>15</v>
      </c>
      <c r="E22" s="21">
        <v>58</v>
      </c>
      <c r="F22" s="21">
        <v>77</v>
      </c>
      <c r="G22" s="21">
        <v>40</v>
      </c>
      <c r="H22" s="21">
        <v>115</v>
      </c>
      <c r="I22" s="21">
        <v>45</v>
      </c>
      <c r="J22" s="21">
        <v>203</v>
      </c>
      <c r="K22" s="21">
        <v>7</v>
      </c>
      <c r="L22" s="21">
        <v>88</v>
      </c>
      <c r="M22" s="21">
        <v>44</v>
      </c>
      <c r="N22" s="21">
        <v>70</v>
      </c>
      <c r="O22" s="21">
        <v>5</v>
      </c>
    </row>
    <row r="23" spans="1:15" x14ac:dyDescent="0.2">
      <c r="A23" s="9" t="s">
        <v>354</v>
      </c>
      <c r="B23" s="10">
        <v>100</v>
      </c>
      <c r="C23" s="10">
        <v>30</v>
      </c>
      <c r="D23" s="10">
        <v>10</v>
      </c>
      <c r="E23" s="10">
        <v>19</v>
      </c>
      <c r="F23" s="10">
        <v>21</v>
      </c>
      <c r="G23" s="10">
        <v>7</v>
      </c>
      <c r="H23" s="10">
        <v>28</v>
      </c>
      <c r="I23" s="10">
        <v>7</v>
      </c>
      <c r="J23" s="10">
        <v>15</v>
      </c>
      <c r="K23" s="10">
        <v>2</v>
      </c>
      <c r="L23" s="10">
        <v>29</v>
      </c>
      <c r="M23" s="10">
        <v>8</v>
      </c>
      <c r="N23" s="10">
        <v>19</v>
      </c>
      <c r="O23" s="10">
        <v>0</v>
      </c>
    </row>
    <row r="24" spans="1:15" x14ac:dyDescent="0.2">
      <c r="A24" s="20" t="s">
        <v>344</v>
      </c>
      <c r="B24" s="21">
        <v>132</v>
      </c>
      <c r="C24" s="21">
        <v>28</v>
      </c>
      <c r="D24" s="21">
        <v>5</v>
      </c>
      <c r="E24" s="21">
        <v>25</v>
      </c>
      <c r="F24" s="21">
        <v>33</v>
      </c>
      <c r="G24" s="21">
        <v>10</v>
      </c>
      <c r="H24" s="21">
        <v>32</v>
      </c>
      <c r="I24" s="21">
        <v>5</v>
      </c>
      <c r="J24" s="21">
        <v>28</v>
      </c>
      <c r="K24" s="21">
        <v>5</v>
      </c>
      <c r="L24" s="21">
        <v>41</v>
      </c>
      <c r="M24" s="21">
        <v>10</v>
      </c>
      <c r="N24" s="21">
        <v>25</v>
      </c>
      <c r="O24" s="21">
        <v>1</v>
      </c>
    </row>
    <row r="25" spans="1:15" x14ac:dyDescent="0.2">
      <c r="A25" s="20" t="s">
        <v>345</v>
      </c>
      <c r="B25" s="21">
        <v>89</v>
      </c>
      <c r="C25" s="21">
        <v>18</v>
      </c>
      <c r="D25" s="21">
        <v>5</v>
      </c>
      <c r="E25" s="21">
        <v>12</v>
      </c>
      <c r="F25" s="21">
        <v>14</v>
      </c>
      <c r="G25" s="21">
        <v>8</v>
      </c>
      <c r="H25" s="21">
        <v>23</v>
      </c>
      <c r="I25" s="21">
        <v>5</v>
      </c>
      <c r="J25" s="21">
        <v>21</v>
      </c>
      <c r="K25" s="21">
        <v>1</v>
      </c>
      <c r="L25" s="21">
        <v>15</v>
      </c>
      <c r="M25" s="21">
        <v>7</v>
      </c>
      <c r="N25" s="21">
        <v>20</v>
      </c>
      <c r="O25" s="21">
        <v>1</v>
      </c>
    </row>
    <row r="26" spans="1:15" x14ac:dyDescent="0.2">
      <c r="A26" s="20" t="s">
        <v>346</v>
      </c>
      <c r="B26" s="21">
        <v>55</v>
      </c>
      <c r="C26" s="21">
        <v>2</v>
      </c>
      <c r="D26" s="21">
        <v>1</v>
      </c>
      <c r="E26" s="21">
        <v>7</v>
      </c>
      <c r="F26" s="21">
        <v>12</v>
      </c>
      <c r="G26" s="21">
        <v>3</v>
      </c>
      <c r="H26" s="21">
        <v>11</v>
      </c>
      <c r="I26" s="21">
        <v>4</v>
      </c>
      <c r="J26" s="21">
        <v>20</v>
      </c>
      <c r="K26" s="21">
        <v>0</v>
      </c>
      <c r="L26" s="21">
        <v>13</v>
      </c>
      <c r="M26" s="21">
        <v>3</v>
      </c>
      <c r="N26" s="21">
        <v>11</v>
      </c>
      <c r="O26" s="21">
        <v>1</v>
      </c>
    </row>
    <row r="27" spans="1:15" x14ac:dyDescent="0.2">
      <c r="A27" s="20" t="s">
        <v>347</v>
      </c>
      <c r="B27" s="21">
        <v>38</v>
      </c>
      <c r="C27" s="21">
        <v>5</v>
      </c>
      <c r="D27" s="21">
        <v>2</v>
      </c>
      <c r="E27" s="21">
        <v>5</v>
      </c>
      <c r="F27" s="21">
        <v>8</v>
      </c>
      <c r="G27" s="21">
        <v>1</v>
      </c>
      <c r="H27" s="21">
        <v>9</v>
      </c>
      <c r="I27" s="21">
        <v>1</v>
      </c>
      <c r="J27" s="21">
        <v>21</v>
      </c>
      <c r="K27" s="21">
        <v>1</v>
      </c>
      <c r="L27" s="21">
        <v>8</v>
      </c>
      <c r="M27" s="21">
        <v>3</v>
      </c>
      <c r="N27" s="21">
        <v>3</v>
      </c>
      <c r="O27" s="21">
        <v>0</v>
      </c>
    </row>
    <row r="28" spans="1:15" x14ac:dyDescent="0.2">
      <c r="A28" s="20" t="s">
        <v>348</v>
      </c>
      <c r="B28" s="21">
        <v>9</v>
      </c>
      <c r="C28" s="21">
        <v>3</v>
      </c>
      <c r="D28" s="21">
        <v>0</v>
      </c>
      <c r="E28" s="21">
        <v>0</v>
      </c>
      <c r="F28" s="21">
        <v>5</v>
      </c>
      <c r="G28" s="21">
        <v>3</v>
      </c>
      <c r="H28" s="21">
        <v>1</v>
      </c>
      <c r="I28" s="21">
        <v>1</v>
      </c>
      <c r="J28" s="21">
        <v>2</v>
      </c>
      <c r="K28" s="21">
        <v>0</v>
      </c>
      <c r="L28" s="21">
        <v>2</v>
      </c>
      <c r="M28" s="21">
        <v>2</v>
      </c>
      <c r="N28" s="21">
        <v>1</v>
      </c>
      <c r="O28" s="21">
        <v>0</v>
      </c>
    </row>
    <row r="29" spans="1:15" x14ac:dyDescent="0.2">
      <c r="A29" s="20" t="s">
        <v>349</v>
      </c>
      <c r="B29" s="21">
        <v>2</v>
      </c>
      <c r="C29" s="21">
        <v>0</v>
      </c>
      <c r="D29" s="21">
        <v>0</v>
      </c>
      <c r="E29" s="21">
        <v>0</v>
      </c>
      <c r="F29" s="21">
        <v>0</v>
      </c>
      <c r="G29" s="21">
        <v>0</v>
      </c>
      <c r="H29" s="21">
        <v>0</v>
      </c>
      <c r="I29" s="21">
        <v>0</v>
      </c>
      <c r="J29" s="21">
        <v>2</v>
      </c>
      <c r="K29" s="21">
        <v>0</v>
      </c>
      <c r="L29" s="21">
        <v>1</v>
      </c>
      <c r="M29" s="21">
        <v>0</v>
      </c>
      <c r="N29" s="21">
        <v>0</v>
      </c>
      <c r="O29" s="21">
        <v>0</v>
      </c>
    </row>
    <row r="30" spans="1:15" x14ac:dyDescent="0.2">
      <c r="A30" s="20" t="s">
        <v>350</v>
      </c>
      <c r="B30" s="21">
        <v>232</v>
      </c>
      <c r="C30" s="21">
        <v>58</v>
      </c>
      <c r="D30" s="21">
        <v>15</v>
      </c>
      <c r="E30" s="21">
        <v>44</v>
      </c>
      <c r="F30" s="21">
        <v>54</v>
      </c>
      <c r="G30" s="21">
        <v>17</v>
      </c>
      <c r="H30" s="21">
        <v>60</v>
      </c>
      <c r="I30" s="21">
        <v>12</v>
      </c>
      <c r="J30" s="21">
        <v>43</v>
      </c>
      <c r="K30" s="21">
        <v>7</v>
      </c>
      <c r="L30" s="21">
        <v>70</v>
      </c>
      <c r="M30" s="21">
        <v>18</v>
      </c>
      <c r="N30" s="21">
        <v>44</v>
      </c>
      <c r="O30" s="21">
        <v>1</v>
      </c>
    </row>
    <row r="31" spans="1:15" x14ac:dyDescent="0.2">
      <c r="A31" s="20" t="s">
        <v>351</v>
      </c>
      <c r="B31" s="21">
        <v>144</v>
      </c>
      <c r="C31" s="21">
        <v>20</v>
      </c>
      <c r="D31" s="21">
        <v>6</v>
      </c>
      <c r="E31" s="21">
        <v>19</v>
      </c>
      <c r="F31" s="21">
        <v>26</v>
      </c>
      <c r="G31" s="21">
        <v>11</v>
      </c>
      <c r="H31" s="21">
        <v>34</v>
      </c>
      <c r="I31" s="21">
        <v>9</v>
      </c>
      <c r="J31" s="21">
        <v>41</v>
      </c>
      <c r="K31" s="21">
        <v>1</v>
      </c>
      <c r="L31" s="21">
        <v>28</v>
      </c>
      <c r="M31" s="21">
        <v>10</v>
      </c>
      <c r="N31" s="21">
        <v>31</v>
      </c>
      <c r="O31" s="21">
        <v>2</v>
      </c>
    </row>
    <row r="32" spans="1:15" x14ac:dyDescent="0.2">
      <c r="A32" s="20" t="s">
        <v>352</v>
      </c>
      <c r="B32" s="21">
        <v>49</v>
      </c>
      <c r="C32" s="21">
        <v>8</v>
      </c>
      <c r="D32" s="21">
        <v>2</v>
      </c>
      <c r="E32" s="21">
        <v>5</v>
      </c>
      <c r="F32" s="21">
        <v>13</v>
      </c>
      <c r="G32" s="21">
        <v>4</v>
      </c>
      <c r="H32" s="21">
        <v>10</v>
      </c>
      <c r="I32" s="21">
        <v>2</v>
      </c>
      <c r="J32" s="21">
        <v>25</v>
      </c>
      <c r="K32" s="21">
        <v>1</v>
      </c>
      <c r="L32" s="21">
        <v>11</v>
      </c>
      <c r="M32" s="21">
        <v>5</v>
      </c>
      <c r="N32" s="21">
        <v>4</v>
      </c>
      <c r="O32" s="21">
        <v>0</v>
      </c>
    </row>
    <row r="33" spans="1:15" x14ac:dyDescent="0.2">
      <c r="A33" s="20" t="s">
        <v>353</v>
      </c>
      <c r="B33" s="21">
        <v>193</v>
      </c>
      <c r="C33" s="21">
        <v>28</v>
      </c>
      <c r="D33" s="21">
        <v>8</v>
      </c>
      <c r="E33" s="21">
        <v>24</v>
      </c>
      <c r="F33" s="21">
        <v>39</v>
      </c>
      <c r="G33" s="21">
        <v>15</v>
      </c>
      <c r="H33" s="21">
        <v>44</v>
      </c>
      <c r="I33" s="21">
        <v>11</v>
      </c>
      <c r="J33" s="21">
        <v>66</v>
      </c>
      <c r="K33" s="21">
        <v>2</v>
      </c>
      <c r="L33" s="21">
        <v>39</v>
      </c>
      <c r="M33" s="21">
        <v>15</v>
      </c>
      <c r="N33" s="21">
        <v>35</v>
      </c>
      <c r="O33" s="21">
        <v>2</v>
      </c>
    </row>
    <row r="34" spans="1:15" x14ac:dyDescent="0.2">
      <c r="A34" s="9" t="s">
        <v>355</v>
      </c>
      <c r="B34" s="10">
        <v>102</v>
      </c>
      <c r="C34" s="10">
        <v>22</v>
      </c>
      <c r="D34" s="10">
        <v>9</v>
      </c>
      <c r="E34" s="10">
        <v>11</v>
      </c>
      <c r="F34" s="10">
        <v>19</v>
      </c>
      <c r="G34" s="10">
        <v>11</v>
      </c>
      <c r="H34" s="10">
        <v>45</v>
      </c>
      <c r="I34" s="10">
        <v>7</v>
      </c>
      <c r="J34" s="10">
        <v>23</v>
      </c>
      <c r="K34" s="10">
        <v>0</v>
      </c>
      <c r="L34" s="10">
        <v>22</v>
      </c>
      <c r="M34" s="10">
        <v>7</v>
      </c>
      <c r="N34" s="10">
        <v>14</v>
      </c>
      <c r="O34" s="10">
        <v>3</v>
      </c>
    </row>
    <row r="35" spans="1:15" x14ac:dyDescent="0.2">
      <c r="A35" s="20" t="s">
        <v>344</v>
      </c>
      <c r="B35" s="21">
        <v>119</v>
      </c>
      <c r="C35" s="21">
        <v>20</v>
      </c>
      <c r="D35" s="21">
        <v>16</v>
      </c>
      <c r="E35" s="21">
        <v>11</v>
      </c>
      <c r="F35" s="21">
        <v>23</v>
      </c>
      <c r="G35" s="21">
        <v>12</v>
      </c>
      <c r="H35" s="21">
        <v>44</v>
      </c>
      <c r="I35" s="21">
        <v>8</v>
      </c>
      <c r="J35" s="21">
        <v>29</v>
      </c>
      <c r="K35" s="21">
        <v>4</v>
      </c>
      <c r="L35" s="21">
        <v>27</v>
      </c>
      <c r="M35" s="21">
        <v>9</v>
      </c>
      <c r="N35" s="21">
        <v>19</v>
      </c>
      <c r="O35" s="21">
        <v>2</v>
      </c>
    </row>
    <row r="36" spans="1:15" x14ac:dyDescent="0.2">
      <c r="A36" s="20" t="s">
        <v>345</v>
      </c>
      <c r="B36" s="21">
        <v>110</v>
      </c>
      <c r="C36" s="21">
        <v>22</v>
      </c>
      <c r="D36" s="21">
        <v>3</v>
      </c>
      <c r="E36" s="21">
        <v>15</v>
      </c>
      <c r="F36" s="21">
        <v>16</v>
      </c>
      <c r="G36" s="21">
        <v>12</v>
      </c>
      <c r="H36" s="21">
        <v>30</v>
      </c>
      <c r="I36" s="21">
        <v>15</v>
      </c>
      <c r="J36" s="21">
        <v>38</v>
      </c>
      <c r="K36" s="21">
        <v>3</v>
      </c>
      <c r="L36" s="21">
        <v>19</v>
      </c>
      <c r="M36" s="21">
        <v>9</v>
      </c>
      <c r="N36" s="21">
        <v>16</v>
      </c>
      <c r="O36" s="21">
        <v>1</v>
      </c>
    </row>
    <row r="37" spans="1:15" x14ac:dyDescent="0.2">
      <c r="A37" s="20" t="s">
        <v>346</v>
      </c>
      <c r="B37" s="21">
        <v>90</v>
      </c>
      <c r="C37" s="21">
        <v>15</v>
      </c>
      <c r="D37" s="21">
        <v>2</v>
      </c>
      <c r="E37" s="21">
        <v>12</v>
      </c>
      <c r="F37" s="21">
        <v>8</v>
      </c>
      <c r="G37" s="21">
        <v>5</v>
      </c>
      <c r="H37" s="21">
        <v>22</v>
      </c>
      <c r="I37" s="21">
        <v>11</v>
      </c>
      <c r="J37" s="21">
        <v>47</v>
      </c>
      <c r="K37" s="21">
        <v>1</v>
      </c>
      <c r="L37" s="21">
        <v>11</v>
      </c>
      <c r="M37" s="21">
        <v>3</v>
      </c>
      <c r="N37" s="21">
        <v>12</v>
      </c>
      <c r="O37" s="21">
        <v>1</v>
      </c>
    </row>
    <row r="38" spans="1:15" x14ac:dyDescent="0.2">
      <c r="A38" s="20" t="s">
        <v>347</v>
      </c>
      <c r="B38" s="21">
        <v>70</v>
      </c>
      <c r="C38" s="21">
        <v>6</v>
      </c>
      <c r="D38" s="21">
        <v>1</v>
      </c>
      <c r="E38" s="21">
        <v>5</v>
      </c>
      <c r="F38" s="21">
        <v>7</v>
      </c>
      <c r="G38" s="21">
        <v>6</v>
      </c>
      <c r="H38" s="21">
        <v>13</v>
      </c>
      <c r="I38" s="21">
        <v>4</v>
      </c>
      <c r="J38" s="21">
        <v>33</v>
      </c>
      <c r="K38" s="21">
        <v>1</v>
      </c>
      <c r="L38" s="21">
        <v>16</v>
      </c>
      <c r="M38" s="21">
        <v>15</v>
      </c>
      <c r="N38" s="21">
        <v>6</v>
      </c>
      <c r="O38" s="21">
        <v>0</v>
      </c>
    </row>
    <row r="39" spans="1:15" x14ac:dyDescent="0.2">
      <c r="A39" s="20" t="s">
        <v>348</v>
      </c>
      <c r="B39" s="21">
        <v>23</v>
      </c>
      <c r="C39" s="21">
        <v>4</v>
      </c>
      <c r="D39" s="21">
        <v>1</v>
      </c>
      <c r="E39" s="21">
        <v>2</v>
      </c>
      <c r="F39" s="21">
        <v>6</v>
      </c>
      <c r="G39" s="21">
        <v>2</v>
      </c>
      <c r="H39" s="21">
        <v>5</v>
      </c>
      <c r="I39" s="21">
        <v>4</v>
      </c>
      <c r="J39" s="21">
        <v>15</v>
      </c>
      <c r="K39" s="21">
        <v>0</v>
      </c>
      <c r="L39" s="21">
        <v>1</v>
      </c>
      <c r="M39" s="21">
        <v>2</v>
      </c>
      <c r="N39" s="21">
        <v>1</v>
      </c>
      <c r="O39" s="21">
        <v>1</v>
      </c>
    </row>
    <row r="40" spans="1:15" x14ac:dyDescent="0.2">
      <c r="A40" s="20" t="s">
        <v>349</v>
      </c>
      <c r="B40" s="21">
        <v>5</v>
      </c>
      <c r="C40" s="21">
        <v>1</v>
      </c>
      <c r="D40" s="21">
        <v>0</v>
      </c>
      <c r="E40" s="21">
        <v>0</v>
      </c>
      <c r="F40" s="21">
        <v>1</v>
      </c>
      <c r="G40" s="21">
        <v>0</v>
      </c>
      <c r="H40" s="21">
        <v>1</v>
      </c>
      <c r="I40" s="21">
        <v>0</v>
      </c>
      <c r="J40" s="21">
        <v>4</v>
      </c>
      <c r="K40" s="21">
        <v>0</v>
      </c>
      <c r="L40" s="21">
        <v>2</v>
      </c>
      <c r="M40" s="21">
        <v>0</v>
      </c>
      <c r="N40" s="21">
        <v>0</v>
      </c>
      <c r="O40" s="21">
        <v>0</v>
      </c>
    </row>
    <row r="41" spans="1:15" x14ac:dyDescent="0.2">
      <c r="A41" s="20" t="s">
        <v>350</v>
      </c>
      <c r="B41" s="21">
        <v>221</v>
      </c>
      <c r="C41" s="21">
        <v>42</v>
      </c>
      <c r="D41" s="21">
        <v>25</v>
      </c>
      <c r="E41" s="21">
        <v>22</v>
      </c>
      <c r="F41" s="21">
        <v>42</v>
      </c>
      <c r="G41" s="21">
        <v>23</v>
      </c>
      <c r="H41" s="21">
        <v>89</v>
      </c>
      <c r="I41" s="21">
        <v>15</v>
      </c>
      <c r="J41" s="21">
        <v>52</v>
      </c>
      <c r="K41" s="21">
        <v>4</v>
      </c>
      <c r="L41" s="21">
        <v>49</v>
      </c>
      <c r="M41" s="21">
        <v>16</v>
      </c>
      <c r="N41" s="21">
        <v>33</v>
      </c>
      <c r="O41" s="21">
        <v>5</v>
      </c>
    </row>
    <row r="42" spans="1:15" x14ac:dyDescent="0.2">
      <c r="A42" s="20" t="s">
        <v>351</v>
      </c>
      <c r="B42" s="21">
        <v>200</v>
      </c>
      <c r="C42" s="21">
        <v>37</v>
      </c>
      <c r="D42" s="21">
        <v>5</v>
      </c>
      <c r="E42" s="21">
        <v>27</v>
      </c>
      <c r="F42" s="21">
        <v>24</v>
      </c>
      <c r="G42" s="21">
        <v>17</v>
      </c>
      <c r="H42" s="21">
        <v>52</v>
      </c>
      <c r="I42" s="21">
        <v>26</v>
      </c>
      <c r="J42" s="21">
        <v>85</v>
      </c>
      <c r="K42" s="21">
        <v>4</v>
      </c>
      <c r="L42" s="21">
        <v>30</v>
      </c>
      <c r="M42" s="21">
        <v>12</v>
      </c>
      <c r="N42" s="21">
        <v>28</v>
      </c>
      <c r="O42" s="21">
        <v>2</v>
      </c>
    </row>
    <row r="43" spans="1:15" x14ac:dyDescent="0.2">
      <c r="A43" s="20" t="s">
        <v>352</v>
      </c>
      <c r="B43" s="21">
        <v>98</v>
      </c>
      <c r="C43" s="21">
        <v>11</v>
      </c>
      <c r="D43" s="21">
        <v>2</v>
      </c>
      <c r="E43" s="21">
        <v>7</v>
      </c>
      <c r="F43" s="21">
        <v>14</v>
      </c>
      <c r="G43" s="21">
        <v>8</v>
      </c>
      <c r="H43" s="21">
        <v>19</v>
      </c>
      <c r="I43" s="21">
        <v>8</v>
      </c>
      <c r="J43" s="21">
        <v>52</v>
      </c>
      <c r="K43" s="21">
        <v>1</v>
      </c>
      <c r="L43" s="21">
        <v>19</v>
      </c>
      <c r="M43" s="21">
        <v>17</v>
      </c>
      <c r="N43" s="21">
        <v>7</v>
      </c>
      <c r="O43" s="21">
        <v>1</v>
      </c>
    </row>
    <row r="44" spans="1:15" x14ac:dyDescent="0.2">
      <c r="A44" s="20" t="s">
        <v>353</v>
      </c>
      <c r="B44" s="21">
        <v>298</v>
      </c>
      <c r="C44" s="21">
        <v>48</v>
      </c>
      <c r="D44" s="21">
        <v>7</v>
      </c>
      <c r="E44" s="21">
        <v>34</v>
      </c>
      <c r="F44" s="21">
        <v>38</v>
      </c>
      <c r="G44" s="21">
        <v>25</v>
      </c>
      <c r="H44" s="21">
        <v>71</v>
      </c>
      <c r="I44" s="21">
        <v>34</v>
      </c>
      <c r="J44" s="21">
        <v>137</v>
      </c>
      <c r="K44" s="21">
        <v>5</v>
      </c>
      <c r="L44" s="21">
        <v>49</v>
      </c>
      <c r="M44" s="21">
        <v>29</v>
      </c>
      <c r="N44" s="21">
        <v>35</v>
      </c>
      <c r="O44" s="21">
        <v>3</v>
      </c>
    </row>
    <row r="45" spans="1:15" x14ac:dyDescent="0.2">
      <c r="A45" s="9" t="s">
        <v>356</v>
      </c>
      <c r="B45" s="9"/>
      <c r="C45" s="9"/>
      <c r="D45" s="9"/>
      <c r="E45" s="9"/>
      <c r="F45" s="9"/>
      <c r="G45" s="9"/>
      <c r="H45" s="9"/>
      <c r="I45" s="9"/>
      <c r="J45" s="9"/>
      <c r="K45" s="9"/>
      <c r="L45" s="9"/>
      <c r="M45" s="9"/>
      <c r="N45" s="9"/>
      <c r="O45" s="9"/>
    </row>
    <row r="46" spans="1:15" x14ac:dyDescent="0.2">
      <c r="A46" s="20" t="s">
        <v>357</v>
      </c>
      <c r="B46" s="21">
        <v>64</v>
      </c>
      <c r="C46" s="21">
        <v>19</v>
      </c>
      <c r="D46" s="21">
        <v>3</v>
      </c>
      <c r="E46" s="21">
        <v>9</v>
      </c>
      <c r="F46" s="21">
        <v>12</v>
      </c>
      <c r="G46" s="21">
        <v>5</v>
      </c>
      <c r="H46" s="21">
        <v>14</v>
      </c>
      <c r="I46" s="21">
        <v>4</v>
      </c>
      <c r="J46" s="21">
        <v>10</v>
      </c>
      <c r="K46" s="21">
        <v>3</v>
      </c>
      <c r="L46" s="21">
        <v>16</v>
      </c>
      <c r="M46" s="21">
        <v>8</v>
      </c>
      <c r="N46" s="21">
        <v>15</v>
      </c>
      <c r="O46" s="21">
        <v>0</v>
      </c>
    </row>
    <row r="47" spans="1:15" x14ac:dyDescent="0.2">
      <c r="A47" s="20" t="s">
        <v>328</v>
      </c>
      <c r="B47" s="21">
        <v>540</v>
      </c>
      <c r="C47" s="21">
        <v>94</v>
      </c>
      <c r="D47" s="21">
        <v>26</v>
      </c>
      <c r="E47" s="21">
        <v>77</v>
      </c>
      <c r="F47" s="21">
        <v>92</v>
      </c>
      <c r="G47" s="21">
        <v>44</v>
      </c>
      <c r="H47" s="21">
        <v>162</v>
      </c>
      <c r="I47" s="21">
        <v>39</v>
      </c>
      <c r="J47" s="21">
        <v>158</v>
      </c>
      <c r="K47" s="21">
        <v>10</v>
      </c>
      <c r="L47" s="21">
        <v>110</v>
      </c>
      <c r="M47" s="21">
        <v>42</v>
      </c>
      <c r="N47" s="21">
        <v>83</v>
      </c>
      <c r="O47" s="21">
        <v>8</v>
      </c>
    </row>
    <row r="48" spans="1:15" x14ac:dyDescent="0.2">
      <c r="A48" s="20" t="s">
        <v>329</v>
      </c>
      <c r="B48" s="21">
        <v>88</v>
      </c>
      <c r="C48" s="21">
        <v>24</v>
      </c>
      <c r="D48" s="21">
        <v>11</v>
      </c>
      <c r="E48" s="21">
        <v>11</v>
      </c>
      <c r="F48" s="21">
        <v>25</v>
      </c>
      <c r="G48" s="21">
        <v>11</v>
      </c>
      <c r="H48" s="21">
        <v>26</v>
      </c>
      <c r="I48" s="21">
        <v>5</v>
      </c>
      <c r="J48" s="21">
        <v>29</v>
      </c>
      <c r="K48" s="21">
        <v>2</v>
      </c>
      <c r="L48" s="21">
        <v>23</v>
      </c>
      <c r="M48" s="21">
        <v>6</v>
      </c>
      <c r="N48" s="21">
        <v>12</v>
      </c>
      <c r="O48" s="21">
        <v>0</v>
      </c>
    </row>
    <row r="49" spans="1:15" x14ac:dyDescent="0.2">
      <c r="A49" s="20" t="s">
        <v>330</v>
      </c>
      <c r="B49" s="21">
        <v>229</v>
      </c>
      <c r="C49" s="21">
        <v>31</v>
      </c>
      <c r="D49" s="21">
        <v>15</v>
      </c>
      <c r="E49" s="21">
        <v>26</v>
      </c>
      <c r="F49" s="21">
        <v>38</v>
      </c>
      <c r="G49" s="21">
        <v>17</v>
      </c>
      <c r="H49" s="21">
        <v>59</v>
      </c>
      <c r="I49" s="21">
        <v>24</v>
      </c>
      <c r="J49" s="21">
        <v>96</v>
      </c>
      <c r="K49" s="21">
        <v>2</v>
      </c>
      <c r="L49" s="21">
        <v>54</v>
      </c>
      <c r="M49" s="21">
        <v>20</v>
      </c>
      <c r="N49" s="21">
        <v>33</v>
      </c>
      <c r="O49" s="21">
        <v>2</v>
      </c>
    </row>
    <row r="50" spans="1:15" x14ac:dyDescent="0.2">
      <c r="A50" s="20" t="s">
        <v>358</v>
      </c>
      <c r="B50" s="21">
        <v>23</v>
      </c>
      <c r="C50" s="21">
        <v>8</v>
      </c>
      <c r="D50" s="21">
        <v>0</v>
      </c>
      <c r="E50" s="21">
        <v>1</v>
      </c>
      <c r="F50" s="21">
        <v>6</v>
      </c>
      <c r="G50" s="21">
        <v>3</v>
      </c>
      <c r="H50" s="21">
        <v>3</v>
      </c>
      <c r="I50" s="21">
        <v>0</v>
      </c>
      <c r="J50" s="21">
        <v>5</v>
      </c>
      <c r="K50" s="21">
        <v>1</v>
      </c>
      <c r="L50" s="21">
        <v>4</v>
      </c>
      <c r="M50" s="21">
        <v>2</v>
      </c>
      <c r="N50" s="21">
        <v>4</v>
      </c>
      <c r="O50" s="21">
        <v>1</v>
      </c>
    </row>
    <row r="51" spans="1:15" x14ac:dyDescent="0.2">
      <c r="A51" s="9" t="s">
        <v>359</v>
      </c>
      <c r="B51" s="10">
        <v>43</v>
      </c>
      <c r="C51" s="10">
        <v>11</v>
      </c>
      <c r="D51" s="10">
        <v>1</v>
      </c>
      <c r="E51" s="10">
        <v>5</v>
      </c>
      <c r="F51" s="10">
        <v>10</v>
      </c>
      <c r="G51" s="10">
        <v>2</v>
      </c>
      <c r="H51" s="10">
        <v>4</v>
      </c>
      <c r="I51" s="10">
        <v>3</v>
      </c>
      <c r="J51" s="10">
        <v>4</v>
      </c>
      <c r="K51" s="10">
        <v>3</v>
      </c>
      <c r="L51" s="10">
        <v>11</v>
      </c>
      <c r="M51" s="10">
        <v>6</v>
      </c>
      <c r="N51" s="10">
        <v>13</v>
      </c>
      <c r="O51" s="10">
        <v>0</v>
      </c>
    </row>
    <row r="52" spans="1:15" x14ac:dyDescent="0.2">
      <c r="A52" s="20" t="s">
        <v>331</v>
      </c>
      <c r="B52" s="21">
        <v>293</v>
      </c>
      <c r="C52" s="21">
        <v>55</v>
      </c>
      <c r="D52" s="21">
        <v>14</v>
      </c>
      <c r="E52" s="21">
        <v>47</v>
      </c>
      <c r="F52" s="21">
        <v>57</v>
      </c>
      <c r="G52" s="21">
        <v>22</v>
      </c>
      <c r="H52" s="21">
        <v>79</v>
      </c>
      <c r="I52" s="21">
        <v>16</v>
      </c>
      <c r="J52" s="21">
        <v>81</v>
      </c>
      <c r="K52" s="21">
        <v>4</v>
      </c>
      <c r="L52" s="21">
        <v>73</v>
      </c>
      <c r="M52" s="21">
        <v>22</v>
      </c>
      <c r="N52" s="21">
        <v>49</v>
      </c>
      <c r="O52" s="21">
        <v>2</v>
      </c>
    </row>
    <row r="53" spans="1:15" x14ac:dyDescent="0.2">
      <c r="A53" s="20" t="s">
        <v>332</v>
      </c>
      <c r="B53" s="21">
        <v>34</v>
      </c>
      <c r="C53" s="21">
        <v>10</v>
      </c>
      <c r="D53" s="21">
        <v>4</v>
      </c>
      <c r="E53" s="21">
        <v>8</v>
      </c>
      <c r="F53" s="21">
        <v>13</v>
      </c>
      <c r="G53" s="21">
        <v>5</v>
      </c>
      <c r="H53" s="21">
        <v>9</v>
      </c>
      <c r="I53" s="21">
        <v>2</v>
      </c>
      <c r="J53" s="21">
        <v>7</v>
      </c>
      <c r="K53" s="21">
        <v>0</v>
      </c>
      <c r="L53" s="21">
        <v>13</v>
      </c>
      <c r="M53" s="21">
        <v>1</v>
      </c>
      <c r="N53" s="21">
        <v>8</v>
      </c>
      <c r="O53" s="21">
        <v>0</v>
      </c>
    </row>
    <row r="54" spans="1:15" x14ac:dyDescent="0.2">
      <c r="A54" s="20" t="s">
        <v>333</v>
      </c>
      <c r="B54" s="21">
        <v>43</v>
      </c>
      <c r="C54" s="21">
        <v>6</v>
      </c>
      <c r="D54" s="21">
        <v>4</v>
      </c>
      <c r="E54" s="21">
        <v>7</v>
      </c>
      <c r="F54" s="21">
        <v>8</v>
      </c>
      <c r="G54" s="21">
        <v>1</v>
      </c>
      <c r="H54" s="21">
        <v>11</v>
      </c>
      <c r="I54" s="21">
        <v>2</v>
      </c>
      <c r="J54" s="21">
        <v>17</v>
      </c>
      <c r="K54" s="21">
        <v>1</v>
      </c>
      <c r="L54" s="21">
        <v>11</v>
      </c>
      <c r="M54" s="21">
        <v>4</v>
      </c>
      <c r="N54" s="21">
        <v>6</v>
      </c>
      <c r="O54" s="21">
        <v>0</v>
      </c>
    </row>
    <row r="55" spans="1:15" x14ac:dyDescent="0.2">
      <c r="A55" s="20" t="s">
        <v>358</v>
      </c>
      <c r="B55" s="21">
        <v>12</v>
      </c>
      <c r="C55" s="21">
        <v>4</v>
      </c>
      <c r="D55" s="21">
        <v>0</v>
      </c>
      <c r="E55" s="21">
        <v>1</v>
      </c>
      <c r="F55" s="21">
        <v>5</v>
      </c>
      <c r="G55" s="21">
        <v>2</v>
      </c>
      <c r="H55" s="21">
        <v>1</v>
      </c>
      <c r="I55" s="21">
        <v>0</v>
      </c>
      <c r="J55" s="21">
        <v>0</v>
      </c>
      <c r="K55" s="21">
        <v>1</v>
      </c>
      <c r="L55" s="21">
        <v>1</v>
      </c>
      <c r="M55" s="21">
        <v>0</v>
      </c>
      <c r="N55" s="21">
        <v>3</v>
      </c>
      <c r="O55" s="21">
        <v>1</v>
      </c>
    </row>
    <row r="56" spans="1:15" x14ac:dyDescent="0.2">
      <c r="A56" s="9" t="s">
        <v>360</v>
      </c>
      <c r="B56" s="10">
        <v>21</v>
      </c>
      <c r="C56" s="10">
        <v>8</v>
      </c>
      <c r="D56" s="10">
        <v>2</v>
      </c>
      <c r="E56" s="10">
        <v>4</v>
      </c>
      <c r="F56" s="10">
        <v>2</v>
      </c>
      <c r="G56" s="10">
        <v>3</v>
      </c>
      <c r="H56" s="10">
        <v>10</v>
      </c>
      <c r="I56" s="10">
        <v>1</v>
      </c>
      <c r="J56" s="10">
        <v>6</v>
      </c>
      <c r="K56" s="10">
        <v>0</v>
      </c>
      <c r="L56" s="10">
        <v>5</v>
      </c>
      <c r="M56" s="10">
        <v>2</v>
      </c>
      <c r="N56" s="10">
        <v>2</v>
      </c>
      <c r="O56" s="10">
        <v>0</v>
      </c>
    </row>
    <row r="57" spans="1:15" x14ac:dyDescent="0.2">
      <c r="A57" s="20" t="s">
        <v>331</v>
      </c>
      <c r="B57" s="21">
        <v>247</v>
      </c>
      <c r="C57" s="21">
        <v>39</v>
      </c>
      <c r="D57" s="21">
        <v>12</v>
      </c>
      <c r="E57" s="21">
        <v>30</v>
      </c>
      <c r="F57" s="21">
        <v>35</v>
      </c>
      <c r="G57" s="21">
        <v>22</v>
      </c>
      <c r="H57" s="21">
        <v>83</v>
      </c>
      <c r="I57" s="21">
        <v>23</v>
      </c>
      <c r="J57" s="21">
        <v>77</v>
      </c>
      <c r="K57" s="21">
        <v>6</v>
      </c>
      <c r="L57" s="21">
        <v>37</v>
      </c>
      <c r="M57" s="21">
        <v>20</v>
      </c>
      <c r="N57" s="21">
        <v>34</v>
      </c>
      <c r="O57" s="21">
        <v>6</v>
      </c>
    </row>
    <row r="58" spans="1:15" x14ac:dyDescent="0.2">
      <c r="A58" s="20" t="s">
        <v>332</v>
      </c>
      <c r="B58" s="21">
        <v>54</v>
      </c>
      <c r="C58" s="21">
        <v>14</v>
      </c>
      <c r="D58" s="21">
        <v>7</v>
      </c>
      <c r="E58" s="21">
        <v>3</v>
      </c>
      <c r="F58" s="21">
        <v>12</v>
      </c>
      <c r="G58" s="21">
        <v>6</v>
      </c>
      <c r="H58" s="21">
        <v>17</v>
      </c>
      <c r="I58" s="21">
        <v>3</v>
      </c>
      <c r="J58" s="21">
        <v>22</v>
      </c>
      <c r="K58" s="21">
        <v>2</v>
      </c>
      <c r="L58" s="21">
        <v>10</v>
      </c>
      <c r="M58" s="21">
        <v>5</v>
      </c>
      <c r="N58" s="21">
        <v>4</v>
      </c>
      <c r="O58" s="21">
        <v>0</v>
      </c>
    </row>
    <row r="59" spans="1:15" x14ac:dyDescent="0.2">
      <c r="A59" s="20" t="s">
        <v>333</v>
      </c>
      <c r="B59" s="21">
        <v>186</v>
      </c>
      <c r="C59" s="21">
        <v>25</v>
      </c>
      <c r="D59" s="21">
        <v>11</v>
      </c>
      <c r="E59" s="21">
        <v>19</v>
      </c>
      <c r="F59" s="21">
        <v>30</v>
      </c>
      <c r="G59" s="21">
        <v>16</v>
      </c>
      <c r="H59" s="21">
        <v>48</v>
      </c>
      <c r="I59" s="21">
        <v>22</v>
      </c>
      <c r="J59" s="21">
        <v>79</v>
      </c>
      <c r="K59" s="21">
        <v>1</v>
      </c>
      <c r="L59" s="21">
        <v>43</v>
      </c>
      <c r="M59" s="21">
        <v>16</v>
      </c>
      <c r="N59" s="21">
        <v>27</v>
      </c>
      <c r="O59" s="21">
        <v>2</v>
      </c>
    </row>
    <row r="60" spans="1:15" x14ac:dyDescent="0.2">
      <c r="A60" s="20" t="s">
        <v>358</v>
      </c>
      <c r="B60" s="21">
        <v>11</v>
      </c>
      <c r="C60" s="21">
        <v>4</v>
      </c>
      <c r="D60" s="21">
        <v>0</v>
      </c>
      <c r="E60" s="21">
        <v>0</v>
      </c>
      <c r="F60" s="21">
        <v>1</v>
      </c>
      <c r="G60" s="21">
        <v>1</v>
      </c>
      <c r="H60" s="21">
        <v>2</v>
      </c>
      <c r="I60" s="21">
        <v>0</v>
      </c>
      <c r="J60" s="21">
        <v>5</v>
      </c>
      <c r="K60" s="21">
        <v>0</v>
      </c>
      <c r="L60" s="21">
        <v>3</v>
      </c>
      <c r="M60" s="21">
        <v>2</v>
      </c>
      <c r="N60" s="21">
        <v>1</v>
      </c>
      <c r="O60" s="21">
        <v>0</v>
      </c>
    </row>
    <row r="61" spans="1:15" x14ac:dyDescent="0.2">
      <c r="A61" s="9" t="s">
        <v>361</v>
      </c>
      <c r="B61" s="9"/>
      <c r="C61" s="9"/>
      <c r="D61" s="9"/>
      <c r="E61" s="9"/>
      <c r="F61" s="9"/>
      <c r="G61" s="9"/>
      <c r="H61" s="9"/>
      <c r="I61" s="9"/>
      <c r="J61" s="9"/>
      <c r="K61" s="9"/>
      <c r="L61" s="9"/>
      <c r="M61" s="9"/>
      <c r="N61" s="9"/>
      <c r="O61" s="9"/>
    </row>
    <row r="62" spans="1:15" x14ac:dyDescent="0.2">
      <c r="A62" s="20" t="s">
        <v>362</v>
      </c>
      <c r="B62" s="21">
        <v>128</v>
      </c>
      <c r="C62" s="21">
        <v>14</v>
      </c>
      <c r="D62" s="21">
        <v>10</v>
      </c>
      <c r="E62" s="21">
        <v>19</v>
      </c>
      <c r="F62" s="21">
        <v>20</v>
      </c>
      <c r="G62" s="21">
        <v>16</v>
      </c>
      <c r="H62" s="21">
        <v>32</v>
      </c>
      <c r="I62" s="21">
        <v>13</v>
      </c>
      <c r="J62" s="21">
        <v>46</v>
      </c>
      <c r="K62" s="21">
        <v>3</v>
      </c>
      <c r="L62" s="21">
        <v>23</v>
      </c>
      <c r="M62" s="21">
        <v>10</v>
      </c>
      <c r="N62" s="21">
        <v>26</v>
      </c>
      <c r="O62" s="21">
        <v>1</v>
      </c>
    </row>
    <row r="63" spans="1:15" x14ac:dyDescent="0.2">
      <c r="A63" s="20" t="s">
        <v>363</v>
      </c>
      <c r="B63" s="21">
        <v>447</v>
      </c>
      <c r="C63" s="21">
        <v>81</v>
      </c>
      <c r="D63" s="21">
        <v>20</v>
      </c>
      <c r="E63" s="21">
        <v>59</v>
      </c>
      <c r="F63" s="21">
        <v>81</v>
      </c>
      <c r="G63" s="21">
        <v>37</v>
      </c>
      <c r="H63" s="21">
        <v>141</v>
      </c>
      <c r="I63" s="21">
        <v>33</v>
      </c>
      <c r="J63" s="21">
        <v>148</v>
      </c>
      <c r="K63" s="21">
        <v>7</v>
      </c>
      <c r="L63" s="21">
        <v>107</v>
      </c>
      <c r="M63" s="21">
        <v>32</v>
      </c>
      <c r="N63" s="21">
        <v>65</v>
      </c>
      <c r="O63" s="21">
        <v>6</v>
      </c>
    </row>
    <row r="64" spans="1:15" x14ac:dyDescent="0.2">
      <c r="A64" s="20" t="s">
        <v>364</v>
      </c>
      <c r="B64" s="21">
        <v>221</v>
      </c>
      <c r="C64" s="21">
        <v>39</v>
      </c>
      <c r="D64" s="21">
        <v>16</v>
      </c>
      <c r="E64" s="21">
        <v>30</v>
      </c>
      <c r="F64" s="21">
        <v>39</v>
      </c>
      <c r="G64" s="21">
        <v>15</v>
      </c>
      <c r="H64" s="21">
        <v>63</v>
      </c>
      <c r="I64" s="21">
        <v>18</v>
      </c>
      <c r="J64" s="21">
        <v>74</v>
      </c>
      <c r="K64" s="21">
        <v>4</v>
      </c>
      <c r="L64" s="21">
        <v>39</v>
      </c>
      <c r="M64" s="21">
        <v>20</v>
      </c>
      <c r="N64" s="21">
        <v>30</v>
      </c>
      <c r="O64" s="21">
        <v>3</v>
      </c>
    </row>
    <row r="65" spans="1:15" x14ac:dyDescent="0.2">
      <c r="A65" s="20" t="s">
        <v>365</v>
      </c>
      <c r="B65" s="21">
        <v>126</v>
      </c>
      <c r="C65" s="21">
        <v>32</v>
      </c>
      <c r="D65" s="21">
        <v>9</v>
      </c>
      <c r="E65" s="21">
        <v>15</v>
      </c>
      <c r="F65" s="21">
        <v>28</v>
      </c>
      <c r="G65" s="21">
        <v>9</v>
      </c>
      <c r="H65" s="21">
        <v>25</v>
      </c>
      <c r="I65" s="21">
        <v>8</v>
      </c>
      <c r="J65" s="21">
        <v>25</v>
      </c>
      <c r="K65" s="21">
        <v>3</v>
      </c>
      <c r="L65" s="21">
        <v>35</v>
      </c>
      <c r="M65" s="21">
        <v>13</v>
      </c>
      <c r="N65" s="21">
        <v>24</v>
      </c>
      <c r="O65" s="21">
        <v>0</v>
      </c>
    </row>
    <row r="66" spans="1:15" x14ac:dyDescent="0.2">
      <c r="A66" s="20" t="s">
        <v>366</v>
      </c>
      <c r="B66" s="21">
        <v>22</v>
      </c>
      <c r="C66" s="21">
        <v>10</v>
      </c>
      <c r="D66" s="21">
        <v>0</v>
      </c>
      <c r="E66" s="21">
        <v>1</v>
      </c>
      <c r="F66" s="21">
        <v>5</v>
      </c>
      <c r="G66" s="21">
        <v>3</v>
      </c>
      <c r="H66" s="21">
        <v>3</v>
      </c>
      <c r="I66" s="21">
        <v>0</v>
      </c>
      <c r="J66" s="21">
        <v>5</v>
      </c>
      <c r="K66" s="21">
        <v>1</v>
      </c>
      <c r="L66" s="21">
        <v>3</v>
      </c>
      <c r="M66" s="21">
        <v>3</v>
      </c>
      <c r="N66" s="21">
        <v>2</v>
      </c>
      <c r="O66" s="21">
        <v>1</v>
      </c>
    </row>
    <row r="67" spans="1:15" x14ac:dyDescent="0.2">
      <c r="A67" s="9" t="s">
        <v>367</v>
      </c>
      <c r="B67" s="9"/>
      <c r="C67" s="9"/>
      <c r="D67" s="9"/>
      <c r="E67" s="9"/>
      <c r="F67" s="9"/>
      <c r="G67" s="9"/>
      <c r="H67" s="9"/>
      <c r="I67" s="9"/>
      <c r="J67" s="9"/>
      <c r="K67" s="9"/>
      <c r="L67" s="9"/>
      <c r="M67" s="9"/>
      <c r="N67" s="9"/>
      <c r="O67" s="9"/>
    </row>
    <row r="68" spans="1:15" x14ac:dyDescent="0.2">
      <c r="A68" s="20" t="s">
        <v>368</v>
      </c>
      <c r="B68" s="21">
        <v>234</v>
      </c>
      <c r="C68" s="21">
        <v>54</v>
      </c>
      <c r="D68" s="21">
        <v>19</v>
      </c>
      <c r="E68" s="21">
        <v>30</v>
      </c>
      <c r="F68" s="21">
        <v>54</v>
      </c>
      <c r="G68" s="21">
        <v>20</v>
      </c>
      <c r="H68" s="21">
        <v>56</v>
      </c>
      <c r="I68" s="21">
        <v>20</v>
      </c>
      <c r="J68" s="21">
        <v>76</v>
      </c>
      <c r="K68" s="21">
        <v>3</v>
      </c>
      <c r="L68" s="21">
        <v>68</v>
      </c>
      <c r="M68" s="21">
        <v>21</v>
      </c>
      <c r="N68" s="21">
        <v>34</v>
      </c>
      <c r="O68" s="21">
        <v>1</v>
      </c>
    </row>
    <row r="69" spans="1:15" x14ac:dyDescent="0.2">
      <c r="A69" s="20" t="s">
        <v>180</v>
      </c>
      <c r="B69" s="21">
        <v>517</v>
      </c>
      <c r="C69" s="21">
        <v>90</v>
      </c>
      <c r="D69" s="21">
        <v>26</v>
      </c>
      <c r="E69" s="21">
        <v>76</v>
      </c>
      <c r="F69" s="21">
        <v>90</v>
      </c>
      <c r="G69" s="21">
        <v>44</v>
      </c>
      <c r="H69" s="21">
        <v>157</v>
      </c>
      <c r="I69" s="21">
        <v>38</v>
      </c>
      <c r="J69" s="21">
        <v>146</v>
      </c>
      <c r="K69" s="21">
        <v>11</v>
      </c>
      <c r="L69" s="21">
        <v>102</v>
      </c>
      <c r="M69" s="21">
        <v>37</v>
      </c>
      <c r="N69" s="21">
        <v>84</v>
      </c>
      <c r="O69" s="21">
        <v>8</v>
      </c>
    </row>
    <row r="70" spans="1:15" x14ac:dyDescent="0.2">
      <c r="A70" s="20" t="s">
        <v>369</v>
      </c>
      <c r="B70" s="21">
        <v>16</v>
      </c>
      <c r="C70" s="21">
        <v>1</v>
      </c>
      <c r="D70" s="21">
        <v>1</v>
      </c>
      <c r="E70" s="21">
        <v>1</v>
      </c>
      <c r="F70" s="21">
        <v>2</v>
      </c>
      <c r="G70" s="21">
        <v>1</v>
      </c>
      <c r="H70" s="21">
        <v>9</v>
      </c>
      <c r="I70" s="21">
        <v>0</v>
      </c>
      <c r="J70" s="21">
        <v>5</v>
      </c>
      <c r="K70" s="21">
        <v>0</v>
      </c>
      <c r="L70" s="21">
        <v>2</v>
      </c>
      <c r="M70" s="21">
        <v>1</v>
      </c>
      <c r="N70" s="21">
        <v>5</v>
      </c>
      <c r="O70" s="21">
        <v>0</v>
      </c>
    </row>
    <row r="71" spans="1:15" x14ac:dyDescent="0.2">
      <c r="A71" s="20" t="s">
        <v>370</v>
      </c>
      <c r="B71" s="21">
        <v>295</v>
      </c>
      <c r="C71" s="21">
        <v>44</v>
      </c>
      <c r="D71" s="21">
        <v>26</v>
      </c>
      <c r="E71" s="21">
        <v>39</v>
      </c>
      <c r="F71" s="21">
        <v>49</v>
      </c>
      <c r="G71" s="21">
        <v>25</v>
      </c>
      <c r="H71" s="21">
        <v>88</v>
      </c>
      <c r="I71" s="21">
        <v>24</v>
      </c>
      <c r="J71" s="21">
        <v>103</v>
      </c>
      <c r="K71" s="21">
        <v>6</v>
      </c>
      <c r="L71" s="21">
        <v>56</v>
      </c>
      <c r="M71" s="21">
        <v>22</v>
      </c>
      <c r="N71" s="21">
        <v>47</v>
      </c>
      <c r="O71" s="21">
        <v>4</v>
      </c>
    </row>
    <row r="72" spans="1:15" x14ac:dyDescent="0.2">
      <c r="A72" s="20" t="s">
        <v>371</v>
      </c>
      <c r="B72" s="21">
        <v>30</v>
      </c>
      <c r="C72" s="21">
        <v>4</v>
      </c>
      <c r="D72" s="21">
        <v>1</v>
      </c>
      <c r="E72" s="21">
        <v>3</v>
      </c>
      <c r="F72" s="21">
        <v>0</v>
      </c>
      <c r="G72" s="21">
        <v>1</v>
      </c>
      <c r="H72" s="21">
        <v>5</v>
      </c>
      <c r="I72" s="21">
        <v>2</v>
      </c>
      <c r="J72" s="21">
        <v>7</v>
      </c>
      <c r="K72" s="21">
        <v>1</v>
      </c>
      <c r="L72" s="21">
        <v>5</v>
      </c>
      <c r="M72" s="21">
        <v>6</v>
      </c>
      <c r="N72" s="21">
        <v>7</v>
      </c>
      <c r="O72" s="21">
        <v>1</v>
      </c>
    </row>
    <row r="73" spans="1:15" x14ac:dyDescent="0.2">
      <c r="A73" s="20" t="s">
        <v>366</v>
      </c>
      <c r="B73" s="21">
        <v>20</v>
      </c>
      <c r="C73" s="21">
        <v>8</v>
      </c>
      <c r="D73" s="21">
        <v>0</v>
      </c>
      <c r="E73" s="21">
        <v>1</v>
      </c>
      <c r="F73" s="21">
        <v>5</v>
      </c>
      <c r="G73" s="21">
        <v>3</v>
      </c>
      <c r="H73" s="21">
        <v>2</v>
      </c>
      <c r="I73" s="21">
        <v>0</v>
      </c>
      <c r="J73" s="21">
        <v>5</v>
      </c>
      <c r="K73" s="21">
        <v>1</v>
      </c>
      <c r="L73" s="21">
        <v>4</v>
      </c>
      <c r="M73" s="21">
        <v>2</v>
      </c>
      <c r="N73" s="21">
        <v>2</v>
      </c>
      <c r="O73" s="21">
        <v>1</v>
      </c>
    </row>
    <row r="74" spans="1:15" x14ac:dyDescent="0.2">
      <c r="A74" s="9" t="s">
        <v>372</v>
      </c>
      <c r="B74" s="9"/>
      <c r="C74" s="9"/>
      <c r="D74" s="9"/>
      <c r="E74" s="9"/>
      <c r="F74" s="9"/>
      <c r="G74" s="9"/>
      <c r="H74" s="9"/>
      <c r="I74" s="9"/>
      <c r="J74" s="9"/>
      <c r="K74" s="9"/>
      <c r="L74" s="9"/>
      <c r="M74" s="9"/>
      <c r="N74" s="9"/>
      <c r="O74" s="9"/>
    </row>
    <row r="75" spans="1:15" x14ac:dyDescent="0.2">
      <c r="A75" s="20" t="s">
        <v>373</v>
      </c>
      <c r="B75" s="21">
        <v>234</v>
      </c>
      <c r="C75" s="21">
        <v>54</v>
      </c>
      <c r="D75" s="21">
        <v>19</v>
      </c>
      <c r="E75" s="21">
        <v>30</v>
      </c>
      <c r="F75" s="21">
        <v>54</v>
      </c>
      <c r="G75" s="21">
        <v>20</v>
      </c>
      <c r="H75" s="21">
        <v>56</v>
      </c>
      <c r="I75" s="21">
        <v>20</v>
      </c>
      <c r="J75" s="21">
        <v>76</v>
      </c>
      <c r="K75" s="21">
        <v>3</v>
      </c>
      <c r="L75" s="21">
        <v>68</v>
      </c>
      <c r="M75" s="21">
        <v>21</v>
      </c>
      <c r="N75" s="21">
        <v>34</v>
      </c>
      <c r="O75" s="21">
        <v>1</v>
      </c>
    </row>
    <row r="76" spans="1:15" x14ac:dyDescent="0.2">
      <c r="A76" s="20" t="s">
        <v>374</v>
      </c>
      <c r="B76" s="21">
        <v>442</v>
      </c>
      <c r="C76" s="21">
        <v>82</v>
      </c>
      <c r="D76" s="21">
        <v>17</v>
      </c>
      <c r="E76" s="21">
        <v>62</v>
      </c>
      <c r="F76" s="21">
        <v>78</v>
      </c>
      <c r="G76" s="21">
        <v>40</v>
      </c>
      <c r="H76" s="21">
        <v>137</v>
      </c>
      <c r="I76" s="21">
        <v>36</v>
      </c>
      <c r="J76" s="21">
        <v>138</v>
      </c>
      <c r="K76" s="21">
        <v>9</v>
      </c>
      <c r="L76" s="21">
        <v>88</v>
      </c>
      <c r="M76" s="21">
        <v>34</v>
      </c>
      <c r="N76" s="21">
        <v>68</v>
      </c>
      <c r="O76" s="21">
        <v>4</v>
      </c>
    </row>
    <row r="77" spans="1:15" x14ac:dyDescent="0.2">
      <c r="A77" s="20" t="s">
        <v>375</v>
      </c>
      <c r="B77" s="21">
        <v>145</v>
      </c>
      <c r="C77" s="21">
        <v>11</v>
      </c>
      <c r="D77" s="21">
        <v>11</v>
      </c>
      <c r="E77" s="21">
        <v>19</v>
      </c>
      <c r="F77" s="21">
        <v>19</v>
      </c>
      <c r="G77" s="21">
        <v>11</v>
      </c>
      <c r="H77" s="21">
        <v>43</v>
      </c>
      <c r="I77" s="21">
        <v>12</v>
      </c>
      <c r="J77" s="21">
        <v>41</v>
      </c>
      <c r="K77" s="21">
        <v>2</v>
      </c>
      <c r="L77" s="21">
        <v>35</v>
      </c>
      <c r="M77" s="21">
        <v>11</v>
      </c>
      <c r="N77" s="21">
        <v>25</v>
      </c>
      <c r="O77" s="21">
        <v>4</v>
      </c>
    </row>
    <row r="78" spans="1:15" x14ac:dyDescent="0.2">
      <c r="A78" s="20" t="s">
        <v>376</v>
      </c>
      <c r="B78" s="21">
        <v>49</v>
      </c>
      <c r="C78" s="21">
        <v>12</v>
      </c>
      <c r="D78" s="21">
        <v>3</v>
      </c>
      <c r="E78" s="21">
        <v>6</v>
      </c>
      <c r="F78" s="21">
        <v>11</v>
      </c>
      <c r="G78" s="21">
        <v>3</v>
      </c>
      <c r="H78" s="21">
        <v>13</v>
      </c>
      <c r="I78" s="21">
        <v>3</v>
      </c>
      <c r="J78" s="21">
        <v>18</v>
      </c>
      <c r="K78" s="21">
        <v>1</v>
      </c>
      <c r="L78" s="21">
        <v>8</v>
      </c>
      <c r="M78" s="21">
        <v>4</v>
      </c>
      <c r="N78" s="21">
        <v>8</v>
      </c>
      <c r="O78" s="21">
        <v>1</v>
      </c>
    </row>
    <row r="79" spans="1:15" x14ac:dyDescent="0.2">
      <c r="A79" s="20" t="s">
        <v>377</v>
      </c>
      <c r="B79" s="21">
        <v>24</v>
      </c>
      <c r="C79" s="21">
        <v>4</v>
      </c>
      <c r="D79" s="21">
        <v>1</v>
      </c>
      <c r="E79" s="21">
        <v>3</v>
      </c>
      <c r="F79" s="21">
        <v>4</v>
      </c>
      <c r="G79" s="21">
        <v>2</v>
      </c>
      <c r="H79" s="21">
        <v>6</v>
      </c>
      <c r="I79" s="21">
        <v>0</v>
      </c>
      <c r="J79" s="21">
        <v>7</v>
      </c>
      <c r="K79" s="21">
        <v>2</v>
      </c>
      <c r="L79" s="21">
        <v>3</v>
      </c>
      <c r="M79" s="21">
        <v>1</v>
      </c>
      <c r="N79" s="21">
        <v>7</v>
      </c>
      <c r="O79" s="21">
        <v>0</v>
      </c>
    </row>
    <row r="80" spans="1:15" x14ac:dyDescent="0.2">
      <c r="A80" s="20" t="s">
        <v>378</v>
      </c>
      <c r="B80" s="21">
        <v>21</v>
      </c>
      <c r="C80" s="21">
        <v>3</v>
      </c>
      <c r="D80" s="21">
        <v>3</v>
      </c>
      <c r="E80" s="21">
        <v>2</v>
      </c>
      <c r="F80" s="21">
        <v>1</v>
      </c>
      <c r="G80" s="21">
        <v>1</v>
      </c>
      <c r="H80" s="21">
        <v>6</v>
      </c>
      <c r="I80" s="21">
        <v>1</v>
      </c>
      <c r="J80" s="21">
        <v>9</v>
      </c>
      <c r="K80" s="21">
        <v>0</v>
      </c>
      <c r="L80" s="21">
        <v>0</v>
      </c>
      <c r="M80" s="21">
        <v>2</v>
      </c>
      <c r="N80" s="21">
        <v>3</v>
      </c>
      <c r="O80" s="21">
        <v>0</v>
      </c>
    </row>
    <row r="81" spans="1:15" x14ac:dyDescent="0.2">
      <c r="A81" s="20" t="s">
        <v>366</v>
      </c>
      <c r="B81" s="21">
        <v>29</v>
      </c>
      <c r="C81" s="21">
        <v>10</v>
      </c>
      <c r="D81" s="21">
        <v>1</v>
      </c>
      <c r="E81" s="21">
        <v>2</v>
      </c>
      <c r="F81" s="21">
        <v>6</v>
      </c>
      <c r="G81" s="21">
        <v>3</v>
      </c>
      <c r="H81" s="21">
        <v>3</v>
      </c>
      <c r="I81" s="21">
        <v>0</v>
      </c>
      <c r="J81" s="21">
        <v>9</v>
      </c>
      <c r="K81" s="21">
        <v>1</v>
      </c>
      <c r="L81" s="21">
        <v>5</v>
      </c>
      <c r="M81" s="21">
        <v>5</v>
      </c>
      <c r="N81" s="21">
        <v>2</v>
      </c>
      <c r="O81" s="21">
        <v>1</v>
      </c>
    </row>
    <row r="82" spans="1:15" x14ac:dyDescent="0.2">
      <c r="A82" s="9" t="s">
        <v>379</v>
      </c>
      <c r="B82" s="9"/>
      <c r="C82" s="9"/>
      <c r="D82" s="9"/>
      <c r="E82" s="9"/>
      <c r="F82" s="9"/>
      <c r="G82" s="9"/>
      <c r="H82" s="9"/>
      <c r="I82" s="9"/>
      <c r="J82" s="9"/>
      <c r="K82" s="9"/>
      <c r="L82" s="9"/>
      <c r="M82" s="9"/>
      <c r="N82" s="9"/>
      <c r="O82" s="9"/>
    </row>
    <row r="83" spans="1:15" x14ac:dyDescent="0.2">
      <c r="A83" s="20" t="s">
        <v>380</v>
      </c>
      <c r="B83" s="21">
        <v>233</v>
      </c>
      <c r="C83" s="21">
        <v>52</v>
      </c>
      <c r="D83" s="21">
        <v>19</v>
      </c>
      <c r="E83" s="21">
        <v>31</v>
      </c>
      <c r="F83" s="21">
        <v>42</v>
      </c>
      <c r="G83" s="21">
        <v>15</v>
      </c>
      <c r="H83" s="21">
        <v>103</v>
      </c>
      <c r="I83" s="21">
        <v>12</v>
      </c>
      <c r="J83" s="21">
        <v>35</v>
      </c>
      <c r="K83" s="21">
        <v>3</v>
      </c>
      <c r="L83" s="21">
        <v>41</v>
      </c>
      <c r="M83" s="21">
        <v>16</v>
      </c>
      <c r="N83" s="21">
        <v>48</v>
      </c>
      <c r="O83" s="21">
        <v>4</v>
      </c>
    </row>
    <row r="84" spans="1:15" x14ac:dyDescent="0.2">
      <c r="A84" s="20" t="s">
        <v>381</v>
      </c>
      <c r="B84" s="21">
        <v>686</v>
      </c>
      <c r="C84" s="21">
        <v>115</v>
      </c>
      <c r="D84" s="21">
        <v>34</v>
      </c>
      <c r="E84" s="21">
        <v>90</v>
      </c>
      <c r="F84" s="21">
        <v>125</v>
      </c>
      <c r="G84" s="21">
        <v>61</v>
      </c>
      <c r="H84" s="21">
        <v>154</v>
      </c>
      <c r="I84" s="21">
        <v>59</v>
      </c>
      <c r="J84" s="21">
        <v>256</v>
      </c>
      <c r="K84" s="21">
        <v>14</v>
      </c>
      <c r="L84" s="21">
        <v>161</v>
      </c>
      <c r="M84" s="21">
        <v>60</v>
      </c>
      <c r="N84" s="21">
        <v>97</v>
      </c>
      <c r="O84" s="21">
        <v>6</v>
      </c>
    </row>
    <row r="85" spans="1:15" x14ac:dyDescent="0.2">
      <c r="A85" s="20" t="s">
        <v>366</v>
      </c>
      <c r="B85" s="21">
        <v>25</v>
      </c>
      <c r="C85" s="21">
        <v>9</v>
      </c>
      <c r="D85" s="21">
        <v>2</v>
      </c>
      <c r="E85" s="21">
        <v>3</v>
      </c>
      <c r="F85" s="21">
        <v>6</v>
      </c>
      <c r="G85" s="21">
        <v>4</v>
      </c>
      <c r="H85" s="21">
        <v>7</v>
      </c>
      <c r="I85" s="21">
        <v>1</v>
      </c>
      <c r="J85" s="21">
        <v>7</v>
      </c>
      <c r="K85" s="21">
        <v>1</v>
      </c>
      <c r="L85" s="21">
        <v>5</v>
      </c>
      <c r="M85" s="21">
        <v>2</v>
      </c>
      <c r="N85" s="21">
        <v>2</v>
      </c>
      <c r="O85" s="21">
        <v>1</v>
      </c>
    </row>
    <row r="86" spans="1:15" x14ac:dyDescent="0.2">
      <c r="A86" s="9" t="s">
        <v>382</v>
      </c>
      <c r="B86" s="9"/>
      <c r="C86" s="9"/>
      <c r="D86" s="9"/>
      <c r="E86" s="9"/>
      <c r="F86" s="9"/>
      <c r="G86" s="9"/>
      <c r="H86" s="9"/>
      <c r="I86" s="9"/>
      <c r="J86" s="9"/>
      <c r="K86" s="9"/>
      <c r="L86" s="9"/>
      <c r="M86" s="9"/>
      <c r="N86" s="9"/>
      <c r="O86" s="9"/>
    </row>
    <row r="87" spans="1:15" x14ac:dyDescent="0.2">
      <c r="A87" s="20" t="s">
        <v>383</v>
      </c>
      <c r="B87" s="21">
        <v>140</v>
      </c>
      <c r="C87" s="21">
        <v>38</v>
      </c>
      <c r="D87" s="21">
        <v>12</v>
      </c>
      <c r="E87" s="21">
        <v>21</v>
      </c>
      <c r="F87" s="21">
        <v>26</v>
      </c>
      <c r="G87" s="21">
        <v>6</v>
      </c>
      <c r="H87" s="21">
        <v>63</v>
      </c>
      <c r="I87" s="21">
        <v>8</v>
      </c>
      <c r="J87" s="21">
        <v>18</v>
      </c>
      <c r="K87" s="21">
        <v>1</v>
      </c>
      <c r="L87" s="21">
        <v>23</v>
      </c>
      <c r="M87" s="21">
        <v>13</v>
      </c>
      <c r="N87" s="21">
        <v>24</v>
      </c>
      <c r="O87" s="21">
        <v>3</v>
      </c>
    </row>
    <row r="88" spans="1:15" x14ac:dyDescent="0.2">
      <c r="A88" s="20" t="s">
        <v>181</v>
      </c>
      <c r="B88" s="21">
        <v>673</v>
      </c>
      <c r="C88" s="21">
        <v>106</v>
      </c>
      <c r="D88" s="21">
        <v>37</v>
      </c>
      <c r="E88" s="21">
        <v>84</v>
      </c>
      <c r="F88" s="21">
        <v>120</v>
      </c>
      <c r="G88" s="21">
        <v>64</v>
      </c>
      <c r="H88" s="21">
        <v>169</v>
      </c>
      <c r="I88" s="21">
        <v>54</v>
      </c>
      <c r="J88" s="21">
        <v>238</v>
      </c>
      <c r="K88" s="21">
        <v>13</v>
      </c>
      <c r="L88" s="21">
        <v>153</v>
      </c>
      <c r="M88" s="21">
        <v>52</v>
      </c>
      <c r="N88" s="21">
        <v>104</v>
      </c>
      <c r="O88" s="21">
        <v>7</v>
      </c>
    </row>
    <row r="89" spans="1:15" x14ac:dyDescent="0.2">
      <c r="A89" s="20" t="s">
        <v>182</v>
      </c>
      <c r="B89" s="21">
        <v>12</v>
      </c>
      <c r="C89" s="21">
        <v>5</v>
      </c>
      <c r="D89" s="21">
        <v>0</v>
      </c>
      <c r="E89" s="21">
        <v>2</v>
      </c>
      <c r="F89" s="21">
        <v>4</v>
      </c>
      <c r="G89" s="21">
        <v>0</v>
      </c>
      <c r="H89" s="21">
        <v>4</v>
      </c>
      <c r="I89" s="21">
        <v>1</v>
      </c>
      <c r="J89" s="21">
        <v>2</v>
      </c>
      <c r="K89" s="21">
        <v>0</v>
      </c>
      <c r="L89" s="21">
        <v>4</v>
      </c>
      <c r="M89" s="21">
        <v>2</v>
      </c>
      <c r="N89" s="21">
        <v>0</v>
      </c>
      <c r="O89" s="21">
        <v>0</v>
      </c>
    </row>
    <row r="90" spans="1:15" x14ac:dyDescent="0.2">
      <c r="A90" s="20" t="s">
        <v>384</v>
      </c>
      <c r="B90" s="21">
        <v>12</v>
      </c>
      <c r="C90" s="21">
        <v>3</v>
      </c>
      <c r="D90" s="21">
        <v>0</v>
      </c>
      <c r="E90" s="21">
        <v>3</v>
      </c>
      <c r="F90" s="21">
        <v>5</v>
      </c>
      <c r="G90" s="21">
        <v>1</v>
      </c>
      <c r="H90" s="21">
        <v>0</v>
      </c>
      <c r="I90" s="21">
        <v>3</v>
      </c>
      <c r="J90" s="21">
        <v>4</v>
      </c>
      <c r="K90" s="21">
        <v>1</v>
      </c>
      <c r="L90" s="21">
        <v>1</v>
      </c>
      <c r="M90" s="21">
        <v>2</v>
      </c>
      <c r="N90" s="21">
        <v>1</v>
      </c>
      <c r="O90" s="21">
        <v>0</v>
      </c>
    </row>
    <row r="91" spans="1:15" x14ac:dyDescent="0.2">
      <c r="A91" s="20" t="s">
        <v>183</v>
      </c>
      <c r="B91" s="21">
        <v>14</v>
      </c>
      <c r="C91" s="21">
        <v>2</v>
      </c>
      <c r="D91" s="21">
        <v>0</v>
      </c>
      <c r="E91" s="21">
        <v>0</v>
      </c>
      <c r="F91" s="21">
        <v>1</v>
      </c>
      <c r="G91" s="21">
        <v>0</v>
      </c>
      <c r="H91" s="21">
        <v>4</v>
      </c>
      <c r="I91" s="21">
        <v>0</v>
      </c>
      <c r="J91" s="21">
        <v>4</v>
      </c>
      <c r="K91" s="21">
        <v>0</v>
      </c>
      <c r="L91" s="21">
        <v>3</v>
      </c>
      <c r="M91" s="21">
        <v>2</v>
      </c>
      <c r="N91" s="21">
        <v>1</v>
      </c>
      <c r="O91" s="21">
        <v>0</v>
      </c>
    </row>
    <row r="92" spans="1:15" x14ac:dyDescent="0.2">
      <c r="A92" s="20" t="s">
        <v>385</v>
      </c>
      <c r="B92" s="21">
        <v>15</v>
      </c>
      <c r="C92" s="21">
        <v>2</v>
      </c>
      <c r="D92" s="21">
        <v>1</v>
      </c>
      <c r="E92" s="21">
        <v>3</v>
      </c>
      <c r="F92" s="21">
        <v>2</v>
      </c>
      <c r="G92" s="21">
        <v>1</v>
      </c>
      <c r="H92" s="21">
        <v>4</v>
      </c>
      <c r="I92" s="21">
        <v>2</v>
      </c>
      <c r="J92" s="21">
        <v>8</v>
      </c>
      <c r="K92" s="21">
        <v>0</v>
      </c>
      <c r="L92" s="21">
        <v>3</v>
      </c>
      <c r="M92" s="21">
        <v>1</v>
      </c>
      <c r="N92" s="21">
        <v>4</v>
      </c>
      <c r="O92" s="21">
        <v>0</v>
      </c>
    </row>
    <row r="93" spans="1:15" x14ac:dyDescent="0.2">
      <c r="A93" s="20" t="s">
        <v>386</v>
      </c>
      <c r="B93" s="21">
        <v>20</v>
      </c>
      <c r="C93" s="21">
        <v>2</v>
      </c>
      <c r="D93" s="21">
        <v>1</v>
      </c>
      <c r="E93" s="21">
        <v>1</v>
      </c>
      <c r="F93" s="21">
        <v>1</v>
      </c>
      <c r="G93" s="21">
        <v>0</v>
      </c>
      <c r="H93" s="21">
        <v>6</v>
      </c>
      <c r="I93" s="21">
        <v>0</v>
      </c>
      <c r="J93" s="21">
        <v>6</v>
      </c>
      <c r="K93" s="21">
        <v>2</v>
      </c>
      <c r="L93" s="21">
        <v>3</v>
      </c>
      <c r="M93" s="21">
        <v>0</v>
      </c>
      <c r="N93" s="21">
        <v>8</v>
      </c>
      <c r="O93" s="21">
        <v>0</v>
      </c>
    </row>
    <row r="94" spans="1:15" x14ac:dyDescent="0.2">
      <c r="A94" s="20" t="s">
        <v>387</v>
      </c>
      <c r="B94" s="21">
        <v>3</v>
      </c>
      <c r="C94" s="21">
        <v>2</v>
      </c>
      <c r="D94" s="21">
        <v>1</v>
      </c>
      <c r="E94" s="21">
        <v>2</v>
      </c>
      <c r="F94" s="21">
        <v>2</v>
      </c>
      <c r="G94" s="21">
        <v>1</v>
      </c>
      <c r="H94" s="21">
        <v>1</v>
      </c>
      <c r="I94" s="21">
        <v>1</v>
      </c>
      <c r="J94" s="21">
        <v>2</v>
      </c>
      <c r="K94" s="21">
        <v>0</v>
      </c>
      <c r="L94" s="21">
        <v>1</v>
      </c>
      <c r="M94" s="21">
        <v>0</v>
      </c>
      <c r="N94" s="21">
        <v>0</v>
      </c>
      <c r="O94" s="21">
        <v>0</v>
      </c>
    </row>
    <row r="95" spans="1:15" x14ac:dyDescent="0.2">
      <c r="A95" s="20" t="s">
        <v>366</v>
      </c>
      <c r="B95" s="21">
        <v>55</v>
      </c>
      <c r="C95" s="21">
        <v>16</v>
      </c>
      <c r="D95" s="21">
        <v>3</v>
      </c>
      <c r="E95" s="21">
        <v>8</v>
      </c>
      <c r="F95" s="21">
        <v>12</v>
      </c>
      <c r="G95" s="21">
        <v>7</v>
      </c>
      <c r="H95" s="21">
        <v>13</v>
      </c>
      <c r="I95" s="21">
        <v>3</v>
      </c>
      <c r="J95" s="21">
        <v>16</v>
      </c>
      <c r="K95" s="21">
        <v>1</v>
      </c>
      <c r="L95" s="21">
        <v>16</v>
      </c>
      <c r="M95" s="21">
        <v>6</v>
      </c>
      <c r="N95" s="21">
        <v>5</v>
      </c>
      <c r="O95" s="21">
        <v>1</v>
      </c>
    </row>
    <row r="96" spans="1:15" x14ac:dyDescent="0.2">
      <c r="A96" s="9" t="s">
        <v>388</v>
      </c>
      <c r="B96" s="9"/>
      <c r="C96" s="9"/>
      <c r="D96" s="9"/>
      <c r="E96" s="9"/>
      <c r="F96" s="9"/>
      <c r="G96" s="9"/>
      <c r="H96" s="9"/>
      <c r="I96" s="9"/>
      <c r="J96" s="9"/>
      <c r="K96" s="9"/>
      <c r="L96" s="9"/>
      <c r="M96" s="9"/>
      <c r="N96" s="9"/>
      <c r="O96" s="9"/>
    </row>
    <row r="97" spans="1:15" x14ac:dyDescent="0.2">
      <c r="A97" s="20" t="s">
        <v>184</v>
      </c>
      <c r="B97" s="21">
        <v>22</v>
      </c>
      <c r="C97" s="21">
        <v>6</v>
      </c>
      <c r="D97" s="21">
        <v>2</v>
      </c>
      <c r="E97" s="21">
        <v>4</v>
      </c>
      <c r="F97" s="21">
        <v>2</v>
      </c>
      <c r="G97" s="21">
        <v>2</v>
      </c>
      <c r="H97" s="21">
        <v>5</v>
      </c>
      <c r="I97" s="21">
        <v>1</v>
      </c>
      <c r="J97" s="21">
        <v>8</v>
      </c>
      <c r="K97" s="21">
        <v>1</v>
      </c>
      <c r="L97" s="21">
        <v>5</v>
      </c>
      <c r="M97" s="21">
        <v>2</v>
      </c>
      <c r="N97" s="21">
        <v>3</v>
      </c>
      <c r="O97" s="21">
        <v>0</v>
      </c>
    </row>
    <row r="98" spans="1:15" x14ac:dyDescent="0.2">
      <c r="A98" s="20" t="s">
        <v>185</v>
      </c>
      <c r="B98" s="21">
        <v>86</v>
      </c>
      <c r="C98" s="21">
        <v>13</v>
      </c>
      <c r="D98" s="21">
        <v>10</v>
      </c>
      <c r="E98" s="21">
        <v>14</v>
      </c>
      <c r="F98" s="21">
        <v>16</v>
      </c>
      <c r="G98" s="21">
        <v>8</v>
      </c>
      <c r="H98" s="21">
        <v>18</v>
      </c>
      <c r="I98" s="21">
        <v>7</v>
      </c>
      <c r="J98" s="21">
        <v>43</v>
      </c>
      <c r="K98" s="21">
        <v>2</v>
      </c>
      <c r="L98" s="21">
        <v>21</v>
      </c>
      <c r="M98" s="21">
        <v>5</v>
      </c>
      <c r="N98" s="21">
        <v>12</v>
      </c>
      <c r="O98" s="21">
        <v>0</v>
      </c>
    </row>
    <row r="99" spans="1:15" x14ac:dyDescent="0.2">
      <c r="A99" s="20" t="s">
        <v>186</v>
      </c>
      <c r="B99" s="21">
        <v>127</v>
      </c>
      <c r="C99" s="21">
        <v>26</v>
      </c>
      <c r="D99" s="21">
        <v>6</v>
      </c>
      <c r="E99" s="21">
        <v>12</v>
      </c>
      <c r="F99" s="21">
        <v>28</v>
      </c>
      <c r="G99" s="21">
        <v>10</v>
      </c>
      <c r="H99" s="21">
        <v>33</v>
      </c>
      <c r="I99" s="21">
        <v>9</v>
      </c>
      <c r="J99" s="21">
        <v>41</v>
      </c>
      <c r="K99" s="21">
        <v>4</v>
      </c>
      <c r="L99" s="21">
        <v>29</v>
      </c>
      <c r="M99" s="21">
        <v>9</v>
      </c>
      <c r="N99" s="21">
        <v>22</v>
      </c>
      <c r="O99" s="21">
        <v>2</v>
      </c>
    </row>
    <row r="100" spans="1:15" x14ac:dyDescent="0.2">
      <c r="A100" s="20" t="s">
        <v>187</v>
      </c>
      <c r="B100" s="21">
        <v>143</v>
      </c>
      <c r="C100" s="21">
        <v>24</v>
      </c>
      <c r="D100" s="21">
        <v>14</v>
      </c>
      <c r="E100" s="21">
        <v>23</v>
      </c>
      <c r="F100" s="21">
        <v>27</v>
      </c>
      <c r="G100" s="21">
        <v>11</v>
      </c>
      <c r="H100" s="21">
        <v>43</v>
      </c>
      <c r="I100" s="21">
        <v>12</v>
      </c>
      <c r="J100" s="21">
        <v>39</v>
      </c>
      <c r="K100" s="21">
        <v>5</v>
      </c>
      <c r="L100" s="21">
        <v>42</v>
      </c>
      <c r="M100" s="21">
        <v>11</v>
      </c>
      <c r="N100" s="21">
        <v>14</v>
      </c>
      <c r="O100" s="21">
        <v>1</v>
      </c>
    </row>
    <row r="101" spans="1:15" x14ac:dyDescent="0.2">
      <c r="A101" s="20" t="s">
        <v>188</v>
      </c>
      <c r="B101" s="21">
        <v>109</v>
      </c>
      <c r="C101" s="21">
        <v>15</v>
      </c>
      <c r="D101" s="21">
        <v>4</v>
      </c>
      <c r="E101" s="21">
        <v>17</v>
      </c>
      <c r="F101" s="21">
        <v>11</v>
      </c>
      <c r="G101" s="21">
        <v>8</v>
      </c>
      <c r="H101" s="21">
        <v>39</v>
      </c>
      <c r="I101" s="21">
        <v>8</v>
      </c>
      <c r="J101" s="21">
        <v>42</v>
      </c>
      <c r="K101" s="21">
        <v>0</v>
      </c>
      <c r="L101" s="21">
        <v>23</v>
      </c>
      <c r="M101" s="21">
        <v>11</v>
      </c>
      <c r="N101" s="21">
        <v>14</v>
      </c>
      <c r="O101" s="21">
        <v>0</v>
      </c>
    </row>
    <row r="102" spans="1:15" x14ac:dyDescent="0.2">
      <c r="A102" s="20" t="s">
        <v>189</v>
      </c>
      <c r="B102" s="21">
        <v>98</v>
      </c>
      <c r="C102" s="21">
        <v>16</v>
      </c>
      <c r="D102" s="21">
        <v>3</v>
      </c>
      <c r="E102" s="21">
        <v>13</v>
      </c>
      <c r="F102" s="21">
        <v>18</v>
      </c>
      <c r="G102" s="21">
        <v>12</v>
      </c>
      <c r="H102" s="21">
        <v>28</v>
      </c>
      <c r="I102" s="21">
        <v>12</v>
      </c>
      <c r="J102" s="21">
        <v>28</v>
      </c>
      <c r="K102" s="21">
        <v>0</v>
      </c>
      <c r="L102" s="21">
        <v>21</v>
      </c>
      <c r="M102" s="21">
        <v>6</v>
      </c>
      <c r="N102" s="21">
        <v>18</v>
      </c>
      <c r="O102" s="21">
        <v>1</v>
      </c>
    </row>
    <row r="103" spans="1:15" x14ac:dyDescent="0.2">
      <c r="A103" s="20" t="s">
        <v>190</v>
      </c>
      <c r="B103" s="21">
        <v>118</v>
      </c>
      <c r="C103" s="21">
        <v>22</v>
      </c>
      <c r="D103" s="21">
        <v>9</v>
      </c>
      <c r="E103" s="21">
        <v>14</v>
      </c>
      <c r="F103" s="21">
        <v>25</v>
      </c>
      <c r="G103" s="21">
        <v>11</v>
      </c>
      <c r="H103" s="21">
        <v>36</v>
      </c>
      <c r="I103" s="21">
        <v>10</v>
      </c>
      <c r="J103" s="21">
        <v>32</v>
      </c>
      <c r="K103" s="21">
        <v>2</v>
      </c>
      <c r="L103" s="21">
        <v>19</v>
      </c>
      <c r="M103" s="21">
        <v>14</v>
      </c>
      <c r="N103" s="21">
        <v>20</v>
      </c>
      <c r="O103" s="21">
        <v>4</v>
      </c>
    </row>
    <row r="104" spans="1:15" x14ac:dyDescent="0.2">
      <c r="A104" s="20" t="s">
        <v>191</v>
      </c>
      <c r="B104" s="21">
        <v>76</v>
      </c>
      <c r="C104" s="21">
        <v>19</v>
      </c>
      <c r="D104" s="21">
        <v>4</v>
      </c>
      <c r="E104" s="21">
        <v>13</v>
      </c>
      <c r="F104" s="21">
        <v>18</v>
      </c>
      <c r="G104" s="21">
        <v>5</v>
      </c>
      <c r="H104" s="21">
        <v>23</v>
      </c>
      <c r="I104" s="21">
        <v>4</v>
      </c>
      <c r="J104" s="21">
        <v>23</v>
      </c>
      <c r="K104" s="21">
        <v>2</v>
      </c>
      <c r="L104" s="21">
        <v>16</v>
      </c>
      <c r="M104" s="21">
        <v>8</v>
      </c>
      <c r="N104" s="21">
        <v>10</v>
      </c>
      <c r="O104" s="21">
        <v>1</v>
      </c>
    </row>
    <row r="105" spans="1:15" x14ac:dyDescent="0.2">
      <c r="A105" s="20" t="s">
        <v>192</v>
      </c>
      <c r="B105" s="21">
        <v>32</v>
      </c>
      <c r="C105" s="21">
        <v>7</v>
      </c>
      <c r="D105" s="21">
        <v>1</v>
      </c>
      <c r="E105" s="21">
        <v>3</v>
      </c>
      <c r="F105" s="21">
        <v>6</v>
      </c>
      <c r="G105" s="21">
        <v>2</v>
      </c>
      <c r="H105" s="21">
        <v>11</v>
      </c>
      <c r="I105" s="21">
        <v>0</v>
      </c>
      <c r="J105" s="21">
        <v>8</v>
      </c>
      <c r="K105" s="21">
        <v>0</v>
      </c>
      <c r="L105" s="21">
        <v>3</v>
      </c>
      <c r="M105" s="21">
        <v>2</v>
      </c>
      <c r="N105" s="21">
        <v>4</v>
      </c>
      <c r="O105" s="21">
        <v>0</v>
      </c>
    </row>
    <row r="106" spans="1:15" x14ac:dyDescent="0.2">
      <c r="A106" s="20" t="s">
        <v>193</v>
      </c>
      <c r="B106" s="21">
        <v>23</v>
      </c>
      <c r="C106" s="21">
        <v>1</v>
      </c>
      <c r="D106" s="21">
        <v>0</v>
      </c>
      <c r="E106" s="21">
        <v>1</v>
      </c>
      <c r="F106" s="21">
        <v>1</v>
      </c>
      <c r="G106" s="21">
        <v>1</v>
      </c>
      <c r="H106" s="21">
        <v>4</v>
      </c>
      <c r="I106" s="21">
        <v>3</v>
      </c>
      <c r="J106" s="21">
        <v>5</v>
      </c>
      <c r="K106" s="21">
        <v>0</v>
      </c>
      <c r="L106" s="21">
        <v>6</v>
      </c>
      <c r="M106" s="21">
        <v>2</v>
      </c>
      <c r="N106" s="21">
        <v>7</v>
      </c>
      <c r="O106" s="21">
        <v>0</v>
      </c>
    </row>
    <row r="107" spans="1:15" x14ac:dyDescent="0.2">
      <c r="A107" s="20" t="s">
        <v>389</v>
      </c>
      <c r="B107" s="21">
        <v>24</v>
      </c>
      <c r="C107" s="21">
        <v>6</v>
      </c>
      <c r="D107" s="21">
        <v>0</v>
      </c>
      <c r="E107" s="21">
        <v>4</v>
      </c>
      <c r="F107" s="21">
        <v>5</v>
      </c>
      <c r="G107" s="21">
        <v>1</v>
      </c>
      <c r="H107" s="21">
        <v>4</v>
      </c>
      <c r="I107" s="21">
        <v>0</v>
      </c>
      <c r="J107" s="21">
        <v>8</v>
      </c>
      <c r="K107" s="21">
        <v>1</v>
      </c>
      <c r="L107" s="21">
        <v>5</v>
      </c>
      <c r="M107" s="21">
        <v>0</v>
      </c>
      <c r="N107" s="21">
        <v>5</v>
      </c>
      <c r="O107" s="21">
        <v>0</v>
      </c>
    </row>
    <row r="108" spans="1:15" x14ac:dyDescent="0.2">
      <c r="A108" s="20" t="s">
        <v>366</v>
      </c>
      <c r="B108" s="21">
        <v>86</v>
      </c>
      <c r="C108" s="21">
        <v>21</v>
      </c>
      <c r="D108" s="21">
        <v>2</v>
      </c>
      <c r="E108" s="21">
        <v>6</v>
      </c>
      <c r="F108" s="21">
        <v>16</v>
      </c>
      <c r="G108" s="21">
        <v>9</v>
      </c>
      <c r="H108" s="21">
        <v>20</v>
      </c>
      <c r="I108" s="21">
        <v>6</v>
      </c>
      <c r="J108" s="21">
        <v>21</v>
      </c>
      <c r="K108" s="21">
        <v>1</v>
      </c>
      <c r="L108" s="21">
        <v>17</v>
      </c>
      <c r="M108" s="21">
        <v>8</v>
      </c>
      <c r="N108" s="21">
        <v>18</v>
      </c>
      <c r="O108" s="21">
        <v>2</v>
      </c>
    </row>
    <row r="109" spans="1:15" x14ac:dyDescent="0.2">
      <c r="A109" s="9" t="s">
        <v>390</v>
      </c>
      <c r="B109" s="9"/>
      <c r="C109" s="9"/>
      <c r="D109" s="9"/>
      <c r="E109" s="9"/>
      <c r="F109" s="9"/>
      <c r="G109" s="9"/>
      <c r="H109" s="9"/>
      <c r="I109" s="9"/>
      <c r="J109" s="9"/>
      <c r="K109" s="9"/>
      <c r="L109" s="9"/>
      <c r="M109" s="9"/>
      <c r="N109" s="9"/>
      <c r="O109" s="9"/>
    </row>
    <row r="110" spans="1:15" x14ac:dyDescent="0.2">
      <c r="A110" s="20" t="s">
        <v>391</v>
      </c>
      <c r="B110" s="21">
        <v>251</v>
      </c>
      <c r="C110" s="21">
        <v>49</v>
      </c>
      <c r="D110" s="21">
        <v>12</v>
      </c>
      <c r="E110" s="21">
        <v>29</v>
      </c>
      <c r="F110" s="21">
        <v>45</v>
      </c>
      <c r="G110" s="21">
        <v>22</v>
      </c>
      <c r="H110" s="21">
        <v>75</v>
      </c>
      <c r="I110" s="21">
        <v>18</v>
      </c>
      <c r="J110" s="21">
        <v>70</v>
      </c>
      <c r="K110" s="21">
        <v>6</v>
      </c>
      <c r="L110" s="21">
        <v>47</v>
      </c>
      <c r="M110" s="21">
        <v>25</v>
      </c>
      <c r="N110" s="21">
        <v>41</v>
      </c>
      <c r="O110" s="21">
        <v>3</v>
      </c>
    </row>
    <row r="111" spans="1:15" x14ac:dyDescent="0.2">
      <c r="A111" s="20" t="s">
        <v>392</v>
      </c>
      <c r="B111" s="21">
        <v>413</v>
      </c>
      <c r="C111" s="21">
        <v>76</v>
      </c>
      <c r="D111" s="21">
        <v>31</v>
      </c>
      <c r="E111" s="21">
        <v>60</v>
      </c>
      <c r="F111" s="21">
        <v>80</v>
      </c>
      <c r="G111" s="21">
        <v>41</v>
      </c>
      <c r="H111" s="21">
        <v>106</v>
      </c>
      <c r="I111" s="21">
        <v>32</v>
      </c>
      <c r="J111" s="21">
        <v>138</v>
      </c>
      <c r="K111" s="21">
        <v>9</v>
      </c>
      <c r="L111" s="21">
        <v>104</v>
      </c>
      <c r="M111" s="21">
        <v>33</v>
      </c>
      <c r="N111" s="21">
        <v>61</v>
      </c>
      <c r="O111" s="21">
        <v>5</v>
      </c>
    </row>
    <row r="112" spans="1:15" x14ac:dyDescent="0.2">
      <c r="A112" s="20" t="s">
        <v>393</v>
      </c>
      <c r="B112" s="21">
        <v>201</v>
      </c>
      <c r="C112" s="21">
        <v>42</v>
      </c>
      <c r="D112" s="21">
        <v>9</v>
      </c>
      <c r="E112" s="21">
        <v>25</v>
      </c>
      <c r="F112" s="21">
        <v>35</v>
      </c>
      <c r="G112" s="21">
        <v>14</v>
      </c>
      <c r="H112" s="21">
        <v>55</v>
      </c>
      <c r="I112" s="21">
        <v>15</v>
      </c>
      <c r="J112" s="21">
        <v>72</v>
      </c>
      <c r="K112" s="21">
        <v>3</v>
      </c>
      <c r="L112" s="21">
        <v>45</v>
      </c>
      <c r="M112" s="21">
        <v>16</v>
      </c>
      <c r="N112" s="21">
        <v>29</v>
      </c>
      <c r="O112" s="21">
        <v>1</v>
      </c>
    </row>
    <row r="113" spans="1:15" x14ac:dyDescent="0.2">
      <c r="A113" s="20" t="s">
        <v>394</v>
      </c>
      <c r="B113" s="21">
        <v>79</v>
      </c>
      <c r="C113" s="21">
        <v>9</v>
      </c>
      <c r="D113" s="21">
        <v>3</v>
      </c>
      <c r="E113" s="21">
        <v>10</v>
      </c>
      <c r="F113" s="21">
        <v>13</v>
      </c>
      <c r="G113" s="21">
        <v>3</v>
      </c>
      <c r="H113" s="21">
        <v>28</v>
      </c>
      <c r="I113" s="21">
        <v>7</v>
      </c>
      <c r="J113" s="21">
        <v>18</v>
      </c>
      <c r="K113" s="21">
        <v>0</v>
      </c>
      <c r="L113" s="21">
        <v>11</v>
      </c>
      <c r="M113" s="21">
        <v>4</v>
      </c>
      <c r="N113" s="21">
        <v>16</v>
      </c>
      <c r="O113" s="21">
        <v>2</v>
      </c>
    </row>
    <row r="114" spans="1:15" x14ac:dyDescent="0.2">
      <c r="A114" s="9" t="s">
        <v>395</v>
      </c>
      <c r="B114" s="9"/>
      <c r="C114" s="9"/>
      <c r="D114" s="9"/>
      <c r="E114" s="9"/>
      <c r="F114" s="9"/>
      <c r="G114" s="9"/>
      <c r="H114" s="9"/>
      <c r="I114" s="9"/>
      <c r="J114" s="9"/>
      <c r="K114" s="9"/>
      <c r="L114" s="9"/>
      <c r="M114" s="9"/>
      <c r="N114" s="9"/>
      <c r="O114" s="9"/>
    </row>
    <row r="115" spans="1:15" x14ac:dyDescent="0.2">
      <c r="A115" s="20" t="s">
        <v>396</v>
      </c>
      <c r="B115" s="21">
        <v>119</v>
      </c>
      <c r="C115" s="21">
        <v>20</v>
      </c>
      <c r="D115" s="21">
        <v>6</v>
      </c>
      <c r="E115" s="21">
        <v>22</v>
      </c>
      <c r="F115" s="21">
        <v>17</v>
      </c>
      <c r="G115" s="21">
        <v>9</v>
      </c>
      <c r="H115" s="21">
        <v>33</v>
      </c>
      <c r="I115" s="21">
        <v>12</v>
      </c>
      <c r="J115" s="21">
        <v>39</v>
      </c>
      <c r="K115" s="21">
        <v>6</v>
      </c>
      <c r="L115" s="21">
        <v>29</v>
      </c>
      <c r="M115" s="21">
        <v>9</v>
      </c>
      <c r="N115" s="21">
        <v>18</v>
      </c>
      <c r="O115" s="21">
        <v>1</v>
      </c>
    </row>
    <row r="116" spans="1:15" x14ac:dyDescent="0.2">
      <c r="A116" s="20" t="s">
        <v>397</v>
      </c>
      <c r="B116" s="21">
        <v>312</v>
      </c>
      <c r="C116" s="21">
        <v>65</v>
      </c>
      <c r="D116" s="21">
        <v>17</v>
      </c>
      <c r="E116" s="21">
        <v>36</v>
      </c>
      <c r="F116" s="21">
        <v>67</v>
      </c>
      <c r="G116" s="21">
        <v>25</v>
      </c>
      <c r="H116" s="21">
        <v>80</v>
      </c>
      <c r="I116" s="21">
        <v>17</v>
      </c>
      <c r="J116" s="21">
        <v>87</v>
      </c>
      <c r="K116" s="21">
        <v>3</v>
      </c>
      <c r="L116" s="21">
        <v>67</v>
      </c>
      <c r="M116" s="21">
        <v>26</v>
      </c>
      <c r="N116" s="21">
        <v>49</v>
      </c>
      <c r="O116" s="21">
        <v>3</v>
      </c>
    </row>
    <row r="117" spans="1:15" x14ac:dyDescent="0.2">
      <c r="A117" s="20" t="s">
        <v>879</v>
      </c>
      <c r="B117" s="21">
        <v>135</v>
      </c>
      <c r="C117" s="21">
        <v>20</v>
      </c>
      <c r="D117" s="21">
        <v>9</v>
      </c>
      <c r="E117" s="21">
        <v>20</v>
      </c>
      <c r="F117" s="21">
        <v>26</v>
      </c>
      <c r="G117" s="21">
        <v>13</v>
      </c>
      <c r="H117" s="21">
        <v>45</v>
      </c>
      <c r="I117" s="21">
        <v>17</v>
      </c>
      <c r="J117" s="21">
        <v>49</v>
      </c>
      <c r="K117" s="21">
        <v>0</v>
      </c>
      <c r="L117" s="21">
        <v>27</v>
      </c>
      <c r="M117" s="21">
        <v>12</v>
      </c>
      <c r="N117" s="21">
        <v>22</v>
      </c>
      <c r="O117" s="21">
        <v>1</v>
      </c>
    </row>
    <row r="118" spans="1:15" x14ac:dyDescent="0.2">
      <c r="A118" s="20" t="s">
        <v>398</v>
      </c>
      <c r="B118" s="21">
        <v>185</v>
      </c>
      <c r="C118" s="21">
        <v>40</v>
      </c>
      <c r="D118" s="21">
        <v>9</v>
      </c>
      <c r="E118" s="21">
        <v>28</v>
      </c>
      <c r="F118" s="21">
        <v>38</v>
      </c>
      <c r="G118" s="21">
        <v>14</v>
      </c>
      <c r="H118" s="21">
        <v>52</v>
      </c>
      <c r="I118" s="21">
        <v>15</v>
      </c>
      <c r="J118" s="21">
        <v>62</v>
      </c>
      <c r="K118" s="21">
        <v>4</v>
      </c>
      <c r="L118" s="21">
        <v>35</v>
      </c>
      <c r="M118" s="21">
        <v>20</v>
      </c>
      <c r="N118" s="21">
        <v>24</v>
      </c>
      <c r="O118" s="21">
        <v>6</v>
      </c>
    </row>
    <row r="119" spans="1:15" x14ac:dyDescent="0.2">
      <c r="A119" s="20" t="s">
        <v>399</v>
      </c>
      <c r="B119" s="21">
        <v>86</v>
      </c>
      <c r="C119" s="21">
        <v>18</v>
      </c>
      <c r="D119" s="21">
        <v>7</v>
      </c>
      <c r="E119" s="21">
        <v>8</v>
      </c>
      <c r="F119" s="21">
        <v>14</v>
      </c>
      <c r="G119" s="21">
        <v>8</v>
      </c>
      <c r="H119" s="21">
        <v>23</v>
      </c>
      <c r="I119" s="21">
        <v>7</v>
      </c>
      <c r="J119" s="21">
        <v>27</v>
      </c>
      <c r="K119" s="21">
        <v>2</v>
      </c>
      <c r="L119" s="21">
        <v>17</v>
      </c>
      <c r="M119" s="21">
        <v>5</v>
      </c>
      <c r="N119" s="21">
        <v>17</v>
      </c>
      <c r="O119" s="21">
        <v>0</v>
      </c>
    </row>
    <row r="120" spans="1:15" x14ac:dyDescent="0.2">
      <c r="A120" s="20" t="s">
        <v>400</v>
      </c>
      <c r="B120" s="21">
        <v>107</v>
      </c>
      <c r="C120" s="21">
        <v>13</v>
      </c>
      <c r="D120" s="21">
        <v>7</v>
      </c>
      <c r="E120" s="21">
        <v>10</v>
      </c>
      <c r="F120" s="21">
        <v>11</v>
      </c>
      <c r="G120" s="21">
        <v>11</v>
      </c>
      <c r="H120" s="21">
        <v>31</v>
      </c>
      <c r="I120" s="21">
        <v>4</v>
      </c>
      <c r="J120" s="21">
        <v>34</v>
      </c>
      <c r="K120" s="21">
        <v>3</v>
      </c>
      <c r="L120" s="21">
        <v>32</v>
      </c>
      <c r="M120" s="21">
        <v>6</v>
      </c>
      <c r="N120" s="21">
        <v>17</v>
      </c>
      <c r="O120" s="21">
        <v>0</v>
      </c>
    </row>
    <row r="121" spans="1:15" x14ac:dyDescent="0.2">
      <c r="A121" s="9" t="s">
        <v>401</v>
      </c>
      <c r="B121" s="9"/>
      <c r="C121" s="9"/>
      <c r="D121" s="9"/>
      <c r="E121" s="9"/>
      <c r="F121" s="9"/>
      <c r="G121" s="9"/>
      <c r="H121" s="9"/>
      <c r="I121" s="9"/>
      <c r="J121" s="9"/>
      <c r="K121" s="9"/>
      <c r="L121" s="9"/>
      <c r="M121" s="9"/>
      <c r="N121" s="9"/>
      <c r="O121" s="9"/>
    </row>
    <row r="122" spans="1:15" x14ac:dyDescent="0.2">
      <c r="A122" s="20" t="s">
        <v>878</v>
      </c>
      <c r="B122" s="21">
        <v>48</v>
      </c>
      <c r="C122" s="21">
        <v>6</v>
      </c>
      <c r="D122" s="21">
        <v>2</v>
      </c>
      <c r="E122" s="21">
        <v>8</v>
      </c>
      <c r="F122" s="21">
        <v>4</v>
      </c>
      <c r="G122" s="21">
        <v>5</v>
      </c>
      <c r="H122" s="21">
        <v>14</v>
      </c>
      <c r="I122" s="21">
        <v>7</v>
      </c>
      <c r="J122" s="21">
        <v>15</v>
      </c>
      <c r="K122" s="21">
        <v>4</v>
      </c>
      <c r="L122" s="21">
        <v>14</v>
      </c>
      <c r="M122" s="21">
        <v>2</v>
      </c>
      <c r="N122" s="21">
        <v>9</v>
      </c>
      <c r="O122" s="21">
        <v>0</v>
      </c>
    </row>
    <row r="123" spans="1:15" x14ac:dyDescent="0.2">
      <c r="A123" s="20" t="s">
        <v>402</v>
      </c>
      <c r="B123" s="21">
        <v>71</v>
      </c>
      <c r="C123" s="21">
        <v>14</v>
      </c>
      <c r="D123" s="21">
        <v>4</v>
      </c>
      <c r="E123" s="21">
        <v>14</v>
      </c>
      <c r="F123" s="21">
        <v>13</v>
      </c>
      <c r="G123" s="21">
        <v>4</v>
      </c>
      <c r="H123" s="21">
        <v>19</v>
      </c>
      <c r="I123" s="21">
        <v>5</v>
      </c>
      <c r="J123" s="21">
        <v>24</v>
      </c>
      <c r="K123" s="21">
        <v>2</v>
      </c>
      <c r="L123" s="21">
        <v>15</v>
      </c>
      <c r="M123" s="21">
        <v>7</v>
      </c>
      <c r="N123" s="21">
        <v>9</v>
      </c>
      <c r="O123" s="21">
        <v>1</v>
      </c>
    </row>
    <row r="124" spans="1:15" x14ac:dyDescent="0.2">
      <c r="A124" s="20" t="s">
        <v>397</v>
      </c>
      <c r="B124" s="21">
        <v>312</v>
      </c>
      <c r="C124" s="21">
        <v>65</v>
      </c>
      <c r="D124" s="21">
        <v>17</v>
      </c>
      <c r="E124" s="21">
        <v>36</v>
      </c>
      <c r="F124" s="21">
        <v>67</v>
      </c>
      <c r="G124" s="21">
        <v>25</v>
      </c>
      <c r="H124" s="21">
        <v>80</v>
      </c>
      <c r="I124" s="21">
        <v>17</v>
      </c>
      <c r="J124" s="21">
        <v>87</v>
      </c>
      <c r="K124" s="21">
        <v>3</v>
      </c>
      <c r="L124" s="21">
        <v>67</v>
      </c>
      <c r="M124" s="21">
        <v>26</v>
      </c>
      <c r="N124" s="21">
        <v>49</v>
      </c>
      <c r="O124" s="21">
        <v>3</v>
      </c>
    </row>
    <row r="125" spans="1:15" x14ac:dyDescent="0.2">
      <c r="A125" s="20" t="s">
        <v>403</v>
      </c>
      <c r="B125" s="21">
        <v>39</v>
      </c>
      <c r="C125" s="21">
        <v>9</v>
      </c>
      <c r="D125" s="21">
        <v>2</v>
      </c>
      <c r="E125" s="21">
        <v>5</v>
      </c>
      <c r="F125" s="21">
        <v>9</v>
      </c>
      <c r="G125" s="21">
        <v>4</v>
      </c>
      <c r="H125" s="21">
        <v>15</v>
      </c>
      <c r="I125" s="21">
        <v>3</v>
      </c>
      <c r="J125" s="21">
        <v>13</v>
      </c>
      <c r="K125" s="21">
        <v>0</v>
      </c>
      <c r="L125" s="21">
        <v>5</v>
      </c>
      <c r="M125" s="21">
        <v>6</v>
      </c>
      <c r="N125" s="21">
        <v>7</v>
      </c>
      <c r="O125" s="21">
        <v>0</v>
      </c>
    </row>
    <row r="126" spans="1:15" x14ac:dyDescent="0.2">
      <c r="A126" s="20" t="s">
        <v>404</v>
      </c>
      <c r="B126" s="21">
        <v>36</v>
      </c>
      <c r="C126" s="21">
        <v>3</v>
      </c>
      <c r="D126" s="21">
        <v>2</v>
      </c>
      <c r="E126" s="21">
        <v>7</v>
      </c>
      <c r="F126" s="21">
        <v>7</v>
      </c>
      <c r="G126" s="21">
        <v>3</v>
      </c>
      <c r="H126" s="21">
        <v>9</v>
      </c>
      <c r="I126" s="21">
        <v>3</v>
      </c>
      <c r="J126" s="21">
        <v>15</v>
      </c>
      <c r="K126" s="21">
        <v>0</v>
      </c>
      <c r="L126" s="21">
        <v>9</v>
      </c>
      <c r="M126" s="21">
        <v>1</v>
      </c>
      <c r="N126" s="21">
        <v>8</v>
      </c>
      <c r="O126" s="21">
        <v>1</v>
      </c>
    </row>
    <row r="127" spans="1:15" x14ac:dyDescent="0.2">
      <c r="A127" s="20" t="s">
        <v>405</v>
      </c>
      <c r="B127" s="21">
        <v>60</v>
      </c>
      <c r="C127" s="21">
        <v>8</v>
      </c>
      <c r="D127" s="21">
        <v>5</v>
      </c>
      <c r="E127" s="21">
        <v>8</v>
      </c>
      <c r="F127" s="21">
        <v>10</v>
      </c>
      <c r="G127" s="21">
        <v>6</v>
      </c>
      <c r="H127" s="21">
        <v>21</v>
      </c>
      <c r="I127" s="21">
        <v>11</v>
      </c>
      <c r="J127" s="21">
        <v>21</v>
      </c>
      <c r="K127" s="21">
        <v>0</v>
      </c>
      <c r="L127" s="21">
        <v>13</v>
      </c>
      <c r="M127" s="21">
        <v>5</v>
      </c>
      <c r="N127" s="21">
        <v>7</v>
      </c>
      <c r="O127" s="21">
        <v>0</v>
      </c>
    </row>
    <row r="128" spans="1:15" x14ac:dyDescent="0.2">
      <c r="A128" s="20" t="s">
        <v>398</v>
      </c>
      <c r="B128" s="21">
        <v>185</v>
      </c>
      <c r="C128" s="21">
        <v>40</v>
      </c>
      <c r="D128" s="21">
        <v>9</v>
      </c>
      <c r="E128" s="21">
        <v>28</v>
      </c>
      <c r="F128" s="21">
        <v>38</v>
      </c>
      <c r="G128" s="21">
        <v>14</v>
      </c>
      <c r="H128" s="21">
        <v>52</v>
      </c>
      <c r="I128" s="21">
        <v>15</v>
      </c>
      <c r="J128" s="21">
        <v>62</v>
      </c>
      <c r="K128" s="21">
        <v>4</v>
      </c>
      <c r="L128" s="21">
        <v>35</v>
      </c>
      <c r="M128" s="21">
        <v>20</v>
      </c>
      <c r="N128" s="21">
        <v>24</v>
      </c>
      <c r="O128" s="21">
        <v>6</v>
      </c>
    </row>
    <row r="129" spans="1:15" x14ac:dyDescent="0.2">
      <c r="A129" s="20" t="s">
        <v>406</v>
      </c>
      <c r="B129" s="21">
        <v>63</v>
      </c>
      <c r="C129" s="21">
        <v>13</v>
      </c>
      <c r="D129" s="21">
        <v>3</v>
      </c>
      <c r="E129" s="21">
        <v>7</v>
      </c>
      <c r="F129" s="21">
        <v>11</v>
      </c>
      <c r="G129" s="21">
        <v>5</v>
      </c>
      <c r="H129" s="21">
        <v>17</v>
      </c>
      <c r="I129" s="21">
        <v>5</v>
      </c>
      <c r="J129" s="21">
        <v>20</v>
      </c>
      <c r="K129" s="21">
        <v>1</v>
      </c>
      <c r="L129" s="21">
        <v>10</v>
      </c>
      <c r="M129" s="21">
        <v>4</v>
      </c>
      <c r="N129" s="21">
        <v>14</v>
      </c>
      <c r="O129" s="21">
        <v>0</v>
      </c>
    </row>
    <row r="130" spans="1:15" x14ac:dyDescent="0.2">
      <c r="A130" s="20" t="s">
        <v>407</v>
      </c>
      <c r="B130" s="21">
        <v>23</v>
      </c>
      <c r="C130" s="21">
        <v>5</v>
      </c>
      <c r="D130" s="21">
        <v>4</v>
      </c>
      <c r="E130" s="21">
        <v>1</v>
      </c>
      <c r="F130" s="21">
        <v>3</v>
      </c>
      <c r="G130" s="21">
        <v>3</v>
      </c>
      <c r="H130" s="21">
        <v>6</v>
      </c>
      <c r="I130" s="21">
        <v>2</v>
      </c>
      <c r="J130" s="21">
        <v>7</v>
      </c>
      <c r="K130" s="21">
        <v>1</v>
      </c>
      <c r="L130" s="21">
        <v>7</v>
      </c>
      <c r="M130" s="21">
        <v>1</v>
      </c>
      <c r="N130" s="21">
        <v>3</v>
      </c>
      <c r="O130" s="21">
        <v>0</v>
      </c>
    </row>
    <row r="131" spans="1:15" x14ac:dyDescent="0.2">
      <c r="A131" s="33" t="s">
        <v>400</v>
      </c>
      <c r="B131" s="34">
        <v>107</v>
      </c>
      <c r="C131" s="34">
        <v>13</v>
      </c>
      <c r="D131" s="34">
        <v>7</v>
      </c>
      <c r="E131" s="34">
        <v>10</v>
      </c>
      <c r="F131" s="34">
        <v>11</v>
      </c>
      <c r="G131" s="34">
        <v>11</v>
      </c>
      <c r="H131" s="34">
        <v>31</v>
      </c>
      <c r="I131" s="34">
        <v>4</v>
      </c>
      <c r="J131" s="34">
        <v>34</v>
      </c>
      <c r="K131" s="34">
        <v>3</v>
      </c>
      <c r="L131" s="34">
        <v>32</v>
      </c>
      <c r="M131" s="34">
        <v>6</v>
      </c>
      <c r="N131" s="34">
        <v>17</v>
      </c>
      <c r="O131" s="34">
        <v>0</v>
      </c>
    </row>
  </sheetData>
  <phoneticPr fontId="2"/>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9C700-E203-44D0-A73D-EF6B86579CBD}">
  <dimension ref="A1:J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0" x14ac:dyDescent="0.2">
      <c r="A1" s="11" t="s">
        <v>3</v>
      </c>
      <c r="B1" s="7"/>
    </row>
    <row r="2" spans="1:10" x14ac:dyDescent="0.2">
      <c r="A2" s="15" t="str">
        <f xml:space="preserve"> HYPERLINK("#'目次'!B38","[32]")</f>
        <v>[32]</v>
      </c>
    </row>
    <row r="3" spans="1:10" x14ac:dyDescent="0.2">
      <c r="A3" s="7" t="s">
        <v>3</v>
      </c>
      <c r="B3" s="8" t="s">
        <v>40</v>
      </c>
    </row>
    <row r="4" spans="1:10" x14ac:dyDescent="0.2">
      <c r="A4" s="7" t="s">
        <v>3</v>
      </c>
      <c r="B4" s="8" t="s">
        <v>1</v>
      </c>
    </row>
    <row r="5" spans="1:10" x14ac:dyDescent="0.2">
      <c r="A5" s="7" t="s">
        <v>3</v>
      </c>
      <c r="B5" s="8" t="s">
        <v>39</v>
      </c>
    </row>
    <row r="6" spans="1:10" s="18" customFormat="1" ht="63" x14ac:dyDescent="0.2">
      <c r="A6" s="16" t="s">
        <v>3</v>
      </c>
      <c r="B6" s="17" t="s">
        <v>582</v>
      </c>
      <c r="C6" s="17" t="s">
        <v>751</v>
      </c>
      <c r="D6" s="17" t="s">
        <v>215</v>
      </c>
      <c r="E6" s="17" t="s">
        <v>752</v>
      </c>
      <c r="F6" s="17" t="s">
        <v>216</v>
      </c>
      <c r="G6" s="17" t="s">
        <v>217</v>
      </c>
      <c r="H6" s="17" t="s">
        <v>753</v>
      </c>
      <c r="I6" s="17" t="s">
        <v>634</v>
      </c>
      <c r="J6" s="17" t="s">
        <v>613</v>
      </c>
    </row>
    <row r="7" spans="1:10" x14ac:dyDescent="0.2">
      <c r="A7" s="19" t="s">
        <v>585</v>
      </c>
      <c r="B7" s="10">
        <v>2677</v>
      </c>
      <c r="C7" s="10">
        <v>2041</v>
      </c>
      <c r="D7" s="10">
        <v>221</v>
      </c>
      <c r="E7" s="10">
        <v>64</v>
      </c>
      <c r="F7" s="10">
        <v>158</v>
      </c>
      <c r="G7" s="10">
        <v>120</v>
      </c>
      <c r="H7" s="10">
        <v>10</v>
      </c>
      <c r="I7" s="10">
        <v>39</v>
      </c>
      <c r="J7" s="10">
        <v>24</v>
      </c>
    </row>
    <row r="8" spans="1:10" x14ac:dyDescent="0.2">
      <c r="A8" s="9" t="s">
        <v>339</v>
      </c>
      <c r="B8" s="9"/>
      <c r="C8" s="9"/>
      <c r="D8" s="9"/>
      <c r="E8" s="9"/>
      <c r="F8" s="9"/>
      <c r="G8" s="9"/>
      <c r="H8" s="9"/>
      <c r="I8" s="9"/>
      <c r="J8" s="9"/>
    </row>
    <row r="9" spans="1:10" x14ac:dyDescent="0.2">
      <c r="A9" s="20" t="s">
        <v>340</v>
      </c>
      <c r="B9" s="21">
        <v>1277</v>
      </c>
      <c r="C9" s="21">
        <v>984</v>
      </c>
      <c r="D9" s="21">
        <v>97</v>
      </c>
      <c r="E9" s="21">
        <v>32</v>
      </c>
      <c r="F9" s="21">
        <v>90</v>
      </c>
      <c r="G9" s="21">
        <v>52</v>
      </c>
      <c r="H9" s="21">
        <v>3</v>
      </c>
      <c r="I9" s="21">
        <v>13</v>
      </c>
      <c r="J9" s="21">
        <v>6</v>
      </c>
    </row>
    <row r="10" spans="1:10" x14ac:dyDescent="0.2">
      <c r="A10" s="20" t="s">
        <v>341</v>
      </c>
      <c r="B10" s="21">
        <v>1400</v>
      </c>
      <c r="C10" s="21">
        <v>1057</v>
      </c>
      <c r="D10" s="21">
        <v>124</v>
      </c>
      <c r="E10" s="21">
        <v>32</v>
      </c>
      <c r="F10" s="21">
        <v>68</v>
      </c>
      <c r="G10" s="21">
        <v>68</v>
      </c>
      <c r="H10" s="21">
        <v>7</v>
      </c>
      <c r="I10" s="21">
        <v>26</v>
      </c>
      <c r="J10" s="21">
        <v>18</v>
      </c>
    </row>
    <row r="11" spans="1:10" x14ac:dyDescent="0.2">
      <c r="A11" s="9" t="s">
        <v>342</v>
      </c>
      <c r="B11" s="9"/>
      <c r="C11" s="9"/>
      <c r="D11" s="9"/>
      <c r="E11" s="9"/>
      <c r="F11" s="9"/>
      <c r="G11" s="9"/>
      <c r="H11" s="9"/>
      <c r="I11" s="9"/>
      <c r="J11" s="9"/>
    </row>
    <row r="12" spans="1:10" x14ac:dyDescent="0.2">
      <c r="A12" s="20" t="s">
        <v>343</v>
      </c>
      <c r="B12" s="21">
        <v>610</v>
      </c>
      <c r="C12" s="21">
        <v>449</v>
      </c>
      <c r="D12" s="21">
        <v>65</v>
      </c>
      <c r="E12" s="21">
        <v>18</v>
      </c>
      <c r="F12" s="21">
        <v>46</v>
      </c>
      <c r="G12" s="21">
        <v>18</v>
      </c>
      <c r="H12" s="21">
        <v>1</v>
      </c>
      <c r="I12" s="21">
        <v>10</v>
      </c>
      <c r="J12" s="21">
        <v>3</v>
      </c>
    </row>
    <row r="13" spans="1:10" x14ac:dyDescent="0.2">
      <c r="A13" s="20" t="s">
        <v>344</v>
      </c>
      <c r="B13" s="21">
        <v>755</v>
      </c>
      <c r="C13" s="21">
        <v>580</v>
      </c>
      <c r="D13" s="21">
        <v>63</v>
      </c>
      <c r="E13" s="21">
        <v>20</v>
      </c>
      <c r="F13" s="21">
        <v>49</v>
      </c>
      <c r="G13" s="21">
        <v>30</v>
      </c>
      <c r="H13" s="21">
        <v>1</v>
      </c>
      <c r="I13" s="21">
        <v>7</v>
      </c>
      <c r="J13" s="21">
        <v>5</v>
      </c>
    </row>
    <row r="14" spans="1:10" x14ac:dyDescent="0.2">
      <c r="A14" s="20" t="s">
        <v>345</v>
      </c>
      <c r="B14" s="21">
        <v>601</v>
      </c>
      <c r="C14" s="21">
        <v>463</v>
      </c>
      <c r="D14" s="21">
        <v>46</v>
      </c>
      <c r="E14" s="21">
        <v>14</v>
      </c>
      <c r="F14" s="21">
        <v>37</v>
      </c>
      <c r="G14" s="21">
        <v>27</v>
      </c>
      <c r="H14" s="21">
        <v>1</v>
      </c>
      <c r="I14" s="21">
        <v>7</v>
      </c>
      <c r="J14" s="21">
        <v>6</v>
      </c>
    </row>
    <row r="15" spans="1:10" x14ac:dyDescent="0.2">
      <c r="A15" s="20" t="s">
        <v>346</v>
      </c>
      <c r="B15" s="21">
        <v>425</v>
      </c>
      <c r="C15" s="21">
        <v>321</v>
      </c>
      <c r="D15" s="21">
        <v>32</v>
      </c>
      <c r="E15" s="21">
        <v>9</v>
      </c>
      <c r="F15" s="21">
        <v>21</v>
      </c>
      <c r="G15" s="21">
        <v>28</v>
      </c>
      <c r="H15" s="21">
        <v>2</v>
      </c>
      <c r="I15" s="21">
        <v>4</v>
      </c>
      <c r="J15" s="21">
        <v>8</v>
      </c>
    </row>
    <row r="16" spans="1:10" x14ac:dyDescent="0.2">
      <c r="A16" s="20" t="s">
        <v>347</v>
      </c>
      <c r="B16" s="21">
        <v>217</v>
      </c>
      <c r="C16" s="21">
        <v>169</v>
      </c>
      <c r="D16" s="21">
        <v>14</v>
      </c>
      <c r="E16" s="21">
        <v>3</v>
      </c>
      <c r="F16" s="21">
        <v>5</v>
      </c>
      <c r="G16" s="21">
        <v>13</v>
      </c>
      <c r="H16" s="21">
        <v>2</v>
      </c>
      <c r="I16" s="21">
        <v>9</v>
      </c>
      <c r="J16" s="21">
        <v>2</v>
      </c>
    </row>
    <row r="17" spans="1:10" x14ac:dyDescent="0.2">
      <c r="A17" s="20" t="s">
        <v>348</v>
      </c>
      <c r="B17" s="21">
        <v>56</v>
      </c>
      <c r="C17" s="21">
        <v>49</v>
      </c>
      <c r="D17" s="21">
        <v>1</v>
      </c>
      <c r="E17" s="21">
        <v>0</v>
      </c>
      <c r="F17" s="21">
        <v>0</v>
      </c>
      <c r="G17" s="21">
        <v>4</v>
      </c>
      <c r="H17" s="21">
        <v>1</v>
      </c>
      <c r="I17" s="21">
        <v>1</v>
      </c>
      <c r="J17" s="21">
        <v>0</v>
      </c>
    </row>
    <row r="18" spans="1:10" x14ac:dyDescent="0.2">
      <c r="A18" s="20" t="s">
        <v>349</v>
      </c>
      <c r="B18" s="21">
        <v>13</v>
      </c>
      <c r="C18" s="21">
        <v>10</v>
      </c>
      <c r="D18" s="21">
        <v>0</v>
      </c>
      <c r="E18" s="21">
        <v>0</v>
      </c>
      <c r="F18" s="21">
        <v>0</v>
      </c>
      <c r="G18" s="21">
        <v>0</v>
      </c>
      <c r="H18" s="21">
        <v>2</v>
      </c>
      <c r="I18" s="21">
        <v>1</v>
      </c>
      <c r="J18" s="21">
        <v>0</v>
      </c>
    </row>
    <row r="19" spans="1:10" x14ac:dyDescent="0.2">
      <c r="A19" s="20" t="s">
        <v>350</v>
      </c>
      <c r="B19" s="21">
        <v>1365</v>
      </c>
      <c r="C19" s="21">
        <v>1029</v>
      </c>
      <c r="D19" s="21">
        <v>128</v>
      </c>
      <c r="E19" s="21">
        <v>38</v>
      </c>
      <c r="F19" s="21">
        <v>95</v>
      </c>
      <c r="G19" s="21">
        <v>48</v>
      </c>
      <c r="H19" s="21">
        <v>2</v>
      </c>
      <c r="I19" s="21">
        <v>17</v>
      </c>
      <c r="J19" s="21">
        <v>8</v>
      </c>
    </row>
    <row r="20" spans="1:10" x14ac:dyDescent="0.2">
      <c r="A20" s="20" t="s">
        <v>351</v>
      </c>
      <c r="B20" s="21">
        <v>1026</v>
      </c>
      <c r="C20" s="21">
        <v>784</v>
      </c>
      <c r="D20" s="21">
        <v>78</v>
      </c>
      <c r="E20" s="21">
        <v>23</v>
      </c>
      <c r="F20" s="21">
        <v>58</v>
      </c>
      <c r="G20" s="21">
        <v>55</v>
      </c>
      <c r="H20" s="21">
        <v>3</v>
      </c>
      <c r="I20" s="21">
        <v>11</v>
      </c>
      <c r="J20" s="21">
        <v>14</v>
      </c>
    </row>
    <row r="21" spans="1:10" x14ac:dyDescent="0.2">
      <c r="A21" s="20" t="s">
        <v>352</v>
      </c>
      <c r="B21" s="21">
        <v>286</v>
      </c>
      <c r="C21" s="21">
        <v>228</v>
      </c>
      <c r="D21" s="21">
        <v>15</v>
      </c>
      <c r="E21" s="21">
        <v>3</v>
      </c>
      <c r="F21" s="21">
        <v>5</v>
      </c>
      <c r="G21" s="21">
        <v>17</v>
      </c>
      <c r="H21" s="21">
        <v>5</v>
      </c>
      <c r="I21" s="21">
        <v>11</v>
      </c>
      <c r="J21" s="21">
        <v>2</v>
      </c>
    </row>
    <row r="22" spans="1:10" x14ac:dyDescent="0.2">
      <c r="A22" s="20" t="s">
        <v>353</v>
      </c>
      <c r="B22" s="21">
        <v>1312</v>
      </c>
      <c r="C22" s="21">
        <v>1012</v>
      </c>
      <c r="D22" s="21">
        <v>93</v>
      </c>
      <c r="E22" s="21">
        <v>26</v>
      </c>
      <c r="F22" s="21">
        <v>63</v>
      </c>
      <c r="G22" s="21">
        <v>72</v>
      </c>
      <c r="H22" s="21">
        <v>8</v>
      </c>
      <c r="I22" s="21">
        <v>22</v>
      </c>
      <c r="J22" s="21">
        <v>16</v>
      </c>
    </row>
    <row r="23" spans="1:10" x14ac:dyDescent="0.2">
      <c r="A23" s="9" t="s">
        <v>354</v>
      </c>
      <c r="B23" s="10">
        <v>298</v>
      </c>
      <c r="C23" s="10">
        <v>219</v>
      </c>
      <c r="D23" s="10">
        <v>34</v>
      </c>
      <c r="E23" s="10">
        <v>8</v>
      </c>
      <c r="F23" s="10">
        <v>27</v>
      </c>
      <c r="G23" s="10">
        <v>8</v>
      </c>
      <c r="H23" s="10">
        <v>0</v>
      </c>
      <c r="I23" s="10">
        <v>2</v>
      </c>
      <c r="J23" s="10">
        <v>0</v>
      </c>
    </row>
    <row r="24" spans="1:10" x14ac:dyDescent="0.2">
      <c r="A24" s="20" t="s">
        <v>344</v>
      </c>
      <c r="B24" s="21">
        <v>388</v>
      </c>
      <c r="C24" s="21">
        <v>300</v>
      </c>
      <c r="D24" s="21">
        <v>30</v>
      </c>
      <c r="E24" s="21">
        <v>10</v>
      </c>
      <c r="F24" s="21">
        <v>26</v>
      </c>
      <c r="G24" s="21">
        <v>15</v>
      </c>
      <c r="H24" s="21">
        <v>1</v>
      </c>
      <c r="I24" s="21">
        <v>5</v>
      </c>
      <c r="J24" s="21">
        <v>1</v>
      </c>
    </row>
    <row r="25" spans="1:10" x14ac:dyDescent="0.2">
      <c r="A25" s="20" t="s">
        <v>345</v>
      </c>
      <c r="B25" s="21">
        <v>299</v>
      </c>
      <c r="C25" s="21">
        <v>232</v>
      </c>
      <c r="D25" s="21">
        <v>15</v>
      </c>
      <c r="E25" s="21">
        <v>9</v>
      </c>
      <c r="F25" s="21">
        <v>25</v>
      </c>
      <c r="G25" s="21">
        <v>12</v>
      </c>
      <c r="H25" s="21">
        <v>0</v>
      </c>
      <c r="I25" s="21">
        <v>3</v>
      </c>
      <c r="J25" s="21">
        <v>3</v>
      </c>
    </row>
    <row r="26" spans="1:10" x14ac:dyDescent="0.2">
      <c r="A26" s="20" t="s">
        <v>346</v>
      </c>
      <c r="B26" s="21">
        <v>192</v>
      </c>
      <c r="C26" s="21">
        <v>149</v>
      </c>
      <c r="D26" s="21">
        <v>14</v>
      </c>
      <c r="E26" s="21">
        <v>4</v>
      </c>
      <c r="F26" s="21">
        <v>10</v>
      </c>
      <c r="G26" s="21">
        <v>12</v>
      </c>
      <c r="H26" s="21">
        <v>1</v>
      </c>
      <c r="I26" s="21">
        <v>1</v>
      </c>
      <c r="J26" s="21">
        <v>1</v>
      </c>
    </row>
    <row r="27" spans="1:10" x14ac:dyDescent="0.2">
      <c r="A27" s="20" t="s">
        <v>347</v>
      </c>
      <c r="B27" s="21">
        <v>77</v>
      </c>
      <c r="C27" s="21">
        <v>64</v>
      </c>
      <c r="D27" s="21">
        <v>4</v>
      </c>
      <c r="E27" s="21">
        <v>1</v>
      </c>
      <c r="F27" s="21">
        <v>2</v>
      </c>
      <c r="G27" s="21">
        <v>5</v>
      </c>
      <c r="H27" s="21">
        <v>0</v>
      </c>
      <c r="I27" s="21">
        <v>0</v>
      </c>
      <c r="J27" s="21">
        <v>1</v>
      </c>
    </row>
    <row r="28" spans="1:10" x14ac:dyDescent="0.2">
      <c r="A28" s="20" t="s">
        <v>348</v>
      </c>
      <c r="B28" s="21">
        <v>19</v>
      </c>
      <c r="C28" s="21">
        <v>18</v>
      </c>
      <c r="D28" s="21">
        <v>0</v>
      </c>
      <c r="E28" s="21">
        <v>0</v>
      </c>
      <c r="F28" s="21">
        <v>0</v>
      </c>
      <c r="G28" s="21">
        <v>0</v>
      </c>
      <c r="H28" s="21">
        <v>0</v>
      </c>
      <c r="I28" s="21">
        <v>1</v>
      </c>
      <c r="J28" s="21">
        <v>0</v>
      </c>
    </row>
    <row r="29" spans="1:10" x14ac:dyDescent="0.2">
      <c r="A29" s="20" t="s">
        <v>349</v>
      </c>
      <c r="B29" s="21">
        <v>4</v>
      </c>
      <c r="C29" s="21">
        <v>2</v>
      </c>
      <c r="D29" s="21">
        <v>0</v>
      </c>
      <c r="E29" s="21">
        <v>0</v>
      </c>
      <c r="F29" s="21">
        <v>0</v>
      </c>
      <c r="G29" s="21">
        <v>0</v>
      </c>
      <c r="H29" s="21">
        <v>1</v>
      </c>
      <c r="I29" s="21">
        <v>1</v>
      </c>
      <c r="J29" s="21">
        <v>0</v>
      </c>
    </row>
    <row r="30" spans="1:10" x14ac:dyDescent="0.2">
      <c r="A30" s="20" t="s">
        <v>350</v>
      </c>
      <c r="B30" s="21">
        <v>686</v>
      </c>
      <c r="C30" s="21">
        <v>519</v>
      </c>
      <c r="D30" s="21">
        <v>64</v>
      </c>
      <c r="E30" s="21">
        <v>18</v>
      </c>
      <c r="F30" s="21">
        <v>53</v>
      </c>
      <c r="G30" s="21">
        <v>23</v>
      </c>
      <c r="H30" s="21">
        <v>1</v>
      </c>
      <c r="I30" s="21">
        <v>7</v>
      </c>
      <c r="J30" s="21">
        <v>1</v>
      </c>
    </row>
    <row r="31" spans="1:10" x14ac:dyDescent="0.2">
      <c r="A31" s="20" t="s">
        <v>351</v>
      </c>
      <c r="B31" s="21">
        <v>491</v>
      </c>
      <c r="C31" s="21">
        <v>381</v>
      </c>
      <c r="D31" s="21">
        <v>29</v>
      </c>
      <c r="E31" s="21">
        <v>13</v>
      </c>
      <c r="F31" s="21">
        <v>35</v>
      </c>
      <c r="G31" s="21">
        <v>24</v>
      </c>
      <c r="H31" s="21">
        <v>1</v>
      </c>
      <c r="I31" s="21">
        <v>4</v>
      </c>
      <c r="J31" s="21">
        <v>4</v>
      </c>
    </row>
    <row r="32" spans="1:10" x14ac:dyDescent="0.2">
      <c r="A32" s="20" t="s">
        <v>352</v>
      </c>
      <c r="B32" s="21">
        <v>100</v>
      </c>
      <c r="C32" s="21">
        <v>84</v>
      </c>
      <c r="D32" s="21">
        <v>4</v>
      </c>
      <c r="E32" s="21">
        <v>1</v>
      </c>
      <c r="F32" s="21">
        <v>2</v>
      </c>
      <c r="G32" s="21">
        <v>5</v>
      </c>
      <c r="H32" s="21">
        <v>1</v>
      </c>
      <c r="I32" s="21">
        <v>2</v>
      </c>
      <c r="J32" s="21">
        <v>1</v>
      </c>
    </row>
    <row r="33" spans="1:10" x14ac:dyDescent="0.2">
      <c r="A33" s="20" t="s">
        <v>353</v>
      </c>
      <c r="B33" s="21">
        <v>591</v>
      </c>
      <c r="C33" s="21">
        <v>465</v>
      </c>
      <c r="D33" s="21">
        <v>33</v>
      </c>
      <c r="E33" s="21">
        <v>14</v>
      </c>
      <c r="F33" s="21">
        <v>37</v>
      </c>
      <c r="G33" s="21">
        <v>29</v>
      </c>
      <c r="H33" s="21">
        <v>2</v>
      </c>
      <c r="I33" s="21">
        <v>6</v>
      </c>
      <c r="J33" s="21">
        <v>5</v>
      </c>
    </row>
    <row r="34" spans="1:10" x14ac:dyDescent="0.2">
      <c r="A34" s="9" t="s">
        <v>355</v>
      </c>
      <c r="B34" s="10">
        <v>312</v>
      </c>
      <c r="C34" s="10">
        <v>230</v>
      </c>
      <c r="D34" s="10">
        <v>31</v>
      </c>
      <c r="E34" s="10">
        <v>10</v>
      </c>
      <c r="F34" s="10">
        <v>19</v>
      </c>
      <c r="G34" s="10">
        <v>10</v>
      </c>
      <c r="H34" s="10">
        <v>1</v>
      </c>
      <c r="I34" s="10">
        <v>8</v>
      </c>
      <c r="J34" s="10">
        <v>3</v>
      </c>
    </row>
    <row r="35" spans="1:10" x14ac:dyDescent="0.2">
      <c r="A35" s="20" t="s">
        <v>344</v>
      </c>
      <c r="B35" s="21">
        <v>367</v>
      </c>
      <c r="C35" s="21">
        <v>280</v>
      </c>
      <c r="D35" s="21">
        <v>33</v>
      </c>
      <c r="E35" s="21">
        <v>10</v>
      </c>
      <c r="F35" s="21">
        <v>23</v>
      </c>
      <c r="G35" s="21">
        <v>15</v>
      </c>
      <c r="H35" s="21">
        <v>0</v>
      </c>
      <c r="I35" s="21">
        <v>2</v>
      </c>
      <c r="J35" s="21">
        <v>4</v>
      </c>
    </row>
    <row r="36" spans="1:10" x14ac:dyDescent="0.2">
      <c r="A36" s="20" t="s">
        <v>345</v>
      </c>
      <c r="B36" s="21">
        <v>302</v>
      </c>
      <c r="C36" s="21">
        <v>231</v>
      </c>
      <c r="D36" s="21">
        <v>31</v>
      </c>
      <c r="E36" s="21">
        <v>5</v>
      </c>
      <c r="F36" s="21">
        <v>12</v>
      </c>
      <c r="G36" s="21">
        <v>15</v>
      </c>
      <c r="H36" s="21">
        <v>1</v>
      </c>
      <c r="I36" s="21">
        <v>4</v>
      </c>
      <c r="J36" s="21">
        <v>3</v>
      </c>
    </row>
    <row r="37" spans="1:10" x14ac:dyDescent="0.2">
      <c r="A37" s="20" t="s">
        <v>346</v>
      </c>
      <c r="B37" s="21">
        <v>233</v>
      </c>
      <c r="C37" s="21">
        <v>172</v>
      </c>
      <c r="D37" s="21">
        <v>18</v>
      </c>
      <c r="E37" s="21">
        <v>5</v>
      </c>
      <c r="F37" s="21">
        <v>11</v>
      </c>
      <c r="G37" s="21">
        <v>16</v>
      </c>
      <c r="H37" s="21">
        <v>1</v>
      </c>
      <c r="I37" s="21">
        <v>3</v>
      </c>
      <c r="J37" s="21">
        <v>7</v>
      </c>
    </row>
    <row r="38" spans="1:10" x14ac:dyDescent="0.2">
      <c r="A38" s="20" t="s">
        <v>347</v>
      </c>
      <c r="B38" s="21">
        <v>140</v>
      </c>
      <c r="C38" s="21">
        <v>105</v>
      </c>
      <c r="D38" s="21">
        <v>10</v>
      </c>
      <c r="E38" s="21">
        <v>2</v>
      </c>
      <c r="F38" s="21">
        <v>3</v>
      </c>
      <c r="G38" s="21">
        <v>8</v>
      </c>
      <c r="H38" s="21">
        <v>2</v>
      </c>
      <c r="I38" s="21">
        <v>9</v>
      </c>
      <c r="J38" s="21">
        <v>1</v>
      </c>
    </row>
    <row r="39" spans="1:10" x14ac:dyDescent="0.2">
      <c r="A39" s="20" t="s">
        <v>348</v>
      </c>
      <c r="B39" s="21">
        <v>37</v>
      </c>
      <c r="C39" s="21">
        <v>31</v>
      </c>
      <c r="D39" s="21">
        <v>1</v>
      </c>
      <c r="E39" s="21">
        <v>0</v>
      </c>
      <c r="F39" s="21">
        <v>0</v>
      </c>
      <c r="G39" s="21">
        <v>4</v>
      </c>
      <c r="H39" s="21">
        <v>1</v>
      </c>
      <c r="I39" s="21">
        <v>0</v>
      </c>
      <c r="J39" s="21">
        <v>0</v>
      </c>
    </row>
    <row r="40" spans="1:10" x14ac:dyDescent="0.2">
      <c r="A40" s="20" t="s">
        <v>349</v>
      </c>
      <c r="B40" s="21">
        <v>9</v>
      </c>
      <c r="C40" s="21">
        <v>8</v>
      </c>
      <c r="D40" s="21">
        <v>0</v>
      </c>
      <c r="E40" s="21">
        <v>0</v>
      </c>
      <c r="F40" s="21">
        <v>0</v>
      </c>
      <c r="G40" s="21">
        <v>0</v>
      </c>
      <c r="H40" s="21">
        <v>1</v>
      </c>
      <c r="I40" s="21">
        <v>0</v>
      </c>
      <c r="J40" s="21">
        <v>0</v>
      </c>
    </row>
    <row r="41" spans="1:10" x14ac:dyDescent="0.2">
      <c r="A41" s="20" t="s">
        <v>350</v>
      </c>
      <c r="B41" s="21">
        <v>679</v>
      </c>
      <c r="C41" s="21">
        <v>510</v>
      </c>
      <c r="D41" s="21">
        <v>64</v>
      </c>
      <c r="E41" s="21">
        <v>20</v>
      </c>
      <c r="F41" s="21">
        <v>42</v>
      </c>
      <c r="G41" s="21">
        <v>25</v>
      </c>
      <c r="H41" s="21">
        <v>1</v>
      </c>
      <c r="I41" s="21">
        <v>10</v>
      </c>
      <c r="J41" s="21">
        <v>7</v>
      </c>
    </row>
    <row r="42" spans="1:10" x14ac:dyDescent="0.2">
      <c r="A42" s="20" t="s">
        <v>351</v>
      </c>
      <c r="B42" s="21">
        <v>535</v>
      </c>
      <c r="C42" s="21">
        <v>403</v>
      </c>
      <c r="D42" s="21">
        <v>49</v>
      </c>
      <c r="E42" s="21">
        <v>10</v>
      </c>
      <c r="F42" s="21">
        <v>23</v>
      </c>
      <c r="G42" s="21">
        <v>31</v>
      </c>
      <c r="H42" s="21">
        <v>2</v>
      </c>
      <c r="I42" s="21">
        <v>7</v>
      </c>
      <c r="J42" s="21">
        <v>10</v>
      </c>
    </row>
    <row r="43" spans="1:10" x14ac:dyDescent="0.2">
      <c r="A43" s="20" t="s">
        <v>352</v>
      </c>
      <c r="B43" s="21">
        <v>186</v>
      </c>
      <c r="C43" s="21">
        <v>144</v>
      </c>
      <c r="D43" s="21">
        <v>11</v>
      </c>
      <c r="E43" s="21">
        <v>2</v>
      </c>
      <c r="F43" s="21">
        <v>3</v>
      </c>
      <c r="G43" s="21">
        <v>12</v>
      </c>
      <c r="H43" s="21">
        <v>4</v>
      </c>
      <c r="I43" s="21">
        <v>9</v>
      </c>
      <c r="J43" s="21">
        <v>1</v>
      </c>
    </row>
    <row r="44" spans="1:10" x14ac:dyDescent="0.2">
      <c r="A44" s="20" t="s">
        <v>353</v>
      </c>
      <c r="B44" s="21">
        <v>721</v>
      </c>
      <c r="C44" s="21">
        <v>547</v>
      </c>
      <c r="D44" s="21">
        <v>60</v>
      </c>
      <c r="E44" s="21">
        <v>12</v>
      </c>
      <c r="F44" s="21">
        <v>26</v>
      </c>
      <c r="G44" s="21">
        <v>43</v>
      </c>
      <c r="H44" s="21">
        <v>6</v>
      </c>
      <c r="I44" s="21">
        <v>16</v>
      </c>
      <c r="J44" s="21">
        <v>11</v>
      </c>
    </row>
    <row r="45" spans="1:10" x14ac:dyDescent="0.2">
      <c r="A45" s="9" t="s">
        <v>356</v>
      </c>
      <c r="B45" s="9"/>
      <c r="C45" s="9"/>
      <c r="D45" s="9"/>
      <c r="E45" s="9"/>
      <c r="F45" s="9"/>
      <c r="G45" s="9"/>
      <c r="H45" s="9"/>
      <c r="I45" s="9"/>
      <c r="J45" s="9"/>
    </row>
    <row r="46" spans="1:10" x14ac:dyDescent="0.2">
      <c r="A46" s="20" t="s">
        <v>357</v>
      </c>
      <c r="B46" s="21">
        <v>138</v>
      </c>
      <c r="C46" s="21">
        <v>69</v>
      </c>
      <c r="D46" s="21">
        <v>19</v>
      </c>
      <c r="E46" s="21">
        <v>1</v>
      </c>
      <c r="F46" s="21">
        <v>24</v>
      </c>
      <c r="G46" s="21">
        <v>12</v>
      </c>
      <c r="H46" s="21">
        <v>0</v>
      </c>
      <c r="I46" s="21">
        <v>10</v>
      </c>
      <c r="J46" s="21">
        <v>3</v>
      </c>
    </row>
    <row r="47" spans="1:10" x14ac:dyDescent="0.2">
      <c r="A47" s="20" t="s">
        <v>328</v>
      </c>
      <c r="B47" s="21">
        <v>1747</v>
      </c>
      <c r="C47" s="21">
        <v>1439</v>
      </c>
      <c r="D47" s="21">
        <v>138</v>
      </c>
      <c r="E47" s="21">
        <v>34</v>
      </c>
      <c r="F47" s="21">
        <v>67</v>
      </c>
      <c r="G47" s="21">
        <v>47</v>
      </c>
      <c r="H47" s="21">
        <v>2</v>
      </c>
      <c r="I47" s="21">
        <v>8</v>
      </c>
      <c r="J47" s="21">
        <v>12</v>
      </c>
    </row>
    <row r="48" spans="1:10" x14ac:dyDescent="0.2">
      <c r="A48" s="20" t="s">
        <v>329</v>
      </c>
      <c r="B48" s="21">
        <v>191</v>
      </c>
      <c r="C48" s="21">
        <v>88</v>
      </c>
      <c r="D48" s="21">
        <v>18</v>
      </c>
      <c r="E48" s="21">
        <v>15</v>
      </c>
      <c r="F48" s="21">
        <v>39</v>
      </c>
      <c r="G48" s="21">
        <v>24</v>
      </c>
      <c r="H48" s="21">
        <v>2</v>
      </c>
      <c r="I48" s="21">
        <v>5</v>
      </c>
      <c r="J48" s="21">
        <v>0</v>
      </c>
    </row>
    <row r="49" spans="1:10" x14ac:dyDescent="0.2">
      <c r="A49" s="20" t="s">
        <v>330</v>
      </c>
      <c r="B49" s="21">
        <v>544</v>
      </c>
      <c r="C49" s="21">
        <v>403</v>
      </c>
      <c r="D49" s="21">
        <v>42</v>
      </c>
      <c r="E49" s="21">
        <v>11</v>
      </c>
      <c r="F49" s="21">
        <v>25</v>
      </c>
      <c r="G49" s="21">
        <v>35</v>
      </c>
      <c r="H49" s="21">
        <v>6</v>
      </c>
      <c r="I49" s="21">
        <v>15</v>
      </c>
      <c r="J49" s="21">
        <v>7</v>
      </c>
    </row>
    <row r="50" spans="1:10" x14ac:dyDescent="0.2">
      <c r="A50" s="20" t="s">
        <v>358</v>
      </c>
      <c r="B50" s="21">
        <v>57</v>
      </c>
      <c r="C50" s="21">
        <v>42</v>
      </c>
      <c r="D50" s="21">
        <v>4</v>
      </c>
      <c r="E50" s="21">
        <v>3</v>
      </c>
      <c r="F50" s="21">
        <v>3</v>
      </c>
      <c r="G50" s="21">
        <v>2</v>
      </c>
      <c r="H50" s="21">
        <v>0</v>
      </c>
      <c r="I50" s="21">
        <v>1</v>
      </c>
      <c r="J50" s="21">
        <v>2</v>
      </c>
    </row>
    <row r="51" spans="1:10" x14ac:dyDescent="0.2">
      <c r="A51" s="9" t="s">
        <v>359</v>
      </c>
      <c r="B51" s="10">
        <v>89</v>
      </c>
      <c r="C51" s="10">
        <v>46</v>
      </c>
      <c r="D51" s="10">
        <v>8</v>
      </c>
      <c r="E51" s="10">
        <v>0</v>
      </c>
      <c r="F51" s="10">
        <v>18</v>
      </c>
      <c r="G51" s="10">
        <v>10</v>
      </c>
      <c r="H51" s="10">
        <v>0</v>
      </c>
      <c r="I51" s="10">
        <v>5</v>
      </c>
      <c r="J51" s="10">
        <v>2</v>
      </c>
    </row>
    <row r="52" spans="1:10" x14ac:dyDescent="0.2">
      <c r="A52" s="20" t="s">
        <v>331</v>
      </c>
      <c r="B52" s="21">
        <v>977</v>
      </c>
      <c r="C52" s="21">
        <v>803</v>
      </c>
      <c r="D52" s="21">
        <v>75</v>
      </c>
      <c r="E52" s="21">
        <v>19</v>
      </c>
      <c r="F52" s="21">
        <v>43</v>
      </c>
      <c r="G52" s="21">
        <v>29</v>
      </c>
      <c r="H52" s="21">
        <v>1</v>
      </c>
      <c r="I52" s="21">
        <v>4</v>
      </c>
      <c r="J52" s="21">
        <v>3</v>
      </c>
    </row>
    <row r="53" spans="1:10" x14ac:dyDescent="0.2">
      <c r="A53" s="20" t="s">
        <v>332</v>
      </c>
      <c r="B53" s="21">
        <v>73</v>
      </c>
      <c r="C53" s="21">
        <v>35</v>
      </c>
      <c r="D53" s="21">
        <v>3</v>
      </c>
      <c r="E53" s="21">
        <v>7</v>
      </c>
      <c r="F53" s="21">
        <v>19</v>
      </c>
      <c r="G53" s="21">
        <v>7</v>
      </c>
      <c r="H53" s="21">
        <v>1</v>
      </c>
      <c r="I53" s="21">
        <v>1</v>
      </c>
      <c r="J53" s="21">
        <v>0</v>
      </c>
    </row>
    <row r="54" spans="1:10" x14ac:dyDescent="0.2">
      <c r="A54" s="20" t="s">
        <v>333</v>
      </c>
      <c r="B54" s="21">
        <v>108</v>
      </c>
      <c r="C54" s="21">
        <v>78</v>
      </c>
      <c r="D54" s="21">
        <v>9</v>
      </c>
      <c r="E54" s="21">
        <v>5</v>
      </c>
      <c r="F54" s="21">
        <v>7</v>
      </c>
      <c r="G54" s="21">
        <v>5</v>
      </c>
      <c r="H54" s="21">
        <v>1</v>
      </c>
      <c r="I54" s="21">
        <v>3</v>
      </c>
      <c r="J54" s="21">
        <v>0</v>
      </c>
    </row>
    <row r="55" spans="1:10" x14ac:dyDescent="0.2">
      <c r="A55" s="20" t="s">
        <v>358</v>
      </c>
      <c r="B55" s="21">
        <v>30</v>
      </c>
      <c r="C55" s="21">
        <v>22</v>
      </c>
      <c r="D55" s="21">
        <v>2</v>
      </c>
      <c r="E55" s="21">
        <v>1</v>
      </c>
      <c r="F55" s="21">
        <v>3</v>
      </c>
      <c r="G55" s="21">
        <v>1</v>
      </c>
      <c r="H55" s="21">
        <v>0</v>
      </c>
      <c r="I55" s="21">
        <v>0</v>
      </c>
      <c r="J55" s="21">
        <v>1</v>
      </c>
    </row>
    <row r="56" spans="1:10" x14ac:dyDescent="0.2">
      <c r="A56" s="9" t="s">
        <v>360</v>
      </c>
      <c r="B56" s="10">
        <v>49</v>
      </c>
      <c r="C56" s="10">
        <v>23</v>
      </c>
      <c r="D56" s="10">
        <v>11</v>
      </c>
      <c r="E56" s="10">
        <v>1</v>
      </c>
      <c r="F56" s="10">
        <v>6</v>
      </c>
      <c r="G56" s="10">
        <v>2</v>
      </c>
      <c r="H56" s="10">
        <v>0</v>
      </c>
      <c r="I56" s="10">
        <v>5</v>
      </c>
      <c r="J56" s="10">
        <v>1</v>
      </c>
    </row>
    <row r="57" spans="1:10" x14ac:dyDescent="0.2">
      <c r="A57" s="20" t="s">
        <v>331</v>
      </c>
      <c r="B57" s="21">
        <v>770</v>
      </c>
      <c r="C57" s="21">
        <v>636</v>
      </c>
      <c r="D57" s="21">
        <v>63</v>
      </c>
      <c r="E57" s="21">
        <v>15</v>
      </c>
      <c r="F57" s="21">
        <v>24</v>
      </c>
      <c r="G57" s="21">
        <v>18</v>
      </c>
      <c r="H57" s="21">
        <v>1</v>
      </c>
      <c r="I57" s="21">
        <v>4</v>
      </c>
      <c r="J57" s="21">
        <v>9</v>
      </c>
    </row>
    <row r="58" spans="1:10" x14ac:dyDescent="0.2">
      <c r="A58" s="20" t="s">
        <v>332</v>
      </c>
      <c r="B58" s="21">
        <v>118</v>
      </c>
      <c r="C58" s="21">
        <v>53</v>
      </c>
      <c r="D58" s="21">
        <v>15</v>
      </c>
      <c r="E58" s="21">
        <v>8</v>
      </c>
      <c r="F58" s="21">
        <v>20</v>
      </c>
      <c r="G58" s="21">
        <v>17</v>
      </c>
      <c r="H58" s="21">
        <v>1</v>
      </c>
      <c r="I58" s="21">
        <v>4</v>
      </c>
      <c r="J58" s="21">
        <v>0</v>
      </c>
    </row>
    <row r="59" spans="1:10" x14ac:dyDescent="0.2">
      <c r="A59" s="20" t="s">
        <v>333</v>
      </c>
      <c r="B59" s="21">
        <v>436</v>
      </c>
      <c r="C59" s="21">
        <v>325</v>
      </c>
      <c r="D59" s="21">
        <v>33</v>
      </c>
      <c r="E59" s="21">
        <v>6</v>
      </c>
      <c r="F59" s="21">
        <v>18</v>
      </c>
      <c r="G59" s="21">
        <v>30</v>
      </c>
      <c r="H59" s="21">
        <v>5</v>
      </c>
      <c r="I59" s="21">
        <v>12</v>
      </c>
      <c r="J59" s="21">
        <v>7</v>
      </c>
    </row>
    <row r="60" spans="1:10" x14ac:dyDescent="0.2">
      <c r="A60" s="20" t="s">
        <v>358</v>
      </c>
      <c r="B60" s="21">
        <v>27</v>
      </c>
      <c r="C60" s="21">
        <v>20</v>
      </c>
      <c r="D60" s="21">
        <v>2</v>
      </c>
      <c r="E60" s="21">
        <v>2</v>
      </c>
      <c r="F60" s="21">
        <v>0</v>
      </c>
      <c r="G60" s="21">
        <v>1</v>
      </c>
      <c r="H60" s="21">
        <v>0</v>
      </c>
      <c r="I60" s="21">
        <v>1</v>
      </c>
      <c r="J60" s="21">
        <v>1</v>
      </c>
    </row>
    <row r="61" spans="1:10" x14ac:dyDescent="0.2">
      <c r="A61" s="9" t="s">
        <v>361</v>
      </c>
      <c r="B61" s="9"/>
      <c r="C61" s="9"/>
      <c r="D61" s="9"/>
      <c r="E61" s="9"/>
      <c r="F61" s="9"/>
      <c r="G61" s="9"/>
      <c r="H61" s="9"/>
      <c r="I61" s="9"/>
      <c r="J61" s="9"/>
    </row>
    <row r="62" spans="1:10" x14ac:dyDescent="0.2">
      <c r="A62" s="20" t="s">
        <v>362</v>
      </c>
      <c r="B62" s="21">
        <v>360</v>
      </c>
      <c r="C62" s="21">
        <v>300</v>
      </c>
      <c r="D62" s="21">
        <v>20</v>
      </c>
      <c r="E62" s="21">
        <v>7</v>
      </c>
      <c r="F62" s="21">
        <v>16</v>
      </c>
      <c r="G62" s="21">
        <v>7</v>
      </c>
      <c r="H62" s="21">
        <v>0</v>
      </c>
      <c r="I62" s="21">
        <v>4</v>
      </c>
      <c r="J62" s="21">
        <v>6</v>
      </c>
    </row>
    <row r="63" spans="1:10" x14ac:dyDescent="0.2">
      <c r="A63" s="20" t="s">
        <v>363</v>
      </c>
      <c r="B63" s="21">
        <v>1326</v>
      </c>
      <c r="C63" s="21">
        <v>995</v>
      </c>
      <c r="D63" s="21">
        <v>113</v>
      </c>
      <c r="E63" s="21">
        <v>33</v>
      </c>
      <c r="F63" s="21">
        <v>82</v>
      </c>
      <c r="G63" s="21">
        <v>71</v>
      </c>
      <c r="H63" s="21">
        <v>6</v>
      </c>
      <c r="I63" s="21">
        <v>17</v>
      </c>
      <c r="J63" s="21">
        <v>9</v>
      </c>
    </row>
    <row r="64" spans="1:10" x14ac:dyDescent="0.2">
      <c r="A64" s="20" t="s">
        <v>364</v>
      </c>
      <c r="B64" s="21">
        <v>649</v>
      </c>
      <c r="C64" s="21">
        <v>551</v>
      </c>
      <c r="D64" s="21">
        <v>45</v>
      </c>
      <c r="E64" s="21">
        <v>9</v>
      </c>
      <c r="F64" s="21">
        <v>16</v>
      </c>
      <c r="G64" s="21">
        <v>18</v>
      </c>
      <c r="H64" s="21">
        <v>0</v>
      </c>
      <c r="I64" s="21">
        <v>7</v>
      </c>
      <c r="J64" s="21">
        <v>3</v>
      </c>
    </row>
    <row r="65" spans="1:10" x14ac:dyDescent="0.2">
      <c r="A65" s="20" t="s">
        <v>365</v>
      </c>
      <c r="B65" s="21">
        <v>277</v>
      </c>
      <c r="C65" s="21">
        <v>147</v>
      </c>
      <c r="D65" s="21">
        <v>41</v>
      </c>
      <c r="E65" s="21">
        <v>12</v>
      </c>
      <c r="F65" s="21">
        <v>41</v>
      </c>
      <c r="G65" s="21">
        <v>20</v>
      </c>
      <c r="H65" s="21">
        <v>4</v>
      </c>
      <c r="I65" s="21">
        <v>10</v>
      </c>
      <c r="J65" s="21">
        <v>2</v>
      </c>
    </row>
    <row r="66" spans="1:10" x14ac:dyDescent="0.2">
      <c r="A66" s="20" t="s">
        <v>366</v>
      </c>
      <c r="B66" s="21">
        <v>65</v>
      </c>
      <c r="C66" s="21">
        <v>48</v>
      </c>
      <c r="D66" s="21">
        <v>2</v>
      </c>
      <c r="E66" s="21">
        <v>3</v>
      </c>
      <c r="F66" s="21">
        <v>3</v>
      </c>
      <c r="G66" s="21">
        <v>4</v>
      </c>
      <c r="H66" s="21">
        <v>0</v>
      </c>
      <c r="I66" s="21">
        <v>1</v>
      </c>
      <c r="J66" s="21">
        <v>4</v>
      </c>
    </row>
    <row r="67" spans="1:10" x14ac:dyDescent="0.2">
      <c r="A67" s="9" t="s">
        <v>367</v>
      </c>
      <c r="B67" s="9"/>
      <c r="C67" s="9"/>
      <c r="D67" s="9"/>
      <c r="E67" s="9"/>
      <c r="F67" s="9"/>
      <c r="G67" s="9"/>
      <c r="H67" s="9"/>
      <c r="I67" s="9"/>
      <c r="J67" s="9"/>
    </row>
    <row r="68" spans="1:10" x14ac:dyDescent="0.2">
      <c r="A68" s="20" t="s">
        <v>368</v>
      </c>
      <c r="B68" s="21">
        <v>537</v>
      </c>
      <c r="C68" s="21">
        <v>292</v>
      </c>
      <c r="D68" s="21">
        <v>59</v>
      </c>
      <c r="E68" s="21">
        <v>21</v>
      </c>
      <c r="F68" s="21">
        <v>81</v>
      </c>
      <c r="G68" s="21">
        <v>60</v>
      </c>
      <c r="H68" s="21">
        <v>7</v>
      </c>
      <c r="I68" s="21">
        <v>13</v>
      </c>
      <c r="J68" s="21">
        <v>4</v>
      </c>
    </row>
    <row r="69" spans="1:10" x14ac:dyDescent="0.2">
      <c r="A69" s="20" t="s">
        <v>180</v>
      </c>
      <c r="B69" s="21">
        <v>1667</v>
      </c>
      <c r="C69" s="21">
        <v>1373</v>
      </c>
      <c r="D69" s="21">
        <v>135</v>
      </c>
      <c r="E69" s="21">
        <v>32</v>
      </c>
      <c r="F69" s="21">
        <v>59</v>
      </c>
      <c r="G69" s="21">
        <v>47</v>
      </c>
      <c r="H69" s="21">
        <v>1</v>
      </c>
      <c r="I69" s="21">
        <v>8</v>
      </c>
      <c r="J69" s="21">
        <v>12</v>
      </c>
    </row>
    <row r="70" spans="1:10" x14ac:dyDescent="0.2">
      <c r="A70" s="20" t="s">
        <v>369</v>
      </c>
      <c r="B70" s="21">
        <v>99</v>
      </c>
      <c r="C70" s="21">
        <v>92</v>
      </c>
      <c r="D70" s="21">
        <v>1</v>
      </c>
      <c r="E70" s="21">
        <v>1</v>
      </c>
      <c r="F70" s="21">
        <v>2</v>
      </c>
      <c r="G70" s="21">
        <v>0</v>
      </c>
      <c r="H70" s="21">
        <v>0</v>
      </c>
      <c r="I70" s="21">
        <v>2</v>
      </c>
      <c r="J70" s="21">
        <v>1</v>
      </c>
    </row>
    <row r="71" spans="1:10" x14ac:dyDescent="0.2">
      <c r="A71" s="20" t="s">
        <v>370</v>
      </c>
      <c r="B71" s="21">
        <v>819</v>
      </c>
      <c r="C71" s="21">
        <v>696</v>
      </c>
      <c r="D71" s="21">
        <v>57</v>
      </c>
      <c r="E71" s="21">
        <v>12</v>
      </c>
      <c r="F71" s="21">
        <v>22</v>
      </c>
      <c r="G71" s="21">
        <v>15</v>
      </c>
      <c r="H71" s="21">
        <v>0</v>
      </c>
      <c r="I71" s="21">
        <v>9</v>
      </c>
      <c r="J71" s="21">
        <v>8</v>
      </c>
    </row>
    <row r="72" spans="1:10" x14ac:dyDescent="0.2">
      <c r="A72" s="20" t="s">
        <v>371</v>
      </c>
      <c r="B72" s="21">
        <v>87</v>
      </c>
      <c r="C72" s="21">
        <v>60</v>
      </c>
      <c r="D72" s="21">
        <v>7</v>
      </c>
      <c r="E72" s="21">
        <v>4</v>
      </c>
      <c r="F72" s="21">
        <v>2</v>
      </c>
      <c r="G72" s="21">
        <v>1</v>
      </c>
      <c r="H72" s="21">
        <v>2</v>
      </c>
      <c r="I72" s="21">
        <v>10</v>
      </c>
      <c r="J72" s="21">
        <v>1</v>
      </c>
    </row>
    <row r="73" spans="1:10" x14ac:dyDescent="0.2">
      <c r="A73" s="20" t="s">
        <v>366</v>
      </c>
      <c r="B73" s="21">
        <v>55</v>
      </c>
      <c r="C73" s="21">
        <v>44</v>
      </c>
      <c r="D73" s="21">
        <v>2</v>
      </c>
      <c r="E73" s="21">
        <v>3</v>
      </c>
      <c r="F73" s="21">
        <v>2</v>
      </c>
      <c r="G73" s="21">
        <v>2</v>
      </c>
      <c r="H73" s="21">
        <v>0</v>
      </c>
      <c r="I73" s="21">
        <v>0</v>
      </c>
      <c r="J73" s="21">
        <v>2</v>
      </c>
    </row>
    <row r="74" spans="1:10" x14ac:dyDescent="0.2">
      <c r="A74" s="9" t="s">
        <v>372</v>
      </c>
      <c r="B74" s="9"/>
      <c r="C74" s="9"/>
      <c r="D74" s="9"/>
      <c r="E74" s="9"/>
      <c r="F74" s="9"/>
      <c r="G74" s="9"/>
      <c r="H74" s="9"/>
      <c r="I74" s="9"/>
      <c r="J74" s="9"/>
    </row>
    <row r="75" spans="1:10" x14ac:dyDescent="0.2">
      <c r="A75" s="20" t="s">
        <v>373</v>
      </c>
      <c r="B75" s="21">
        <v>537</v>
      </c>
      <c r="C75" s="21">
        <v>292</v>
      </c>
      <c r="D75" s="21">
        <v>59</v>
      </c>
      <c r="E75" s="21">
        <v>21</v>
      </c>
      <c r="F75" s="21">
        <v>81</v>
      </c>
      <c r="G75" s="21">
        <v>60</v>
      </c>
      <c r="H75" s="21">
        <v>7</v>
      </c>
      <c r="I75" s="21">
        <v>13</v>
      </c>
      <c r="J75" s="21">
        <v>4</v>
      </c>
    </row>
    <row r="76" spans="1:10" x14ac:dyDescent="0.2">
      <c r="A76" s="20" t="s">
        <v>374</v>
      </c>
      <c r="B76" s="21">
        <v>1329</v>
      </c>
      <c r="C76" s="21">
        <v>1055</v>
      </c>
      <c r="D76" s="21">
        <v>115</v>
      </c>
      <c r="E76" s="21">
        <v>28</v>
      </c>
      <c r="F76" s="21">
        <v>60</v>
      </c>
      <c r="G76" s="21">
        <v>51</v>
      </c>
      <c r="H76" s="21">
        <v>1</v>
      </c>
      <c r="I76" s="21">
        <v>9</v>
      </c>
      <c r="J76" s="21">
        <v>10</v>
      </c>
    </row>
    <row r="77" spans="1:10" x14ac:dyDescent="0.2">
      <c r="A77" s="20" t="s">
        <v>375</v>
      </c>
      <c r="B77" s="21">
        <v>406</v>
      </c>
      <c r="C77" s="21">
        <v>345</v>
      </c>
      <c r="D77" s="21">
        <v>34</v>
      </c>
      <c r="E77" s="21">
        <v>4</v>
      </c>
      <c r="F77" s="21">
        <v>8</v>
      </c>
      <c r="G77" s="21">
        <v>6</v>
      </c>
      <c r="H77" s="21">
        <v>0</v>
      </c>
      <c r="I77" s="21">
        <v>5</v>
      </c>
      <c r="J77" s="21">
        <v>4</v>
      </c>
    </row>
    <row r="78" spans="1:10" x14ac:dyDescent="0.2">
      <c r="A78" s="20" t="s">
        <v>376</v>
      </c>
      <c r="B78" s="21">
        <v>152</v>
      </c>
      <c r="C78" s="21">
        <v>128</v>
      </c>
      <c r="D78" s="21">
        <v>9</v>
      </c>
      <c r="E78" s="21">
        <v>5</v>
      </c>
      <c r="F78" s="21">
        <v>5</v>
      </c>
      <c r="G78" s="21">
        <v>1</v>
      </c>
      <c r="H78" s="21">
        <v>0</v>
      </c>
      <c r="I78" s="21">
        <v>2</v>
      </c>
      <c r="J78" s="21">
        <v>2</v>
      </c>
    </row>
    <row r="79" spans="1:10" x14ac:dyDescent="0.2">
      <c r="A79" s="20" t="s">
        <v>377</v>
      </c>
      <c r="B79" s="21">
        <v>88</v>
      </c>
      <c r="C79" s="21">
        <v>81</v>
      </c>
      <c r="D79" s="21">
        <v>0</v>
      </c>
      <c r="E79" s="21">
        <v>2</v>
      </c>
      <c r="F79" s="21">
        <v>1</v>
      </c>
      <c r="G79" s="21">
        <v>0</v>
      </c>
      <c r="H79" s="21">
        <v>0</v>
      </c>
      <c r="I79" s="21">
        <v>3</v>
      </c>
      <c r="J79" s="21">
        <v>1</v>
      </c>
    </row>
    <row r="80" spans="1:10" x14ac:dyDescent="0.2">
      <c r="A80" s="20" t="s">
        <v>378</v>
      </c>
      <c r="B80" s="21">
        <v>84</v>
      </c>
      <c r="C80" s="21">
        <v>81</v>
      </c>
      <c r="D80" s="21">
        <v>1</v>
      </c>
      <c r="E80" s="21">
        <v>0</v>
      </c>
      <c r="F80" s="21">
        <v>0</v>
      </c>
      <c r="G80" s="21">
        <v>0</v>
      </c>
      <c r="H80" s="21">
        <v>0</v>
      </c>
      <c r="I80" s="21">
        <v>2</v>
      </c>
      <c r="J80" s="21">
        <v>0</v>
      </c>
    </row>
    <row r="81" spans="1:10" x14ac:dyDescent="0.2">
      <c r="A81" s="20" t="s">
        <v>366</v>
      </c>
      <c r="B81" s="21">
        <v>81</v>
      </c>
      <c r="C81" s="21">
        <v>59</v>
      </c>
      <c r="D81" s="21">
        <v>3</v>
      </c>
      <c r="E81" s="21">
        <v>4</v>
      </c>
      <c r="F81" s="21">
        <v>3</v>
      </c>
      <c r="G81" s="21">
        <v>2</v>
      </c>
      <c r="H81" s="21">
        <v>2</v>
      </c>
      <c r="I81" s="21">
        <v>5</v>
      </c>
      <c r="J81" s="21">
        <v>3</v>
      </c>
    </row>
    <row r="82" spans="1:10" x14ac:dyDescent="0.2">
      <c r="A82" s="9" t="s">
        <v>379</v>
      </c>
      <c r="B82" s="9"/>
      <c r="C82" s="9"/>
      <c r="D82" s="9"/>
      <c r="E82" s="9"/>
      <c r="F82" s="9"/>
      <c r="G82" s="9"/>
      <c r="H82" s="9"/>
      <c r="I82" s="9"/>
      <c r="J82" s="9"/>
    </row>
    <row r="83" spans="1:10" x14ac:dyDescent="0.2">
      <c r="A83" s="20" t="s">
        <v>380</v>
      </c>
      <c r="B83" s="21">
        <v>788</v>
      </c>
      <c r="C83" s="21">
        <v>585</v>
      </c>
      <c r="D83" s="21">
        <v>67</v>
      </c>
      <c r="E83" s="21">
        <v>25</v>
      </c>
      <c r="F83" s="21">
        <v>58</v>
      </c>
      <c r="G83" s="21">
        <v>32</v>
      </c>
      <c r="H83" s="21">
        <v>1</v>
      </c>
      <c r="I83" s="21">
        <v>13</v>
      </c>
      <c r="J83" s="21">
        <v>7</v>
      </c>
    </row>
    <row r="84" spans="1:10" x14ac:dyDescent="0.2">
      <c r="A84" s="20" t="s">
        <v>381</v>
      </c>
      <c r="B84" s="21">
        <v>1824</v>
      </c>
      <c r="C84" s="21">
        <v>1408</v>
      </c>
      <c r="D84" s="21">
        <v>149</v>
      </c>
      <c r="E84" s="21">
        <v>36</v>
      </c>
      <c r="F84" s="21">
        <v>97</v>
      </c>
      <c r="G84" s="21">
        <v>84</v>
      </c>
      <c r="H84" s="21">
        <v>9</v>
      </c>
      <c r="I84" s="21">
        <v>26</v>
      </c>
      <c r="J84" s="21">
        <v>15</v>
      </c>
    </row>
    <row r="85" spans="1:10" x14ac:dyDescent="0.2">
      <c r="A85" s="20" t="s">
        <v>366</v>
      </c>
      <c r="B85" s="21">
        <v>65</v>
      </c>
      <c r="C85" s="21">
        <v>48</v>
      </c>
      <c r="D85" s="21">
        <v>5</v>
      </c>
      <c r="E85" s="21">
        <v>3</v>
      </c>
      <c r="F85" s="21">
        <v>3</v>
      </c>
      <c r="G85" s="21">
        <v>4</v>
      </c>
      <c r="H85" s="21">
        <v>0</v>
      </c>
      <c r="I85" s="21">
        <v>0</v>
      </c>
      <c r="J85" s="21">
        <v>2</v>
      </c>
    </row>
    <row r="86" spans="1:10" x14ac:dyDescent="0.2">
      <c r="A86" s="9" t="s">
        <v>382</v>
      </c>
      <c r="B86" s="9"/>
      <c r="C86" s="9"/>
      <c r="D86" s="9"/>
      <c r="E86" s="9"/>
      <c r="F86" s="9"/>
      <c r="G86" s="9"/>
      <c r="H86" s="9"/>
      <c r="I86" s="9"/>
      <c r="J86" s="9"/>
    </row>
    <row r="87" spans="1:10" x14ac:dyDescent="0.2">
      <c r="A87" s="20" t="s">
        <v>383</v>
      </c>
      <c r="B87" s="21">
        <v>393</v>
      </c>
      <c r="C87" s="21">
        <v>285</v>
      </c>
      <c r="D87" s="21">
        <v>27</v>
      </c>
      <c r="E87" s="21">
        <v>17</v>
      </c>
      <c r="F87" s="21">
        <v>37</v>
      </c>
      <c r="G87" s="21">
        <v>16</v>
      </c>
      <c r="H87" s="21">
        <v>0</v>
      </c>
      <c r="I87" s="21">
        <v>8</v>
      </c>
      <c r="J87" s="21">
        <v>3</v>
      </c>
    </row>
    <row r="88" spans="1:10" x14ac:dyDescent="0.2">
      <c r="A88" s="20" t="s">
        <v>181</v>
      </c>
      <c r="B88" s="21">
        <v>1944</v>
      </c>
      <c r="C88" s="21">
        <v>1537</v>
      </c>
      <c r="D88" s="21">
        <v>158</v>
      </c>
      <c r="E88" s="21">
        <v>33</v>
      </c>
      <c r="F88" s="21">
        <v>86</v>
      </c>
      <c r="G88" s="21">
        <v>78</v>
      </c>
      <c r="H88" s="21">
        <v>8</v>
      </c>
      <c r="I88" s="21">
        <v>29</v>
      </c>
      <c r="J88" s="21">
        <v>15</v>
      </c>
    </row>
    <row r="89" spans="1:10" x14ac:dyDescent="0.2">
      <c r="A89" s="20" t="s">
        <v>182</v>
      </c>
      <c r="B89" s="21">
        <v>38</v>
      </c>
      <c r="C89" s="21">
        <v>25</v>
      </c>
      <c r="D89" s="21">
        <v>9</v>
      </c>
      <c r="E89" s="21">
        <v>1</v>
      </c>
      <c r="F89" s="21">
        <v>0</v>
      </c>
      <c r="G89" s="21">
        <v>2</v>
      </c>
      <c r="H89" s="21">
        <v>0</v>
      </c>
      <c r="I89" s="21">
        <v>0</v>
      </c>
      <c r="J89" s="21">
        <v>1</v>
      </c>
    </row>
    <row r="90" spans="1:10" x14ac:dyDescent="0.2">
      <c r="A90" s="20" t="s">
        <v>384</v>
      </c>
      <c r="B90" s="21">
        <v>36</v>
      </c>
      <c r="C90" s="21">
        <v>28</v>
      </c>
      <c r="D90" s="21">
        <v>3</v>
      </c>
      <c r="E90" s="21">
        <v>1</v>
      </c>
      <c r="F90" s="21">
        <v>3</v>
      </c>
      <c r="G90" s="21">
        <v>0</v>
      </c>
      <c r="H90" s="21">
        <v>1</v>
      </c>
      <c r="I90" s="21">
        <v>0</v>
      </c>
      <c r="J90" s="21">
        <v>0</v>
      </c>
    </row>
    <row r="91" spans="1:10" x14ac:dyDescent="0.2">
      <c r="A91" s="20" t="s">
        <v>183</v>
      </c>
      <c r="B91" s="21">
        <v>53</v>
      </c>
      <c r="C91" s="21">
        <v>47</v>
      </c>
      <c r="D91" s="21">
        <v>4</v>
      </c>
      <c r="E91" s="21">
        <v>0</v>
      </c>
      <c r="F91" s="21">
        <v>0</v>
      </c>
      <c r="G91" s="21">
        <v>1</v>
      </c>
      <c r="H91" s="21">
        <v>0</v>
      </c>
      <c r="I91" s="21">
        <v>0</v>
      </c>
      <c r="J91" s="21">
        <v>1</v>
      </c>
    </row>
    <row r="92" spans="1:10" x14ac:dyDescent="0.2">
      <c r="A92" s="20" t="s">
        <v>385</v>
      </c>
      <c r="B92" s="21">
        <v>22</v>
      </c>
      <c r="C92" s="21">
        <v>13</v>
      </c>
      <c r="D92" s="21">
        <v>2</v>
      </c>
      <c r="E92" s="21">
        <v>2</v>
      </c>
      <c r="F92" s="21">
        <v>2</v>
      </c>
      <c r="G92" s="21">
        <v>3</v>
      </c>
      <c r="H92" s="21">
        <v>0</v>
      </c>
      <c r="I92" s="21">
        <v>0</v>
      </c>
      <c r="J92" s="21">
        <v>0</v>
      </c>
    </row>
    <row r="93" spans="1:10" x14ac:dyDescent="0.2">
      <c r="A93" s="20" t="s">
        <v>386</v>
      </c>
      <c r="B93" s="21">
        <v>32</v>
      </c>
      <c r="C93" s="21">
        <v>0</v>
      </c>
      <c r="D93" s="21">
        <v>0</v>
      </c>
      <c r="E93" s="21">
        <v>5</v>
      </c>
      <c r="F93" s="21">
        <v>15</v>
      </c>
      <c r="G93" s="21">
        <v>9</v>
      </c>
      <c r="H93" s="21">
        <v>1</v>
      </c>
      <c r="I93" s="21">
        <v>0</v>
      </c>
      <c r="J93" s="21">
        <v>2</v>
      </c>
    </row>
    <row r="94" spans="1:10" x14ac:dyDescent="0.2">
      <c r="A94" s="20" t="s">
        <v>387</v>
      </c>
      <c r="B94" s="21">
        <v>9</v>
      </c>
      <c r="C94" s="21">
        <v>7</v>
      </c>
      <c r="D94" s="21">
        <v>0</v>
      </c>
      <c r="E94" s="21">
        <v>1</v>
      </c>
      <c r="F94" s="21">
        <v>1</v>
      </c>
      <c r="G94" s="21">
        <v>0</v>
      </c>
      <c r="H94" s="21">
        <v>0</v>
      </c>
      <c r="I94" s="21">
        <v>0</v>
      </c>
      <c r="J94" s="21">
        <v>0</v>
      </c>
    </row>
    <row r="95" spans="1:10" x14ac:dyDescent="0.2">
      <c r="A95" s="20" t="s">
        <v>366</v>
      </c>
      <c r="B95" s="21">
        <v>150</v>
      </c>
      <c r="C95" s="21">
        <v>99</v>
      </c>
      <c r="D95" s="21">
        <v>18</v>
      </c>
      <c r="E95" s="21">
        <v>4</v>
      </c>
      <c r="F95" s="21">
        <v>14</v>
      </c>
      <c r="G95" s="21">
        <v>11</v>
      </c>
      <c r="H95" s="21">
        <v>0</v>
      </c>
      <c r="I95" s="21">
        <v>2</v>
      </c>
      <c r="J95" s="21">
        <v>2</v>
      </c>
    </row>
    <row r="96" spans="1:10" x14ac:dyDescent="0.2">
      <c r="A96" s="9" t="s">
        <v>388</v>
      </c>
      <c r="B96" s="9"/>
      <c r="C96" s="9"/>
      <c r="D96" s="9"/>
      <c r="E96" s="9"/>
      <c r="F96" s="9"/>
      <c r="G96" s="9"/>
      <c r="H96" s="9"/>
      <c r="I96" s="9"/>
      <c r="J96" s="9"/>
    </row>
    <row r="97" spans="1:10" x14ac:dyDescent="0.2">
      <c r="A97" s="20" t="s">
        <v>184</v>
      </c>
      <c r="B97" s="21">
        <v>54</v>
      </c>
      <c r="C97" s="21">
        <v>29</v>
      </c>
      <c r="D97" s="21">
        <v>2</v>
      </c>
      <c r="E97" s="21">
        <v>8</v>
      </c>
      <c r="F97" s="21">
        <v>8</v>
      </c>
      <c r="G97" s="21">
        <v>6</v>
      </c>
      <c r="H97" s="21">
        <v>0</v>
      </c>
      <c r="I97" s="21">
        <v>0</v>
      </c>
      <c r="J97" s="21">
        <v>1</v>
      </c>
    </row>
    <row r="98" spans="1:10" x14ac:dyDescent="0.2">
      <c r="A98" s="20" t="s">
        <v>185</v>
      </c>
      <c r="B98" s="21">
        <v>196</v>
      </c>
      <c r="C98" s="21">
        <v>128</v>
      </c>
      <c r="D98" s="21">
        <v>5</v>
      </c>
      <c r="E98" s="21">
        <v>9</v>
      </c>
      <c r="F98" s="21">
        <v>20</v>
      </c>
      <c r="G98" s="21">
        <v>28</v>
      </c>
      <c r="H98" s="21">
        <v>1</v>
      </c>
      <c r="I98" s="21">
        <v>5</v>
      </c>
      <c r="J98" s="21">
        <v>0</v>
      </c>
    </row>
    <row r="99" spans="1:10" x14ac:dyDescent="0.2">
      <c r="A99" s="20" t="s">
        <v>186</v>
      </c>
      <c r="B99" s="21">
        <v>310</v>
      </c>
      <c r="C99" s="21">
        <v>214</v>
      </c>
      <c r="D99" s="21">
        <v>29</v>
      </c>
      <c r="E99" s="21">
        <v>9</v>
      </c>
      <c r="F99" s="21">
        <v>25</v>
      </c>
      <c r="G99" s="21">
        <v>21</v>
      </c>
      <c r="H99" s="21">
        <v>1</v>
      </c>
      <c r="I99" s="21">
        <v>9</v>
      </c>
      <c r="J99" s="21">
        <v>2</v>
      </c>
    </row>
    <row r="100" spans="1:10" x14ac:dyDescent="0.2">
      <c r="A100" s="20" t="s">
        <v>187</v>
      </c>
      <c r="B100" s="21">
        <v>385</v>
      </c>
      <c r="C100" s="21">
        <v>278</v>
      </c>
      <c r="D100" s="21">
        <v>36</v>
      </c>
      <c r="E100" s="21">
        <v>9</v>
      </c>
      <c r="F100" s="21">
        <v>29</v>
      </c>
      <c r="G100" s="21">
        <v>19</v>
      </c>
      <c r="H100" s="21">
        <v>4</v>
      </c>
      <c r="I100" s="21">
        <v>6</v>
      </c>
      <c r="J100" s="21">
        <v>4</v>
      </c>
    </row>
    <row r="101" spans="1:10" x14ac:dyDescent="0.2">
      <c r="A101" s="20" t="s">
        <v>188</v>
      </c>
      <c r="B101" s="21">
        <v>361</v>
      </c>
      <c r="C101" s="21">
        <v>304</v>
      </c>
      <c r="D101" s="21">
        <v>29</v>
      </c>
      <c r="E101" s="21">
        <v>3</v>
      </c>
      <c r="F101" s="21">
        <v>10</v>
      </c>
      <c r="G101" s="21">
        <v>11</v>
      </c>
      <c r="H101" s="21">
        <v>1</v>
      </c>
      <c r="I101" s="21">
        <v>2</v>
      </c>
      <c r="J101" s="21">
        <v>1</v>
      </c>
    </row>
    <row r="102" spans="1:10" x14ac:dyDescent="0.2">
      <c r="A102" s="20" t="s">
        <v>189</v>
      </c>
      <c r="B102" s="21">
        <v>315</v>
      </c>
      <c r="C102" s="21">
        <v>252</v>
      </c>
      <c r="D102" s="21">
        <v>24</v>
      </c>
      <c r="E102" s="21">
        <v>7</v>
      </c>
      <c r="F102" s="21">
        <v>12</v>
      </c>
      <c r="G102" s="21">
        <v>12</v>
      </c>
      <c r="H102" s="21">
        <v>2</v>
      </c>
      <c r="I102" s="21">
        <v>4</v>
      </c>
      <c r="J102" s="21">
        <v>2</v>
      </c>
    </row>
    <row r="103" spans="1:10" x14ac:dyDescent="0.2">
      <c r="A103" s="20" t="s">
        <v>190</v>
      </c>
      <c r="B103" s="21">
        <v>364</v>
      </c>
      <c r="C103" s="21">
        <v>297</v>
      </c>
      <c r="D103" s="21">
        <v>42</v>
      </c>
      <c r="E103" s="21">
        <v>4</v>
      </c>
      <c r="F103" s="21">
        <v>13</v>
      </c>
      <c r="G103" s="21">
        <v>5</v>
      </c>
      <c r="H103" s="21">
        <v>0</v>
      </c>
      <c r="I103" s="21">
        <v>1</v>
      </c>
      <c r="J103" s="21">
        <v>2</v>
      </c>
    </row>
    <row r="104" spans="1:10" x14ac:dyDescent="0.2">
      <c r="A104" s="20" t="s">
        <v>191</v>
      </c>
      <c r="B104" s="21">
        <v>267</v>
      </c>
      <c r="C104" s="21">
        <v>230</v>
      </c>
      <c r="D104" s="21">
        <v>26</v>
      </c>
      <c r="E104" s="21">
        <v>1</v>
      </c>
      <c r="F104" s="21">
        <v>3</v>
      </c>
      <c r="G104" s="21">
        <v>0</v>
      </c>
      <c r="H104" s="21">
        <v>0</v>
      </c>
      <c r="I104" s="21">
        <v>4</v>
      </c>
      <c r="J104" s="21">
        <v>3</v>
      </c>
    </row>
    <row r="105" spans="1:10" x14ac:dyDescent="0.2">
      <c r="A105" s="20" t="s">
        <v>192</v>
      </c>
      <c r="B105" s="21">
        <v>90</v>
      </c>
      <c r="C105" s="21">
        <v>80</v>
      </c>
      <c r="D105" s="21">
        <v>6</v>
      </c>
      <c r="E105" s="21">
        <v>0</v>
      </c>
      <c r="F105" s="21">
        <v>4</v>
      </c>
      <c r="G105" s="21">
        <v>0</v>
      </c>
      <c r="H105" s="21">
        <v>0</v>
      </c>
      <c r="I105" s="21">
        <v>0</v>
      </c>
      <c r="J105" s="21">
        <v>0</v>
      </c>
    </row>
    <row r="106" spans="1:10" x14ac:dyDescent="0.2">
      <c r="A106" s="20" t="s">
        <v>193</v>
      </c>
      <c r="B106" s="21">
        <v>94</v>
      </c>
      <c r="C106" s="21">
        <v>82</v>
      </c>
      <c r="D106" s="21">
        <v>6</v>
      </c>
      <c r="E106" s="21">
        <v>1</v>
      </c>
      <c r="F106" s="21">
        <v>2</v>
      </c>
      <c r="G106" s="21">
        <v>1</v>
      </c>
      <c r="H106" s="21">
        <v>0</v>
      </c>
      <c r="I106" s="21">
        <v>1</v>
      </c>
      <c r="J106" s="21">
        <v>1</v>
      </c>
    </row>
    <row r="107" spans="1:10" x14ac:dyDescent="0.2">
      <c r="A107" s="20" t="s">
        <v>389</v>
      </c>
      <c r="B107" s="21">
        <v>47</v>
      </c>
      <c r="C107" s="21">
        <v>13</v>
      </c>
      <c r="D107" s="21">
        <v>4</v>
      </c>
      <c r="E107" s="21">
        <v>8</v>
      </c>
      <c r="F107" s="21">
        <v>13</v>
      </c>
      <c r="G107" s="21">
        <v>6</v>
      </c>
      <c r="H107" s="21">
        <v>1</v>
      </c>
      <c r="I107" s="21">
        <v>1</v>
      </c>
      <c r="J107" s="21">
        <v>1</v>
      </c>
    </row>
    <row r="108" spans="1:10" x14ac:dyDescent="0.2">
      <c r="A108" s="20" t="s">
        <v>366</v>
      </c>
      <c r="B108" s="21">
        <v>194</v>
      </c>
      <c r="C108" s="21">
        <v>134</v>
      </c>
      <c r="D108" s="21">
        <v>12</v>
      </c>
      <c r="E108" s="21">
        <v>5</v>
      </c>
      <c r="F108" s="21">
        <v>19</v>
      </c>
      <c r="G108" s="21">
        <v>11</v>
      </c>
      <c r="H108" s="21">
        <v>0</v>
      </c>
      <c r="I108" s="21">
        <v>6</v>
      </c>
      <c r="J108" s="21">
        <v>7</v>
      </c>
    </row>
    <row r="109" spans="1:10" x14ac:dyDescent="0.2">
      <c r="A109" s="9" t="s">
        <v>390</v>
      </c>
      <c r="B109" s="9"/>
      <c r="C109" s="9"/>
      <c r="D109" s="9"/>
      <c r="E109" s="9"/>
      <c r="F109" s="9"/>
      <c r="G109" s="9"/>
      <c r="H109" s="9"/>
      <c r="I109" s="9"/>
      <c r="J109" s="9"/>
    </row>
    <row r="110" spans="1:10" x14ac:dyDescent="0.2">
      <c r="A110" s="20" t="s">
        <v>391</v>
      </c>
      <c r="B110" s="21">
        <v>633</v>
      </c>
      <c r="C110" s="21">
        <v>380</v>
      </c>
      <c r="D110" s="21">
        <v>107</v>
      </c>
      <c r="E110" s="21">
        <v>15</v>
      </c>
      <c r="F110" s="21">
        <v>58</v>
      </c>
      <c r="G110" s="21">
        <v>54</v>
      </c>
      <c r="H110" s="21">
        <v>5</v>
      </c>
      <c r="I110" s="21">
        <v>10</v>
      </c>
      <c r="J110" s="21">
        <v>4</v>
      </c>
    </row>
    <row r="111" spans="1:10" x14ac:dyDescent="0.2">
      <c r="A111" s="20" t="s">
        <v>392</v>
      </c>
      <c r="B111" s="21">
        <v>1123</v>
      </c>
      <c r="C111" s="21">
        <v>876</v>
      </c>
      <c r="D111" s="21">
        <v>77</v>
      </c>
      <c r="E111" s="21">
        <v>27</v>
      </c>
      <c r="F111" s="21">
        <v>69</v>
      </c>
      <c r="G111" s="21">
        <v>40</v>
      </c>
      <c r="H111" s="21">
        <v>2</v>
      </c>
      <c r="I111" s="21">
        <v>18</v>
      </c>
      <c r="J111" s="21">
        <v>14</v>
      </c>
    </row>
    <row r="112" spans="1:10" x14ac:dyDescent="0.2">
      <c r="A112" s="20" t="s">
        <v>393</v>
      </c>
      <c r="B112" s="21">
        <v>660</v>
      </c>
      <c r="C112" s="21">
        <v>555</v>
      </c>
      <c r="D112" s="21">
        <v>30</v>
      </c>
      <c r="E112" s="21">
        <v>15</v>
      </c>
      <c r="F112" s="21">
        <v>25</v>
      </c>
      <c r="G112" s="21">
        <v>19</v>
      </c>
      <c r="H112" s="21">
        <v>1</v>
      </c>
      <c r="I112" s="21">
        <v>10</v>
      </c>
      <c r="J112" s="21">
        <v>5</v>
      </c>
    </row>
    <row r="113" spans="1:10" x14ac:dyDescent="0.2">
      <c r="A113" s="20" t="s">
        <v>394</v>
      </c>
      <c r="B113" s="21">
        <v>261</v>
      </c>
      <c r="C113" s="21">
        <v>230</v>
      </c>
      <c r="D113" s="21">
        <v>7</v>
      </c>
      <c r="E113" s="21">
        <v>7</v>
      </c>
      <c r="F113" s="21">
        <v>6</v>
      </c>
      <c r="G113" s="21">
        <v>7</v>
      </c>
      <c r="H113" s="21">
        <v>2</v>
      </c>
      <c r="I113" s="21">
        <v>1</v>
      </c>
      <c r="J113" s="21">
        <v>1</v>
      </c>
    </row>
    <row r="114" spans="1:10" x14ac:dyDescent="0.2">
      <c r="A114" s="9" t="s">
        <v>395</v>
      </c>
      <c r="B114" s="9"/>
      <c r="C114" s="9"/>
      <c r="D114" s="9"/>
      <c r="E114" s="9"/>
      <c r="F114" s="9"/>
      <c r="G114" s="9"/>
      <c r="H114" s="9"/>
      <c r="I114" s="9"/>
      <c r="J114" s="9"/>
    </row>
    <row r="115" spans="1:10" x14ac:dyDescent="0.2">
      <c r="A115" s="20" t="s">
        <v>396</v>
      </c>
      <c r="B115" s="21">
        <v>329</v>
      </c>
      <c r="C115" s="21">
        <v>248</v>
      </c>
      <c r="D115" s="21">
        <v>23</v>
      </c>
      <c r="E115" s="21">
        <v>11</v>
      </c>
      <c r="F115" s="21">
        <v>14</v>
      </c>
      <c r="G115" s="21">
        <v>26</v>
      </c>
      <c r="H115" s="21">
        <v>1</v>
      </c>
      <c r="I115" s="21">
        <v>6</v>
      </c>
      <c r="J115" s="21">
        <v>0</v>
      </c>
    </row>
    <row r="116" spans="1:10" x14ac:dyDescent="0.2">
      <c r="A116" s="20" t="s">
        <v>397</v>
      </c>
      <c r="B116" s="21">
        <v>828</v>
      </c>
      <c r="C116" s="21">
        <v>543</v>
      </c>
      <c r="D116" s="21">
        <v>133</v>
      </c>
      <c r="E116" s="21">
        <v>17</v>
      </c>
      <c r="F116" s="21">
        <v>57</v>
      </c>
      <c r="G116" s="21">
        <v>59</v>
      </c>
      <c r="H116" s="21">
        <v>4</v>
      </c>
      <c r="I116" s="21">
        <v>11</v>
      </c>
      <c r="J116" s="21">
        <v>4</v>
      </c>
    </row>
    <row r="117" spans="1:10" x14ac:dyDescent="0.2">
      <c r="A117" s="20" t="s">
        <v>879</v>
      </c>
      <c r="B117" s="21">
        <v>499</v>
      </c>
      <c r="C117" s="21">
        <v>442</v>
      </c>
      <c r="D117" s="21">
        <v>11</v>
      </c>
      <c r="E117" s="21">
        <v>11</v>
      </c>
      <c r="F117" s="21">
        <v>16</v>
      </c>
      <c r="G117" s="21">
        <v>8</v>
      </c>
      <c r="H117" s="21">
        <v>2</v>
      </c>
      <c r="I117" s="21">
        <v>3</v>
      </c>
      <c r="J117" s="21">
        <v>6</v>
      </c>
    </row>
    <row r="118" spans="1:10" x14ac:dyDescent="0.2">
      <c r="A118" s="20" t="s">
        <v>398</v>
      </c>
      <c r="B118" s="21">
        <v>468</v>
      </c>
      <c r="C118" s="21">
        <v>372</v>
      </c>
      <c r="D118" s="21">
        <v>29</v>
      </c>
      <c r="E118" s="21">
        <v>9</v>
      </c>
      <c r="F118" s="21">
        <v>28</v>
      </c>
      <c r="G118" s="21">
        <v>14</v>
      </c>
      <c r="H118" s="21">
        <v>0</v>
      </c>
      <c r="I118" s="21">
        <v>7</v>
      </c>
      <c r="J118" s="21">
        <v>9</v>
      </c>
    </row>
    <row r="119" spans="1:10" x14ac:dyDescent="0.2">
      <c r="A119" s="20" t="s">
        <v>399</v>
      </c>
      <c r="B119" s="21">
        <v>257</v>
      </c>
      <c r="C119" s="21">
        <v>209</v>
      </c>
      <c r="D119" s="21">
        <v>4</v>
      </c>
      <c r="E119" s="21">
        <v>9</v>
      </c>
      <c r="F119" s="21">
        <v>15</v>
      </c>
      <c r="G119" s="21">
        <v>11</v>
      </c>
      <c r="H119" s="21">
        <v>2</v>
      </c>
      <c r="I119" s="21">
        <v>5</v>
      </c>
      <c r="J119" s="21">
        <v>2</v>
      </c>
    </row>
    <row r="120" spans="1:10" x14ac:dyDescent="0.2">
      <c r="A120" s="20" t="s">
        <v>400</v>
      </c>
      <c r="B120" s="21">
        <v>296</v>
      </c>
      <c r="C120" s="21">
        <v>227</v>
      </c>
      <c r="D120" s="21">
        <v>21</v>
      </c>
      <c r="E120" s="21">
        <v>7</v>
      </c>
      <c r="F120" s="21">
        <v>28</v>
      </c>
      <c r="G120" s="21">
        <v>2</v>
      </c>
      <c r="H120" s="21">
        <v>1</v>
      </c>
      <c r="I120" s="21">
        <v>7</v>
      </c>
      <c r="J120" s="21">
        <v>3</v>
      </c>
    </row>
    <row r="121" spans="1:10" x14ac:dyDescent="0.2">
      <c r="A121" s="9" t="s">
        <v>401</v>
      </c>
      <c r="B121" s="9"/>
      <c r="C121" s="9"/>
      <c r="D121" s="9"/>
      <c r="E121" s="9"/>
      <c r="F121" s="9"/>
      <c r="G121" s="9"/>
      <c r="H121" s="9"/>
      <c r="I121" s="9"/>
      <c r="J121" s="9"/>
    </row>
    <row r="122" spans="1:10" x14ac:dyDescent="0.2">
      <c r="A122" s="20" t="s">
        <v>878</v>
      </c>
      <c r="B122" s="21">
        <v>116</v>
      </c>
      <c r="C122" s="21">
        <v>70</v>
      </c>
      <c r="D122" s="21">
        <v>18</v>
      </c>
      <c r="E122" s="21">
        <v>2</v>
      </c>
      <c r="F122" s="21">
        <v>4</v>
      </c>
      <c r="G122" s="21">
        <v>18</v>
      </c>
      <c r="H122" s="21">
        <v>0</v>
      </c>
      <c r="I122" s="21">
        <v>4</v>
      </c>
      <c r="J122" s="21">
        <v>0</v>
      </c>
    </row>
    <row r="123" spans="1:10" x14ac:dyDescent="0.2">
      <c r="A123" s="20" t="s">
        <v>402</v>
      </c>
      <c r="B123" s="21">
        <v>213</v>
      </c>
      <c r="C123" s="21">
        <v>178</v>
      </c>
      <c r="D123" s="21">
        <v>5</v>
      </c>
      <c r="E123" s="21">
        <v>9</v>
      </c>
      <c r="F123" s="21">
        <v>10</v>
      </c>
      <c r="G123" s="21">
        <v>8</v>
      </c>
      <c r="H123" s="21">
        <v>1</v>
      </c>
      <c r="I123" s="21">
        <v>2</v>
      </c>
      <c r="J123" s="21">
        <v>0</v>
      </c>
    </row>
    <row r="124" spans="1:10" x14ac:dyDescent="0.2">
      <c r="A124" s="20" t="s">
        <v>397</v>
      </c>
      <c r="B124" s="21">
        <v>828</v>
      </c>
      <c r="C124" s="21">
        <v>543</v>
      </c>
      <c r="D124" s="21">
        <v>133</v>
      </c>
      <c r="E124" s="21">
        <v>17</v>
      </c>
      <c r="F124" s="21">
        <v>57</v>
      </c>
      <c r="G124" s="21">
        <v>59</v>
      </c>
      <c r="H124" s="21">
        <v>4</v>
      </c>
      <c r="I124" s="21">
        <v>11</v>
      </c>
      <c r="J124" s="21">
        <v>4</v>
      </c>
    </row>
    <row r="125" spans="1:10" x14ac:dyDescent="0.2">
      <c r="A125" s="20" t="s">
        <v>403</v>
      </c>
      <c r="B125" s="21">
        <v>133</v>
      </c>
      <c r="C125" s="21">
        <v>130</v>
      </c>
      <c r="D125" s="21">
        <v>0</v>
      </c>
      <c r="E125" s="21">
        <v>2</v>
      </c>
      <c r="F125" s="21">
        <v>0</v>
      </c>
      <c r="G125" s="21">
        <v>0</v>
      </c>
      <c r="H125" s="21">
        <v>0</v>
      </c>
      <c r="I125" s="21">
        <v>0</v>
      </c>
      <c r="J125" s="21">
        <v>1</v>
      </c>
    </row>
    <row r="126" spans="1:10" x14ac:dyDescent="0.2">
      <c r="A126" s="20" t="s">
        <v>404</v>
      </c>
      <c r="B126" s="21">
        <v>120</v>
      </c>
      <c r="C126" s="21">
        <v>100</v>
      </c>
      <c r="D126" s="21">
        <v>6</v>
      </c>
      <c r="E126" s="21">
        <v>4</v>
      </c>
      <c r="F126" s="21">
        <v>6</v>
      </c>
      <c r="G126" s="21">
        <v>0</v>
      </c>
      <c r="H126" s="21">
        <v>0</v>
      </c>
      <c r="I126" s="21">
        <v>1</v>
      </c>
      <c r="J126" s="21">
        <v>3</v>
      </c>
    </row>
    <row r="127" spans="1:10" x14ac:dyDescent="0.2">
      <c r="A127" s="20" t="s">
        <v>405</v>
      </c>
      <c r="B127" s="21">
        <v>246</v>
      </c>
      <c r="C127" s="21">
        <v>212</v>
      </c>
      <c r="D127" s="21">
        <v>5</v>
      </c>
      <c r="E127" s="21">
        <v>5</v>
      </c>
      <c r="F127" s="21">
        <v>10</v>
      </c>
      <c r="G127" s="21">
        <v>8</v>
      </c>
      <c r="H127" s="21">
        <v>2</v>
      </c>
      <c r="I127" s="21">
        <v>2</v>
      </c>
      <c r="J127" s="21">
        <v>2</v>
      </c>
    </row>
    <row r="128" spans="1:10" x14ac:dyDescent="0.2">
      <c r="A128" s="20" t="s">
        <v>398</v>
      </c>
      <c r="B128" s="21">
        <v>468</v>
      </c>
      <c r="C128" s="21">
        <v>372</v>
      </c>
      <c r="D128" s="21">
        <v>29</v>
      </c>
      <c r="E128" s="21">
        <v>9</v>
      </c>
      <c r="F128" s="21">
        <v>28</v>
      </c>
      <c r="G128" s="21">
        <v>14</v>
      </c>
      <c r="H128" s="21">
        <v>0</v>
      </c>
      <c r="I128" s="21">
        <v>7</v>
      </c>
      <c r="J128" s="21">
        <v>9</v>
      </c>
    </row>
    <row r="129" spans="1:10" x14ac:dyDescent="0.2">
      <c r="A129" s="20" t="s">
        <v>406</v>
      </c>
      <c r="B129" s="21">
        <v>180</v>
      </c>
      <c r="C129" s="21">
        <v>140</v>
      </c>
      <c r="D129" s="21">
        <v>4</v>
      </c>
      <c r="E129" s="21">
        <v>8</v>
      </c>
      <c r="F129" s="21">
        <v>11</v>
      </c>
      <c r="G129" s="21">
        <v>11</v>
      </c>
      <c r="H129" s="21">
        <v>1</v>
      </c>
      <c r="I129" s="21">
        <v>4</v>
      </c>
      <c r="J129" s="21">
        <v>1</v>
      </c>
    </row>
    <row r="130" spans="1:10" x14ac:dyDescent="0.2">
      <c r="A130" s="20" t="s">
        <v>407</v>
      </c>
      <c r="B130" s="21">
        <v>77</v>
      </c>
      <c r="C130" s="21">
        <v>69</v>
      </c>
      <c r="D130" s="21">
        <v>0</v>
      </c>
      <c r="E130" s="21">
        <v>1</v>
      </c>
      <c r="F130" s="21">
        <v>4</v>
      </c>
      <c r="G130" s="21">
        <v>0</v>
      </c>
      <c r="H130" s="21">
        <v>1</v>
      </c>
      <c r="I130" s="21">
        <v>1</v>
      </c>
      <c r="J130" s="21">
        <v>1</v>
      </c>
    </row>
    <row r="131" spans="1:10" x14ac:dyDescent="0.2">
      <c r="A131" s="33" t="s">
        <v>400</v>
      </c>
      <c r="B131" s="34">
        <v>296</v>
      </c>
      <c r="C131" s="34">
        <v>227</v>
      </c>
      <c r="D131" s="34">
        <v>21</v>
      </c>
      <c r="E131" s="34">
        <v>7</v>
      </c>
      <c r="F131" s="34">
        <v>28</v>
      </c>
      <c r="G131" s="34">
        <v>2</v>
      </c>
      <c r="H131" s="34">
        <v>1</v>
      </c>
      <c r="I131" s="34">
        <v>7</v>
      </c>
      <c r="J131" s="34">
        <v>3</v>
      </c>
    </row>
  </sheetData>
  <phoneticPr fontId="2"/>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ABEE8-943B-4E0D-B78B-9327AA62DDEA}">
  <dimension ref="A1:E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5" x14ac:dyDescent="0.2">
      <c r="A1" s="11" t="s">
        <v>3</v>
      </c>
      <c r="B1" s="7"/>
    </row>
    <row r="2" spans="1:5" x14ac:dyDescent="0.2">
      <c r="A2" s="15" t="str">
        <f xml:space="preserve"> HYPERLINK("#'目次'!B39","[33]")</f>
        <v>[33]</v>
      </c>
    </row>
    <row r="3" spans="1:5" x14ac:dyDescent="0.2">
      <c r="A3" s="7" t="s">
        <v>3</v>
      </c>
      <c r="B3" s="8" t="s">
        <v>42</v>
      </c>
    </row>
    <row r="4" spans="1:5" x14ac:dyDescent="0.2">
      <c r="A4" s="7" t="s">
        <v>3</v>
      </c>
      <c r="B4" s="8" t="s">
        <v>41</v>
      </c>
    </row>
    <row r="5" spans="1:5" s="18" customFormat="1" ht="25.2" x14ac:dyDescent="0.2">
      <c r="A5" s="16" t="s">
        <v>3</v>
      </c>
      <c r="B5" s="17" t="s">
        <v>582</v>
      </c>
      <c r="C5" s="17" t="s">
        <v>700</v>
      </c>
      <c r="D5" s="17" t="s">
        <v>701</v>
      </c>
      <c r="E5" s="17" t="s">
        <v>613</v>
      </c>
    </row>
    <row r="6" spans="1:5" x14ac:dyDescent="0.2">
      <c r="A6" s="19" t="s">
        <v>585</v>
      </c>
      <c r="B6" s="10">
        <v>2677</v>
      </c>
      <c r="C6" s="10">
        <v>39</v>
      </c>
      <c r="D6" s="10">
        <v>2176</v>
      </c>
      <c r="E6" s="10">
        <v>462</v>
      </c>
    </row>
    <row r="7" spans="1:5" x14ac:dyDescent="0.2">
      <c r="A7" s="9" t="s">
        <v>339</v>
      </c>
      <c r="B7" s="9"/>
      <c r="C7" s="9"/>
      <c r="D7" s="9"/>
      <c r="E7" s="9"/>
    </row>
    <row r="8" spans="1:5" x14ac:dyDescent="0.2">
      <c r="A8" s="20" t="s">
        <v>340</v>
      </c>
      <c r="B8" s="21">
        <v>1277</v>
      </c>
      <c r="C8" s="21">
        <v>21</v>
      </c>
      <c r="D8" s="21">
        <v>1075</v>
      </c>
      <c r="E8" s="21">
        <v>181</v>
      </c>
    </row>
    <row r="9" spans="1:5" x14ac:dyDescent="0.2">
      <c r="A9" s="20" t="s">
        <v>341</v>
      </c>
      <c r="B9" s="21">
        <v>1400</v>
      </c>
      <c r="C9" s="21">
        <v>18</v>
      </c>
      <c r="D9" s="21">
        <v>1101</v>
      </c>
      <c r="E9" s="21">
        <v>281</v>
      </c>
    </row>
    <row r="10" spans="1:5" x14ac:dyDescent="0.2">
      <c r="A10" s="9" t="s">
        <v>342</v>
      </c>
      <c r="B10" s="9"/>
      <c r="C10" s="9"/>
      <c r="D10" s="9"/>
      <c r="E10" s="9"/>
    </row>
    <row r="11" spans="1:5" x14ac:dyDescent="0.2">
      <c r="A11" s="20" t="s">
        <v>343</v>
      </c>
      <c r="B11" s="21">
        <v>610</v>
      </c>
      <c r="C11" s="21">
        <v>7</v>
      </c>
      <c r="D11" s="21">
        <v>543</v>
      </c>
      <c r="E11" s="21">
        <v>60</v>
      </c>
    </row>
    <row r="12" spans="1:5" x14ac:dyDescent="0.2">
      <c r="A12" s="20" t="s">
        <v>344</v>
      </c>
      <c r="B12" s="21">
        <v>755</v>
      </c>
      <c r="C12" s="21">
        <v>7</v>
      </c>
      <c r="D12" s="21">
        <v>625</v>
      </c>
      <c r="E12" s="21">
        <v>123</v>
      </c>
    </row>
    <row r="13" spans="1:5" x14ac:dyDescent="0.2">
      <c r="A13" s="20" t="s">
        <v>345</v>
      </c>
      <c r="B13" s="21">
        <v>601</v>
      </c>
      <c r="C13" s="21">
        <v>12</v>
      </c>
      <c r="D13" s="21">
        <v>474</v>
      </c>
      <c r="E13" s="21">
        <v>115</v>
      </c>
    </row>
    <row r="14" spans="1:5" x14ac:dyDescent="0.2">
      <c r="A14" s="20" t="s">
        <v>346</v>
      </c>
      <c r="B14" s="21">
        <v>425</v>
      </c>
      <c r="C14" s="21">
        <v>8</v>
      </c>
      <c r="D14" s="21">
        <v>322</v>
      </c>
      <c r="E14" s="21">
        <v>95</v>
      </c>
    </row>
    <row r="15" spans="1:5" x14ac:dyDescent="0.2">
      <c r="A15" s="20" t="s">
        <v>347</v>
      </c>
      <c r="B15" s="21">
        <v>217</v>
      </c>
      <c r="C15" s="21">
        <v>4</v>
      </c>
      <c r="D15" s="21">
        <v>160</v>
      </c>
      <c r="E15" s="21">
        <v>53</v>
      </c>
    </row>
    <row r="16" spans="1:5" x14ac:dyDescent="0.2">
      <c r="A16" s="20" t="s">
        <v>348</v>
      </c>
      <c r="B16" s="21">
        <v>56</v>
      </c>
      <c r="C16" s="21">
        <v>1</v>
      </c>
      <c r="D16" s="21">
        <v>39</v>
      </c>
      <c r="E16" s="21">
        <v>16</v>
      </c>
    </row>
    <row r="17" spans="1:5" x14ac:dyDescent="0.2">
      <c r="A17" s="20" t="s">
        <v>349</v>
      </c>
      <c r="B17" s="21">
        <v>13</v>
      </c>
      <c r="C17" s="21">
        <v>0</v>
      </c>
      <c r="D17" s="21">
        <v>13</v>
      </c>
      <c r="E17" s="21">
        <v>0</v>
      </c>
    </row>
    <row r="18" spans="1:5" x14ac:dyDescent="0.2">
      <c r="A18" s="20" t="s">
        <v>350</v>
      </c>
      <c r="B18" s="21">
        <v>1365</v>
      </c>
      <c r="C18" s="21">
        <v>14</v>
      </c>
      <c r="D18" s="21">
        <v>1168</v>
      </c>
      <c r="E18" s="21">
        <v>183</v>
      </c>
    </row>
    <row r="19" spans="1:5" x14ac:dyDescent="0.2">
      <c r="A19" s="20" t="s">
        <v>351</v>
      </c>
      <c r="B19" s="21">
        <v>1026</v>
      </c>
      <c r="C19" s="21">
        <v>20</v>
      </c>
      <c r="D19" s="21">
        <v>796</v>
      </c>
      <c r="E19" s="21">
        <v>210</v>
      </c>
    </row>
    <row r="20" spans="1:5" x14ac:dyDescent="0.2">
      <c r="A20" s="20" t="s">
        <v>352</v>
      </c>
      <c r="B20" s="21">
        <v>286</v>
      </c>
      <c r="C20" s="21">
        <v>5</v>
      </c>
      <c r="D20" s="21">
        <v>212</v>
      </c>
      <c r="E20" s="21">
        <v>69</v>
      </c>
    </row>
    <row r="21" spans="1:5" x14ac:dyDescent="0.2">
      <c r="A21" s="20" t="s">
        <v>353</v>
      </c>
      <c r="B21" s="21">
        <v>1312</v>
      </c>
      <c r="C21" s="21">
        <v>25</v>
      </c>
      <c r="D21" s="21">
        <v>1008</v>
      </c>
      <c r="E21" s="21">
        <v>279</v>
      </c>
    </row>
    <row r="22" spans="1:5" x14ac:dyDescent="0.2">
      <c r="A22" s="9" t="s">
        <v>354</v>
      </c>
      <c r="B22" s="10">
        <v>298</v>
      </c>
      <c r="C22" s="10">
        <v>4</v>
      </c>
      <c r="D22" s="10">
        <v>271</v>
      </c>
      <c r="E22" s="10">
        <v>23</v>
      </c>
    </row>
    <row r="23" spans="1:5" x14ac:dyDescent="0.2">
      <c r="A23" s="20" t="s">
        <v>344</v>
      </c>
      <c r="B23" s="21">
        <v>388</v>
      </c>
      <c r="C23" s="21">
        <v>3</v>
      </c>
      <c r="D23" s="21">
        <v>333</v>
      </c>
      <c r="E23" s="21">
        <v>52</v>
      </c>
    </row>
    <row r="24" spans="1:5" x14ac:dyDescent="0.2">
      <c r="A24" s="20" t="s">
        <v>345</v>
      </c>
      <c r="B24" s="21">
        <v>299</v>
      </c>
      <c r="C24" s="21">
        <v>8</v>
      </c>
      <c r="D24" s="21">
        <v>244</v>
      </c>
      <c r="E24" s="21">
        <v>47</v>
      </c>
    </row>
    <row r="25" spans="1:5" x14ac:dyDescent="0.2">
      <c r="A25" s="20" t="s">
        <v>346</v>
      </c>
      <c r="B25" s="21">
        <v>192</v>
      </c>
      <c r="C25" s="21">
        <v>5</v>
      </c>
      <c r="D25" s="21">
        <v>153</v>
      </c>
      <c r="E25" s="21">
        <v>34</v>
      </c>
    </row>
    <row r="26" spans="1:5" x14ac:dyDescent="0.2">
      <c r="A26" s="20" t="s">
        <v>347</v>
      </c>
      <c r="B26" s="21">
        <v>77</v>
      </c>
      <c r="C26" s="21">
        <v>1</v>
      </c>
      <c r="D26" s="21">
        <v>57</v>
      </c>
      <c r="E26" s="21">
        <v>19</v>
      </c>
    </row>
    <row r="27" spans="1:5" x14ac:dyDescent="0.2">
      <c r="A27" s="20" t="s">
        <v>348</v>
      </c>
      <c r="B27" s="21">
        <v>19</v>
      </c>
      <c r="C27" s="21">
        <v>0</v>
      </c>
      <c r="D27" s="21">
        <v>13</v>
      </c>
      <c r="E27" s="21">
        <v>6</v>
      </c>
    </row>
    <row r="28" spans="1:5" x14ac:dyDescent="0.2">
      <c r="A28" s="20" t="s">
        <v>349</v>
      </c>
      <c r="B28" s="21">
        <v>4</v>
      </c>
      <c r="C28" s="21">
        <v>0</v>
      </c>
      <c r="D28" s="21">
        <v>4</v>
      </c>
      <c r="E28" s="21">
        <v>0</v>
      </c>
    </row>
    <row r="29" spans="1:5" x14ac:dyDescent="0.2">
      <c r="A29" s="20" t="s">
        <v>350</v>
      </c>
      <c r="B29" s="21">
        <v>686</v>
      </c>
      <c r="C29" s="21">
        <v>7</v>
      </c>
      <c r="D29" s="21">
        <v>604</v>
      </c>
      <c r="E29" s="21">
        <v>75</v>
      </c>
    </row>
    <row r="30" spans="1:5" x14ac:dyDescent="0.2">
      <c r="A30" s="20" t="s">
        <v>351</v>
      </c>
      <c r="B30" s="21">
        <v>491</v>
      </c>
      <c r="C30" s="21">
        <v>13</v>
      </c>
      <c r="D30" s="21">
        <v>397</v>
      </c>
      <c r="E30" s="21">
        <v>81</v>
      </c>
    </row>
    <row r="31" spans="1:5" x14ac:dyDescent="0.2">
      <c r="A31" s="20" t="s">
        <v>352</v>
      </c>
      <c r="B31" s="21">
        <v>100</v>
      </c>
      <c r="C31" s="21">
        <v>1</v>
      </c>
      <c r="D31" s="21">
        <v>74</v>
      </c>
      <c r="E31" s="21">
        <v>25</v>
      </c>
    </row>
    <row r="32" spans="1:5" x14ac:dyDescent="0.2">
      <c r="A32" s="20" t="s">
        <v>353</v>
      </c>
      <c r="B32" s="21">
        <v>591</v>
      </c>
      <c r="C32" s="21">
        <v>14</v>
      </c>
      <c r="D32" s="21">
        <v>471</v>
      </c>
      <c r="E32" s="21">
        <v>106</v>
      </c>
    </row>
    <row r="33" spans="1:5" x14ac:dyDescent="0.2">
      <c r="A33" s="9" t="s">
        <v>355</v>
      </c>
      <c r="B33" s="10">
        <v>312</v>
      </c>
      <c r="C33" s="10">
        <v>3</v>
      </c>
      <c r="D33" s="10">
        <v>272</v>
      </c>
      <c r="E33" s="10">
        <v>37</v>
      </c>
    </row>
    <row r="34" spans="1:5" x14ac:dyDescent="0.2">
      <c r="A34" s="20" t="s">
        <v>344</v>
      </c>
      <c r="B34" s="21">
        <v>367</v>
      </c>
      <c r="C34" s="21">
        <v>4</v>
      </c>
      <c r="D34" s="21">
        <v>292</v>
      </c>
      <c r="E34" s="21">
        <v>71</v>
      </c>
    </row>
    <row r="35" spans="1:5" x14ac:dyDescent="0.2">
      <c r="A35" s="20" t="s">
        <v>345</v>
      </c>
      <c r="B35" s="21">
        <v>302</v>
      </c>
      <c r="C35" s="21">
        <v>4</v>
      </c>
      <c r="D35" s="21">
        <v>230</v>
      </c>
      <c r="E35" s="21">
        <v>68</v>
      </c>
    </row>
    <row r="36" spans="1:5" x14ac:dyDescent="0.2">
      <c r="A36" s="20" t="s">
        <v>346</v>
      </c>
      <c r="B36" s="21">
        <v>233</v>
      </c>
      <c r="C36" s="21">
        <v>3</v>
      </c>
      <c r="D36" s="21">
        <v>169</v>
      </c>
      <c r="E36" s="21">
        <v>61</v>
      </c>
    </row>
    <row r="37" spans="1:5" x14ac:dyDescent="0.2">
      <c r="A37" s="20" t="s">
        <v>347</v>
      </c>
      <c r="B37" s="21">
        <v>140</v>
      </c>
      <c r="C37" s="21">
        <v>3</v>
      </c>
      <c r="D37" s="21">
        <v>103</v>
      </c>
      <c r="E37" s="21">
        <v>34</v>
      </c>
    </row>
    <row r="38" spans="1:5" x14ac:dyDescent="0.2">
      <c r="A38" s="20" t="s">
        <v>348</v>
      </c>
      <c r="B38" s="21">
        <v>37</v>
      </c>
      <c r="C38" s="21">
        <v>1</v>
      </c>
      <c r="D38" s="21">
        <v>26</v>
      </c>
      <c r="E38" s="21">
        <v>10</v>
      </c>
    </row>
    <row r="39" spans="1:5" x14ac:dyDescent="0.2">
      <c r="A39" s="20" t="s">
        <v>349</v>
      </c>
      <c r="B39" s="21">
        <v>9</v>
      </c>
      <c r="C39" s="21">
        <v>0</v>
      </c>
      <c r="D39" s="21">
        <v>9</v>
      </c>
      <c r="E39" s="21">
        <v>0</v>
      </c>
    </row>
    <row r="40" spans="1:5" x14ac:dyDescent="0.2">
      <c r="A40" s="20" t="s">
        <v>350</v>
      </c>
      <c r="B40" s="21">
        <v>679</v>
      </c>
      <c r="C40" s="21">
        <v>7</v>
      </c>
      <c r="D40" s="21">
        <v>564</v>
      </c>
      <c r="E40" s="21">
        <v>108</v>
      </c>
    </row>
    <row r="41" spans="1:5" x14ac:dyDescent="0.2">
      <c r="A41" s="20" t="s">
        <v>351</v>
      </c>
      <c r="B41" s="21">
        <v>535</v>
      </c>
      <c r="C41" s="21">
        <v>7</v>
      </c>
      <c r="D41" s="21">
        <v>399</v>
      </c>
      <c r="E41" s="21">
        <v>129</v>
      </c>
    </row>
    <row r="42" spans="1:5" x14ac:dyDescent="0.2">
      <c r="A42" s="20" t="s">
        <v>352</v>
      </c>
      <c r="B42" s="21">
        <v>186</v>
      </c>
      <c r="C42" s="21">
        <v>4</v>
      </c>
      <c r="D42" s="21">
        <v>138</v>
      </c>
      <c r="E42" s="21">
        <v>44</v>
      </c>
    </row>
    <row r="43" spans="1:5" x14ac:dyDescent="0.2">
      <c r="A43" s="20" t="s">
        <v>353</v>
      </c>
      <c r="B43" s="21">
        <v>721</v>
      </c>
      <c r="C43" s="21">
        <v>11</v>
      </c>
      <c r="D43" s="21">
        <v>537</v>
      </c>
      <c r="E43" s="21">
        <v>173</v>
      </c>
    </row>
    <row r="44" spans="1:5" x14ac:dyDescent="0.2">
      <c r="A44" s="9" t="s">
        <v>356</v>
      </c>
      <c r="B44" s="9"/>
      <c r="C44" s="9"/>
      <c r="D44" s="9"/>
      <c r="E44" s="9"/>
    </row>
    <row r="45" spans="1:5" x14ac:dyDescent="0.2">
      <c r="A45" s="20" t="s">
        <v>357</v>
      </c>
      <c r="B45" s="21">
        <v>138</v>
      </c>
      <c r="C45" s="21">
        <v>6</v>
      </c>
      <c r="D45" s="21">
        <v>118</v>
      </c>
      <c r="E45" s="21">
        <v>14</v>
      </c>
    </row>
    <row r="46" spans="1:5" x14ac:dyDescent="0.2">
      <c r="A46" s="20" t="s">
        <v>328</v>
      </c>
      <c r="B46" s="21">
        <v>1747</v>
      </c>
      <c r="C46" s="21">
        <v>7</v>
      </c>
      <c r="D46" s="21">
        <v>1452</v>
      </c>
      <c r="E46" s="21">
        <v>288</v>
      </c>
    </row>
    <row r="47" spans="1:5" x14ac:dyDescent="0.2">
      <c r="A47" s="20" t="s">
        <v>329</v>
      </c>
      <c r="B47" s="21">
        <v>191</v>
      </c>
      <c r="C47" s="21">
        <v>13</v>
      </c>
      <c r="D47" s="21">
        <v>159</v>
      </c>
      <c r="E47" s="21">
        <v>19</v>
      </c>
    </row>
    <row r="48" spans="1:5" x14ac:dyDescent="0.2">
      <c r="A48" s="20" t="s">
        <v>330</v>
      </c>
      <c r="B48" s="21">
        <v>544</v>
      </c>
      <c r="C48" s="21">
        <v>11</v>
      </c>
      <c r="D48" s="21">
        <v>411</v>
      </c>
      <c r="E48" s="21">
        <v>122</v>
      </c>
    </row>
    <row r="49" spans="1:5" x14ac:dyDescent="0.2">
      <c r="A49" s="20" t="s">
        <v>358</v>
      </c>
      <c r="B49" s="21">
        <v>57</v>
      </c>
      <c r="C49" s="21">
        <v>2</v>
      </c>
      <c r="D49" s="21">
        <v>36</v>
      </c>
      <c r="E49" s="21">
        <v>19</v>
      </c>
    </row>
    <row r="50" spans="1:5" x14ac:dyDescent="0.2">
      <c r="A50" s="9" t="s">
        <v>359</v>
      </c>
      <c r="B50" s="10">
        <v>89</v>
      </c>
      <c r="C50" s="10">
        <v>6</v>
      </c>
      <c r="D50" s="10">
        <v>77</v>
      </c>
      <c r="E50" s="10">
        <v>6</v>
      </c>
    </row>
    <row r="51" spans="1:5" x14ac:dyDescent="0.2">
      <c r="A51" s="20" t="s">
        <v>331</v>
      </c>
      <c r="B51" s="21">
        <v>977</v>
      </c>
      <c r="C51" s="21">
        <v>5</v>
      </c>
      <c r="D51" s="21">
        <v>832</v>
      </c>
      <c r="E51" s="21">
        <v>140</v>
      </c>
    </row>
    <row r="52" spans="1:5" x14ac:dyDescent="0.2">
      <c r="A52" s="20" t="s">
        <v>332</v>
      </c>
      <c r="B52" s="21">
        <v>73</v>
      </c>
      <c r="C52" s="21">
        <v>5</v>
      </c>
      <c r="D52" s="21">
        <v>60</v>
      </c>
      <c r="E52" s="21">
        <v>8</v>
      </c>
    </row>
    <row r="53" spans="1:5" x14ac:dyDescent="0.2">
      <c r="A53" s="20" t="s">
        <v>333</v>
      </c>
      <c r="B53" s="21">
        <v>108</v>
      </c>
      <c r="C53" s="21">
        <v>4</v>
      </c>
      <c r="D53" s="21">
        <v>85</v>
      </c>
      <c r="E53" s="21">
        <v>19</v>
      </c>
    </row>
    <row r="54" spans="1:5" x14ac:dyDescent="0.2">
      <c r="A54" s="20" t="s">
        <v>358</v>
      </c>
      <c r="B54" s="21">
        <v>30</v>
      </c>
      <c r="C54" s="21">
        <v>1</v>
      </c>
      <c r="D54" s="21">
        <v>21</v>
      </c>
      <c r="E54" s="21">
        <v>8</v>
      </c>
    </row>
    <row r="55" spans="1:5" x14ac:dyDescent="0.2">
      <c r="A55" s="9" t="s">
        <v>360</v>
      </c>
      <c r="B55" s="10">
        <v>49</v>
      </c>
      <c r="C55" s="10">
        <v>0</v>
      </c>
      <c r="D55" s="10">
        <v>41</v>
      </c>
      <c r="E55" s="10">
        <v>8</v>
      </c>
    </row>
    <row r="56" spans="1:5" x14ac:dyDescent="0.2">
      <c r="A56" s="20" t="s">
        <v>331</v>
      </c>
      <c r="B56" s="21">
        <v>770</v>
      </c>
      <c r="C56" s="21">
        <v>2</v>
      </c>
      <c r="D56" s="21">
        <v>620</v>
      </c>
      <c r="E56" s="21">
        <v>148</v>
      </c>
    </row>
    <row r="57" spans="1:5" x14ac:dyDescent="0.2">
      <c r="A57" s="20" t="s">
        <v>332</v>
      </c>
      <c r="B57" s="21">
        <v>118</v>
      </c>
      <c r="C57" s="21">
        <v>8</v>
      </c>
      <c r="D57" s="21">
        <v>99</v>
      </c>
      <c r="E57" s="21">
        <v>11</v>
      </c>
    </row>
    <row r="58" spans="1:5" x14ac:dyDescent="0.2">
      <c r="A58" s="20" t="s">
        <v>333</v>
      </c>
      <c r="B58" s="21">
        <v>436</v>
      </c>
      <c r="C58" s="21">
        <v>7</v>
      </c>
      <c r="D58" s="21">
        <v>326</v>
      </c>
      <c r="E58" s="21">
        <v>103</v>
      </c>
    </row>
    <row r="59" spans="1:5" x14ac:dyDescent="0.2">
      <c r="A59" s="20" t="s">
        <v>358</v>
      </c>
      <c r="B59" s="21">
        <v>27</v>
      </c>
      <c r="C59" s="21">
        <v>1</v>
      </c>
      <c r="D59" s="21">
        <v>15</v>
      </c>
      <c r="E59" s="21">
        <v>11</v>
      </c>
    </row>
    <row r="60" spans="1:5" x14ac:dyDescent="0.2">
      <c r="A60" s="9" t="s">
        <v>361</v>
      </c>
      <c r="B60" s="9"/>
      <c r="C60" s="9"/>
      <c r="D60" s="9"/>
      <c r="E60" s="9"/>
    </row>
    <row r="61" spans="1:5" x14ac:dyDescent="0.2">
      <c r="A61" s="20" t="s">
        <v>362</v>
      </c>
      <c r="B61" s="21">
        <v>360</v>
      </c>
      <c r="C61" s="21">
        <v>5</v>
      </c>
      <c r="D61" s="21">
        <v>278</v>
      </c>
      <c r="E61" s="21">
        <v>77</v>
      </c>
    </row>
    <row r="62" spans="1:5" x14ac:dyDescent="0.2">
      <c r="A62" s="20" t="s">
        <v>363</v>
      </c>
      <c r="B62" s="21">
        <v>1326</v>
      </c>
      <c r="C62" s="21">
        <v>17</v>
      </c>
      <c r="D62" s="21">
        <v>1087</v>
      </c>
      <c r="E62" s="21">
        <v>222</v>
      </c>
    </row>
    <row r="63" spans="1:5" x14ac:dyDescent="0.2">
      <c r="A63" s="20" t="s">
        <v>364</v>
      </c>
      <c r="B63" s="21">
        <v>649</v>
      </c>
      <c r="C63" s="21">
        <v>3</v>
      </c>
      <c r="D63" s="21">
        <v>540</v>
      </c>
      <c r="E63" s="21">
        <v>106</v>
      </c>
    </row>
    <row r="64" spans="1:5" x14ac:dyDescent="0.2">
      <c r="A64" s="20" t="s">
        <v>365</v>
      </c>
      <c r="B64" s="21">
        <v>277</v>
      </c>
      <c r="C64" s="21">
        <v>11</v>
      </c>
      <c r="D64" s="21">
        <v>230</v>
      </c>
      <c r="E64" s="21">
        <v>36</v>
      </c>
    </row>
    <row r="65" spans="1:5" x14ac:dyDescent="0.2">
      <c r="A65" s="20" t="s">
        <v>366</v>
      </c>
      <c r="B65" s="21">
        <v>65</v>
      </c>
      <c r="C65" s="21">
        <v>3</v>
      </c>
      <c r="D65" s="21">
        <v>41</v>
      </c>
      <c r="E65" s="21">
        <v>21</v>
      </c>
    </row>
    <row r="66" spans="1:5" x14ac:dyDescent="0.2">
      <c r="A66" s="9" t="s">
        <v>367</v>
      </c>
      <c r="B66" s="9"/>
      <c r="C66" s="9"/>
      <c r="D66" s="9"/>
      <c r="E66" s="9"/>
    </row>
    <row r="67" spans="1:5" x14ac:dyDescent="0.2">
      <c r="A67" s="20" t="s">
        <v>368</v>
      </c>
      <c r="B67" s="21">
        <v>537</v>
      </c>
      <c r="C67" s="21">
        <v>28</v>
      </c>
      <c r="D67" s="21">
        <v>425</v>
      </c>
      <c r="E67" s="21">
        <v>84</v>
      </c>
    </row>
    <row r="68" spans="1:5" x14ac:dyDescent="0.2">
      <c r="A68" s="20" t="s">
        <v>180</v>
      </c>
      <c r="B68" s="21">
        <v>1667</v>
      </c>
      <c r="C68" s="21">
        <v>4</v>
      </c>
      <c r="D68" s="21">
        <v>1390</v>
      </c>
      <c r="E68" s="21">
        <v>273</v>
      </c>
    </row>
    <row r="69" spans="1:5" x14ac:dyDescent="0.2">
      <c r="A69" s="20" t="s">
        <v>369</v>
      </c>
      <c r="B69" s="21">
        <v>99</v>
      </c>
      <c r="C69" s="21">
        <v>0</v>
      </c>
      <c r="D69" s="21">
        <v>86</v>
      </c>
      <c r="E69" s="21">
        <v>13</v>
      </c>
    </row>
    <row r="70" spans="1:5" x14ac:dyDescent="0.2">
      <c r="A70" s="20" t="s">
        <v>370</v>
      </c>
      <c r="B70" s="21">
        <v>819</v>
      </c>
      <c r="C70" s="21">
        <v>3</v>
      </c>
      <c r="D70" s="21">
        <v>677</v>
      </c>
      <c r="E70" s="21">
        <v>139</v>
      </c>
    </row>
    <row r="71" spans="1:5" x14ac:dyDescent="0.2">
      <c r="A71" s="20" t="s">
        <v>371</v>
      </c>
      <c r="B71" s="21">
        <v>87</v>
      </c>
      <c r="C71" s="21">
        <v>3</v>
      </c>
      <c r="D71" s="21">
        <v>71</v>
      </c>
      <c r="E71" s="21">
        <v>13</v>
      </c>
    </row>
    <row r="72" spans="1:5" x14ac:dyDescent="0.2">
      <c r="A72" s="20" t="s">
        <v>366</v>
      </c>
      <c r="B72" s="21">
        <v>55</v>
      </c>
      <c r="C72" s="21">
        <v>1</v>
      </c>
      <c r="D72" s="21">
        <v>37</v>
      </c>
      <c r="E72" s="21">
        <v>17</v>
      </c>
    </row>
    <row r="73" spans="1:5" x14ac:dyDescent="0.2">
      <c r="A73" s="9" t="s">
        <v>372</v>
      </c>
      <c r="B73" s="9"/>
      <c r="C73" s="9"/>
      <c r="D73" s="9"/>
      <c r="E73" s="9"/>
    </row>
    <row r="74" spans="1:5" x14ac:dyDescent="0.2">
      <c r="A74" s="20" t="s">
        <v>373</v>
      </c>
      <c r="B74" s="21">
        <v>537</v>
      </c>
      <c r="C74" s="21">
        <v>28</v>
      </c>
      <c r="D74" s="21">
        <v>425</v>
      </c>
      <c r="E74" s="21">
        <v>84</v>
      </c>
    </row>
    <row r="75" spans="1:5" x14ac:dyDescent="0.2">
      <c r="A75" s="20" t="s">
        <v>374</v>
      </c>
      <c r="B75" s="21">
        <v>1329</v>
      </c>
      <c r="C75" s="21">
        <v>8</v>
      </c>
      <c r="D75" s="21">
        <v>1079</v>
      </c>
      <c r="E75" s="21">
        <v>242</v>
      </c>
    </row>
    <row r="76" spans="1:5" x14ac:dyDescent="0.2">
      <c r="A76" s="20" t="s">
        <v>375</v>
      </c>
      <c r="B76" s="21">
        <v>406</v>
      </c>
      <c r="C76" s="21">
        <v>0</v>
      </c>
      <c r="D76" s="21">
        <v>355</v>
      </c>
      <c r="E76" s="21">
        <v>51</v>
      </c>
    </row>
    <row r="77" spans="1:5" x14ac:dyDescent="0.2">
      <c r="A77" s="20" t="s">
        <v>376</v>
      </c>
      <c r="B77" s="21">
        <v>152</v>
      </c>
      <c r="C77" s="21">
        <v>0</v>
      </c>
      <c r="D77" s="21">
        <v>123</v>
      </c>
      <c r="E77" s="21">
        <v>29</v>
      </c>
    </row>
    <row r="78" spans="1:5" x14ac:dyDescent="0.2">
      <c r="A78" s="20" t="s">
        <v>377</v>
      </c>
      <c r="B78" s="21">
        <v>88</v>
      </c>
      <c r="C78" s="21">
        <v>0</v>
      </c>
      <c r="D78" s="21">
        <v>68</v>
      </c>
      <c r="E78" s="21">
        <v>20</v>
      </c>
    </row>
    <row r="79" spans="1:5" x14ac:dyDescent="0.2">
      <c r="A79" s="20" t="s">
        <v>378</v>
      </c>
      <c r="B79" s="21">
        <v>84</v>
      </c>
      <c r="C79" s="21">
        <v>2</v>
      </c>
      <c r="D79" s="21">
        <v>68</v>
      </c>
      <c r="E79" s="21">
        <v>14</v>
      </c>
    </row>
    <row r="80" spans="1:5" x14ac:dyDescent="0.2">
      <c r="A80" s="20" t="s">
        <v>366</v>
      </c>
      <c r="B80" s="21">
        <v>81</v>
      </c>
      <c r="C80" s="21">
        <v>1</v>
      </c>
      <c r="D80" s="21">
        <v>58</v>
      </c>
      <c r="E80" s="21">
        <v>22</v>
      </c>
    </row>
    <row r="81" spans="1:5" x14ac:dyDescent="0.2">
      <c r="A81" s="9" t="s">
        <v>379</v>
      </c>
      <c r="B81" s="9"/>
      <c r="C81" s="9"/>
      <c r="D81" s="9"/>
      <c r="E81" s="9"/>
    </row>
    <row r="82" spans="1:5" x14ac:dyDescent="0.2">
      <c r="A82" s="20" t="s">
        <v>380</v>
      </c>
      <c r="B82" s="21">
        <v>788</v>
      </c>
      <c r="C82" s="21">
        <v>6</v>
      </c>
      <c r="D82" s="21">
        <v>665</v>
      </c>
      <c r="E82" s="21">
        <v>117</v>
      </c>
    </row>
    <row r="83" spans="1:5" x14ac:dyDescent="0.2">
      <c r="A83" s="20" t="s">
        <v>381</v>
      </c>
      <c r="B83" s="21">
        <v>1824</v>
      </c>
      <c r="C83" s="21">
        <v>32</v>
      </c>
      <c r="D83" s="21">
        <v>1465</v>
      </c>
      <c r="E83" s="21">
        <v>327</v>
      </c>
    </row>
    <row r="84" spans="1:5" x14ac:dyDescent="0.2">
      <c r="A84" s="20" t="s">
        <v>366</v>
      </c>
      <c r="B84" s="21">
        <v>65</v>
      </c>
      <c r="C84" s="21">
        <v>1</v>
      </c>
      <c r="D84" s="21">
        <v>46</v>
      </c>
      <c r="E84" s="21">
        <v>18</v>
      </c>
    </row>
    <row r="85" spans="1:5" x14ac:dyDescent="0.2">
      <c r="A85" s="9" t="s">
        <v>382</v>
      </c>
      <c r="B85" s="9"/>
      <c r="C85" s="9"/>
      <c r="D85" s="9"/>
      <c r="E85" s="9"/>
    </row>
    <row r="86" spans="1:5" x14ac:dyDescent="0.2">
      <c r="A86" s="20" t="s">
        <v>383</v>
      </c>
      <c r="B86" s="21">
        <v>393</v>
      </c>
      <c r="C86" s="21">
        <v>5</v>
      </c>
      <c r="D86" s="21">
        <v>341</v>
      </c>
      <c r="E86" s="21">
        <v>47</v>
      </c>
    </row>
    <row r="87" spans="1:5" x14ac:dyDescent="0.2">
      <c r="A87" s="20" t="s">
        <v>181</v>
      </c>
      <c r="B87" s="21">
        <v>1944</v>
      </c>
      <c r="C87" s="21">
        <v>19</v>
      </c>
      <c r="D87" s="21">
        <v>1585</v>
      </c>
      <c r="E87" s="21">
        <v>340</v>
      </c>
    </row>
    <row r="88" spans="1:5" x14ac:dyDescent="0.2">
      <c r="A88" s="20" t="s">
        <v>182</v>
      </c>
      <c r="B88" s="21">
        <v>38</v>
      </c>
      <c r="C88" s="21">
        <v>1</v>
      </c>
      <c r="D88" s="21">
        <v>35</v>
      </c>
      <c r="E88" s="21">
        <v>2</v>
      </c>
    </row>
    <row r="89" spans="1:5" x14ac:dyDescent="0.2">
      <c r="A89" s="20" t="s">
        <v>384</v>
      </c>
      <c r="B89" s="21">
        <v>36</v>
      </c>
      <c r="C89" s="21">
        <v>0</v>
      </c>
      <c r="D89" s="21">
        <v>24</v>
      </c>
      <c r="E89" s="21">
        <v>12</v>
      </c>
    </row>
    <row r="90" spans="1:5" x14ac:dyDescent="0.2">
      <c r="A90" s="20" t="s">
        <v>183</v>
      </c>
      <c r="B90" s="21">
        <v>53</v>
      </c>
      <c r="C90" s="21">
        <v>0</v>
      </c>
      <c r="D90" s="21">
        <v>40</v>
      </c>
      <c r="E90" s="21">
        <v>13</v>
      </c>
    </row>
    <row r="91" spans="1:5" x14ac:dyDescent="0.2">
      <c r="A91" s="20" t="s">
        <v>385</v>
      </c>
      <c r="B91" s="21">
        <v>22</v>
      </c>
      <c r="C91" s="21">
        <v>2</v>
      </c>
      <c r="D91" s="21">
        <v>17</v>
      </c>
      <c r="E91" s="21">
        <v>3</v>
      </c>
    </row>
    <row r="92" spans="1:5" x14ac:dyDescent="0.2">
      <c r="A92" s="20" t="s">
        <v>386</v>
      </c>
      <c r="B92" s="21">
        <v>32</v>
      </c>
      <c r="C92" s="21">
        <v>8</v>
      </c>
      <c r="D92" s="21">
        <v>22</v>
      </c>
      <c r="E92" s="21">
        <v>2</v>
      </c>
    </row>
    <row r="93" spans="1:5" x14ac:dyDescent="0.2">
      <c r="A93" s="20" t="s">
        <v>387</v>
      </c>
      <c r="B93" s="21">
        <v>9</v>
      </c>
      <c r="C93" s="21">
        <v>1</v>
      </c>
      <c r="D93" s="21">
        <v>8</v>
      </c>
      <c r="E93" s="21">
        <v>0</v>
      </c>
    </row>
    <row r="94" spans="1:5" x14ac:dyDescent="0.2">
      <c r="A94" s="20" t="s">
        <v>366</v>
      </c>
      <c r="B94" s="21">
        <v>150</v>
      </c>
      <c r="C94" s="21">
        <v>3</v>
      </c>
      <c r="D94" s="21">
        <v>104</v>
      </c>
      <c r="E94" s="21">
        <v>43</v>
      </c>
    </row>
    <row r="95" spans="1:5" x14ac:dyDescent="0.2">
      <c r="A95" s="9" t="s">
        <v>388</v>
      </c>
      <c r="B95" s="9"/>
      <c r="C95" s="9"/>
      <c r="D95" s="9"/>
      <c r="E95" s="9"/>
    </row>
    <row r="96" spans="1:5" x14ac:dyDescent="0.2">
      <c r="A96" s="20" t="s">
        <v>184</v>
      </c>
      <c r="B96" s="21">
        <v>54</v>
      </c>
      <c r="C96" s="21">
        <v>4</v>
      </c>
      <c r="D96" s="21">
        <v>44</v>
      </c>
      <c r="E96" s="21">
        <v>6</v>
      </c>
    </row>
    <row r="97" spans="1:5" x14ac:dyDescent="0.2">
      <c r="A97" s="20" t="s">
        <v>185</v>
      </c>
      <c r="B97" s="21">
        <v>196</v>
      </c>
      <c r="C97" s="21">
        <v>11</v>
      </c>
      <c r="D97" s="21">
        <v>144</v>
      </c>
      <c r="E97" s="21">
        <v>41</v>
      </c>
    </row>
    <row r="98" spans="1:5" x14ac:dyDescent="0.2">
      <c r="A98" s="20" t="s">
        <v>186</v>
      </c>
      <c r="B98" s="21">
        <v>310</v>
      </c>
      <c r="C98" s="21">
        <v>3</v>
      </c>
      <c r="D98" s="21">
        <v>255</v>
      </c>
      <c r="E98" s="21">
        <v>52</v>
      </c>
    </row>
    <row r="99" spans="1:5" x14ac:dyDescent="0.2">
      <c r="A99" s="20" t="s">
        <v>187</v>
      </c>
      <c r="B99" s="21">
        <v>385</v>
      </c>
      <c r="C99" s="21">
        <v>6</v>
      </c>
      <c r="D99" s="21">
        <v>311</v>
      </c>
      <c r="E99" s="21">
        <v>68</v>
      </c>
    </row>
    <row r="100" spans="1:5" x14ac:dyDescent="0.2">
      <c r="A100" s="20" t="s">
        <v>188</v>
      </c>
      <c r="B100" s="21">
        <v>361</v>
      </c>
      <c r="C100" s="21">
        <v>0</v>
      </c>
      <c r="D100" s="21">
        <v>297</v>
      </c>
      <c r="E100" s="21">
        <v>64</v>
      </c>
    </row>
    <row r="101" spans="1:5" x14ac:dyDescent="0.2">
      <c r="A101" s="20" t="s">
        <v>189</v>
      </c>
      <c r="B101" s="21">
        <v>315</v>
      </c>
      <c r="C101" s="21">
        <v>1</v>
      </c>
      <c r="D101" s="21">
        <v>273</v>
      </c>
      <c r="E101" s="21">
        <v>41</v>
      </c>
    </row>
    <row r="102" spans="1:5" x14ac:dyDescent="0.2">
      <c r="A102" s="20" t="s">
        <v>190</v>
      </c>
      <c r="B102" s="21">
        <v>364</v>
      </c>
      <c r="C102" s="21">
        <v>1</v>
      </c>
      <c r="D102" s="21">
        <v>303</v>
      </c>
      <c r="E102" s="21">
        <v>60</v>
      </c>
    </row>
    <row r="103" spans="1:5" x14ac:dyDescent="0.2">
      <c r="A103" s="20" t="s">
        <v>191</v>
      </c>
      <c r="B103" s="21">
        <v>267</v>
      </c>
      <c r="C103" s="21">
        <v>0</v>
      </c>
      <c r="D103" s="21">
        <v>227</v>
      </c>
      <c r="E103" s="21">
        <v>40</v>
      </c>
    </row>
    <row r="104" spans="1:5" x14ac:dyDescent="0.2">
      <c r="A104" s="20" t="s">
        <v>192</v>
      </c>
      <c r="B104" s="21">
        <v>90</v>
      </c>
      <c r="C104" s="21">
        <v>0</v>
      </c>
      <c r="D104" s="21">
        <v>78</v>
      </c>
      <c r="E104" s="21">
        <v>12</v>
      </c>
    </row>
    <row r="105" spans="1:5" x14ac:dyDescent="0.2">
      <c r="A105" s="20" t="s">
        <v>193</v>
      </c>
      <c r="B105" s="21">
        <v>94</v>
      </c>
      <c r="C105" s="21">
        <v>0</v>
      </c>
      <c r="D105" s="21">
        <v>82</v>
      </c>
      <c r="E105" s="21">
        <v>12</v>
      </c>
    </row>
    <row r="106" spans="1:5" x14ac:dyDescent="0.2">
      <c r="A106" s="20" t="s">
        <v>389</v>
      </c>
      <c r="B106" s="21">
        <v>47</v>
      </c>
      <c r="C106" s="21">
        <v>7</v>
      </c>
      <c r="D106" s="21">
        <v>39</v>
      </c>
      <c r="E106" s="21">
        <v>1</v>
      </c>
    </row>
    <row r="107" spans="1:5" x14ac:dyDescent="0.2">
      <c r="A107" s="20" t="s">
        <v>366</v>
      </c>
      <c r="B107" s="21">
        <v>194</v>
      </c>
      <c r="C107" s="21">
        <v>6</v>
      </c>
      <c r="D107" s="21">
        <v>123</v>
      </c>
      <c r="E107" s="21">
        <v>65</v>
      </c>
    </row>
    <row r="108" spans="1:5" x14ac:dyDescent="0.2">
      <c r="A108" s="9" t="s">
        <v>390</v>
      </c>
      <c r="B108" s="9"/>
      <c r="C108" s="9"/>
      <c r="D108" s="9"/>
      <c r="E108" s="9"/>
    </row>
    <row r="109" spans="1:5" x14ac:dyDescent="0.2">
      <c r="A109" s="20" t="s">
        <v>391</v>
      </c>
      <c r="B109" s="21">
        <v>633</v>
      </c>
      <c r="C109" s="21">
        <v>13</v>
      </c>
      <c r="D109" s="21">
        <v>540</v>
      </c>
      <c r="E109" s="21">
        <v>80</v>
      </c>
    </row>
    <row r="110" spans="1:5" x14ac:dyDescent="0.2">
      <c r="A110" s="20" t="s">
        <v>392</v>
      </c>
      <c r="B110" s="21">
        <v>1123</v>
      </c>
      <c r="C110" s="21">
        <v>16</v>
      </c>
      <c r="D110" s="21">
        <v>891</v>
      </c>
      <c r="E110" s="21">
        <v>216</v>
      </c>
    </row>
    <row r="111" spans="1:5" x14ac:dyDescent="0.2">
      <c r="A111" s="20" t="s">
        <v>393</v>
      </c>
      <c r="B111" s="21">
        <v>660</v>
      </c>
      <c r="C111" s="21">
        <v>8</v>
      </c>
      <c r="D111" s="21">
        <v>529</v>
      </c>
      <c r="E111" s="21">
        <v>123</v>
      </c>
    </row>
    <row r="112" spans="1:5" x14ac:dyDescent="0.2">
      <c r="A112" s="20" t="s">
        <v>394</v>
      </c>
      <c r="B112" s="21">
        <v>261</v>
      </c>
      <c r="C112" s="21">
        <v>2</v>
      </c>
      <c r="D112" s="21">
        <v>216</v>
      </c>
      <c r="E112" s="21">
        <v>43</v>
      </c>
    </row>
    <row r="113" spans="1:5" x14ac:dyDescent="0.2">
      <c r="A113" s="9" t="s">
        <v>395</v>
      </c>
      <c r="B113" s="9"/>
      <c r="C113" s="9"/>
      <c r="D113" s="9"/>
      <c r="E113" s="9"/>
    </row>
    <row r="114" spans="1:5" x14ac:dyDescent="0.2">
      <c r="A114" s="20" t="s">
        <v>396</v>
      </c>
      <c r="B114" s="21">
        <v>329</v>
      </c>
      <c r="C114" s="21">
        <v>4</v>
      </c>
      <c r="D114" s="21">
        <v>272</v>
      </c>
      <c r="E114" s="21">
        <v>53</v>
      </c>
    </row>
    <row r="115" spans="1:5" x14ac:dyDescent="0.2">
      <c r="A115" s="20" t="s">
        <v>397</v>
      </c>
      <c r="B115" s="21">
        <v>828</v>
      </c>
      <c r="C115" s="21">
        <v>18</v>
      </c>
      <c r="D115" s="21">
        <v>688</v>
      </c>
      <c r="E115" s="21">
        <v>122</v>
      </c>
    </row>
    <row r="116" spans="1:5" x14ac:dyDescent="0.2">
      <c r="A116" s="20" t="s">
        <v>879</v>
      </c>
      <c r="B116" s="21">
        <v>499</v>
      </c>
      <c r="C116" s="21">
        <v>5</v>
      </c>
      <c r="D116" s="21">
        <v>394</v>
      </c>
      <c r="E116" s="21">
        <v>100</v>
      </c>
    </row>
    <row r="117" spans="1:5" x14ac:dyDescent="0.2">
      <c r="A117" s="20" t="s">
        <v>398</v>
      </c>
      <c r="B117" s="21">
        <v>468</v>
      </c>
      <c r="C117" s="21">
        <v>9</v>
      </c>
      <c r="D117" s="21">
        <v>380</v>
      </c>
      <c r="E117" s="21">
        <v>79</v>
      </c>
    </row>
    <row r="118" spans="1:5" x14ac:dyDescent="0.2">
      <c r="A118" s="20" t="s">
        <v>399</v>
      </c>
      <c r="B118" s="21">
        <v>257</v>
      </c>
      <c r="C118" s="21">
        <v>1</v>
      </c>
      <c r="D118" s="21">
        <v>210</v>
      </c>
      <c r="E118" s="21">
        <v>46</v>
      </c>
    </row>
    <row r="119" spans="1:5" x14ac:dyDescent="0.2">
      <c r="A119" s="20" t="s">
        <v>400</v>
      </c>
      <c r="B119" s="21">
        <v>296</v>
      </c>
      <c r="C119" s="21">
        <v>2</v>
      </c>
      <c r="D119" s="21">
        <v>232</v>
      </c>
      <c r="E119" s="21">
        <v>62</v>
      </c>
    </row>
    <row r="120" spans="1:5" x14ac:dyDescent="0.2">
      <c r="A120" s="9" t="s">
        <v>401</v>
      </c>
      <c r="B120" s="9"/>
      <c r="C120" s="9"/>
      <c r="D120" s="9"/>
      <c r="E120" s="9"/>
    </row>
    <row r="121" spans="1:5" x14ac:dyDescent="0.2">
      <c r="A121" s="20" t="s">
        <v>878</v>
      </c>
      <c r="B121" s="21">
        <v>116</v>
      </c>
      <c r="C121" s="21">
        <v>1</v>
      </c>
      <c r="D121" s="21">
        <v>103</v>
      </c>
      <c r="E121" s="21">
        <v>12</v>
      </c>
    </row>
    <row r="122" spans="1:5" x14ac:dyDescent="0.2">
      <c r="A122" s="20" t="s">
        <v>402</v>
      </c>
      <c r="B122" s="21">
        <v>213</v>
      </c>
      <c r="C122" s="21">
        <v>3</v>
      </c>
      <c r="D122" s="21">
        <v>169</v>
      </c>
      <c r="E122" s="21">
        <v>41</v>
      </c>
    </row>
    <row r="123" spans="1:5" x14ac:dyDescent="0.2">
      <c r="A123" s="20" t="s">
        <v>397</v>
      </c>
      <c r="B123" s="21">
        <v>828</v>
      </c>
      <c r="C123" s="21">
        <v>18</v>
      </c>
      <c r="D123" s="21">
        <v>688</v>
      </c>
      <c r="E123" s="21">
        <v>122</v>
      </c>
    </row>
    <row r="124" spans="1:5" x14ac:dyDescent="0.2">
      <c r="A124" s="20" t="s">
        <v>403</v>
      </c>
      <c r="B124" s="21">
        <v>133</v>
      </c>
      <c r="C124" s="21">
        <v>0</v>
      </c>
      <c r="D124" s="21">
        <v>108</v>
      </c>
      <c r="E124" s="21">
        <v>25</v>
      </c>
    </row>
    <row r="125" spans="1:5" x14ac:dyDescent="0.2">
      <c r="A125" s="20" t="s">
        <v>404</v>
      </c>
      <c r="B125" s="21">
        <v>120</v>
      </c>
      <c r="C125" s="21">
        <v>2</v>
      </c>
      <c r="D125" s="21">
        <v>88</v>
      </c>
      <c r="E125" s="21">
        <v>30</v>
      </c>
    </row>
    <row r="126" spans="1:5" x14ac:dyDescent="0.2">
      <c r="A126" s="20" t="s">
        <v>405</v>
      </c>
      <c r="B126" s="21">
        <v>246</v>
      </c>
      <c r="C126" s="21">
        <v>3</v>
      </c>
      <c r="D126" s="21">
        <v>198</v>
      </c>
      <c r="E126" s="21">
        <v>45</v>
      </c>
    </row>
    <row r="127" spans="1:5" x14ac:dyDescent="0.2">
      <c r="A127" s="20" t="s">
        <v>398</v>
      </c>
      <c r="B127" s="21">
        <v>468</v>
      </c>
      <c r="C127" s="21">
        <v>9</v>
      </c>
      <c r="D127" s="21">
        <v>380</v>
      </c>
      <c r="E127" s="21">
        <v>79</v>
      </c>
    </row>
    <row r="128" spans="1:5" x14ac:dyDescent="0.2">
      <c r="A128" s="20" t="s">
        <v>406</v>
      </c>
      <c r="B128" s="21">
        <v>180</v>
      </c>
      <c r="C128" s="21">
        <v>1</v>
      </c>
      <c r="D128" s="21">
        <v>143</v>
      </c>
      <c r="E128" s="21">
        <v>36</v>
      </c>
    </row>
    <row r="129" spans="1:5" x14ac:dyDescent="0.2">
      <c r="A129" s="20" t="s">
        <v>407</v>
      </c>
      <c r="B129" s="21">
        <v>77</v>
      </c>
      <c r="C129" s="21">
        <v>0</v>
      </c>
      <c r="D129" s="21">
        <v>67</v>
      </c>
      <c r="E129" s="21">
        <v>10</v>
      </c>
    </row>
    <row r="130" spans="1:5" x14ac:dyDescent="0.2">
      <c r="A130" s="33" t="s">
        <v>400</v>
      </c>
      <c r="B130" s="34">
        <v>296</v>
      </c>
      <c r="C130" s="34">
        <v>2</v>
      </c>
      <c r="D130" s="34">
        <v>232</v>
      </c>
      <c r="E130" s="34">
        <v>62</v>
      </c>
    </row>
  </sheetData>
  <phoneticPr fontId="2"/>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B875D-4DFF-47CF-A7E6-8668BD337F4F}">
  <dimension ref="A1:G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7" x14ac:dyDescent="0.2">
      <c r="A1" s="11" t="s">
        <v>3</v>
      </c>
      <c r="B1" s="7"/>
    </row>
    <row r="2" spans="1:7" x14ac:dyDescent="0.2">
      <c r="A2" s="15" t="str">
        <f xml:space="preserve"> HYPERLINK("#'目次'!B40","[34]")</f>
        <v>[34]</v>
      </c>
    </row>
    <row r="3" spans="1:7" x14ac:dyDescent="0.2">
      <c r="A3" s="7" t="s">
        <v>3</v>
      </c>
      <c r="B3" s="8" t="s">
        <v>45</v>
      </c>
    </row>
    <row r="4" spans="1:7" x14ac:dyDescent="0.2">
      <c r="A4" s="7" t="s">
        <v>3</v>
      </c>
      <c r="B4" s="8" t="s">
        <v>44</v>
      </c>
    </row>
    <row r="5" spans="1:7" x14ac:dyDescent="0.2">
      <c r="A5" s="7" t="s">
        <v>3</v>
      </c>
      <c r="B5" s="8" t="s">
        <v>43</v>
      </c>
    </row>
    <row r="6" spans="1:7" s="18" customFormat="1" ht="50.4" x14ac:dyDescent="0.2">
      <c r="A6" s="16" t="s">
        <v>3</v>
      </c>
      <c r="B6" s="17" t="s">
        <v>582</v>
      </c>
      <c r="C6" s="17" t="s">
        <v>754</v>
      </c>
      <c r="D6" s="17" t="s">
        <v>755</v>
      </c>
      <c r="E6" s="17" t="s">
        <v>756</v>
      </c>
      <c r="F6" s="17" t="s">
        <v>634</v>
      </c>
      <c r="G6" s="17" t="s">
        <v>613</v>
      </c>
    </row>
    <row r="7" spans="1:7" x14ac:dyDescent="0.2">
      <c r="A7" s="19" t="s">
        <v>585</v>
      </c>
      <c r="B7" s="10">
        <v>39</v>
      </c>
      <c r="C7" s="10">
        <v>24</v>
      </c>
      <c r="D7" s="10">
        <v>11</v>
      </c>
      <c r="E7" s="10">
        <v>8</v>
      </c>
      <c r="F7" s="10">
        <v>10</v>
      </c>
      <c r="G7" s="10">
        <v>1</v>
      </c>
    </row>
    <row r="8" spans="1:7" x14ac:dyDescent="0.2">
      <c r="A8" s="9" t="s">
        <v>339</v>
      </c>
      <c r="B8" s="9"/>
      <c r="C8" s="9"/>
      <c r="D8" s="9"/>
      <c r="E8" s="9"/>
      <c r="F8" s="9"/>
      <c r="G8" s="9"/>
    </row>
    <row r="9" spans="1:7" x14ac:dyDescent="0.2">
      <c r="A9" s="20" t="s">
        <v>340</v>
      </c>
      <c r="B9" s="21">
        <v>21</v>
      </c>
      <c r="C9" s="21">
        <v>10</v>
      </c>
      <c r="D9" s="21">
        <v>7</v>
      </c>
      <c r="E9" s="21">
        <v>4</v>
      </c>
      <c r="F9" s="21">
        <v>7</v>
      </c>
      <c r="G9" s="21">
        <v>1</v>
      </c>
    </row>
    <row r="10" spans="1:7" x14ac:dyDescent="0.2">
      <c r="A10" s="20" t="s">
        <v>341</v>
      </c>
      <c r="B10" s="21">
        <v>18</v>
      </c>
      <c r="C10" s="21">
        <v>14</v>
      </c>
      <c r="D10" s="21">
        <v>4</v>
      </c>
      <c r="E10" s="21">
        <v>4</v>
      </c>
      <c r="F10" s="21">
        <v>3</v>
      </c>
      <c r="G10" s="21">
        <v>0</v>
      </c>
    </row>
    <row r="11" spans="1:7" x14ac:dyDescent="0.2">
      <c r="A11" s="9" t="s">
        <v>342</v>
      </c>
      <c r="B11" s="9"/>
      <c r="C11" s="9"/>
      <c r="D11" s="9"/>
      <c r="E11" s="9"/>
      <c r="F11" s="9"/>
      <c r="G11" s="9"/>
    </row>
    <row r="12" spans="1:7" x14ac:dyDescent="0.2">
      <c r="A12" s="20" t="s">
        <v>343</v>
      </c>
      <c r="B12" s="21">
        <v>7</v>
      </c>
      <c r="C12" s="21">
        <v>7</v>
      </c>
      <c r="D12" s="21">
        <v>3</v>
      </c>
      <c r="E12" s="21">
        <v>2</v>
      </c>
      <c r="F12" s="21">
        <v>0</v>
      </c>
      <c r="G12" s="21">
        <v>0</v>
      </c>
    </row>
    <row r="13" spans="1:7" x14ac:dyDescent="0.2">
      <c r="A13" s="20" t="s">
        <v>344</v>
      </c>
      <c r="B13" s="21">
        <v>7</v>
      </c>
      <c r="C13" s="21">
        <v>4</v>
      </c>
      <c r="D13" s="21">
        <v>2</v>
      </c>
      <c r="E13" s="21">
        <v>3</v>
      </c>
      <c r="F13" s="21">
        <v>1</v>
      </c>
      <c r="G13" s="21">
        <v>0</v>
      </c>
    </row>
    <row r="14" spans="1:7" x14ac:dyDescent="0.2">
      <c r="A14" s="20" t="s">
        <v>345</v>
      </c>
      <c r="B14" s="21">
        <v>12</v>
      </c>
      <c r="C14" s="21">
        <v>7</v>
      </c>
      <c r="D14" s="21">
        <v>3</v>
      </c>
      <c r="E14" s="21">
        <v>2</v>
      </c>
      <c r="F14" s="21">
        <v>4</v>
      </c>
      <c r="G14" s="21">
        <v>0</v>
      </c>
    </row>
    <row r="15" spans="1:7" x14ac:dyDescent="0.2">
      <c r="A15" s="20" t="s">
        <v>346</v>
      </c>
      <c r="B15" s="21">
        <v>8</v>
      </c>
      <c r="C15" s="21">
        <v>2</v>
      </c>
      <c r="D15" s="21">
        <v>0</v>
      </c>
      <c r="E15" s="21">
        <v>0</v>
      </c>
      <c r="F15" s="21">
        <v>5</v>
      </c>
      <c r="G15" s="21">
        <v>1</v>
      </c>
    </row>
    <row r="16" spans="1:7" x14ac:dyDescent="0.2">
      <c r="A16" s="20" t="s">
        <v>347</v>
      </c>
      <c r="B16" s="21">
        <v>4</v>
      </c>
      <c r="C16" s="21">
        <v>3</v>
      </c>
      <c r="D16" s="21">
        <v>2</v>
      </c>
      <c r="E16" s="21">
        <v>1</v>
      </c>
      <c r="F16" s="21">
        <v>0</v>
      </c>
      <c r="G16" s="21">
        <v>0</v>
      </c>
    </row>
    <row r="17" spans="1:7" x14ac:dyDescent="0.2">
      <c r="A17" s="20" t="s">
        <v>348</v>
      </c>
      <c r="B17" s="21">
        <v>1</v>
      </c>
      <c r="C17" s="21">
        <v>1</v>
      </c>
      <c r="D17" s="21">
        <v>1</v>
      </c>
      <c r="E17" s="21">
        <v>0</v>
      </c>
      <c r="F17" s="21">
        <v>0</v>
      </c>
      <c r="G17" s="21">
        <v>0</v>
      </c>
    </row>
    <row r="18" spans="1:7" x14ac:dyDescent="0.2">
      <c r="A18" s="20" t="s">
        <v>349</v>
      </c>
      <c r="B18" s="21">
        <v>0</v>
      </c>
      <c r="C18" s="21">
        <v>0</v>
      </c>
      <c r="D18" s="21">
        <v>0</v>
      </c>
      <c r="E18" s="21">
        <v>0</v>
      </c>
      <c r="F18" s="21">
        <v>0</v>
      </c>
      <c r="G18" s="21">
        <v>0</v>
      </c>
    </row>
    <row r="19" spans="1:7" x14ac:dyDescent="0.2">
      <c r="A19" s="20" t="s">
        <v>350</v>
      </c>
      <c r="B19" s="21">
        <v>14</v>
      </c>
      <c r="C19" s="21">
        <v>11</v>
      </c>
      <c r="D19" s="21">
        <v>5</v>
      </c>
      <c r="E19" s="21">
        <v>5</v>
      </c>
      <c r="F19" s="21">
        <v>1</v>
      </c>
      <c r="G19" s="21">
        <v>0</v>
      </c>
    </row>
    <row r="20" spans="1:7" x14ac:dyDescent="0.2">
      <c r="A20" s="20" t="s">
        <v>351</v>
      </c>
      <c r="B20" s="21">
        <v>20</v>
      </c>
      <c r="C20" s="21">
        <v>9</v>
      </c>
      <c r="D20" s="21">
        <v>3</v>
      </c>
      <c r="E20" s="21">
        <v>2</v>
      </c>
      <c r="F20" s="21">
        <v>9</v>
      </c>
      <c r="G20" s="21">
        <v>1</v>
      </c>
    </row>
    <row r="21" spans="1:7" x14ac:dyDescent="0.2">
      <c r="A21" s="20" t="s">
        <v>352</v>
      </c>
      <c r="B21" s="21">
        <v>5</v>
      </c>
      <c r="C21" s="21">
        <v>4</v>
      </c>
      <c r="D21" s="21">
        <v>3</v>
      </c>
      <c r="E21" s="21">
        <v>1</v>
      </c>
      <c r="F21" s="21">
        <v>0</v>
      </c>
      <c r="G21" s="21">
        <v>0</v>
      </c>
    </row>
    <row r="22" spans="1:7" x14ac:dyDescent="0.2">
      <c r="A22" s="20" t="s">
        <v>353</v>
      </c>
      <c r="B22" s="21">
        <v>25</v>
      </c>
      <c r="C22" s="21">
        <v>13</v>
      </c>
      <c r="D22" s="21">
        <v>6</v>
      </c>
      <c r="E22" s="21">
        <v>3</v>
      </c>
      <c r="F22" s="21">
        <v>9</v>
      </c>
      <c r="G22" s="21">
        <v>1</v>
      </c>
    </row>
    <row r="23" spans="1:7" x14ac:dyDescent="0.2">
      <c r="A23" s="9" t="s">
        <v>354</v>
      </c>
      <c r="B23" s="10">
        <v>4</v>
      </c>
      <c r="C23" s="10">
        <v>4</v>
      </c>
      <c r="D23" s="10">
        <v>3</v>
      </c>
      <c r="E23" s="10">
        <v>1</v>
      </c>
      <c r="F23" s="10">
        <v>0</v>
      </c>
      <c r="G23" s="10">
        <v>0</v>
      </c>
    </row>
    <row r="24" spans="1:7" x14ac:dyDescent="0.2">
      <c r="A24" s="20" t="s">
        <v>344</v>
      </c>
      <c r="B24" s="21">
        <v>3</v>
      </c>
      <c r="C24" s="21">
        <v>1</v>
      </c>
      <c r="D24" s="21">
        <v>1</v>
      </c>
      <c r="E24" s="21">
        <v>1</v>
      </c>
      <c r="F24" s="21">
        <v>0</v>
      </c>
      <c r="G24" s="21">
        <v>0</v>
      </c>
    </row>
    <row r="25" spans="1:7" x14ac:dyDescent="0.2">
      <c r="A25" s="20" t="s">
        <v>345</v>
      </c>
      <c r="B25" s="21">
        <v>8</v>
      </c>
      <c r="C25" s="21">
        <v>4</v>
      </c>
      <c r="D25" s="21">
        <v>3</v>
      </c>
      <c r="E25" s="21">
        <v>2</v>
      </c>
      <c r="F25" s="21">
        <v>3</v>
      </c>
      <c r="G25" s="21">
        <v>0</v>
      </c>
    </row>
    <row r="26" spans="1:7" x14ac:dyDescent="0.2">
      <c r="A26" s="20" t="s">
        <v>346</v>
      </c>
      <c r="B26" s="21">
        <v>5</v>
      </c>
      <c r="C26" s="21">
        <v>0</v>
      </c>
      <c r="D26" s="21">
        <v>0</v>
      </c>
      <c r="E26" s="21">
        <v>0</v>
      </c>
      <c r="F26" s="21">
        <v>4</v>
      </c>
      <c r="G26" s="21">
        <v>1</v>
      </c>
    </row>
    <row r="27" spans="1:7" x14ac:dyDescent="0.2">
      <c r="A27" s="20" t="s">
        <v>347</v>
      </c>
      <c r="B27" s="21">
        <v>1</v>
      </c>
      <c r="C27" s="21">
        <v>1</v>
      </c>
      <c r="D27" s="21">
        <v>0</v>
      </c>
      <c r="E27" s="21">
        <v>0</v>
      </c>
      <c r="F27" s="21">
        <v>0</v>
      </c>
      <c r="G27" s="21">
        <v>0</v>
      </c>
    </row>
    <row r="28" spans="1:7" x14ac:dyDescent="0.2">
      <c r="A28" s="20" t="s">
        <v>348</v>
      </c>
      <c r="B28" s="21">
        <v>0</v>
      </c>
      <c r="C28" s="21">
        <v>0</v>
      </c>
      <c r="D28" s="21">
        <v>0</v>
      </c>
      <c r="E28" s="21">
        <v>0</v>
      </c>
      <c r="F28" s="21">
        <v>0</v>
      </c>
      <c r="G28" s="21">
        <v>0</v>
      </c>
    </row>
    <row r="29" spans="1:7" x14ac:dyDescent="0.2">
      <c r="A29" s="20" t="s">
        <v>349</v>
      </c>
      <c r="B29" s="21">
        <v>0</v>
      </c>
      <c r="C29" s="21">
        <v>0</v>
      </c>
      <c r="D29" s="21">
        <v>0</v>
      </c>
      <c r="E29" s="21">
        <v>0</v>
      </c>
      <c r="F29" s="21">
        <v>0</v>
      </c>
      <c r="G29" s="21">
        <v>0</v>
      </c>
    </row>
    <row r="30" spans="1:7" x14ac:dyDescent="0.2">
      <c r="A30" s="20" t="s">
        <v>350</v>
      </c>
      <c r="B30" s="21">
        <v>7</v>
      </c>
      <c r="C30" s="21">
        <v>5</v>
      </c>
      <c r="D30" s="21">
        <v>4</v>
      </c>
      <c r="E30" s="21">
        <v>2</v>
      </c>
      <c r="F30" s="21">
        <v>0</v>
      </c>
      <c r="G30" s="21">
        <v>0</v>
      </c>
    </row>
    <row r="31" spans="1:7" x14ac:dyDescent="0.2">
      <c r="A31" s="20" t="s">
        <v>351</v>
      </c>
      <c r="B31" s="21">
        <v>13</v>
      </c>
      <c r="C31" s="21">
        <v>4</v>
      </c>
      <c r="D31" s="21">
        <v>3</v>
      </c>
      <c r="E31" s="21">
        <v>2</v>
      </c>
      <c r="F31" s="21">
        <v>7</v>
      </c>
      <c r="G31" s="21">
        <v>1</v>
      </c>
    </row>
    <row r="32" spans="1:7" x14ac:dyDescent="0.2">
      <c r="A32" s="20" t="s">
        <v>352</v>
      </c>
      <c r="B32" s="21">
        <v>1</v>
      </c>
      <c r="C32" s="21">
        <v>1</v>
      </c>
      <c r="D32" s="21">
        <v>0</v>
      </c>
      <c r="E32" s="21">
        <v>0</v>
      </c>
      <c r="F32" s="21">
        <v>0</v>
      </c>
      <c r="G32" s="21">
        <v>0</v>
      </c>
    </row>
    <row r="33" spans="1:7" x14ac:dyDescent="0.2">
      <c r="A33" s="20" t="s">
        <v>353</v>
      </c>
      <c r="B33" s="21">
        <v>14</v>
      </c>
      <c r="C33" s="21">
        <v>5</v>
      </c>
      <c r="D33" s="21">
        <v>3</v>
      </c>
      <c r="E33" s="21">
        <v>2</v>
      </c>
      <c r="F33" s="21">
        <v>7</v>
      </c>
      <c r="G33" s="21">
        <v>1</v>
      </c>
    </row>
    <row r="34" spans="1:7" x14ac:dyDescent="0.2">
      <c r="A34" s="9" t="s">
        <v>355</v>
      </c>
      <c r="B34" s="10">
        <v>3</v>
      </c>
      <c r="C34" s="10">
        <v>3</v>
      </c>
      <c r="D34" s="10">
        <v>0</v>
      </c>
      <c r="E34" s="10">
        <v>1</v>
      </c>
      <c r="F34" s="10">
        <v>0</v>
      </c>
      <c r="G34" s="10">
        <v>0</v>
      </c>
    </row>
    <row r="35" spans="1:7" x14ac:dyDescent="0.2">
      <c r="A35" s="20" t="s">
        <v>344</v>
      </c>
      <c r="B35" s="21">
        <v>4</v>
      </c>
      <c r="C35" s="21">
        <v>3</v>
      </c>
      <c r="D35" s="21">
        <v>1</v>
      </c>
      <c r="E35" s="21">
        <v>2</v>
      </c>
      <c r="F35" s="21">
        <v>1</v>
      </c>
      <c r="G35" s="21">
        <v>0</v>
      </c>
    </row>
    <row r="36" spans="1:7" x14ac:dyDescent="0.2">
      <c r="A36" s="20" t="s">
        <v>345</v>
      </c>
      <c r="B36" s="21">
        <v>4</v>
      </c>
      <c r="C36" s="21">
        <v>3</v>
      </c>
      <c r="D36" s="21">
        <v>0</v>
      </c>
      <c r="E36" s="21">
        <v>0</v>
      </c>
      <c r="F36" s="21">
        <v>1</v>
      </c>
      <c r="G36" s="21">
        <v>0</v>
      </c>
    </row>
    <row r="37" spans="1:7" x14ac:dyDescent="0.2">
      <c r="A37" s="20" t="s">
        <v>346</v>
      </c>
      <c r="B37" s="21">
        <v>3</v>
      </c>
      <c r="C37" s="21">
        <v>2</v>
      </c>
      <c r="D37" s="21">
        <v>0</v>
      </c>
      <c r="E37" s="21">
        <v>0</v>
      </c>
      <c r="F37" s="21">
        <v>1</v>
      </c>
      <c r="G37" s="21">
        <v>0</v>
      </c>
    </row>
    <row r="38" spans="1:7" x14ac:dyDescent="0.2">
      <c r="A38" s="20" t="s">
        <v>347</v>
      </c>
      <c r="B38" s="21">
        <v>3</v>
      </c>
      <c r="C38" s="21">
        <v>2</v>
      </c>
      <c r="D38" s="21">
        <v>2</v>
      </c>
      <c r="E38" s="21">
        <v>1</v>
      </c>
      <c r="F38" s="21">
        <v>0</v>
      </c>
      <c r="G38" s="21">
        <v>0</v>
      </c>
    </row>
    <row r="39" spans="1:7" x14ac:dyDescent="0.2">
      <c r="A39" s="20" t="s">
        <v>348</v>
      </c>
      <c r="B39" s="21">
        <v>1</v>
      </c>
      <c r="C39" s="21">
        <v>1</v>
      </c>
      <c r="D39" s="21">
        <v>1</v>
      </c>
      <c r="E39" s="21">
        <v>0</v>
      </c>
      <c r="F39" s="21">
        <v>0</v>
      </c>
      <c r="G39" s="21">
        <v>0</v>
      </c>
    </row>
    <row r="40" spans="1:7" x14ac:dyDescent="0.2">
      <c r="A40" s="20" t="s">
        <v>349</v>
      </c>
      <c r="B40" s="21">
        <v>0</v>
      </c>
      <c r="C40" s="21">
        <v>0</v>
      </c>
      <c r="D40" s="21">
        <v>0</v>
      </c>
      <c r="E40" s="21">
        <v>0</v>
      </c>
      <c r="F40" s="21">
        <v>0</v>
      </c>
      <c r="G40" s="21">
        <v>0</v>
      </c>
    </row>
    <row r="41" spans="1:7" x14ac:dyDescent="0.2">
      <c r="A41" s="20" t="s">
        <v>350</v>
      </c>
      <c r="B41" s="21">
        <v>7</v>
      </c>
      <c r="C41" s="21">
        <v>6</v>
      </c>
      <c r="D41" s="21">
        <v>1</v>
      </c>
      <c r="E41" s="21">
        <v>3</v>
      </c>
      <c r="F41" s="21">
        <v>1</v>
      </c>
      <c r="G41" s="21">
        <v>0</v>
      </c>
    </row>
    <row r="42" spans="1:7" x14ac:dyDescent="0.2">
      <c r="A42" s="20" t="s">
        <v>351</v>
      </c>
      <c r="B42" s="21">
        <v>7</v>
      </c>
      <c r="C42" s="21">
        <v>5</v>
      </c>
      <c r="D42" s="21">
        <v>0</v>
      </c>
      <c r="E42" s="21">
        <v>0</v>
      </c>
      <c r="F42" s="21">
        <v>2</v>
      </c>
      <c r="G42" s="21">
        <v>0</v>
      </c>
    </row>
    <row r="43" spans="1:7" x14ac:dyDescent="0.2">
      <c r="A43" s="20" t="s">
        <v>352</v>
      </c>
      <c r="B43" s="21">
        <v>4</v>
      </c>
      <c r="C43" s="21">
        <v>3</v>
      </c>
      <c r="D43" s="21">
        <v>3</v>
      </c>
      <c r="E43" s="21">
        <v>1</v>
      </c>
      <c r="F43" s="21">
        <v>0</v>
      </c>
      <c r="G43" s="21">
        <v>0</v>
      </c>
    </row>
    <row r="44" spans="1:7" x14ac:dyDescent="0.2">
      <c r="A44" s="20" t="s">
        <v>353</v>
      </c>
      <c r="B44" s="21">
        <v>11</v>
      </c>
      <c r="C44" s="21">
        <v>8</v>
      </c>
      <c r="D44" s="21">
        <v>3</v>
      </c>
      <c r="E44" s="21">
        <v>1</v>
      </c>
      <c r="F44" s="21">
        <v>2</v>
      </c>
      <c r="G44" s="21">
        <v>0</v>
      </c>
    </row>
    <row r="45" spans="1:7" x14ac:dyDescent="0.2">
      <c r="A45" s="9" t="s">
        <v>356</v>
      </c>
      <c r="B45" s="9"/>
      <c r="C45" s="9"/>
      <c r="D45" s="9"/>
      <c r="E45" s="9"/>
      <c r="F45" s="9"/>
      <c r="G45" s="9"/>
    </row>
    <row r="46" spans="1:7" x14ac:dyDescent="0.2">
      <c r="A46" s="20" t="s">
        <v>357</v>
      </c>
      <c r="B46" s="21">
        <v>6</v>
      </c>
      <c r="C46" s="21">
        <v>4</v>
      </c>
      <c r="D46" s="21">
        <v>5</v>
      </c>
      <c r="E46" s="21">
        <v>2</v>
      </c>
      <c r="F46" s="21">
        <v>1</v>
      </c>
      <c r="G46" s="21">
        <v>0</v>
      </c>
    </row>
    <row r="47" spans="1:7" x14ac:dyDescent="0.2">
      <c r="A47" s="20" t="s">
        <v>328</v>
      </c>
      <c r="B47" s="21">
        <v>7</v>
      </c>
      <c r="C47" s="21">
        <v>4</v>
      </c>
      <c r="D47" s="21">
        <v>0</v>
      </c>
      <c r="E47" s="21">
        <v>1</v>
      </c>
      <c r="F47" s="21">
        <v>2</v>
      </c>
      <c r="G47" s="21">
        <v>0</v>
      </c>
    </row>
    <row r="48" spans="1:7" x14ac:dyDescent="0.2">
      <c r="A48" s="20" t="s">
        <v>329</v>
      </c>
      <c r="B48" s="21">
        <v>13</v>
      </c>
      <c r="C48" s="21">
        <v>7</v>
      </c>
      <c r="D48" s="21">
        <v>3</v>
      </c>
      <c r="E48" s="21">
        <v>5</v>
      </c>
      <c r="F48" s="21">
        <v>4</v>
      </c>
      <c r="G48" s="21">
        <v>1</v>
      </c>
    </row>
    <row r="49" spans="1:7" x14ac:dyDescent="0.2">
      <c r="A49" s="20" t="s">
        <v>330</v>
      </c>
      <c r="B49" s="21">
        <v>11</v>
      </c>
      <c r="C49" s="21">
        <v>8</v>
      </c>
      <c r="D49" s="21">
        <v>1</v>
      </c>
      <c r="E49" s="21">
        <v>0</v>
      </c>
      <c r="F49" s="21">
        <v>3</v>
      </c>
      <c r="G49" s="21">
        <v>0</v>
      </c>
    </row>
    <row r="50" spans="1:7" x14ac:dyDescent="0.2">
      <c r="A50" s="20" t="s">
        <v>358</v>
      </c>
      <c r="B50" s="21">
        <v>2</v>
      </c>
      <c r="C50" s="21">
        <v>1</v>
      </c>
      <c r="D50" s="21">
        <v>2</v>
      </c>
      <c r="E50" s="21">
        <v>0</v>
      </c>
      <c r="F50" s="21">
        <v>0</v>
      </c>
      <c r="G50" s="21">
        <v>0</v>
      </c>
    </row>
    <row r="51" spans="1:7" x14ac:dyDescent="0.2">
      <c r="A51" s="9" t="s">
        <v>359</v>
      </c>
      <c r="B51" s="10">
        <v>6</v>
      </c>
      <c r="C51" s="10">
        <v>4</v>
      </c>
      <c r="D51" s="10">
        <v>5</v>
      </c>
      <c r="E51" s="10">
        <v>2</v>
      </c>
      <c r="F51" s="10">
        <v>1</v>
      </c>
      <c r="G51" s="10">
        <v>0</v>
      </c>
    </row>
    <row r="52" spans="1:7" x14ac:dyDescent="0.2">
      <c r="A52" s="20" t="s">
        <v>331</v>
      </c>
      <c r="B52" s="21">
        <v>5</v>
      </c>
      <c r="C52" s="21">
        <v>3</v>
      </c>
      <c r="D52" s="21">
        <v>0</v>
      </c>
      <c r="E52" s="21">
        <v>0</v>
      </c>
      <c r="F52" s="21">
        <v>2</v>
      </c>
      <c r="G52" s="21">
        <v>0</v>
      </c>
    </row>
    <row r="53" spans="1:7" x14ac:dyDescent="0.2">
      <c r="A53" s="20" t="s">
        <v>332</v>
      </c>
      <c r="B53" s="21">
        <v>5</v>
      </c>
      <c r="C53" s="21">
        <v>0</v>
      </c>
      <c r="D53" s="21">
        <v>1</v>
      </c>
      <c r="E53" s="21">
        <v>2</v>
      </c>
      <c r="F53" s="21">
        <v>2</v>
      </c>
      <c r="G53" s="21">
        <v>1</v>
      </c>
    </row>
    <row r="54" spans="1:7" x14ac:dyDescent="0.2">
      <c r="A54" s="20" t="s">
        <v>333</v>
      </c>
      <c r="B54" s="21">
        <v>4</v>
      </c>
      <c r="C54" s="21">
        <v>2</v>
      </c>
      <c r="D54" s="21">
        <v>0</v>
      </c>
      <c r="E54" s="21">
        <v>0</v>
      </c>
      <c r="F54" s="21">
        <v>2</v>
      </c>
      <c r="G54" s="21">
        <v>0</v>
      </c>
    </row>
    <row r="55" spans="1:7" x14ac:dyDescent="0.2">
      <c r="A55" s="20" t="s">
        <v>358</v>
      </c>
      <c r="B55" s="21">
        <v>1</v>
      </c>
      <c r="C55" s="21">
        <v>1</v>
      </c>
      <c r="D55" s="21">
        <v>1</v>
      </c>
      <c r="E55" s="21">
        <v>0</v>
      </c>
      <c r="F55" s="21">
        <v>0</v>
      </c>
      <c r="G55" s="21">
        <v>0</v>
      </c>
    </row>
    <row r="56" spans="1:7" x14ac:dyDescent="0.2">
      <c r="A56" s="9" t="s">
        <v>360</v>
      </c>
      <c r="B56" s="10">
        <v>0</v>
      </c>
      <c r="C56" s="10">
        <v>0</v>
      </c>
      <c r="D56" s="10">
        <v>0</v>
      </c>
      <c r="E56" s="10">
        <v>0</v>
      </c>
      <c r="F56" s="10">
        <v>0</v>
      </c>
      <c r="G56" s="10">
        <v>0</v>
      </c>
    </row>
    <row r="57" spans="1:7" x14ac:dyDescent="0.2">
      <c r="A57" s="20" t="s">
        <v>331</v>
      </c>
      <c r="B57" s="21">
        <v>2</v>
      </c>
      <c r="C57" s="21">
        <v>1</v>
      </c>
      <c r="D57" s="21">
        <v>0</v>
      </c>
      <c r="E57" s="21">
        <v>1</v>
      </c>
      <c r="F57" s="21">
        <v>0</v>
      </c>
      <c r="G57" s="21">
        <v>0</v>
      </c>
    </row>
    <row r="58" spans="1:7" x14ac:dyDescent="0.2">
      <c r="A58" s="20" t="s">
        <v>332</v>
      </c>
      <c r="B58" s="21">
        <v>8</v>
      </c>
      <c r="C58" s="21">
        <v>7</v>
      </c>
      <c r="D58" s="21">
        <v>2</v>
      </c>
      <c r="E58" s="21">
        <v>3</v>
      </c>
      <c r="F58" s="21">
        <v>2</v>
      </c>
      <c r="G58" s="21">
        <v>0</v>
      </c>
    </row>
    <row r="59" spans="1:7" x14ac:dyDescent="0.2">
      <c r="A59" s="20" t="s">
        <v>333</v>
      </c>
      <c r="B59" s="21">
        <v>7</v>
      </c>
      <c r="C59" s="21">
        <v>6</v>
      </c>
      <c r="D59" s="21">
        <v>1</v>
      </c>
      <c r="E59" s="21">
        <v>0</v>
      </c>
      <c r="F59" s="21">
        <v>1</v>
      </c>
      <c r="G59" s="21">
        <v>0</v>
      </c>
    </row>
    <row r="60" spans="1:7" x14ac:dyDescent="0.2">
      <c r="A60" s="20" t="s">
        <v>358</v>
      </c>
      <c r="B60" s="21">
        <v>1</v>
      </c>
      <c r="C60" s="21">
        <v>0</v>
      </c>
      <c r="D60" s="21">
        <v>1</v>
      </c>
      <c r="E60" s="21">
        <v>0</v>
      </c>
      <c r="F60" s="21">
        <v>0</v>
      </c>
      <c r="G60" s="21">
        <v>0</v>
      </c>
    </row>
    <row r="61" spans="1:7" x14ac:dyDescent="0.2">
      <c r="A61" s="9" t="s">
        <v>361</v>
      </c>
      <c r="B61" s="9"/>
      <c r="C61" s="9"/>
      <c r="D61" s="9"/>
      <c r="E61" s="9"/>
      <c r="F61" s="9"/>
      <c r="G61" s="9"/>
    </row>
    <row r="62" spans="1:7" x14ac:dyDescent="0.2">
      <c r="A62" s="20" t="s">
        <v>362</v>
      </c>
      <c r="B62" s="21">
        <v>5</v>
      </c>
      <c r="C62" s="21">
        <v>4</v>
      </c>
      <c r="D62" s="21">
        <v>2</v>
      </c>
      <c r="E62" s="21">
        <v>1</v>
      </c>
      <c r="F62" s="21">
        <v>1</v>
      </c>
      <c r="G62" s="21">
        <v>0</v>
      </c>
    </row>
    <row r="63" spans="1:7" x14ac:dyDescent="0.2">
      <c r="A63" s="20" t="s">
        <v>363</v>
      </c>
      <c r="B63" s="21">
        <v>17</v>
      </c>
      <c r="C63" s="21">
        <v>10</v>
      </c>
      <c r="D63" s="21">
        <v>2</v>
      </c>
      <c r="E63" s="21">
        <v>3</v>
      </c>
      <c r="F63" s="21">
        <v>4</v>
      </c>
      <c r="G63" s="21">
        <v>0</v>
      </c>
    </row>
    <row r="64" spans="1:7" x14ac:dyDescent="0.2">
      <c r="A64" s="20" t="s">
        <v>364</v>
      </c>
      <c r="B64" s="21">
        <v>3</v>
      </c>
      <c r="C64" s="21">
        <v>2</v>
      </c>
      <c r="D64" s="21">
        <v>1</v>
      </c>
      <c r="E64" s="21">
        <v>1</v>
      </c>
      <c r="F64" s="21">
        <v>0</v>
      </c>
      <c r="G64" s="21">
        <v>1</v>
      </c>
    </row>
    <row r="65" spans="1:7" x14ac:dyDescent="0.2">
      <c r="A65" s="20" t="s">
        <v>365</v>
      </c>
      <c r="B65" s="21">
        <v>11</v>
      </c>
      <c r="C65" s="21">
        <v>7</v>
      </c>
      <c r="D65" s="21">
        <v>4</v>
      </c>
      <c r="E65" s="21">
        <v>3</v>
      </c>
      <c r="F65" s="21">
        <v>4</v>
      </c>
      <c r="G65" s="21">
        <v>0</v>
      </c>
    </row>
    <row r="66" spans="1:7" x14ac:dyDescent="0.2">
      <c r="A66" s="20" t="s">
        <v>366</v>
      </c>
      <c r="B66" s="21">
        <v>3</v>
      </c>
      <c r="C66" s="21">
        <v>1</v>
      </c>
      <c r="D66" s="21">
        <v>2</v>
      </c>
      <c r="E66" s="21">
        <v>0</v>
      </c>
      <c r="F66" s="21">
        <v>1</v>
      </c>
      <c r="G66" s="21">
        <v>0</v>
      </c>
    </row>
    <row r="67" spans="1:7" x14ac:dyDescent="0.2">
      <c r="A67" s="9" t="s">
        <v>367</v>
      </c>
      <c r="B67" s="9"/>
      <c r="C67" s="9"/>
      <c r="D67" s="9"/>
      <c r="E67" s="9"/>
      <c r="F67" s="9"/>
      <c r="G67" s="9"/>
    </row>
    <row r="68" spans="1:7" x14ac:dyDescent="0.2">
      <c r="A68" s="20" t="s">
        <v>368</v>
      </c>
      <c r="B68" s="21">
        <v>28</v>
      </c>
      <c r="C68" s="21">
        <v>17</v>
      </c>
      <c r="D68" s="21">
        <v>7</v>
      </c>
      <c r="E68" s="21">
        <v>6</v>
      </c>
      <c r="F68" s="21">
        <v>8</v>
      </c>
      <c r="G68" s="21">
        <v>1</v>
      </c>
    </row>
    <row r="69" spans="1:7" x14ac:dyDescent="0.2">
      <c r="A69" s="20" t="s">
        <v>180</v>
      </c>
      <c r="B69" s="21">
        <v>4</v>
      </c>
      <c r="C69" s="21">
        <v>1</v>
      </c>
      <c r="D69" s="21">
        <v>0</v>
      </c>
      <c r="E69" s="21">
        <v>1</v>
      </c>
      <c r="F69" s="21">
        <v>2</v>
      </c>
      <c r="G69" s="21">
        <v>0</v>
      </c>
    </row>
    <row r="70" spans="1:7" x14ac:dyDescent="0.2">
      <c r="A70" s="20" t="s">
        <v>369</v>
      </c>
      <c r="B70" s="21">
        <v>0</v>
      </c>
      <c r="C70" s="21">
        <v>0</v>
      </c>
      <c r="D70" s="21">
        <v>0</v>
      </c>
      <c r="E70" s="21">
        <v>0</v>
      </c>
      <c r="F70" s="21">
        <v>0</v>
      </c>
      <c r="G70" s="21">
        <v>0</v>
      </c>
    </row>
    <row r="71" spans="1:7" x14ac:dyDescent="0.2">
      <c r="A71" s="20" t="s">
        <v>370</v>
      </c>
      <c r="B71" s="21">
        <v>3</v>
      </c>
      <c r="C71" s="21">
        <v>3</v>
      </c>
      <c r="D71" s="21">
        <v>2</v>
      </c>
      <c r="E71" s="21">
        <v>1</v>
      </c>
      <c r="F71" s="21">
        <v>0</v>
      </c>
      <c r="G71" s="21">
        <v>0</v>
      </c>
    </row>
    <row r="72" spans="1:7" x14ac:dyDescent="0.2">
      <c r="A72" s="20" t="s">
        <v>371</v>
      </c>
      <c r="B72" s="21">
        <v>3</v>
      </c>
      <c r="C72" s="21">
        <v>2</v>
      </c>
      <c r="D72" s="21">
        <v>1</v>
      </c>
      <c r="E72" s="21">
        <v>0</v>
      </c>
      <c r="F72" s="21">
        <v>0</v>
      </c>
      <c r="G72" s="21">
        <v>0</v>
      </c>
    </row>
    <row r="73" spans="1:7" x14ac:dyDescent="0.2">
      <c r="A73" s="20" t="s">
        <v>366</v>
      </c>
      <c r="B73" s="21">
        <v>1</v>
      </c>
      <c r="C73" s="21">
        <v>1</v>
      </c>
      <c r="D73" s="21">
        <v>1</v>
      </c>
      <c r="E73" s="21">
        <v>0</v>
      </c>
      <c r="F73" s="21">
        <v>0</v>
      </c>
      <c r="G73" s="21">
        <v>0</v>
      </c>
    </row>
    <row r="74" spans="1:7" x14ac:dyDescent="0.2">
      <c r="A74" s="9" t="s">
        <v>372</v>
      </c>
      <c r="B74" s="9"/>
      <c r="C74" s="9"/>
      <c r="D74" s="9"/>
      <c r="E74" s="9"/>
      <c r="F74" s="9"/>
      <c r="G74" s="9"/>
    </row>
    <row r="75" spans="1:7" x14ac:dyDescent="0.2">
      <c r="A75" s="20" t="s">
        <v>373</v>
      </c>
      <c r="B75" s="21">
        <v>28</v>
      </c>
      <c r="C75" s="21">
        <v>17</v>
      </c>
      <c r="D75" s="21">
        <v>7</v>
      </c>
      <c r="E75" s="21">
        <v>6</v>
      </c>
      <c r="F75" s="21">
        <v>8</v>
      </c>
      <c r="G75" s="21">
        <v>1</v>
      </c>
    </row>
    <row r="76" spans="1:7" x14ac:dyDescent="0.2">
      <c r="A76" s="20" t="s">
        <v>374</v>
      </c>
      <c r="B76" s="21">
        <v>8</v>
      </c>
      <c r="C76" s="21">
        <v>4</v>
      </c>
      <c r="D76" s="21">
        <v>3</v>
      </c>
      <c r="E76" s="21">
        <v>2</v>
      </c>
      <c r="F76" s="21">
        <v>2</v>
      </c>
      <c r="G76" s="21">
        <v>0</v>
      </c>
    </row>
    <row r="77" spans="1:7" x14ac:dyDescent="0.2">
      <c r="A77" s="20" t="s">
        <v>375</v>
      </c>
      <c r="B77" s="21">
        <v>0</v>
      </c>
      <c r="C77" s="21">
        <v>0</v>
      </c>
      <c r="D77" s="21">
        <v>0</v>
      </c>
      <c r="E77" s="21">
        <v>0</v>
      </c>
      <c r="F77" s="21">
        <v>0</v>
      </c>
      <c r="G77" s="21">
        <v>0</v>
      </c>
    </row>
    <row r="78" spans="1:7" x14ac:dyDescent="0.2">
      <c r="A78" s="20" t="s">
        <v>376</v>
      </c>
      <c r="B78" s="21">
        <v>0</v>
      </c>
      <c r="C78" s="21">
        <v>0</v>
      </c>
      <c r="D78" s="21">
        <v>0</v>
      </c>
      <c r="E78" s="21">
        <v>0</v>
      </c>
      <c r="F78" s="21">
        <v>0</v>
      </c>
      <c r="G78" s="21">
        <v>0</v>
      </c>
    </row>
    <row r="79" spans="1:7" x14ac:dyDescent="0.2">
      <c r="A79" s="20" t="s">
        <v>377</v>
      </c>
      <c r="B79" s="21">
        <v>0</v>
      </c>
      <c r="C79" s="21">
        <v>0</v>
      </c>
      <c r="D79" s="21">
        <v>0</v>
      </c>
      <c r="E79" s="21">
        <v>0</v>
      </c>
      <c r="F79" s="21">
        <v>0</v>
      </c>
      <c r="G79" s="21">
        <v>0</v>
      </c>
    </row>
    <row r="80" spans="1:7" x14ac:dyDescent="0.2">
      <c r="A80" s="20" t="s">
        <v>378</v>
      </c>
      <c r="B80" s="21">
        <v>2</v>
      </c>
      <c r="C80" s="21">
        <v>2</v>
      </c>
      <c r="D80" s="21">
        <v>0</v>
      </c>
      <c r="E80" s="21">
        <v>0</v>
      </c>
      <c r="F80" s="21">
        <v>0</v>
      </c>
      <c r="G80" s="21">
        <v>0</v>
      </c>
    </row>
    <row r="81" spans="1:7" x14ac:dyDescent="0.2">
      <c r="A81" s="20" t="s">
        <v>366</v>
      </c>
      <c r="B81" s="21">
        <v>1</v>
      </c>
      <c r="C81" s="21">
        <v>1</v>
      </c>
      <c r="D81" s="21">
        <v>1</v>
      </c>
      <c r="E81" s="21">
        <v>0</v>
      </c>
      <c r="F81" s="21">
        <v>0</v>
      </c>
      <c r="G81" s="21">
        <v>0</v>
      </c>
    </row>
    <row r="82" spans="1:7" x14ac:dyDescent="0.2">
      <c r="A82" s="9" t="s">
        <v>379</v>
      </c>
      <c r="B82" s="9"/>
      <c r="C82" s="9"/>
      <c r="D82" s="9"/>
      <c r="E82" s="9"/>
      <c r="F82" s="9"/>
      <c r="G82" s="9"/>
    </row>
    <row r="83" spans="1:7" x14ac:dyDescent="0.2">
      <c r="A83" s="20" t="s">
        <v>380</v>
      </c>
      <c r="B83" s="21">
        <v>6</v>
      </c>
      <c r="C83" s="21">
        <v>6</v>
      </c>
      <c r="D83" s="21">
        <v>1</v>
      </c>
      <c r="E83" s="21">
        <v>1</v>
      </c>
      <c r="F83" s="21">
        <v>0</v>
      </c>
      <c r="G83" s="21">
        <v>0</v>
      </c>
    </row>
    <row r="84" spans="1:7" x14ac:dyDescent="0.2">
      <c r="A84" s="20" t="s">
        <v>381</v>
      </c>
      <c r="B84" s="21">
        <v>32</v>
      </c>
      <c r="C84" s="21">
        <v>17</v>
      </c>
      <c r="D84" s="21">
        <v>9</v>
      </c>
      <c r="E84" s="21">
        <v>7</v>
      </c>
      <c r="F84" s="21">
        <v>10</v>
      </c>
      <c r="G84" s="21">
        <v>1</v>
      </c>
    </row>
    <row r="85" spans="1:7" x14ac:dyDescent="0.2">
      <c r="A85" s="20" t="s">
        <v>366</v>
      </c>
      <c r="B85" s="21">
        <v>1</v>
      </c>
      <c r="C85" s="21">
        <v>1</v>
      </c>
      <c r="D85" s="21">
        <v>1</v>
      </c>
      <c r="E85" s="21">
        <v>0</v>
      </c>
      <c r="F85" s="21">
        <v>0</v>
      </c>
      <c r="G85" s="21">
        <v>0</v>
      </c>
    </row>
    <row r="86" spans="1:7" x14ac:dyDescent="0.2">
      <c r="A86" s="9" t="s">
        <v>382</v>
      </c>
      <c r="B86" s="9"/>
      <c r="C86" s="9"/>
      <c r="D86" s="9"/>
      <c r="E86" s="9"/>
      <c r="F86" s="9"/>
      <c r="G86" s="9"/>
    </row>
    <row r="87" spans="1:7" x14ac:dyDescent="0.2">
      <c r="A87" s="20" t="s">
        <v>383</v>
      </c>
      <c r="B87" s="21">
        <v>5</v>
      </c>
      <c r="C87" s="21">
        <v>5</v>
      </c>
      <c r="D87" s="21">
        <v>0</v>
      </c>
      <c r="E87" s="21">
        <v>1</v>
      </c>
      <c r="F87" s="21">
        <v>0</v>
      </c>
      <c r="G87" s="21">
        <v>0</v>
      </c>
    </row>
    <row r="88" spans="1:7" x14ac:dyDescent="0.2">
      <c r="A88" s="20" t="s">
        <v>181</v>
      </c>
      <c r="B88" s="21">
        <v>19</v>
      </c>
      <c r="C88" s="21">
        <v>12</v>
      </c>
      <c r="D88" s="21">
        <v>6</v>
      </c>
      <c r="E88" s="21">
        <v>4</v>
      </c>
      <c r="F88" s="21">
        <v>5</v>
      </c>
      <c r="G88" s="21">
        <v>1</v>
      </c>
    </row>
    <row r="89" spans="1:7" x14ac:dyDescent="0.2">
      <c r="A89" s="20" t="s">
        <v>182</v>
      </c>
      <c r="B89" s="21">
        <v>1</v>
      </c>
      <c r="C89" s="21">
        <v>0</v>
      </c>
      <c r="D89" s="21">
        <v>0</v>
      </c>
      <c r="E89" s="21">
        <v>0</v>
      </c>
      <c r="F89" s="21">
        <v>1</v>
      </c>
      <c r="G89" s="21">
        <v>0</v>
      </c>
    </row>
    <row r="90" spans="1:7" x14ac:dyDescent="0.2">
      <c r="A90" s="20" t="s">
        <v>384</v>
      </c>
      <c r="B90" s="21">
        <v>0</v>
      </c>
      <c r="C90" s="21">
        <v>0</v>
      </c>
      <c r="D90" s="21">
        <v>0</v>
      </c>
      <c r="E90" s="21">
        <v>0</v>
      </c>
      <c r="F90" s="21">
        <v>0</v>
      </c>
      <c r="G90" s="21">
        <v>0</v>
      </c>
    </row>
    <row r="91" spans="1:7" x14ac:dyDescent="0.2">
      <c r="A91" s="20" t="s">
        <v>183</v>
      </c>
      <c r="B91" s="21">
        <v>0</v>
      </c>
      <c r="C91" s="21">
        <v>0</v>
      </c>
      <c r="D91" s="21">
        <v>0</v>
      </c>
      <c r="E91" s="21">
        <v>0</v>
      </c>
      <c r="F91" s="21">
        <v>0</v>
      </c>
      <c r="G91" s="21">
        <v>0</v>
      </c>
    </row>
    <row r="92" spans="1:7" x14ac:dyDescent="0.2">
      <c r="A92" s="20" t="s">
        <v>385</v>
      </c>
      <c r="B92" s="21">
        <v>2</v>
      </c>
      <c r="C92" s="21">
        <v>1</v>
      </c>
      <c r="D92" s="21">
        <v>1</v>
      </c>
      <c r="E92" s="21">
        <v>0</v>
      </c>
      <c r="F92" s="21">
        <v>1</v>
      </c>
      <c r="G92" s="21">
        <v>0</v>
      </c>
    </row>
    <row r="93" spans="1:7" x14ac:dyDescent="0.2">
      <c r="A93" s="20" t="s">
        <v>386</v>
      </c>
      <c r="B93" s="21">
        <v>8</v>
      </c>
      <c r="C93" s="21">
        <v>4</v>
      </c>
      <c r="D93" s="21">
        <v>2</v>
      </c>
      <c r="E93" s="21">
        <v>1</v>
      </c>
      <c r="F93" s="21">
        <v>2</v>
      </c>
      <c r="G93" s="21">
        <v>0</v>
      </c>
    </row>
    <row r="94" spans="1:7" x14ac:dyDescent="0.2">
      <c r="A94" s="20" t="s">
        <v>387</v>
      </c>
      <c r="B94" s="21">
        <v>1</v>
      </c>
      <c r="C94" s="21">
        <v>0</v>
      </c>
      <c r="D94" s="21">
        <v>0</v>
      </c>
      <c r="E94" s="21">
        <v>0</v>
      </c>
      <c r="F94" s="21">
        <v>1</v>
      </c>
      <c r="G94" s="21">
        <v>0</v>
      </c>
    </row>
    <row r="95" spans="1:7" x14ac:dyDescent="0.2">
      <c r="A95" s="20" t="s">
        <v>366</v>
      </c>
      <c r="B95" s="21">
        <v>3</v>
      </c>
      <c r="C95" s="21">
        <v>2</v>
      </c>
      <c r="D95" s="21">
        <v>2</v>
      </c>
      <c r="E95" s="21">
        <v>2</v>
      </c>
      <c r="F95" s="21">
        <v>0</v>
      </c>
      <c r="G95" s="21">
        <v>0</v>
      </c>
    </row>
    <row r="96" spans="1:7" x14ac:dyDescent="0.2">
      <c r="A96" s="9" t="s">
        <v>388</v>
      </c>
      <c r="B96" s="9"/>
      <c r="C96" s="9"/>
      <c r="D96" s="9"/>
      <c r="E96" s="9"/>
      <c r="F96" s="9"/>
      <c r="G96" s="9"/>
    </row>
    <row r="97" spans="1:7" x14ac:dyDescent="0.2">
      <c r="A97" s="20" t="s">
        <v>184</v>
      </c>
      <c r="B97" s="21">
        <v>4</v>
      </c>
      <c r="C97" s="21">
        <v>3</v>
      </c>
      <c r="D97" s="21">
        <v>1</v>
      </c>
      <c r="E97" s="21">
        <v>1</v>
      </c>
      <c r="F97" s="21">
        <v>1</v>
      </c>
      <c r="G97" s="21">
        <v>0</v>
      </c>
    </row>
    <row r="98" spans="1:7" x14ac:dyDescent="0.2">
      <c r="A98" s="20" t="s">
        <v>185</v>
      </c>
      <c r="B98" s="21">
        <v>11</v>
      </c>
      <c r="C98" s="21">
        <v>8</v>
      </c>
      <c r="D98" s="21">
        <v>3</v>
      </c>
      <c r="E98" s="21">
        <v>2</v>
      </c>
      <c r="F98" s="21">
        <v>3</v>
      </c>
      <c r="G98" s="21">
        <v>0</v>
      </c>
    </row>
    <row r="99" spans="1:7" x14ac:dyDescent="0.2">
      <c r="A99" s="20" t="s">
        <v>186</v>
      </c>
      <c r="B99" s="21">
        <v>3</v>
      </c>
      <c r="C99" s="21">
        <v>2</v>
      </c>
      <c r="D99" s="21">
        <v>0</v>
      </c>
      <c r="E99" s="21">
        <v>0</v>
      </c>
      <c r="F99" s="21">
        <v>0</v>
      </c>
      <c r="G99" s="21">
        <v>1</v>
      </c>
    </row>
    <row r="100" spans="1:7" x14ac:dyDescent="0.2">
      <c r="A100" s="20" t="s">
        <v>187</v>
      </c>
      <c r="B100" s="21">
        <v>6</v>
      </c>
      <c r="C100" s="21">
        <v>1</v>
      </c>
      <c r="D100" s="21">
        <v>2</v>
      </c>
      <c r="E100" s="21">
        <v>2</v>
      </c>
      <c r="F100" s="21">
        <v>3</v>
      </c>
      <c r="G100" s="21">
        <v>0</v>
      </c>
    </row>
    <row r="101" spans="1:7" x14ac:dyDescent="0.2">
      <c r="A101" s="20" t="s">
        <v>188</v>
      </c>
      <c r="B101" s="21">
        <v>0</v>
      </c>
      <c r="C101" s="21">
        <v>0</v>
      </c>
      <c r="D101" s="21">
        <v>0</v>
      </c>
      <c r="E101" s="21">
        <v>0</v>
      </c>
      <c r="F101" s="21">
        <v>0</v>
      </c>
      <c r="G101" s="21">
        <v>0</v>
      </c>
    </row>
    <row r="102" spans="1:7" x14ac:dyDescent="0.2">
      <c r="A102" s="20" t="s">
        <v>189</v>
      </c>
      <c r="B102" s="21">
        <v>1</v>
      </c>
      <c r="C102" s="21">
        <v>0</v>
      </c>
      <c r="D102" s="21">
        <v>0</v>
      </c>
      <c r="E102" s="21">
        <v>1</v>
      </c>
      <c r="F102" s="21">
        <v>0</v>
      </c>
      <c r="G102" s="21">
        <v>0</v>
      </c>
    </row>
    <row r="103" spans="1:7" x14ac:dyDescent="0.2">
      <c r="A103" s="20" t="s">
        <v>190</v>
      </c>
      <c r="B103" s="21">
        <v>1</v>
      </c>
      <c r="C103" s="21">
        <v>1</v>
      </c>
      <c r="D103" s="21">
        <v>1</v>
      </c>
      <c r="E103" s="21">
        <v>0</v>
      </c>
      <c r="F103" s="21">
        <v>0</v>
      </c>
      <c r="G103" s="21">
        <v>0</v>
      </c>
    </row>
    <row r="104" spans="1:7" x14ac:dyDescent="0.2">
      <c r="A104" s="20" t="s">
        <v>191</v>
      </c>
      <c r="B104" s="21">
        <v>0</v>
      </c>
      <c r="C104" s="21">
        <v>0</v>
      </c>
      <c r="D104" s="21">
        <v>0</v>
      </c>
      <c r="E104" s="21">
        <v>0</v>
      </c>
      <c r="F104" s="21">
        <v>0</v>
      </c>
      <c r="G104" s="21">
        <v>0</v>
      </c>
    </row>
    <row r="105" spans="1:7" x14ac:dyDescent="0.2">
      <c r="A105" s="20" t="s">
        <v>192</v>
      </c>
      <c r="B105" s="21">
        <v>0</v>
      </c>
      <c r="C105" s="21">
        <v>0</v>
      </c>
      <c r="D105" s="21">
        <v>0</v>
      </c>
      <c r="E105" s="21">
        <v>0</v>
      </c>
      <c r="F105" s="21">
        <v>0</v>
      </c>
      <c r="G105" s="21">
        <v>0</v>
      </c>
    </row>
    <row r="106" spans="1:7" x14ac:dyDescent="0.2">
      <c r="A106" s="20" t="s">
        <v>193</v>
      </c>
      <c r="B106" s="21">
        <v>0</v>
      </c>
      <c r="C106" s="21">
        <v>0</v>
      </c>
      <c r="D106" s="21">
        <v>0</v>
      </c>
      <c r="E106" s="21">
        <v>0</v>
      </c>
      <c r="F106" s="21">
        <v>0</v>
      </c>
      <c r="G106" s="21">
        <v>0</v>
      </c>
    </row>
    <row r="107" spans="1:7" x14ac:dyDescent="0.2">
      <c r="A107" s="20" t="s">
        <v>389</v>
      </c>
      <c r="B107" s="21">
        <v>7</v>
      </c>
      <c r="C107" s="21">
        <v>3</v>
      </c>
      <c r="D107" s="21">
        <v>2</v>
      </c>
      <c r="E107" s="21">
        <v>2</v>
      </c>
      <c r="F107" s="21">
        <v>3</v>
      </c>
      <c r="G107" s="21">
        <v>0</v>
      </c>
    </row>
    <row r="108" spans="1:7" x14ac:dyDescent="0.2">
      <c r="A108" s="20" t="s">
        <v>366</v>
      </c>
      <c r="B108" s="21">
        <v>6</v>
      </c>
      <c r="C108" s="21">
        <v>6</v>
      </c>
      <c r="D108" s="21">
        <v>2</v>
      </c>
      <c r="E108" s="21">
        <v>0</v>
      </c>
      <c r="F108" s="21">
        <v>0</v>
      </c>
      <c r="G108" s="21">
        <v>0</v>
      </c>
    </row>
    <row r="109" spans="1:7" x14ac:dyDescent="0.2">
      <c r="A109" s="9" t="s">
        <v>390</v>
      </c>
      <c r="B109" s="9"/>
      <c r="C109" s="9"/>
      <c r="D109" s="9"/>
      <c r="E109" s="9"/>
      <c r="F109" s="9"/>
      <c r="G109" s="9"/>
    </row>
    <row r="110" spans="1:7" x14ac:dyDescent="0.2">
      <c r="A110" s="20" t="s">
        <v>391</v>
      </c>
      <c r="B110" s="21">
        <v>13</v>
      </c>
      <c r="C110" s="21">
        <v>11</v>
      </c>
      <c r="D110" s="21">
        <v>4</v>
      </c>
      <c r="E110" s="21">
        <v>4</v>
      </c>
      <c r="F110" s="21">
        <v>0</v>
      </c>
      <c r="G110" s="21">
        <v>0</v>
      </c>
    </row>
    <row r="111" spans="1:7" x14ac:dyDescent="0.2">
      <c r="A111" s="20" t="s">
        <v>392</v>
      </c>
      <c r="B111" s="21">
        <v>16</v>
      </c>
      <c r="C111" s="21">
        <v>8</v>
      </c>
      <c r="D111" s="21">
        <v>4</v>
      </c>
      <c r="E111" s="21">
        <v>3</v>
      </c>
      <c r="F111" s="21">
        <v>6</v>
      </c>
      <c r="G111" s="21">
        <v>0</v>
      </c>
    </row>
    <row r="112" spans="1:7" x14ac:dyDescent="0.2">
      <c r="A112" s="20" t="s">
        <v>393</v>
      </c>
      <c r="B112" s="21">
        <v>8</v>
      </c>
      <c r="C112" s="21">
        <v>4</v>
      </c>
      <c r="D112" s="21">
        <v>2</v>
      </c>
      <c r="E112" s="21">
        <v>0</v>
      </c>
      <c r="F112" s="21">
        <v>2</v>
      </c>
      <c r="G112" s="21">
        <v>1</v>
      </c>
    </row>
    <row r="113" spans="1:7" x14ac:dyDescent="0.2">
      <c r="A113" s="20" t="s">
        <v>394</v>
      </c>
      <c r="B113" s="21">
        <v>2</v>
      </c>
      <c r="C113" s="21">
        <v>1</v>
      </c>
      <c r="D113" s="21">
        <v>1</v>
      </c>
      <c r="E113" s="21">
        <v>1</v>
      </c>
      <c r="F113" s="21">
        <v>2</v>
      </c>
      <c r="G113" s="21">
        <v>0</v>
      </c>
    </row>
    <row r="114" spans="1:7" x14ac:dyDescent="0.2">
      <c r="A114" s="9" t="s">
        <v>395</v>
      </c>
      <c r="B114" s="9"/>
      <c r="C114" s="9"/>
      <c r="D114" s="9"/>
      <c r="E114" s="9"/>
      <c r="F114" s="9"/>
      <c r="G114" s="9"/>
    </row>
    <row r="115" spans="1:7" x14ac:dyDescent="0.2">
      <c r="A115" s="20" t="s">
        <v>396</v>
      </c>
      <c r="B115" s="21">
        <v>4</v>
      </c>
      <c r="C115" s="21">
        <v>2</v>
      </c>
      <c r="D115" s="21">
        <v>1</v>
      </c>
      <c r="E115" s="21">
        <v>0</v>
      </c>
      <c r="F115" s="21">
        <v>1</v>
      </c>
      <c r="G115" s="21">
        <v>0</v>
      </c>
    </row>
    <row r="116" spans="1:7" x14ac:dyDescent="0.2">
      <c r="A116" s="20" t="s">
        <v>397</v>
      </c>
      <c r="B116" s="21">
        <v>18</v>
      </c>
      <c r="C116" s="21">
        <v>13</v>
      </c>
      <c r="D116" s="21">
        <v>4</v>
      </c>
      <c r="E116" s="21">
        <v>3</v>
      </c>
      <c r="F116" s="21">
        <v>3</v>
      </c>
      <c r="G116" s="21">
        <v>1</v>
      </c>
    </row>
    <row r="117" spans="1:7" x14ac:dyDescent="0.2">
      <c r="A117" s="20" t="s">
        <v>879</v>
      </c>
      <c r="B117" s="21">
        <v>5</v>
      </c>
      <c r="C117" s="21">
        <v>2</v>
      </c>
      <c r="D117" s="21">
        <v>1</v>
      </c>
      <c r="E117" s="21">
        <v>1</v>
      </c>
      <c r="F117" s="21">
        <v>4</v>
      </c>
      <c r="G117" s="21">
        <v>0</v>
      </c>
    </row>
    <row r="118" spans="1:7" x14ac:dyDescent="0.2">
      <c r="A118" s="20" t="s">
        <v>398</v>
      </c>
      <c r="B118" s="21">
        <v>9</v>
      </c>
      <c r="C118" s="21">
        <v>5</v>
      </c>
      <c r="D118" s="21">
        <v>4</v>
      </c>
      <c r="E118" s="21">
        <v>2</v>
      </c>
      <c r="F118" s="21">
        <v>2</v>
      </c>
      <c r="G118" s="21">
        <v>0</v>
      </c>
    </row>
    <row r="119" spans="1:7" x14ac:dyDescent="0.2">
      <c r="A119" s="20" t="s">
        <v>399</v>
      </c>
      <c r="B119" s="21">
        <v>1</v>
      </c>
      <c r="C119" s="21">
        <v>0</v>
      </c>
      <c r="D119" s="21">
        <v>0</v>
      </c>
      <c r="E119" s="21">
        <v>1</v>
      </c>
      <c r="F119" s="21">
        <v>0</v>
      </c>
      <c r="G119" s="21">
        <v>0</v>
      </c>
    </row>
    <row r="120" spans="1:7" x14ac:dyDescent="0.2">
      <c r="A120" s="20" t="s">
        <v>400</v>
      </c>
      <c r="B120" s="21">
        <v>2</v>
      </c>
      <c r="C120" s="21">
        <v>2</v>
      </c>
      <c r="D120" s="21">
        <v>1</v>
      </c>
      <c r="E120" s="21">
        <v>1</v>
      </c>
      <c r="F120" s="21">
        <v>0</v>
      </c>
      <c r="G120" s="21">
        <v>0</v>
      </c>
    </row>
    <row r="121" spans="1:7" x14ac:dyDescent="0.2">
      <c r="A121" s="9" t="s">
        <v>401</v>
      </c>
      <c r="B121" s="9"/>
      <c r="C121" s="9"/>
      <c r="D121" s="9"/>
      <c r="E121" s="9"/>
      <c r="F121" s="9"/>
      <c r="G121" s="9"/>
    </row>
    <row r="122" spans="1:7" x14ac:dyDescent="0.2">
      <c r="A122" s="20" t="s">
        <v>878</v>
      </c>
      <c r="B122" s="21">
        <v>1</v>
      </c>
      <c r="C122" s="21">
        <v>0</v>
      </c>
      <c r="D122" s="21">
        <v>1</v>
      </c>
      <c r="E122" s="21">
        <v>0</v>
      </c>
      <c r="F122" s="21">
        <v>0</v>
      </c>
      <c r="G122" s="21">
        <v>0</v>
      </c>
    </row>
    <row r="123" spans="1:7" x14ac:dyDescent="0.2">
      <c r="A123" s="20" t="s">
        <v>402</v>
      </c>
      <c r="B123" s="21">
        <v>3</v>
      </c>
      <c r="C123" s="21">
        <v>2</v>
      </c>
      <c r="D123" s="21">
        <v>0</v>
      </c>
      <c r="E123" s="21">
        <v>0</v>
      </c>
      <c r="F123" s="21">
        <v>1</v>
      </c>
      <c r="G123" s="21">
        <v>0</v>
      </c>
    </row>
    <row r="124" spans="1:7" x14ac:dyDescent="0.2">
      <c r="A124" s="20" t="s">
        <v>397</v>
      </c>
      <c r="B124" s="21">
        <v>18</v>
      </c>
      <c r="C124" s="21">
        <v>13</v>
      </c>
      <c r="D124" s="21">
        <v>4</v>
      </c>
      <c r="E124" s="21">
        <v>3</v>
      </c>
      <c r="F124" s="21">
        <v>3</v>
      </c>
      <c r="G124" s="21">
        <v>1</v>
      </c>
    </row>
    <row r="125" spans="1:7" x14ac:dyDescent="0.2">
      <c r="A125" s="20" t="s">
        <v>403</v>
      </c>
      <c r="B125" s="21">
        <v>0</v>
      </c>
      <c r="C125" s="21">
        <v>0</v>
      </c>
      <c r="D125" s="21">
        <v>0</v>
      </c>
      <c r="E125" s="21">
        <v>0</v>
      </c>
      <c r="F125" s="21">
        <v>0</v>
      </c>
      <c r="G125" s="21">
        <v>0</v>
      </c>
    </row>
    <row r="126" spans="1:7" x14ac:dyDescent="0.2">
      <c r="A126" s="20" t="s">
        <v>404</v>
      </c>
      <c r="B126" s="21">
        <v>2</v>
      </c>
      <c r="C126" s="21">
        <v>0</v>
      </c>
      <c r="D126" s="21">
        <v>0</v>
      </c>
      <c r="E126" s="21">
        <v>0</v>
      </c>
      <c r="F126" s="21">
        <v>2</v>
      </c>
      <c r="G126" s="21">
        <v>0</v>
      </c>
    </row>
    <row r="127" spans="1:7" x14ac:dyDescent="0.2">
      <c r="A127" s="20" t="s">
        <v>405</v>
      </c>
      <c r="B127" s="21">
        <v>3</v>
      </c>
      <c r="C127" s="21">
        <v>2</v>
      </c>
      <c r="D127" s="21">
        <v>1</v>
      </c>
      <c r="E127" s="21">
        <v>1</v>
      </c>
      <c r="F127" s="21">
        <v>2</v>
      </c>
      <c r="G127" s="21">
        <v>0</v>
      </c>
    </row>
    <row r="128" spans="1:7" x14ac:dyDescent="0.2">
      <c r="A128" s="20" t="s">
        <v>398</v>
      </c>
      <c r="B128" s="21">
        <v>9</v>
      </c>
      <c r="C128" s="21">
        <v>5</v>
      </c>
      <c r="D128" s="21">
        <v>4</v>
      </c>
      <c r="E128" s="21">
        <v>2</v>
      </c>
      <c r="F128" s="21">
        <v>2</v>
      </c>
      <c r="G128" s="21">
        <v>0</v>
      </c>
    </row>
    <row r="129" spans="1:7" x14ac:dyDescent="0.2">
      <c r="A129" s="20" t="s">
        <v>406</v>
      </c>
      <c r="B129" s="21">
        <v>1</v>
      </c>
      <c r="C129" s="21">
        <v>0</v>
      </c>
      <c r="D129" s="21">
        <v>0</v>
      </c>
      <c r="E129" s="21">
        <v>1</v>
      </c>
      <c r="F129" s="21">
        <v>0</v>
      </c>
      <c r="G129" s="21">
        <v>0</v>
      </c>
    </row>
    <row r="130" spans="1:7" x14ac:dyDescent="0.2">
      <c r="A130" s="20" t="s">
        <v>407</v>
      </c>
      <c r="B130" s="21">
        <v>0</v>
      </c>
      <c r="C130" s="21">
        <v>0</v>
      </c>
      <c r="D130" s="21">
        <v>0</v>
      </c>
      <c r="E130" s="21">
        <v>0</v>
      </c>
      <c r="F130" s="21">
        <v>0</v>
      </c>
      <c r="G130" s="21">
        <v>0</v>
      </c>
    </row>
    <row r="131" spans="1:7" x14ac:dyDescent="0.2">
      <c r="A131" s="33" t="s">
        <v>400</v>
      </c>
      <c r="B131" s="34">
        <v>2</v>
      </c>
      <c r="C131" s="34">
        <v>2</v>
      </c>
      <c r="D131" s="34">
        <v>1</v>
      </c>
      <c r="E131" s="34">
        <v>1</v>
      </c>
      <c r="F131" s="34">
        <v>0</v>
      </c>
      <c r="G131" s="34">
        <v>0</v>
      </c>
    </row>
  </sheetData>
  <phoneticPr fontId="2"/>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54799-8A8C-4D68-8577-1418695A4F58}">
  <dimension ref="A1:S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9" x14ac:dyDescent="0.2">
      <c r="A1" s="11" t="s">
        <v>3</v>
      </c>
      <c r="B1" s="7"/>
    </row>
    <row r="2" spans="1:19" x14ac:dyDescent="0.2">
      <c r="A2" s="15" t="str">
        <f xml:space="preserve"> HYPERLINK("#'目次'!B41","[35]")</f>
        <v>[35]</v>
      </c>
    </row>
    <row r="3" spans="1:19" x14ac:dyDescent="0.2">
      <c r="A3" s="7" t="s">
        <v>3</v>
      </c>
      <c r="B3" s="8" t="s">
        <v>1</v>
      </c>
    </row>
    <row r="4" spans="1:19" x14ac:dyDescent="0.2">
      <c r="A4" s="7" t="s">
        <v>3</v>
      </c>
      <c r="B4" s="8" t="s">
        <v>47</v>
      </c>
    </row>
    <row r="5" spans="1:19" x14ac:dyDescent="0.2">
      <c r="A5" s="7" t="s">
        <v>3</v>
      </c>
      <c r="B5" s="8" t="s">
        <v>46</v>
      </c>
    </row>
    <row r="6" spans="1:19" s="18" customFormat="1" ht="88.2" x14ac:dyDescent="0.2">
      <c r="A6" s="16" t="s">
        <v>3</v>
      </c>
      <c r="B6" s="17" t="s">
        <v>582</v>
      </c>
      <c r="C6" s="17" t="s">
        <v>757</v>
      </c>
      <c r="D6" s="17" t="s">
        <v>758</v>
      </c>
      <c r="E6" s="17" t="s">
        <v>759</v>
      </c>
      <c r="F6" s="17" t="s">
        <v>760</v>
      </c>
      <c r="G6" s="17" t="s">
        <v>218</v>
      </c>
      <c r="H6" s="17" t="s">
        <v>761</v>
      </c>
      <c r="I6" s="17" t="s">
        <v>762</v>
      </c>
      <c r="J6" s="17" t="s">
        <v>219</v>
      </c>
      <c r="K6" s="17" t="s">
        <v>763</v>
      </c>
      <c r="L6" s="17" t="s">
        <v>220</v>
      </c>
      <c r="M6" s="17" t="s">
        <v>764</v>
      </c>
      <c r="N6" s="17" t="s">
        <v>765</v>
      </c>
      <c r="O6" s="17" t="s">
        <v>221</v>
      </c>
      <c r="P6" s="17" t="s">
        <v>766</v>
      </c>
      <c r="Q6" s="17" t="s">
        <v>634</v>
      </c>
      <c r="R6" s="17" t="s">
        <v>767</v>
      </c>
      <c r="S6" s="17" t="s">
        <v>613</v>
      </c>
    </row>
    <row r="7" spans="1:19" x14ac:dyDescent="0.2">
      <c r="A7" s="19" t="s">
        <v>585</v>
      </c>
      <c r="B7" s="10">
        <v>2677</v>
      </c>
      <c r="C7" s="10">
        <v>160</v>
      </c>
      <c r="D7" s="10">
        <v>278</v>
      </c>
      <c r="E7" s="10">
        <v>133</v>
      </c>
      <c r="F7" s="10">
        <v>253</v>
      </c>
      <c r="G7" s="10">
        <v>260</v>
      </c>
      <c r="H7" s="10">
        <v>340</v>
      </c>
      <c r="I7" s="10">
        <v>789</v>
      </c>
      <c r="J7" s="10">
        <v>414</v>
      </c>
      <c r="K7" s="10">
        <v>37</v>
      </c>
      <c r="L7" s="10">
        <v>653</v>
      </c>
      <c r="M7" s="10">
        <v>148</v>
      </c>
      <c r="N7" s="10">
        <v>452</v>
      </c>
      <c r="O7" s="10">
        <v>150</v>
      </c>
      <c r="P7" s="10">
        <v>33</v>
      </c>
      <c r="Q7" s="10">
        <v>106</v>
      </c>
      <c r="R7" s="10">
        <v>801</v>
      </c>
      <c r="S7" s="10">
        <v>65</v>
      </c>
    </row>
    <row r="8" spans="1:19" x14ac:dyDescent="0.2">
      <c r="A8" s="9" t="s">
        <v>339</v>
      </c>
      <c r="B8" s="9"/>
      <c r="C8" s="9"/>
      <c r="D8" s="9"/>
      <c r="E8" s="9"/>
      <c r="F8" s="9"/>
      <c r="G8" s="9"/>
      <c r="H8" s="9"/>
      <c r="I8" s="9"/>
      <c r="J8" s="9"/>
      <c r="K8" s="9"/>
      <c r="L8" s="9"/>
      <c r="M8" s="9"/>
      <c r="N8" s="9"/>
      <c r="O8" s="9"/>
      <c r="P8" s="9"/>
      <c r="Q8" s="9"/>
      <c r="R8" s="9"/>
      <c r="S8" s="9"/>
    </row>
    <row r="9" spans="1:19" x14ac:dyDescent="0.2">
      <c r="A9" s="20" t="s">
        <v>340</v>
      </c>
      <c r="B9" s="21">
        <v>1277</v>
      </c>
      <c r="C9" s="21">
        <v>82</v>
      </c>
      <c r="D9" s="21">
        <v>130</v>
      </c>
      <c r="E9" s="21">
        <v>76</v>
      </c>
      <c r="F9" s="21">
        <v>121</v>
      </c>
      <c r="G9" s="21">
        <v>111</v>
      </c>
      <c r="H9" s="21">
        <v>158</v>
      </c>
      <c r="I9" s="21">
        <v>399</v>
      </c>
      <c r="J9" s="21">
        <v>226</v>
      </c>
      <c r="K9" s="21">
        <v>19</v>
      </c>
      <c r="L9" s="21">
        <v>303</v>
      </c>
      <c r="M9" s="21">
        <v>73</v>
      </c>
      <c r="N9" s="21">
        <v>236</v>
      </c>
      <c r="O9" s="21">
        <v>75</v>
      </c>
      <c r="P9" s="21">
        <v>11</v>
      </c>
      <c r="Q9" s="21">
        <v>51</v>
      </c>
      <c r="R9" s="21">
        <v>341</v>
      </c>
      <c r="S9" s="21">
        <v>31</v>
      </c>
    </row>
    <row r="10" spans="1:19" x14ac:dyDescent="0.2">
      <c r="A10" s="20" t="s">
        <v>341</v>
      </c>
      <c r="B10" s="21">
        <v>1400</v>
      </c>
      <c r="C10" s="21">
        <v>78</v>
      </c>
      <c r="D10" s="21">
        <v>148</v>
      </c>
      <c r="E10" s="21">
        <v>57</v>
      </c>
      <c r="F10" s="21">
        <v>132</v>
      </c>
      <c r="G10" s="21">
        <v>149</v>
      </c>
      <c r="H10" s="21">
        <v>182</v>
      </c>
      <c r="I10" s="21">
        <v>390</v>
      </c>
      <c r="J10" s="21">
        <v>188</v>
      </c>
      <c r="K10" s="21">
        <v>18</v>
      </c>
      <c r="L10" s="21">
        <v>350</v>
      </c>
      <c r="M10" s="21">
        <v>75</v>
      </c>
      <c r="N10" s="21">
        <v>216</v>
      </c>
      <c r="O10" s="21">
        <v>75</v>
      </c>
      <c r="P10" s="21">
        <v>22</v>
      </c>
      <c r="Q10" s="21">
        <v>55</v>
      </c>
      <c r="R10" s="21">
        <v>460</v>
      </c>
      <c r="S10" s="21">
        <v>34</v>
      </c>
    </row>
    <row r="11" spans="1:19" x14ac:dyDescent="0.2">
      <c r="A11" s="9" t="s">
        <v>342</v>
      </c>
      <c r="B11" s="9"/>
      <c r="C11" s="9"/>
      <c r="D11" s="9"/>
      <c r="E11" s="9"/>
      <c r="F11" s="9"/>
      <c r="G11" s="9"/>
      <c r="H11" s="9"/>
      <c r="I11" s="9"/>
      <c r="J11" s="9"/>
      <c r="K11" s="9"/>
      <c r="L11" s="9"/>
      <c r="M11" s="9"/>
      <c r="N11" s="9"/>
      <c r="O11" s="9"/>
      <c r="P11" s="9"/>
      <c r="Q11" s="9"/>
      <c r="R11" s="9"/>
      <c r="S11" s="9"/>
    </row>
    <row r="12" spans="1:19" x14ac:dyDescent="0.2">
      <c r="A12" s="20" t="s">
        <v>343</v>
      </c>
      <c r="B12" s="21">
        <v>610</v>
      </c>
      <c r="C12" s="21">
        <v>38</v>
      </c>
      <c r="D12" s="21">
        <v>72</v>
      </c>
      <c r="E12" s="21">
        <v>31</v>
      </c>
      <c r="F12" s="21">
        <v>62</v>
      </c>
      <c r="G12" s="21">
        <v>68</v>
      </c>
      <c r="H12" s="21">
        <v>77</v>
      </c>
      <c r="I12" s="21">
        <v>199</v>
      </c>
      <c r="J12" s="21">
        <v>107</v>
      </c>
      <c r="K12" s="21">
        <v>10</v>
      </c>
      <c r="L12" s="21">
        <v>145</v>
      </c>
      <c r="M12" s="21">
        <v>29</v>
      </c>
      <c r="N12" s="21">
        <v>123</v>
      </c>
      <c r="O12" s="21">
        <v>50</v>
      </c>
      <c r="P12" s="21">
        <v>7</v>
      </c>
      <c r="Q12" s="21">
        <v>24</v>
      </c>
      <c r="R12" s="21">
        <v>164</v>
      </c>
      <c r="S12" s="21">
        <v>7</v>
      </c>
    </row>
    <row r="13" spans="1:19" x14ac:dyDescent="0.2">
      <c r="A13" s="20" t="s">
        <v>344</v>
      </c>
      <c r="B13" s="21">
        <v>755</v>
      </c>
      <c r="C13" s="21">
        <v>44</v>
      </c>
      <c r="D13" s="21">
        <v>81</v>
      </c>
      <c r="E13" s="21">
        <v>36</v>
      </c>
      <c r="F13" s="21">
        <v>78</v>
      </c>
      <c r="G13" s="21">
        <v>69</v>
      </c>
      <c r="H13" s="21">
        <v>70</v>
      </c>
      <c r="I13" s="21">
        <v>201</v>
      </c>
      <c r="J13" s="21">
        <v>131</v>
      </c>
      <c r="K13" s="21">
        <v>11</v>
      </c>
      <c r="L13" s="21">
        <v>180</v>
      </c>
      <c r="M13" s="21">
        <v>40</v>
      </c>
      <c r="N13" s="21">
        <v>145</v>
      </c>
      <c r="O13" s="21">
        <v>45</v>
      </c>
      <c r="P13" s="21">
        <v>11</v>
      </c>
      <c r="Q13" s="21">
        <v>32</v>
      </c>
      <c r="R13" s="21">
        <v>221</v>
      </c>
      <c r="S13" s="21">
        <v>12</v>
      </c>
    </row>
    <row r="14" spans="1:19" x14ac:dyDescent="0.2">
      <c r="A14" s="20" t="s">
        <v>345</v>
      </c>
      <c r="B14" s="21">
        <v>601</v>
      </c>
      <c r="C14" s="21">
        <v>35</v>
      </c>
      <c r="D14" s="21">
        <v>55</v>
      </c>
      <c r="E14" s="21">
        <v>30</v>
      </c>
      <c r="F14" s="21">
        <v>51</v>
      </c>
      <c r="G14" s="21">
        <v>62</v>
      </c>
      <c r="H14" s="21">
        <v>64</v>
      </c>
      <c r="I14" s="21">
        <v>186</v>
      </c>
      <c r="J14" s="21">
        <v>99</v>
      </c>
      <c r="K14" s="21">
        <v>7</v>
      </c>
      <c r="L14" s="21">
        <v>154</v>
      </c>
      <c r="M14" s="21">
        <v>45</v>
      </c>
      <c r="N14" s="21">
        <v>81</v>
      </c>
      <c r="O14" s="21">
        <v>27</v>
      </c>
      <c r="P14" s="21">
        <v>5</v>
      </c>
      <c r="Q14" s="21">
        <v>18</v>
      </c>
      <c r="R14" s="21">
        <v>187</v>
      </c>
      <c r="S14" s="21">
        <v>17</v>
      </c>
    </row>
    <row r="15" spans="1:19" x14ac:dyDescent="0.2">
      <c r="A15" s="20" t="s">
        <v>346</v>
      </c>
      <c r="B15" s="21">
        <v>425</v>
      </c>
      <c r="C15" s="21">
        <v>34</v>
      </c>
      <c r="D15" s="21">
        <v>37</v>
      </c>
      <c r="E15" s="21">
        <v>26</v>
      </c>
      <c r="F15" s="21">
        <v>39</v>
      </c>
      <c r="G15" s="21">
        <v>33</v>
      </c>
      <c r="H15" s="21">
        <v>74</v>
      </c>
      <c r="I15" s="21">
        <v>127</v>
      </c>
      <c r="J15" s="21">
        <v>47</v>
      </c>
      <c r="K15" s="21">
        <v>7</v>
      </c>
      <c r="L15" s="21">
        <v>115</v>
      </c>
      <c r="M15" s="21">
        <v>22</v>
      </c>
      <c r="N15" s="21">
        <v>74</v>
      </c>
      <c r="O15" s="21">
        <v>18</v>
      </c>
      <c r="P15" s="21">
        <v>5</v>
      </c>
      <c r="Q15" s="21">
        <v>22</v>
      </c>
      <c r="R15" s="21">
        <v>125</v>
      </c>
      <c r="S15" s="21">
        <v>14</v>
      </c>
    </row>
    <row r="16" spans="1:19" x14ac:dyDescent="0.2">
      <c r="A16" s="20" t="s">
        <v>347</v>
      </c>
      <c r="B16" s="21">
        <v>217</v>
      </c>
      <c r="C16" s="21">
        <v>4</v>
      </c>
      <c r="D16" s="21">
        <v>28</v>
      </c>
      <c r="E16" s="21">
        <v>7</v>
      </c>
      <c r="F16" s="21">
        <v>20</v>
      </c>
      <c r="G16" s="21">
        <v>18</v>
      </c>
      <c r="H16" s="21">
        <v>37</v>
      </c>
      <c r="I16" s="21">
        <v>56</v>
      </c>
      <c r="J16" s="21">
        <v>23</v>
      </c>
      <c r="K16" s="21">
        <v>1</v>
      </c>
      <c r="L16" s="21">
        <v>53</v>
      </c>
      <c r="M16" s="21">
        <v>10</v>
      </c>
      <c r="N16" s="21">
        <v>18</v>
      </c>
      <c r="O16" s="21">
        <v>9</v>
      </c>
      <c r="P16" s="21">
        <v>3</v>
      </c>
      <c r="Q16" s="21">
        <v>8</v>
      </c>
      <c r="R16" s="21">
        <v>79</v>
      </c>
      <c r="S16" s="21">
        <v>14</v>
      </c>
    </row>
    <row r="17" spans="1:19" x14ac:dyDescent="0.2">
      <c r="A17" s="20" t="s">
        <v>348</v>
      </c>
      <c r="B17" s="21">
        <v>56</v>
      </c>
      <c r="C17" s="21">
        <v>4</v>
      </c>
      <c r="D17" s="21">
        <v>5</v>
      </c>
      <c r="E17" s="21">
        <v>3</v>
      </c>
      <c r="F17" s="21">
        <v>3</v>
      </c>
      <c r="G17" s="21">
        <v>9</v>
      </c>
      <c r="H17" s="21">
        <v>13</v>
      </c>
      <c r="I17" s="21">
        <v>18</v>
      </c>
      <c r="J17" s="21">
        <v>5</v>
      </c>
      <c r="K17" s="21">
        <v>1</v>
      </c>
      <c r="L17" s="21">
        <v>4</v>
      </c>
      <c r="M17" s="21">
        <v>1</v>
      </c>
      <c r="N17" s="21">
        <v>8</v>
      </c>
      <c r="O17" s="21">
        <v>0</v>
      </c>
      <c r="P17" s="21">
        <v>2</v>
      </c>
      <c r="Q17" s="21">
        <v>1</v>
      </c>
      <c r="R17" s="21">
        <v>20</v>
      </c>
      <c r="S17" s="21">
        <v>1</v>
      </c>
    </row>
    <row r="18" spans="1:19" x14ac:dyDescent="0.2">
      <c r="A18" s="20" t="s">
        <v>349</v>
      </c>
      <c r="B18" s="21">
        <v>13</v>
      </c>
      <c r="C18" s="21">
        <v>1</v>
      </c>
      <c r="D18" s="21">
        <v>0</v>
      </c>
      <c r="E18" s="21">
        <v>0</v>
      </c>
      <c r="F18" s="21">
        <v>0</v>
      </c>
      <c r="G18" s="21">
        <v>1</v>
      </c>
      <c r="H18" s="21">
        <v>5</v>
      </c>
      <c r="I18" s="21">
        <v>2</v>
      </c>
      <c r="J18" s="21">
        <v>2</v>
      </c>
      <c r="K18" s="21">
        <v>0</v>
      </c>
      <c r="L18" s="21">
        <v>2</v>
      </c>
      <c r="M18" s="21">
        <v>1</v>
      </c>
      <c r="N18" s="21">
        <v>3</v>
      </c>
      <c r="O18" s="21">
        <v>1</v>
      </c>
      <c r="P18" s="21">
        <v>0</v>
      </c>
      <c r="Q18" s="21">
        <v>1</v>
      </c>
      <c r="R18" s="21">
        <v>5</v>
      </c>
      <c r="S18" s="21">
        <v>0</v>
      </c>
    </row>
    <row r="19" spans="1:19" x14ac:dyDescent="0.2">
      <c r="A19" s="20" t="s">
        <v>350</v>
      </c>
      <c r="B19" s="21">
        <v>1365</v>
      </c>
      <c r="C19" s="21">
        <v>82</v>
      </c>
      <c r="D19" s="21">
        <v>153</v>
      </c>
      <c r="E19" s="21">
        <v>67</v>
      </c>
      <c r="F19" s="21">
        <v>140</v>
      </c>
      <c r="G19" s="21">
        <v>137</v>
      </c>
      <c r="H19" s="21">
        <v>147</v>
      </c>
      <c r="I19" s="21">
        <v>400</v>
      </c>
      <c r="J19" s="21">
        <v>238</v>
      </c>
      <c r="K19" s="21">
        <v>21</v>
      </c>
      <c r="L19" s="21">
        <v>325</v>
      </c>
      <c r="M19" s="21">
        <v>69</v>
      </c>
      <c r="N19" s="21">
        <v>268</v>
      </c>
      <c r="O19" s="21">
        <v>95</v>
      </c>
      <c r="P19" s="21">
        <v>18</v>
      </c>
      <c r="Q19" s="21">
        <v>56</v>
      </c>
      <c r="R19" s="21">
        <v>385</v>
      </c>
      <c r="S19" s="21">
        <v>19</v>
      </c>
    </row>
    <row r="20" spans="1:19" x14ac:dyDescent="0.2">
      <c r="A20" s="20" t="s">
        <v>351</v>
      </c>
      <c r="B20" s="21">
        <v>1026</v>
      </c>
      <c r="C20" s="21">
        <v>69</v>
      </c>
      <c r="D20" s="21">
        <v>92</v>
      </c>
      <c r="E20" s="21">
        <v>56</v>
      </c>
      <c r="F20" s="21">
        <v>90</v>
      </c>
      <c r="G20" s="21">
        <v>95</v>
      </c>
      <c r="H20" s="21">
        <v>138</v>
      </c>
      <c r="I20" s="21">
        <v>313</v>
      </c>
      <c r="J20" s="21">
        <v>146</v>
      </c>
      <c r="K20" s="21">
        <v>14</v>
      </c>
      <c r="L20" s="21">
        <v>269</v>
      </c>
      <c r="M20" s="21">
        <v>67</v>
      </c>
      <c r="N20" s="21">
        <v>155</v>
      </c>
      <c r="O20" s="21">
        <v>45</v>
      </c>
      <c r="P20" s="21">
        <v>10</v>
      </c>
      <c r="Q20" s="21">
        <v>40</v>
      </c>
      <c r="R20" s="21">
        <v>312</v>
      </c>
      <c r="S20" s="21">
        <v>31</v>
      </c>
    </row>
    <row r="21" spans="1:19" x14ac:dyDescent="0.2">
      <c r="A21" s="20" t="s">
        <v>352</v>
      </c>
      <c r="B21" s="21">
        <v>286</v>
      </c>
      <c r="C21" s="21">
        <v>9</v>
      </c>
      <c r="D21" s="21">
        <v>33</v>
      </c>
      <c r="E21" s="21">
        <v>10</v>
      </c>
      <c r="F21" s="21">
        <v>23</v>
      </c>
      <c r="G21" s="21">
        <v>28</v>
      </c>
      <c r="H21" s="21">
        <v>55</v>
      </c>
      <c r="I21" s="21">
        <v>76</v>
      </c>
      <c r="J21" s="21">
        <v>30</v>
      </c>
      <c r="K21" s="21">
        <v>2</v>
      </c>
      <c r="L21" s="21">
        <v>59</v>
      </c>
      <c r="M21" s="21">
        <v>12</v>
      </c>
      <c r="N21" s="21">
        <v>29</v>
      </c>
      <c r="O21" s="21">
        <v>10</v>
      </c>
      <c r="P21" s="21">
        <v>5</v>
      </c>
      <c r="Q21" s="21">
        <v>10</v>
      </c>
      <c r="R21" s="21">
        <v>104</v>
      </c>
      <c r="S21" s="21">
        <v>15</v>
      </c>
    </row>
    <row r="22" spans="1:19" x14ac:dyDescent="0.2">
      <c r="A22" s="20" t="s">
        <v>353</v>
      </c>
      <c r="B22" s="21">
        <v>1312</v>
      </c>
      <c r="C22" s="21">
        <v>78</v>
      </c>
      <c r="D22" s="21">
        <v>125</v>
      </c>
      <c r="E22" s="21">
        <v>66</v>
      </c>
      <c r="F22" s="21">
        <v>113</v>
      </c>
      <c r="G22" s="21">
        <v>123</v>
      </c>
      <c r="H22" s="21">
        <v>193</v>
      </c>
      <c r="I22" s="21">
        <v>389</v>
      </c>
      <c r="J22" s="21">
        <v>176</v>
      </c>
      <c r="K22" s="21">
        <v>16</v>
      </c>
      <c r="L22" s="21">
        <v>328</v>
      </c>
      <c r="M22" s="21">
        <v>79</v>
      </c>
      <c r="N22" s="21">
        <v>184</v>
      </c>
      <c r="O22" s="21">
        <v>55</v>
      </c>
      <c r="P22" s="21">
        <v>15</v>
      </c>
      <c r="Q22" s="21">
        <v>50</v>
      </c>
      <c r="R22" s="21">
        <v>416</v>
      </c>
      <c r="S22" s="21">
        <v>46</v>
      </c>
    </row>
    <row r="23" spans="1:19" x14ac:dyDescent="0.2">
      <c r="A23" s="9" t="s">
        <v>354</v>
      </c>
      <c r="B23" s="10">
        <v>298</v>
      </c>
      <c r="C23" s="10">
        <v>20</v>
      </c>
      <c r="D23" s="10">
        <v>32</v>
      </c>
      <c r="E23" s="10">
        <v>17</v>
      </c>
      <c r="F23" s="10">
        <v>30</v>
      </c>
      <c r="G23" s="10">
        <v>34</v>
      </c>
      <c r="H23" s="10">
        <v>39</v>
      </c>
      <c r="I23" s="10">
        <v>103</v>
      </c>
      <c r="J23" s="10">
        <v>60</v>
      </c>
      <c r="K23" s="10">
        <v>5</v>
      </c>
      <c r="L23" s="10">
        <v>64</v>
      </c>
      <c r="M23" s="10">
        <v>11</v>
      </c>
      <c r="N23" s="10">
        <v>68</v>
      </c>
      <c r="O23" s="10">
        <v>24</v>
      </c>
      <c r="P23" s="10">
        <v>2</v>
      </c>
      <c r="Q23" s="10">
        <v>14</v>
      </c>
      <c r="R23" s="10">
        <v>74</v>
      </c>
      <c r="S23" s="10">
        <v>5</v>
      </c>
    </row>
    <row r="24" spans="1:19" x14ac:dyDescent="0.2">
      <c r="A24" s="20" t="s">
        <v>344</v>
      </c>
      <c r="B24" s="21">
        <v>388</v>
      </c>
      <c r="C24" s="21">
        <v>17</v>
      </c>
      <c r="D24" s="21">
        <v>40</v>
      </c>
      <c r="E24" s="21">
        <v>21</v>
      </c>
      <c r="F24" s="21">
        <v>39</v>
      </c>
      <c r="G24" s="21">
        <v>27</v>
      </c>
      <c r="H24" s="21">
        <v>30</v>
      </c>
      <c r="I24" s="21">
        <v>104</v>
      </c>
      <c r="J24" s="21">
        <v>78</v>
      </c>
      <c r="K24" s="21">
        <v>7</v>
      </c>
      <c r="L24" s="21">
        <v>88</v>
      </c>
      <c r="M24" s="21">
        <v>19</v>
      </c>
      <c r="N24" s="21">
        <v>79</v>
      </c>
      <c r="O24" s="21">
        <v>27</v>
      </c>
      <c r="P24" s="21">
        <v>4</v>
      </c>
      <c r="Q24" s="21">
        <v>14</v>
      </c>
      <c r="R24" s="21">
        <v>108</v>
      </c>
      <c r="S24" s="21">
        <v>5</v>
      </c>
    </row>
    <row r="25" spans="1:19" x14ac:dyDescent="0.2">
      <c r="A25" s="20" t="s">
        <v>345</v>
      </c>
      <c r="B25" s="21">
        <v>299</v>
      </c>
      <c r="C25" s="21">
        <v>22</v>
      </c>
      <c r="D25" s="21">
        <v>31</v>
      </c>
      <c r="E25" s="21">
        <v>17</v>
      </c>
      <c r="F25" s="21">
        <v>32</v>
      </c>
      <c r="G25" s="21">
        <v>34</v>
      </c>
      <c r="H25" s="21">
        <v>36</v>
      </c>
      <c r="I25" s="21">
        <v>104</v>
      </c>
      <c r="J25" s="21">
        <v>53</v>
      </c>
      <c r="K25" s="21">
        <v>3</v>
      </c>
      <c r="L25" s="21">
        <v>83</v>
      </c>
      <c r="M25" s="21">
        <v>31</v>
      </c>
      <c r="N25" s="21">
        <v>46</v>
      </c>
      <c r="O25" s="21">
        <v>17</v>
      </c>
      <c r="P25" s="21">
        <v>2</v>
      </c>
      <c r="Q25" s="21">
        <v>8</v>
      </c>
      <c r="R25" s="21">
        <v>75</v>
      </c>
      <c r="S25" s="21">
        <v>9</v>
      </c>
    </row>
    <row r="26" spans="1:19" x14ac:dyDescent="0.2">
      <c r="A26" s="20" t="s">
        <v>346</v>
      </c>
      <c r="B26" s="21">
        <v>192</v>
      </c>
      <c r="C26" s="21">
        <v>20</v>
      </c>
      <c r="D26" s="21">
        <v>15</v>
      </c>
      <c r="E26" s="21">
        <v>16</v>
      </c>
      <c r="F26" s="21">
        <v>13</v>
      </c>
      <c r="G26" s="21">
        <v>10</v>
      </c>
      <c r="H26" s="21">
        <v>35</v>
      </c>
      <c r="I26" s="21">
        <v>58</v>
      </c>
      <c r="J26" s="21">
        <v>24</v>
      </c>
      <c r="K26" s="21">
        <v>4</v>
      </c>
      <c r="L26" s="21">
        <v>51</v>
      </c>
      <c r="M26" s="21">
        <v>9</v>
      </c>
      <c r="N26" s="21">
        <v>32</v>
      </c>
      <c r="O26" s="21">
        <v>5</v>
      </c>
      <c r="P26" s="21">
        <v>2</v>
      </c>
      <c r="Q26" s="21">
        <v>12</v>
      </c>
      <c r="R26" s="21">
        <v>46</v>
      </c>
      <c r="S26" s="21">
        <v>6</v>
      </c>
    </row>
    <row r="27" spans="1:19" x14ac:dyDescent="0.2">
      <c r="A27" s="20" t="s">
        <v>347</v>
      </c>
      <c r="B27" s="21">
        <v>77</v>
      </c>
      <c r="C27" s="21">
        <v>2</v>
      </c>
      <c r="D27" s="21">
        <v>10</v>
      </c>
      <c r="E27" s="21">
        <v>4</v>
      </c>
      <c r="F27" s="21">
        <v>7</v>
      </c>
      <c r="G27" s="21">
        <v>5</v>
      </c>
      <c r="H27" s="21">
        <v>12</v>
      </c>
      <c r="I27" s="21">
        <v>22</v>
      </c>
      <c r="J27" s="21">
        <v>7</v>
      </c>
      <c r="K27" s="21">
        <v>0</v>
      </c>
      <c r="L27" s="21">
        <v>15</v>
      </c>
      <c r="M27" s="21">
        <v>3</v>
      </c>
      <c r="N27" s="21">
        <v>6</v>
      </c>
      <c r="O27" s="21">
        <v>2</v>
      </c>
      <c r="P27" s="21">
        <v>0</v>
      </c>
      <c r="Q27" s="21">
        <v>2</v>
      </c>
      <c r="R27" s="21">
        <v>30</v>
      </c>
      <c r="S27" s="21">
        <v>5</v>
      </c>
    </row>
    <row r="28" spans="1:19" x14ac:dyDescent="0.2">
      <c r="A28" s="20" t="s">
        <v>348</v>
      </c>
      <c r="B28" s="21">
        <v>19</v>
      </c>
      <c r="C28" s="21">
        <v>1</v>
      </c>
      <c r="D28" s="21">
        <v>2</v>
      </c>
      <c r="E28" s="21">
        <v>1</v>
      </c>
      <c r="F28" s="21">
        <v>0</v>
      </c>
      <c r="G28" s="21">
        <v>1</v>
      </c>
      <c r="H28" s="21">
        <v>5</v>
      </c>
      <c r="I28" s="21">
        <v>8</v>
      </c>
      <c r="J28" s="21">
        <v>3</v>
      </c>
      <c r="K28" s="21">
        <v>0</v>
      </c>
      <c r="L28" s="21">
        <v>1</v>
      </c>
      <c r="M28" s="21">
        <v>0</v>
      </c>
      <c r="N28" s="21">
        <v>4</v>
      </c>
      <c r="O28" s="21">
        <v>0</v>
      </c>
      <c r="P28" s="21">
        <v>1</v>
      </c>
      <c r="Q28" s="21">
        <v>1</v>
      </c>
      <c r="R28" s="21">
        <v>6</v>
      </c>
      <c r="S28" s="21">
        <v>1</v>
      </c>
    </row>
    <row r="29" spans="1:19" x14ac:dyDescent="0.2">
      <c r="A29" s="20" t="s">
        <v>349</v>
      </c>
      <c r="B29" s="21">
        <v>4</v>
      </c>
      <c r="C29" s="21">
        <v>0</v>
      </c>
      <c r="D29" s="21">
        <v>0</v>
      </c>
      <c r="E29" s="21">
        <v>0</v>
      </c>
      <c r="F29" s="21">
        <v>0</v>
      </c>
      <c r="G29" s="21">
        <v>0</v>
      </c>
      <c r="H29" s="21">
        <v>1</v>
      </c>
      <c r="I29" s="21">
        <v>0</v>
      </c>
      <c r="J29" s="21">
        <v>1</v>
      </c>
      <c r="K29" s="21">
        <v>0</v>
      </c>
      <c r="L29" s="21">
        <v>1</v>
      </c>
      <c r="M29" s="21">
        <v>0</v>
      </c>
      <c r="N29" s="21">
        <v>1</v>
      </c>
      <c r="O29" s="21">
        <v>0</v>
      </c>
      <c r="P29" s="21">
        <v>0</v>
      </c>
      <c r="Q29" s="21">
        <v>0</v>
      </c>
      <c r="R29" s="21">
        <v>2</v>
      </c>
      <c r="S29" s="21">
        <v>0</v>
      </c>
    </row>
    <row r="30" spans="1:19" x14ac:dyDescent="0.2">
      <c r="A30" s="20" t="s">
        <v>350</v>
      </c>
      <c r="B30" s="21">
        <v>686</v>
      </c>
      <c r="C30" s="21">
        <v>37</v>
      </c>
      <c r="D30" s="21">
        <v>72</v>
      </c>
      <c r="E30" s="21">
        <v>38</v>
      </c>
      <c r="F30" s="21">
        <v>69</v>
      </c>
      <c r="G30" s="21">
        <v>61</v>
      </c>
      <c r="H30" s="21">
        <v>69</v>
      </c>
      <c r="I30" s="21">
        <v>207</v>
      </c>
      <c r="J30" s="21">
        <v>138</v>
      </c>
      <c r="K30" s="21">
        <v>12</v>
      </c>
      <c r="L30" s="21">
        <v>152</v>
      </c>
      <c r="M30" s="21">
        <v>30</v>
      </c>
      <c r="N30" s="21">
        <v>147</v>
      </c>
      <c r="O30" s="21">
        <v>51</v>
      </c>
      <c r="P30" s="21">
        <v>6</v>
      </c>
      <c r="Q30" s="21">
        <v>28</v>
      </c>
      <c r="R30" s="21">
        <v>182</v>
      </c>
      <c r="S30" s="21">
        <v>10</v>
      </c>
    </row>
    <row r="31" spans="1:19" x14ac:dyDescent="0.2">
      <c r="A31" s="20" t="s">
        <v>351</v>
      </c>
      <c r="B31" s="21">
        <v>491</v>
      </c>
      <c r="C31" s="21">
        <v>42</v>
      </c>
      <c r="D31" s="21">
        <v>46</v>
      </c>
      <c r="E31" s="21">
        <v>33</v>
      </c>
      <c r="F31" s="21">
        <v>45</v>
      </c>
      <c r="G31" s="21">
        <v>44</v>
      </c>
      <c r="H31" s="21">
        <v>71</v>
      </c>
      <c r="I31" s="21">
        <v>162</v>
      </c>
      <c r="J31" s="21">
        <v>77</v>
      </c>
      <c r="K31" s="21">
        <v>7</v>
      </c>
      <c r="L31" s="21">
        <v>134</v>
      </c>
      <c r="M31" s="21">
        <v>40</v>
      </c>
      <c r="N31" s="21">
        <v>78</v>
      </c>
      <c r="O31" s="21">
        <v>22</v>
      </c>
      <c r="P31" s="21">
        <v>4</v>
      </c>
      <c r="Q31" s="21">
        <v>20</v>
      </c>
      <c r="R31" s="21">
        <v>121</v>
      </c>
      <c r="S31" s="21">
        <v>15</v>
      </c>
    </row>
    <row r="32" spans="1:19" x14ac:dyDescent="0.2">
      <c r="A32" s="20" t="s">
        <v>352</v>
      </c>
      <c r="B32" s="21">
        <v>100</v>
      </c>
      <c r="C32" s="21">
        <v>3</v>
      </c>
      <c r="D32" s="21">
        <v>12</v>
      </c>
      <c r="E32" s="21">
        <v>5</v>
      </c>
      <c r="F32" s="21">
        <v>7</v>
      </c>
      <c r="G32" s="21">
        <v>6</v>
      </c>
      <c r="H32" s="21">
        <v>18</v>
      </c>
      <c r="I32" s="21">
        <v>30</v>
      </c>
      <c r="J32" s="21">
        <v>11</v>
      </c>
      <c r="K32" s="21">
        <v>0</v>
      </c>
      <c r="L32" s="21">
        <v>17</v>
      </c>
      <c r="M32" s="21">
        <v>3</v>
      </c>
      <c r="N32" s="21">
        <v>11</v>
      </c>
      <c r="O32" s="21">
        <v>2</v>
      </c>
      <c r="P32" s="21">
        <v>1</v>
      </c>
      <c r="Q32" s="21">
        <v>3</v>
      </c>
      <c r="R32" s="21">
        <v>38</v>
      </c>
      <c r="S32" s="21">
        <v>6</v>
      </c>
    </row>
    <row r="33" spans="1:19" x14ac:dyDescent="0.2">
      <c r="A33" s="20" t="s">
        <v>353</v>
      </c>
      <c r="B33" s="21">
        <v>591</v>
      </c>
      <c r="C33" s="21">
        <v>45</v>
      </c>
      <c r="D33" s="21">
        <v>58</v>
      </c>
      <c r="E33" s="21">
        <v>38</v>
      </c>
      <c r="F33" s="21">
        <v>52</v>
      </c>
      <c r="G33" s="21">
        <v>50</v>
      </c>
      <c r="H33" s="21">
        <v>89</v>
      </c>
      <c r="I33" s="21">
        <v>192</v>
      </c>
      <c r="J33" s="21">
        <v>88</v>
      </c>
      <c r="K33" s="21">
        <v>7</v>
      </c>
      <c r="L33" s="21">
        <v>151</v>
      </c>
      <c r="M33" s="21">
        <v>43</v>
      </c>
      <c r="N33" s="21">
        <v>89</v>
      </c>
      <c r="O33" s="21">
        <v>24</v>
      </c>
      <c r="P33" s="21">
        <v>5</v>
      </c>
      <c r="Q33" s="21">
        <v>23</v>
      </c>
      <c r="R33" s="21">
        <v>159</v>
      </c>
      <c r="S33" s="21">
        <v>21</v>
      </c>
    </row>
    <row r="34" spans="1:19" x14ac:dyDescent="0.2">
      <c r="A34" s="9" t="s">
        <v>355</v>
      </c>
      <c r="B34" s="10">
        <v>312</v>
      </c>
      <c r="C34" s="10">
        <v>18</v>
      </c>
      <c r="D34" s="10">
        <v>40</v>
      </c>
      <c r="E34" s="10">
        <v>14</v>
      </c>
      <c r="F34" s="10">
        <v>32</v>
      </c>
      <c r="G34" s="10">
        <v>34</v>
      </c>
      <c r="H34" s="10">
        <v>38</v>
      </c>
      <c r="I34" s="10">
        <v>96</v>
      </c>
      <c r="J34" s="10">
        <v>47</v>
      </c>
      <c r="K34" s="10">
        <v>5</v>
      </c>
      <c r="L34" s="10">
        <v>81</v>
      </c>
      <c r="M34" s="10">
        <v>18</v>
      </c>
      <c r="N34" s="10">
        <v>55</v>
      </c>
      <c r="O34" s="10">
        <v>26</v>
      </c>
      <c r="P34" s="10">
        <v>5</v>
      </c>
      <c r="Q34" s="10">
        <v>10</v>
      </c>
      <c r="R34" s="10">
        <v>90</v>
      </c>
      <c r="S34" s="10">
        <v>2</v>
      </c>
    </row>
    <row r="35" spans="1:19" x14ac:dyDescent="0.2">
      <c r="A35" s="20" t="s">
        <v>344</v>
      </c>
      <c r="B35" s="21">
        <v>367</v>
      </c>
      <c r="C35" s="21">
        <v>27</v>
      </c>
      <c r="D35" s="21">
        <v>41</v>
      </c>
      <c r="E35" s="21">
        <v>15</v>
      </c>
      <c r="F35" s="21">
        <v>39</v>
      </c>
      <c r="G35" s="21">
        <v>42</v>
      </c>
      <c r="H35" s="21">
        <v>40</v>
      </c>
      <c r="I35" s="21">
        <v>97</v>
      </c>
      <c r="J35" s="21">
        <v>53</v>
      </c>
      <c r="K35" s="21">
        <v>4</v>
      </c>
      <c r="L35" s="21">
        <v>92</v>
      </c>
      <c r="M35" s="21">
        <v>21</v>
      </c>
      <c r="N35" s="21">
        <v>66</v>
      </c>
      <c r="O35" s="21">
        <v>18</v>
      </c>
      <c r="P35" s="21">
        <v>7</v>
      </c>
      <c r="Q35" s="21">
        <v>18</v>
      </c>
      <c r="R35" s="21">
        <v>113</v>
      </c>
      <c r="S35" s="21">
        <v>7</v>
      </c>
    </row>
    <row r="36" spans="1:19" x14ac:dyDescent="0.2">
      <c r="A36" s="20" t="s">
        <v>345</v>
      </c>
      <c r="B36" s="21">
        <v>302</v>
      </c>
      <c r="C36" s="21">
        <v>13</v>
      </c>
      <c r="D36" s="21">
        <v>24</v>
      </c>
      <c r="E36" s="21">
        <v>13</v>
      </c>
      <c r="F36" s="21">
        <v>19</v>
      </c>
      <c r="G36" s="21">
        <v>28</v>
      </c>
      <c r="H36" s="21">
        <v>28</v>
      </c>
      <c r="I36" s="21">
        <v>82</v>
      </c>
      <c r="J36" s="21">
        <v>46</v>
      </c>
      <c r="K36" s="21">
        <v>4</v>
      </c>
      <c r="L36" s="21">
        <v>71</v>
      </c>
      <c r="M36" s="21">
        <v>14</v>
      </c>
      <c r="N36" s="21">
        <v>35</v>
      </c>
      <c r="O36" s="21">
        <v>10</v>
      </c>
      <c r="P36" s="21">
        <v>3</v>
      </c>
      <c r="Q36" s="21">
        <v>10</v>
      </c>
      <c r="R36" s="21">
        <v>112</v>
      </c>
      <c r="S36" s="21">
        <v>8</v>
      </c>
    </row>
    <row r="37" spans="1:19" x14ac:dyDescent="0.2">
      <c r="A37" s="20" t="s">
        <v>346</v>
      </c>
      <c r="B37" s="21">
        <v>233</v>
      </c>
      <c r="C37" s="21">
        <v>14</v>
      </c>
      <c r="D37" s="21">
        <v>22</v>
      </c>
      <c r="E37" s="21">
        <v>10</v>
      </c>
      <c r="F37" s="21">
        <v>26</v>
      </c>
      <c r="G37" s="21">
        <v>23</v>
      </c>
      <c r="H37" s="21">
        <v>39</v>
      </c>
      <c r="I37" s="21">
        <v>69</v>
      </c>
      <c r="J37" s="21">
        <v>23</v>
      </c>
      <c r="K37" s="21">
        <v>3</v>
      </c>
      <c r="L37" s="21">
        <v>64</v>
      </c>
      <c r="M37" s="21">
        <v>13</v>
      </c>
      <c r="N37" s="21">
        <v>42</v>
      </c>
      <c r="O37" s="21">
        <v>13</v>
      </c>
      <c r="P37" s="21">
        <v>3</v>
      </c>
      <c r="Q37" s="21">
        <v>10</v>
      </c>
      <c r="R37" s="21">
        <v>79</v>
      </c>
      <c r="S37" s="21">
        <v>8</v>
      </c>
    </row>
    <row r="38" spans="1:19" x14ac:dyDescent="0.2">
      <c r="A38" s="20" t="s">
        <v>347</v>
      </c>
      <c r="B38" s="21">
        <v>140</v>
      </c>
      <c r="C38" s="21">
        <v>2</v>
      </c>
      <c r="D38" s="21">
        <v>18</v>
      </c>
      <c r="E38" s="21">
        <v>3</v>
      </c>
      <c r="F38" s="21">
        <v>13</v>
      </c>
      <c r="G38" s="21">
        <v>13</v>
      </c>
      <c r="H38" s="21">
        <v>25</v>
      </c>
      <c r="I38" s="21">
        <v>34</v>
      </c>
      <c r="J38" s="21">
        <v>16</v>
      </c>
      <c r="K38" s="21">
        <v>1</v>
      </c>
      <c r="L38" s="21">
        <v>38</v>
      </c>
      <c r="M38" s="21">
        <v>7</v>
      </c>
      <c r="N38" s="21">
        <v>12</v>
      </c>
      <c r="O38" s="21">
        <v>7</v>
      </c>
      <c r="P38" s="21">
        <v>3</v>
      </c>
      <c r="Q38" s="21">
        <v>6</v>
      </c>
      <c r="R38" s="21">
        <v>49</v>
      </c>
      <c r="S38" s="21">
        <v>9</v>
      </c>
    </row>
    <row r="39" spans="1:19" x14ac:dyDescent="0.2">
      <c r="A39" s="20" t="s">
        <v>348</v>
      </c>
      <c r="B39" s="21">
        <v>37</v>
      </c>
      <c r="C39" s="21">
        <v>3</v>
      </c>
      <c r="D39" s="21">
        <v>3</v>
      </c>
      <c r="E39" s="21">
        <v>2</v>
      </c>
      <c r="F39" s="21">
        <v>3</v>
      </c>
      <c r="G39" s="21">
        <v>8</v>
      </c>
      <c r="H39" s="21">
        <v>8</v>
      </c>
      <c r="I39" s="21">
        <v>10</v>
      </c>
      <c r="J39" s="21">
        <v>2</v>
      </c>
      <c r="K39" s="21">
        <v>1</v>
      </c>
      <c r="L39" s="21">
        <v>3</v>
      </c>
      <c r="M39" s="21">
        <v>1</v>
      </c>
      <c r="N39" s="21">
        <v>4</v>
      </c>
      <c r="O39" s="21">
        <v>0</v>
      </c>
      <c r="P39" s="21">
        <v>1</v>
      </c>
      <c r="Q39" s="21">
        <v>0</v>
      </c>
      <c r="R39" s="21">
        <v>14</v>
      </c>
      <c r="S39" s="21">
        <v>0</v>
      </c>
    </row>
    <row r="40" spans="1:19" x14ac:dyDescent="0.2">
      <c r="A40" s="20" t="s">
        <v>349</v>
      </c>
      <c r="B40" s="21">
        <v>9</v>
      </c>
      <c r="C40" s="21">
        <v>1</v>
      </c>
      <c r="D40" s="21">
        <v>0</v>
      </c>
      <c r="E40" s="21">
        <v>0</v>
      </c>
      <c r="F40" s="21">
        <v>0</v>
      </c>
      <c r="G40" s="21">
        <v>1</v>
      </c>
      <c r="H40" s="21">
        <v>4</v>
      </c>
      <c r="I40" s="21">
        <v>2</v>
      </c>
      <c r="J40" s="21">
        <v>1</v>
      </c>
      <c r="K40" s="21">
        <v>0</v>
      </c>
      <c r="L40" s="21">
        <v>1</v>
      </c>
      <c r="M40" s="21">
        <v>1</v>
      </c>
      <c r="N40" s="21">
        <v>2</v>
      </c>
      <c r="O40" s="21">
        <v>1</v>
      </c>
      <c r="P40" s="21">
        <v>0</v>
      </c>
      <c r="Q40" s="21">
        <v>1</v>
      </c>
      <c r="R40" s="21">
        <v>3</v>
      </c>
      <c r="S40" s="21">
        <v>0</v>
      </c>
    </row>
    <row r="41" spans="1:19" x14ac:dyDescent="0.2">
      <c r="A41" s="20" t="s">
        <v>350</v>
      </c>
      <c r="B41" s="21">
        <v>679</v>
      </c>
      <c r="C41" s="21">
        <v>45</v>
      </c>
      <c r="D41" s="21">
        <v>81</v>
      </c>
      <c r="E41" s="21">
        <v>29</v>
      </c>
      <c r="F41" s="21">
        <v>71</v>
      </c>
      <c r="G41" s="21">
        <v>76</v>
      </c>
      <c r="H41" s="21">
        <v>78</v>
      </c>
      <c r="I41" s="21">
        <v>193</v>
      </c>
      <c r="J41" s="21">
        <v>100</v>
      </c>
      <c r="K41" s="21">
        <v>9</v>
      </c>
      <c r="L41" s="21">
        <v>173</v>
      </c>
      <c r="M41" s="21">
        <v>39</v>
      </c>
      <c r="N41" s="21">
        <v>121</v>
      </c>
      <c r="O41" s="21">
        <v>44</v>
      </c>
      <c r="P41" s="21">
        <v>12</v>
      </c>
      <c r="Q41" s="21">
        <v>28</v>
      </c>
      <c r="R41" s="21">
        <v>203</v>
      </c>
      <c r="S41" s="21">
        <v>9</v>
      </c>
    </row>
    <row r="42" spans="1:19" x14ac:dyDescent="0.2">
      <c r="A42" s="20" t="s">
        <v>351</v>
      </c>
      <c r="B42" s="21">
        <v>535</v>
      </c>
      <c r="C42" s="21">
        <v>27</v>
      </c>
      <c r="D42" s="21">
        <v>46</v>
      </c>
      <c r="E42" s="21">
        <v>23</v>
      </c>
      <c r="F42" s="21">
        <v>45</v>
      </c>
      <c r="G42" s="21">
        <v>51</v>
      </c>
      <c r="H42" s="21">
        <v>67</v>
      </c>
      <c r="I42" s="21">
        <v>151</v>
      </c>
      <c r="J42" s="21">
        <v>69</v>
      </c>
      <c r="K42" s="21">
        <v>7</v>
      </c>
      <c r="L42" s="21">
        <v>135</v>
      </c>
      <c r="M42" s="21">
        <v>27</v>
      </c>
      <c r="N42" s="21">
        <v>77</v>
      </c>
      <c r="O42" s="21">
        <v>23</v>
      </c>
      <c r="P42" s="21">
        <v>6</v>
      </c>
      <c r="Q42" s="21">
        <v>20</v>
      </c>
      <c r="R42" s="21">
        <v>191</v>
      </c>
      <c r="S42" s="21">
        <v>16</v>
      </c>
    </row>
    <row r="43" spans="1:19" x14ac:dyDescent="0.2">
      <c r="A43" s="20" t="s">
        <v>352</v>
      </c>
      <c r="B43" s="21">
        <v>186</v>
      </c>
      <c r="C43" s="21">
        <v>6</v>
      </c>
      <c r="D43" s="21">
        <v>21</v>
      </c>
      <c r="E43" s="21">
        <v>5</v>
      </c>
      <c r="F43" s="21">
        <v>16</v>
      </c>
      <c r="G43" s="21">
        <v>22</v>
      </c>
      <c r="H43" s="21">
        <v>37</v>
      </c>
      <c r="I43" s="21">
        <v>46</v>
      </c>
      <c r="J43" s="21">
        <v>19</v>
      </c>
      <c r="K43" s="21">
        <v>2</v>
      </c>
      <c r="L43" s="21">
        <v>42</v>
      </c>
      <c r="M43" s="21">
        <v>9</v>
      </c>
      <c r="N43" s="21">
        <v>18</v>
      </c>
      <c r="O43" s="21">
        <v>8</v>
      </c>
      <c r="P43" s="21">
        <v>4</v>
      </c>
      <c r="Q43" s="21">
        <v>7</v>
      </c>
      <c r="R43" s="21">
        <v>66</v>
      </c>
      <c r="S43" s="21">
        <v>9</v>
      </c>
    </row>
    <row r="44" spans="1:19" x14ac:dyDescent="0.2">
      <c r="A44" s="20" t="s">
        <v>353</v>
      </c>
      <c r="B44" s="21">
        <v>721</v>
      </c>
      <c r="C44" s="21">
        <v>33</v>
      </c>
      <c r="D44" s="21">
        <v>67</v>
      </c>
      <c r="E44" s="21">
        <v>28</v>
      </c>
      <c r="F44" s="21">
        <v>61</v>
      </c>
      <c r="G44" s="21">
        <v>73</v>
      </c>
      <c r="H44" s="21">
        <v>104</v>
      </c>
      <c r="I44" s="21">
        <v>197</v>
      </c>
      <c r="J44" s="21">
        <v>88</v>
      </c>
      <c r="K44" s="21">
        <v>9</v>
      </c>
      <c r="L44" s="21">
        <v>177</v>
      </c>
      <c r="M44" s="21">
        <v>36</v>
      </c>
      <c r="N44" s="21">
        <v>95</v>
      </c>
      <c r="O44" s="21">
        <v>31</v>
      </c>
      <c r="P44" s="21">
        <v>10</v>
      </c>
      <c r="Q44" s="21">
        <v>27</v>
      </c>
      <c r="R44" s="21">
        <v>257</v>
      </c>
      <c r="S44" s="21">
        <v>25</v>
      </c>
    </row>
    <row r="45" spans="1:19" x14ac:dyDescent="0.2">
      <c r="A45" s="9" t="s">
        <v>356</v>
      </c>
      <c r="B45" s="9"/>
      <c r="C45" s="9"/>
      <c r="D45" s="9"/>
      <c r="E45" s="9"/>
      <c r="F45" s="9"/>
      <c r="G45" s="9"/>
      <c r="H45" s="9"/>
      <c r="I45" s="9"/>
      <c r="J45" s="9"/>
      <c r="K45" s="9"/>
      <c r="L45" s="9"/>
      <c r="M45" s="9"/>
      <c r="N45" s="9"/>
      <c r="O45" s="9"/>
      <c r="P45" s="9"/>
      <c r="Q45" s="9"/>
      <c r="R45" s="9"/>
      <c r="S45" s="9"/>
    </row>
    <row r="46" spans="1:19" x14ac:dyDescent="0.2">
      <c r="A46" s="20" t="s">
        <v>357</v>
      </c>
      <c r="B46" s="21">
        <v>138</v>
      </c>
      <c r="C46" s="21">
        <v>6</v>
      </c>
      <c r="D46" s="21">
        <v>11</v>
      </c>
      <c r="E46" s="21">
        <v>9</v>
      </c>
      <c r="F46" s="21">
        <v>9</v>
      </c>
      <c r="G46" s="21">
        <v>15</v>
      </c>
      <c r="H46" s="21">
        <v>14</v>
      </c>
      <c r="I46" s="21">
        <v>51</v>
      </c>
      <c r="J46" s="21">
        <v>22</v>
      </c>
      <c r="K46" s="21">
        <v>5</v>
      </c>
      <c r="L46" s="21">
        <v>27</v>
      </c>
      <c r="M46" s="21">
        <v>11</v>
      </c>
      <c r="N46" s="21">
        <v>22</v>
      </c>
      <c r="O46" s="21">
        <v>10</v>
      </c>
      <c r="P46" s="21">
        <v>2</v>
      </c>
      <c r="Q46" s="21">
        <v>11</v>
      </c>
      <c r="R46" s="21">
        <v>33</v>
      </c>
      <c r="S46" s="21">
        <v>4</v>
      </c>
    </row>
    <row r="47" spans="1:19" x14ac:dyDescent="0.2">
      <c r="A47" s="20" t="s">
        <v>328</v>
      </c>
      <c r="B47" s="21">
        <v>1747</v>
      </c>
      <c r="C47" s="21">
        <v>100</v>
      </c>
      <c r="D47" s="21">
        <v>174</v>
      </c>
      <c r="E47" s="21">
        <v>89</v>
      </c>
      <c r="F47" s="21">
        <v>174</v>
      </c>
      <c r="G47" s="21">
        <v>152</v>
      </c>
      <c r="H47" s="21">
        <v>230</v>
      </c>
      <c r="I47" s="21">
        <v>505</v>
      </c>
      <c r="J47" s="21">
        <v>265</v>
      </c>
      <c r="K47" s="21">
        <v>16</v>
      </c>
      <c r="L47" s="21">
        <v>435</v>
      </c>
      <c r="M47" s="21">
        <v>102</v>
      </c>
      <c r="N47" s="21">
        <v>317</v>
      </c>
      <c r="O47" s="21">
        <v>94</v>
      </c>
      <c r="P47" s="21">
        <v>15</v>
      </c>
      <c r="Q47" s="21">
        <v>61</v>
      </c>
      <c r="R47" s="21">
        <v>531</v>
      </c>
      <c r="S47" s="21">
        <v>28</v>
      </c>
    </row>
    <row r="48" spans="1:19" x14ac:dyDescent="0.2">
      <c r="A48" s="20" t="s">
        <v>329</v>
      </c>
      <c r="B48" s="21">
        <v>191</v>
      </c>
      <c r="C48" s="21">
        <v>21</v>
      </c>
      <c r="D48" s="21">
        <v>19</v>
      </c>
      <c r="E48" s="21">
        <v>12</v>
      </c>
      <c r="F48" s="21">
        <v>18</v>
      </c>
      <c r="G48" s="21">
        <v>33</v>
      </c>
      <c r="H48" s="21">
        <v>18</v>
      </c>
      <c r="I48" s="21">
        <v>62</v>
      </c>
      <c r="J48" s="21">
        <v>44</v>
      </c>
      <c r="K48" s="21">
        <v>6</v>
      </c>
      <c r="L48" s="21">
        <v>47</v>
      </c>
      <c r="M48" s="21">
        <v>8</v>
      </c>
      <c r="N48" s="21">
        <v>36</v>
      </c>
      <c r="O48" s="21">
        <v>13</v>
      </c>
      <c r="P48" s="21">
        <v>4</v>
      </c>
      <c r="Q48" s="21">
        <v>7</v>
      </c>
      <c r="R48" s="21">
        <v>51</v>
      </c>
      <c r="S48" s="21">
        <v>6</v>
      </c>
    </row>
    <row r="49" spans="1:19" x14ac:dyDescent="0.2">
      <c r="A49" s="20" t="s">
        <v>330</v>
      </c>
      <c r="B49" s="21">
        <v>544</v>
      </c>
      <c r="C49" s="21">
        <v>24</v>
      </c>
      <c r="D49" s="21">
        <v>65</v>
      </c>
      <c r="E49" s="21">
        <v>18</v>
      </c>
      <c r="F49" s="21">
        <v>45</v>
      </c>
      <c r="G49" s="21">
        <v>56</v>
      </c>
      <c r="H49" s="21">
        <v>68</v>
      </c>
      <c r="I49" s="21">
        <v>149</v>
      </c>
      <c r="J49" s="21">
        <v>73</v>
      </c>
      <c r="K49" s="21">
        <v>8</v>
      </c>
      <c r="L49" s="21">
        <v>128</v>
      </c>
      <c r="M49" s="21">
        <v>21</v>
      </c>
      <c r="N49" s="21">
        <v>69</v>
      </c>
      <c r="O49" s="21">
        <v>28</v>
      </c>
      <c r="P49" s="21">
        <v>10</v>
      </c>
      <c r="Q49" s="21">
        <v>24</v>
      </c>
      <c r="R49" s="21">
        <v>171</v>
      </c>
      <c r="S49" s="21">
        <v>26</v>
      </c>
    </row>
    <row r="50" spans="1:19" x14ac:dyDescent="0.2">
      <c r="A50" s="20" t="s">
        <v>358</v>
      </c>
      <c r="B50" s="21">
        <v>57</v>
      </c>
      <c r="C50" s="21">
        <v>9</v>
      </c>
      <c r="D50" s="21">
        <v>9</v>
      </c>
      <c r="E50" s="21">
        <v>5</v>
      </c>
      <c r="F50" s="21">
        <v>7</v>
      </c>
      <c r="G50" s="21">
        <v>4</v>
      </c>
      <c r="H50" s="21">
        <v>10</v>
      </c>
      <c r="I50" s="21">
        <v>22</v>
      </c>
      <c r="J50" s="21">
        <v>10</v>
      </c>
      <c r="K50" s="21">
        <v>2</v>
      </c>
      <c r="L50" s="21">
        <v>16</v>
      </c>
      <c r="M50" s="21">
        <v>6</v>
      </c>
      <c r="N50" s="21">
        <v>8</v>
      </c>
      <c r="O50" s="21">
        <v>5</v>
      </c>
      <c r="P50" s="21">
        <v>2</v>
      </c>
      <c r="Q50" s="21">
        <v>3</v>
      </c>
      <c r="R50" s="21">
        <v>15</v>
      </c>
      <c r="S50" s="21">
        <v>1</v>
      </c>
    </row>
    <row r="51" spans="1:19" x14ac:dyDescent="0.2">
      <c r="A51" s="9" t="s">
        <v>359</v>
      </c>
      <c r="B51" s="10">
        <v>89</v>
      </c>
      <c r="C51" s="10">
        <v>5</v>
      </c>
      <c r="D51" s="10">
        <v>7</v>
      </c>
      <c r="E51" s="10">
        <v>5</v>
      </c>
      <c r="F51" s="10">
        <v>6</v>
      </c>
      <c r="G51" s="10">
        <v>9</v>
      </c>
      <c r="H51" s="10">
        <v>9</v>
      </c>
      <c r="I51" s="10">
        <v>34</v>
      </c>
      <c r="J51" s="10">
        <v>16</v>
      </c>
      <c r="K51" s="10">
        <v>2</v>
      </c>
      <c r="L51" s="10">
        <v>15</v>
      </c>
      <c r="M51" s="10">
        <v>4</v>
      </c>
      <c r="N51" s="10">
        <v>17</v>
      </c>
      <c r="O51" s="10">
        <v>9</v>
      </c>
      <c r="P51" s="10">
        <v>2</v>
      </c>
      <c r="Q51" s="10">
        <v>7</v>
      </c>
      <c r="R51" s="10">
        <v>18</v>
      </c>
      <c r="S51" s="10">
        <v>2</v>
      </c>
    </row>
    <row r="52" spans="1:19" x14ac:dyDescent="0.2">
      <c r="A52" s="20" t="s">
        <v>331</v>
      </c>
      <c r="B52" s="21">
        <v>977</v>
      </c>
      <c r="C52" s="21">
        <v>56</v>
      </c>
      <c r="D52" s="21">
        <v>95</v>
      </c>
      <c r="E52" s="21">
        <v>59</v>
      </c>
      <c r="F52" s="21">
        <v>98</v>
      </c>
      <c r="G52" s="21">
        <v>83</v>
      </c>
      <c r="H52" s="21">
        <v>125</v>
      </c>
      <c r="I52" s="21">
        <v>300</v>
      </c>
      <c r="J52" s="21">
        <v>169</v>
      </c>
      <c r="K52" s="21">
        <v>10</v>
      </c>
      <c r="L52" s="21">
        <v>243</v>
      </c>
      <c r="M52" s="21">
        <v>61</v>
      </c>
      <c r="N52" s="21">
        <v>185</v>
      </c>
      <c r="O52" s="21">
        <v>52</v>
      </c>
      <c r="P52" s="21">
        <v>4</v>
      </c>
      <c r="Q52" s="21">
        <v>38</v>
      </c>
      <c r="R52" s="21">
        <v>271</v>
      </c>
      <c r="S52" s="21">
        <v>19</v>
      </c>
    </row>
    <row r="53" spans="1:19" x14ac:dyDescent="0.2">
      <c r="A53" s="20" t="s">
        <v>332</v>
      </c>
      <c r="B53" s="21">
        <v>73</v>
      </c>
      <c r="C53" s="21">
        <v>8</v>
      </c>
      <c r="D53" s="21">
        <v>8</v>
      </c>
      <c r="E53" s="21">
        <v>4</v>
      </c>
      <c r="F53" s="21">
        <v>7</v>
      </c>
      <c r="G53" s="21">
        <v>7</v>
      </c>
      <c r="H53" s="21">
        <v>2</v>
      </c>
      <c r="I53" s="21">
        <v>21</v>
      </c>
      <c r="J53" s="21">
        <v>17</v>
      </c>
      <c r="K53" s="21">
        <v>2</v>
      </c>
      <c r="L53" s="21">
        <v>16</v>
      </c>
      <c r="M53" s="21">
        <v>1</v>
      </c>
      <c r="N53" s="21">
        <v>12</v>
      </c>
      <c r="O53" s="21">
        <v>4</v>
      </c>
      <c r="P53" s="21">
        <v>1</v>
      </c>
      <c r="Q53" s="21">
        <v>1</v>
      </c>
      <c r="R53" s="21">
        <v>19</v>
      </c>
      <c r="S53" s="21">
        <v>4</v>
      </c>
    </row>
    <row r="54" spans="1:19" x14ac:dyDescent="0.2">
      <c r="A54" s="20" t="s">
        <v>333</v>
      </c>
      <c r="B54" s="21">
        <v>108</v>
      </c>
      <c r="C54" s="21">
        <v>6</v>
      </c>
      <c r="D54" s="21">
        <v>16</v>
      </c>
      <c r="E54" s="21">
        <v>4</v>
      </c>
      <c r="F54" s="21">
        <v>8</v>
      </c>
      <c r="G54" s="21">
        <v>11</v>
      </c>
      <c r="H54" s="21">
        <v>16</v>
      </c>
      <c r="I54" s="21">
        <v>31</v>
      </c>
      <c r="J54" s="21">
        <v>20</v>
      </c>
      <c r="K54" s="21">
        <v>3</v>
      </c>
      <c r="L54" s="21">
        <v>21</v>
      </c>
      <c r="M54" s="21">
        <v>2</v>
      </c>
      <c r="N54" s="21">
        <v>16</v>
      </c>
      <c r="O54" s="21">
        <v>7</v>
      </c>
      <c r="P54" s="21">
        <v>2</v>
      </c>
      <c r="Q54" s="21">
        <v>4</v>
      </c>
      <c r="R54" s="21">
        <v>25</v>
      </c>
      <c r="S54" s="21">
        <v>6</v>
      </c>
    </row>
    <row r="55" spans="1:19" x14ac:dyDescent="0.2">
      <c r="A55" s="20" t="s">
        <v>358</v>
      </c>
      <c r="B55" s="21">
        <v>30</v>
      </c>
      <c r="C55" s="21">
        <v>7</v>
      </c>
      <c r="D55" s="21">
        <v>4</v>
      </c>
      <c r="E55" s="21">
        <v>4</v>
      </c>
      <c r="F55" s="21">
        <v>2</v>
      </c>
      <c r="G55" s="21">
        <v>1</v>
      </c>
      <c r="H55" s="21">
        <v>6</v>
      </c>
      <c r="I55" s="21">
        <v>13</v>
      </c>
      <c r="J55" s="21">
        <v>4</v>
      </c>
      <c r="K55" s="21">
        <v>2</v>
      </c>
      <c r="L55" s="21">
        <v>8</v>
      </c>
      <c r="M55" s="21">
        <v>5</v>
      </c>
      <c r="N55" s="21">
        <v>6</v>
      </c>
      <c r="O55" s="21">
        <v>3</v>
      </c>
      <c r="P55" s="21">
        <v>2</v>
      </c>
      <c r="Q55" s="21">
        <v>1</v>
      </c>
      <c r="R55" s="21">
        <v>8</v>
      </c>
      <c r="S55" s="21">
        <v>0</v>
      </c>
    </row>
    <row r="56" spans="1:19" x14ac:dyDescent="0.2">
      <c r="A56" s="9" t="s">
        <v>360</v>
      </c>
      <c r="B56" s="10">
        <v>49</v>
      </c>
      <c r="C56" s="10">
        <v>1</v>
      </c>
      <c r="D56" s="10">
        <v>4</v>
      </c>
      <c r="E56" s="10">
        <v>4</v>
      </c>
      <c r="F56" s="10">
        <v>3</v>
      </c>
      <c r="G56" s="10">
        <v>6</v>
      </c>
      <c r="H56" s="10">
        <v>5</v>
      </c>
      <c r="I56" s="10">
        <v>17</v>
      </c>
      <c r="J56" s="10">
        <v>6</v>
      </c>
      <c r="K56" s="10">
        <v>3</v>
      </c>
      <c r="L56" s="10">
        <v>12</v>
      </c>
      <c r="M56" s="10">
        <v>7</v>
      </c>
      <c r="N56" s="10">
        <v>5</v>
      </c>
      <c r="O56" s="10">
        <v>1</v>
      </c>
      <c r="P56" s="10">
        <v>0</v>
      </c>
      <c r="Q56" s="10">
        <v>4</v>
      </c>
      <c r="R56" s="10">
        <v>15</v>
      </c>
      <c r="S56" s="10">
        <v>2</v>
      </c>
    </row>
    <row r="57" spans="1:19" x14ac:dyDescent="0.2">
      <c r="A57" s="20" t="s">
        <v>331</v>
      </c>
      <c r="B57" s="21">
        <v>770</v>
      </c>
      <c r="C57" s="21">
        <v>44</v>
      </c>
      <c r="D57" s="21">
        <v>79</v>
      </c>
      <c r="E57" s="21">
        <v>30</v>
      </c>
      <c r="F57" s="21">
        <v>76</v>
      </c>
      <c r="G57" s="21">
        <v>69</v>
      </c>
      <c r="H57" s="21">
        <v>105</v>
      </c>
      <c r="I57" s="21">
        <v>205</v>
      </c>
      <c r="J57" s="21">
        <v>96</v>
      </c>
      <c r="K57" s="21">
        <v>6</v>
      </c>
      <c r="L57" s="21">
        <v>192</v>
      </c>
      <c r="M57" s="21">
        <v>41</v>
      </c>
      <c r="N57" s="21">
        <v>132</v>
      </c>
      <c r="O57" s="21">
        <v>42</v>
      </c>
      <c r="P57" s="21">
        <v>11</v>
      </c>
      <c r="Q57" s="21">
        <v>23</v>
      </c>
      <c r="R57" s="21">
        <v>260</v>
      </c>
      <c r="S57" s="21">
        <v>9</v>
      </c>
    </row>
    <row r="58" spans="1:19" x14ac:dyDescent="0.2">
      <c r="A58" s="20" t="s">
        <v>332</v>
      </c>
      <c r="B58" s="21">
        <v>118</v>
      </c>
      <c r="C58" s="21">
        <v>13</v>
      </c>
      <c r="D58" s="21">
        <v>11</v>
      </c>
      <c r="E58" s="21">
        <v>8</v>
      </c>
      <c r="F58" s="21">
        <v>11</v>
      </c>
      <c r="G58" s="21">
        <v>26</v>
      </c>
      <c r="H58" s="21">
        <v>16</v>
      </c>
      <c r="I58" s="21">
        <v>41</v>
      </c>
      <c r="J58" s="21">
        <v>27</v>
      </c>
      <c r="K58" s="21">
        <v>4</v>
      </c>
      <c r="L58" s="21">
        <v>31</v>
      </c>
      <c r="M58" s="21">
        <v>7</v>
      </c>
      <c r="N58" s="21">
        <v>24</v>
      </c>
      <c r="O58" s="21">
        <v>9</v>
      </c>
      <c r="P58" s="21">
        <v>3</v>
      </c>
      <c r="Q58" s="21">
        <v>6</v>
      </c>
      <c r="R58" s="21">
        <v>32</v>
      </c>
      <c r="S58" s="21">
        <v>2</v>
      </c>
    </row>
    <row r="59" spans="1:19" x14ac:dyDescent="0.2">
      <c r="A59" s="20" t="s">
        <v>333</v>
      </c>
      <c r="B59" s="21">
        <v>436</v>
      </c>
      <c r="C59" s="21">
        <v>18</v>
      </c>
      <c r="D59" s="21">
        <v>49</v>
      </c>
      <c r="E59" s="21">
        <v>14</v>
      </c>
      <c r="F59" s="21">
        <v>37</v>
      </c>
      <c r="G59" s="21">
        <v>45</v>
      </c>
      <c r="H59" s="21">
        <v>52</v>
      </c>
      <c r="I59" s="21">
        <v>118</v>
      </c>
      <c r="J59" s="21">
        <v>53</v>
      </c>
      <c r="K59" s="21">
        <v>5</v>
      </c>
      <c r="L59" s="21">
        <v>107</v>
      </c>
      <c r="M59" s="21">
        <v>19</v>
      </c>
      <c r="N59" s="21">
        <v>53</v>
      </c>
      <c r="O59" s="21">
        <v>21</v>
      </c>
      <c r="P59" s="21">
        <v>8</v>
      </c>
      <c r="Q59" s="21">
        <v>20</v>
      </c>
      <c r="R59" s="21">
        <v>146</v>
      </c>
      <c r="S59" s="21">
        <v>20</v>
      </c>
    </row>
    <row r="60" spans="1:19" x14ac:dyDescent="0.2">
      <c r="A60" s="20" t="s">
        <v>358</v>
      </c>
      <c r="B60" s="21">
        <v>27</v>
      </c>
      <c r="C60" s="21">
        <v>2</v>
      </c>
      <c r="D60" s="21">
        <v>5</v>
      </c>
      <c r="E60" s="21">
        <v>1</v>
      </c>
      <c r="F60" s="21">
        <v>5</v>
      </c>
      <c r="G60" s="21">
        <v>3</v>
      </c>
      <c r="H60" s="21">
        <v>4</v>
      </c>
      <c r="I60" s="21">
        <v>9</v>
      </c>
      <c r="J60" s="21">
        <v>6</v>
      </c>
      <c r="K60" s="21">
        <v>0</v>
      </c>
      <c r="L60" s="21">
        <v>8</v>
      </c>
      <c r="M60" s="21">
        <v>1</v>
      </c>
      <c r="N60" s="21">
        <v>2</v>
      </c>
      <c r="O60" s="21">
        <v>2</v>
      </c>
      <c r="P60" s="21">
        <v>0</v>
      </c>
      <c r="Q60" s="21">
        <v>2</v>
      </c>
      <c r="R60" s="21">
        <v>7</v>
      </c>
      <c r="S60" s="21">
        <v>1</v>
      </c>
    </row>
    <row r="61" spans="1:19" x14ac:dyDescent="0.2">
      <c r="A61" s="9" t="s">
        <v>361</v>
      </c>
      <c r="B61" s="9"/>
      <c r="C61" s="9"/>
      <c r="D61" s="9"/>
      <c r="E61" s="9"/>
      <c r="F61" s="9"/>
      <c r="G61" s="9"/>
      <c r="H61" s="9"/>
      <c r="I61" s="9"/>
      <c r="J61" s="9"/>
      <c r="K61" s="9"/>
      <c r="L61" s="9"/>
      <c r="M61" s="9"/>
      <c r="N61" s="9"/>
      <c r="O61" s="9"/>
      <c r="P61" s="9"/>
      <c r="Q61" s="9"/>
      <c r="R61" s="9"/>
      <c r="S61" s="9"/>
    </row>
    <row r="62" spans="1:19" x14ac:dyDescent="0.2">
      <c r="A62" s="20" t="s">
        <v>362</v>
      </c>
      <c r="B62" s="21">
        <v>360</v>
      </c>
      <c r="C62" s="21">
        <v>24</v>
      </c>
      <c r="D62" s="21">
        <v>26</v>
      </c>
      <c r="E62" s="21">
        <v>30</v>
      </c>
      <c r="F62" s="21">
        <v>25</v>
      </c>
      <c r="G62" s="21">
        <v>34</v>
      </c>
      <c r="H62" s="21">
        <v>50</v>
      </c>
      <c r="I62" s="21">
        <v>97</v>
      </c>
      <c r="J62" s="21">
        <v>51</v>
      </c>
      <c r="K62" s="21">
        <v>4</v>
      </c>
      <c r="L62" s="21">
        <v>88</v>
      </c>
      <c r="M62" s="21">
        <v>22</v>
      </c>
      <c r="N62" s="21">
        <v>58</v>
      </c>
      <c r="O62" s="21">
        <v>21</v>
      </c>
      <c r="P62" s="21">
        <v>3</v>
      </c>
      <c r="Q62" s="21">
        <v>18</v>
      </c>
      <c r="R62" s="21">
        <v>121</v>
      </c>
      <c r="S62" s="21">
        <v>12</v>
      </c>
    </row>
    <row r="63" spans="1:19" x14ac:dyDescent="0.2">
      <c r="A63" s="20" t="s">
        <v>363</v>
      </c>
      <c r="B63" s="21">
        <v>1326</v>
      </c>
      <c r="C63" s="21">
        <v>66</v>
      </c>
      <c r="D63" s="21">
        <v>161</v>
      </c>
      <c r="E63" s="21">
        <v>50</v>
      </c>
      <c r="F63" s="21">
        <v>153</v>
      </c>
      <c r="G63" s="21">
        <v>130</v>
      </c>
      <c r="H63" s="21">
        <v>167</v>
      </c>
      <c r="I63" s="21">
        <v>399</v>
      </c>
      <c r="J63" s="21">
        <v>196</v>
      </c>
      <c r="K63" s="21">
        <v>15</v>
      </c>
      <c r="L63" s="21">
        <v>341</v>
      </c>
      <c r="M63" s="21">
        <v>60</v>
      </c>
      <c r="N63" s="21">
        <v>222</v>
      </c>
      <c r="O63" s="21">
        <v>65</v>
      </c>
      <c r="P63" s="21">
        <v>12</v>
      </c>
      <c r="Q63" s="21">
        <v>39</v>
      </c>
      <c r="R63" s="21">
        <v>386</v>
      </c>
      <c r="S63" s="21">
        <v>31</v>
      </c>
    </row>
    <row r="64" spans="1:19" x14ac:dyDescent="0.2">
      <c r="A64" s="20" t="s">
        <v>364</v>
      </c>
      <c r="B64" s="21">
        <v>649</v>
      </c>
      <c r="C64" s="21">
        <v>46</v>
      </c>
      <c r="D64" s="21">
        <v>57</v>
      </c>
      <c r="E64" s="21">
        <v>32</v>
      </c>
      <c r="F64" s="21">
        <v>46</v>
      </c>
      <c r="G64" s="21">
        <v>60</v>
      </c>
      <c r="H64" s="21">
        <v>80</v>
      </c>
      <c r="I64" s="21">
        <v>179</v>
      </c>
      <c r="J64" s="21">
        <v>102</v>
      </c>
      <c r="K64" s="21">
        <v>2</v>
      </c>
      <c r="L64" s="21">
        <v>148</v>
      </c>
      <c r="M64" s="21">
        <v>44</v>
      </c>
      <c r="N64" s="21">
        <v>120</v>
      </c>
      <c r="O64" s="21">
        <v>31</v>
      </c>
      <c r="P64" s="21">
        <v>10</v>
      </c>
      <c r="Q64" s="21">
        <v>30</v>
      </c>
      <c r="R64" s="21">
        <v>204</v>
      </c>
      <c r="S64" s="21">
        <v>15</v>
      </c>
    </row>
    <row r="65" spans="1:19" x14ac:dyDescent="0.2">
      <c r="A65" s="20" t="s">
        <v>365</v>
      </c>
      <c r="B65" s="21">
        <v>277</v>
      </c>
      <c r="C65" s="21">
        <v>16</v>
      </c>
      <c r="D65" s="21">
        <v>25</v>
      </c>
      <c r="E65" s="21">
        <v>17</v>
      </c>
      <c r="F65" s="21">
        <v>21</v>
      </c>
      <c r="G65" s="21">
        <v>32</v>
      </c>
      <c r="H65" s="21">
        <v>33</v>
      </c>
      <c r="I65" s="21">
        <v>91</v>
      </c>
      <c r="J65" s="21">
        <v>55</v>
      </c>
      <c r="K65" s="21">
        <v>15</v>
      </c>
      <c r="L65" s="21">
        <v>60</v>
      </c>
      <c r="M65" s="21">
        <v>17</v>
      </c>
      <c r="N65" s="21">
        <v>43</v>
      </c>
      <c r="O65" s="21">
        <v>27</v>
      </c>
      <c r="P65" s="21">
        <v>6</v>
      </c>
      <c r="Q65" s="21">
        <v>14</v>
      </c>
      <c r="R65" s="21">
        <v>71</v>
      </c>
      <c r="S65" s="21">
        <v>5</v>
      </c>
    </row>
    <row r="66" spans="1:19" x14ac:dyDescent="0.2">
      <c r="A66" s="20" t="s">
        <v>366</v>
      </c>
      <c r="B66" s="21">
        <v>65</v>
      </c>
      <c r="C66" s="21">
        <v>8</v>
      </c>
      <c r="D66" s="21">
        <v>9</v>
      </c>
      <c r="E66" s="21">
        <v>4</v>
      </c>
      <c r="F66" s="21">
        <v>8</v>
      </c>
      <c r="G66" s="21">
        <v>4</v>
      </c>
      <c r="H66" s="21">
        <v>10</v>
      </c>
      <c r="I66" s="21">
        <v>23</v>
      </c>
      <c r="J66" s="21">
        <v>10</v>
      </c>
      <c r="K66" s="21">
        <v>1</v>
      </c>
      <c r="L66" s="21">
        <v>16</v>
      </c>
      <c r="M66" s="21">
        <v>5</v>
      </c>
      <c r="N66" s="21">
        <v>9</v>
      </c>
      <c r="O66" s="21">
        <v>6</v>
      </c>
      <c r="P66" s="21">
        <v>2</v>
      </c>
      <c r="Q66" s="21">
        <v>5</v>
      </c>
      <c r="R66" s="21">
        <v>19</v>
      </c>
      <c r="S66" s="21">
        <v>2</v>
      </c>
    </row>
    <row r="67" spans="1:19" x14ac:dyDescent="0.2">
      <c r="A67" s="9" t="s">
        <v>367</v>
      </c>
      <c r="B67" s="9"/>
      <c r="C67" s="9"/>
      <c r="D67" s="9"/>
      <c r="E67" s="9"/>
      <c r="F67" s="9"/>
      <c r="G67" s="9"/>
      <c r="H67" s="9"/>
      <c r="I67" s="9"/>
      <c r="J67" s="9"/>
      <c r="K67" s="9"/>
      <c r="L67" s="9"/>
      <c r="M67" s="9"/>
      <c r="N67" s="9"/>
      <c r="O67" s="9"/>
      <c r="P67" s="9"/>
      <c r="Q67" s="9"/>
      <c r="R67" s="9"/>
      <c r="S67" s="9"/>
    </row>
    <row r="68" spans="1:19" x14ac:dyDescent="0.2">
      <c r="A68" s="20" t="s">
        <v>368</v>
      </c>
      <c r="B68" s="21">
        <v>537</v>
      </c>
      <c r="C68" s="21">
        <v>29</v>
      </c>
      <c r="D68" s="21">
        <v>65</v>
      </c>
      <c r="E68" s="21">
        <v>16</v>
      </c>
      <c r="F68" s="21">
        <v>56</v>
      </c>
      <c r="G68" s="21">
        <v>67</v>
      </c>
      <c r="H68" s="21">
        <v>48</v>
      </c>
      <c r="I68" s="21">
        <v>162</v>
      </c>
      <c r="J68" s="21">
        <v>89</v>
      </c>
      <c r="K68" s="21">
        <v>16</v>
      </c>
      <c r="L68" s="21">
        <v>125</v>
      </c>
      <c r="M68" s="21">
        <v>24</v>
      </c>
      <c r="N68" s="21">
        <v>65</v>
      </c>
      <c r="O68" s="21">
        <v>40</v>
      </c>
      <c r="P68" s="21">
        <v>12</v>
      </c>
      <c r="Q68" s="21">
        <v>24</v>
      </c>
      <c r="R68" s="21">
        <v>146</v>
      </c>
      <c r="S68" s="21">
        <v>22</v>
      </c>
    </row>
    <row r="69" spans="1:19" x14ac:dyDescent="0.2">
      <c r="A69" s="20" t="s">
        <v>180</v>
      </c>
      <c r="B69" s="21">
        <v>1667</v>
      </c>
      <c r="C69" s="21">
        <v>95</v>
      </c>
      <c r="D69" s="21">
        <v>168</v>
      </c>
      <c r="E69" s="21">
        <v>87</v>
      </c>
      <c r="F69" s="21">
        <v>169</v>
      </c>
      <c r="G69" s="21">
        <v>142</v>
      </c>
      <c r="H69" s="21">
        <v>224</v>
      </c>
      <c r="I69" s="21">
        <v>491</v>
      </c>
      <c r="J69" s="21">
        <v>260</v>
      </c>
      <c r="K69" s="21">
        <v>16</v>
      </c>
      <c r="L69" s="21">
        <v>416</v>
      </c>
      <c r="M69" s="21">
        <v>96</v>
      </c>
      <c r="N69" s="21">
        <v>307</v>
      </c>
      <c r="O69" s="21">
        <v>85</v>
      </c>
      <c r="P69" s="21">
        <v>14</v>
      </c>
      <c r="Q69" s="21">
        <v>58</v>
      </c>
      <c r="R69" s="21">
        <v>504</v>
      </c>
      <c r="S69" s="21">
        <v>25</v>
      </c>
    </row>
    <row r="70" spans="1:19" x14ac:dyDescent="0.2">
      <c r="A70" s="20" t="s">
        <v>369</v>
      </c>
      <c r="B70" s="21">
        <v>99</v>
      </c>
      <c r="C70" s="21">
        <v>3</v>
      </c>
      <c r="D70" s="21">
        <v>21</v>
      </c>
      <c r="E70" s="21">
        <v>2</v>
      </c>
      <c r="F70" s="21">
        <v>18</v>
      </c>
      <c r="G70" s="21">
        <v>8</v>
      </c>
      <c r="H70" s="21">
        <v>9</v>
      </c>
      <c r="I70" s="21">
        <v>41</v>
      </c>
      <c r="J70" s="21">
        <v>15</v>
      </c>
      <c r="K70" s="21">
        <v>1</v>
      </c>
      <c r="L70" s="21">
        <v>33</v>
      </c>
      <c r="M70" s="21">
        <v>4</v>
      </c>
      <c r="N70" s="21">
        <v>20</v>
      </c>
      <c r="O70" s="21">
        <v>4</v>
      </c>
      <c r="P70" s="21">
        <v>1</v>
      </c>
      <c r="Q70" s="21">
        <v>1</v>
      </c>
      <c r="R70" s="21">
        <v>23</v>
      </c>
      <c r="S70" s="21">
        <v>2</v>
      </c>
    </row>
    <row r="71" spans="1:19" x14ac:dyDescent="0.2">
      <c r="A71" s="20" t="s">
        <v>370</v>
      </c>
      <c r="B71" s="21">
        <v>819</v>
      </c>
      <c r="C71" s="21">
        <v>58</v>
      </c>
      <c r="D71" s="21">
        <v>63</v>
      </c>
      <c r="E71" s="21">
        <v>51</v>
      </c>
      <c r="F71" s="21">
        <v>51</v>
      </c>
      <c r="G71" s="21">
        <v>74</v>
      </c>
      <c r="H71" s="21">
        <v>112</v>
      </c>
      <c r="I71" s="21">
        <v>225</v>
      </c>
      <c r="J71" s="21">
        <v>119</v>
      </c>
      <c r="K71" s="21">
        <v>6</v>
      </c>
      <c r="L71" s="21">
        <v>191</v>
      </c>
      <c r="M71" s="21">
        <v>48</v>
      </c>
      <c r="N71" s="21">
        <v>143</v>
      </c>
      <c r="O71" s="21">
        <v>46</v>
      </c>
      <c r="P71" s="21">
        <v>9</v>
      </c>
      <c r="Q71" s="21">
        <v>40</v>
      </c>
      <c r="R71" s="21">
        <v>273</v>
      </c>
      <c r="S71" s="21">
        <v>19</v>
      </c>
    </row>
    <row r="72" spans="1:19" x14ac:dyDescent="0.2">
      <c r="A72" s="20" t="s">
        <v>371</v>
      </c>
      <c r="B72" s="21">
        <v>87</v>
      </c>
      <c r="C72" s="21">
        <v>4</v>
      </c>
      <c r="D72" s="21">
        <v>9</v>
      </c>
      <c r="E72" s="21">
        <v>8</v>
      </c>
      <c r="F72" s="21">
        <v>6</v>
      </c>
      <c r="G72" s="21">
        <v>7</v>
      </c>
      <c r="H72" s="21">
        <v>12</v>
      </c>
      <c r="I72" s="21">
        <v>26</v>
      </c>
      <c r="J72" s="21">
        <v>9</v>
      </c>
      <c r="K72" s="21">
        <v>1</v>
      </c>
      <c r="L72" s="21">
        <v>20</v>
      </c>
      <c r="M72" s="21">
        <v>3</v>
      </c>
      <c r="N72" s="21">
        <v>17</v>
      </c>
      <c r="O72" s="21">
        <v>1</v>
      </c>
      <c r="P72" s="21">
        <v>1</v>
      </c>
      <c r="Q72" s="21">
        <v>5</v>
      </c>
      <c r="R72" s="21">
        <v>26</v>
      </c>
      <c r="S72" s="21">
        <v>7</v>
      </c>
    </row>
    <row r="73" spans="1:19" x14ac:dyDescent="0.2">
      <c r="A73" s="20" t="s">
        <v>366</v>
      </c>
      <c r="B73" s="21">
        <v>55</v>
      </c>
      <c r="C73" s="21">
        <v>9</v>
      </c>
      <c r="D73" s="21">
        <v>9</v>
      </c>
      <c r="E73" s="21">
        <v>4</v>
      </c>
      <c r="F73" s="21">
        <v>7</v>
      </c>
      <c r="G73" s="21">
        <v>5</v>
      </c>
      <c r="H73" s="21">
        <v>10</v>
      </c>
      <c r="I73" s="21">
        <v>23</v>
      </c>
      <c r="J73" s="21">
        <v>9</v>
      </c>
      <c r="K73" s="21">
        <v>1</v>
      </c>
      <c r="L73" s="21">
        <v>16</v>
      </c>
      <c r="M73" s="21">
        <v>5</v>
      </c>
      <c r="N73" s="21">
        <v>8</v>
      </c>
      <c r="O73" s="21">
        <v>5</v>
      </c>
      <c r="P73" s="21">
        <v>2</v>
      </c>
      <c r="Q73" s="21">
        <v>3</v>
      </c>
      <c r="R73" s="21">
        <v>16</v>
      </c>
      <c r="S73" s="21">
        <v>0</v>
      </c>
    </row>
    <row r="74" spans="1:19" x14ac:dyDescent="0.2">
      <c r="A74" s="9" t="s">
        <v>372</v>
      </c>
      <c r="B74" s="9"/>
      <c r="C74" s="9"/>
      <c r="D74" s="9"/>
      <c r="E74" s="9"/>
      <c r="F74" s="9"/>
      <c r="G74" s="9"/>
      <c r="H74" s="9"/>
      <c r="I74" s="9"/>
      <c r="J74" s="9"/>
      <c r="K74" s="9"/>
      <c r="L74" s="9"/>
      <c r="M74" s="9"/>
      <c r="N74" s="9"/>
      <c r="O74" s="9"/>
      <c r="P74" s="9"/>
      <c r="Q74" s="9"/>
      <c r="R74" s="9"/>
      <c r="S74" s="9"/>
    </row>
    <row r="75" spans="1:19" x14ac:dyDescent="0.2">
      <c r="A75" s="20" t="s">
        <v>373</v>
      </c>
      <c r="B75" s="21">
        <v>537</v>
      </c>
      <c r="C75" s="21">
        <v>29</v>
      </c>
      <c r="D75" s="21">
        <v>65</v>
      </c>
      <c r="E75" s="21">
        <v>16</v>
      </c>
      <c r="F75" s="21">
        <v>56</v>
      </c>
      <c r="G75" s="21">
        <v>67</v>
      </c>
      <c r="H75" s="21">
        <v>48</v>
      </c>
      <c r="I75" s="21">
        <v>162</v>
      </c>
      <c r="J75" s="21">
        <v>89</v>
      </c>
      <c r="K75" s="21">
        <v>16</v>
      </c>
      <c r="L75" s="21">
        <v>125</v>
      </c>
      <c r="M75" s="21">
        <v>24</v>
      </c>
      <c r="N75" s="21">
        <v>65</v>
      </c>
      <c r="O75" s="21">
        <v>40</v>
      </c>
      <c r="P75" s="21">
        <v>12</v>
      </c>
      <c r="Q75" s="21">
        <v>24</v>
      </c>
      <c r="R75" s="21">
        <v>146</v>
      </c>
      <c r="S75" s="21">
        <v>22</v>
      </c>
    </row>
    <row r="76" spans="1:19" x14ac:dyDescent="0.2">
      <c r="A76" s="20" t="s">
        <v>374</v>
      </c>
      <c r="B76" s="21">
        <v>1329</v>
      </c>
      <c r="C76" s="21">
        <v>68</v>
      </c>
      <c r="D76" s="21">
        <v>140</v>
      </c>
      <c r="E76" s="21">
        <v>61</v>
      </c>
      <c r="F76" s="21">
        <v>138</v>
      </c>
      <c r="G76" s="21">
        <v>126</v>
      </c>
      <c r="H76" s="21">
        <v>180</v>
      </c>
      <c r="I76" s="21">
        <v>395</v>
      </c>
      <c r="J76" s="21">
        <v>210</v>
      </c>
      <c r="K76" s="21">
        <v>15</v>
      </c>
      <c r="L76" s="21">
        <v>334</v>
      </c>
      <c r="M76" s="21">
        <v>74</v>
      </c>
      <c r="N76" s="21">
        <v>251</v>
      </c>
      <c r="O76" s="21">
        <v>69</v>
      </c>
      <c r="P76" s="21">
        <v>11</v>
      </c>
      <c r="Q76" s="21">
        <v>42</v>
      </c>
      <c r="R76" s="21">
        <v>386</v>
      </c>
      <c r="S76" s="21">
        <v>25</v>
      </c>
    </row>
    <row r="77" spans="1:19" x14ac:dyDescent="0.2">
      <c r="A77" s="20" t="s">
        <v>375</v>
      </c>
      <c r="B77" s="21">
        <v>406</v>
      </c>
      <c r="C77" s="21">
        <v>27</v>
      </c>
      <c r="D77" s="21">
        <v>38</v>
      </c>
      <c r="E77" s="21">
        <v>23</v>
      </c>
      <c r="F77" s="21">
        <v>31</v>
      </c>
      <c r="G77" s="21">
        <v>39</v>
      </c>
      <c r="H77" s="21">
        <v>57</v>
      </c>
      <c r="I77" s="21">
        <v>122</v>
      </c>
      <c r="J77" s="21">
        <v>54</v>
      </c>
      <c r="K77" s="21">
        <v>4</v>
      </c>
      <c r="L77" s="21">
        <v>104</v>
      </c>
      <c r="M77" s="21">
        <v>27</v>
      </c>
      <c r="N77" s="21">
        <v>80</v>
      </c>
      <c r="O77" s="21">
        <v>21</v>
      </c>
      <c r="P77" s="21">
        <v>2</v>
      </c>
      <c r="Q77" s="21">
        <v>23</v>
      </c>
      <c r="R77" s="21">
        <v>127</v>
      </c>
      <c r="S77" s="21">
        <v>6</v>
      </c>
    </row>
    <row r="78" spans="1:19" x14ac:dyDescent="0.2">
      <c r="A78" s="20" t="s">
        <v>376</v>
      </c>
      <c r="B78" s="21">
        <v>152</v>
      </c>
      <c r="C78" s="21">
        <v>10</v>
      </c>
      <c r="D78" s="21">
        <v>9</v>
      </c>
      <c r="E78" s="21">
        <v>9</v>
      </c>
      <c r="F78" s="21">
        <v>3</v>
      </c>
      <c r="G78" s="21">
        <v>11</v>
      </c>
      <c r="H78" s="21">
        <v>23</v>
      </c>
      <c r="I78" s="21">
        <v>42</v>
      </c>
      <c r="J78" s="21">
        <v>23</v>
      </c>
      <c r="K78" s="21">
        <v>1</v>
      </c>
      <c r="L78" s="21">
        <v>36</v>
      </c>
      <c r="M78" s="21">
        <v>10</v>
      </c>
      <c r="N78" s="21">
        <v>24</v>
      </c>
      <c r="O78" s="21">
        <v>6</v>
      </c>
      <c r="P78" s="21">
        <v>2</v>
      </c>
      <c r="Q78" s="21">
        <v>9</v>
      </c>
      <c r="R78" s="21">
        <v>53</v>
      </c>
      <c r="S78" s="21">
        <v>4</v>
      </c>
    </row>
    <row r="79" spans="1:19" x14ac:dyDescent="0.2">
      <c r="A79" s="20" t="s">
        <v>377</v>
      </c>
      <c r="B79" s="21">
        <v>88</v>
      </c>
      <c r="C79" s="21">
        <v>9</v>
      </c>
      <c r="D79" s="21">
        <v>9</v>
      </c>
      <c r="E79" s="21">
        <v>11</v>
      </c>
      <c r="F79" s="21">
        <v>9</v>
      </c>
      <c r="G79" s="21">
        <v>6</v>
      </c>
      <c r="H79" s="21">
        <v>12</v>
      </c>
      <c r="I79" s="21">
        <v>24</v>
      </c>
      <c r="J79" s="21">
        <v>11</v>
      </c>
      <c r="K79" s="21">
        <v>0</v>
      </c>
      <c r="L79" s="21">
        <v>23</v>
      </c>
      <c r="M79" s="21">
        <v>5</v>
      </c>
      <c r="N79" s="21">
        <v>15</v>
      </c>
      <c r="O79" s="21">
        <v>3</v>
      </c>
      <c r="P79" s="21">
        <v>2</v>
      </c>
      <c r="Q79" s="21">
        <v>3</v>
      </c>
      <c r="R79" s="21">
        <v>24</v>
      </c>
      <c r="S79" s="21">
        <v>4</v>
      </c>
    </row>
    <row r="80" spans="1:19" x14ac:dyDescent="0.2">
      <c r="A80" s="20" t="s">
        <v>378</v>
      </c>
      <c r="B80" s="21">
        <v>84</v>
      </c>
      <c r="C80" s="21">
        <v>7</v>
      </c>
      <c r="D80" s="21">
        <v>6</v>
      </c>
      <c r="E80" s="21">
        <v>8</v>
      </c>
      <c r="F80" s="21">
        <v>7</v>
      </c>
      <c r="G80" s="21">
        <v>4</v>
      </c>
      <c r="H80" s="21">
        <v>6</v>
      </c>
      <c r="I80" s="21">
        <v>16</v>
      </c>
      <c r="J80" s="21">
        <v>15</v>
      </c>
      <c r="K80" s="21">
        <v>0</v>
      </c>
      <c r="L80" s="21">
        <v>12</v>
      </c>
      <c r="M80" s="21">
        <v>2</v>
      </c>
      <c r="N80" s="21">
        <v>6</v>
      </c>
      <c r="O80" s="21">
        <v>5</v>
      </c>
      <c r="P80" s="21">
        <v>2</v>
      </c>
      <c r="Q80" s="21">
        <v>1</v>
      </c>
      <c r="R80" s="21">
        <v>39</v>
      </c>
      <c r="S80" s="21">
        <v>2</v>
      </c>
    </row>
    <row r="81" spans="1:19" x14ac:dyDescent="0.2">
      <c r="A81" s="20" t="s">
        <v>366</v>
      </c>
      <c r="B81" s="21">
        <v>81</v>
      </c>
      <c r="C81" s="21">
        <v>10</v>
      </c>
      <c r="D81" s="21">
        <v>11</v>
      </c>
      <c r="E81" s="21">
        <v>5</v>
      </c>
      <c r="F81" s="21">
        <v>9</v>
      </c>
      <c r="G81" s="21">
        <v>7</v>
      </c>
      <c r="H81" s="21">
        <v>14</v>
      </c>
      <c r="I81" s="21">
        <v>28</v>
      </c>
      <c r="J81" s="21">
        <v>12</v>
      </c>
      <c r="K81" s="21">
        <v>1</v>
      </c>
      <c r="L81" s="21">
        <v>19</v>
      </c>
      <c r="M81" s="21">
        <v>6</v>
      </c>
      <c r="N81" s="21">
        <v>11</v>
      </c>
      <c r="O81" s="21">
        <v>6</v>
      </c>
      <c r="P81" s="21">
        <v>2</v>
      </c>
      <c r="Q81" s="21">
        <v>4</v>
      </c>
      <c r="R81" s="21">
        <v>26</v>
      </c>
      <c r="S81" s="21">
        <v>2</v>
      </c>
    </row>
    <row r="82" spans="1:19" x14ac:dyDescent="0.2">
      <c r="A82" s="9" t="s">
        <v>379</v>
      </c>
      <c r="B82" s="9"/>
      <c r="C82" s="9"/>
      <c r="D82" s="9"/>
      <c r="E82" s="9"/>
      <c r="F82" s="9"/>
      <c r="G82" s="9"/>
      <c r="H82" s="9"/>
      <c r="I82" s="9"/>
      <c r="J82" s="9"/>
      <c r="K82" s="9"/>
      <c r="L82" s="9"/>
      <c r="M82" s="9"/>
      <c r="N82" s="9"/>
      <c r="O82" s="9"/>
      <c r="P82" s="9"/>
      <c r="Q82" s="9"/>
      <c r="R82" s="9"/>
      <c r="S82" s="9"/>
    </row>
    <row r="83" spans="1:19" x14ac:dyDescent="0.2">
      <c r="A83" s="20" t="s">
        <v>380</v>
      </c>
      <c r="B83" s="21">
        <v>788</v>
      </c>
      <c r="C83" s="21">
        <v>46</v>
      </c>
      <c r="D83" s="21">
        <v>86</v>
      </c>
      <c r="E83" s="21">
        <v>38</v>
      </c>
      <c r="F83" s="21">
        <v>82</v>
      </c>
      <c r="G83" s="21">
        <v>75</v>
      </c>
      <c r="H83" s="21">
        <v>82</v>
      </c>
      <c r="I83" s="21">
        <v>218</v>
      </c>
      <c r="J83" s="21">
        <v>127</v>
      </c>
      <c r="K83" s="21">
        <v>10</v>
      </c>
      <c r="L83" s="21">
        <v>178</v>
      </c>
      <c r="M83" s="21">
        <v>42</v>
      </c>
      <c r="N83" s="21">
        <v>140</v>
      </c>
      <c r="O83" s="21">
        <v>54</v>
      </c>
      <c r="P83" s="21">
        <v>8</v>
      </c>
      <c r="Q83" s="21">
        <v>36</v>
      </c>
      <c r="R83" s="21">
        <v>233</v>
      </c>
      <c r="S83" s="21">
        <v>17</v>
      </c>
    </row>
    <row r="84" spans="1:19" x14ac:dyDescent="0.2">
      <c r="A84" s="20" t="s">
        <v>381</v>
      </c>
      <c r="B84" s="21">
        <v>1824</v>
      </c>
      <c r="C84" s="21">
        <v>104</v>
      </c>
      <c r="D84" s="21">
        <v>182</v>
      </c>
      <c r="E84" s="21">
        <v>91</v>
      </c>
      <c r="F84" s="21">
        <v>164</v>
      </c>
      <c r="G84" s="21">
        <v>180</v>
      </c>
      <c r="H84" s="21">
        <v>247</v>
      </c>
      <c r="I84" s="21">
        <v>549</v>
      </c>
      <c r="J84" s="21">
        <v>272</v>
      </c>
      <c r="K84" s="21">
        <v>26</v>
      </c>
      <c r="L84" s="21">
        <v>454</v>
      </c>
      <c r="M84" s="21">
        <v>101</v>
      </c>
      <c r="N84" s="21">
        <v>304</v>
      </c>
      <c r="O84" s="21">
        <v>91</v>
      </c>
      <c r="P84" s="21">
        <v>23</v>
      </c>
      <c r="Q84" s="21">
        <v>67</v>
      </c>
      <c r="R84" s="21">
        <v>550</v>
      </c>
      <c r="S84" s="21">
        <v>48</v>
      </c>
    </row>
    <row r="85" spans="1:19" x14ac:dyDescent="0.2">
      <c r="A85" s="20" t="s">
        <v>366</v>
      </c>
      <c r="B85" s="21">
        <v>65</v>
      </c>
      <c r="C85" s="21">
        <v>10</v>
      </c>
      <c r="D85" s="21">
        <v>10</v>
      </c>
      <c r="E85" s="21">
        <v>4</v>
      </c>
      <c r="F85" s="21">
        <v>7</v>
      </c>
      <c r="G85" s="21">
        <v>5</v>
      </c>
      <c r="H85" s="21">
        <v>11</v>
      </c>
      <c r="I85" s="21">
        <v>22</v>
      </c>
      <c r="J85" s="21">
        <v>15</v>
      </c>
      <c r="K85" s="21">
        <v>1</v>
      </c>
      <c r="L85" s="21">
        <v>21</v>
      </c>
      <c r="M85" s="21">
        <v>5</v>
      </c>
      <c r="N85" s="21">
        <v>8</v>
      </c>
      <c r="O85" s="21">
        <v>5</v>
      </c>
      <c r="P85" s="21">
        <v>2</v>
      </c>
      <c r="Q85" s="21">
        <v>3</v>
      </c>
      <c r="R85" s="21">
        <v>18</v>
      </c>
      <c r="S85" s="21">
        <v>0</v>
      </c>
    </row>
    <row r="86" spans="1:19" x14ac:dyDescent="0.2">
      <c r="A86" s="9" t="s">
        <v>382</v>
      </c>
      <c r="B86" s="9"/>
      <c r="C86" s="9"/>
      <c r="D86" s="9"/>
      <c r="E86" s="9"/>
      <c r="F86" s="9"/>
      <c r="G86" s="9"/>
      <c r="H86" s="9"/>
      <c r="I86" s="9"/>
      <c r="J86" s="9"/>
      <c r="K86" s="9"/>
      <c r="L86" s="9"/>
      <c r="M86" s="9"/>
      <c r="N86" s="9"/>
      <c r="O86" s="9"/>
      <c r="P86" s="9"/>
      <c r="Q86" s="9"/>
      <c r="R86" s="9"/>
      <c r="S86" s="9"/>
    </row>
    <row r="87" spans="1:19" x14ac:dyDescent="0.2">
      <c r="A87" s="20" t="s">
        <v>383</v>
      </c>
      <c r="B87" s="21">
        <v>393</v>
      </c>
      <c r="C87" s="21">
        <v>24</v>
      </c>
      <c r="D87" s="21">
        <v>40</v>
      </c>
      <c r="E87" s="21">
        <v>15</v>
      </c>
      <c r="F87" s="21">
        <v>37</v>
      </c>
      <c r="G87" s="21">
        <v>45</v>
      </c>
      <c r="H87" s="21">
        <v>38</v>
      </c>
      <c r="I87" s="21">
        <v>100</v>
      </c>
      <c r="J87" s="21">
        <v>70</v>
      </c>
      <c r="K87" s="21">
        <v>5</v>
      </c>
      <c r="L87" s="21">
        <v>83</v>
      </c>
      <c r="M87" s="21">
        <v>22</v>
      </c>
      <c r="N87" s="21">
        <v>69</v>
      </c>
      <c r="O87" s="21">
        <v>29</v>
      </c>
      <c r="P87" s="21">
        <v>5</v>
      </c>
      <c r="Q87" s="21">
        <v>16</v>
      </c>
      <c r="R87" s="21">
        <v>126</v>
      </c>
      <c r="S87" s="21">
        <v>9</v>
      </c>
    </row>
    <row r="88" spans="1:19" x14ac:dyDescent="0.2">
      <c r="A88" s="20" t="s">
        <v>181</v>
      </c>
      <c r="B88" s="21">
        <v>1944</v>
      </c>
      <c r="C88" s="21">
        <v>108</v>
      </c>
      <c r="D88" s="21">
        <v>199</v>
      </c>
      <c r="E88" s="21">
        <v>99</v>
      </c>
      <c r="F88" s="21">
        <v>182</v>
      </c>
      <c r="G88" s="21">
        <v>183</v>
      </c>
      <c r="H88" s="21">
        <v>254</v>
      </c>
      <c r="I88" s="21">
        <v>598</v>
      </c>
      <c r="J88" s="21">
        <v>290</v>
      </c>
      <c r="K88" s="21">
        <v>22</v>
      </c>
      <c r="L88" s="21">
        <v>497</v>
      </c>
      <c r="M88" s="21">
        <v>111</v>
      </c>
      <c r="N88" s="21">
        <v>337</v>
      </c>
      <c r="O88" s="21">
        <v>100</v>
      </c>
      <c r="P88" s="21">
        <v>22</v>
      </c>
      <c r="Q88" s="21">
        <v>77</v>
      </c>
      <c r="R88" s="21">
        <v>563</v>
      </c>
      <c r="S88" s="21">
        <v>49</v>
      </c>
    </row>
    <row r="89" spans="1:19" x14ac:dyDescent="0.2">
      <c r="A89" s="20" t="s">
        <v>182</v>
      </c>
      <c r="B89" s="21">
        <v>38</v>
      </c>
      <c r="C89" s="21">
        <v>3</v>
      </c>
      <c r="D89" s="21">
        <v>2</v>
      </c>
      <c r="E89" s="21">
        <v>2</v>
      </c>
      <c r="F89" s="21">
        <v>3</v>
      </c>
      <c r="G89" s="21">
        <v>1</v>
      </c>
      <c r="H89" s="21">
        <v>4</v>
      </c>
      <c r="I89" s="21">
        <v>13</v>
      </c>
      <c r="J89" s="21">
        <v>7</v>
      </c>
      <c r="K89" s="21">
        <v>1</v>
      </c>
      <c r="L89" s="21">
        <v>8</v>
      </c>
      <c r="M89" s="21">
        <v>0</v>
      </c>
      <c r="N89" s="21">
        <v>4</v>
      </c>
      <c r="O89" s="21">
        <v>3</v>
      </c>
      <c r="P89" s="21">
        <v>0</v>
      </c>
      <c r="Q89" s="21">
        <v>1</v>
      </c>
      <c r="R89" s="21">
        <v>14</v>
      </c>
      <c r="S89" s="21">
        <v>0</v>
      </c>
    </row>
    <row r="90" spans="1:19" x14ac:dyDescent="0.2">
      <c r="A90" s="20" t="s">
        <v>384</v>
      </c>
      <c r="B90" s="21">
        <v>36</v>
      </c>
      <c r="C90" s="21">
        <v>3</v>
      </c>
      <c r="D90" s="21">
        <v>5</v>
      </c>
      <c r="E90" s="21">
        <v>3</v>
      </c>
      <c r="F90" s="21">
        <v>4</v>
      </c>
      <c r="G90" s="21">
        <v>2</v>
      </c>
      <c r="H90" s="21">
        <v>6</v>
      </c>
      <c r="I90" s="21">
        <v>7</v>
      </c>
      <c r="J90" s="21">
        <v>8</v>
      </c>
      <c r="K90" s="21">
        <v>0</v>
      </c>
      <c r="L90" s="21">
        <v>10</v>
      </c>
      <c r="M90" s="21">
        <v>1</v>
      </c>
      <c r="N90" s="21">
        <v>9</v>
      </c>
      <c r="O90" s="21">
        <v>4</v>
      </c>
      <c r="P90" s="21">
        <v>3</v>
      </c>
      <c r="Q90" s="21">
        <v>1</v>
      </c>
      <c r="R90" s="21">
        <v>9</v>
      </c>
      <c r="S90" s="21">
        <v>1</v>
      </c>
    </row>
    <row r="91" spans="1:19" x14ac:dyDescent="0.2">
      <c r="A91" s="20" t="s">
        <v>183</v>
      </c>
      <c r="B91" s="21">
        <v>53</v>
      </c>
      <c r="C91" s="21">
        <v>1</v>
      </c>
      <c r="D91" s="21">
        <v>11</v>
      </c>
      <c r="E91" s="21">
        <v>4</v>
      </c>
      <c r="F91" s="21">
        <v>9</v>
      </c>
      <c r="G91" s="21">
        <v>2</v>
      </c>
      <c r="H91" s="21">
        <v>7</v>
      </c>
      <c r="I91" s="21">
        <v>12</v>
      </c>
      <c r="J91" s="21">
        <v>6</v>
      </c>
      <c r="K91" s="21">
        <v>0</v>
      </c>
      <c r="L91" s="21">
        <v>12</v>
      </c>
      <c r="M91" s="21">
        <v>1</v>
      </c>
      <c r="N91" s="21">
        <v>9</v>
      </c>
      <c r="O91" s="21">
        <v>1</v>
      </c>
      <c r="P91" s="21">
        <v>0</v>
      </c>
      <c r="Q91" s="21">
        <v>0</v>
      </c>
      <c r="R91" s="21">
        <v>17</v>
      </c>
      <c r="S91" s="21">
        <v>2</v>
      </c>
    </row>
    <row r="92" spans="1:19" x14ac:dyDescent="0.2">
      <c r="A92" s="20" t="s">
        <v>385</v>
      </c>
      <c r="B92" s="21">
        <v>22</v>
      </c>
      <c r="C92" s="21">
        <v>3</v>
      </c>
      <c r="D92" s="21">
        <v>1</v>
      </c>
      <c r="E92" s="21">
        <v>2</v>
      </c>
      <c r="F92" s="21">
        <v>0</v>
      </c>
      <c r="G92" s="21">
        <v>3</v>
      </c>
      <c r="H92" s="21">
        <v>5</v>
      </c>
      <c r="I92" s="21">
        <v>8</v>
      </c>
      <c r="J92" s="21">
        <v>8</v>
      </c>
      <c r="K92" s="21">
        <v>1</v>
      </c>
      <c r="L92" s="21">
        <v>5</v>
      </c>
      <c r="M92" s="21">
        <v>1</v>
      </c>
      <c r="N92" s="21">
        <v>3</v>
      </c>
      <c r="O92" s="21">
        <v>1</v>
      </c>
      <c r="P92" s="21">
        <v>0</v>
      </c>
      <c r="Q92" s="21">
        <v>0</v>
      </c>
      <c r="R92" s="21">
        <v>6</v>
      </c>
      <c r="S92" s="21">
        <v>0</v>
      </c>
    </row>
    <row r="93" spans="1:19" x14ac:dyDescent="0.2">
      <c r="A93" s="20" t="s">
        <v>386</v>
      </c>
      <c r="B93" s="21">
        <v>32</v>
      </c>
      <c r="C93" s="21">
        <v>4</v>
      </c>
      <c r="D93" s="21">
        <v>1</v>
      </c>
      <c r="E93" s="21">
        <v>2</v>
      </c>
      <c r="F93" s="21">
        <v>0</v>
      </c>
      <c r="G93" s="21">
        <v>7</v>
      </c>
      <c r="H93" s="21">
        <v>2</v>
      </c>
      <c r="I93" s="21">
        <v>8</v>
      </c>
      <c r="J93" s="21">
        <v>1</v>
      </c>
      <c r="K93" s="21">
        <v>5</v>
      </c>
      <c r="L93" s="21">
        <v>7</v>
      </c>
      <c r="M93" s="21">
        <v>3</v>
      </c>
      <c r="N93" s="21">
        <v>4</v>
      </c>
      <c r="O93" s="21">
        <v>0</v>
      </c>
      <c r="P93" s="21">
        <v>0</v>
      </c>
      <c r="Q93" s="21">
        <v>0</v>
      </c>
      <c r="R93" s="21">
        <v>12</v>
      </c>
      <c r="S93" s="21">
        <v>2</v>
      </c>
    </row>
    <row r="94" spans="1:19" x14ac:dyDescent="0.2">
      <c r="A94" s="20" t="s">
        <v>387</v>
      </c>
      <c r="B94" s="21">
        <v>9</v>
      </c>
      <c r="C94" s="21">
        <v>0</v>
      </c>
      <c r="D94" s="21">
        <v>1</v>
      </c>
      <c r="E94" s="21">
        <v>0</v>
      </c>
      <c r="F94" s="21">
        <v>1</v>
      </c>
      <c r="G94" s="21">
        <v>0</v>
      </c>
      <c r="H94" s="21">
        <v>2</v>
      </c>
      <c r="I94" s="21">
        <v>2</v>
      </c>
      <c r="J94" s="21">
        <v>0</v>
      </c>
      <c r="K94" s="21">
        <v>0</v>
      </c>
      <c r="L94" s="21">
        <v>2</v>
      </c>
      <c r="M94" s="21">
        <v>0</v>
      </c>
      <c r="N94" s="21">
        <v>0</v>
      </c>
      <c r="O94" s="21">
        <v>1</v>
      </c>
      <c r="P94" s="21">
        <v>0</v>
      </c>
      <c r="Q94" s="21">
        <v>0</v>
      </c>
      <c r="R94" s="21">
        <v>6</v>
      </c>
      <c r="S94" s="21">
        <v>0</v>
      </c>
    </row>
    <row r="95" spans="1:19" x14ac:dyDescent="0.2">
      <c r="A95" s="20" t="s">
        <v>366</v>
      </c>
      <c r="B95" s="21">
        <v>150</v>
      </c>
      <c r="C95" s="21">
        <v>14</v>
      </c>
      <c r="D95" s="21">
        <v>18</v>
      </c>
      <c r="E95" s="21">
        <v>6</v>
      </c>
      <c r="F95" s="21">
        <v>17</v>
      </c>
      <c r="G95" s="21">
        <v>17</v>
      </c>
      <c r="H95" s="21">
        <v>22</v>
      </c>
      <c r="I95" s="21">
        <v>41</v>
      </c>
      <c r="J95" s="21">
        <v>24</v>
      </c>
      <c r="K95" s="21">
        <v>3</v>
      </c>
      <c r="L95" s="21">
        <v>29</v>
      </c>
      <c r="M95" s="21">
        <v>9</v>
      </c>
      <c r="N95" s="21">
        <v>17</v>
      </c>
      <c r="O95" s="21">
        <v>11</v>
      </c>
      <c r="P95" s="21">
        <v>3</v>
      </c>
      <c r="Q95" s="21">
        <v>11</v>
      </c>
      <c r="R95" s="21">
        <v>48</v>
      </c>
      <c r="S95" s="21">
        <v>2</v>
      </c>
    </row>
    <row r="96" spans="1:19" x14ac:dyDescent="0.2">
      <c r="A96" s="9" t="s">
        <v>388</v>
      </c>
      <c r="B96" s="9"/>
      <c r="C96" s="9"/>
      <c r="D96" s="9"/>
      <c r="E96" s="9"/>
      <c r="F96" s="9"/>
      <c r="G96" s="9"/>
      <c r="H96" s="9"/>
      <c r="I96" s="9"/>
      <c r="J96" s="9"/>
      <c r="K96" s="9"/>
      <c r="L96" s="9"/>
      <c r="M96" s="9"/>
      <c r="N96" s="9"/>
      <c r="O96" s="9"/>
      <c r="P96" s="9"/>
      <c r="Q96" s="9"/>
      <c r="R96" s="9"/>
      <c r="S96" s="9"/>
    </row>
    <row r="97" spans="1:19" x14ac:dyDescent="0.2">
      <c r="A97" s="20" t="s">
        <v>184</v>
      </c>
      <c r="B97" s="21">
        <v>54</v>
      </c>
      <c r="C97" s="21">
        <v>9</v>
      </c>
      <c r="D97" s="21">
        <v>4</v>
      </c>
      <c r="E97" s="21">
        <v>7</v>
      </c>
      <c r="F97" s="21">
        <v>3</v>
      </c>
      <c r="G97" s="21">
        <v>8</v>
      </c>
      <c r="H97" s="21">
        <v>9</v>
      </c>
      <c r="I97" s="21">
        <v>14</v>
      </c>
      <c r="J97" s="21">
        <v>11</v>
      </c>
      <c r="K97" s="21">
        <v>2</v>
      </c>
      <c r="L97" s="21">
        <v>13</v>
      </c>
      <c r="M97" s="21">
        <v>3</v>
      </c>
      <c r="N97" s="21">
        <v>10</v>
      </c>
      <c r="O97" s="21">
        <v>3</v>
      </c>
      <c r="P97" s="21">
        <v>1</v>
      </c>
      <c r="Q97" s="21">
        <v>4</v>
      </c>
      <c r="R97" s="21">
        <v>11</v>
      </c>
      <c r="S97" s="21">
        <v>3</v>
      </c>
    </row>
    <row r="98" spans="1:19" x14ac:dyDescent="0.2">
      <c r="A98" s="20" t="s">
        <v>185</v>
      </c>
      <c r="B98" s="21">
        <v>196</v>
      </c>
      <c r="C98" s="21">
        <v>8</v>
      </c>
      <c r="D98" s="21">
        <v>19</v>
      </c>
      <c r="E98" s="21">
        <v>9</v>
      </c>
      <c r="F98" s="21">
        <v>17</v>
      </c>
      <c r="G98" s="21">
        <v>27</v>
      </c>
      <c r="H98" s="21">
        <v>26</v>
      </c>
      <c r="I98" s="21">
        <v>66</v>
      </c>
      <c r="J98" s="21">
        <v>32</v>
      </c>
      <c r="K98" s="21">
        <v>5</v>
      </c>
      <c r="L98" s="21">
        <v>52</v>
      </c>
      <c r="M98" s="21">
        <v>12</v>
      </c>
      <c r="N98" s="21">
        <v>29</v>
      </c>
      <c r="O98" s="21">
        <v>19</v>
      </c>
      <c r="P98" s="21">
        <v>4</v>
      </c>
      <c r="Q98" s="21">
        <v>7</v>
      </c>
      <c r="R98" s="21">
        <v>52</v>
      </c>
      <c r="S98" s="21">
        <v>10</v>
      </c>
    </row>
    <row r="99" spans="1:19" x14ac:dyDescent="0.2">
      <c r="A99" s="20" t="s">
        <v>186</v>
      </c>
      <c r="B99" s="21">
        <v>310</v>
      </c>
      <c r="C99" s="21">
        <v>16</v>
      </c>
      <c r="D99" s="21">
        <v>36</v>
      </c>
      <c r="E99" s="21">
        <v>15</v>
      </c>
      <c r="F99" s="21">
        <v>38</v>
      </c>
      <c r="G99" s="21">
        <v>40</v>
      </c>
      <c r="H99" s="21">
        <v>44</v>
      </c>
      <c r="I99" s="21">
        <v>107</v>
      </c>
      <c r="J99" s="21">
        <v>56</v>
      </c>
      <c r="K99" s="21">
        <v>4</v>
      </c>
      <c r="L99" s="21">
        <v>82</v>
      </c>
      <c r="M99" s="21">
        <v>20</v>
      </c>
      <c r="N99" s="21">
        <v>57</v>
      </c>
      <c r="O99" s="21">
        <v>18</v>
      </c>
      <c r="P99" s="21">
        <v>6</v>
      </c>
      <c r="Q99" s="21">
        <v>8</v>
      </c>
      <c r="R99" s="21">
        <v>81</v>
      </c>
      <c r="S99" s="21">
        <v>7</v>
      </c>
    </row>
    <row r="100" spans="1:19" x14ac:dyDescent="0.2">
      <c r="A100" s="20" t="s">
        <v>187</v>
      </c>
      <c r="B100" s="21">
        <v>385</v>
      </c>
      <c r="C100" s="21">
        <v>27</v>
      </c>
      <c r="D100" s="21">
        <v>38</v>
      </c>
      <c r="E100" s="21">
        <v>26</v>
      </c>
      <c r="F100" s="21">
        <v>32</v>
      </c>
      <c r="G100" s="21">
        <v>49</v>
      </c>
      <c r="H100" s="21">
        <v>53</v>
      </c>
      <c r="I100" s="21">
        <v>125</v>
      </c>
      <c r="J100" s="21">
        <v>58</v>
      </c>
      <c r="K100" s="21">
        <v>6</v>
      </c>
      <c r="L100" s="21">
        <v>105</v>
      </c>
      <c r="M100" s="21">
        <v>27</v>
      </c>
      <c r="N100" s="21">
        <v>72</v>
      </c>
      <c r="O100" s="21">
        <v>24</v>
      </c>
      <c r="P100" s="21">
        <v>4</v>
      </c>
      <c r="Q100" s="21">
        <v>17</v>
      </c>
      <c r="R100" s="21">
        <v>90</v>
      </c>
      <c r="S100" s="21">
        <v>11</v>
      </c>
    </row>
    <row r="101" spans="1:19" x14ac:dyDescent="0.2">
      <c r="A101" s="20" t="s">
        <v>188</v>
      </c>
      <c r="B101" s="21">
        <v>361</v>
      </c>
      <c r="C101" s="21">
        <v>15</v>
      </c>
      <c r="D101" s="21">
        <v>43</v>
      </c>
      <c r="E101" s="21">
        <v>18</v>
      </c>
      <c r="F101" s="21">
        <v>32</v>
      </c>
      <c r="G101" s="21">
        <v>34</v>
      </c>
      <c r="H101" s="21">
        <v>52</v>
      </c>
      <c r="I101" s="21">
        <v>109</v>
      </c>
      <c r="J101" s="21">
        <v>58</v>
      </c>
      <c r="K101" s="21">
        <v>1</v>
      </c>
      <c r="L101" s="21">
        <v>96</v>
      </c>
      <c r="M101" s="21">
        <v>18</v>
      </c>
      <c r="N101" s="21">
        <v>67</v>
      </c>
      <c r="O101" s="21">
        <v>13</v>
      </c>
      <c r="P101" s="21">
        <v>4</v>
      </c>
      <c r="Q101" s="21">
        <v>18</v>
      </c>
      <c r="R101" s="21">
        <v>109</v>
      </c>
      <c r="S101" s="21">
        <v>3</v>
      </c>
    </row>
    <row r="102" spans="1:19" x14ac:dyDescent="0.2">
      <c r="A102" s="20" t="s">
        <v>189</v>
      </c>
      <c r="B102" s="21">
        <v>315</v>
      </c>
      <c r="C102" s="21">
        <v>18</v>
      </c>
      <c r="D102" s="21">
        <v>25</v>
      </c>
      <c r="E102" s="21">
        <v>11</v>
      </c>
      <c r="F102" s="21">
        <v>24</v>
      </c>
      <c r="G102" s="21">
        <v>23</v>
      </c>
      <c r="H102" s="21">
        <v>38</v>
      </c>
      <c r="I102" s="21">
        <v>92</v>
      </c>
      <c r="J102" s="21">
        <v>45</v>
      </c>
      <c r="K102" s="21">
        <v>7</v>
      </c>
      <c r="L102" s="21">
        <v>71</v>
      </c>
      <c r="M102" s="21">
        <v>17</v>
      </c>
      <c r="N102" s="21">
        <v>54</v>
      </c>
      <c r="O102" s="21">
        <v>20</v>
      </c>
      <c r="P102" s="21">
        <v>3</v>
      </c>
      <c r="Q102" s="21">
        <v>12</v>
      </c>
      <c r="R102" s="21">
        <v>105</v>
      </c>
      <c r="S102" s="21">
        <v>10</v>
      </c>
    </row>
    <row r="103" spans="1:19" x14ac:dyDescent="0.2">
      <c r="A103" s="20" t="s">
        <v>190</v>
      </c>
      <c r="B103" s="21">
        <v>364</v>
      </c>
      <c r="C103" s="21">
        <v>14</v>
      </c>
      <c r="D103" s="21">
        <v>36</v>
      </c>
      <c r="E103" s="21">
        <v>19</v>
      </c>
      <c r="F103" s="21">
        <v>32</v>
      </c>
      <c r="G103" s="21">
        <v>26</v>
      </c>
      <c r="H103" s="21">
        <v>42</v>
      </c>
      <c r="I103" s="21">
        <v>101</v>
      </c>
      <c r="J103" s="21">
        <v>77</v>
      </c>
      <c r="K103" s="21">
        <v>2</v>
      </c>
      <c r="L103" s="21">
        <v>85</v>
      </c>
      <c r="M103" s="21">
        <v>17</v>
      </c>
      <c r="N103" s="21">
        <v>58</v>
      </c>
      <c r="O103" s="21">
        <v>22</v>
      </c>
      <c r="P103" s="21">
        <v>1</v>
      </c>
      <c r="Q103" s="21">
        <v>17</v>
      </c>
      <c r="R103" s="21">
        <v>111</v>
      </c>
      <c r="S103" s="21">
        <v>3</v>
      </c>
    </row>
    <row r="104" spans="1:19" x14ac:dyDescent="0.2">
      <c r="A104" s="20" t="s">
        <v>191</v>
      </c>
      <c r="B104" s="21">
        <v>267</v>
      </c>
      <c r="C104" s="21">
        <v>18</v>
      </c>
      <c r="D104" s="21">
        <v>34</v>
      </c>
      <c r="E104" s="21">
        <v>7</v>
      </c>
      <c r="F104" s="21">
        <v>32</v>
      </c>
      <c r="G104" s="21">
        <v>17</v>
      </c>
      <c r="H104" s="21">
        <v>32</v>
      </c>
      <c r="I104" s="21">
        <v>61</v>
      </c>
      <c r="J104" s="21">
        <v>30</v>
      </c>
      <c r="K104" s="21">
        <v>1</v>
      </c>
      <c r="L104" s="21">
        <v>67</v>
      </c>
      <c r="M104" s="21">
        <v>18</v>
      </c>
      <c r="N104" s="21">
        <v>53</v>
      </c>
      <c r="O104" s="21">
        <v>11</v>
      </c>
      <c r="P104" s="21">
        <v>1</v>
      </c>
      <c r="Q104" s="21">
        <v>6</v>
      </c>
      <c r="R104" s="21">
        <v>93</v>
      </c>
      <c r="S104" s="21">
        <v>5</v>
      </c>
    </row>
    <row r="105" spans="1:19" x14ac:dyDescent="0.2">
      <c r="A105" s="20" t="s">
        <v>192</v>
      </c>
      <c r="B105" s="21">
        <v>90</v>
      </c>
      <c r="C105" s="21">
        <v>7</v>
      </c>
      <c r="D105" s="21">
        <v>9</v>
      </c>
      <c r="E105" s="21">
        <v>6</v>
      </c>
      <c r="F105" s="21">
        <v>7</v>
      </c>
      <c r="G105" s="21">
        <v>8</v>
      </c>
      <c r="H105" s="21">
        <v>12</v>
      </c>
      <c r="I105" s="21">
        <v>23</v>
      </c>
      <c r="J105" s="21">
        <v>9</v>
      </c>
      <c r="K105" s="21">
        <v>0</v>
      </c>
      <c r="L105" s="21">
        <v>19</v>
      </c>
      <c r="M105" s="21">
        <v>4</v>
      </c>
      <c r="N105" s="21">
        <v>19</v>
      </c>
      <c r="O105" s="21">
        <v>5</v>
      </c>
      <c r="P105" s="21">
        <v>4</v>
      </c>
      <c r="Q105" s="21">
        <v>3</v>
      </c>
      <c r="R105" s="21">
        <v>34</v>
      </c>
      <c r="S105" s="21">
        <v>1</v>
      </c>
    </row>
    <row r="106" spans="1:19" x14ac:dyDescent="0.2">
      <c r="A106" s="20" t="s">
        <v>193</v>
      </c>
      <c r="B106" s="21">
        <v>94</v>
      </c>
      <c r="C106" s="21">
        <v>3</v>
      </c>
      <c r="D106" s="21">
        <v>11</v>
      </c>
      <c r="E106" s="21">
        <v>3</v>
      </c>
      <c r="F106" s="21">
        <v>11</v>
      </c>
      <c r="G106" s="21">
        <v>5</v>
      </c>
      <c r="H106" s="21">
        <v>8</v>
      </c>
      <c r="I106" s="21">
        <v>17</v>
      </c>
      <c r="J106" s="21">
        <v>11</v>
      </c>
      <c r="K106" s="21">
        <v>0</v>
      </c>
      <c r="L106" s="21">
        <v>12</v>
      </c>
      <c r="M106" s="21">
        <v>1</v>
      </c>
      <c r="N106" s="21">
        <v>12</v>
      </c>
      <c r="O106" s="21">
        <v>1</v>
      </c>
      <c r="P106" s="21">
        <v>1</v>
      </c>
      <c r="Q106" s="21">
        <v>4</v>
      </c>
      <c r="R106" s="21">
        <v>45</v>
      </c>
      <c r="S106" s="21">
        <v>0</v>
      </c>
    </row>
    <row r="107" spans="1:19" x14ac:dyDescent="0.2">
      <c r="A107" s="20" t="s">
        <v>389</v>
      </c>
      <c r="B107" s="21">
        <v>47</v>
      </c>
      <c r="C107" s="21">
        <v>5</v>
      </c>
      <c r="D107" s="21">
        <v>2</v>
      </c>
      <c r="E107" s="21">
        <v>2</v>
      </c>
      <c r="F107" s="21">
        <v>3</v>
      </c>
      <c r="G107" s="21">
        <v>7</v>
      </c>
      <c r="H107" s="21">
        <v>3</v>
      </c>
      <c r="I107" s="21">
        <v>15</v>
      </c>
      <c r="J107" s="21">
        <v>6</v>
      </c>
      <c r="K107" s="21">
        <v>6</v>
      </c>
      <c r="L107" s="21">
        <v>9</v>
      </c>
      <c r="M107" s="21">
        <v>1</v>
      </c>
      <c r="N107" s="21">
        <v>5</v>
      </c>
      <c r="O107" s="21">
        <v>5</v>
      </c>
      <c r="P107" s="21">
        <v>1</v>
      </c>
      <c r="Q107" s="21">
        <v>2</v>
      </c>
      <c r="R107" s="21">
        <v>10</v>
      </c>
      <c r="S107" s="21">
        <v>0</v>
      </c>
    </row>
    <row r="108" spans="1:19" x14ac:dyDescent="0.2">
      <c r="A108" s="20" t="s">
        <v>366</v>
      </c>
      <c r="B108" s="21">
        <v>194</v>
      </c>
      <c r="C108" s="21">
        <v>20</v>
      </c>
      <c r="D108" s="21">
        <v>21</v>
      </c>
      <c r="E108" s="21">
        <v>10</v>
      </c>
      <c r="F108" s="21">
        <v>22</v>
      </c>
      <c r="G108" s="21">
        <v>16</v>
      </c>
      <c r="H108" s="21">
        <v>21</v>
      </c>
      <c r="I108" s="21">
        <v>59</v>
      </c>
      <c r="J108" s="21">
        <v>21</v>
      </c>
      <c r="K108" s="21">
        <v>3</v>
      </c>
      <c r="L108" s="21">
        <v>42</v>
      </c>
      <c r="M108" s="21">
        <v>10</v>
      </c>
      <c r="N108" s="21">
        <v>16</v>
      </c>
      <c r="O108" s="21">
        <v>9</v>
      </c>
      <c r="P108" s="21">
        <v>3</v>
      </c>
      <c r="Q108" s="21">
        <v>8</v>
      </c>
      <c r="R108" s="21">
        <v>60</v>
      </c>
      <c r="S108" s="21">
        <v>12</v>
      </c>
    </row>
    <row r="109" spans="1:19" x14ac:dyDescent="0.2">
      <c r="A109" s="9" t="s">
        <v>390</v>
      </c>
      <c r="B109" s="9"/>
      <c r="C109" s="9"/>
      <c r="D109" s="9"/>
      <c r="E109" s="9"/>
      <c r="F109" s="9"/>
      <c r="G109" s="9"/>
      <c r="H109" s="9"/>
      <c r="I109" s="9"/>
      <c r="J109" s="9"/>
      <c r="K109" s="9"/>
      <c r="L109" s="9"/>
      <c r="M109" s="9"/>
      <c r="N109" s="9"/>
      <c r="O109" s="9"/>
      <c r="P109" s="9"/>
      <c r="Q109" s="9"/>
      <c r="R109" s="9"/>
      <c r="S109" s="9"/>
    </row>
    <row r="110" spans="1:19" x14ac:dyDescent="0.2">
      <c r="A110" s="20" t="s">
        <v>391</v>
      </c>
      <c r="B110" s="21">
        <v>633</v>
      </c>
      <c r="C110" s="21">
        <v>54</v>
      </c>
      <c r="D110" s="21">
        <v>34</v>
      </c>
      <c r="E110" s="21">
        <v>40</v>
      </c>
      <c r="F110" s="21">
        <v>29</v>
      </c>
      <c r="G110" s="21">
        <v>57</v>
      </c>
      <c r="H110" s="21">
        <v>80</v>
      </c>
      <c r="I110" s="21">
        <v>161</v>
      </c>
      <c r="J110" s="21">
        <v>120</v>
      </c>
      <c r="K110" s="21">
        <v>11</v>
      </c>
      <c r="L110" s="21">
        <v>136</v>
      </c>
      <c r="M110" s="21">
        <v>50</v>
      </c>
      <c r="N110" s="21">
        <v>97</v>
      </c>
      <c r="O110" s="21">
        <v>48</v>
      </c>
      <c r="P110" s="21">
        <v>8</v>
      </c>
      <c r="Q110" s="21">
        <v>16</v>
      </c>
      <c r="R110" s="21">
        <v>202</v>
      </c>
      <c r="S110" s="21">
        <v>13</v>
      </c>
    </row>
    <row r="111" spans="1:19" x14ac:dyDescent="0.2">
      <c r="A111" s="20" t="s">
        <v>392</v>
      </c>
      <c r="B111" s="21">
        <v>1123</v>
      </c>
      <c r="C111" s="21">
        <v>72</v>
      </c>
      <c r="D111" s="21">
        <v>112</v>
      </c>
      <c r="E111" s="21">
        <v>53</v>
      </c>
      <c r="F111" s="21">
        <v>99</v>
      </c>
      <c r="G111" s="21">
        <v>111</v>
      </c>
      <c r="H111" s="21">
        <v>129</v>
      </c>
      <c r="I111" s="21">
        <v>367</v>
      </c>
      <c r="J111" s="21">
        <v>153</v>
      </c>
      <c r="K111" s="21">
        <v>15</v>
      </c>
      <c r="L111" s="21">
        <v>271</v>
      </c>
      <c r="M111" s="21">
        <v>62</v>
      </c>
      <c r="N111" s="21">
        <v>187</v>
      </c>
      <c r="O111" s="21">
        <v>60</v>
      </c>
      <c r="P111" s="21">
        <v>14</v>
      </c>
      <c r="Q111" s="21">
        <v>43</v>
      </c>
      <c r="R111" s="21">
        <v>344</v>
      </c>
      <c r="S111" s="21">
        <v>26</v>
      </c>
    </row>
    <row r="112" spans="1:19" x14ac:dyDescent="0.2">
      <c r="A112" s="20" t="s">
        <v>393</v>
      </c>
      <c r="B112" s="21">
        <v>660</v>
      </c>
      <c r="C112" s="21">
        <v>28</v>
      </c>
      <c r="D112" s="21">
        <v>90</v>
      </c>
      <c r="E112" s="21">
        <v>31</v>
      </c>
      <c r="F112" s="21">
        <v>90</v>
      </c>
      <c r="G112" s="21">
        <v>68</v>
      </c>
      <c r="H112" s="21">
        <v>89</v>
      </c>
      <c r="I112" s="21">
        <v>183</v>
      </c>
      <c r="J112" s="21">
        <v>109</v>
      </c>
      <c r="K112" s="21">
        <v>7</v>
      </c>
      <c r="L112" s="21">
        <v>176</v>
      </c>
      <c r="M112" s="21">
        <v>29</v>
      </c>
      <c r="N112" s="21">
        <v>115</v>
      </c>
      <c r="O112" s="21">
        <v>33</v>
      </c>
      <c r="P112" s="21">
        <v>9</v>
      </c>
      <c r="Q112" s="21">
        <v>37</v>
      </c>
      <c r="R112" s="21">
        <v>182</v>
      </c>
      <c r="S112" s="21">
        <v>18</v>
      </c>
    </row>
    <row r="113" spans="1:19" x14ac:dyDescent="0.2">
      <c r="A113" s="20" t="s">
        <v>394</v>
      </c>
      <c r="B113" s="21">
        <v>261</v>
      </c>
      <c r="C113" s="21">
        <v>6</v>
      </c>
      <c r="D113" s="21">
        <v>42</v>
      </c>
      <c r="E113" s="21">
        <v>9</v>
      </c>
      <c r="F113" s="21">
        <v>35</v>
      </c>
      <c r="G113" s="21">
        <v>24</v>
      </c>
      <c r="H113" s="21">
        <v>42</v>
      </c>
      <c r="I113" s="21">
        <v>78</v>
      </c>
      <c r="J113" s="21">
        <v>32</v>
      </c>
      <c r="K113" s="21">
        <v>4</v>
      </c>
      <c r="L113" s="21">
        <v>70</v>
      </c>
      <c r="M113" s="21">
        <v>7</v>
      </c>
      <c r="N113" s="21">
        <v>53</v>
      </c>
      <c r="O113" s="21">
        <v>9</v>
      </c>
      <c r="P113" s="21">
        <v>2</v>
      </c>
      <c r="Q113" s="21">
        <v>10</v>
      </c>
      <c r="R113" s="21">
        <v>73</v>
      </c>
      <c r="S113" s="21">
        <v>8</v>
      </c>
    </row>
    <row r="114" spans="1:19" x14ac:dyDescent="0.2">
      <c r="A114" s="9" t="s">
        <v>395</v>
      </c>
      <c r="B114" s="9"/>
      <c r="C114" s="9"/>
      <c r="D114" s="9"/>
      <c r="E114" s="9"/>
      <c r="F114" s="9"/>
      <c r="G114" s="9"/>
      <c r="H114" s="9"/>
      <c r="I114" s="9"/>
      <c r="J114" s="9"/>
      <c r="K114" s="9"/>
      <c r="L114" s="9"/>
      <c r="M114" s="9"/>
      <c r="N114" s="9"/>
      <c r="O114" s="9"/>
      <c r="P114" s="9"/>
      <c r="Q114" s="9"/>
      <c r="R114" s="9"/>
      <c r="S114" s="9"/>
    </row>
    <row r="115" spans="1:19" x14ac:dyDescent="0.2">
      <c r="A115" s="20" t="s">
        <v>396</v>
      </c>
      <c r="B115" s="21">
        <v>329</v>
      </c>
      <c r="C115" s="21">
        <v>15</v>
      </c>
      <c r="D115" s="21">
        <v>40</v>
      </c>
      <c r="E115" s="21">
        <v>15</v>
      </c>
      <c r="F115" s="21">
        <v>32</v>
      </c>
      <c r="G115" s="21">
        <v>33</v>
      </c>
      <c r="H115" s="21">
        <v>33</v>
      </c>
      <c r="I115" s="21">
        <v>99</v>
      </c>
      <c r="J115" s="21">
        <v>64</v>
      </c>
      <c r="K115" s="21">
        <v>3</v>
      </c>
      <c r="L115" s="21">
        <v>67</v>
      </c>
      <c r="M115" s="21">
        <v>10</v>
      </c>
      <c r="N115" s="21">
        <v>63</v>
      </c>
      <c r="O115" s="21">
        <v>26</v>
      </c>
      <c r="P115" s="21">
        <v>9</v>
      </c>
      <c r="Q115" s="21">
        <v>18</v>
      </c>
      <c r="R115" s="21">
        <v>91</v>
      </c>
      <c r="S115" s="21">
        <v>7</v>
      </c>
    </row>
    <row r="116" spans="1:19" x14ac:dyDescent="0.2">
      <c r="A116" s="20" t="s">
        <v>397</v>
      </c>
      <c r="B116" s="21">
        <v>828</v>
      </c>
      <c r="C116" s="21">
        <v>77</v>
      </c>
      <c r="D116" s="21">
        <v>61</v>
      </c>
      <c r="E116" s="21">
        <v>43</v>
      </c>
      <c r="F116" s="21">
        <v>61</v>
      </c>
      <c r="G116" s="21">
        <v>82</v>
      </c>
      <c r="H116" s="21">
        <v>89</v>
      </c>
      <c r="I116" s="21">
        <v>244</v>
      </c>
      <c r="J116" s="21">
        <v>140</v>
      </c>
      <c r="K116" s="21">
        <v>11</v>
      </c>
      <c r="L116" s="21">
        <v>182</v>
      </c>
      <c r="M116" s="21">
        <v>63</v>
      </c>
      <c r="N116" s="21">
        <v>132</v>
      </c>
      <c r="O116" s="21">
        <v>55</v>
      </c>
      <c r="P116" s="21">
        <v>13</v>
      </c>
      <c r="Q116" s="21">
        <v>34</v>
      </c>
      <c r="R116" s="21">
        <v>256</v>
      </c>
      <c r="S116" s="21">
        <v>18</v>
      </c>
    </row>
    <row r="117" spans="1:19" x14ac:dyDescent="0.2">
      <c r="A117" s="20" t="s">
        <v>879</v>
      </c>
      <c r="B117" s="21">
        <v>499</v>
      </c>
      <c r="C117" s="21">
        <v>15</v>
      </c>
      <c r="D117" s="21">
        <v>69</v>
      </c>
      <c r="E117" s="21">
        <v>23</v>
      </c>
      <c r="F117" s="21">
        <v>54</v>
      </c>
      <c r="G117" s="21">
        <v>53</v>
      </c>
      <c r="H117" s="21">
        <v>65</v>
      </c>
      <c r="I117" s="21">
        <v>154</v>
      </c>
      <c r="J117" s="21">
        <v>63</v>
      </c>
      <c r="K117" s="21">
        <v>7</v>
      </c>
      <c r="L117" s="21">
        <v>120</v>
      </c>
      <c r="M117" s="21">
        <v>21</v>
      </c>
      <c r="N117" s="21">
        <v>86</v>
      </c>
      <c r="O117" s="21">
        <v>17</v>
      </c>
      <c r="P117" s="21">
        <v>3</v>
      </c>
      <c r="Q117" s="21">
        <v>23</v>
      </c>
      <c r="R117" s="21">
        <v>154</v>
      </c>
      <c r="S117" s="21">
        <v>13</v>
      </c>
    </row>
    <row r="118" spans="1:19" x14ac:dyDescent="0.2">
      <c r="A118" s="20" t="s">
        <v>398</v>
      </c>
      <c r="B118" s="21">
        <v>468</v>
      </c>
      <c r="C118" s="21">
        <v>21</v>
      </c>
      <c r="D118" s="21">
        <v>43</v>
      </c>
      <c r="E118" s="21">
        <v>20</v>
      </c>
      <c r="F118" s="21">
        <v>50</v>
      </c>
      <c r="G118" s="21">
        <v>34</v>
      </c>
      <c r="H118" s="21">
        <v>84</v>
      </c>
      <c r="I118" s="21">
        <v>135</v>
      </c>
      <c r="J118" s="21">
        <v>76</v>
      </c>
      <c r="K118" s="21">
        <v>8</v>
      </c>
      <c r="L118" s="21">
        <v>129</v>
      </c>
      <c r="M118" s="21">
        <v>28</v>
      </c>
      <c r="N118" s="21">
        <v>73</v>
      </c>
      <c r="O118" s="21">
        <v>25</v>
      </c>
      <c r="P118" s="21">
        <v>6</v>
      </c>
      <c r="Q118" s="21">
        <v>17</v>
      </c>
      <c r="R118" s="21">
        <v>143</v>
      </c>
      <c r="S118" s="21">
        <v>8</v>
      </c>
    </row>
    <row r="119" spans="1:19" x14ac:dyDescent="0.2">
      <c r="A119" s="20" t="s">
        <v>399</v>
      </c>
      <c r="B119" s="21">
        <v>257</v>
      </c>
      <c r="C119" s="21">
        <v>17</v>
      </c>
      <c r="D119" s="21">
        <v>30</v>
      </c>
      <c r="E119" s="21">
        <v>12</v>
      </c>
      <c r="F119" s="21">
        <v>25</v>
      </c>
      <c r="G119" s="21">
        <v>27</v>
      </c>
      <c r="H119" s="21">
        <v>32</v>
      </c>
      <c r="I119" s="21">
        <v>73</v>
      </c>
      <c r="J119" s="21">
        <v>36</v>
      </c>
      <c r="K119" s="21">
        <v>5</v>
      </c>
      <c r="L119" s="21">
        <v>69</v>
      </c>
      <c r="M119" s="21">
        <v>9</v>
      </c>
      <c r="N119" s="21">
        <v>46</v>
      </c>
      <c r="O119" s="21">
        <v>11</v>
      </c>
      <c r="P119" s="21">
        <v>1</v>
      </c>
      <c r="Q119" s="21">
        <v>6</v>
      </c>
      <c r="R119" s="21">
        <v>76</v>
      </c>
      <c r="S119" s="21">
        <v>12</v>
      </c>
    </row>
    <row r="120" spans="1:19" x14ac:dyDescent="0.2">
      <c r="A120" s="20" t="s">
        <v>400</v>
      </c>
      <c r="B120" s="21">
        <v>296</v>
      </c>
      <c r="C120" s="21">
        <v>15</v>
      </c>
      <c r="D120" s="21">
        <v>35</v>
      </c>
      <c r="E120" s="21">
        <v>20</v>
      </c>
      <c r="F120" s="21">
        <v>31</v>
      </c>
      <c r="G120" s="21">
        <v>31</v>
      </c>
      <c r="H120" s="21">
        <v>37</v>
      </c>
      <c r="I120" s="21">
        <v>84</v>
      </c>
      <c r="J120" s="21">
        <v>35</v>
      </c>
      <c r="K120" s="21">
        <v>3</v>
      </c>
      <c r="L120" s="21">
        <v>86</v>
      </c>
      <c r="M120" s="21">
        <v>17</v>
      </c>
      <c r="N120" s="21">
        <v>52</v>
      </c>
      <c r="O120" s="21">
        <v>16</v>
      </c>
      <c r="P120" s="21">
        <v>1</v>
      </c>
      <c r="Q120" s="21">
        <v>8</v>
      </c>
      <c r="R120" s="21">
        <v>81</v>
      </c>
      <c r="S120" s="21">
        <v>7</v>
      </c>
    </row>
    <row r="121" spans="1:19" x14ac:dyDescent="0.2">
      <c r="A121" s="9" t="s">
        <v>401</v>
      </c>
      <c r="B121" s="9"/>
      <c r="C121" s="9"/>
      <c r="D121" s="9"/>
      <c r="E121" s="9"/>
      <c r="F121" s="9"/>
      <c r="G121" s="9"/>
      <c r="H121" s="9"/>
      <c r="I121" s="9"/>
      <c r="J121" s="9"/>
      <c r="K121" s="9"/>
      <c r="L121" s="9"/>
      <c r="M121" s="9"/>
      <c r="N121" s="9"/>
      <c r="O121" s="9"/>
      <c r="P121" s="9"/>
      <c r="Q121" s="9"/>
      <c r="R121" s="9"/>
      <c r="S121" s="9"/>
    </row>
    <row r="122" spans="1:19" x14ac:dyDescent="0.2">
      <c r="A122" s="20" t="s">
        <v>878</v>
      </c>
      <c r="B122" s="21">
        <v>116</v>
      </c>
      <c r="C122" s="21">
        <v>5</v>
      </c>
      <c r="D122" s="21">
        <v>6</v>
      </c>
      <c r="E122" s="21">
        <v>5</v>
      </c>
      <c r="F122" s="21">
        <v>6</v>
      </c>
      <c r="G122" s="21">
        <v>9</v>
      </c>
      <c r="H122" s="21">
        <v>9</v>
      </c>
      <c r="I122" s="21">
        <v>21</v>
      </c>
      <c r="J122" s="21">
        <v>27</v>
      </c>
      <c r="K122" s="21">
        <v>0</v>
      </c>
      <c r="L122" s="21">
        <v>19</v>
      </c>
      <c r="M122" s="21">
        <v>5</v>
      </c>
      <c r="N122" s="21">
        <v>24</v>
      </c>
      <c r="O122" s="21">
        <v>11</v>
      </c>
      <c r="P122" s="21">
        <v>2</v>
      </c>
      <c r="Q122" s="21">
        <v>7</v>
      </c>
      <c r="R122" s="21">
        <v>37</v>
      </c>
      <c r="S122" s="21">
        <v>1</v>
      </c>
    </row>
    <row r="123" spans="1:19" x14ac:dyDescent="0.2">
      <c r="A123" s="20" t="s">
        <v>402</v>
      </c>
      <c r="B123" s="21">
        <v>213</v>
      </c>
      <c r="C123" s="21">
        <v>10</v>
      </c>
      <c r="D123" s="21">
        <v>34</v>
      </c>
      <c r="E123" s="21">
        <v>10</v>
      </c>
      <c r="F123" s="21">
        <v>26</v>
      </c>
      <c r="G123" s="21">
        <v>24</v>
      </c>
      <c r="H123" s="21">
        <v>24</v>
      </c>
      <c r="I123" s="21">
        <v>78</v>
      </c>
      <c r="J123" s="21">
        <v>37</v>
      </c>
      <c r="K123" s="21">
        <v>3</v>
      </c>
      <c r="L123" s="21">
        <v>48</v>
      </c>
      <c r="M123" s="21">
        <v>5</v>
      </c>
      <c r="N123" s="21">
        <v>39</v>
      </c>
      <c r="O123" s="21">
        <v>15</v>
      </c>
      <c r="P123" s="21">
        <v>7</v>
      </c>
      <c r="Q123" s="21">
        <v>11</v>
      </c>
      <c r="R123" s="21">
        <v>54</v>
      </c>
      <c r="S123" s="21">
        <v>6</v>
      </c>
    </row>
    <row r="124" spans="1:19" x14ac:dyDescent="0.2">
      <c r="A124" s="20" t="s">
        <v>397</v>
      </c>
      <c r="B124" s="21">
        <v>828</v>
      </c>
      <c r="C124" s="21">
        <v>77</v>
      </c>
      <c r="D124" s="21">
        <v>61</v>
      </c>
      <c r="E124" s="21">
        <v>43</v>
      </c>
      <c r="F124" s="21">
        <v>61</v>
      </c>
      <c r="G124" s="21">
        <v>82</v>
      </c>
      <c r="H124" s="21">
        <v>89</v>
      </c>
      <c r="I124" s="21">
        <v>244</v>
      </c>
      <c r="J124" s="21">
        <v>140</v>
      </c>
      <c r="K124" s="21">
        <v>11</v>
      </c>
      <c r="L124" s="21">
        <v>182</v>
      </c>
      <c r="M124" s="21">
        <v>63</v>
      </c>
      <c r="N124" s="21">
        <v>132</v>
      </c>
      <c r="O124" s="21">
        <v>55</v>
      </c>
      <c r="P124" s="21">
        <v>13</v>
      </c>
      <c r="Q124" s="21">
        <v>34</v>
      </c>
      <c r="R124" s="21">
        <v>256</v>
      </c>
      <c r="S124" s="21">
        <v>18</v>
      </c>
    </row>
    <row r="125" spans="1:19" x14ac:dyDescent="0.2">
      <c r="A125" s="20" t="s">
        <v>403</v>
      </c>
      <c r="B125" s="21">
        <v>133</v>
      </c>
      <c r="C125" s="21">
        <v>2</v>
      </c>
      <c r="D125" s="21">
        <v>25</v>
      </c>
      <c r="E125" s="21">
        <v>8</v>
      </c>
      <c r="F125" s="21">
        <v>20</v>
      </c>
      <c r="G125" s="21">
        <v>14</v>
      </c>
      <c r="H125" s="21">
        <v>20</v>
      </c>
      <c r="I125" s="21">
        <v>48</v>
      </c>
      <c r="J125" s="21">
        <v>20</v>
      </c>
      <c r="K125" s="21">
        <v>0</v>
      </c>
      <c r="L125" s="21">
        <v>38</v>
      </c>
      <c r="M125" s="21">
        <v>4</v>
      </c>
      <c r="N125" s="21">
        <v>23</v>
      </c>
      <c r="O125" s="21">
        <v>5</v>
      </c>
      <c r="P125" s="21">
        <v>0</v>
      </c>
      <c r="Q125" s="21">
        <v>5</v>
      </c>
      <c r="R125" s="21">
        <v>38</v>
      </c>
      <c r="S125" s="21">
        <v>0</v>
      </c>
    </row>
    <row r="126" spans="1:19" x14ac:dyDescent="0.2">
      <c r="A126" s="20" t="s">
        <v>404</v>
      </c>
      <c r="B126" s="21">
        <v>120</v>
      </c>
      <c r="C126" s="21">
        <v>4</v>
      </c>
      <c r="D126" s="21">
        <v>13</v>
      </c>
      <c r="E126" s="21">
        <v>5</v>
      </c>
      <c r="F126" s="21">
        <v>13</v>
      </c>
      <c r="G126" s="21">
        <v>15</v>
      </c>
      <c r="H126" s="21">
        <v>17</v>
      </c>
      <c r="I126" s="21">
        <v>30</v>
      </c>
      <c r="J126" s="21">
        <v>15</v>
      </c>
      <c r="K126" s="21">
        <v>2</v>
      </c>
      <c r="L126" s="21">
        <v>30</v>
      </c>
      <c r="M126" s="21">
        <v>5</v>
      </c>
      <c r="N126" s="21">
        <v>26</v>
      </c>
      <c r="O126" s="21">
        <v>7</v>
      </c>
      <c r="P126" s="21">
        <v>0</v>
      </c>
      <c r="Q126" s="21">
        <v>7</v>
      </c>
      <c r="R126" s="21">
        <v>34</v>
      </c>
      <c r="S126" s="21">
        <v>6</v>
      </c>
    </row>
    <row r="127" spans="1:19" x14ac:dyDescent="0.2">
      <c r="A127" s="20" t="s">
        <v>405</v>
      </c>
      <c r="B127" s="21">
        <v>246</v>
      </c>
      <c r="C127" s="21">
        <v>9</v>
      </c>
      <c r="D127" s="21">
        <v>31</v>
      </c>
      <c r="E127" s="21">
        <v>10</v>
      </c>
      <c r="F127" s="21">
        <v>21</v>
      </c>
      <c r="G127" s="21">
        <v>24</v>
      </c>
      <c r="H127" s="21">
        <v>28</v>
      </c>
      <c r="I127" s="21">
        <v>76</v>
      </c>
      <c r="J127" s="21">
        <v>28</v>
      </c>
      <c r="K127" s="21">
        <v>5</v>
      </c>
      <c r="L127" s="21">
        <v>52</v>
      </c>
      <c r="M127" s="21">
        <v>12</v>
      </c>
      <c r="N127" s="21">
        <v>37</v>
      </c>
      <c r="O127" s="21">
        <v>5</v>
      </c>
      <c r="P127" s="21">
        <v>3</v>
      </c>
      <c r="Q127" s="21">
        <v>11</v>
      </c>
      <c r="R127" s="21">
        <v>82</v>
      </c>
      <c r="S127" s="21">
        <v>7</v>
      </c>
    </row>
    <row r="128" spans="1:19" x14ac:dyDescent="0.2">
      <c r="A128" s="20" t="s">
        <v>398</v>
      </c>
      <c r="B128" s="21">
        <v>468</v>
      </c>
      <c r="C128" s="21">
        <v>21</v>
      </c>
      <c r="D128" s="21">
        <v>43</v>
      </c>
      <c r="E128" s="21">
        <v>20</v>
      </c>
      <c r="F128" s="21">
        <v>50</v>
      </c>
      <c r="G128" s="21">
        <v>34</v>
      </c>
      <c r="H128" s="21">
        <v>84</v>
      </c>
      <c r="I128" s="21">
        <v>135</v>
      </c>
      <c r="J128" s="21">
        <v>76</v>
      </c>
      <c r="K128" s="21">
        <v>8</v>
      </c>
      <c r="L128" s="21">
        <v>129</v>
      </c>
      <c r="M128" s="21">
        <v>28</v>
      </c>
      <c r="N128" s="21">
        <v>73</v>
      </c>
      <c r="O128" s="21">
        <v>25</v>
      </c>
      <c r="P128" s="21">
        <v>6</v>
      </c>
      <c r="Q128" s="21">
        <v>17</v>
      </c>
      <c r="R128" s="21">
        <v>143</v>
      </c>
      <c r="S128" s="21">
        <v>8</v>
      </c>
    </row>
    <row r="129" spans="1:19" x14ac:dyDescent="0.2">
      <c r="A129" s="20" t="s">
        <v>406</v>
      </c>
      <c r="B129" s="21">
        <v>180</v>
      </c>
      <c r="C129" s="21">
        <v>10</v>
      </c>
      <c r="D129" s="21">
        <v>24</v>
      </c>
      <c r="E129" s="21">
        <v>8</v>
      </c>
      <c r="F129" s="21">
        <v>18</v>
      </c>
      <c r="G129" s="21">
        <v>21</v>
      </c>
      <c r="H129" s="21">
        <v>23</v>
      </c>
      <c r="I129" s="21">
        <v>52</v>
      </c>
      <c r="J129" s="21">
        <v>23</v>
      </c>
      <c r="K129" s="21">
        <v>4</v>
      </c>
      <c r="L129" s="21">
        <v>42</v>
      </c>
      <c r="M129" s="21">
        <v>7</v>
      </c>
      <c r="N129" s="21">
        <v>30</v>
      </c>
      <c r="O129" s="21">
        <v>6</v>
      </c>
      <c r="P129" s="21">
        <v>1</v>
      </c>
      <c r="Q129" s="21">
        <v>5</v>
      </c>
      <c r="R129" s="21">
        <v>60</v>
      </c>
      <c r="S129" s="21">
        <v>7</v>
      </c>
    </row>
    <row r="130" spans="1:19" x14ac:dyDescent="0.2">
      <c r="A130" s="20" t="s">
        <v>407</v>
      </c>
      <c r="B130" s="21">
        <v>77</v>
      </c>
      <c r="C130" s="21">
        <v>7</v>
      </c>
      <c r="D130" s="21">
        <v>6</v>
      </c>
      <c r="E130" s="21">
        <v>4</v>
      </c>
      <c r="F130" s="21">
        <v>7</v>
      </c>
      <c r="G130" s="21">
        <v>6</v>
      </c>
      <c r="H130" s="21">
        <v>9</v>
      </c>
      <c r="I130" s="21">
        <v>21</v>
      </c>
      <c r="J130" s="21">
        <v>13</v>
      </c>
      <c r="K130" s="21">
        <v>1</v>
      </c>
      <c r="L130" s="21">
        <v>27</v>
      </c>
      <c r="M130" s="21">
        <v>2</v>
      </c>
      <c r="N130" s="21">
        <v>16</v>
      </c>
      <c r="O130" s="21">
        <v>5</v>
      </c>
      <c r="P130" s="21">
        <v>0</v>
      </c>
      <c r="Q130" s="21">
        <v>1</v>
      </c>
      <c r="R130" s="21">
        <v>16</v>
      </c>
      <c r="S130" s="21">
        <v>5</v>
      </c>
    </row>
    <row r="131" spans="1:19" x14ac:dyDescent="0.2">
      <c r="A131" s="33" t="s">
        <v>400</v>
      </c>
      <c r="B131" s="34">
        <v>296</v>
      </c>
      <c r="C131" s="34">
        <v>15</v>
      </c>
      <c r="D131" s="34">
        <v>35</v>
      </c>
      <c r="E131" s="34">
        <v>20</v>
      </c>
      <c r="F131" s="34">
        <v>31</v>
      </c>
      <c r="G131" s="34">
        <v>31</v>
      </c>
      <c r="H131" s="34">
        <v>37</v>
      </c>
      <c r="I131" s="34">
        <v>84</v>
      </c>
      <c r="J131" s="34">
        <v>35</v>
      </c>
      <c r="K131" s="34">
        <v>3</v>
      </c>
      <c r="L131" s="34">
        <v>86</v>
      </c>
      <c r="M131" s="34">
        <v>17</v>
      </c>
      <c r="N131" s="34">
        <v>52</v>
      </c>
      <c r="O131" s="34">
        <v>16</v>
      </c>
      <c r="P131" s="34">
        <v>1</v>
      </c>
      <c r="Q131" s="34">
        <v>8</v>
      </c>
      <c r="R131" s="34">
        <v>81</v>
      </c>
      <c r="S131" s="34">
        <v>7</v>
      </c>
    </row>
  </sheetData>
  <phoneticPr fontId="2"/>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DE67E-FBAE-4384-809E-8D1649817827}">
  <dimension ref="A1:O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5" x14ac:dyDescent="0.2">
      <c r="A1" s="11" t="s">
        <v>3</v>
      </c>
      <c r="B1" s="7"/>
    </row>
    <row r="2" spans="1:15" x14ac:dyDescent="0.2">
      <c r="A2" s="15" t="str">
        <f xml:space="preserve"> HYPERLINK("#'目次'!B42","[36]")</f>
        <v>[36]</v>
      </c>
    </row>
    <row r="3" spans="1:15" x14ac:dyDescent="0.2">
      <c r="A3" s="7" t="s">
        <v>3</v>
      </c>
      <c r="B3" s="8" t="s">
        <v>49</v>
      </c>
    </row>
    <row r="4" spans="1:15" x14ac:dyDescent="0.2">
      <c r="A4" s="7" t="s">
        <v>3</v>
      </c>
      <c r="B4" s="8" t="s">
        <v>48</v>
      </c>
    </row>
    <row r="5" spans="1:15" s="18" customFormat="1" ht="189" x14ac:dyDescent="0.2">
      <c r="A5" s="16" t="s">
        <v>3</v>
      </c>
      <c r="B5" s="17" t="s">
        <v>582</v>
      </c>
      <c r="C5" s="17" t="s">
        <v>222</v>
      </c>
      <c r="D5" s="17" t="s">
        <v>223</v>
      </c>
      <c r="E5" s="17" t="s">
        <v>224</v>
      </c>
      <c r="F5" s="17" t="s">
        <v>225</v>
      </c>
      <c r="G5" s="17" t="s">
        <v>226</v>
      </c>
      <c r="H5" s="17" t="s">
        <v>227</v>
      </c>
      <c r="I5" s="17" t="s">
        <v>228</v>
      </c>
      <c r="J5" s="17" t="s">
        <v>229</v>
      </c>
      <c r="K5" s="17" t="s">
        <v>230</v>
      </c>
      <c r="L5" s="17" t="s">
        <v>231</v>
      </c>
      <c r="M5" s="17" t="s">
        <v>634</v>
      </c>
      <c r="N5" s="17" t="s">
        <v>768</v>
      </c>
      <c r="O5" s="17" t="s">
        <v>613</v>
      </c>
    </row>
    <row r="6" spans="1:15" x14ac:dyDescent="0.2">
      <c r="A6" s="19" t="s">
        <v>585</v>
      </c>
      <c r="B6" s="10">
        <v>2677</v>
      </c>
      <c r="C6" s="10">
        <v>919</v>
      </c>
      <c r="D6" s="10">
        <v>1198</v>
      </c>
      <c r="E6" s="10">
        <v>123</v>
      </c>
      <c r="F6" s="10">
        <v>513</v>
      </c>
      <c r="G6" s="10">
        <v>351</v>
      </c>
      <c r="H6" s="10">
        <v>144</v>
      </c>
      <c r="I6" s="10">
        <v>986</v>
      </c>
      <c r="J6" s="10">
        <v>513</v>
      </c>
      <c r="K6" s="10">
        <v>695</v>
      </c>
      <c r="L6" s="10">
        <v>150</v>
      </c>
      <c r="M6" s="10">
        <v>53</v>
      </c>
      <c r="N6" s="10">
        <v>570</v>
      </c>
      <c r="O6" s="10">
        <v>53</v>
      </c>
    </row>
    <row r="7" spans="1:15" x14ac:dyDescent="0.2">
      <c r="A7" s="9" t="s">
        <v>339</v>
      </c>
      <c r="B7" s="9"/>
      <c r="C7" s="9"/>
      <c r="D7" s="9"/>
      <c r="E7" s="9"/>
      <c r="F7" s="9"/>
      <c r="G7" s="9"/>
      <c r="H7" s="9"/>
      <c r="I7" s="9"/>
      <c r="J7" s="9"/>
      <c r="K7" s="9"/>
      <c r="L7" s="9"/>
      <c r="M7" s="9"/>
      <c r="N7" s="9"/>
      <c r="O7" s="9"/>
    </row>
    <row r="8" spans="1:15" x14ac:dyDescent="0.2">
      <c r="A8" s="20" t="s">
        <v>340</v>
      </c>
      <c r="B8" s="21">
        <v>1277</v>
      </c>
      <c r="C8" s="21">
        <v>430</v>
      </c>
      <c r="D8" s="21">
        <v>556</v>
      </c>
      <c r="E8" s="21">
        <v>44</v>
      </c>
      <c r="F8" s="21">
        <v>270</v>
      </c>
      <c r="G8" s="21">
        <v>170</v>
      </c>
      <c r="H8" s="21">
        <v>69</v>
      </c>
      <c r="I8" s="21">
        <v>482</v>
      </c>
      <c r="J8" s="21">
        <v>270</v>
      </c>
      <c r="K8" s="21">
        <v>295</v>
      </c>
      <c r="L8" s="21">
        <v>54</v>
      </c>
      <c r="M8" s="21">
        <v>31</v>
      </c>
      <c r="N8" s="21">
        <v>292</v>
      </c>
      <c r="O8" s="21">
        <v>28</v>
      </c>
    </row>
    <row r="9" spans="1:15" x14ac:dyDescent="0.2">
      <c r="A9" s="20" t="s">
        <v>341</v>
      </c>
      <c r="B9" s="21">
        <v>1400</v>
      </c>
      <c r="C9" s="21">
        <v>489</v>
      </c>
      <c r="D9" s="21">
        <v>642</v>
      </c>
      <c r="E9" s="21">
        <v>79</v>
      </c>
      <c r="F9" s="21">
        <v>243</v>
      </c>
      <c r="G9" s="21">
        <v>181</v>
      </c>
      <c r="H9" s="21">
        <v>75</v>
      </c>
      <c r="I9" s="21">
        <v>504</v>
      </c>
      <c r="J9" s="21">
        <v>243</v>
      </c>
      <c r="K9" s="21">
        <v>400</v>
      </c>
      <c r="L9" s="21">
        <v>96</v>
      </c>
      <c r="M9" s="21">
        <v>22</v>
      </c>
      <c r="N9" s="21">
        <v>278</v>
      </c>
      <c r="O9" s="21">
        <v>25</v>
      </c>
    </row>
    <row r="10" spans="1:15" x14ac:dyDescent="0.2">
      <c r="A10" s="9" t="s">
        <v>342</v>
      </c>
      <c r="B10" s="9"/>
      <c r="C10" s="9"/>
      <c r="D10" s="9"/>
      <c r="E10" s="9"/>
      <c r="F10" s="9"/>
      <c r="G10" s="9"/>
      <c r="H10" s="9"/>
      <c r="I10" s="9"/>
      <c r="J10" s="9"/>
      <c r="K10" s="9"/>
      <c r="L10" s="9"/>
      <c r="M10" s="9"/>
      <c r="N10" s="9"/>
      <c r="O10" s="9"/>
    </row>
    <row r="11" spans="1:15" x14ac:dyDescent="0.2">
      <c r="A11" s="20" t="s">
        <v>343</v>
      </c>
      <c r="B11" s="21">
        <v>610</v>
      </c>
      <c r="C11" s="21">
        <v>213</v>
      </c>
      <c r="D11" s="21">
        <v>270</v>
      </c>
      <c r="E11" s="21">
        <v>15</v>
      </c>
      <c r="F11" s="21">
        <v>114</v>
      </c>
      <c r="G11" s="21">
        <v>61</v>
      </c>
      <c r="H11" s="21">
        <v>25</v>
      </c>
      <c r="I11" s="21">
        <v>228</v>
      </c>
      <c r="J11" s="21">
        <v>107</v>
      </c>
      <c r="K11" s="21">
        <v>125</v>
      </c>
      <c r="L11" s="21">
        <v>31</v>
      </c>
      <c r="M11" s="21">
        <v>8</v>
      </c>
      <c r="N11" s="21">
        <v>145</v>
      </c>
      <c r="O11" s="21">
        <v>6</v>
      </c>
    </row>
    <row r="12" spans="1:15" x14ac:dyDescent="0.2">
      <c r="A12" s="20" t="s">
        <v>344</v>
      </c>
      <c r="B12" s="21">
        <v>755</v>
      </c>
      <c r="C12" s="21">
        <v>282</v>
      </c>
      <c r="D12" s="21">
        <v>341</v>
      </c>
      <c r="E12" s="21">
        <v>24</v>
      </c>
      <c r="F12" s="21">
        <v>156</v>
      </c>
      <c r="G12" s="21">
        <v>97</v>
      </c>
      <c r="H12" s="21">
        <v>40</v>
      </c>
      <c r="I12" s="21">
        <v>299</v>
      </c>
      <c r="J12" s="21">
        <v>162</v>
      </c>
      <c r="K12" s="21">
        <v>193</v>
      </c>
      <c r="L12" s="21">
        <v>30</v>
      </c>
      <c r="M12" s="21">
        <v>18</v>
      </c>
      <c r="N12" s="21">
        <v>142</v>
      </c>
      <c r="O12" s="21">
        <v>10</v>
      </c>
    </row>
    <row r="13" spans="1:15" x14ac:dyDescent="0.2">
      <c r="A13" s="20" t="s">
        <v>345</v>
      </c>
      <c r="B13" s="21">
        <v>601</v>
      </c>
      <c r="C13" s="21">
        <v>209</v>
      </c>
      <c r="D13" s="21">
        <v>281</v>
      </c>
      <c r="E13" s="21">
        <v>27</v>
      </c>
      <c r="F13" s="21">
        <v>111</v>
      </c>
      <c r="G13" s="21">
        <v>86</v>
      </c>
      <c r="H13" s="21">
        <v>37</v>
      </c>
      <c r="I13" s="21">
        <v>235</v>
      </c>
      <c r="J13" s="21">
        <v>132</v>
      </c>
      <c r="K13" s="21">
        <v>166</v>
      </c>
      <c r="L13" s="21">
        <v>36</v>
      </c>
      <c r="M13" s="21">
        <v>8</v>
      </c>
      <c r="N13" s="21">
        <v>121</v>
      </c>
      <c r="O13" s="21">
        <v>18</v>
      </c>
    </row>
    <row r="14" spans="1:15" x14ac:dyDescent="0.2">
      <c r="A14" s="20" t="s">
        <v>346</v>
      </c>
      <c r="B14" s="21">
        <v>425</v>
      </c>
      <c r="C14" s="21">
        <v>136</v>
      </c>
      <c r="D14" s="21">
        <v>199</v>
      </c>
      <c r="E14" s="21">
        <v>30</v>
      </c>
      <c r="F14" s="21">
        <v>89</v>
      </c>
      <c r="G14" s="21">
        <v>66</v>
      </c>
      <c r="H14" s="21">
        <v>21</v>
      </c>
      <c r="I14" s="21">
        <v>155</v>
      </c>
      <c r="J14" s="21">
        <v>79</v>
      </c>
      <c r="K14" s="21">
        <v>135</v>
      </c>
      <c r="L14" s="21">
        <v>41</v>
      </c>
      <c r="M14" s="21">
        <v>12</v>
      </c>
      <c r="N14" s="21">
        <v>88</v>
      </c>
      <c r="O14" s="21">
        <v>8</v>
      </c>
    </row>
    <row r="15" spans="1:15" x14ac:dyDescent="0.2">
      <c r="A15" s="20" t="s">
        <v>347</v>
      </c>
      <c r="B15" s="21">
        <v>217</v>
      </c>
      <c r="C15" s="21">
        <v>64</v>
      </c>
      <c r="D15" s="21">
        <v>89</v>
      </c>
      <c r="E15" s="21">
        <v>22</v>
      </c>
      <c r="F15" s="21">
        <v>38</v>
      </c>
      <c r="G15" s="21">
        <v>37</v>
      </c>
      <c r="H15" s="21">
        <v>19</v>
      </c>
      <c r="I15" s="21">
        <v>60</v>
      </c>
      <c r="J15" s="21">
        <v>30</v>
      </c>
      <c r="K15" s="21">
        <v>55</v>
      </c>
      <c r="L15" s="21">
        <v>11</v>
      </c>
      <c r="M15" s="21">
        <v>4</v>
      </c>
      <c r="N15" s="21">
        <v>53</v>
      </c>
      <c r="O15" s="21">
        <v>8</v>
      </c>
    </row>
    <row r="16" spans="1:15" x14ac:dyDescent="0.2">
      <c r="A16" s="20" t="s">
        <v>348</v>
      </c>
      <c r="B16" s="21">
        <v>56</v>
      </c>
      <c r="C16" s="21">
        <v>12</v>
      </c>
      <c r="D16" s="21">
        <v>13</v>
      </c>
      <c r="E16" s="21">
        <v>5</v>
      </c>
      <c r="F16" s="21">
        <v>4</v>
      </c>
      <c r="G16" s="21">
        <v>4</v>
      </c>
      <c r="H16" s="21">
        <v>2</v>
      </c>
      <c r="I16" s="21">
        <v>7</v>
      </c>
      <c r="J16" s="21">
        <v>2</v>
      </c>
      <c r="K16" s="21">
        <v>19</v>
      </c>
      <c r="L16" s="21">
        <v>0</v>
      </c>
      <c r="M16" s="21">
        <v>2</v>
      </c>
      <c r="N16" s="21">
        <v>16</v>
      </c>
      <c r="O16" s="21">
        <v>3</v>
      </c>
    </row>
    <row r="17" spans="1:15" x14ac:dyDescent="0.2">
      <c r="A17" s="20" t="s">
        <v>349</v>
      </c>
      <c r="B17" s="21">
        <v>13</v>
      </c>
      <c r="C17" s="21">
        <v>3</v>
      </c>
      <c r="D17" s="21">
        <v>5</v>
      </c>
      <c r="E17" s="21">
        <v>0</v>
      </c>
      <c r="F17" s="21">
        <v>1</v>
      </c>
      <c r="G17" s="21">
        <v>0</v>
      </c>
      <c r="H17" s="21">
        <v>0</v>
      </c>
      <c r="I17" s="21">
        <v>2</v>
      </c>
      <c r="J17" s="21">
        <v>1</v>
      </c>
      <c r="K17" s="21">
        <v>2</v>
      </c>
      <c r="L17" s="21">
        <v>1</v>
      </c>
      <c r="M17" s="21">
        <v>1</v>
      </c>
      <c r="N17" s="21">
        <v>5</v>
      </c>
      <c r="O17" s="21">
        <v>0</v>
      </c>
    </row>
    <row r="18" spans="1:15" x14ac:dyDescent="0.2">
      <c r="A18" s="20" t="s">
        <v>350</v>
      </c>
      <c r="B18" s="21">
        <v>1365</v>
      </c>
      <c r="C18" s="21">
        <v>495</v>
      </c>
      <c r="D18" s="21">
        <v>611</v>
      </c>
      <c r="E18" s="21">
        <v>39</v>
      </c>
      <c r="F18" s="21">
        <v>270</v>
      </c>
      <c r="G18" s="21">
        <v>158</v>
      </c>
      <c r="H18" s="21">
        <v>65</v>
      </c>
      <c r="I18" s="21">
        <v>527</v>
      </c>
      <c r="J18" s="21">
        <v>269</v>
      </c>
      <c r="K18" s="21">
        <v>318</v>
      </c>
      <c r="L18" s="21">
        <v>61</v>
      </c>
      <c r="M18" s="21">
        <v>26</v>
      </c>
      <c r="N18" s="21">
        <v>287</v>
      </c>
      <c r="O18" s="21">
        <v>16</v>
      </c>
    </row>
    <row r="19" spans="1:15" x14ac:dyDescent="0.2">
      <c r="A19" s="20" t="s">
        <v>351</v>
      </c>
      <c r="B19" s="21">
        <v>1026</v>
      </c>
      <c r="C19" s="21">
        <v>345</v>
      </c>
      <c r="D19" s="21">
        <v>480</v>
      </c>
      <c r="E19" s="21">
        <v>57</v>
      </c>
      <c r="F19" s="21">
        <v>200</v>
      </c>
      <c r="G19" s="21">
        <v>152</v>
      </c>
      <c r="H19" s="21">
        <v>58</v>
      </c>
      <c r="I19" s="21">
        <v>390</v>
      </c>
      <c r="J19" s="21">
        <v>211</v>
      </c>
      <c r="K19" s="21">
        <v>301</v>
      </c>
      <c r="L19" s="21">
        <v>77</v>
      </c>
      <c r="M19" s="21">
        <v>20</v>
      </c>
      <c r="N19" s="21">
        <v>209</v>
      </c>
      <c r="O19" s="21">
        <v>26</v>
      </c>
    </row>
    <row r="20" spans="1:15" x14ac:dyDescent="0.2">
      <c r="A20" s="20" t="s">
        <v>352</v>
      </c>
      <c r="B20" s="21">
        <v>286</v>
      </c>
      <c r="C20" s="21">
        <v>79</v>
      </c>
      <c r="D20" s="21">
        <v>107</v>
      </c>
      <c r="E20" s="21">
        <v>27</v>
      </c>
      <c r="F20" s="21">
        <v>43</v>
      </c>
      <c r="G20" s="21">
        <v>41</v>
      </c>
      <c r="H20" s="21">
        <v>21</v>
      </c>
      <c r="I20" s="21">
        <v>69</v>
      </c>
      <c r="J20" s="21">
        <v>33</v>
      </c>
      <c r="K20" s="21">
        <v>76</v>
      </c>
      <c r="L20" s="21">
        <v>12</v>
      </c>
      <c r="M20" s="21">
        <v>7</v>
      </c>
      <c r="N20" s="21">
        <v>74</v>
      </c>
      <c r="O20" s="21">
        <v>11</v>
      </c>
    </row>
    <row r="21" spans="1:15" x14ac:dyDescent="0.2">
      <c r="A21" s="20" t="s">
        <v>353</v>
      </c>
      <c r="B21" s="21">
        <v>1312</v>
      </c>
      <c r="C21" s="21">
        <v>424</v>
      </c>
      <c r="D21" s="21">
        <v>587</v>
      </c>
      <c r="E21" s="21">
        <v>84</v>
      </c>
      <c r="F21" s="21">
        <v>243</v>
      </c>
      <c r="G21" s="21">
        <v>193</v>
      </c>
      <c r="H21" s="21">
        <v>79</v>
      </c>
      <c r="I21" s="21">
        <v>459</v>
      </c>
      <c r="J21" s="21">
        <v>244</v>
      </c>
      <c r="K21" s="21">
        <v>377</v>
      </c>
      <c r="L21" s="21">
        <v>89</v>
      </c>
      <c r="M21" s="21">
        <v>27</v>
      </c>
      <c r="N21" s="21">
        <v>283</v>
      </c>
      <c r="O21" s="21">
        <v>37</v>
      </c>
    </row>
    <row r="22" spans="1:15" x14ac:dyDescent="0.2">
      <c r="A22" s="9" t="s">
        <v>354</v>
      </c>
      <c r="B22" s="10">
        <v>298</v>
      </c>
      <c r="C22" s="10">
        <v>96</v>
      </c>
      <c r="D22" s="10">
        <v>116</v>
      </c>
      <c r="E22" s="10">
        <v>4</v>
      </c>
      <c r="F22" s="10">
        <v>58</v>
      </c>
      <c r="G22" s="10">
        <v>28</v>
      </c>
      <c r="H22" s="10">
        <v>13</v>
      </c>
      <c r="I22" s="10">
        <v>110</v>
      </c>
      <c r="J22" s="10">
        <v>47</v>
      </c>
      <c r="K22" s="10">
        <v>57</v>
      </c>
      <c r="L22" s="10">
        <v>12</v>
      </c>
      <c r="M22" s="10">
        <v>5</v>
      </c>
      <c r="N22" s="10">
        <v>84</v>
      </c>
      <c r="O22" s="10">
        <v>4</v>
      </c>
    </row>
    <row r="23" spans="1:15" x14ac:dyDescent="0.2">
      <c r="A23" s="20" t="s">
        <v>344</v>
      </c>
      <c r="B23" s="21">
        <v>388</v>
      </c>
      <c r="C23" s="21">
        <v>142</v>
      </c>
      <c r="D23" s="21">
        <v>166</v>
      </c>
      <c r="E23" s="21">
        <v>11</v>
      </c>
      <c r="F23" s="21">
        <v>83</v>
      </c>
      <c r="G23" s="21">
        <v>47</v>
      </c>
      <c r="H23" s="21">
        <v>23</v>
      </c>
      <c r="I23" s="21">
        <v>142</v>
      </c>
      <c r="J23" s="21">
        <v>82</v>
      </c>
      <c r="K23" s="21">
        <v>84</v>
      </c>
      <c r="L23" s="21">
        <v>15</v>
      </c>
      <c r="M23" s="21">
        <v>9</v>
      </c>
      <c r="N23" s="21">
        <v>90</v>
      </c>
      <c r="O23" s="21">
        <v>5</v>
      </c>
    </row>
    <row r="24" spans="1:15" x14ac:dyDescent="0.2">
      <c r="A24" s="20" t="s">
        <v>345</v>
      </c>
      <c r="B24" s="21">
        <v>299</v>
      </c>
      <c r="C24" s="21">
        <v>101</v>
      </c>
      <c r="D24" s="21">
        <v>143</v>
      </c>
      <c r="E24" s="21">
        <v>10</v>
      </c>
      <c r="F24" s="21">
        <v>65</v>
      </c>
      <c r="G24" s="21">
        <v>43</v>
      </c>
      <c r="H24" s="21">
        <v>13</v>
      </c>
      <c r="I24" s="21">
        <v>119</v>
      </c>
      <c r="J24" s="21">
        <v>74</v>
      </c>
      <c r="K24" s="21">
        <v>72</v>
      </c>
      <c r="L24" s="21">
        <v>11</v>
      </c>
      <c r="M24" s="21">
        <v>6</v>
      </c>
      <c r="N24" s="21">
        <v>56</v>
      </c>
      <c r="O24" s="21">
        <v>10</v>
      </c>
    </row>
    <row r="25" spans="1:15" x14ac:dyDescent="0.2">
      <c r="A25" s="20" t="s">
        <v>346</v>
      </c>
      <c r="B25" s="21">
        <v>192</v>
      </c>
      <c r="C25" s="21">
        <v>59</v>
      </c>
      <c r="D25" s="21">
        <v>87</v>
      </c>
      <c r="E25" s="21">
        <v>9</v>
      </c>
      <c r="F25" s="21">
        <v>45</v>
      </c>
      <c r="G25" s="21">
        <v>33</v>
      </c>
      <c r="H25" s="21">
        <v>10</v>
      </c>
      <c r="I25" s="21">
        <v>80</v>
      </c>
      <c r="J25" s="21">
        <v>47</v>
      </c>
      <c r="K25" s="21">
        <v>56</v>
      </c>
      <c r="L25" s="21">
        <v>15</v>
      </c>
      <c r="M25" s="21">
        <v>10</v>
      </c>
      <c r="N25" s="21">
        <v>40</v>
      </c>
      <c r="O25" s="21">
        <v>4</v>
      </c>
    </row>
    <row r="26" spans="1:15" x14ac:dyDescent="0.2">
      <c r="A26" s="20" t="s">
        <v>347</v>
      </c>
      <c r="B26" s="21">
        <v>77</v>
      </c>
      <c r="C26" s="21">
        <v>28</v>
      </c>
      <c r="D26" s="21">
        <v>40</v>
      </c>
      <c r="E26" s="21">
        <v>8</v>
      </c>
      <c r="F26" s="21">
        <v>17</v>
      </c>
      <c r="G26" s="21">
        <v>19</v>
      </c>
      <c r="H26" s="21">
        <v>10</v>
      </c>
      <c r="I26" s="21">
        <v>28</v>
      </c>
      <c r="J26" s="21">
        <v>17</v>
      </c>
      <c r="K26" s="21">
        <v>20</v>
      </c>
      <c r="L26" s="21">
        <v>1</v>
      </c>
      <c r="M26" s="21">
        <v>0</v>
      </c>
      <c r="N26" s="21">
        <v>14</v>
      </c>
      <c r="O26" s="21">
        <v>4</v>
      </c>
    </row>
    <row r="27" spans="1:15" x14ac:dyDescent="0.2">
      <c r="A27" s="20" t="s">
        <v>348</v>
      </c>
      <c r="B27" s="21">
        <v>19</v>
      </c>
      <c r="C27" s="21">
        <v>3</v>
      </c>
      <c r="D27" s="21">
        <v>3</v>
      </c>
      <c r="E27" s="21">
        <v>2</v>
      </c>
      <c r="F27" s="21">
        <v>1</v>
      </c>
      <c r="G27" s="21">
        <v>0</v>
      </c>
      <c r="H27" s="21">
        <v>0</v>
      </c>
      <c r="I27" s="21">
        <v>2</v>
      </c>
      <c r="J27" s="21">
        <v>2</v>
      </c>
      <c r="K27" s="21">
        <v>6</v>
      </c>
      <c r="L27" s="21">
        <v>0</v>
      </c>
      <c r="M27" s="21">
        <v>1</v>
      </c>
      <c r="N27" s="21">
        <v>6</v>
      </c>
      <c r="O27" s="21">
        <v>1</v>
      </c>
    </row>
    <row r="28" spans="1:15" x14ac:dyDescent="0.2">
      <c r="A28" s="20" t="s">
        <v>349</v>
      </c>
      <c r="B28" s="21">
        <v>4</v>
      </c>
      <c r="C28" s="21">
        <v>1</v>
      </c>
      <c r="D28" s="21">
        <v>1</v>
      </c>
      <c r="E28" s="21">
        <v>0</v>
      </c>
      <c r="F28" s="21">
        <v>1</v>
      </c>
      <c r="G28" s="21">
        <v>0</v>
      </c>
      <c r="H28" s="21">
        <v>0</v>
      </c>
      <c r="I28" s="21">
        <v>1</v>
      </c>
      <c r="J28" s="21">
        <v>1</v>
      </c>
      <c r="K28" s="21">
        <v>0</v>
      </c>
      <c r="L28" s="21">
        <v>0</v>
      </c>
      <c r="M28" s="21">
        <v>0</v>
      </c>
      <c r="N28" s="21">
        <v>2</v>
      </c>
      <c r="O28" s="21">
        <v>0</v>
      </c>
    </row>
    <row r="29" spans="1:15" x14ac:dyDescent="0.2">
      <c r="A29" s="20" t="s">
        <v>350</v>
      </c>
      <c r="B29" s="21">
        <v>686</v>
      </c>
      <c r="C29" s="21">
        <v>238</v>
      </c>
      <c r="D29" s="21">
        <v>282</v>
      </c>
      <c r="E29" s="21">
        <v>15</v>
      </c>
      <c r="F29" s="21">
        <v>141</v>
      </c>
      <c r="G29" s="21">
        <v>75</v>
      </c>
      <c r="H29" s="21">
        <v>36</v>
      </c>
      <c r="I29" s="21">
        <v>252</v>
      </c>
      <c r="J29" s="21">
        <v>129</v>
      </c>
      <c r="K29" s="21">
        <v>141</v>
      </c>
      <c r="L29" s="21">
        <v>27</v>
      </c>
      <c r="M29" s="21">
        <v>14</v>
      </c>
      <c r="N29" s="21">
        <v>174</v>
      </c>
      <c r="O29" s="21">
        <v>9</v>
      </c>
    </row>
    <row r="30" spans="1:15" x14ac:dyDescent="0.2">
      <c r="A30" s="20" t="s">
        <v>351</v>
      </c>
      <c r="B30" s="21">
        <v>491</v>
      </c>
      <c r="C30" s="21">
        <v>160</v>
      </c>
      <c r="D30" s="21">
        <v>230</v>
      </c>
      <c r="E30" s="21">
        <v>19</v>
      </c>
      <c r="F30" s="21">
        <v>110</v>
      </c>
      <c r="G30" s="21">
        <v>76</v>
      </c>
      <c r="H30" s="21">
        <v>23</v>
      </c>
      <c r="I30" s="21">
        <v>199</v>
      </c>
      <c r="J30" s="21">
        <v>121</v>
      </c>
      <c r="K30" s="21">
        <v>128</v>
      </c>
      <c r="L30" s="21">
        <v>26</v>
      </c>
      <c r="M30" s="21">
        <v>16</v>
      </c>
      <c r="N30" s="21">
        <v>96</v>
      </c>
      <c r="O30" s="21">
        <v>14</v>
      </c>
    </row>
    <row r="31" spans="1:15" x14ac:dyDescent="0.2">
      <c r="A31" s="20" t="s">
        <v>352</v>
      </c>
      <c r="B31" s="21">
        <v>100</v>
      </c>
      <c r="C31" s="21">
        <v>32</v>
      </c>
      <c r="D31" s="21">
        <v>44</v>
      </c>
      <c r="E31" s="21">
        <v>10</v>
      </c>
      <c r="F31" s="21">
        <v>19</v>
      </c>
      <c r="G31" s="21">
        <v>19</v>
      </c>
      <c r="H31" s="21">
        <v>10</v>
      </c>
      <c r="I31" s="21">
        <v>31</v>
      </c>
      <c r="J31" s="21">
        <v>20</v>
      </c>
      <c r="K31" s="21">
        <v>26</v>
      </c>
      <c r="L31" s="21">
        <v>1</v>
      </c>
      <c r="M31" s="21">
        <v>1</v>
      </c>
      <c r="N31" s="21">
        <v>22</v>
      </c>
      <c r="O31" s="21">
        <v>5</v>
      </c>
    </row>
    <row r="32" spans="1:15" x14ac:dyDescent="0.2">
      <c r="A32" s="20" t="s">
        <v>353</v>
      </c>
      <c r="B32" s="21">
        <v>591</v>
      </c>
      <c r="C32" s="21">
        <v>192</v>
      </c>
      <c r="D32" s="21">
        <v>274</v>
      </c>
      <c r="E32" s="21">
        <v>29</v>
      </c>
      <c r="F32" s="21">
        <v>129</v>
      </c>
      <c r="G32" s="21">
        <v>95</v>
      </c>
      <c r="H32" s="21">
        <v>33</v>
      </c>
      <c r="I32" s="21">
        <v>230</v>
      </c>
      <c r="J32" s="21">
        <v>141</v>
      </c>
      <c r="K32" s="21">
        <v>154</v>
      </c>
      <c r="L32" s="21">
        <v>27</v>
      </c>
      <c r="M32" s="21">
        <v>17</v>
      </c>
      <c r="N32" s="21">
        <v>118</v>
      </c>
      <c r="O32" s="21">
        <v>19</v>
      </c>
    </row>
    <row r="33" spans="1:15" x14ac:dyDescent="0.2">
      <c r="A33" s="9" t="s">
        <v>355</v>
      </c>
      <c r="B33" s="10">
        <v>312</v>
      </c>
      <c r="C33" s="10">
        <v>117</v>
      </c>
      <c r="D33" s="10">
        <v>154</v>
      </c>
      <c r="E33" s="10">
        <v>11</v>
      </c>
      <c r="F33" s="10">
        <v>56</v>
      </c>
      <c r="G33" s="10">
        <v>33</v>
      </c>
      <c r="H33" s="10">
        <v>12</v>
      </c>
      <c r="I33" s="10">
        <v>118</v>
      </c>
      <c r="J33" s="10">
        <v>60</v>
      </c>
      <c r="K33" s="10">
        <v>68</v>
      </c>
      <c r="L33" s="10">
        <v>19</v>
      </c>
      <c r="M33" s="10">
        <v>3</v>
      </c>
      <c r="N33" s="10">
        <v>61</v>
      </c>
      <c r="O33" s="10">
        <v>2</v>
      </c>
    </row>
    <row r="34" spans="1:15" x14ac:dyDescent="0.2">
      <c r="A34" s="20" t="s">
        <v>344</v>
      </c>
      <c r="B34" s="21">
        <v>367</v>
      </c>
      <c r="C34" s="21">
        <v>140</v>
      </c>
      <c r="D34" s="21">
        <v>175</v>
      </c>
      <c r="E34" s="21">
        <v>13</v>
      </c>
      <c r="F34" s="21">
        <v>73</v>
      </c>
      <c r="G34" s="21">
        <v>50</v>
      </c>
      <c r="H34" s="21">
        <v>17</v>
      </c>
      <c r="I34" s="21">
        <v>157</v>
      </c>
      <c r="J34" s="21">
        <v>80</v>
      </c>
      <c r="K34" s="21">
        <v>109</v>
      </c>
      <c r="L34" s="21">
        <v>15</v>
      </c>
      <c r="M34" s="21">
        <v>9</v>
      </c>
      <c r="N34" s="21">
        <v>52</v>
      </c>
      <c r="O34" s="21">
        <v>5</v>
      </c>
    </row>
    <row r="35" spans="1:15" x14ac:dyDescent="0.2">
      <c r="A35" s="20" t="s">
        <v>345</v>
      </c>
      <c r="B35" s="21">
        <v>302</v>
      </c>
      <c r="C35" s="21">
        <v>108</v>
      </c>
      <c r="D35" s="21">
        <v>138</v>
      </c>
      <c r="E35" s="21">
        <v>17</v>
      </c>
      <c r="F35" s="21">
        <v>46</v>
      </c>
      <c r="G35" s="21">
        <v>43</v>
      </c>
      <c r="H35" s="21">
        <v>24</v>
      </c>
      <c r="I35" s="21">
        <v>116</v>
      </c>
      <c r="J35" s="21">
        <v>58</v>
      </c>
      <c r="K35" s="21">
        <v>94</v>
      </c>
      <c r="L35" s="21">
        <v>25</v>
      </c>
      <c r="M35" s="21">
        <v>2</v>
      </c>
      <c r="N35" s="21">
        <v>65</v>
      </c>
      <c r="O35" s="21">
        <v>8</v>
      </c>
    </row>
    <row r="36" spans="1:15" x14ac:dyDescent="0.2">
      <c r="A36" s="20" t="s">
        <v>346</v>
      </c>
      <c r="B36" s="21">
        <v>233</v>
      </c>
      <c r="C36" s="21">
        <v>77</v>
      </c>
      <c r="D36" s="21">
        <v>112</v>
      </c>
      <c r="E36" s="21">
        <v>21</v>
      </c>
      <c r="F36" s="21">
        <v>44</v>
      </c>
      <c r="G36" s="21">
        <v>33</v>
      </c>
      <c r="H36" s="21">
        <v>11</v>
      </c>
      <c r="I36" s="21">
        <v>75</v>
      </c>
      <c r="J36" s="21">
        <v>32</v>
      </c>
      <c r="K36" s="21">
        <v>79</v>
      </c>
      <c r="L36" s="21">
        <v>26</v>
      </c>
      <c r="M36" s="21">
        <v>2</v>
      </c>
      <c r="N36" s="21">
        <v>48</v>
      </c>
      <c r="O36" s="21">
        <v>4</v>
      </c>
    </row>
    <row r="37" spans="1:15" x14ac:dyDescent="0.2">
      <c r="A37" s="20" t="s">
        <v>347</v>
      </c>
      <c r="B37" s="21">
        <v>140</v>
      </c>
      <c r="C37" s="21">
        <v>36</v>
      </c>
      <c r="D37" s="21">
        <v>49</v>
      </c>
      <c r="E37" s="21">
        <v>14</v>
      </c>
      <c r="F37" s="21">
        <v>21</v>
      </c>
      <c r="G37" s="21">
        <v>18</v>
      </c>
      <c r="H37" s="21">
        <v>9</v>
      </c>
      <c r="I37" s="21">
        <v>32</v>
      </c>
      <c r="J37" s="21">
        <v>13</v>
      </c>
      <c r="K37" s="21">
        <v>35</v>
      </c>
      <c r="L37" s="21">
        <v>10</v>
      </c>
      <c r="M37" s="21">
        <v>4</v>
      </c>
      <c r="N37" s="21">
        <v>39</v>
      </c>
      <c r="O37" s="21">
        <v>4</v>
      </c>
    </row>
    <row r="38" spans="1:15" x14ac:dyDescent="0.2">
      <c r="A38" s="20" t="s">
        <v>348</v>
      </c>
      <c r="B38" s="21">
        <v>37</v>
      </c>
      <c r="C38" s="21">
        <v>9</v>
      </c>
      <c r="D38" s="21">
        <v>10</v>
      </c>
      <c r="E38" s="21">
        <v>3</v>
      </c>
      <c r="F38" s="21">
        <v>3</v>
      </c>
      <c r="G38" s="21">
        <v>4</v>
      </c>
      <c r="H38" s="21">
        <v>2</v>
      </c>
      <c r="I38" s="21">
        <v>5</v>
      </c>
      <c r="J38" s="21">
        <v>0</v>
      </c>
      <c r="K38" s="21">
        <v>13</v>
      </c>
      <c r="L38" s="21">
        <v>0</v>
      </c>
      <c r="M38" s="21">
        <v>1</v>
      </c>
      <c r="N38" s="21">
        <v>10</v>
      </c>
      <c r="O38" s="21">
        <v>2</v>
      </c>
    </row>
    <row r="39" spans="1:15" x14ac:dyDescent="0.2">
      <c r="A39" s="20" t="s">
        <v>349</v>
      </c>
      <c r="B39" s="21">
        <v>9</v>
      </c>
      <c r="C39" s="21">
        <v>2</v>
      </c>
      <c r="D39" s="21">
        <v>4</v>
      </c>
      <c r="E39" s="21">
        <v>0</v>
      </c>
      <c r="F39" s="21">
        <v>0</v>
      </c>
      <c r="G39" s="21">
        <v>0</v>
      </c>
      <c r="H39" s="21">
        <v>0</v>
      </c>
      <c r="I39" s="21">
        <v>1</v>
      </c>
      <c r="J39" s="21">
        <v>0</v>
      </c>
      <c r="K39" s="21">
        <v>2</v>
      </c>
      <c r="L39" s="21">
        <v>1</v>
      </c>
      <c r="M39" s="21">
        <v>1</v>
      </c>
      <c r="N39" s="21">
        <v>3</v>
      </c>
      <c r="O39" s="21">
        <v>0</v>
      </c>
    </row>
    <row r="40" spans="1:15" x14ac:dyDescent="0.2">
      <c r="A40" s="20" t="s">
        <v>350</v>
      </c>
      <c r="B40" s="21">
        <v>679</v>
      </c>
      <c r="C40" s="21">
        <v>257</v>
      </c>
      <c r="D40" s="21">
        <v>329</v>
      </c>
      <c r="E40" s="21">
        <v>24</v>
      </c>
      <c r="F40" s="21">
        <v>129</v>
      </c>
      <c r="G40" s="21">
        <v>83</v>
      </c>
      <c r="H40" s="21">
        <v>29</v>
      </c>
      <c r="I40" s="21">
        <v>275</v>
      </c>
      <c r="J40" s="21">
        <v>140</v>
      </c>
      <c r="K40" s="21">
        <v>177</v>
      </c>
      <c r="L40" s="21">
        <v>34</v>
      </c>
      <c r="M40" s="21">
        <v>12</v>
      </c>
      <c r="N40" s="21">
        <v>113</v>
      </c>
      <c r="O40" s="21">
        <v>7</v>
      </c>
    </row>
    <row r="41" spans="1:15" x14ac:dyDescent="0.2">
      <c r="A41" s="20" t="s">
        <v>351</v>
      </c>
      <c r="B41" s="21">
        <v>535</v>
      </c>
      <c r="C41" s="21">
        <v>185</v>
      </c>
      <c r="D41" s="21">
        <v>250</v>
      </c>
      <c r="E41" s="21">
        <v>38</v>
      </c>
      <c r="F41" s="21">
        <v>90</v>
      </c>
      <c r="G41" s="21">
        <v>76</v>
      </c>
      <c r="H41" s="21">
        <v>35</v>
      </c>
      <c r="I41" s="21">
        <v>191</v>
      </c>
      <c r="J41" s="21">
        <v>90</v>
      </c>
      <c r="K41" s="21">
        <v>173</v>
      </c>
      <c r="L41" s="21">
        <v>51</v>
      </c>
      <c r="M41" s="21">
        <v>4</v>
      </c>
      <c r="N41" s="21">
        <v>113</v>
      </c>
      <c r="O41" s="21">
        <v>12</v>
      </c>
    </row>
    <row r="42" spans="1:15" x14ac:dyDescent="0.2">
      <c r="A42" s="20" t="s">
        <v>352</v>
      </c>
      <c r="B42" s="21">
        <v>186</v>
      </c>
      <c r="C42" s="21">
        <v>47</v>
      </c>
      <c r="D42" s="21">
        <v>63</v>
      </c>
      <c r="E42" s="21">
        <v>17</v>
      </c>
      <c r="F42" s="21">
        <v>24</v>
      </c>
      <c r="G42" s="21">
        <v>22</v>
      </c>
      <c r="H42" s="21">
        <v>11</v>
      </c>
      <c r="I42" s="21">
        <v>38</v>
      </c>
      <c r="J42" s="21">
        <v>13</v>
      </c>
      <c r="K42" s="21">
        <v>50</v>
      </c>
      <c r="L42" s="21">
        <v>11</v>
      </c>
      <c r="M42" s="21">
        <v>6</v>
      </c>
      <c r="N42" s="21">
        <v>52</v>
      </c>
      <c r="O42" s="21">
        <v>6</v>
      </c>
    </row>
    <row r="43" spans="1:15" x14ac:dyDescent="0.2">
      <c r="A43" s="20" t="s">
        <v>353</v>
      </c>
      <c r="B43" s="21">
        <v>721</v>
      </c>
      <c r="C43" s="21">
        <v>232</v>
      </c>
      <c r="D43" s="21">
        <v>313</v>
      </c>
      <c r="E43" s="21">
        <v>55</v>
      </c>
      <c r="F43" s="21">
        <v>114</v>
      </c>
      <c r="G43" s="21">
        <v>98</v>
      </c>
      <c r="H43" s="21">
        <v>46</v>
      </c>
      <c r="I43" s="21">
        <v>229</v>
      </c>
      <c r="J43" s="21">
        <v>103</v>
      </c>
      <c r="K43" s="21">
        <v>223</v>
      </c>
      <c r="L43" s="21">
        <v>62</v>
      </c>
      <c r="M43" s="21">
        <v>10</v>
      </c>
      <c r="N43" s="21">
        <v>165</v>
      </c>
      <c r="O43" s="21">
        <v>18</v>
      </c>
    </row>
    <row r="44" spans="1:15" x14ac:dyDescent="0.2">
      <c r="A44" s="9" t="s">
        <v>356</v>
      </c>
      <c r="B44" s="9"/>
      <c r="C44" s="9"/>
      <c r="D44" s="9"/>
      <c r="E44" s="9"/>
      <c r="F44" s="9"/>
      <c r="G44" s="9"/>
      <c r="H44" s="9"/>
      <c r="I44" s="9"/>
      <c r="J44" s="9"/>
      <c r="K44" s="9"/>
      <c r="L44" s="9"/>
      <c r="M44" s="9"/>
      <c r="N44" s="9"/>
      <c r="O44" s="9"/>
    </row>
    <row r="45" spans="1:15" x14ac:dyDescent="0.2">
      <c r="A45" s="20" t="s">
        <v>357</v>
      </c>
      <c r="B45" s="21">
        <v>138</v>
      </c>
      <c r="C45" s="21">
        <v>36</v>
      </c>
      <c r="D45" s="21">
        <v>42</v>
      </c>
      <c r="E45" s="21">
        <v>7</v>
      </c>
      <c r="F45" s="21">
        <v>18</v>
      </c>
      <c r="G45" s="21">
        <v>17</v>
      </c>
      <c r="H45" s="21">
        <v>7</v>
      </c>
      <c r="I45" s="21">
        <v>39</v>
      </c>
      <c r="J45" s="21">
        <v>17</v>
      </c>
      <c r="K45" s="21">
        <v>15</v>
      </c>
      <c r="L45" s="21">
        <v>6</v>
      </c>
      <c r="M45" s="21">
        <v>8</v>
      </c>
      <c r="N45" s="21">
        <v>47</v>
      </c>
      <c r="O45" s="21">
        <v>3</v>
      </c>
    </row>
    <row r="46" spans="1:15" x14ac:dyDescent="0.2">
      <c r="A46" s="20" t="s">
        <v>328</v>
      </c>
      <c r="B46" s="21">
        <v>1747</v>
      </c>
      <c r="C46" s="21">
        <v>643</v>
      </c>
      <c r="D46" s="21">
        <v>838</v>
      </c>
      <c r="E46" s="21">
        <v>61</v>
      </c>
      <c r="F46" s="21">
        <v>391</v>
      </c>
      <c r="G46" s="21">
        <v>250</v>
      </c>
      <c r="H46" s="21">
        <v>105</v>
      </c>
      <c r="I46" s="21">
        <v>709</v>
      </c>
      <c r="J46" s="21">
        <v>392</v>
      </c>
      <c r="K46" s="21">
        <v>464</v>
      </c>
      <c r="L46" s="21">
        <v>78</v>
      </c>
      <c r="M46" s="21">
        <v>34</v>
      </c>
      <c r="N46" s="21">
        <v>312</v>
      </c>
      <c r="O46" s="21">
        <v>27</v>
      </c>
    </row>
    <row r="47" spans="1:15" x14ac:dyDescent="0.2">
      <c r="A47" s="20" t="s">
        <v>329</v>
      </c>
      <c r="B47" s="21">
        <v>191</v>
      </c>
      <c r="C47" s="21">
        <v>54</v>
      </c>
      <c r="D47" s="21">
        <v>73</v>
      </c>
      <c r="E47" s="21">
        <v>10</v>
      </c>
      <c r="F47" s="21">
        <v>20</v>
      </c>
      <c r="G47" s="21">
        <v>18</v>
      </c>
      <c r="H47" s="21">
        <v>10</v>
      </c>
      <c r="I47" s="21">
        <v>54</v>
      </c>
      <c r="J47" s="21">
        <v>16</v>
      </c>
      <c r="K47" s="21">
        <v>42</v>
      </c>
      <c r="L47" s="21">
        <v>12</v>
      </c>
      <c r="M47" s="21">
        <v>0</v>
      </c>
      <c r="N47" s="21">
        <v>59</v>
      </c>
      <c r="O47" s="21">
        <v>7</v>
      </c>
    </row>
    <row r="48" spans="1:15" x14ac:dyDescent="0.2">
      <c r="A48" s="20" t="s">
        <v>330</v>
      </c>
      <c r="B48" s="21">
        <v>544</v>
      </c>
      <c r="C48" s="21">
        <v>171</v>
      </c>
      <c r="D48" s="21">
        <v>225</v>
      </c>
      <c r="E48" s="21">
        <v>43</v>
      </c>
      <c r="F48" s="21">
        <v>71</v>
      </c>
      <c r="G48" s="21">
        <v>62</v>
      </c>
      <c r="H48" s="21">
        <v>22</v>
      </c>
      <c r="I48" s="21">
        <v>167</v>
      </c>
      <c r="J48" s="21">
        <v>77</v>
      </c>
      <c r="K48" s="21">
        <v>160</v>
      </c>
      <c r="L48" s="21">
        <v>48</v>
      </c>
      <c r="M48" s="21">
        <v>9</v>
      </c>
      <c r="N48" s="21">
        <v>135</v>
      </c>
      <c r="O48" s="21">
        <v>16</v>
      </c>
    </row>
    <row r="49" spans="1:15" x14ac:dyDescent="0.2">
      <c r="A49" s="20" t="s">
        <v>358</v>
      </c>
      <c r="B49" s="21">
        <v>57</v>
      </c>
      <c r="C49" s="21">
        <v>15</v>
      </c>
      <c r="D49" s="21">
        <v>20</v>
      </c>
      <c r="E49" s="21">
        <v>2</v>
      </c>
      <c r="F49" s="21">
        <v>13</v>
      </c>
      <c r="G49" s="21">
        <v>4</v>
      </c>
      <c r="H49" s="21">
        <v>0</v>
      </c>
      <c r="I49" s="21">
        <v>17</v>
      </c>
      <c r="J49" s="21">
        <v>11</v>
      </c>
      <c r="K49" s="21">
        <v>14</v>
      </c>
      <c r="L49" s="21">
        <v>6</v>
      </c>
      <c r="M49" s="21">
        <v>2</v>
      </c>
      <c r="N49" s="21">
        <v>17</v>
      </c>
      <c r="O49" s="21">
        <v>0</v>
      </c>
    </row>
    <row r="50" spans="1:15" x14ac:dyDescent="0.2">
      <c r="A50" s="9" t="s">
        <v>359</v>
      </c>
      <c r="B50" s="10">
        <v>89</v>
      </c>
      <c r="C50" s="10">
        <v>18</v>
      </c>
      <c r="D50" s="10">
        <v>25</v>
      </c>
      <c r="E50" s="10">
        <v>4</v>
      </c>
      <c r="F50" s="10">
        <v>11</v>
      </c>
      <c r="G50" s="10">
        <v>8</v>
      </c>
      <c r="H50" s="10">
        <v>4</v>
      </c>
      <c r="I50" s="10">
        <v>23</v>
      </c>
      <c r="J50" s="10">
        <v>12</v>
      </c>
      <c r="K50" s="10">
        <v>6</v>
      </c>
      <c r="L50" s="10">
        <v>4</v>
      </c>
      <c r="M50" s="10">
        <v>5</v>
      </c>
      <c r="N50" s="10">
        <v>32</v>
      </c>
      <c r="O50" s="10">
        <v>2</v>
      </c>
    </row>
    <row r="51" spans="1:15" x14ac:dyDescent="0.2">
      <c r="A51" s="20" t="s">
        <v>331</v>
      </c>
      <c r="B51" s="21">
        <v>977</v>
      </c>
      <c r="C51" s="21">
        <v>364</v>
      </c>
      <c r="D51" s="21">
        <v>451</v>
      </c>
      <c r="E51" s="21">
        <v>31</v>
      </c>
      <c r="F51" s="21">
        <v>230</v>
      </c>
      <c r="G51" s="21">
        <v>140</v>
      </c>
      <c r="H51" s="21">
        <v>56</v>
      </c>
      <c r="I51" s="21">
        <v>401</v>
      </c>
      <c r="J51" s="21">
        <v>221</v>
      </c>
      <c r="K51" s="21">
        <v>248</v>
      </c>
      <c r="L51" s="21">
        <v>41</v>
      </c>
      <c r="M51" s="21">
        <v>23</v>
      </c>
      <c r="N51" s="21">
        <v>194</v>
      </c>
      <c r="O51" s="21">
        <v>16</v>
      </c>
    </row>
    <row r="52" spans="1:15" x14ac:dyDescent="0.2">
      <c r="A52" s="20" t="s">
        <v>332</v>
      </c>
      <c r="B52" s="21">
        <v>73</v>
      </c>
      <c r="C52" s="21">
        <v>12</v>
      </c>
      <c r="D52" s="21">
        <v>19</v>
      </c>
      <c r="E52" s="21">
        <v>2</v>
      </c>
      <c r="F52" s="21">
        <v>6</v>
      </c>
      <c r="G52" s="21">
        <v>6</v>
      </c>
      <c r="H52" s="21">
        <v>4</v>
      </c>
      <c r="I52" s="21">
        <v>17</v>
      </c>
      <c r="J52" s="21">
        <v>5</v>
      </c>
      <c r="K52" s="21">
        <v>9</v>
      </c>
      <c r="L52" s="21">
        <v>3</v>
      </c>
      <c r="M52" s="21">
        <v>0</v>
      </c>
      <c r="N52" s="21">
        <v>28</v>
      </c>
      <c r="O52" s="21">
        <v>5</v>
      </c>
    </row>
    <row r="53" spans="1:15" x14ac:dyDescent="0.2">
      <c r="A53" s="20" t="s">
        <v>333</v>
      </c>
      <c r="B53" s="21">
        <v>108</v>
      </c>
      <c r="C53" s="21">
        <v>30</v>
      </c>
      <c r="D53" s="21">
        <v>48</v>
      </c>
      <c r="E53" s="21">
        <v>5</v>
      </c>
      <c r="F53" s="21">
        <v>14</v>
      </c>
      <c r="G53" s="21">
        <v>16</v>
      </c>
      <c r="H53" s="21">
        <v>5</v>
      </c>
      <c r="I53" s="21">
        <v>31</v>
      </c>
      <c r="J53" s="21">
        <v>25</v>
      </c>
      <c r="K53" s="21">
        <v>23</v>
      </c>
      <c r="L53" s="21">
        <v>2</v>
      </c>
      <c r="M53" s="21">
        <v>2</v>
      </c>
      <c r="N53" s="21">
        <v>31</v>
      </c>
      <c r="O53" s="21">
        <v>5</v>
      </c>
    </row>
    <row r="54" spans="1:15" x14ac:dyDescent="0.2">
      <c r="A54" s="20" t="s">
        <v>358</v>
      </c>
      <c r="B54" s="21">
        <v>30</v>
      </c>
      <c r="C54" s="21">
        <v>6</v>
      </c>
      <c r="D54" s="21">
        <v>13</v>
      </c>
      <c r="E54" s="21">
        <v>2</v>
      </c>
      <c r="F54" s="21">
        <v>9</v>
      </c>
      <c r="G54" s="21">
        <v>0</v>
      </c>
      <c r="H54" s="21">
        <v>0</v>
      </c>
      <c r="I54" s="21">
        <v>10</v>
      </c>
      <c r="J54" s="21">
        <v>7</v>
      </c>
      <c r="K54" s="21">
        <v>9</v>
      </c>
      <c r="L54" s="21">
        <v>4</v>
      </c>
      <c r="M54" s="21">
        <v>1</v>
      </c>
      <c r="N54" s="21">
        <v>7</v>
      </c>
      <c r="O54" s="21">
        <v>0</v>
      </c>
    </row>
    <row r="55" spans="1:15" x14ac:dyDescent="0.2">
      <c r="A55" s="9" t="s">
        <v>360</v>
      </c>
      <c r="B55" s="10">
        <v>49</v>
      </c>
      <c r="C55" s="10">
        <v>18</v>
      </c>
      <c r="D55" s="10">
        <v>17</v>
      </c>
      <c r="E55" s="10">
        <v>3</v>
      </c>
      <c r="F55" s="10">
        <v>7</v>
      </c>
      <c r="G55" s="10">
        <v>9</v>
      </c>
      <c r="H55" s="10">
        <v>3</v>
      </c>
      <c r="I55" s="10">
        <v>16</v>
      </c>
      <c r="J55" s="10">
        <v>5</v>
      </c>
      <c r="K55" s="10">
        <v>9</v>
      </c>
      <c r="L55" s="10">
        <v>2</v>
      </c>
      <c r="M55" s="10">
        <v>3</v>
      </c>
      <c r="N55" s="10">
        <v>15</v>
      </c>
      <c r="O55" s="10">
        <v>1</v>
      </c>
    </row>
    <row r="56" spans="1:15" x14ac:dyDescent="0.2">
      <c r="A56" s="20" t="s">
        <v>331</v>
      </c>
      <c r="B56" s="21">
        <v>770</v>
      </c>
      <c r="C56" s="21">
        <v>279</v>
      </c>
      <c r="D56" s="21">
        <v>387</v>
      </c>
      <c r="E56" s="21">
        <v>30</v>
      </c>
      <c r="F56" s="21">
        <v>161</v>
      </c>
      <c r="G56" s="21">
        <v>110</v>
      </c>
      <c r="H56" s="21">
        <v>49</v>
      </c>
      <c r="I56" s="21">
        <v>308</v>
      </c>
      <c r="J56" s="21">
        <v>171</v>
      </c>
      <c r="K56" s="21">
        <v>216</v>
      </c>
      <c r="L56" s="21">
        <v>37</v>
      </c>
      <c r="M56" s="21">
        <v>11</v>
      </c>
      <c r="N56" s="21">
        <v>118</v>
      </c>
      <c r="O56" s="21">
        <v>11</v>
      </c>
    </row>
    <row r="57" spans="1:15" x14ac:dyDescent="0.2">
      <c r="A57" s="20" t="s">
        <v>332</v>
      </c>
      <c r="B57" s="21">
        <v>118</v>
      </c>
      <c r="C57" s="21">
        <v>42</v>
      </c>
      <c r="D57" s="21">
        <v>54</v>
      </c>
      <c r="E57" s="21">
        <v>8</v>
      </c>
      <c r="F57" s="21">
        <v>14</v>
      </c>
      <c r="G57" s="21">
        <v>12</v>
      </c>
      <c r="H57" s="21">
        <v>6</v>
      </c>
      <c r="I57" s="21">
        <v>37</v>
      </c>
      <c r="J57" s="21">
        <v>11</v>
      </c>
      <c r="K57" s="21">
        <v>33</v>
      </c>
      <c r="L57" s="21">
        <v>9</v>
      </c>
      <c r="M57" s="21">
        <v>0</v>
      </c>
      <c r="N57" s="21">
        <v>31</v>
      </c>
      <c r="O57" s="21">
        <v>2</v>
      </c>
    </row>
    <row r="58" spans="1:15" x14ac:dyDescent="0.2">
      <c r="A58" s="20" t="s">
        <v>333</v>
      </c>
      <c r="B58" s="21">
        <v>436</v>
      </c>
      <c r="C58" s="21">
        <v>141</v>
      </c>
      <c r="D58" s="21">
        <v>177</v>
      </c>
      <c r="E58" s="21">
        <v>38</v>
      </c>
      <c r="F58" s="21">
        <v>57</v>
      </c>
      <c r="G58" s="21">
        <v>46</v>
      </c>
      <c r="H58" s="21">
        <v>17</v>
      </c>
      <c r="I58" s="21">
        <v>136</v>
      </c>
      <c r="J58" s="21">
        <v>52</v>
      </c>
      <c r="K58" s="21">
        <v>137</v>
      </c>
      <c r="L58" s="21">
        <v>46</v>
      </c>
      <c r="M58" s="21">
        <v>7</v>
      </c>
      <c r="N58" s="21">
        <v>104</v>
      </c>
      <c r="O58" s="21">
        <v>11</v>
      </c>
    </row>
    <row r="59" spans="1:15" x14ac:dyDescent="0.2">
      <c r="A59" s="20" t="s">
        <v>358</v>
      </c>
      <c r="B59" s="21">
        <v>27</v>
      </c>
      <c r="C59" s="21">
        <v>9</v>
      </c>
      <c r="D59" s="21">
        <v>7</v>
      </c>
      <c r="E59" s="21">
        <v>0</v>
      </c>
      <c r="F59" s="21">
        <v>4</v>
      </c>
      <c r="G59" s="21">
        <v>4</v>
      </c>
      <c r="H59" s="21">
        <v>0</v>
      </c>
      <c r="I59" s="21">
        <v>7</v>
      </c>
      <c r="J59" s="21">
        <v>4</v>
      </c>
      <c r="K59" s="21">
        <v>5</v>
      </c>
      <c r="L59" s="21">
        <v>2</v>
      </c>
      <c r="M59" s="21">
        <v>1</v>
      </c>
      <c r="N59" s="21">
        <v>10</v>
      </c>
      <c r="O59" s="21">
        <v>0</v>
      </c>
    </row>
    <row r="60" spans="1:15" x14ac:dyDescent="0.2">
      <c r="A60" s="9" t="s">
        <v>361</v>
      </c>
      <c r="B60" s="9"/>
      <c r="C60" s="9"/>
      <c r="D60" s="9"/>
      <c r="E60" s="9"/>
      <c r="F60" s="9"/>
      <c r="G60" s="9"/>
      <c r="H60" s="9"/>
      <c r="I60" s="9"/>
      <c r="J60" s="9"/>
      <c r="K60" s="9"/>
      <c r="L60" s="9"/>
      <c r="M60" s="9"/>
      <c r="N60" s="9"/>
      <c r="O60" s="9"/>
    </row>
    <row r="61" spans="1:15" x14ac:dyDescent="0.2">
      <c r="A61" s="20" t="s">
        <v>362</v>
      </c>
      <c r="B61" s="21">
        <v>360</v>
      </c>
      <c r="C61" s="21">
        <v>128</v>
      </c>
      <c r="D61" s="21">
        <v>172</v>
      </c>
      <c r="E61" s="21">
        <v>23</v>
      </c>
      <c r="F61" s="21">
        <v>76</v>
      </c>
      <c r="G61" s="21">
        <v>54</v>
      </c>
      <c r="H61" s="21">
        <v>27</v>
      </c>
      <c r="I61" s="21">
        <v>133</v>
      </c>
      <c r="J61" s="21">
        <v>90</v>
      </c>
      <c r="K61" s="21">
        <v>97</v>
      </c>
      <c r="L61" s="21">
        <v>24</v>
      </c>
      <c r="M61" s="21">
        <v>8</v>
      </c>
      <c r="N61" s="21">
        <v>74</v>
      </c>
      <c r="O61" s="21">
        <v>9</v>
      </c>
    </row>
    <row r="62" spans="1:15" x14ac:dyDescent="0.2">
      <c r="A62" s="20" t="s">
        <v>363</v>
      </c>
      <c r="B62" s="21">
        <v>1326</v>
      </c>
      <c r="C62" s="21">
        <v>462</v>
      </c>
      <c r="D62" s="21">
        <v>617</v>
      </c>
      <c r="E62" s="21">
        <v>58</v>
      </c>
      <c r="F62" s="21">
        <v>265</v>
      </c>
      <c r="G62" s="21">
        <v>165</v>
      </c>
      <c r="H62" s="21">
        <v>73</v>
      </c>
      <c r="I62" s="21">
        <v>514</v>
      </c>
      <c r="J62" s="21">
        <v>253</v>
      </c>
      <c r="K62" s="21">
        <v>376</v>
      </c>
      <c r="L62" s="21">
        <v>71</v>
      </c>
      <c r="M62" s="21">
        <v>22</v>
      </c>
      <c r="N62" s="21">
        <v>251</v>
      </c>
      <c r="O62" s="21">
        <v>23</v>
      </c>
    </row>
    <row r="63" spans="1:15" x14ac:dyDescent="0.2">
      <c r="A63" s="20" t="s">
        <v>364</v>
      </c>
      <c r="B63" s="21">
        <v>649</v>
      </c>
      <c r="C63" s="21">
        <v>231</v>
      </c>
      <c r="D63" s="21">
        <v>282</v>
      </c>
      <c r="E63" s="21">
        <v>25</v>
      </c>
      <c r="F63" s="21">
        <v>120</v>
      </c>
      <c r="G63" s="21">
        <v>87</v>
      </c>
      <c r="H63" s="21">
        <v>32</v>
      </c>
      <c r="I63" s="21">
        <v>232</v>
      </c>
      <c r="J63" s="21">
        <v>120</v>
      </c>
      <c r="K63" s="21">
        <v>165</v>
      </c>
      <c r="L63" s="21">
        <v>25</v>
      </c>
      <c r="M63" s="21">
        <v>12</v>
      </c>
      <c r="N63" s="21">
        <v>150</v>
      </c>
      <c r="O63" s="21">
        <v>14</v>
      </c>
    </row>
    <row r="64" spans="1:15" x14ac:dyDescent="0.2">
      <c r="A64" s="20" t="s">
        <v>365</v>
      </c>
      <c r="B64" s="21">
        <v>277</v>
      </c>
      <c r="C64" s="21">
        <v>79</v>
      </c>
      <c r="D64" s="21">
        <v>103</v>
      </c>
      <c r="E64" s="21">
        <v>15</v>
      </c>
      <c r="F64" s="21">
        <v>39</v>
      </c>
      <c r="G64" s="21">
        <v>38</v>
      </c>
      <c r="H64" s="21">
        <v>11</v>
      </c>
      <c r="I64" s="21">
        <v>87</v>
      </c>
      <c r="J64" s="21">
        <v>36</v>
      </c>
      <c r="K64" s="21">
        <v>41</v>
      </c>
      <c r="L64" s="21">
        <v>24</v>
      </c>
      <c r="M64" s="21">
        <v>8</v>
      </c>
      <c r="N64" s="21">
        <v>80</v>
      </c>
      <c r="O64" s="21">
        <v>3</v>
      </c>
    </row>
    <row r="65" spans="1:15" x14ac:dyDescent="0.2">
      <c r="A65" s="20" t="s">
        <v>366</v>
      </c>
      <c r="B65" s="21">
        <v>65</v>
      </c>
      <c r="C65" s="21">
        <v>19</v>
      </c>
      <c r="D65" s="21">
        <v>24</v>
      </c>
      <c r="E65" s="21">
        <v>2</v>
      </c>
      <c r="F65" s="21">
        <v>13</v>
      </c>
      <c r="G65" s="21">
        <v>7</v>
      </c>
      <c r="H65" s="21">
        <v>1</v>
      </c>
      <c r="I65" s="21">
        <v>20</v>
      </c>
      <c r="J65" s="21">
        <v>14</v>
      </c>
      <c r="K65" s="21">
        <v>16</v>
      </c>
      <c r="L65" s="21">
        <v>6</v>
      </c>
      <c r="M65" s="21">
        <v>3</v>
      </c>
      <c r="N65" s="21">
        <v>15</v>
      </c>
      <c r="O65" s="21">
        <v>4</v>
      </c>
    </row>
    <row r="66" spans="1:15" x14ac:dyDescent="0.2">
      <c r="A66" s="9" t="s">
        <v>367</v>
      </c>
      <c r="B66" s="9"/>
      <c r="C66" s="9"/>
      <c r="D66" s="9"/>
      <c r="E66" s="9"/>
      <c r="F66" s="9"/>
      <c r="G66" s="9"/>
      <c r="H66" s="9"/>
      <c r="I66" s="9"/>
      <c r="J66" s="9"/>
      <c r="K66" s="9"/>
      <c r="L66" s="9"/>
      <c r="M66" s="9"/>
      <c r="N66" s="9"/>
      <c r="O66" s="9"/>
    </row>
    <row r="67" spans="1:15" x14ac:dyDescent="0.2">
      <c r="A67" s="20" t="s">
        <v>368</v>
      </c>
      <c r="B67" s="21">
        <v>537</v>
      </c>
      <c r="C67" s="21">
        <v>150</v>
      </c>
      <c r="D67" s="21">
        <v>204</v>
      </c>
      <c r="E67" s="21">
        <v>40</v>
      </c>
      <c r="F67" s="21">
        <v>61</v>
      </c>
      <c r="G67" s="21">
        <v>57</v>
      </c>
      <c r="H67" s="21">
        <v>23</v>
      </c>
      <c r="I67" s="21">
        <v>164</v>
      </c>
      <c r="J67" s="21">
        <v>58</v>
      </c>
      <c r="K67" s="21">
        <v>142</v>
      </c>
      <c r="L67" s="21">
        <v>51</v>
      </c>
      <c r="M67" s="21">
        <v>9</v>
      </c>
      <c r="N67" s="21">
        <v>146</v>
      </c>
      <c r="O67" s="21">
        <v>16</v>
      </c>
    </row>
    <row r="68" spans="1:15" x14ac:dyDescent="0.2">
      <c r="A68" s="20" t="s">
        <v>180</v>
      </c>
      <c r="B68" s="21">
        <v>1667</v>
      </c>
      <c r="C68" s="21">
        <v>620</v>
      </c>
      <c r="D68" s="21">
        <v>807</v>
      </c>
      <c r="E68" s="21">
        <v>54</v>
      </c>
      <c r="F68" s="21">
        <v>383</v>
      </c>
      <c r="G68" s="21">
        <v>241</v>
      </c>
      <c r="H68" s="21">
        <v>102</v>
      </c>
      <c r="I68" s="21">
        <v>687</v>
      </c>
      <c r="J68" s="21">
        <v>378</v>
      </c>
      <c r="K68" s="21">
        <v>446</v>
      </c>
      <c r="L68" s="21">
        <v>75</v>
      </c>
      <c r="M68" s="21">
        <v>32</v>
      </c>
      <c r="N68" s="21">
        <v>286</v>
      </c>
      <c r="O68" s="21">
        <v>24</v>
      </c>
    </row>
    <row r="69" spans="1:15" x14ac:dyDescent="0.2">
      <c r="A69" s="20" t="s">
        <v>369</v>
      </c>
      <c r="B69" s="21">
        <v>99</v>
      </c>
      <c r="C69" s="21">
        <v>39</v>
      </c>
      <c r="D69" s="21">
        <v>44</v>
      </c>
      <c r="E69" s="21">
        <v>2</v>
      </c>
      <c r="F69" s="21">
        <v>19</v>
      </c>
      <c r="G69" s="21">
        <v>13</v>
      </c>
      <c r="H69" s="21">
        <v>6</v>
      </c>
      <c r="I69" s="21">
        <v>42</v>
      </c>
      <c r="J69" s="21">
        <v>25</v>
      </c>
      <c r="K69" s="21">
        <v>21</v>
      </c>
      <c r="L69" s="21">
        <v>6</v>
      </c>
      <c r="M69" s="21">
        <v>5</v>
      </c>
      <c r="N69" s="21">
        <v>18</v>
      </c>
      <c r="O69" s="21">
        <v>2</v>
      </c>
    </row>
    <row r="70" spans="1:15" x14ac:dyDescent="0.2">
      <c r="A70" s="20" t="s">
        <v>370</v>
      </c>
      <c r="B70" s="21">
        <v>819</v>
      </c>
      <c r="C70" s="21">
        <v>299</v>
      </c>
      <c r="D70" s="21">
        <v>371</v>
      </c>
      <c r="E70" s="21">
        <v>37</v>
      </c>
      <c r="F70" s="21">
        <v>160</v>
      </c>
      <c r="G70" s="21">
        <v>104</v>
      </c>
      <c r="H70" s="21">
        <v>51</v>
      </c>
      <c r="I70" s="21">
        <v>308</v>
      </c>
      <c r="J70" s="21">
        <v>174</v>
      </c>
      <c r="K70" s="21">
        <v>210</v>
      </c>
      <c r="L70" s="21">
        <v>32</v>
      </c>
      <c r="M70" s="21">
        <v>13</v>
      </c>
      <c r="N70" s="21">
        <v>185</v>
      </c>
      <c r="O70" s="21">
        <v>15</v>
      </c>
    </row>
    <row r="71" spans="1:15" x14ac:dyDescent="0.2">
      <c r="A71" s="20" t="s">
        <v>371</v>
      </c>
      <c r="B71" s="21">
        <v>87</v>
      </c>
      <c r="C71" s="21">
        <v>26</v>
      </c>
      <c r="D71" s="21">
        <v>28</v>
      </c>
      <c r="E71" s="21">
        <v>4</v>
      </c>
      <c r="F71" s="21">
        <v>17</v>
      </c>
      <c r="G71" s="21">
        <v>11</v>
      </c>
      <c r="H71" s="21">
        <v>6</v>
      </c>
      <c r="I71" s="21">
        <v>28</v>
      </c>
      <c r="J71" s="21">
        <v>13</v>
      </c>
      <c r="K71" s="21">
        <v>19</v>
      </c>
      <c r="L71" s="21">
        <v>4</v>
      </c>
      <c r="M71" s="21">
        <v>6</v>
      </c>
      <c r="N71" s="21">
        <v>28</v>
      </c>
      <c r="O71" s="21">
        <v>4</v>
      </c>
    </row>
    <row r="72" spans="1:15" x14ac:dyDescent="0.2">
      <c r="A72" s="20" t="s">
        <v>366</v>
      </c>
      <c r="B72" s="21">
        <v>55</v>
      </c>
      <c r="C72" s="21">
        <v>16</v>
      </c>
      <c r="D72" s="21">
        <v>24</v>
      </c>
      <c r="E72" s="21">
        <v>3</v>
      </c>
      <c r="F72" s="21">
        <v>14</v>
      </c>
      <c r="G72" s="21">
        <v>4</v>
      </c>
      <c r="H72" s="21">
        <v>0</v>
      </c>
      <c r="I72" s="21">
        <v>19</v>
      </c>
      <c r="J72" s="21">
        <v>12</v>
      </c>
      <c r="K72" s="21">
        <v>13</v>
      </c>
      <c r="L72" s="21">
        <v>7</v>
      </c>
      <c r="M72" s="21">
        <v>1</v>
      </c>
      <c r="N72" s="21">
        <v>14</v>
      </c>
      <c r="O72" s="21">
        <v>0</v>
      </c>
    </row>
    <row r="73" spans="1:15" x14ac:dyDescent="0.2">
      <c r="A73" s="9" t="s">
        <v>372</v>
      </c>
      <c r="B73" s="9"/>
      <c r="C73" s="9"/>
      <c r="D73" s="9"/>
      <c r="E73" s="9"/>
      <c r="F73" s="9"/>
      <c r="G73" s="9"/>
      <c r="H73" s="9"/>
      <c r="I73" s="9"/>
      <c r="J73" s="9"/>
      <c r="K73" s="9"/>
      <c r="L73" s="9"/>
      <c r="M73" s="9"/>
      <c r="N73" s="9"/>
      <c r="O73" s="9"/>
    </row>
    <row r="74" spans="1:15" x14ac:dyDescent="0.2">
      <c r="A74" s="20" t="s">
        <v>373</v>
      </c>
      <c r="B74" s="21">
        <v>537</v>
      </c>
      <c r="C74" s="21">
        <v>150</v>
      </c>
      <c r="D74" s="21">
        <v>204</v>
      </c>
      <c r="E74" s="21">
        <v>40</v>
      </c>
      <c r="F74" s="21">
        <v>61</v>
      </c>
      <c r="G74" s="21">
        <v>57</v>
      </c>
      <c r="H74" s="21">
        <v>23</v>
      </c>
      <c r="I74" s="21">
        <v>164</v>
      </c>
      <c r="J74" s="21">
        <v>58</v>
      </c>
      <c r="K74" s="21">
        <v>142</v>
      </c>
      <c r="L74" s="21">
        <v>51</v>
      </c>
      <c r="M74" s="21">
        <v>9</v>
      </c>
      <c r="N74" s="21">
        <v>146</v>
      </c>
      <c r="O74" s="21">
        <v>16</v>
      </c>
    </row>
    <row r="75" spans="1:15" x14ac:dyDescent="0.2">
      <c r="A75" s="20" t="s">
        <v>374</v>
      </c>
      <c r="B75" s="21">
        <v>1329</v>
      </c>
      <c r="C75" s="21">
        <v>473</v>
      </c>
      <c r="D75" s="21">
        <v>636</v>
      </c>
      <c r="E75" s="21">
        <v>50</v>
      </c>
      <c r="F75" s="21">
        <v>278</v>
      </c>
      <c r="G75" s="21">
        <v>189</v>
      </c>
      <c r="H75" s="21">
        <v>74</v>
      </c>
      <c r="I75" s="21">
        <v>506</v>
      </c>
      <c r="J75" s="21">
        <v>276</v>
      </c>
      <c r="K75" s="21">
        <v>358</v>
      </c>
      <c r="L75" s="21">
        <v>61</v>
      </c>
      <c r="M75" s="21">
        <v>25</v>
      </c>
      <c r="N75" s="21">
        <v>241</v>
      </c>
      <c r="O75" s="21">
        <v>24</v>
      </c>
    </row>
    <row r="76" spans="1:15" x14ac:dyDescent="0.2">
      <c r="A76" s="20" t="s">
        <v>375</v>
      </c>
      <c r="B76" s="21">
        <v>406</v>
      </c>
      <c r="C76" s="21">
        <v>150</v>
      </c>
      <c r="D76" s="21">
        <v>175</v>
      </c>
      <c r="E76" s="21">
        <v>10</v>
      </c>
      <c r="F76" s="21">
        <v>91</v>
      </c>
      <c r="G76" s="21">
        <v>48</v>
      </c>
      <c r="H76" s="21">
        <v>16</v>
      </c>
      <c r="I76" s="21">
        <v>156</v>
      </c>
      <c r="J76" s="21">
        <v>80</v>
      </c>
      <c r="K76" s="21">
        <v>97</v>
      </c>
      <c r="L76" s="21">
        <v>15</v>
      </c>
      <c r="M76" s="21">
        <v>7</v>
      </c>
      <c r="N76" s="21">
        <v>94</v>
      </c>
      <c r="O76" s="21">
        <v>6</v>
      </c>
    </row>
    <row r="77" spans="1:15" x14ac:dyDescent="0.2">
      <c r="A77" s="20" t="s">
        <v>376</v>
      </c>
      <c r="B77" s="21">
        <v>152</v>
      </c>
      <c r="C77" s="21">
        <v>51</v>
      </c>
      <c r="D77" s="21">
        <v>71</v>
      </c>
      <c r="E77" s="21">
        <v>1</v>
      </c>
      <c r="F77" s="21">
        <v>29</v>
      </c>
      <c r="G77" s="21">
        <v>23</v>
      </c>
      <c r="H77" s="21">
        <v>11</v>
      </c>
      <c r="I77" s="21">
        <v>56</v>
      </c>
      <c r="J77" s="21">
        <v>34</v>
      </c>
      <c r="K77" s="21">
        <v>38</v>
      </c>
      <c r="L77" s="21">
        <v>5</v>
      </c>
      <c r="M77" s="21">
        <v>3</v>
      </c>
      <c r="N77" s="21">
        <v>37</v>
      </c>
      <c r="O77" s="21">
        <v>1</v>
      </c>
    </row>
    <row r="78" spans="1:15" x14ac:dyDescent="0.2">
      <c r="A78" s="20" t="s">
        <v>377</v>
      </c>
      <c r="B78" s="21">
        <v>88</v>
      </c>
      <c r="C78" s="21">
        <v>35</v>
      </c>
      <c r="D78" s="21">
        <v>39</v>
      </c>
      <c r="E78" s="21">
        <v>10</v>
      </c>
      <c r="F78" s="21">
        <v>18</v>
      </c>
      <c r="G78" s="21">
        <v>15</v>
      </c>
      <c r="H78" s="21">
        <v>9</v>
      </c>
      <c r="I78" s="21">
        <v>37</v>
      </c>
      <c r="J78" s="21">
        <v>24</v>
      </c>
      <c r="K78" s="21">
        <v>18</v>
      </c>
      <c r="L78" s="21">
        <v>6</v>
      </c>
      <c r="M78" s="21">
        <v>5</v>
      </c>
      <c r="N78" s="21">
        <v>16</v>
      </c>
      <c r="O78" s="21">
        <v>4</v>
      </c>
    </row>
    <row r="79" spans="1:15" x14ac:dyDescent="0.2">
      <c r="A79" s="20" t="s">
        <v>378</v>
      </c>
      <c r="B79" s="21">
        <v>84</v>
      </c>
      <c r="C79" s="21">
        <v>34</v>
      </c>
      <c r="D79" s="21">
        <v>43</v>
      </c>
      <c r="E79" s="21">
        <v>7</v>
      </c>
      <c r="F79" s="21">
        <v>15</v>
      </c>
      <c r="G79" s="21">
        <v>13</v>
      </c>
      <c r="H79" s="21">
        <v>9</v>
      </c>
      <c r="I79" s="21">
        <v>41</v>
      </c>
      <c r="J79" s="21">
        <v>25</v>
      </c>
      <c r="K79" s="21">
        <v>25</v>
      </c>
      <c r="L79" s="21">
        <v>4</v>
      </c>
      <c r="M79" s="21">
        <v>1</v>
      </c>
      <c r="N79" s="21">
        <v>15</v>
      </c>
      <c r="O79" s="21">
        <v>0</v>
      </c>
    </row>
    <row r="80" spans="1:15" x14ac:dyDescent="0.2">
      <c r="A80" s="20" t="s">
        <v>366</v>
      </c>
      <c r="B80" s="21">
        <v>81</v>
      </c>
      <c r="C80" s="21">
        <v>26</v>
      </c>
      <c r="D80" s="21">
        <v>30</v>
      </c>
      <c r="E80" s="21">
        <v>5</v>
      </c>
      <c r="F80" s="21">
        <v>21</v>
      </c>
      <c r="G80" s="21">
        <v>6</v>
      </c>
      <c r="H80" s="21">
        <v>2</v>
      </c>
      <c r="I80" s="21">
        <v>26</v>
      </c>
      <c r="J80" s="21">
        <v>16</v>
      </c>
      <c r="K80" s="21">
        <v>17</v>
      </c>
      <c r="L80" s="21">
        <v>8</v>
      </c>
      <c r="M80" s="21">
        <v>3</v>
      </c>
      <c r="N80" s="21">
        <v>21</v>
      </c>
      <c r="O80" s="21">
        <v>2</v>
      </c>
    </row>
    <row r="81" spans="1:15" x14ac:dyDescent="0.2">
      <c r="A81" s="9" t="s">
        <v>379</v>
      </c>
      <c r="B81" s="9"/>
      <c r="C81" s="9"/>
      <c r="D81" s="9"/>
      <c r="E81" s="9"/>
      <c r="F81" s="9"/>
      <c r="G81" s="9"/>
      <c r="H81" s="9"/>
      <c r="I81" s="9"/>
      <c r="J81" s="9"/>
      <c r="K81" s="9"/>
      <c r="L81" s="9"/>
      <c r="M81" s="9"/>
      <c r="N81" s="9"/>
      <c r="O81" s="9"/>
    </row>
    <row r="82" spans="1:15" x14ac:dyDescent="0.2">
      <c r="A82" s="20" t="s">
        <v>380</v>
      </c>
      <c r="B82" s="21">
        <v>788</v>
      </c>
      <c r="C82" s="21">
        <v>276</v>
      </c>
      <c r="D82" s="21">
        <v>363</v>
      </c>
      <c r="E82" s="21">
        <v>33</v>
      </c>
      <c r="F82" s="21">
        <v>151</v>
      </c>
      <c r="G82" s="21">
        <v>92</v>
      </c>
      <c r="H82" s="21">
        <v>52</v>
      </c>
      <c r="I82" s="21">
        <v>275</v>
      </c>
      <c r="J82" s="21">
        <v>157</v>
      </c>
      <c r="K82" s="21">
        <v>208</v>
      </c>
      <c r="L82" s="21">
        <v>46</v>
      </c>
      <c r="M82" s="21">
        <v>14</v>
      </c>
      <c r="N82" s="21">
        <v>164</v>
      </c>
      <c r="O82" s="21">
        <v>15</v>
      </c>
    </row>
    <row r="83" spans="1:15" x14ac:dyDescent="0.2">
      <c r="A83" s="20" t="s">
        <v>381</v>
      </c>
      <c r="B83" s="21">
        <v>1824</v>
      </c>
      <c r="C83" s="21">
        <v>623</v>
      </c>
      <c r="D83" s="21">
        <v>809</v>
      </c>
      <c r="E83" s="21">
        <v>88</v>
      </c>
      <c r="F83" s="21">
        <v>345</v>
      </c>
      <c r="G83" s="21">
        <v>255</v>
      </c>
      <c r="H83" s="21">
        <v>92</v>
      </c>
      <c r="I83" s="21">
        <v>690</v>
      </c>
      <c r="J83" s="21">
        <v>342</v>
      </c>
      <c r="K83" s="21">
        <v>470</v>
      </c>
      <c r="L83" s="21">
        <v>97</v>
      </c>
      <c r="M83" s="21">
        <v>38</v>
      </c>
      <c r="N83" s="21">
        <v>389</v>
      </c>
      <c r="O83" s="21">
        <v>38</v>
      </c>
    </row>
    <row r="84" spans="1:15" x14ac:dyDescent="0.2">
      <c r="A84" s="20" t="s">
        <v>366</v>
      </c>
      <c r="B84" s="21">
        <v>65</v>
      </c>
      <c r="C84" s="21">
        <v>20</v>
      </c>
      <c r="D84" s="21">
        <v>26</v>
      </c>
      <c r="E84" s="21">
        <v>2</v>
      </c>
      <c r="F84" s="21">
        <v>17</v>
      </c>
      <c r="G84" s="21">
        <v>4</v>
      </c>
      <c r="H84" s="21">
        <v>0</v>
      </c>
      <c r="I84" s="21">
        <v>21</v>
      </c>
      <c r="J84" s="21">
        <v>14</v>
      </c>
      <c r="K84" s="21">
        <v>17</v>
      </c>
      <c r="L84" s="21">
        <v>7</v>
      </c>
      <c r="M84" s="21">
        <v>1</v>
      </c>
      <c r="N84" s="21">
        <v>17</v>
      </c>
      <c r="O84" s="21">
        <v>0</v>
      </c>
    </row>
    <row r="85" spans="1:15" x14ac:dyDescent="0.2">
      <c r="A85" s="9" t="s">
        <v>382</v>
      </c>
      <c r="B85" s="9"/>
      <c r="C85" s="9"/>
      <c r="D85" s="9"/>
      <c r="E85" s="9"/>
      <c r="F85" s="9"/>
      <c r="G85" s="9"/>
      <c r="H85" s="9"/>
      <c r="I85" s="9"/>
      <c r="J85" s="9"/>
      <c r="K85" s="9"/>
      <c r="L85" s="9"/>
      <c r="M85" s="9"/>
      <c r="N85" s="9"/>
      <c r="O85" s="9"/>
    </row>
    <row r="86" spans="1:15" x14ac:dyDescent="0.2">
      <c r="A86" s="20" t="s">
        <v>383</v>
      </c>
      <c r="B86" s="21">
        <v>393</v>
      </c>
      <c r="C86" s="21">
        <v>118</v>
      </c>
      <c r="D86" s="21">
        <v>164</v>
      </c>
      <c r="E86" s="21">
        <v>10</v>
      </c>
      <c r="F86" s="21">
        <v>69</v>
      </c>
      <c r="G86" s="21">
        <v>40</v>
      </c>
      <c r="H86" s="21">
        <v>24</v>
      </c>
      <c r="I86" s="21">
        <v>125</v>
      </c>
      <c r="J86" s="21">
        <v>70</v>
      </c>
      <c r="K86" s="21">
        <v>95</v>
      </c>
      <c r="L86" s="21">
        <v>24</v>
      </c>
      <c r="M86" s="21">
        <v>7</v>
      </c>
      <c r="N86" s="21">
        <v>99</v>
      </c>
      <c r="O86" s="21">
        <v>6</v>
      </c>
    </row>
    <row r="87" spans="1:15" x14ac:dyDescent="0.2">
      <c r="A87" s="20" t="s">
        <v>181</v>
      </c>
      <c r="B87" s="21">
        <v>1944</v>
      </c>
      <c r="C87" s="21">
        <v>700</v>
      </c>
      <c r="D87" s="21">
        <v>900</v>
      </c>
      <c r="E87" s="21">
        <v>99</v>
      </c>
      <c r="F87" s="21">
        <v>392</v>
      </c>
      <c r="G87" s="21">
        <v>277</v>
      </c>
      <c r="H87" s="21">
        <v>103</v>
      </c>
      <c r="I87" s="21">
        <v>748</v>
      </c>
      <c r="J87" s="21">
        <v>387</v>
      </c>
      <c r="K87" s="21">
        <v>511</v>
      </c>
      <c r="L87" s="21">
        <v>106</v>
      </c>
      <c r="M87" s="21">
        <v>38</v>
      </c>
      <c r="N87" s="21">
        <v>392</v>
      </c>
      <c r="O87" s="21">
        <v>41</v>
      </c>
    </row>
    <row r="88" spans="1:15" x14ac:dyDescent="0.2">
      <c r="A88" s="20" t="s">
        <v>182</v>
      </c>
      <c r="B88" s="21">
        <v>38</v>
      </c>
      <c r="C88" s="21">
        <v>11</v>
      </c>
      <c r="D88" s="21">
        <v>13</v>
      </c>
      <c r="E88" s="21">
        <v>1</v>
      </c>
      <c r="F88" s="21">
        <v>6</v>
      </c>
      <c r="G88" s="21">
        <v>3</v>
      </c>
      <c r="H88" s="21">
        <v>1</v>
      </c>
      <c r="I88" s="21">
        <v>16</v>
      </c>
      <c r="J88" s="21">
        <v>9</v>
      </c>
      <c r="K88" s="21">
        <v>4</v>
      </c>
      <c r="L88" s="21">
        <v>1</v>
      </c>
      <c r="M88" s="21">
        <v>0</v>
      </c>
      <c r="N88" s="21">
        <v>12</v>
      </c>
      <c r="O88" s="21">
        <v>2</v>
      </c>
    </row>
    <row r="89" spans="1:15" x14ac:dyDescent="0.2">
      <c r="A89" s="20" t="s">
        <v>384</v>
      </c>
      <c r="B89" s="21">
        <v>36</v>
      </c>
      <c r="C89" s="21">
        <v>12</v>
      </c>
      <c r="D89" s="21">
        <v>11</v>
      </c>
      <c r="E89" s="21">
        <v>2</v>
      </c>
      <c r="F89" s="21">
        <v>3</v>
      </c>
      <c r="G89" s="21">
        <v>10</v>
      </c>
      <c r="H89" s="21">
        <v>4</v>
      </c>
      <c r="I89" s="21">
        <v>17</v>
      </c>
      <c r="J89" s="21">
        <v>5</v>
      </c>
      <c r="K89" s="21">
        <v>9</v>
      </c>
      <c r="L89" s="21">
        <v>3</v>
      </c>
      <c r="M89" s="21">
        <v>1</v>
      </c>
      <c r="N89" s="21">
        <v>6</v>
      </c>
      <c r="O89" s="21">
        <v>1</v>
      </c>
    </row>
    <row r="90" spans="1:15" x14ac:dyDescent="0.2">
      <c r="A90" s="20" t="s">
        <v>183</v>
      </c>
      <c r="B90" s="21">
        <v>53</v>
      </c>
      <c r="C90" s="21">
        <v>18</v>
      </c>
      <c r="D90" s="21">
        <v>25</v>
      </c>
      <c r="E90" s="21">
        <v>1</v>
      </c>
      <c r="F90" s="21">
        <v>11</v>
      </c>
      <c r="G90" s="21">
        <v>7</v>
      </c>
      <c r="H90" s="21">
        <v>5</v>
      </c>
      <c r="I90" s="21">
        <v>23</v>
      </c>
      <c r="J90" s="21">
        <v>13</v>
      </c>
      <c r="K90" s="21">
        <v>17</v>
      </c>
      <c r="L90" s="21">
        <v>1</v>
      </c>
      <c r="M90" s="21">
        <v>0</v>
      </c>
      <c r="N90" s="21">
        <v>7</v>
      </c>
      <c r="O90" s="21">
        <v>1</v>
      </c>
    </row>
    <row r="91" spans="1:15" x14ac:dyDescent="0.2">
      <c r="A91" s="20" t="s">
        <v>385</v>
      </c>
      <c r="B91" s="21">
        <v>22</v>
      </c>
      <c r="C91" s="21">
        <v>9</v>
      </c>
      <c r="D91" s="21">
        <v>13</v>
      </c>
      <c r="E91" s="21">
        <v>2</v>
      </c>
      <c r="F91" s="21">
        <v>2</v>
      </c>
      <c r="G91" s="21">
        <v>2</v>
      </c>
      <c r="H91" s="21">
        <v>2</v>
      </c>
      <c r="I91" s="21">
        <v>5</v>
      </c>
      <c r="J91" s="21">
        <v>2</v>
      </c>
      <c r="K91" s="21">
        <v>9</v>
      </c>
      <c r="L91" s="21">
        <v>1</v>
      </c>
      <c r="M91" s="21">
        <v>1</v>
      </c>
      <c r="N91" s="21">
        <v>5</v>
      </c>
      <c r="O91" s="21">
        <v>0</v>
      </c>
    </row>
    <row r="92" spans="1:15" x14ac:dyDescent="0.2">
      <c r="A92" s="20" t="s">
        <v>386</v>
      </c>
      <c r="B92" s="21">
        <v>32</v>
      </c>
      <c r="C92" s="21">
        <v>3</v>
      </c>
      <c r="D92" s="21">
        <v>10</v>
      </c>
      <c r="E92" s="21">
        <v>0</v>
      </c>
      <c r="F92" s="21">
        <v>3</v>
      </c>
      <c r="G92" s="21">
        <v>1</v>
      </c>
      <c r="H92" s="21">
        <v>0</v>
      </c>
      <c r="I92" s="21">
        <v>7</v>
      </c>
      <c r="J92" s="21">
        <v>0</v>
      </c>
      <c r="K92" s="21">
        <v>2</v>
      </c>
      <c r="L92" s="21">
        <v>1</v>
      </c>
      <c r="M92" s="21">
        <v>2</v>
      </c>
      <c r="N92" s="21">
        <v>12</v>
      </c>
      <c r="O92" s="21">
        <v>1</v>
      </c>
    </row>
    <row r="93" spans="1:15" x14ac:dyDescent="0.2">
      <c r="A93" s="20" t="s">
        <v>387</v>
      </c>
      <c r="B93" s="21">
        <v>9</v>
      </c>
      <c r="C93" s="21">
        <v>2</v>
      </c>
      <c r="D93" s="21">
        <v>4</v>
      </c>
      <c r="E93" s="21">
        <v>0</v>
      </c>
      <c r="F93" s="21">
        <v>0</v>
      </c>
      <c r="G93" s="21">
        <v>2</v>
      </c>
      <c r="H93" s="21">
        <v>0</v>
      </c>
      <c r="I93" s="21">
        <v>4</v>
      </c>
      <c r="J93" s="21">
        <v>4</v>
      </c>
      <c r="K93" s="21">
        <v>3</v>
      </c>
      <c r="L93" s="21">
        <v>1</v>
      </c>
      <c r="M93" s="21">
        <v>0</v>
      </c>
      <c r="N93" s="21">
        <v>1</v>
      </c>
      <c r="O93" s="21">
        <v>0</v>
      </c>
    </row>
    <row r="94" spans="1:15" x14ac:dyDescent="0.2">
      <c r="A94" s="20" t="s">
        <v>366</v>
      </c>
      <c r="B94" s="21">
        <v>150</v>
      </c>
      <c r="C94" s="21">
        <v>46</v>
      </c>
      <c r="D94" s="21">
        <v>58</v>
      </c>
      <c r="E94" s="21">
        <v>8</v>
      </c>
      <c r="F94" s="21">
        <v>27</v>
      </c>
      <c r="G94" s="21">
        <v>9</v>
      </c>
      <c r="H94" s="21">
        <v>5</v>
      </c>
      <c r="I94" s="21">
        <v>41</v>
      </c>
      <c r="J94" s="21">
        <v>23</v>
      </c>
      <c r="K94" s="21">
        <v>45</v>
      </c>
      <c r="L94" s="21">
        <v>12</v>
      </c>
      <c r="M94" s="21">
        <v>4</v>
      </c>
      <c r="N94" s="21">
        <v>36</v>
      </c>
      <c r="O94" s="21">
        <v>1</v>
      </c>
    </row>
    <row r="95" spans="1:15" x14ac:dyDescent="0.2">
      <c r="A95" s="9" t="s">
        <v>388</v>
      </c>
      <c r="B95" s="9"/>
      <c r="C95" s="9"/>
      <c r="D95" s="9"/>
      <c r="E95" s="9"/>
      <c r="F95" s="9"/>
      <c r="G95" s="9"/>
      <c r="H95" s="9"/>
      <c r="I95" s="9"/>
      <c r="J95" s="9"/>
      <c r="K95" s="9"/>
      <c r="L95" s="9"/>
      <c r="M95" s="9"/>
      <c r="N95" s="9"/>
      <c r="O95" s="9"/>
    </row>
    <row r="96" spans="1:15" x14ac:dyDescent="0.2">
      <c r="A96" s="20" t="s">
        <v>184</v>
      </c>
      <c r="B96" s="21">
        <v>54</v>
      </c>
      <c r="C96" s="21">
        <v>14</v>
      </c>
      <c r="D96" s="21">
        <v>19</v>
      </c>
      <c r="E96" s="21">
        <v>1</v>
      </c>
      <c r="F96" s="21">
        <v>6</v>
      </c>
      <c r="G96" s="21">
        <v>5</v>
      </c>
      <c r="H96" s="21">
        <v>0</v>
      </c>
      <c r="I96" s="21">
        <v>13</v>
      </c>
      <c r="J96" s="21">
        <v>12</v>
      </c>
      <c r="K96" s="21">
        <v>10</v>
      </c>
      <c r="L96" s="21">
        <v>3</v>
      </c>
      <c r="M96" s="21">
        <v>3</v>
      </c>
      <c r="N96" s="21">
        <v>15</v>
      </c>
      <c r="O96" s="21">
        <v>2</v>
      </c>
    </row>
    <row r="97" spans="1:15" x14ac:dyDescent="0.2">
      <c r="A97" s="20" t="s">
        <v>185</v>
      </c>
      <c r="B97" s="21">
        <v>196</v>
      </c>
      <c r="C97" s="21">
        <v>55</v>
      </c>
      <c r="D97" s="21">
        <v>76</v>
      </c>
      <c r="E97" s="21">
        <v>17</v>
      </c>
      <c r="F97" s="21">
        <v>28</v>
      </c>
      <c r="G97" s="21">
        <v>20</v>
      </c>
      <c r="H97" s="21">
        <v>7</v>
      </c>
      <c r="I97" s="21">
        <v>54</v>
      </c>
      <c r="J97" s="21">
        <v>17</v>
      </c>
      <c r="K97" s="21">
        <v>55</v>
      </c>
      <c r="L97" s="21">
        <v>22</v>
      </c>
      <c r="M97" s="21">
        <v>1</v>
      </c>
      <c r="N97" s="21">
        <v>50</v>
      </c>
      <c r="O97" s="21">
        <v>7</v>
      </c>
    </row>
    <row r="98" spans="1:15" x14ac:dyDescent="0.2">
      <c r="A98" s="20" t="s">
        <v>186</v>
      </c>
      <c r="B98" s="21">
        <v>310</v>
      </c>
      <c r="C98" s="21">
        <v>91</v>
      </c>
      <c r="D98" s="21">
        <v>126</v>
      </c>
      <c r="E98" s="21">
        <v>22</v>
      </c>
      <c r="F98" s="21">
        <v>33</v>
      </c>
      <c r="G98" s="21">
        <v>38</v>
      </c>
      <c r="H98" s="21">
        <v>15</v>
      </c>
      <c r="I98" s="21">
        <v>86</v>
      </c>
      <c r="J98" s="21">
        <v>49</v>
      </c>
      <c r="K98" s="21">
        <v>79</v>
      </c>
      <c r="L98" s="21">
        <v>25</v>
      </c>
      <c r="M98" s="21">
        <v>6</v>
      </c>
      <c r="N98" s="21">
        <v>92</v>
      </c>
      <c r="O98" s="21">
        <v>6</v>
      </c>
    </row>
    <row r="99" spans="1:15" x14ac:dyDescent="0.2">
      <c r="A99" s="20" t="s">
        <v>187</v>
      </c>
      <c r="B99" s="21">
        <v>385</v>
      </c>
      <c r="C99" s="21">
        <v>118</v>
      </c>
      <c r="D99" s="21">
        <v>161</v>
      </c>
      <c r="E99" s="21">
        <v>13</v>
      </c>
      <c r="F99" s="21">
        <v>62</v>
      </c>
      <c r="G99" s="21">
        <v>53</v>
      </c>
      <c r="H99" s="21">
        <v>21</v>
      </c>
      <c r="I99" s="21">
        <v>137</v>
      </c>
      <c r="J99" s="21">
        <v>60</v>
      </c>
      <c r="K99" s="21">
        <v>106</v>
      </c>
      <c r="L99" s="21">
        <v>26</v>
      </c>
      <c r="M99" s="21">
        <v>8</v>
      </c>
      <c r="N99" s="21">
        <v>86</v>
      </c>
      <c r="O99" s="21">
        <v>11</v>
      </c>
    </row>
    <row r="100" spans="1:15" x14ac:dyDescent="0.2">
      <c r="A100" s="20" t="s">
        <v>188</v>
      </c>
      <c r="B100" s="21">
        <v>361</v>
      </c>
      <c r="C100" s="21">
        <v>133</v>
      </c>
      <c r="D100" s="21">
        <v>179</v>
      </c>
      <c r="E100" s="21">
        <v>14</v>
      </c>
      <c r="F100" s="21">
        <v>91</v>
      </c>
      <c r="G100" s="21">
        <v>51</v>
      </c>
      <c r="H100" s="21">
        <v>20</v>
      </c>
      <c r="I100" s="21">
        <v>150</v>
      </c>
      <c r="J100" s="21">
        <v>88</v>
      </c>
      <c r="K100" s="21">
        <v>108</v>
      </c>
      <c r="L100" s="21">
        <v>14</v>
      </c>
      <c r="M100" s="21">
        <v>7</v>
      </c>
      <c r="N100" s="21">
        <v>53</v>
      </c>
      <c r="O100" s="21">
        <v>7</v>
      </c>
    </row>
    <row r="101" spans="1:15" x14ac:dyDescent="0.2">
      <c r="A101" s="20" t="s">
        <v>189</v>
      </c>
      <c r="B101" s="21">
        <v>315</v>
      </c>
      <c r="C101" s="21">
        <v>126</v>
      </c>
      <c r="D101" s="21">
        <v>172</v>
      </c>
      <c r="E101" s="21">
        <v>4</v>
      </c>
      <c r="F101" s="21">
        <v>68</v>
      </c>
      <c r="G101" s="21">
        <v>40</v>
      </c>
      <c r="H101" s="21">
        <v>16</v>
      </c>
      <c r="I101" s="21">
        <v>130</v>
      </c>
      <c r="J101" s="21">
        <v>66</v>
      </c>
      <c r="K101" s="21">
        <v>79</v>
      </c>
      <c r="L101" s="21">
        <v>10</v>
      </c>
      <c r="M101" s="21">
        <v>4</v>
      </c>
      <c r="N101" s="21">
        <v>50</v>
      </c>
      <c r="O101" s="21">
        <v>9</v>
      </c>
    </row>
    <row r="102" spans="1:15" x14ac:dyDescent="0.2">
      <c r="A102" s="20" t="s">
        <v>190</v>
      </c>
      <c r="B102" s="21">
        <v>364</v>
      </c>
      <c r="C102" s="21">
        <v>129</v>
      </c>
      <c r="D102" s="21">
        <v>165</v>
      </c>
      <c r="E102" s="21">
        <v>22</v>
      </c>
      <c r="F102" s="21">
        <v>77</v>
      </c>
      <c r="G102" s="21">
        <v>47</v>
      </c>
      <c r="H102" s="21">
        <v>19</v>
      </c>
      <c r="I102" s="21">
        <v>150</v>
      </c>
      <c r="J102" s="21">
        <v>80</v>
      </c>
      <c r="K102" s="21">
        <v>92</v>
      </c>
      <c r="L102" s="21">
        <v>13</v>
      </c>
      <c r="M102" s="21">
        <v>12</v>
      </c>
      <c r="N102" s="21">
        <v>71</v>
      </c>
      <c r="O102" s="21">
        <v>2</v>
      </c>
    </row>
    <row r="103" spans="1:15" x14ac:dyDescent="0.2">
      <c r="A103" s="20" t="s">
        <v>191</v>
      </c>
      <c r="B103" s="21">
        <v>267</v>
      </c>
      <c r="C103" s="21">
        <v>104</v>
      </c>
      <c r="D103" s="21">
        <v>125</v>
      </c>
      <c r="E103" s="21">
        <v>10</v>
      </c>
      <c r="F103" s="21">
        <v>64</v>
      </c>
      <c r="G103" s="21">
        <v>47</v>
      </c>
      <c r="H103" s="21">
        <v>21</v>
      </c>
      <c r="I103" s="21">
        <v>128</v>
      </c>
      <c r="J103" s="21">
        <v>66</v>
      </c>
      <c r="K103" s="21">
        <v>70</v>
      </c>
      <c r="L103" s="21">
        <v>11</v>
      </c>
      <c r="M103" s="21">
        <v>2</v>
      </c>
      <c r="N103" s="21">
        <v>50</v>
      </c>
      <c r="O103" s="21">
        <v>2</v>
      </c>
    </row>
    <row r="104" spans="1:15" x14ac:dyDescent="0.2">
      <c r="A104" s="20" t="s">
        <v>192</v>
      </c>
      <c r="B104" s="21">
        <v>90</v>
      </c>
      <c r="C104" s="21">
        <v>40</v>
      </c>
      <c r="D104" s="21">
        <v>37</v>
      </c>
      <c r="E104" s="21">
        <v>4</v>
      </c>
      <c r="F104" s="21">
        <v>30</v>
      </c>
      <c r="G104" s="21">
        <v>19</v>
      </c>
      <c r="H104" s="21">
        <v>10</v>
      </c>
      <c r="I104" s="21">
        <v>37</v>
      </c>
      <c r="J104" s="21">
        <v>25</v>
      </c>
      <c r="K104" s="21">
        <v>16</v>
      </c>
      <c r="L104" s="21">
        <v>3</v>
      </c>
      <c r="M104" s="21">
        <v>2</v>
      </c>
      <c r="N104" s="21">
        <v>14</v>
      </c>
      <c r="O104" s="21">
        <v>0</v>
      </c>
    </row>
    <row r="105" spans="1:15" x14ac:dyDescent="0.2">
      <c r="A105" s="20" t="s">
        <v>193</v>
      </c>
      <c r="B105" s="21">
        <v>94</v>
      </c>
      <c r="C105" s="21">
        <v>50</v>
      </c>
      <c r="D105" s="21">
        <v>50</v>
      </c>
      <c r="E105" s="21">
        <v>4</v>
      </c>
      <c r="F105" s="21">
        <v>23</v>
      </c>
      <c r="G105" s="21">
        <v>11</v>
      </c>
      <c r="H105" s="21">
        <v>14</v>
      </c>
      <c r="I105" s="21">
        <v>48</v>
      </c>
      <c r="J105" s="21">
        <v>22</v>
      </c>
      <c r="K105" s="21">
        <v>29</v>
      </c>
      <c r="L105" s="21">
        <v>4</v>
      </c>
      <c r="M105" s="21">
        <v>1</v>
      </c>
      <c r="N105" s="21">
        <v>13</v>
      </c>
      <c r="O105" s="21">
        <v>0</v>
      </c>
    </row>
    <row r="106" spans="1:15" x14ac:dyDescent="0.2">
      <c r="A106" s="20" t="s">
        <v>389</v>
      </c>
      <c r="B106" s="21">
        <v>47</v>
      </c>
      <c r="C106" s="21">
        <v>8</v>
      </c>
      <c r="D106" s="21">
        <v>16</v>
      </c>
      <c r="E106" s="21">
        <v>1</v>
      </c>
      <c r="F106" s="21">
        <v>1</v>
      </c>
      <c r="G106" s="21">
        <v>3</v>
      </c>
      <c r="H106" s="21">
        <v>1</v>
      </c>
      <c r="I106" s="21">
        <v>7</v>
      </c>
      <c r="J106" s="21">
        <v>2</v>
      </c>
      <c r="K106" s="21">
        <v>5</v>
      </c>
      <c r="L106" s="21">
        <v>1</v>
      </c>
      <c r="M106" s="21">
        <v>2</v>
      </c>
      <c r="N106" s="21">
        <v>18</v>
      </c>
      <c r="O106" s="21">
        <v>1</v>
      </c>
    </row>
    <row r="107" spans="1:15" x14ac:dyDescent="0.2">
      <c r="A107" s="20" t="s">
        <v>366</v>
      </c>
      <c r="B107" s="21">
        <v>194</v>
      </c>
      <c r="C107" s="21">
        <v>51</v>
      </c>
      <c r="D107" s="21">
        <v>72</v>
      </c>
      <c r="E107" s="21">
        <v>11</v>
      </c>
      <c r="F107" s="21">
        <v>30</v>
      </c>
      <c r="G107" s="21">
        <v>17</v>
      </c>
      <c r="H107" s="21">
        <v>0</v>
      </c>
      <c r="I107" s="21">
        <v>46</v>
      </c>
      <c r="J107" s="21">
        <v>26</v>
      </c>
      <c r="K107" s="21">
        <v>46</v>
      </c>
      <c r="L107" s="21">
        <v>18</v>
      </c>
      <c r="M107" s="21">
        <v>5</v>
      </c>
      <c r="N107" s="21">
        <v>58</v>
      </c>
      <c r="O107" s="21">
        <v>6</v>
      </c>
    </row>
    <row r="108" spans="1:15" x14ac:dyDescent="0.2">
      <c r="A108" s="9" t="s">
        <v>390</v>
      </c>
      <c r="B108" s="9"/>
      <c r="C108" s="9"/>
      <c r="D108" s="9"/>
      <c r="E108" s="9"/>
      <c r="F108" s="9"/>
      <c r="G108" s="9"/>
      <c r="H108" s="9"/>
      <c r="I108" s="9"/>
      <c r="J108" s="9"/>
      <c r="K108" s="9"/>
      <c r="L108" s="9"/>
      <c r="M108" s="9"/>
      <c r="N108" s="9"/>
      <c r="O108" s="9"/>
    </row>
    <row r="109" spans="1:15" x14ac:dyDescent="0.2">
      <c r="A109" s="20" t="s">
        <v>391</v>
      </c>
      <c r="B109" s="21">
        <v>633</v>
      </c>
      <c r="C109" s="21">
        <v>257</v>
      </c>
      <c r="D109" s="21">
        <v>310</v>
      </c>
      <c r="E109" s="21">
        <v>30</v>
      </c>
      <c r="F109" s="21">
        <v>136</v>
      </c>
      <c r="G109" s="21">
        <v>88</v>
      </c>
      <c r="H109" s="21">
        <v>41</v>
      </c>
      <c r="I109" s="21">
        <v>208</v>
      </c>
      <c r="J109" s="21">
        <v>119</v>
      </c>
      <c r="K109" s="21">
        <v>167</v>
      </c>
      <c r="L109" s="21">
        <v>32</v>
      </c>
      <c r="M109" s="21">
        <v>10</v>
      </c>
      <c r="N109" s="21">
        <v>123</v>
      </c>
      <c r="O109" s="21">
        <v>12</v>
      </c>
    </row>
    <row r="110" spans="1:15" x14ac:dyDescent="0.2">
      <c r="A110" s="20" t="s">
        <v>392</v>
      </c>
      <c r="B110" s="21">
        <v>1123</v>
      </c>
      <c r="C110" s="21">
        <v>373</v>
      </c>
      <c r="D110" s="21">
        <v>478</v>
      </c>
      <c r="E110" s="21">
        <v>45</v>
      </c>
      <c r="F110" s="21">
        <v>215</v>
      </c>
      <c r="G110" s="21">
        <v>134</v>
      </c>
      <c r="H110" s="21">
        <v>54</v>
      </c>
      <c r="I110" s="21">
        <v>399</v>
      </c>
      <c r="J110" s="21">
        <v>173</v>
      </c>
      <c r="K110" s="21">
        <v>267</v>
      </c>
      <c r="L110" s="21">
        <v>47</v>
      </c>
      <c r="M110" s="21">
        <v>20</v>
      </c>
      <c r="N110" s="21">
        <v>269</v>
      </c>
      <c r="O110" s="21">
        <v>21</v>
      </c>
    </row>
    <row r="111" spans="1:15" x14ac:dyDescent="0.2">
      <c r="A111" s="20" t="s">
        <v>393</v>
      </c>
      <c r="B111" s="21">
        <v>660</v>
      </c>
      <c r="C111" s="21">
        <v>220</v>
      </c>
      <c r="D111" s="21">
        <v>289</v>
      </c>
      <c r="E111" s="21">
        <v>32</v>
      </c>
      <c r="F111" s="21">
        <v>133</v>
      </c>
      <c r="G111" s="21">
        <v>97</v>
      </c>
      <c r="H111" s="21">
        <v>41</v>
      </c>
      <c r="I111" s="21">
        <v>276</v>
      </c>
      <c r="J111" s="21">
        <v>162</v>
      </c>
      <c r="K111" s="21">
        <v>179</v>
      </c>
      <c r="L111" s="21">
        <v>48</v>
      </c>
      <c r="M111" s="21">
        <v>17</v>
      </c>
      <c r="N111" s="21">
        <v>123</v>
      </c>
      <c r="O111" s="21">
        <v>13</v>
      </c>
    </row>
    <row r="112" spans="1:15" x14ac:dyDescent="0.2">
      <c r="A112" s="20" t="s">
        <v>394</v>
      </c>
      <c r="B112" s="21">
        <v>261</v>
      </c>
      <c r="C112" s="21">
        <v>69</v>
      </c>
      <c r="D112" s="21">
        <v>121</v>
      </c>
      <c r="E112" s="21">
        <v>16</v>
      </c>
      <c r="F112" s="21">
        <v>29</v>
      </c>
      <c r="G112" s="21">
        <v>32</v>
      </c>
      <c r="H112" s="21">
        <v>8</v>
      </c>
      <c r="I112" s="21">
        <v>103</v>
      </c>
      <c r="J112" s="21">
        <v>59</v>
      </c>
      <c r="K112" s="21">
        <v>82</v>
      </c>
      <c r="L112" s="21">
        <v>23</v>
      </c>
      <c r="M112" s="21">
        <v>6</v>
      </c>
      <c r="N112" s="21">
        <v>55</v>
      </c>
      <c r="O112" s="21">
        <v>7</v>
      </c>
    </row>
    <row r="113" spans="1:15" x14ac:dyDescent="0.2">
      <c r="A113" s="9" t="s">
        <v>395</v>
      </c>
      <c r="B113" s="9"/>
      <c r="C113" s="9"/>
      <c r="D113" s="9"/>
      <c r="E113" s="9"/>
      <c r="F113" s="9"/>
      <c r="G113" s="9"/>
      <c r="H113" s="9"/>
      <c r="I113" s="9"/>
      <c r="J113" s="9"/>
      <c r="K113" s="9"/>
      <c r="L113" s="9"/>
      <c r="M113" s="9"/>
      <c r="N113" s="9"/>
      <c r="O113" s="9"/>
    </row>
    <row r="114" spans="1:15" x14ac:dyDescent="0.2">
      <c r="A114" s="20" t="s">
        <v>396</v>
      </c>
      <c r="B114" s="21">
        <v>329</v>
      </c>
      <c r="C114" s="21">
        <v>107</v>
      </c>
      <c r="D114" s="21">
        <v>140</v>
      </c>
      <c r="E114" s="21">
        <v>20</v>
      </c>
      <c r="F114" s="21">
        <v>54</v>
      </c>
      <c r="G114" s="21">
        <v>38</v>
      </c>
      <c r="H114" s="21">
        <v>18</v>
      </c>
      <c r="I114" s="21">
        <v>113</v>
      </c>
      <c r="J114" s="21">
        <v>53</v>
      </c>
      <c r="K114" s="21">
        <v>97</v>
      </c>
      <c r="L114" s="21">
        <v>25</v>
      </c>
      <c r="M114" s="21">
        <v>12</v>
      </c>
      <c r="N114" s="21">
        <v>70</v>
      </c>
      <c r="O114" s="21">
        <v>4</v>
      </c>
    </row>
    <row r="115" spans="1:15" x14ac:dyDescent="0.2">
      <c r="A115" s="20" t="s">
        <v>397</v>
      </c>
      <c r="B115" s="21">
        <v>828</v>
      </c>
      <c r="C115" s="21">
        <v>366</v>
      </c>
      <c r="D115" s="21">
        <v>388</v>
      </c>
      <c r="E115" s="21">
        <v>42</v>
      </c>
      <c r="F115" s="21">
        <v>212</v>
      </c>
      <c r="G115" s="21">
        <v>139</v>
      </c>
      <c r="H115" s="21">
        <v>46</v>
      </c>
      <c r="I115" s="21">
        <v>323</v>
      </c>
      <c r="J115" s="21">
        <v>139</v>
      </c>
      <c r="K115" s="21">
        <v>223</v>
      </c>
      <c r="L115" s="21">
        <v>46</v>
      </c>
      <c r="M115" s="21">
        <v>17</v>
      </c>
      <c r="N115" s="21">
        <v>150</v>
      </c>
      <c r="O115" s="21">
        <v>15</v>
      </c>
    </row>
    <row r="116" spans="1:15" x14ac:dyDescent="0.2">
      <c r="A116" s="20" t="s">
        <v>879</v>
      </c>
      <c r="B116" s="21">
        <v>499</v>
      </c>
      <c r="C116" s="21">
        <v>179</v>
      </c>
      <c r="D116" s="21">
        <v>240</v>
      </c>
      <c r="E116" s="21">
        <v>17</v>
      </c>
      <c r="F116" s="21">
        <v>100</v>
      </c>
      <c r="G116" s="21">
        <v>66</v>
      </c>
      <c r="H116" s="21">
        <v>27</v>
      </c>
      <c r="I116" s="21">
        <v>159</v>
      </c>
      <c r="J116" s="21">
        <v>164</v>
      </c>
      <c r="K116" s="21">
        <v>119</v>
      </c>
      <c r="L116" s="21">
        <v>25</v>
      </c>
      <c r="M116" s="21">
        <v>8</v>
      </c>
      <c r="N116" s="21">
        <v>89</v>
      </c>
      <c r="O116" s="21">
        <v>11</v>
      </c>
    </row>
    <row r="117" spans="1:15" x14ac:dyDescent="0.2">
      <c r="A117" s="20" t="s">
        <v>398</v>
      </c>
      <c r="B117" s="21">
        <v>468</v>
      </c>
      <c r="C117" s="21">
        <v>145</v>
      </c>
      <c r="D117" s="21">
        <v>216</v>
      </c>
      <c r="E117" s="21">
        <v>28</v>
      </c>
      <c r="F117" s="21">
        <v>83</v>
      </c>
      <c r="G117" s="21">
        <v>48</v>
      </c>
      <c r="H117" s="21">
        <v>29</v>
      </c>
      <c r="I117" s="21">
        <v>179</v>
      </c>
      <c r="J117" s="21">
        <v>71</v>
      </c>
      <c r="K117" s="21">
        <v>114</v>
      </c>
      <c r="L117" s="21">
        <v>26</v>
      </c>
      <c r="M117" s="21">
        <v>5</v>
      </c>
      <c r="N117" s="21">
        <v>109</v>
      </c>
      <c r="O117" s="21">
        <v>5</v>
      </c>
    </row>
    <row r="118" spans="1:15" x14ac:dyDescent="0.2">
      <c r="A118" s="20" t="s">
        <v>399</v>
      </c>
      <c r="B118" s="21">
        <v>257</v>
      </c>
      <c r="C118" s="21">
        <v>60</v>
      </c>
      <c r="D118" s="21">
        <v>111</v>
      </c>
      <c r="E118" s="21">
        <v>4</v>
      </c>
      <c r="F118" s="21">
        <v>33</v>
      </c>
      <c r="G118" s="21">
        <v>29</v>
      </c>
      <c r="H118" s="21">
        <v>9</v>
      </c>
      <c r="I118" s="21">
        <v>111</v>
      </c>
      <c r="J118" s="21">
        <v>42</v>
      </c>
      <c r="K118" s="21">
        <v>64</v>
      </c>
      <c r="L118" s="21">
        <v>10</v>
      </c>
      <c r="M118" s="21">
        <v>4</v>
      </c>
      <c r="N118" s="21">
        <v>67</v>
      </c>
      <c r="O118" s="21">
        <v>11</v>
      </c>
    </row>
    <row r="119" spans="1:15" x14ac:dyDescent="0.2">
      <c r="A119" s="20" t="s">
        <v>400</v>
      </c>
      <c r="B119" s="21">
        <v>296</v>
      </c>
      <c r="C119" s="21">
        <v>62</v>
      </c>
      <c r="D119" s="21">
        <v>103</v>
      </c>
      <c r="E119" s="21">
        <v>12</v>
      </c>
      <c r="F119" s="21">
        <v>31</v>
      </c>
      <c r="G119" s="21">
        <v>31</v>
      </c>
      <c r="H119" s="21">
        <v>15</v>
      </c>
      <c r="I119" s="21">
        <v>101</v>
      </c>
      <c r="J119" s="21">
        <v>44</v>
      </c>
      <c r="K119" s="21">
        <v>78</v>
      </c>
      <c r="L119" s="21">
        <v>18</v>
      </c>
      <c r="M119" s="21">
        <v>7</v>
      </c>
      <c r="N119" s="21">
        <v>85</v>
      </c>
      <c r="O119" s="21">
        <v>7</v>
      </c>
    </row>
    <row r="120" spans="1:15" x14ac:dyDescent="0.2">
      <c r="A120" s="9" t="s">
        <v>401</v>
      </c>
      <c r="B120" s="9"/>
      <c r="C120" s="9"/>
      <c r="D120" s="9"/>
      <c r="E120" s="9"/>
      <c r="F120" s="9"/>
      <c r="G120" s="9"/>
      <c r="H120" s="9"/>
      <c r="I120" s="9"/>
      <c r="J120" s="9"/>
      <c r="K120" s="9"/>
      <c r="L120" s="9"/>
      <c r="M120" s="9"/>
      <c r="N120" s="9"/>
      <c r="O120" s="9"/>
    </row>
    <row r="121" spans="1:15" x14ac:dyDescent="0.2">
      <c r="A121" s="20" t="s">
        <v>878</v>
      </c>
      <c r="B121" s="21">
        <v>116</v>
      </c>
      <c r="C121" s="21">
        <v>37</v>
      </c>
      <c r="D121" s="21">
        <v>55</v>
      </c>
      <c r="E121" s="21">
        <v>6</v>
      </c>
      <c r="F121" s="21">
        <v>20</v>
      </c>
      <c r="G121" s="21">
        <v>10</v>
      </c>
      <c r="H121" s="21">
        <v>4</v>
      </c>
      <c r="I121" s="21">
        <v>42</v>
      </c>
      <c r="J121" s="21">
        <v>6</v>
      </c>
      <c r="K121" s="21">
        <v>26</v>
      </c>
      <c r="L121" s="21">
        <v>7</v>
      </c>
      <c r="M121" s="21">
        <v>4</v>
      </c>
      <c r="N121" s="21">
        <v>30</v>
      </c>
      <c r="O121" s="21">
        <v>0</v>
      </c>
    </row>
    <row r="122" spans="1:15" x14ac:dyDescent="0.2">
      <c r="A122" s="20" t="s">
        <v>402</v>
      </c>
      <c r="B122" s="21">
        <v>213</v>
      </c>
      <c r="C122" s="21">
        <v>70</v>
      </c>
      <c r="D122" s="21">
        <v>85</v>
      </c>
      <c r="E122" s="21">
        <v>14</v>
      </c>
      <c r="F122" s="21">
        <v>34</v>
      </c>
      <c r="G122" s="21">
        <v>28</v>
      </c>
      <c r="H122" s="21">
        <v>14</v>
      </c>
      <c r="I122" s="21">
        <v>71</v>
      </c>
      <c r="J122" s="21">
        <v>47</v>
      </c>
      <c r="K122" s="21">
        <v>71</v>
      </c>
      <c r="L122" s="21">
        <v>18</v>
      </c>
      <c r="M122" s="21">
        <v>8</v>
      </c>
      <c r="N122" s="21">
        <v>40</v>
      </c>
      <c r="O122" s="21">
        <v>4</v>
      </c>
    </row>
    <row r="123" spans="1:15" x14ac:dyDescent="0.2">
      <c r="A123" s="20" t="s">
        <v>397</v>
      </c>
      <c r="B123" s="21">
        <v>828</v>
      </c>
      <c r="C123" s="21">
        <v>366</v>
      </c>
      <c r="D123" s="21">
        <v>388</v>
      </c>
      <c r="E123" s="21">
        <v>42</v>
      </c>
      <c r="F123" s="21">
        <v>212</v>
      </c>
      <c r="G123" s="21">
        <v>139</v>
      </c>
      <c r="H123" s="21">
        <v>46</v>
      </c>
      <c r="I123" s="21">
        <v>323</v>
      </c>
      <c r="J123" s="21">
        <v>139</v>
      </c>
      <c r="K123" s="21">
        <v>223</v>
      </c>
      <c r="L123" s="21">
        <v>46</v>
      </c>
      <c r="M123" s="21">
        <v>17</v>
      </c>
      <c r="N123" s="21">
        <v>150</v>
      </c>
      <c r="O123" s="21">
        <v>15</v>
      </c>
    </row>
    <row r="124" spans="1:15" x14ac:dyDescent="0.2">
      <c r="A124" s="20" t="s">
        <v>403</v>
      </c>
      <c r="B124" s="21">
        <v>133</v>
      </c>
      <c r="C124" s="21">
        <v>36</v>
      </c>
      <c r="D124" s="21">
        <v>69</v>
      </c>
      <c r="E124" s="21">
        <v>5</v>
      </c>
      <c r="F124" s="21">
        <v>21</v>
      </c>
      <c r="G124" s="21">
        <v>17</v>
      </c>
      <c r="H124" s="21">
        <v>2</v>
      </c>
      <c r="I124" s="21">
        <v>39</v>
      </c>
      <c r="J124" s="21">
        <v>34</v>
      </c>
      <c r="K124" s="21">
        <v>27</v>
      </c>
      <c r="L124" s="21">
        <v>7</v>
      </c>
      <c r="M124" s="21">
        <v>3</v>
      </c>
      <c r="N124" s="21">
        <v>28</v>
      </c>
      <c r="O124" s="21">
        <v>0</v>
      </c>
    </row>
    <row r="125" spans="1:15" x14ac:dyDescent="0.2">
      <c r="A125" s="20" t="s">
        <v>404</v>
      </c>
      <c r="B125" s="21">
        <v>120</v>
      </c>
      <c r="C125" s="21">
        <v>35</v>
      </c>
      <c r="D125" s="21">
        <v>55</v>
      </c>
      <c r="E125" s="21">
        <v>2</v>
      </c>
      <c r="F125" s="21">
        <v>24</v>
      </c>
      <c r="G125" s="21">
        <v>12</v>
      </c>
      <c r="H125" s="21">
        <v>7</v>
      </c>
      <c r="I125" s="21">
        <v>50</v>
      </c>
      <c r="J125" s="21">
        <v>50</v>
      </c>
      <c r="K125" s="21">
        <v>26</v>
      </c>
      <c r="L125" s="21">
        <v>7</v>
      </c>
      <c r="M125" s="21">
        <v>1</v>
      </c>
      <c r="N125" s="21">
        <v>14</v>
      </c>
      <c r="O125" s="21">
        <v>5</v>
      </c>
    </row>
    <row r="126" spans="1:15" x14ac:dyDescent="0.2">
      <c r="A126" s="20" t="s">
        <v>405</v>
      </c>
      <c r="B126" s="21">
        <v>246</v>
      </c>
      <c r="C126" s="21">
        <v>108</v>
      </c>
      <c r="D126" s="21">
        <v>116</v>
      </c>
      <c r="E126" s="21">
        <v>10</v>
      </c>
      <c r="F126" s="21">
        <v>55</v>
      </c>
      <c r="G126" s="21">
        <v>37</v>
      </c>
      <c r="H126" s="21">
        <v>18</v>
      </c>
      <c r="I126" s="21">
        <v>70</v>
      </c>
      <c r="J126" s="21">
        <v>80</v>
      </c>
      <c r="K126" s="21">
        <v>66</v>
      </c>
      <c r="L126" s="21">
        <v>11</v>
      </c>
      <c r="M126" s="21">
        <v>4</v>
      </c>
      <c r="N126" s="21">
        <v>47</v>
      </c>
      <c r="O126" s="21">
        <v>6</v>
      </c>
    </row>
    <row r="127" spans="1:15" x14ac:dyDescent="0.2">
      <c r="A127" s="20" t="s">
        <v>398</v>
      </c>
      <c r="B127" s="21">
        <v>468</v>
      </c>
      <c r="C127" s="21">
        <v>145</v>
      </c>
      <c r="D127" s="21">
        <v>216</v>
      </c>
      <c r="E127" s="21">
        <v>28</v>
      </c>
      <c r="F127" s="21">
        <v>83</v>
      </c>
      <c r="G127" s="21">
        <v>48</v>
      </c>
      <c r="H127" s="21">
        <v>29</v>
      </c>
      <c r="I127" s="21">
        <v>179</v>
      </c>
      <c r="J127" s="21">
        <v>71</v>
      </c>
      <c r="K127" s="21">
        <v>114</v>
      </c>
      <c r="L127" s="21">
        <v>26</v>
      </c>
      <c r="M127" s="21">
        <v>5</v>
      </c>
      <c r="N127" s="21">
        <v>109</v>
      </c>
      <c r="O127" s="21">
        <v>5</v>
      </c>
    </row>
    <row r="128" spans="1:15" x14ac:dyDescent="0.2">
      <c r="A128" s="20" t="s">
        <v>406</v>
      </c>
      <c r="B128" s="21">
        <v>180</v>
      </c>
      <c r="C128" s="21">
        <v>36</v>
      </c>
      <c r="D128" s="21">
        <v>72</v>
      </c>
      <c r="E128" s="21">
        <v>3</v>
      </c>
      <c r="F128" s="21">
        <v>14</v>
      </c>
      <c r="G128" s="21">
        <v>20</v>
      </c>
      <c r="H128" s="21">
        <v>6</v>
      </c>
      <c r="I128" s="21">
        <v>79</v>
      </c>
      <c r="J128" s="21">
        <v>24</v>
      </c>
      <c r="K128" s="21">
        <v>39</v>
      </c>
      <c r="L128" s="21">
        <v>7</v>
      </c>
      <c r="M128" s="21">
        <v>3</v>
      </c>
      <c r="N128" s="21">
        <v>52</v>
      </c>
      <c r="O128" s="21">
        <v>6</v>
      </c>
    </row>
    <row r="129" spans="1:15" x14ac:dyDescent="0.2">
      <c r="A129" s="20" t="s">
        <v>407</v>
      </c>
      <c r="B129" s="21">
        <v>77</v>
      </c>
      <c r="C129" s="21">
        <v>24</v>
      </c>
      <c r="D129" s="21">
        <v>39</v>
      </c>
      <c r="E129" s="21">
        <v>1</v>
      </c>
      <c r="F129" s="21">
        <v>19</v>
      </c>
      <c r="G129" s="21">
        <v>9</v>
      </c>
      <c r="H129" s="21">
        <v>3</v>
      </c>
      <c r="I129" s="21">
        <v>32</v>
      </c>
      <c r="J129" s="21">
        <v>18</v>
      </c>
      <c r="K129" s="21">
        <v>25</v>
      </c>
      <c r="L129" s="21">
        <v>3</v>
      </c>
      <c r="M129" s="21">
        <v>1</v>
      </c>
      <c r="N129" s="21">
        <v>15</v>
      </c>
      <c r="O129" s="21">
        <v>5</v>
      </c>
    </row>
    <row r="130" spans="1:15" x14ac:dyDescent="0.2">
      <c r="A130" s="33" t="s">
        <v>400</v>
      </c>
      <c r="B130" s="34">
        <v>296</v>
      </c>
      <c r="C130" s="34">
        <v>62</v>
      </c>
      <c r="D130" s="34">
        <v>103</v>
      </c>
      <c r="E130" s="34">
        <v>12</v>
      </c>
      <c r="F130" s="34">
        <v>31</v>
      </c>
      <c r="G130" s="34">
        <v>31</v>
      </c>
      <c r="H130" s="34">
        <v>15</v>
      </c>
      <c r="I130" s="34">
        <v>101</v>
      </c>
      <c r="J130" s="34">
        <v>44</v>
      </c>
      <c r="K130" s="34">
        <v>78</v>
      </c>
      <c r="L130" s="34">
        <v>18</v>
      </c>
      <c r="M130" s="34">
        <v>7</v>
      </c>
      <c r="N130" s="34">
        <v>85</v>
      </c>
      <c r="O130" s="34">
        <v>7</v>
      </c>
    </row>
  </sheetData>
  <phoneticPr fontId="2"/>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CBB24-3264-4709-8761-4CB882B48CF7}">
  <dimension ref="A1:L130"/>
  <sheetViews>
    <sheetView workbookViewId="0">
      <selection activeCell="A2" sqref="A2"/>
    </sheetView>
  </sheetViews>
  <sheetFormatPr defaultColWidth="9" defaultRowHeight="12.6" x14ac:dyDescent="0.2"/>
  <cols>
    <col min="1" max="1" width="43" style="12" bestFit="1" customWidth="1"/>
    <col min="2" max="256" width="7.6640625" style="12" customWidth="1"/>
    <col min="257" max="16384" width="9" style="12"/>
  </cols>
  <sheetData>
    <row r="1" spans="1:12" x14ac:dyDescent="0.2">
      <c r="A1" s="11" t="s">
        <v>3</v>
      </c>
      <c r="B1" s="7"/>
    </row>
    <row r="2" spans="1:12" x14ac:dyDescent="0.2">
      <c r="A2" s="15" t="str">
        <f xml:space="preserve"> HYPERLINK("#'目次'!B43","[37]")</f>
        <v>[37]</v>
      </c>
    </row>
    <row r="3" spans="1:12" x14ac:dyDescent="0.2">
      <c r="A3" s="7" t="s">
        <v>3</v>
      </c>
      <c r="B3" s="8" t="s">
        <v>51</v>
      </c>
    </row>
    <row r="4" spans="1:12" x14ac:dyDescent="0.2">
      <c r="A4" s="7" t="s">
        <v>3</v>
      </c>
      <c r="B4" s="8" t="s">
        <v>50</v>
      </c>
    </row>
    <row r="5" spans="1:12" s="18" customFormat="1" ht="88.2" x14ac:dyDescent="0.2">
      <c r="A5" s="16" t="s">
        <v>3</v>
      </c>
      <c r="B5" s="17" t="s">
        <v>582</v>
      </c>
      <c r="C5" s="17" t="s">
        <v>232</v>
      </c>
      <c r="D5" s="17" t="s">
        <v>233</v>
      </c>
      <c r="E5" s="17" t="s">
        <v>234</v>
      </c>
      <c r="F5" s="17" t="s">
        <v>235</v>
      </c>
      <c r="G5" s="17" t="s">
        <v>236</v>
      </c>
      <c r="H5" s="17" t="s">
        <v>237</v>
      </c>
      <c r="I5" s="17" t="s">
        <v>238</v>
      </c>
      <c r="J5" s="17" t="s">
        <v>239</v>
      </c>
      <c r="K5" s="17" t="s">
        <v>634</v>
      </c>
      <c r="L5" s="17" t="s">
        <v>613</v>
      </c>
    </row>
    <row r="6" spans="1:12" x14ac:dyDescent="0.2">
      <c r="A6" s="19" t="s">
        <v>585</v>
      </c>
      <c r="B6" s="10">
        <v>2677</v>
      </c>
      <c r="C6" s="10">
        <v>222</v>
      </c>
      <c r="D6" s="10">
        <v>1191</v>
      </c>
      <c r="E6" s="10">
        <v>419</v>
      </c>
      <c r="F6" s="10">
        <v>218</v>
      </c>
      <c r="G6" s="10">
        <v>562</v>
      </c>
      <c r="H6" s="10">
        <v>309</v>
      </c>
      <c r="I6" s="10">
        <v>103</v>
      </c>
      <c r="J6" s="10">
        <v>169</v>
      </c>
      <c r="K6" s="10">
        <v>163</v>
      </c>
      <c r="L6" s="10">
        <v>203</v>
      </c>
    </row>
    <row r="7" spans="1:12" x14ac:dyDescent="0.2">
      <c r="A7" s="9" t="s">
        <v>339</v>
      </c>
      <c r="B7" s="9"/>
      <c r="C7" s="9"/>
      <c r="D7" s="9"/>
      <c r="E7" s="9"/>
      <c r="F7" s="9"/>
      <c r="G7" s="9"/>
      <c r="H7" s="9"/>
      <c r="I7" s="9"/>
      <c r="J7" s="9"/>
      <c r="K7" s="9"/>
      <c r="L7" s="9"/>
    </row>
    <row r="8" spans="1:12" x14ac:dyDescent="0.2">
      <c r="A8" s="20" t="s">
        <v>340</v>
      </c>
      <c r="B8" s="21">
        <v>1277</v>
      </c>
      <c r="C8" s="21">
        <v>104</v>
      </c>
      <c r="D8" s="21">
        <v>608</v>
      </c>
      <c r="E8" s="21">
        <v>212</v>
      </c>
      <c r="F8" s="21">
        <v>106</v>
      </c>
      <c r="G8" s="21">
        <v>223</v>
      </c>
      <c r="H8" s="21">
        <v>135</v>
      </c>
      <c r="I8" s="21">
        <v>45</v>
      </c>
      <c r="J8" s="21">
        <v>95</v>
      </c>
      <c r="K8" s="21">
        <v>76</v>
      </c>
      <c r="L8" s="21">
        <v>92</v>
      </c>
    </row>
    <row r="9" spans="1:12" x14ac:dyDescent="0.2">
      <c r="A9" s="20" t="s">
        <v>341</v>
      </c>
      <c r="B9" s="21">
        <v>1400</v>
      </c>
      <c r="C9" s="21">
        <v>118</v>
      </c>
      <c r="D9" s="21">
        <v>583</v>
      </c>
      <c r="E9" s="21">
        <v>207</v>
      </c>
      <c r="F9" s="21">
        <v>112</v>
      </c>
      <c r="G9" s="21">
        <v>339</v>
      </c>
      <c r="H9" s="21">
        <v>174</v>
      </c>
      <c r="I9" s="21">
        <v>58</v>
      </c>
      <c r="J9" s="21">
        <v>74</v>
      </c>
      <c r="K9" s="21">
        <v>87</v>
      </c>
      <c r="L9" s="21">
        <v>111</v>
      </c>
    </row>
    <row r="10" spans="1:12" x14ac:dyDescent="0.2">
      <c r="A10" s="9" t="s">
        <v>342</v>
      </c>
      <c r="B10" s="9"/>
      <c r="C10" s="9"/>
      <c r="D10" s="9"/>
      <c r="E10" s="9"/>
      <c r="F10" s="9"/>
      <c r="G10" s="9"/>
      <c r="H10" s="9"/>
      <c r="I10" s="9"/>
      <c r="J10" s="9"/>
      <c r="K10" s="9"/>
      <c r="L10" s="9"/>
    </row>
    <row r="11" spans="1:12" x14ac:dyDescent="0.2">
      <c r="A11" s="20" t="s">
        <v>343</v>
      </c>
      <c r="B11" s="21">
        <v>610</v>
      </c>
      <c r="C11" s="21">
        <v>46</v>
      </c>
      <c r="D11" s="21">
        <v>231</v>
      </c>
      <c r="E11" s="21">
        <v>140</v>
      </c>
      <c r="F11" s="21">
        <v>79</v>
      </c>
      <c r="G11" s="21">
        <v>155</v>
      </c>
      <c r="H11" s="21">
        <v>84</v>
      </c>
      <c r="I11" s="21">
        <v>25</v>
      </c>
      <c r="J11" s="21">
        <v>32</v>
      </c>
      <c r="K11" s="21">
        <v>28</v>
      </c>
      <c r="L11" s="21">
        <v>30</v>
      </c>
    </row>
    <row r="12" spans="1:12" x14ac:dyDescent="0.2">
      <c r="A12" s="20" t="s">
        <v>344</v>
      </c>
      <c r="B12" s="21">
        <v>755</v>
      </c>
      <c r="C12" s="21">
        <v>60</v>
      </c>
      <c r="D12" s="21">
        <v>342</v>
      </c>
      <c r="E12" s="21">
        <v>130</v>
      </c>
      <c r="F12" s="21">
        <v>61</v>
      </c>
      <c r="G12" s="21">
        <v>140</v>
      </c>
      <c r="H12" s="21">
        <v>79</v>
      </c>
      <c r="I12" s="21">
        <v>19</v>
      </c>
      <c r="J12" s="21">
        <v>38</v>
      </c>
      <c r="K12" s="21">
        <v>54</v>
      </c>
      <c r="L12" s="21">
        <v>51</v>
      </c>
    </row>
    <row r="13" spans="1:12" x14ac:dyDescent="0.2">
      <c r="A13" s="20" t="s">
        <v>345</v>
      </c>
      <c r="B13" s="21">
        <v>601</v>
      </c>
      <c r="C13" s="21">
        <v>53</v>
      </c>
      <c r="D13" s="21">
        <v>286</v>
      </c>
      <c r="E13" s="21">
        <v>81</v>
      </c>
      <c r="F13" s="21">
        <v>31</v>
      </c>
      <c r="G13" s="21">
        <v>121</v>
      </c>
      <c r="H13" s="21">
        <v>64</v>
      </c>
      <c r="I13" s="21">
        <v>19</v>
      </c>
      <c r="J13" s="21">
        <v>42</v>
      </c>
      <c r="K13" s="21">
        <v>31</v>
      </c>
      <c r="L13" s="21">
        <v>50</v>
      </c>
    </row>
    <row r="14" spans="1:12" x14ac:dyDescent="0.2">
      <c r="A14" s="20" t="s">
        <v>346</v>
      </c>
      <c r="B14" s="21">
        <v>425</v>
      </c>
      <c r="C14" s="21">
        <v>36</v>
      </c>
      <c r="D14" s="21">
        <v>201</v>
      </c>
      <c r="E14" s="21">
        <v>43</v>
      </c>
      <c r="F14" s="21">
        <v>28</v>
      </c>
      <c r="G14" s="21">
        <v>81</v>
      </c>
      <c r="H14" s="21">
        <v>40</v>
      </c>
      <c r="I14" s="21">
        <v>31</v>
      </c>
      <c r="J14" s="21">
        <v>31</v>
      </c>
      <c r="K14" s="21">
        <v>28</v>
      </c>
      <c r="L14" s="21">
        <v>49</v>
      </c>
    </row>
    <row r="15" spans="1:12" x14ac:dyDescent="0.2">
      <c r="A15" s="20" t="s">
        <v>347</v>
      </c>
      <c r="B15" s="21">
        <v>217</v>
      </c>
      <c r="C15" s="21">
        <v>22</v>
      </c>
      <c r="D15" s="21">
        <v>102</v>
      </c>
      <c r="E15" s="21">
        <v>18</v>
      </c>
      <c r="F15" s="21">
        <v>17</v>
      </c>
      <c r="G15" s="21">
        <v>46</v>
      </c>
      <c r="H15" s="21">
        <v>33</v>
      </c>
      <c r="I15" s="21">
        <v>5</v>
      </c>
      <c r="J15" s="21">
        <v>20</v>
      </c>
      <c r="K15" s="21">
        <v>17</v>
      </c>
      <c r="L15" s="21">
        <v>18</v>
      </c>
    </row>
    <row r="16" spans="1:12" x14ac:dyDescent="0.2">
      <c r="A16" s="20" t="s">
        <v>348</v>
      </c>
      <c r="B16" s="21">
        <v>56</v>
      </c>
      <c r="C16" s="21">
        <v>5</v>
      </c>
      <c r="D16" s="21">
        <v>23</v>
      </c>
      <c r="E16" s="21">
        <v>6</v>
      </c>
      <c r="F16" s="21">
        <v>2</v>
      </c>
      <c r="G16" s="21">
        <v>14</v>
      </c>
      <c r="H16" s="21">
        <v>8</v>
      </c>
      <c r="I16" s="21">
        <v>4</v>
      </c>
      <c r="J16" s="21">
        <v>5</v>
      </c>
      <c r="K16" s="21">
        <v>3</v>
      </c>
      <c r="L16" s="21">
        <v>4</v>
      </c>
    </row>
    <row r="17" spans="1:12" x14ac:dyDescent="0.2">
      <c r="A17" s="20" t="s">
        <v>349</v>
      </c>
      <c r="B17" s="21">
        <v>13</v>
      </c>
      <c r="C17" s="21">
        <v>0</v>
      </c>
      <c r="D17" s="21">
        <v>6</v>
      </c>
      <c r="E17" s="21">
        <v>1</v>
      </c>
      <c r="F17" s="21">
        <v>0</v>
      </c>
      <c r="G17" s="21">
        <v>5</v>
      </c>
      <c r="H17" s="21">
        <v>1</v>
      </c>
      <c r="I17" s="21">
        <v>0</v>
      </c>
      <c r="J17" s="21">
        <v>1</v>
      </c>
      <c r="K17" s="21">
        <v>2</v>
      </c>
      <c r="L17" s="21">
        <v>1</v>
      </c>
    </row>
    <row r="18" spans="1:12" x14ac:dyDescent="0.2">
      <c r="A18" s="20" t="s">
        <v>350</v>
      </c>
      <c r="B18" s="21">
        <v>1365</v>
      </c>
      <c r="C18" s="21">
        <v>106</v>
      </c>
      <c r="D18" s="21">
        <v>573</v>
      </c>
      <c r="E18" s="21">
        <v>270</v>
      </c>
      <c r="F18" s="21">
        <v>140</v>
      </c>
      <c r="G18" s="21">
        <v>295</v>
      </c>
      <c r="H18" s="21">
        <v>163</v>
      </c>
      <c r="I18" s="21">
        <v>44</v>
      </c>
      <c r="J18" s="21">
        <v>70</v>
      </c>
      <c r="K18" s="21">
        <v>82</v>
      </c>
      <c r="L18" s="21">
        <v>81</v>
      </c>
    </row>
    <row r="19" spans="1:12" x14ac:dyDescent="0.2">
      <c r="A19" s="20" t="s">
        <v>351</v>
      </c>
      <c r="B19" s="21">
        <v>1026</v>
      </c>
      <c r="C19" s="21">
        <v>89</v>
      </c>
      <c r="D19" s="21">
        <v>487</v>
      </c>
      <c r="E19" s="21">
        <v>124</v>
      </c>
      <c r="F19" s="21">
        <v>59</v>
      </c>
      <c r="G19" s="21">
        <v>202</v>
      </c>
      <c r="H19" s="21">
        <v>104</v>
      </c>
      <c r="I19" s="21">
        <v>50</v>
      </c>
      <c r="J19" s="21">
        <v>73</v>
      </c>
      <c r="K19" s="21">
        <v>59</v>
      </c>
      <c r="L19" s="21">
        <v>99</v>
      </c>
    </row>
    <row r="20" spans="1:12" x14ac:dyDescent="0.2">
      <c r="A20" s="20" t="s">
        <v>352</v>
      </c>
      <c r="B20" s="21">
        <v>286</v>
      </c>
      <c r="C20" s="21">
        <v>27</v>
      </c>
      <c r="D20" s="21">
        <v>131</v>
      </c>
      <c r="E20" s="21">
        <v>25</v>
      </c>
      <c r="F20" s="21">
        <v>19</v>
      </c>
      <c r="G20" s="21">
        <v>65</v>
      </c>
      <c r="H20" s="21">
        <v>42</v>
      </c>
      <c r="I20" s="21">
        <v>9</v>
      </c>
      <c r="J20" s="21">
        <v>26</v>
      </c>
      <c r="K20" s="21">
        <v>22</v>
      </c>
      <c r="L20" s="21">
        <v>23</v>
      </c>
    </row>
    <row r="21" spans="1:12" x14ac:dyDescent="0.2">
      <c r="A21" s="20" t="s">
        <v>353</v>
      </c>
      <c r="B21" s="21">
        <v>1312</v>
      </c>
      <c r="C21" s="21">
        <v>116</v>
      </c>
      <c r="D21" s="21">
        <v>618</v>
      </c>
      <c r="E21" s="21">
        <v>149</v>
      </c>
      <c r="F21" s="21">
        <v>78</v>
      </c>
      <c r="G21" s="21">
        <v>267</v>
      </c>
      <c r="H21" s="21">
        <v>146</v>
      </c>
      <c r="I21" s="21">
        <v>59</v>
      </c>
      <c r="J21" s="21">
        <v>99</v>
      </c>
      <c r="K21" s="21">
        <v>81</v>
      </c>
      <c r="L21" s="21">
        <v>122</v>
      </c>
    </row>
    <row r="22" spans="1:12" x14ac:dyDescent="0.2">
      <c r="A22" s="9" t="s">
        <v>354</v>
      </c>
      <c r="B22" s="10">
        <v>298</v>
      </c>
      <c r="C22" s="10">
        <v>15</v>
      </c>
      <c r="D22" s="10">
        <v>123</v>
      </c>
      <c r="E22" s="10">
        <v>76</v>
      </c>
      <c r="F22" s="10">
        <v>34</v>
      </c>
      <c r="G22" s="10">
        <v>58</v>
      </c>
      <c r="H22" s="10">
        <v>38</v>
      </c>
      <c r="I22" s="10">
        <v>10</v>
      </c>
      <c r="J22" s="10">
        <v>16</v>
      </c>
      <c r="K22" s="10">
        <v>15</v>
      </c>
      <c r="L22" s="10">
        <v>18</v>
      </c>
    </row>
    <row r="23" spans="1:12" x14ac:dyDescent="0.2">
      <c r="A23" s="20" t="s">
        <v>344</v>
      </c>
      <c r="B23" s="21">
        <v>388</v>
      </c>
      <c r="C23" s="21">
        <v>31</v>
      </c>
      <c r="D23" s="21">
        <v>191</v>
      </c>
      <c r="E23" s="21">
        <v>63</v>
      </c>
      <c r="F23" s="21">
        <v>35</v>
      </c>
      <c r="G23" s="21">
        <v>63</v>
      </c>
      <c r="H23" s="21">
        <v>40</v>
      </c>
      <c r="I23" s="21">
        <v>12</v>
      </c>
      <c r="J23" s="21">
        <v>23</v>
      </c>
      <c r="K23" s="21">
        <v>28</v>
      </c>
      <c r="L23" s="21">
        <v>23</v>
      </c>
    </row>
    <row r="24" spans="1:12" x14ac:dyDescent="0.2">
      <c r="A24" s="20" t="s">
        <v>345</v>
      </c>
      <c r="B24" s="21">
        <v>299</v>
      </c>
      <c r="C24" s="21">
        <v>26</v>
      </c>
      <c r="D24" s="21">
        <v>149</v>
      </c>
      <c r="E24" s="21">
        <v>47</v>
      </c>
      <c r="F24" s="21">
        <v>18</v>
      </c>
      <c r="G24" s="21">
        <v>51</v>
      </c>
      <c r="H24" s="21">
        <v>28</v>
      </c>
      <c r="I24" s="21">
        <v>4</v>
      </c>
      <c r="J24" s="21">
        <v>27</v>
      </c>
      <c r="K24" s="21">
        <v>15</v>
      </c>
      <c r="L24" s="21">
        <v>24</v>
      </c>
    </row>
    <row r="25" spans="1:12" x14ac:dyDescent="0.2">
      <c r="A25" s="20" t="s">
        <v>346</v>
      </c>
      <c r="B25" s="21">
        <v>192</v>
      </c>
      <c r="C25" s="21">
        <v>20</v>
      </c>
      <c r="D25" s="21">
        <v>100</v>
      </c>
      <c r="E25" s="21">
        <v>15</v>
      </c>
      <c r="F25" s="21">
        <v>13</v>
      </c>
      <c r="G25" s="21">
        <v>33</v>
      </c>
      <c r="H25" s="21">
        <v>13</v>
      </c>
      <c r="I25" s="21">
        <v>15</v>
      </c>
      <c r="J25" s="21">
        <v>17</v>
      </c>
      <c r="K25" s="21">
        <v>14</v>
      </c>
      <c r="L25" s="21">
        <v>16</v>
      </c>
    </row>
    <row r="26" spans="1:12" x14ac:dyDescent="0.2">
      <c r="A26" s="20" t="s">
        <v>347</v>
      </c>
      <c r="B26" s="21">
        <v>77</v>
      </c>
      <c r="C26" s="21">
        <v>12</v>
      </c>
      <c r="D26" s="21">
        <v>37</v>
      </c>
      <c r="E26" s="21">
        <v>7</v>
      </c>
      <c r="F26" s="21">
        <v>5</v>
      </c>
      <c r="G26" s="21">
        <v>11</v>
      </c>
      <c r="H26" s="21">
        <v>12</v>
      </c>
      <c r="I26" s="21">
        <v>2</v>
      </c>
      <c r="J26" s="21">
        <v>11</v>
      </c>
      <c r="K26" s="21">
        <v>2</v>
      </c>
      <c r="L26" s="21">
        <v>8</v>
      </c>
    </row>
    <row r="27" spans="1:12" x14ac:dyDescent="0.2">
      <c r="A27" s="20" t="s">
        <v>348</v>
      </c>
      <c r="B27" s="21">
        <v>19</v>
      </c>
      <c r="C27" s="21">
        <v>0</v>
      </c>
      <c r="D27" s="21">
        <v>7</v>
      </c>
      <c r="E27" s="21">
        <v>4</v>
      </c>
      <c r="F27" s="21">
        <v>1</v>
      </c>
      <c r="G27" s="21">
        <v>5</v>
      </c>
      <c r="H27" s="21">
        <v>4</v>
      </c>
      <c r="I27" s="21">
        <v>2</v>
      </c>
      <c r="J27" s="21">
        <v>1</v>
      </c>
      <c r="K27" s="21">
        <v>2</v>
      </c>
      <c r="L27" s="21">
        <v>2</v>
      </c>
    </row>
    <row r="28" spans="1:12" x14ac:dyDescent="0.2">
      <c r="A28" s="20" t="s">
        <v>349</v>
      </c>
      <c r="B28" s="21">
        <v>4</v>
      </c>
      <c r="C28" s="21">
        <v>0</v>
      </c>
      <c r="D28" s="21">
        <v>1</v>
      </c>
      <c r="E28" s="21">
        <v>0</v>
      </c>
      <c r="F28" s="21">
        <v>0</v>
      </c>
      <c r="G28" s="21">
        <v>2</v>
      </c>
      <c r="H28" s="21">
        <v>0</v>
      </c>
      <c r="I28" s="21">
        <v>0</v>
      </c>
      <c r="J28" s="21">
        <v>0</v>
      </c>
      <c r="K28" s="21">
        <v>0</v>
      </c>
      <c r="L28" s="21">
        <v>1</v>
      </c>
    </row>
    <row r="29" spans="1:12" x14ac:dyDescent="0.2">
      <c r="A29" s="20" t="s">
        <v>350</v>
      </c>
      <c r="B29" s="21">
        <v>686</v>
      </c>
      <c r="C29" s="21">
        <v>46</v>
      </c>
      <c r="D29" s="21">
        <v>314</v>
      </c>
      <c r="E29" s="21">
        <v>139</v>
      </c>
      <c r="F29" s="21">
        <v>69</v>
      </c>
      <c r="G29" s="21">
        <v>121</v>
      </c>
      <c r="H29" s="21">
        <v>78</v>
      </c>
      <c r="I29" s="21">
        <v>22</v>
      </c>
      <c r="J29" s="21">
        <v>39</v>
      </c>
      <c r="K29" s="21">
        <v>43</v>
      </c>
      <c r="L29" s="21">
        <v>41</v>
      </c>
    </row>
    <row r="30" spans="1:12" x14ac:dyDescent="0.2">
      <c r="A30" s="20" t="s">
        <v>351</v>
      </c>
      <c r="B30" s="21">
        <v>491</v>
      </c>
      <c r="C30" s="21">
        <v>46</v>
      </c>
      <c r="D30" s="21">
        <v>249</v>
      </c>
      <c r="E30" s="21">
        <v>62</v>
      </c>
      <c r="F30" s="21">
        <v>31</v>
      </c>
      <c r="G30" s="21">
        <v>84</v>
      </c>
      <c r="H30" s="21">
        <v>41</v>
      </c>
      <c r="I30" s="21">
        <v>19</v>
      </c>
      <c r="J30" s="21">
        <v>44</v>
      </c>
      <c r="K30" s="21">
        <v>29</v>
      </c>
      <c r="L30" s="21">
        <v>40</v>
      </c>
    </row>
    <row r="31" spans="1:12" x14ac:dyDescent="0.2">
      <c r="A31" s="20" t="s">
        <v>352</v>
      </c>
      <c r="B31" s="21">
        <v>100</v>
      </c>
      <c r="C31" s="21">
        <v>12</v>
      </c>
      <c r="D31" s="21">
        <v>45</v>
      </c>
      <c r="E31" s="21">
        <v>11</v>
      </c>
      <c r="F31" s="21">
        <v>6</v>
      </c>
      <c r="G31" s="21">
        <v>18</v>
      </c>
      <c r="H31" s="21">
        <v>16</v>
      </c>
      <c r="I31" s="21">
        <v>4</v>
      </c>
      <c r="J31" s="21">
        <v>12</v>
      </c>
      <c r="K31" s="21">
        <v>4</v>
      </c>
      <c r="L31" s="21">
        <v>11</v>
      </c>
    </row>
    <row r="32" spans="1:12" x14ac:dyDescent="0.2">
      <c r="A32" s="20" t="s">
        <v>353</v>
      </c>
      <c r="B32" s="21">
        <v>591</v>
      </c>
      <c r="C32" s="21">
        <v>58</v>
      </c>
      <c r="D32" s="21">
        <v>294</v>
      </c>
      <c r="E32" s="21">
        <v>73</v>
      </c>
      <c r="F32" s="21">
        <v>37</v>
      </c>
      <c r="G32" s="21">
        <v>102</v>
      </c>
      <c r="H32" s="21">
        <v>57</v>
      </c>
      <c r="I32" s="21">
        <v>23</v>
      </c>
      <c r="J32" s="21">
        <v>56</v>
      </c>
      <c r="K32" s="21">
        <v>33</v>
      </c>
      <c r="L32" s="21">
        <v>51</v>
      </c>
    </row>
    <row r="33" spans="1:12" x14ac:dyDescent="0.2">
      <c r="A33" s="9" t="s">
        <v>355</v>
      </c>
      <c r="B33" s="10">
        <v>312</v>
      </c>
      <c r="C33" s="10">
        <v>31</v>
      </c>
      <c r="D33" s="10">
        <v>108</v>
      </c>
      <c r="E33" s="10">
        <v>64</v>
      </c>
      <c r="F33" s="10">
        <v>45</v>
      </c>
      <c r="G33" s="10">
        <v>97</v>
      </c>
      <c r="H33" s="10">
        <v>46</v>
      </c>
      <c r="I33" s="10">
        <v>15</v>
      </c>
      <c r="J33" s="10">
        <v>16</v>
      </c>
      <c r="K33" s="10">
        <v>13</v>
      </c>
      <c r="L33" s="10">
        <v>12</v>
      </c>
    </row>
    <row r="34" spans="1:12" x14ac:dyDescent="0.2">
      <c r="A34" s="20" t="s">
        <v>344</v>
      </c>
      <c r="B34" s="21">
        <v>367</v>
      </c>
      <c r="C34" s="21">
        <v>29</v>
      </c>
      <c r="D34" s="21">
        <v>151</v>
      </c>
      <c r="E34" s="21">
        <v>67</v>
      </c>
      <c r="F34" s="21">
        <v>26</v>
      </c>
      <c r="G34" s="21">
        <v>77</v>
      </c>
      <c r="H34" s="21">
        <v>39</v>
      </c>
      <c r="I34" s="21">
        <v>7</v>
      </c>
      <c r="J34" s="21">
        <v>15</v>
      </c>
      <c r="K34" s="21">
        <v>26</v>
      </c>
      <c r="L34" s="21">
        <v>28</v>
      </c>
    </row>
    <row r="35" spans="1:12" x14ac:dyDescent="0.2">
      <c r="A35" s="20" t="s">
        <v>345</v>
      </c>
      <c r="B35" s="21">
        <v>302</v>
      </c>
      <c r="C35" s="21">
        <v>27</v>
      </c>
      <c r="D35" s="21">
        <v>137</v>
      </c>
      <c r="E35" s="21">
        <v>34</v>
      </c>
      <c r="F35" s="21">
        <v>13</v>
      </c>
      <c r="G35" s="21">
        <v>70</v>
      </c>
      <c r="H35" s="21">
        <v>36</v>
      </c>
      <c r="I35" s="21">
        <v>15</v>
      </c>
      <c r="J35" s="21">
        <v>15</v>
      </c>
      <c r="K35" s="21">
        <v>16</v>
      </c>
      <c r="L35" s="21">
        <v>26</v>
      </c>
    </row>
    <row r="36" spans="1:12" x14ac:dyDescent="0.2">
      <c r="A36" s="20" t="s">
        <v>346</v>
      </c>
      <c r="B36" s="21">
        <v>233</v>
      </c>
      <c r="C36" s="21">
        <v>16</v>
      </c>
      <c r="D36" s="21">
        <v>101</v>
      </c>
      <c r="E36" s="21">
        <v>28</v>
      </c>
      <c r="F36" s="21">
        <v>15</v>
      </c>
      <c r="G36" s="21">
        <v>48</v>
      </c>
      <c r="H36" s="21">
        <v>27</v>
      </c>
      <c r="I36" s="21">
        <v>16</v>
      </c>
      <c r="J36" s="21">
        <v>14</v>
      </c>
      <c r="K36" s="21">
        <v>14</v>
      </c>
      <c r="L36" s="21">
        <v>33</v>
      </c>
    </row>
    <row r="37" spans="1:12" x14ac:dyDescent="0.2">
      <c r="A37" s="20" t="s">
        <v>347</v>
      </c>
      <c r="B37" s="21">
        <v>140</v>
      </c>
      <c r="C37" s="21">
        <v>10</v>
      </c>
      <c r="D37" s="21">
        <v>65</v>
      </c>
      <c r="E37" s="21">
        <v>11</v>
      </c>
      <c r="F37" s="21">
        <v>12</v>
      </c>
      <c r="G37" s="21">
        <v>35</v>
      </c>
      <c r="H37" s="21">
        <v>21</v>
      </c>
      <c r="I37" s="21">
        <v>3</v>
      </c>
      <c r="J37" s="21">
        <v>9</v>
      </c>
      <c r="K37" s="21">
        <v>15</v>
      </c>
      <c r="L37" s="21">
        <v>10</v>
      </c>
    </row>
    <row r="38" spans="1:12" x14ac:dyDescent="0.2">
      <c r="A38" s="20" t="s">
        <v>348</v>
      </c>
      <c r="B38" s="21">
        <v>37</v>
      </c>
      <c r="C38" s="21">
        <v>5</v>
      </c>
      <c r="D38" s="21">
        <v>16</v>
      </c>
      <c r="E38" s="21">
        <v>2</v>
      </c>
      <c r="F38" s="21">
        <v>1</v>
      </c>
      <c r="G38" s="21">
        <v>9</v>
      </c>
      <c r="H38" s="21">
        <v>4</v>
      </c>
      <c r="I38" s="21">
        <v>2</v>
      </c>
      <c r="J38" s="21">
        <v>4</v>
      </c>
      <c r="K38" s="21">
        <v>1</v>
      </c>
      <c r="L38" s="21">
        <v>2</v>
      </c>
    </row>
    <row r="39" spans="1:12" x14ac:dyDescent="0.2">
      <c r="A39" s="20" t="s">
        <v>349</v>
      </c>
      <c r="B39" s="21">
        <v>9</v>
      </c>
      <c r="C39" s="21">
        <v>0</v>
      </c>
      <c r="D39" s="21">
        <v>5</v>
      </c>
      <c r="E39" s="21">
        <v>1</v>
      </c>
      <c r="F39" s="21">
        <v>0</v>
      </c>
      <c r="G39" s="21">
        <v>3</v>
      </c>
      <c r="H39" s="21">
        <v>1</v>
      </c>
      <c r="I39" s="21">
        <v>0</v>
      </c>
      <c r="J39" s="21">
        <v>1</v>
      </c>
      <c r="K39" s="21">
        <v>2</v>
      </c>
      <c r="L39" s="21">
        <v>0</v>
      </c>
    </row>
    <row r="40" spans="1:12" x14ac:dyDescent="0.2">
      <c r="A40" s="20" t="s">
        <v>350</v>
      </c>
      <c r="B40" s="21">
        <v>679</v>
      </c>
      <c r="C40" s="21">
        <v>60</v>
      </c>
      <c r="D40" s="21">
        <v>259</v>
      </c>
      <c r="E40" s="21">
        <v>131</v>
      </c>
      <c r="F40" s="21">
        <v>71</v>
      </c>
      <c r="G40" s="21">
        <v>174</v>
      </c>
      <c r="H40" s="21">
        <v>85</v>
      </c>
      <c r="I40" s="21">
        <v>22</v>
      </c>
      <c r="J40" s="21">
        <v>31</v>
      </c>
      <c r="K40" s="21">
        <v>39</v>
      </c>
      <c r="L40" s="21">
        <v>40</v>
      </c>
    </row>
    <row r="41" spans="1:12" x14ac:dyDescent="0.2">
      <c r="A41" s="20" t="s">
        <v>351</v>
      </c>
      <c r="B41" s="21">
        <v>535</v>
      </c>
      <c r="C41" s="21">
        <v>43</v>
      </c>
      <c r="D41" s="21">
        <v>238</v>
      </c>
      <c r="E41" s="21">
        <v>62</v>
      </c>
      <c r="F41" s="21">
        <v>28</v>
      </c>
      <c r="G41" s="21">
        <v>118</v>
      </c>
      <c r="H41" s="21">
        <v>63</v>
      </c>
      <c r="I41" s="21">
        <v>31</v>
      </c>
      <c r="J41" s="21">
        <v>29</v>
      </c>
      <c r="K41" s="21">
        <v>30</v>
      </c>
      <c r="L41" s="21">
        <v>59</v>
      </c>
    </row>
    <row r="42" spans="1:12" x14ac:dyDescent="0.2">
      <c r="A42" s="20" t="s">
        <v>352</v>
      </c>
      <c r="B42" s="21">
        <v>186</v>
      </c>
      <c r="C42" s="21">
        <v>15</v>
      </c>
      <c r="D42" s="21">
        <v>86</v>
      </c>
      <c r="E42" s="21">
        <v>14</v>
      </c>
      <c r="F42" s="21">
        <v>13</v>
      </c>
      <c r="G42" s="21">
        <v>47</v>
      </c>
      <c r="H42" s="21">
        <v>26</v>
      </c>
      <c r="I42" s="21">
        <v>5</v>
      </c>
      <c r="J42" s="21">
        <v>14</v>
      </c>
      <c r="K42" s="21">
        <v>18</v>
      </c>
      <c r="L42" s="21">
        <v>12</v>
      </c>
    </row>
    <row r="43" spans="1:12" x14ac:dyDescent="0.2">
      <c r="A43" s="20" t="s">
        <v>353</v>
      </c>
      <c r="B43" s="21">
        <v>721</v>
      </c>
      <c r="C43" s="21">
        <v>58</v>
      </c>
      <c r="D43" s="21">
        <v>324</v>
      </c>
      <c r="E43" s="21">
        <v>76</v>
      </c>
      <c r="F43" s="21">
        <v>41</v>
      </c>
      <c r="G43" s="21">
        <v>165</v>
      </c>
      <c r="H43" s="21">
        <v>89</v>
      </c>
      <c r="I43" s="21">
        <v>36</v>
      </c>
      <c r="J43" s="21">
        <v>43</v>
      </c>
      <c r="K43" s="21">
        <v>48</v>
      </c>
      <c r="L43" s="21">
        <v>71</v>
      </c>
    </row>
    <row r="44" spans="1:12" x14ac:dyDescent="0.2">
      <c r="A44" s="9" t="s">
        <v>356</v>
      </c>
      <c r="B44" s="9"/>
      <c r="C44" s="9"/>
      <c r="D44" s="9"/>
      <c r="E44" s="9"/>
      <c r="F44" s="9"/>
      <c r="G44" s="9"/>
      <c r="H44" s="9"/>
      <c r="I44" s="9"/>
      <c r="J44" s="9"/>
      <c r="K44" s="9"/>
      <c r="L44" s="9"/>
    </row>
    <row r="45" spans="1:12" x14ac:dyDescent="0.2">
      <c r="A45" s="20" t="s">
        <v>357</v>
      </c>
      <c r="B45" s="21">
        <v>138</v>
      </c>
      <c r="C45" s="21">
        <v>9</v>
      </c>
      <c r="D45" s="21">
        <v>59</v>
      </c>
      <c r="E45" s="21">
        <v>13</v>
      </c>
      <c r="F45" s="21">
        <v>24</v>
      </c>
      <c r="G45" s="21">
        <v>39</v>
      </c>
      <c r="H45" s="21">
        <v>29</v>
      </c>
      <c r="I45" s="21">
        <v>5</v>
      </c>
      <c r="J45" s="21">
        <v>3</v>
      </c>
      <c r="K45" s="21">
        <v>17</v>
      </c>
      <c r="L45" s="21">
        <v>4</v>
      </c>
    </row>
    <row r="46" spans="1:12" x14ac:dyDescent="0.2">
      <c r="A46" s="20" t="s">
        <v>328</v>
      </c>
      <c r="B46" s="21">
        <v>1747</v>
      </c>
      <c r="C46" s="21">
        <v>155</v>
      </c>
      <c r="D46" s="21">
        <v>784</v>
      </c>
      <c r="E46" s="21">
        <v>332</v>
      </c>
      <c r="F46" s="21">
        <v>129</v>
      </c>
      <c r="G46" s="21">
        <v>323</v>
      </c>
      <c r="H46" s="21">
        <v>189</v>
      </c>
      <c r="I46" s="21">
        <v>55</v>
      </c>
      <c r="J46" s="21">
        <v>121</v>
      </c>
      <c r="K46" s="21">
        <v>81</v>
      </c>
      <c r="L46" s="21">
        <v>134</v>
      </c>
    </row>
    <row r="47" spans="1:12" x14ac:dyDescent="0.2">
      <c r="A47" s="20" t="s">
        <v>329</v>
      </c>
      <c r="B47" s="21">
        <v>191</v>
      </c>
      <c r="C47" s="21">
        <v>8</v>
      </c>
      <c r="D47" s="21">
        <v>71</v>
      </c>
      <c r="E47" s="21">
        <v>20</v>
      </c>
      <c r="F47" s="21">
        <v>18</v>
      </c>
      <c r="G47" s="21">
        <v>45</v>
      </c>
      <c r="H47" s="21">
        <v>18</v>
      </c>
      <c r="I47" s="21">
        <v>16</v>
      </c>
      <c r="J47" s="21">
        <v>11</v>
      </c>
      <c r="K47" s="21">
        <v>26</v>
      </c>
      <c r="L47" s="21">
        <v>15</v>
      </c>
    </row>
    <row r="48" spans="1:12" x14ac:dyDescent="0.2">
      <c r="A48" s="20" t="s">
        <v>330</v>
      </c>
      <c r="B48" s="21">
        <v>544</v>
      </c>
      <c r="C48" s="21">
        <v>44</v>
      </c>
      <c r="D48" s="21">
        <v>251</v>
      </c>
      <c r="E48" s="21">
        <v>48</v>
      </c>
      <c r="F48" s="21">
        <v>43</v>
      </c>
      <c r="G48" s="21">
        <v>141</v>
      </c>
      <c r="H48" s="21">
        <v>69</v>
      </c>
      <c r="I48" s="21">
        <v>25</v>
      </c>
      <c r="J48" s="21">
        <v>28</v>
      </c>
      <c r="K48" s="21">
        <v>35</v>
      </c>
      <c r="L48" s="21">
        <v>45</v>
      </c>
    </row>
    <row r="49" spans="1:12" x14ac:dyDescent="0.2">
      <c r="A49" s="20" t="s">
        <v>358</v>
      </c>
      <c r="B49" s="21">
        <v>57</v>
      </c>
      <c r="C49" s="21">
        <v>6</v>
      </c>
      <c r="D49" s="21">
        <v>26</v>
      </c>
      <c r="E49" s="21">
        <v>6</v>
      </c>
      <c r="F49" s="21">
        <v>4</v>
      </c>
      <c r="G49" s="21">
        <v>14</v>
      </c>
      <c r="H49" s="21">
        <v>4</v>
      </c>
      <c r="I49" s="21">
        <v>2</v>
      </c>
      <c r="J49" s="21">
        <v>6</v>
      </c>
      <c r="K49" s="21">
        <v>4</v>
      </c>
      <c r="L49" s="21">
        <v>5</v>
      </c>
    </row>
    <row r="50" spans="1:12" x14ac:dyDescent="0.2">
      <c r="A50" s="9" t="s">
        <v>359</v>
      </c>
      <c r="B50" s="10">
        <v>89</v>
      </c>
      <c r="C50" s="10">
        <v>7</v>
      </c>
      <c r="D50" s="10">
        <v>40</v>
      </c>
      <c r="E50" s="10">
        <v>11</v>
      </c>
      <c r="F50" s="10">
        <v>15</v>
      </c>
      <c r="G50" s="10">
        <v>23</v>
      </c>
      <c r="H50" s="10">
        <v>18</v>
      </c>
      <c r="I50" s="10">
        <v>3</v>
      </c>
      <c r="J50" s="10">
        <v>1</v>
      </c>
      <c r="K50" s="10">
        <v>11</v>
      </c>
      <c r="L50" s="10">
        <v>3</v>
      </c>
    </row>
    <row r="51" spans="1:12" x14ac:dyDescent="0.2">
      <c r="A51" s="20" t="s">
        <v>331</v>
      </c>
      <c r="B51" s="21">
        <v>977</v>
      </c>
      <c r="C51" s="21">
        <v>81</v>
      </c>
      <c r="D51" s="21">
        <v>469</v>
      </c>
      <c r="E51" s="21">
        <v>188</v>
      </c>
      <c r="F51" s="21">
        <v>69</v>
      </c>
      <c r="G51" s="21">
        <v>153</v>
      </c>
      <c r="H51" s="21">
        <v>96</v>
      </c>
      <c r="I51" s="21">
        <v>36</v>
      </c>
      <c r="J51" s="21">
        <v>82</v>
      </c>
      <c r="K51" s="21">
        <v>46</v>
      </c>
      <c r="L51" s="21">
        <v>71</v>
      </c>
    </row>
    <row r="52" spans="1:12" x14ac:dyDescent="0.2">
      <c r="A52" s="20" t="s">
        <v>332</v>
      </c>
      <c r="B52" s="21">
        <v>73</v>
      </c>
      <c r="C52" s="21">
        <v>2</v>
      </c>
      <c r="D52" s="21">
        <v>30</v>
      </c>
      <c r="E52" s="21">
        <v>4</v>
      </c>
      <c r="F52" s="21">
        <v>9</v>
      </c>
      <c r="G52" s="21">
        <v>15</v>
      </c>
      <c r="H52" s="21">
        <v>7</v>
      </c>
      <c r="I52" s="21">
        <v>2</v>
      </c>
      <c r="J52" s="21">
        <v>4</v>
      </c>
      <c r="K52" s="21">
        <v>10</v>
      </c>
      <c r="L52" s="21">
        <v>8</v>
      </c>
    </row>
    <row r="53" spans="1:12" x14ac:dyDescent="0.2">
      <c r="A53" s="20" t="s">
        <v>333</v>
      </c>
      <c r="B53" s="21">
        <v>108</v>
      </c>
      <c r="C53" s="21">
        <v>10</v>
      </c>
      <c r="D53" s="21">
        <v>51</v>
      </c>
      <c r="E53" s="21">
        <v>6</v>
      </c>
      <c r="F53" s="21">
        <v>11</v>
      </c>
      <c r="G53" s="21">
        <v>24</v>
      </c>
      <c r="H53" s="21">
        <v>11</v>
      </c>
      <c r="I53" s="21">
        <v>4</v>
      </c>
      <c r="J53" s="21">
        <v>5</v>
      </c>
      <c r="K53" s="21">
        <v>7</v>
      </c>
      <c r="L53" s="21">
        <v>10</v>
      </c>
    </row>
    <row r="54" spans="1:12" x14ac:dyDescent="0.2">
      <c r="A54" s="20" t="s">
        <v>358</v>
      </c>
      <c r="B54" s="21">
        <v>30</v>
      </c>
      <c r="C54" s="21">
        <v>4</v>
      </c>
      <c r="D54" s="21">
        <v>18</v>
      </c>
      <c r="E54" s="21">
        <v>3</v>
      </c>
      <c r="F54" s="21">
        <v>2</v>
      </c>
      <c r="G54" s="21">
        <v>8</v>
      </c>
      <c r="H54" s="21">
        <v>3</v>
      </c>
      <c r="I54" s="21">
        <v>0</v>
      </c>
      <c r="J54" s="21">
        <v>3</v>
      </c>
      <c r="K54" s="21">
        <v>2</v>
      </c>
      <c r="L54" s="21">
        <v>0</v>
      </c>
    </row>
    <row r="55" spans="1:12" x14ac:dyDescent="0.2">
      <c r="A55" s="9" t="s">
        <v>360</v>
      </c>
      <c r="B55" s="10">
        <v>49</v>
      </c>
      <c r="C55" s="10">
        <v>2</v>
      </c>
      <c r="D55" s="10">
        <v>19</v>
      </c>
      <c r="E55" s="10">
        <v>2</v>
      </c>
      <c r="F55" s="10">
        <v>9</v>
      </c>
      <c r="G55" s="10">
        <v>16</v>
      </c>
      <c r="H55" s="10">
        <v>11</v>
      </c>
      <c r="I55" s="10">
        <v>2</v>
      </c>
      <c r="J55" s="10">
        <v>2</v>
      </c>
      <c r="K55" s="10">
        <v>6</v>
      </c>
      <c r="L55" s="10">
        <v>1</v>
      </c>
    </row>
    <row r="56" spans="1:12" x14ac:dyDescent="0.2">
      <c r="A56" s="20" t="s">
        <v>331</v>
      </c>
      <c r="B56" s="21">
        <v>770</v>
      </c>
      <c r="C56" s="21">
        <v>74</v>
      </c>
      <c r="D56" s="21">
        <v>315</v>
      </c>
      <c r="E56" s="21">
        <v>144</v>
      </c>
      <c r="F56" s="21">
        <v>60</v>
      </c>
      <c r="G56" s="21">
        <v>170</v>
      </c>
      <c r="H56" s="21">
        <v>93</v>
      </c>
      <c r="I56" s="21">
        <v>19</v>
      </c>
      <c r="J56" s="21">
        <v>39</v>
      </c>
      <c r="K56" s="21">
        <v>35</v>
      </c>
      <c r="L56" s="21">
        <v>63</v>
      </c>
    </row>
    <row r="57" spans="1:12" x14ac:dyDescent="0.2">
      <c r="A57" s="20" t="s">
        <v>332</v>
      </c>
      <c r="B57" s="21">
        <v>118</v>
      </c>
      <c r="C57" s="21">
        <v>6</v>
      </c>
      <c r="D57" s="21">
        <v>41</v>
      </c>
      <c r="E57" s="21">
        <v>16</v>
      </c>
      <c r="F57" s="21">
        <v>9</v>
      </c>
      <c r="G57" s="21">
        <v>30</v>
      </c>
      <c r="H57" s="21">
        <v>11</v>
      </c>
      <c r="I57" s="21">
        <v>14</v>
      </c>
      <c r="J57" s="21">
        <v>7</v>
      </c>
      <c r="K57" s="21">
        <v>16</v>
      </c>
      <c r="L57" s="21">
        <v>7</v>
      </c>
    </row>
    <row r="58" spans="1:12" x14ac:dyDescent="0.2">
      <c r="A58" s="20" t="s">
        <v>333</v>
      </c>
      <c r="B58" s="21">
        <v>436</v>
      </c>
      <c r="C58" s="21">
        <v>34</v>
      </c>
      <c r="D58" s="21">
        <v>200</v>
      </c>
      <c r="E58" s="21">
        <v>42</v>
      </c>
      <c r="F58" s="21">
        <v>32</v>
      </c>
      <c r="G58" s="21">
        <v>117</v>
      </c>
      <c r="H58" s="21">
        <v>58</v>
      </c>
      <c r="I58" s="21">
        <v>21</v>
      </c>
      <c r="J58" s="21">
        <v>23</v>
      </c>
      <c r="K58" s="21">
        <v>28</v>
      </c>
      <c r="L58" s="21">
        <v>35</v>
      </c>
    </row>
    <row r="59" spans="1:12" x14ac:dyDescent="0.2">
      <c r="A59" s="20" t="s">
        <v>358</v>
      </c>
      <c r="B59" s="21">
        <v>27</v>
      </c>
      <c r="C59" s="21">
        <v>2</v>
      </c>
      <c r="D59" s="21">
        <v>8</v>
      </c>
      <c r="E59" s="21">
        <v>3</v>
      </c>
      <c r="F59" s="21">
        <v>2</v>
      </c>
      <c r="G59" s="21">
        <v>6</v>
      </c>
      <c r="H59" s="21">
        <v>1</v>
      </c>
      <c r="I59" s="21">
        <v>2</v>
      </c>
      <c r="J59" s="21">
        <v>3</v>
      </c>
      <c r="K59" s="21">
        <v>2</v>
      </c>
      <c r="L59" s="21">
        <v>5</v>
      </c>
    </row>
    <row r="60" spans="1:12" x14ac:dyDescent="0.2">
      <c r="A60" s="9" t="s">
        <v>361</v>
      </c>
      <c r="B60" s="9"/>
      <c r="C60" s="9"/>
      <c r="D60" s="9"/>
      <c r="E60" s="9"/>
      <c r="F60" s="9"/>
      <c r="G60" s="9"/>
      <c r="H60" s="9"/>
      <c r="I60" s="9"/>
      <c r="J60" s="9"/>
      <c r="K60" s="9"/>
      <c r="L60" s="9"/>
    </row>
    <row r="61" spans="1:12" x14ac:dyDescent="0.2">
      <c r="A61" s="20" t="s">
        <v>362</v>
      </c>
      <c r="B61" s="21">
        <v>360</v>
      </c>
      <c r="C61" s="21">
        <v>30</v>
      </c>
      <c r="D61" s="21">
        <v>169</v>
      </c>
      <c r="E61" s="21">
        <v>48</v>
      </c>
      <c r="F61" s="21">
        <v>22</v>
      </c>
      <c r="G61" s="21">
        <v>58</v>
      </c>
      <c r="H61" s="21">
        <v>37</v>
      </c>
      <c r="I61" s="21">
        <v>11</v>
      </c>
      <c r="J61" s="21">
        <v>23</v>
      </c>
      <c r="K61" s="21">
        <v>28</v>
      </c>
      <c r="L61" s="21">
        <v>40</v>
      </c>
    </row>
    <row r="62" spans="1:12" x14ac:dyDescent="0.2">
      <c r="A62" s="20" t="s">
        <v>363</v>
      </c>
      <c r="B62" s="21">
        <v>1326</v>
      </c>
      <c r="C62" s="21">
        <v>112</v>
      </c>
      <c r="D62" s="21">
        <v>583</v>
      </c>
      <c r="E62" s="21">
        <v>215</v>
      </c>
      <c r="F62" s="21">
        <v>107</v>
      </c>
      <c r="G62" s="21">
        <v>290</v>
      </c>
      <c r="H62" s="21">
        <v>159</v>
      </c>
      <c r="I62" s="21">
        <v>59</v>
      </c>
      <c r="J62" s="21">
        <v>81</v>
      </c>
      <c r="K62" s="21">
        <v>75</v>
      </c>
      <c r="L62" s="21">
        <v>88</v>
      </c>
    </row>
    <row r="63" spans="1:12" x14ac:dyDescent="0.2">
      <c r="A63" s="20" t="s">
        <v>364</v>
      </c>
      <c r="B63" s="21">
        <v>649</v>
      </c>
      <c r="C63" s="21">
        <v>56</v>
      </c>
      <c r="D63" s="21">
        <v>295</v>
      </c>
      <c r="E63" s="21">
        <v>123</v>
      </c>
      <c r="F63" s="21">
        <v>35</v>
      </c>
      <c r="G63" s="21">
        <v>125</v>
      </c>
      <c r="H63" s="21">
        <v>60</v>
      </c>
      <c r="I63" s="21">
        <v>25</v>
      </c>
      <c r="J63" s="21">
        <v>57</v>
      </c>
      <c r="K63" s="21">
        <v>31</v>
      </c>
      <c r="L63" s="21">
        <v>51</v>
      </c>
    </row>
    <row r="64" spans="1:12" x14ac:dyDescent="0.2">
      <c r="A64" s="20" t="s">
        <v>365</v>
      </c>
      <c r="B64" s="21">
        <v>277</v>
      </c>
      <c r="C64" s="21">
        <v>17</v>
      </c>
      <c r="D64" s="21">
        <v>117</v>
      </c>
      <c r="E64" s="21">
        <v>27</v>
      </c>
      <c r="F64" s="21">
        <v>49</v>
      </c>
      <c r="G64" s="21">
        <v>75</v>
      </c>
      <c r="H64" s="21">
        <v>49</v>
      </c>
      <c r="I64" s="21">
        <v>6</v>
      </c>
      <c r="J64" s="21">
        <v>0</v>
      </c>
      <c r="K64" s="21">
        <v>24</v>
      </c>
      <c r="L64" s="21">
        <v>15</v>
      </c>
    </row>
    <row r="65" spans="1:12" x14ac:dyDescent="0.2">
      <c r="A65" s="20" t="s">
        <v>366</v>
      </c>
      <c r="B65" s="21">
        <v>65</v>
      </c>
      <c r="C65" s="21">
        <v>7</v>
      </c>
      <c r="D65" s="21">
        <v>27</v>
      </c>
      <c r="E65" s="21">
        <v>6</v>
      </c>
      <c r="F65" s="21">
        <v>5</v>
      </c>
      <c r="G65" s="21">
        <v>14</v>
      </c>
      <c r="H65" s="21">
        <v>4</v>
      </c>
      <c r="I65" s="21">
        <v>2</v>
      </c>
      <c r="J65" s="21">
        <v>8</v>
      </c>
      <c r="K65" s="21">
        <v>5</v>
      </c>
      <c r="L65" s="21">
        <v>9</v>
      </c>
    </row>
    <row r="66" spans="1:12" x14ac:dyDescent="0.2">
      <c r="A66" s="9" t="s">
        <v>367</v>
      </c>
      <c r="B66" s="9"/>
      <c r="C66" s="9"/>
      <c r="D66" s="9"/>
      <c r="E66" s="9"/>
      <c r="F66" s="9"/>
      <c r="G66" s="9"/>
      <c r="H66" s="9"/>
      <c r="I66" s="9"/>
      <c r="J66" s="9"/>
      <c r="K66" s="9"/>
      <c r="L66" s="9"/>
    </row>
    <row r="67" spans="1:12" x14ac:dyDescent="0.2">
      <c r="A67" s="20" t="s">
        <v>368</v>
      </c>
      <c r="B67" s="21">
        <v>537</v>
      </c>
      <c r="C67" s="21">
        <v>30</v>
      </c>
      <c r="D67" s="21">
        <v>237</v>
      </c>
      <c r="E67" s="21">
        <v>40</v>
      </c>
      <c r="F67" s="21">
        <v>61</v>
      </c>
      <c r="G67" s="21">
        <v>146</v>
      </c>
      <c r="H67" s="21">
        <v>79</v>
      </c>
      <c r="I67" s="21">
        <v>31</v>
      </c>
      <c r="J67" s="21">
        <v>25</v>
      </c>
      <c r="K67" s="21">
        <v>50</v>
      </c>
      <c r="L67" s="21">
        <v>30</v>
      </c>
    </row>
    <row r="68" spans="1:12" x14ac:dyDescent="0.2">
      <c r="A68" s="20" t="s">
        <v>180</v>
      </c>
      <c r="B68" s="21">
        <v>1667</v>
      </c>
      <c r="C68" s="21">
        <v>153</v>
      </c>
      <c r="D68" s="21">
        <v>748</v>
      </c>
      <c r="E68" s="21">
        <v>321</v>
      </c>
      <c r="F68" s="21">
        <v>129</v>
      </c>
      <c r="G68" s="21">
        <v>311</v>
      </c>
      <c r="H68" s="21">
        <v>185</v>
      </c>
      <c r="I68" s="21">
        <v>53</v>
      </c>
      <c r="J68" s="21">
        <v>117</v>
      </c>
      <c r="K68" s="21">
        <v>74</v>
      </c>
      <c r="L68" s="21">
        <v>126</v>
      </c>
    </row>
    <row r="69" spans="1:12" x14ac:dyDescent="0.2">
      <c r="A69" s="20" t="s">
        <v>369</v>
      </c>
      <c r="B69" s="21">
        <v>99</v>
      </c>
      <c r="C69" s="21">
        <v>9</v>
      </c>
      <c r="D69" s="21">
        <v>43</v>
      </c>
      <c r="E69" s="21">
        <v>21</v>
      </c>
      <c r="F69" s="21">
        <v>14</v>
      </c>
      <c r="G69" s="21">
        <v>29</v>
      </c>
      <c r="H69" s="21">
        <v>17</v>
      </c>
      <c r="I69" s="21">
        <v>3</v>
      </c>
      <c r="J69" s="21">
        <v>4</v>
      </c>
      <c r="K69" s="21">
        <v>6</v>
      </c>
      <c r="L69" s="21">
        <v>5</v>
      </c>
    </row>
    <row r="70" spans="1:12" x14ac:dyDescent="0.2">
      <c r="A70" s="20" t="s">
        <v>370</v>
      </c>
      <c r="B70" s="21">
        <v>819</v>
      </c>
      <c r="C70" s="21">
        <v>76</v>
      </c>
      <c r="D70" s="21">
        <v>368</v>
      </c>
      <c r="E70" s="21">
        <v>148</v>
      </c>
      <c r="F70" s="21">
        <v>46</v>
      </c>
      <c r="G70" s="21">
        <v>156</v>
      </c>
      <c r="H70" s="21">
        <v>76</v>
      </c>
      <c r="I70" s="21">
        <v>22</v>
      </c>
      <c r="J70" s="21">
        <v>65</v>
      </c>
      <c r="K70" s="21">
        <v>45</v>
      </c>
      <c r="L70" s="21">
        <v>66</v>
      </c>
    </row>
    <row r="71" spans="1:12" x14ac:dyDescent="0.2">
      <c r="A71" s="20" t="s">
        <v>371</v>
      </c>
      <c r="B71" s="21">
        <v>87</v>
      </c>
      <c r="C71" s="21">
        <v>7</v>
      </c>
      <c r="D71" s="21">
        <v>24</v>
      </c>
      <c r="E71" s="21">
        <v>17</v>
      </c>
      <c r="F71" s="21">
        <v>7</v>
      </c>
      <c r="G71" s="21">
        <v>20</v>
      </c>
      <c r="H71" s="21">
        <v>8</v>
      </c>
      <c r="I71" s="21">
        <v>2</v>
      </c>
      <c r="J71" s="21">
        <v>4</v>
      </c>
      <c r="K71" s="21">
        <v>10</v>
      </c>
      <c r="L71" s="21">
        <v>9</v>
      </c>
    </row>
    <row r="72" spans="1:12" x14ac:dyDescent="0.2">
      <c r="A72" s="20" t="s">
        <v>366</v>
      </c>
      <c r="B72" s="21">
        <v>55</v>
      </c>
      <c r="C72" s="21">
        <v>6</v>
      </c>
      <c r="D72" s="21">
        <v>25</v>
      </c>
      <c r="E72" s="21">
        <v>7</v>
      </c>
      <c r="F72" s="21">
        <v>4</v>
      </c>
      <c r="G72" s="21">
        <v>13</v>
      </c>
      <c r="H72" s="21">
        <v>5</v>
      </c>
      <c r="I72" s="21">
        <v>2</v>
      </c>
      <c r="J72" s="21">
        <v>6</v>
      </c>
      <c r="K72" s="21">
        <v>4</v>
      </c>
      <c r="L72" s="21">
        <v>5</v>
      </c>
    </row>
    <row r="73" spans="1:12" x14ac:dyDescent="0.2">
      <c r="A73" s="9" t="s">
        <v>372</v>
      </c>
      <c r="B73" s="9"/>
      <c r="C73" s="9"/>
      <c r="D73" s="9"/>
      <c r="E73" s="9"/>
      <c r="F73" s="9"/>
      <c r="G73" s="9"/>
      <c r="H73" s="9"/>
      <c r="I73" s="9"/>
      <c r="J73" s="9"/>
      <c r="K73" s="9"/>
      <c r="L73" s="9"/>
    </row>
    <row r="74" spans="1:12" x14ac:dyDescent="0.2">
      <c r="A74" s="20" t="s">
        <v>373</v>
      </c>
      <c r="B74" s="21">
        <v>537</v>
      </c>
      <c r="C74" s="21">
        <v>30</v>
      </c>
      <c r="D74" s="21">
        <v>237</v>
      </c>
      <c r="E74" s="21">
        <v>40</v>
      </c>
      <c r="F74" s="21">
        <v>61</v>
      </c>
      <c r="G74" s="21">
        <v>146</v>
      </c>
      <c r="H74" s="21">
        <v>79</v>
      </c>
      <c r="I74" s="21">
        <v>31</v>
      </c>
      <c r="J74" s="21">
        <v>25</v>
      </c>
      <c r="K74" s="21">
        <v>50</v>
      </c>
      <c r="L74" s="21">
        <v>30</v>
      </c>
    </row>
    <row r="75" spans="1:12" x14ac:dyDescent="0.2">
      <c r="A75" s="20" t="s">
        <v>374</v>
      </c>
      <c r="B75" s="21">
        <v>1329</v>
      </c>
      <c r="C75" s="21">
        <v>116</v>
      </c>
      <c r="D75" s="21">
        <v>593</v>
      </c>
      <c r="E75" s="21">
        <v>225</v>
      </c>
      <c r="F75" s="21">
        <v>104</v>
      </c>
      <c r="G75" s="21">
        <v>263</v>
      </c>
      <c r="H75" s="21">
        <v>155</v>
      </c>
      <c r="I75" s="21">
        <v>54</v>
      </c>
      <c r="J75" s="21">
        <v>82</v>
      </c>
      <c r="K75" s="21">
        <v>67</v>
      </c>
      <c r="L75" s="21">
        <v>110</v>
      </c>
    </row>
    <row r="76" spans="1:12" x14ac:dyDescent="0.2">
      <c r="A76" s="20" t="s">
        <v>375</v>
      </c>
      <c r="B76" s="21">
        <v>406</v>
      </c>
      <c r="C76" s="21">
        <v>33</v>
      </c>
      <c r="D76" s="21">
        <v>190</v>
      </c>
      <c r="E76" s="21">
        <v>85</v>
      </c>
      <c r="F76" s="21">
        <v>22</v>
      </c>
      <c r="G76" s="21">
        <v>73</v>
      </c>
      <c r="H76" s="21">
        <v>34</v>
      </c>
      <c r="I76" s="21">
        <v>11</v>
      </c>
      <c r="J76" s="21">
        <v>31</v>
      </c>
      <c r="K76" s="21">
        <v>16</v>
      </c>
      <c r="L76" s="21">
        <v>29</v>
      </c>
    </row>
    <row r="77" spans="1:12" x14ac:dyDescent="0.2">
      <c r="A77" s="20" t="s">
        <v>376</v>
      </c>
      <c r="B77" s="21">
        <v>152</v>
      </c>
      <c r="C77" s="21">
        <v>12</v>
      </c>
      <c r="D77" s="21">
        <v>68</v>
      </c>
      <c r="E77" s="21">
        <v>36</v>
      </c>
      <c r="F77" s="21">
        <v>10</v>
      </c>
      <c r="G77" s="21">
        <v>26</v>
      </c>
      <c r="H77" s="21">
        <v>16</v>
      </c>
      <c r="I77" s="21">
        <v>2</v>
      </c>
      <c r="J77" s="21">
        <v>14</v>
      </c>
      <c r="K77" s="21">
        <v>8</v>
      </c>
      <c r="L77" s="21">
        <v>11</v>
      </c>
    </row>
    <row r="78" spans="1:12" x14ac:dyDescent="0.2">
      <c r="A78" s="20" t="s">
        <v>377</v>
      </c>
      <c r="B78" s="21">
        <v>88</v>
      </c>
      <c r="C78" s="21">
        <v>10</v>
      </c>
      <c r="D78" s="21">
        <v>36</v>
      </c>
      <c r="E78" s="21">
        <v>13</v>
      </c>
      <c r="F78" s="21">
        <v>7</v>
      </c>
      <c r="G78" s="21">
        <v>21</v>
      </c>
      <c r="H78" s="21">
        <v>9</v>
      </c>
      <c r="I78" s="21">
        <v>1</v>
      </c>
      <c r="J78" s="21">
        <v>2</v>
      </c>
      <c r="K78" s="21">
        <v>10</v>
      </c>
      <c r="L78" s="21">
        <v>7</v>
      </c>
    </row>
    <row r="79" spans="1:12" x14ac:dyDescent="0.2">
      <c r="A79" s="20" t="s">
        <v>378</v>
      </c>
      <c r="B79" s="21">
        <v>84</v>
      </c>
      <c r="C79" s="21">
        <v>12</v>
      </c>
      <c r="D79" s="21">
        <v>35</v>
      </c>
      <c r="E79" s="21">
        <v>11</v>
      </c>
      <c r="F79" s="21">
        <v>9</v>
      </c>
      <c r="G79" s="21">
        <v>15</v>
      </c>
      <c r="H79" s="21">
        <v>9</v>
      </c>
      <c r="I79" s="21">
        <v>1</v>
      </c>
      <c r="J79" s="21">
        <v>7</v>
      </c>
      <c r="K79" s="21">
        <v>5</v>
      </c>
      <c r="L79" s="21">
        <v>7</v>
      </c>
    </row>
    <row r="80" spans="1:12" x14ac:dyDescent="0.2">
      <c r="A80" s="20" t="s">
        <v>366</v>
      </c>
      <c r="B80" s="21">
        <v>81</v>
      </c>
      <c r="C80" s="21">
        <v>9</v>
      </c>
      <c r="D80" s="21">
        <v>32</v>
      </c>
      <c r="E80" s="21">
        <v>9</v>
      </c>
      <c r="F80" s="21">
        <v>5</v>
      </c>
      <c r="G80" s="21">
        <v>18</v>
      </c>
      <c r="H80" s="21">
        <v>7</v>
      </c>
      <c r="I80" s="21">
        <v>3</v>
      </c>
      <c r="J80" s="21">
        <v>8</v>
      </c>
      <c r="K80" s="21">
        <v>7</v>
      </c>
      <c r="L80" s="21">
        <v>9</v>
      </c>
    </row>
    <row r="81" spans="1:12" x14ac:dyDescent="0.2">
      <c r="A81" s="9" t="s">
        <v>379</v>
      </c>
      <c r="B81" s="9"/>
      <c r="C81" s="9"/>
      <c r="D81" s="9"/>
      <c r="E81" s="9"/>
      <c r="F81" s="9"/>
      <c r="G81" s="9"/>
      <c r="H81" s="9"/>
      <c r="I81" s="9"/>
      <c r="J81" s="9"/>
      <c r="K81" s="9"/>
      <c r="L81" s="9"/>
    </row>
    <row r="82" spans="1:12" x14ac:dyDescent="0.2">
      <c r="A82" s="20" t="s">
        <v>380</v>
      </c>
      <c r="B82" s="21">
        <v>788</v>
      </c>
      <c r="C82" s="21">
        <v>59</v>
      </c>
      <c r="D82" s="21">
        <v>348</v>
      </c>
      <c r="E82" s="21">
        <v>141</v>
      </c>
      <c r="F82" s="21">
        <v>63</v>
      </c>
      <c r="G82" s="21">
        <v>166</v>
      </c>
      <c r="H82" s="21">
        <v>92</v>
      </c>
      <c r="I82" s="21">
        <v>38</v>
      </c>
      <c r="J82" s="21">
        <v>47</v>
      </c>
      <c r="K82" s="21">
        <v>46</v>
      </c>
      <c r="L82" s="21">
        <v>52</v>
      </c>
    </row>
    <row r="83" spans="1:12" x14ac:dyDescent="0.2">
      <c r="A83" s="20" t="s">
        <v>381</v>
      </c>
      <c r="B83" s="21">
        <v>1824</v>
      </c>
      <c r="C83" s="21">
        <v>158</v>
      </c>
      <c r="D83" s="21">
        <v>811</v>
      </c>
      <c r="E83" s="21">
        <v>272</v>
      </c>
      <c r="F83" s="21">
        <v>150</v>
      </c>
      <c r="G83" s="21">
        <v>381</v>
      </c>
      <c r="H83" s="21">
        <v>212</v>
      </c>
      <c r="I83" s="21">
        <v>63</v>
      </c>
      <c r="J83" s="21">
        <v>115</v>
      </c>
      <c r="K83" s="21">
        <v>114</v>
      </c>
      <c r="L83" s="21">
        <v>145</v>
      </c>
    </row>
    <row r="84" spans="1:12" x14ac:dyDescent="0.2">
      <c r="A84" s="20" t="s">
        <v>366</v>
      </c>
      <c r="B84" s="21">
        <v>65</v>
      </c>
      <c r="C84" s="21">
        <v>5</v>
      </c>
      <c r="D84" s="21">
        <v>32</v>
      </c>
      <c r="E84" s="21">
        <v>6</v>
      </c>
      <c r="F84" s="21">
        <v>5</v>
      </c>
      <c r="G84" s="21">
        <v>15</v>
      </c>
      <c r="H84" s="21">
        <v>5</v>
      </c>
      <c r="I84" s="21">
        <v>2</v>
      </c>
      <c r="J84" s="21">
        <v>7</v>
      </c>
      <c r="K84" s="21">
        <v>3</v>
      </c>
      <c r="L84" s="21">
        <v>6</v>
      </c>
    </row>
    <row r="85" spans="1:12" x14ac:dyDescent="0.2">
      <c r="A85" s="9" t="s">
        <v>382</v>
      </c>
      <c r="B85" s="9"/>
      <c r="C85" s="9"/>
      <c r="D85" s="9"/>
      <c r="E85" s="9"/>
      <c r="F85" s="9"/>
      <c r="G85" s="9"/>
      <c r="H85" s="9"/>
      <c r="I85" s="9"/>
      <c r="J85" s="9"/>
      <c r="K85" s="9"/>
      <c r="L85" s="9"/>
    </row>
    <row r="86" spans="1:12" x14ac:dyDescent="0.2">
      <c r="A86" s="20" t="s">
        <v>383</v>
      </c>
      <c r="B86" s="21">
        <v>393</v>
      </c>
      <c r="C86" s="21">
        <v>34</v>
      </c>
      <c r="D86" s="21">
        <v>156</v>
      </c>
      <c r="E86" s="21">
        <v>76</v>
      </c>
      <c r="F86" s="21">
        <v>25</v>
      </c>
      <c r="G86" s="21">
        <v>66</v>
      </c>
      <c r="H86" s="21">
        <v>39</v>
      </c>
      <c r="I86" s="21">
        <v>21</v>
      </c>
      <c r="J86" s="21">
        <v>26</v>
      </c>
      <c r="K86" s="21">
        <v>26</v>
      </c>
      <c r="L86" s="21">
        <v>30</v>
      </c>
    </row>
    <row r="87" spans="1:12" x14ac:dyDescent="0.2">
      <c r="A87" s="20" t="s">
        <v>181</v>
      </c>
      <c r="B87" s="21">
        <v>1944</v>
      </c>
      <c r="C87" s="21">
        <v>171</v>
      </c>
      <c r="D87" s="21">
        <v>884</v>
      </c>
      <c r="E87" s="21">
        <v>303</v>
      </c>
      <c r="F87" s="21">
        <v>160</v>
      </c>
      <c r="G87" s="21">
        <v>431</v>
      </c>
      <c r="H87" s="21">
        <v>227</v>
      </c>
      <c r="I87" s="21">
        <v>72</v>
      </c>
      <c r="J87" s="21">
        <v>124</v>
      </c>
      <c r="K87" s="21">
        <v>105</v>
      </c>
      <c r="L87" s="21">
        <v>142</v>
      </c>
    </row>
    <row r="88" spans="1:12" x14ac:dyDescent="0.2">
      <c r="A88" s="20" t="s">
        <v>182</v>
      </c>
      <c r="B88" s="21">
        <v>38</v>
      </c>
      <c r="C88" s="21">
        <v>4</v>
      </c>
      <c r="D88" s="21">
        <v>16</v>
      </c>
      <c r="E88" s="21">
        <v>4</v>
      </c>
      <c r="F88" s="21">
        <v>3</v>
      </c>
      <c r="G88" s="21">
        <v>8</v>
      </c>
      <c r="H88" s="21">
        <v>1</v>
      </c>
      <c r="I88" s="21">
        <v>2</v>
      </c>
      <c r="J88" s="21">
        <v>2</v>
      </c>
      <c r="K88" s="21">
        <v>4</v>
      </c>
      <c r="L88" s="21">
        <v>1</v>
      </c>
    </row>
    <row r="89" spans="1:12" x14ac:dyDescent="0.2">
      <c r="A89" s="20" t="s">
        <v>384</v>
      </c>
      <c r="B89" s="21">
        <v>36</v>
      </c>
      <c r="C89" s="21">
        <v>1</v>
      </c>
      <c r="D89" s="21">
        <v>15</v>
      </c>
      <c r="E89" s="21">
        <v>2</v>
      </c>
      <c r="F89" s="21">
        <v>10</v>
      </c>
      <c r="G89" s="21">
        <v>6</v>
      </c>
      <c r="H89" s="21">
        <v>12</v>
      </c>
      <c r="I89" s="21">
        <v>1</v>
      </c>
      <c r="J89" s="21">
        <v>3</v>
      </c>
      <c r="K89" s="21">
        <v>3</v>
      </c>
      <c r="L89" s="21">
        <v>3</v>
      </c>
    </row>
    <row r="90" spans="1:12" x14ac:dyDescent="0.2">
      <c r="A90" s="20" t="s">
        <v>183</v>
      </c>
      <c r="B90" s="21">
        <v>53</v>
      </c>
      <c r="C90" s="21">
        <v>3</v>
      </c>
      <c r="D90" s="21">
        <v>21</v>
      </c>
      <c r="E90" s="21">
        <v>14</v>
      </c>
      <c r="F90" s="21">
        <v>2</v>
      </c>
      <c r="G90" s="21">
        <v>7</v>
      </c>
      <c r="H90" s="21">
        <v>11</v>
      </c>
      <c r="I90" s="21">
        <v>1</v>
      </c>
      <c r="J90" s="21">
        <v>4</v>
      </c>
      <c r="K90" s="21">
        <v>2</v>
      </c>
      <c r="L90" s="21">
        <v>5</v>
      </c>
    </row>
    <row r="91" spans="1:12" x14ac:dyDescent="0.2">
      <c r="A91" s="20" t="s">
        <v>385</v>
      </c>
      <c r="B91" s="21">
        <v>22</v>
      </c>
      <c r="C91" s="21">
        <v>0</v>
      </c>
      <c r="D91" s="21">
        <v>11</v>
      </c>
      <c r="E91" s="21">
        <v>3</v>
      </c>
      <c r="F91" s="21">
        <v>2</v>
      </c>
      <c r="G91" s="21">
        <v>4</v>
      </c>
      <c r="H91" s="21">
        <v>1</v>
      </c>
      <c r="I91" s="21">
        <v>1</v>
      </c>
      <c r="J91" s="21">
        <v>2</v>
      </c>
      <c r="K91" s="21">
        <v>3</v>
      </c>
      <c r="L91" s="21">
        <v>3</v>
      </c>
    </row>
    <row r="92" spans="1:12" x14ac:dyDescent="0.2">
      <c r="A92" s="20" t="s">
        <v>386</v>
      </c>
      <c r="B92" s="21">
        <v>32</v>
      </c>
      <c r="C92" s="21">
        <v>0</v>
      </c>
      <c r="D92" s="21">
        <v>16</v>
      </c>
      <c r="E92" s="21">
        <v>0</v>
      </c>
      <c r="F92" s="21">
        <v>1</v>
      </c>
      <c r="G92" s="21">
        <v>6</v>
      </c>
      <c r="H92" s="21">
        <v>0</v>
      </c>
      <c r="I92" s="21">
        <v>1</v>
      </c>
      <c r="J92" s="21">
        <v>0</v>
      </c>
      <c r="K92" s="21">
        <v>7</v>
      </c>
      <c r="L92" s="21">
        <v>3</v>
      </c>
    </row>
    <row r="93" spans="1:12" x14ac:dyDescent="0.2">
      <c r="A93" s="20" t="s">
        <v>387</v>
      </c>
      <c r="B93" s="21">
        <v>9</v>
      </c>
      <c r="C93" s="21">
        <v>0</v>
      </c>
      <c r="D93" s="21">
        <v>6</v>
      </c>
      <c r="E93" s="21">
        <v>1</v>
      </c>
      <c r="F93" s="21">
        <v>1</v>
      </c>
      <c r="G93" s="21">
        <v>1</v>
      </c>
      <c r="H93" s="21">
        <v>1</v>
      </c>
      <c r="I93" s="21">
        <v>0</v>
      </c>
      <c r="J93" s="21">
        <v>1</v>
      </c>
      <c r="K93" s="21">
        <v>0</v>
      </c>
      <c r="L93" s="21">
        <v>0</v>
      </c>
    </row>
    <row r="94" spans="1:12" x14ac:dyDescent="0.2">
      <c r="A94" s="20" t="s">
        <v>366</v>
      </c>
      <c r="B94" s="21">
        <v>150</v>
      </c>
      <c r="C94" s="21">
        <v>9</v>
      </c>
      <c r="D94" s="21">
        <v>66</v>
      </c>
      <c r="E94" s="21">
        <v>16</v>
      </c>
      <c r="F94" s="21">
        <v>14</v>
      </c>
      <c r="G94" s="21">
        <v>33</v>
      </c>
      <c r="H94" s="21">
        <v>17</v>
      </c>
      <c r="I94" s="21">
        <v>4</v>
      </c>
      <c r="J94" s="21">
        <v>7</v>
      </c>
      <c r="K94" s="21">
        <v>13</v>
      </c>
      <c r="L94" s="21">
        <v>16</v>
      </c>
    </row>
    <row r="95" spans="1:12" x14ac:dyDescent="0.2">
      <c r="A95" s="9" t="s">
        <v>388</v>
      </c>
      <c r="B95" s="9"/>
      <c r="C95" s="9"/>
      <c r="D95" s="9"/>
      <c r="E95" s="9"/>
      <c r="F95" s="9"/>
      <c r="G95" s="9"/>
      <c r="H95" s="9"/>
      <c r="I95" s="9"/>
      <c r="J95" s="9"/>
      <c r="K95" s="9"/>
      <c r="L95" s="9"/>
    </row>
    <row r="96" spans="1:12" x14ac:dyDescent="0.2">
      <c r="A96" s="20" t="s">
        <v>184</v>
      </c>
      <c r="B96" s="21">
        <v>54</v>
      </c>
      <c r="C96" s="21">
        <v>2</v>
      </c>
      <c r="D96" s="21">
        <v>19</v>
      </c>
      <c r="E96" s="21">
        <v>6</v>
      </c>
      <c r="F96" s="21">
        <v>4</v>
      </c>
      <c r="G96" s="21">
        <v>5</v>
      </c>
      <c r="H96" s="21">
        <v>3</v>
      </c>
      <c r="I96" s="21">
        <v>6</v>
      </c>
      <c r="J96" s="21">
        <v>5</v>
      </c>
      <c r="K96" s="21">
        <v>9</v>
      </c>
      <c r="L96" s="21">
        <v>9</v>
      </c>
    </row>
    <row r="97" spans="1:12" x14ac:dyDescent="0.2">
      <c r="A97" s="20" t="s">
        <v>185</v>
      </c>
      <c r="B97" s="21">
        <v>196</v>
      </c>
      <c r="C97" s="21">
        <v>14</v>
      </c>
      <c r="D97" s="21">
        <v>81</v>
      </c>
      <c r="E97" s="21">
        <v>23</v>
      </c>
      <c r="F97" s="21">
        <v>13</v>
      </c>
      <c r="G97" s="21">
        <v>49</v>
      </c>
      <c r="H97" s="21">
        <v>14</v>
      </c>
      <c r="I97" s="21">
        <v>10</v>
      </c>
      <c r="J97" s="21">
        <v>15</v>
      </c>
      <c r="K97" s="21">
        <v>11</v>
      </c>
      <c r="L97" s="21">
        <v>20</v>
      </c>
    </row>
    <row r="98" spans="1:12" x14ac:dyDescent="0.2">
      <c r="A98" s="20" t="s">
        <v>186</v>
      </c>
      <c r="B98" s="21">
        <v>310</v>
      </c>
      <c r="C98" s="21">
        <v>13</v>
      </c>
      <c r="D98" s="21">
        <v>153</v>
      </c>
      <c r="E98" s="21">
        <v>37</v>
      </c>
      <c r="F98" s="21">
        <v>25</v>
      </c>
      <c r="G98" s="21">
        <v>63</v>
      </c>
      <c r="H98" s="21">
        <v>29</v>
      </c>
      <c r="I98" s="21">
        <v>20</v>
      </c>
      <c r="J98" s="21">
        <v>24</v>
      </c>
      <c r="K98" s="21">
        <v>23</v>
      </c>
      <c r="L98" s="21">
        <v>28</v>
      </c>
    </row>
    <row r="99" spans="1:12" x14ac:dyDescent="0.2">
      <c r="A99" s="20" t="s">
        <v>187</v>
      </c>
      <c r="B99" s="21">
        <v>385</v>
      </c>
      <c r="C99" s="21">
        <v>32</v>
      </c>
      <c r="D99" s="21">
        <v>184</v>
      </c>
      <c r="E99" s="21">
        <v>45</v>
      </c>
      <c r="F99" s="21">
        <v>30</v>
      </c>
      <c r="G99" s="21">
        <v>76</v>
      </c>
      <c r="H99" s="21">
        <v>45</v>
      </c>
      <c r="I99" s="21">
        <v>14</v>
      </c>
      <c r="J99" s="21">
        <v>23</v>
      </c>
      <c r="K99" s="21">
        <v>17</v>
      </c>
      <c r="L99" s="21">
        <v>31</v>
      </c>
    </row>
    <row r="100" spans="1:12" x14ac:dyDescent="0.2">
      <c r="A100" s="20" t="s">
        <v>188</v>
      </c>
      <c r="B100" s="21">
        <v>361</v>
      </c>
      <c r="C100" s="21">
        <v>37</v>
      </c>
      <c r="D100" s="21">
        <v>176</v>
      </c>
      <c r="E100" s="21">
        <v>65</v>
      </c>
      <c r="F100" s="21">
        <v>23</v>
      </c>
      <c r="G100" s="21">
        <v>71</v>
      </c>
      <c r="H100" s="21">
        <v>24</v>
      </c>
      <c r="I100" s="21">
        <v>14</v>
      </c>
      <c r="J100" s="21">
        <v>25</v>
      </c>
      <c r="K100" s="21">
        <v>23</v>
      </c>
      <c r="L100" s="21">
        <v>20</v>
      </c>
    </row>
    <row r="101" spans="1:12" x14ac:dyDescent="0.2">
      <c r="A101" s="20" t="s">
        <v>189</v>
      </c>
      <c r="B101" s="21">
        <v>315</v>
      </c>
      <c r="C101" s="21">
        <v>31</v>
      </c>
      <c r="D101" s="21">
        <v>128</v>
      </c>
      <c r="E101" s="21">
        <v>57</v>
      </c>
      <c r="F101" s="21">
        <v>18</v>
      </c>
      <c r="G101" s="21">
        <v>75</v>
      </c>
      <c r="H101" s="21">
        <v>42</v>
      </c>
      <c r="I101" s="21">
        <v>8</v>
      </c>
      <c r="J101" s="21">
        <v>15</v>
      </c>
      <c r="K101" s="21">
        <v>13</v>
      </c>
      <c r="L101" s="21">
        <v>28</v>
      </c>
    </row>
    <row r="102" spans="1:12" x14ac:dyDescent="0.2">
      <c r="A102" s="20" t="s">
        <v>190</v>
      </c>
      <c r="B102" s="21">
        <v>364</v>
      </c>
      <c r="C102" s="21">
        <v>32</v>
      </c>
      <c r="D102" s="21">
        <v>157</v>
      </c>
      <c r="E102" s="21">
        <v>75</v>
      </c>
      <c r="F102" s="21">
        <v>44</v>
      </c>
      <c r="G102" s="21">
        <v>93</v>
      </c>
      <c r="H102" s="21">
        <v>58</v>
      </c>
      <c r="I102" s="21">
        <v>9</v>
      </c>
      <c r="J102" s="21">
        <v>20</v>
      </c>
      <c r="K102" s="21">
        <v>19</v>
      </c>
      <c r="L102" s="21">
        <v>16</v>
      </c>
    </row>
    <row r="103" spans="1:12" x14ac:dyDescent="0.2">
      <c r="A103" s="20" t="s">
        <v>191</v>
      </c>
      <c r="B103" s="21">
        <v>267</v>
      </c>
      <c r="C103" s="21">
        <v>28</v>
      </c>
      <c r="D103" s="21">
        <v>121</v>
      </c>
      <c r="E103" s="21">
        <v>56</v>
      </c>
      <c r="F103" s="21">
        <v>25</v>
      </c>
      <c r="G103" s="21">
        <v>56</v>
      </c>
      <c r="H103" s="21">
        <v>33</v>
      </c>
      <c r="I103" s="21">
        <v>7</v>
      </c>
      <c r="J103" s="21">
        <v>16</v>
      </c>
      <c r="K103" s="21">
        <v>10</v>
      </c>
      <c r="L103" s="21">
        <v>12</v>
      </c>
    </row>
    <row r="104" spans="1:12" x14ac:dyDescent="0.2">
      <c r="A104" s="20" t="s">
        <v>192</v>
      </c>
      <c r="B104" s="21">
        <v>90</v>
      </c>
      <c r="C104" s="21">
        <v>12</v>
      </c>
      <c r="D104" s="21">
        <v>37</v>
      </c>
      <c r="E104" s="21">
        <v>21</v>
      </c>
      <c r="F104" s="21">
        <v>5</v>
      </c>
      <c r="G104" s="21">
        <v>13</v>
      </c>
      <c r="H104" s="21">
        <v>17</v>
      </c>
      <c r="I104" s="21">
        <v>2</v>
      </c>
      <c r="J104" s="21">
        <v>5</v>
      </c>
      <c r="K104" s="21">
        <v>3</v>
      </c>
      <c r="L104" s="21">
        <v>1</v>
      </c>
    </row>
    <row r="105" spans="1:12" x14ac:dyDescent="0.2">
      <c r="A105" s="20" t="s">
        <v>193</v>
      </c>
      <c r="B105" s="21">
        <v>94</v>
      </c>
      <c r="C105" s="21">
        <v>7</v>
      </c>
      <c r="D105" s="21">
        <v>30</v>
      </c>
      <c r="E105" s="21">
        <v>20</v>
      </c>
      <c r="F105" s="21">
        <v>12</v>
      </c>
      <c r="G105" s="21">
        <v>12</v>
      </c>
      <c r="H105" s="21">
        <v>23</v>
      </c>
      <c r="I105" s="21">
        <v>2</v>
      </c>
      <c r="J105" s="21">
        <v>6</v>
      </c>
      <c r="K105" s="21">
        <v>4</v>
      </c>
      <c r="L105" s="21">
        <v>9</v>
      </c>
    </row>
    <row r="106" spans="1:12" x14ac:dyDescent="0.2">
      <c r="A106" s="20" t="s">
        <v>389</v>
      </c>
      <c r="B106" s="21">
        <v>47</v>
      </c>
      <c r="C106" s="21">
        <v>3</v>
      </c>
      <c r="D106" s="21">
        <v>20</v>
      </c>
      <c r="E106" s="21">
        <v>1</v>
      </c>
      <c r="F106" s="21">
        <v>6</v>
      </c>
      <c r="G106" s="21">
        <v>9</v>
      </c>
      <c r="H106" s="21">
        <v>3</v>
      </c>
      <c r="I106" s="21">
        <v>1</v>
      </c>
      <c r="J106" s="21">
        <v>2</v>
      </c>
      <c r="K106" s="21">
        <v>11</v>
      </c>
      <c r="L106" s="21">
        <v>3</v>
      </c>
    </row>
    <row r="107" spans="1:12" x14ac:dyDescent="0.2">
      <c r="A107" s="20" t="s">
        <v>366</v>
      </c>
      <c r="B107" s="21">
        <v>194</v>
      </c>
      <c r="C107" s="21">
        <v>11</v>
      </c>
      <c r="D107" s="21">
        <v>85</v>
      </c>
      <c r="E107" s="21">
        <v>13</v>
      </c>
      <c r="F107" s="21">
        <v>13</v>
      </c>
      <c r="G107" s="21">
        <v>40</v>
      </c>
      <c r="H107" s="21">
        <v>18</v>
      </c>
      <c r="I107" s="21">
        <v>10</v>
      </c>
      <c r="J107" s="21">
        <v>13</v>
      </c>
      <c r="K107" s="21">
        <v>20</v>
      </c>
      <c r="L107" s="21">
        <v>26</v>
      </c>
    </row>
    <row r="108" spans="1:12" x14ac:dyDescent="0.2">
      <c r="A108" s="9" t="s">
        <v>390</v>
      </c>
      <c r="B108" s="9"/>
      <c r="C108" s="9"/>
      <c r="D108" s="9"/>
      <c r="E108" s="9"/>
      <c r="F108" s="9"/>
      <c r="G108" s="9"/>
      <c r="H108" s="9"/>
      <c r="I108" s="9"/>
      <c r="J108" s="9"/>
      <c r="K108" s="9"/>
      <c r="L108" s="9"/>
    </row>
    <row r="109" spans="1:12" x14ac:dyDescent="0.2">
      <c r="A109" s="20" t="s">
        <v>391</v>
      </c>
      <c r="B109" s="21">
        <v>633</v>
      </c>
      <c r="C109" s="21">
        <v>48</v>
      </c>
      <c r="D109" s="21">
        <v>273</v>
      </c>
      <c r="E109" s="21">
        <v>82</v>
      </c>
      <c r="F109" s="21">
        <v>58</v>
      </c>
      <c r="G109" s="21">
        <v>137</v>
      </c>
      <c r="H109" s="21">
        <v>71</v>
      </c>
      <c r="I109" s="21">
        <v>22</v>
      </c>
      <c r="J109" s="21">
        <v>35</v>
      </c>
      <c r="K109" s="21">
        <v>50</v>
      </c>
      <c r="L109" s="21">
        <v>41</v>
      </c>
    </row>
    <row r="110" spans="1:12" x14ac:dyDescent="0.2">
      <c r="A110" s="20" t="s">
        <v>392</v>
      </c>
      <c r="B110" s="21">
        <v>1123</v>
      </c>
      <c r="C110" s="21">
        <v>91</v>
      </c>
      <c r="D110" s="21">
        <v>500</v>
      </c>
      <c r="E110" s="21">
        <v>184</v>
      </c>
      <c r="F110" s="21">
        <v>93</v>
      </c>
      <c r="G110" s="21">
        <v>239</v>
      </c>
      <c r="H110" s="21">
        <v>135</v>
      </c>
      <c r="I110" s="21">
        <v>40</v>
      </c>
      <c r="J110" s="21">
        <v>67</v>
      </c>
      <c r="K110" s="21">
        <v>69</v>
      </c>
      <c r="L110" s="21">
        <v>86</v>
      </c>
    </row>
    <row r="111" spans="1:12" x14ac:dyDescent="0.2">
      <c r="A111" s="20" t="s">
        <v>393</v>
      </c>
      <c r="B111" s="21">
        <v>660</v>
      </c>
      <c r="C111" s="21">
        <v>65</v>
      </c>
      <c r="D111" s="21">
        <v>299</v>
      </c>
      <c r="E111" s="21">
        <v>112</v>
      </c>
      <c r="F111" s="21">
        <v>45</v>
      </c>
      <c r="G111" s="21">
        <v>137</v>
      </c>
      <c r="H111" s="21">
        <v>73</v>
      </c>
      <c r="I111" s="21">
        <v>31</v>
      </c>
      <c r="J111" s="21">
        <v>49</v>
      </c>
      <c r="K111" s="21">
        <v>35</v>
      </c>
      <c r="L111" s="21">
        <v>48</v>
      </c>
    </row>
    <row r="112" spans="1:12" x14ac:dyDescent="0.2">
      <c r="A112" s="20" t="s">
        <v>394</v>
      </c>
      <c r="B112" s="21">
        <v>261</v>
      </c>
      <c r="C112" s="21">
        <v>18</v>
      </c>
      <c r="D112" s="21">
        <v>119</v>
      </c>
      <c r="E112" s="21">
        <v>41</v>
      </c>
      <c r="F112" s="21">
        <v>22</v>
      </c>
      <c r="G112" s="21">
        <v>49</v>
      </c>
      <c r="H112" s="21">
        <v>30</v>
      </c>
      <c r="I112" s="21">
        <v>10</v>
      </c>
      <c r="J112" s="21">
        <v>18</v>
      </c>
      <c r="K112" s="21">
        <v>9</v>
      </c>
      <c r="L112" s="21">
        <v>28</v>
      </c>
    </row>
    <row r="113" spans="1:12" x14ac:dyDescent="0.2">
      <c r="A113" s="9" t="s">
        <v>395</v>
      </c>
      <c r="B113" s="9"/>
      <c r="C113" s="9"/>
      <c r="D113" s="9"/>
      <c r="E113" s="9"/>
      <c r="F113" s="9"/>
      <c r="G113" s="9"/>
      <c r="H113" s="9"/>
      <c r="I113" s="9"/>
      <c r="J113" s="9"/>
      <c r="K113" s="9"/>
      <c r="L113" s="9"/>
    </row>
    <row r="114" spans="1:12" x14ac:dyDescent="0.2">
      <c r="A114" s="20" t="s">
        <v>396</v>
      </c>
      <c r="B114" s="21">
        <v>329</v>
      </c>
      <c r="C114" s="21">
        <v>25</v>
      </c>
      <c r="D114" s="21">
        <v>145</v>
      </c>
      <c r="E114" s="21">
        <v>43</v>
      </c>
      <c r="F114" s="21">
        <v>25</v>
      </c>
      <c r="G114" s="21">
        <v>69</v>
      </c>
      <c r="H114" s="21">
        <v>31</v>
      </c>
      <c r="I114" s="21">
        <v>17</v>
      </c>
      <c r="J114" s="21">
        <v>22</v>
      </c>
      <c r="K114" s="21">
        <v>28</v>
      </c>
      <c r="L114" s="21">
        <v>18</v>
      </c>
    </row>
    <row r="115" spans="1:12" x14ac:dyDescent="0.2">
      <c r="A115" s="20" t="s">
        <v>397</v>
      </c>
      <c r="B115" s="21">
        <v>828</v>
      </c>
      <c r="C115" s="21">
        <v>68</v>
      </c>
      <c r="D115" s="21">
        <v>368</v>
      </c>
      <c r="E115" s="21">
        <v>130</v>
      </c>
      <c r="F115" s="21">
        <v>82</v>
      </c>
      <c r="G115" s="21">
        <v>183</v>
      </c>
      <c r="H115" s="21">
        <v>108</v>
      </c>
      <c r="I115" s="21">
        <v>25</v>
      </c>
      <c r="J115" s="21">
        <v>50</v>
      </c>
      <c r="K115" s="21">
        <v>62</v>
      </c>
      <c r="L115" s="21">
        <v>53</v>
      </c>
    </row>
    <row r="116" spans="1:12" x14ac:dyDescent="0.2">
      <c r="A116" s="20" t="s">
        <v>879</v>
      </c>
      <c r="B116" s="21">
        <v>499</v>
      </c>
      <c r="C116" s="21">
        <v>46</v>
      </c>
      <c r="D116" s="21">
        <v>238</v>
      </c>
      <c r="E116" s="21">
        <v>93</v>
      </c>
      <c r="F116" s="21">
        <v>35</v>
      </c>
      <c r="G116" s="21">
        <v>102</v>
      </c>
      <c r="H116" s="21">
        <v>65</v>
      </c>
      <c r="I116" s="21">
        <v>21</v>
      </c>
      <c r="J116" s="21">
        <v>33</v>
      </c>
      <c r="K116" s="21">
        <v>18</v>
      </c>
      <c r="L116" s="21">
        <v>39</v>
      </c>
    </row>
    <row r="117" spans="1:12" x14ac:dyDescent="0.2">
      <c r="A117" s="20" t="s">
        <v>398</v>
      </c>
      <c r="B117" s="21">
        <v>468</v>
      </c>
      <c r="C117" s="21">
        <v>46</v>
      </c>
      <c r="D117" s="21">
        <v>207</v>
      </c>
      <c r="E117" s="21">
        <v>63</v>
      </c>
      <c r="F117" s="21">
        <v>40</v>
      </c>
      <c r="G117" s="21">
        <v>99</v>
      </c>
      <c r="H117" s="21">
        <v>44</v>
      </c>
      <c r="I117" s="21">
        <v>18</v>
      </c>
      <c r="J117" s="21">
        <v>23</v>
      </c>
      <c r="K117" s="21">
        <v>22</v>
      </c>
      <c r="L117" s="21">
        <v>38</v>
      </c>
    </row>
    <row r="118" spans="1:12" x14ac:dyDescent="0.2">
      <c r="A118" s="20" t="s">
        <v>399</v>
      </c>
      <c r="B118" s="21">
        <v>257</v>
      </c>
      <c r="C118" s="21">
        <v>18</v>
      </c>
      <c r="D118" s="21">
        <v>115</v>
      </c>
      <c r="E118" s="21">
        <v>40</v>
      </c>
      <c r="F118" s="21">
        <v>14</v>
      </c>
      <c r="G118" s="21">
        <v>46</v>
      </c>
      <c r="H118" s="21">
        <v>15</v>
      </c>
      <c r="I118" s="21">
        <v>11</v>
      </c>
      <c r="J118" s="21">
        <v>16</v>
      </c>
      <c r="K118" s="21">
        <v>16</v>
      </c>
      <c r="L118" s="21">
        <v>27</v>
      </c>
    </row>
    <row r="119" spans="1:12" x14ac:dyDescent="0.2">
      <c r="A119" s="20" t="s">
        <v>400</v>
      </c>
      <c r="B119" s="21">
        <v>296</v>
      </c>
      <c r="C119" s="21">
        <v>19</v>
      </c>
      <c r="D119" s="21">
        <v>118</v>
      </c>
      <c r="E119" s="21">
        <v>50</v>
      </c>
      <c r="F119" s="21">
        <v>22</v>
      </c>
      <c r="G119" s="21">
        <v>63</v>
      </c>
      <c r="H119" s="21">
        <v>46</v>
      </c>
      <c r="I119" s="21">
        <v>11</v>
      </c>
      <c r="J119" s="21">
        <v>25</v>
      </c>
      <c r="K119" s="21">
        <v>17</v>
      </c>
      <c r="L119" s="21">
        <v>28</v>
      </c>
    </row>
    <row r="120" spans="1:12" x14ac:dyDescent="0.2">
      <c r="A120" s="9" t="s">
        <v>401</v>
      </c>
      <c r="B120" s="9"/>
      <c r="C120" s="9"/>
      <c r="D120" s="9"/>
      <c r="E120" s="9"/>
      <c r="F120" s="9"/>
      <c r="G120" s="9"/>
      <c r="H120" s="9"/>
      <c r="I120" s="9"/>
      <c r="J120" s="9"/>
      <c r="K120" s="9"/>
      <c r="L120" s="9"/>
    </row>
    <row r="121" spans="1:12" x14ac:dyDescent="0.2">
      <c r="A121" s="20" t="s">
        <v>878</v>
      </c>
      <c r="B121" s="21">
        <v>116</v>
      </c>
      <c r="C121" s="21">
        <v>7</v>
      </c>
      <c r="D121" s="21">
        <v>43</v>
      </c>
      <c r="E121" s="21">
        <v>16</v>
      </c>
      <c r="F121" s="21">
        <v>8</v>
      </c>
      <c r="G121" s="21">
        <v>30</v>
      </c>
      <c r="H121" s="21">
        <v>17</v>
      </c>
      <c r="I121" s="21">
        <v>2</v>
      </c>
      <c r="J121" s="21">
        <v>4</v>
      </c>
      <c r="K121" s="21">
        <v>8</v>
      </c>
      <c r="L121" s="21">
        <v>9</v>
      </c>
    </row>
    <row r="122" spans="1:12" x14ac:dyDescent="0.2">
      <c r="A122" s="20" t="s">
        <v>402</v>
      </c>
      <c r="B122" s="21">
        <v>213</v>
      </c>
      <c r="C122" s="21">
        <v>18</v>
      </c>
      <c r="D122" s="21">
        <v>102</v>
      </c>
      <c r="E122" s="21">
        <v>27</v>
      </c>
      <c r="F122" s="21">
        <v>17</v>
      </c>
      <c r="G122" s="21">
        <v>39</v>
      </c>
      <c r="H122" s="21">
        <v>14</v>
      </c>
      <c r="I122" s="21">
        <v>15</v>
      </c>
      <c r="J122" s="21">
        <v>18</v>
      </c>
      <c r="K122" s="21">
        <v>20</v>
      </c>
      <c r="L122" s="21">
        <v>9</v>
      </c>
    </row>
    <row r="123" spans="1:12" x14ac:dyDescent="0.2">
      <c r="A123" s="20" t="s">
        <v>397</v>
      </c>
      <c r="B123" s="21">
        <v>828</v>
      </c>
      <c r="C123" s="21">
        <v>68</v>
      </c>
      <c r="D123" s="21">
        <v>368</v>
      </c>
      <c r="E123" s="21">
        <v>130</v>
      </c>
      <c r="F123" s="21">
        <v>82</v>
      </c>
      <c r="G123" s="21">
        <v>183</v>
      </c>
      <c r="H123" s="21">
        <v>108</v>
      </c>
      <c r="I123" s="21">
        <v>25</v>
      </c>
      <c r="J123" s="21">
        <v>50</v>
      </c>
      <c r="K123" s="21">
        <v>62</v>
      </c>
      <c r="L123" s="21">
        <v>53</v>
      </c>
    </row>
    <row r="124" spans="1:12" x14ac:dyDescent="0.2">
      <c r="A124" s="20" t="s">
        <v>403</v>
      </c>
      <c r="B124" s="21">
        <v>133</v>
      </c>
      <c r="C124" s="21">
        <v>13</v>
      </c>
      <c r="D124" s="21">
        <v>66</v>
      </c>
      <c r="E124" s="21">
        <v>25</v>
      </c>
      <c r="F124" s="21">
        <v>9</v>
      </c>
      <c r="G124" s="21">
        <v>32</v>
      </c>
      <c r="H124" s="21">
        <v>17</v>
      </c>
      <c r="I124" s="21">
        <v>7</v>
      </c>
      <c r="J124" s="21">
        <v>11</v>
      </c>
      <c r="K124" s="21">
        <v>5</v>
      </c>
      <c r="L124" s="21">
        <v>7</v>
      </c>
    </row>
    <row r="125" spans="1:12" x14ac:dyDescent="0.2">
      <c r="A125" s="20" t="s">
        <v>404</v>
      </c>
      <c r="B125" s="21">
        <v>120</v>
      </c>
      <c r="C125" s="21">
        <v>10</v>
      </c>
      <c r="D125" s="21">
        <v>66</v>
      </c>
      <c r="E125" s="21">
        <v>25</v>
      </c>
      <c r="F125" s="21">
        <v>5</v>
      </c>
      <c r="G125" s="21">
        <v>20</v>
      </c>
      <c r="H125" s="21">
        <v>17</v>
      </c>
      <c r="I125" s="21">
        <v>6</v>
      </c>
      <c r="J125" s="21">
        <v>9</v>
      </c>
      <c r="K125" s="21">
        <v>1</v>
      </c>
      <c r="L125" s="21">
        <v>10</v>
      </c>
    </row>
    <row r="126" spans="1:12" x14ac:dyDescent="0.2">
      <c r="A126" s="20" t="s">
        <v>405</v>
      </c>
      <c r="B126" s="21">
        <v>246</v>
      </c>
      <c r="C126" s="21">
        <v>23</v>
      </c>
      <c r="D126" s="21">
        <v>106</v>
      </c>
      <c r="E126" s="21">
        <v>43</v>
      </c>
      <c r="F126" s="21">
        <v>21</v>
      </c>
      <c r="G126" s="21">
        <v>50</v>
      </c>
      <c r="H126" s="21">
        <v>31</v>
      </c>
      <c r="I126" s="21">
        <v>8</v>
      </c>
      <c r="J126" s="21">
        <v>13</v>
      </c>
      <c r="K126" s="21">
        <v>12</v>
      </c>
      <c r="L126" s="21">
        <v>22</v>
      </c>
    </row>
    <row r="127" spans="1:12" x14ac:dyDescent="0.2">
      <c r="A127" s="20" t="s">
        <v>398</v>
      </c>
      <c r="B127" s="21">
        <v>468</v>
      </c>
      <c r="C127" s="21">
        <v>46</v>
      </c>
      <c r="D127" s="21">
        <v>207</v>
      </c>
      <c r="E127" s="21">
        <v>63</v>
      </c>
      <c r="F127" s="21">
        <v>40</v>
      </c>
      <c r="G127" s="21">
        <v>99</v>
      </c>
      <c r="H127" s="21">
        <v>44</v>
      </c>
      <c r="I127" s="21">
        <v>18</v>
      </c>
      <c r="J127" s="21">
        <v>23</v>
      </c>
      <c r="K127" s="21">
        <v>22</v>
      </c>
      <c r="L127" s="21">
        <v>38</v>
      </c>
    </row>
    <row r="128" spans="1:12" x14ac:dyDescent="0.2">
      <c r="A128" s="20" t="s">
        <v>406</v>
      </c>
      <c r="B128" s="21">
        <v>180</v>
      </c>
      <c r="C128" s="21">
        <v>11</v>
      </c>
      <c r="D128" s="21">
        <v>85</v>
      </c>
      <c r="E128" s="21">
        <v>29</v>
      </c>
      <c r="F128" s="21">
        <v>8</v>
      </c>
      <c r="G128" s="21">
        <v>34</v>
      </c>
      <c r="H128" s="21">
        <v>13</v>
      </c>
      <c r="I128" s="21">
        <v>11</v>
      </c>
      <c r="J128" s="21">
        <v>9</v>
      </c>
      <c r="K128" s="21">
        <v>13</v>
      </c>
      <c r="L128" s="21">
        <v>17</v>
      </c>
    </row>
    <row r="129" spans="1:12" x14ac:dyDescent="0.2">
      <c r="A129" s="20" t="s">
        <v>407</v>
      </c>
      <c r="B129" s="21">
        <v>77</v>
      </c>
      <c r="C129" s="21">
        <v>7</v>
      </c>
      <c r="D129" s="21">
        <v>30</v>
      </c>
      <c r="E129" s="21">
        <v>11</v>
      </c>
      <c r="F129" s="21">
        <v>6</v>
      </c>
      <c r="G129" s="21">
        <v>12</v>
      </c>
      <c r="H129" s="21">
        <v>2</v>
      </c>
      <c r="I129" s="21">
        <v>0</v>
      </c>
      <c r="J129" s="21">
        <v>7</v>
      </c>
      <c r="K129" s="21">
        <v>3</v>
      </c>
      <c r="L129" s="21">
        <v>10</v>
      </c>
    </row>
    <row r="130" spans="1:12" x14ac:dyDescent="0.2">
      <c r="A130" s="33" t="s">
        <v>400</v>
      </c>
      <c r="B130" s="34">
        <v>296</v>
      </c>
      <c r="C130" s="34">
        <v>19</v>
      </c>
      <c r="D130" s="34">
        <v>118</v>
      </c>
      <c r="E130" s="34">
        <v>50</v>
      </c>
      <c r="F130" s="34">
        <v>22</v>
      </c>
      <c r="G130" s="34">
        <v>63</v>
      </c>
      <c r="H130" s="34">
        <v>46</v>
      </c>
      <c r="I130" s="34">
        <v>11</v>
      </c>
      <c r="J130" s="34">
        <v>25</v>
      </c>
      <c r="K130" s="34">
        <v>17</v>
      </c>
      <c r="L130" s="34">
        <v>28</v>
      </c>
    </row>
  </sheetData>
  <phoneticPr fontId="2"/>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19DA5-21AE-42B6-8DFE-964E2022C720}">
  <dimension ref="A1:R133"/>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8" x14ac:dyDescent="0.2">
      <c r="A1" s="11" t="s">
        <v>3</v>
      </c>
      <c r="B1" s="7"/>
    </row>
    <row r="2" spans="1:18" x14ac:dyDescent="0.2">
      <c r="A2" s="15" t="str">
        <f xml:space="preserve"> HYPERLINK("#'目次'!B44","[38]")</f>
        <v>[38]</v>
      </c>
    </row>
    <row r="3" spans="1:18" x14ac:dyDescent="0.2">
      <c r="A3" s="7" t="s">
        <v>3</v>
      </c>
      <c r="B3" s="8" t="s">
        <v>56</v>
      </c>
    </row>
    <row r="4" spans="1:18" x14ac:dyDescent="0.2">
      <c r="A4" s="7" t="s">
        <v>3</v>
      </c>
      <c r="B4" s="8" t="s">
        <v>55</v>
      </c>
    </row>
    <row r="5" spans="1:18" x14ac:dyDescent="0.2">
      <c r="A5" s="7" t="s">
        <v>3</v>
      </c>
      <c r="B5" s="8" t="s">
        <v>54</v>
      </c>
    </row>
    <row r="6" spans="1:18" x14ac:dyDescent="0.2">
      <c r="A6" s="7" t="s">
        <v>3</v>
      </c>
      <c r="B6" s="8" t="s">
        <v>53</v>
      </c>
    </row>
    <row r="7" spans="1:18" x14ac:dyDescent="0.2">
      <c r="A7" s="7" t="s">
        <v>3</v>
      </c>
      <c r="B7" s="8" t="s">
        <v>52</v>
      </c>
    </row>
    <row r="8" spans="1:18" s="18" customFormat="1" ht="113.4" x14ac:dyDescent="0.2">
      <c r="A8" s="16" t="s">
        <v>3</v>
      </c>
      <c r="B8" s="17" t="s">
        <v>582</v>
      </c>
      <c r="C8" s="17" t="s">
        <v>769</v>
      </c>
      <c r="D8" s="17" t="s">
        <v>240</v>
      </c>
      <c r="E8" s="17" t="s">
        <v>241</v>
      </c>
      <c r="F8" s="17" t="s">
        <v>242</v>
      </c>
      <c r="G8" s="17" t="s">
        <v>243</v>
      </c>
      <c r="H8" s="17" t="s">
        <v>244</v>
      </c>
      <c r="I8" s="17" t="s">
        <v>245</v>
      </c>
      <c r="J8" s="17" t="s">
        <v>246</v>
      </c>
      <c r="K8" s="17" t="s">
        <v>247</v>
      </c>
      <c r="L8" s="17" t="s">
        <v>248</v>
      </c>
      <c r="M8" s="17" t="s">
        <v>249</v>
      </c>
      <c r="N8" s="17" t="s">
        <v>250</v>
      </c>
      <c r="O8" s="17" t="s">
        <v>251</v>
      </c>
      <c r="P8" s="17" t="s">
        <v>252</v>
      </c>
      <c r="Q8" s="17" t="s">
        <v>634</v>
      </c>
      <c r="R8" s="17" t="s">
        <v>613</v>
      </c>
    </row>
    <row r="9" spans="1:18" x14ac:dyDescent="0.2">
      <c r="A9" s="19" t="s">
        <v>585</v>
      </c>
      <c r="B9" s="10">
        <v>602</v>
      </c>
      <c r="C9" s="10">
        <v>416</v>
      </c>
      <c r="D9" s="10">
        <v>90</v>
      </c>
      <c r="E9" s="10">
        <v>256</v>
      </c>
      <c r="F9" s="10">
        <v>33</v>
      </c>
      <c r="G9" s="10">
        <v>91</v>
      </c>
      <c r="H9" s="10">
        <v>75</v>
      </c>
      <c r="I9" s="10">
        <v>227</v>
      </c>
      <c r="J9" s="10">
        <v>210</v>
      </c>
      <c r="K9" s="10">
        <v>125</v>
      </c>
      <c r="L9" s="10">
        <v>72</v>
      </c>
      <c r="M9" s="10">
        <v>213</v>
      </c>
      <c r="N9" s="10">
        <v>185</v>
      </c>
      <c r="O9" s="10">
        <v>121</v>
      </c>
      <c r="P9" s="10">
        <v>111</v>
      </c>
      <c r="Q9" s="10">
        <v>29</v>
      </c>
      <c r="R9" s="10">
        <v>12</v>
      </c>
    </row>
    <row r="10" spans="1:18" x14ac:dyDescent="0.2">
      <c r="A10" s="9" t="s">
        <v>339</v>
      </c>
      <c r="B10" s="9"/>
      <c r="C10" s="9"/>
      <c r="D10" s="9"/>
      <c r="E10" s="9"/>
      <c r="F10" s="9"/>
      <c r="G10" s="9"/>
      <c r="H10" s="9"/>
      <c r="I10" s="9"/>
      <c r="J10" s="9"/>
      <c r="K10" s="9"/>
      <c r="L10" s="9"/>
      <c r="M10" s="9"/>
      <c r="N10" s="9"/>
      <c r="O10" s="9"/>
      <c r="P10" s="9"/>
      <c r="Q10" s="9"/>
      <c r="R10" s="9"/>
    </row>
    <row r="11" spans="1:18" x14ac:dyDescent="0.2">
      <c r="A11" s="20" t="s">
        <v>340</v>
      </c>
      <c r="B11" s="21">
        <v>293</v>
      </c>
      <c r="C11" s="21">
        <v>203</v>
      </c>
      <c r="D11" s="21">
        <v>51</v>
      </c>
      <c r="E11" s="21">
        <v>123</v>
      </c>
      <c r="F11" s="21">
        <v>25</v>
      </c>
      <c r="G11" s="21">
        <v>47</v>
      </c>
      <c r="H11" s="21">
        <v>26</v>
      </c>
      <c r="I11" s="21">
        <v>93</v>
      </c>
      <c r="J11" s="21">
        <v>95</v>
      </c>
      <c r="K11" s="21">
        <v>59</v>
      </c>
      <c r="L11" s="21">
        <v>40</v>
      </c>
      <c r="M11" s="21">
        <v>103</v>
      </c>
      <c r="N11" s="21">
        <v>93</v>
      </c>
      <c r="O11" s="21">
        <v>64</v>
      </c>
      <c r="P11" s="21">
        <v>60</v>
      </c>
      <c r="Q11" s="21">
        <v>15</v>
      </c>
      <c r="R11" s="21">
        <v>5</v>
      </c>
    </row>
    <row r="12" spans="1:18" x14ac:dyDescent="0.2">
      <c r="A12" s="20" t="s">
        <v>341</v>
      </c>
      <c r="B12" s="21">
        <v>309</v>
      </c>
      <c r="C12" s="21">
        <v>213</v>
      </c>
      <c r="D12" s="21">
        <v>39</v>
      </c>
      <c r="E12" s="21">
        <v>133</v>
      </c>
      <c r="F12" s="21">
        <v>8</v>
      </c>
      <c r="G12" s="21">
        <v>44</v>
      </c>
      <c r="H12" s="21">
        <v>49</v>
      </c>
      <c r="I12" s="21">
        <v>134</v>
      </c>
      <c r="J12" s="21">
        <v>115</v>
      </c>
      <c r="K12" s="21">
        <v>66</v>
      </c>
      <c r="L12" s="21">
        <v>32</v>
      </c>
      <c r="M12" s="21">
        <v>110</v>
      </c>
      <c r="N12" s="21">
        <v>92</v>
      </c>
      <c r="O12" s="21">
        <v>57</v>
      </c>
      <c r="P12" s="21">
        <v>51</v>
      </c>
      <c r="Q12" s="21">
        <v>14</v>
      </c>
      <c r="R12" s="21">
        <v>7</v>
      </c>
    </row>
    <row r="13" spans="1:18" x14ac:dyDescent="0.2">
      <c r="A13" s="9" t="s">
        <v>342</v>
      </c>
      <c r="B13" s="9"/>
      <c r="C13" s="9"/>
      <c r="D13" s="9"/>
      <c r="E13" s="9"/>
      <c r="F13" s="9"/>
      <c r="G13" s="9"/>
      <c r="H13" s="9"/>
      <c r="I13" s="9"/>
      <c r="J13" s="9"/>
      <c r="K13" s="9"/>
      <c r="L13" s="9"/>
      <c r="M13" s="9"/>
      <c r="N13" s="9"/>
      <c r="O13" s="9"/>
      <c r="P13" s="9"/>
      <c r="Q13" s="9"/>
      <c r="R13" s="9"/>
    </row>
    <row r="14" spans="1:18" x14ac:dyDescent="0.2">
      <c r="A14" s="20" t="s">
        <v>343</v>
      </c>
      <c r="B14" s="21">
        <v>176</v>
      </c>
      <c r="C14" s="21">
        <v>121</v>
      </c>
      <c r="D14" s="21">
        <v>28</v>
      </c>
      <c r="E14" s="21">
        <v>79</v>
      </c>
      <c r="F14" s="21">
        <v>9</v>
      </c>
      <c r="G14" s="21">
        <v>32</v>
      </c>
      <c r="H14" s="21">
        <v>17</v>
      </c>
      <c r="I14" s="21">
        <v>49</v>
      </c>
      <c r="J14" s="21">
        <v>61</v>
      </c>
      <c r="K14" s="21">
        <v>44</v>
      </c>
      <c r="L14" s="21">
        <v>29</v>
      </c>
      <c r="M14" s="21">
        <v>55</v>
      </c>
      <c r="N14" s="21">
        <v>44</v>
      </c>
      <c r="O14" s="21">
        <v>38</v>
      </c>
      <c r="P14" s="21">
        <v>29</v>
      </c>
      <c r="Q14" s="21">
        <v>7</v>
      </c>
      <c r="R14" s="21">
        <v>0</v>
      </c>
    </row>
    <row r="15" spans="1:18" x14ac:dyDescent="0.2">
      <c r="A15" s="20" t="s">
        <v>344</v>
      </c>
      <c r="B15" s="21">
        <v>177</v>
      </c>
      <c r="C15" s="21">
        <v>122</v>
      </c>
      <c r="D15" s="21">
        <v>20</v>
      </c>
      <c r="E15" s="21">
        <v>70</v>
      </c>
      <c r="F15" s="21">
        <v>8</v>
      </c>
      <c r="G15" s="21">
        <v>17</v>
      </c>
      <c r="H15" s="21">
        <v>20</v>
      </c>
      <c r="I15" s="21">
        <v>71</v>
      </c>
      <c r="J15" s="21">
        <v>59</v>
      </c>
      <c r="K15" s="21">
        <v>38</v>
      </c>
      <c r="L15" s="21">
        <v>14</v>
      </c>
      <c r="M15" s="21">
        <v>56</v>
      </c>
      <c r="N15" s="21">
        <v>54</v>
      </c>
      <c r="O15" s="21">
        <v>31</v>
      </c>
      <c r="P15" s="21">
        <v>33</v>
      </c>
      <c r="Q15" s="21">
        <v>7</v>
      </c>
      <c r="R15" s="21">
        <v>4</v>
      </c>
    </row>
    <row r="16" spans="1:18" x14ac:dyDescent="0.2">
      <c r="A16" s="20" t="s">
        <v>345</v>
      </c>
      <c r="B16" s="21">
        <v>127</v>
      </c>
      <c r="C16" s="21">
        <v>86</v>
      </c>
      <c r="D16" s="21">
        <v>23</v>
      </c>
      <c r="E16" s="21">
        <v>54</v>
      </c>
      <c r="F16" s="21">
        <v>9</v>
      </c>
      <c r="G16" s="21">
        <v>24</v>
      </c>
      <c r="H16" s="21">
        <v>23</v>
      </c>
      <c r="I16" s="21">
        <v>54</v>
      </c>
      <c r="J16" s="21">
        <v>47</v>
      </c>
      <c r="K16" s="21">
        <v>21</v>
      </c>
      <c r="L16" s="21">
        <v>14</v>
      </c>
      <c r="M16" s="21">
        <v>53</v>
      </c>
      <c r="N16" s="21">
        <v>47</v>
      </c>
      <c r="O16" s="21">
        <v>31</v>
      </c>
      <c r="P16" s="21">
        <v>21</v>
      </c>
      <c r="Q16" s="21">
        <v>7</v>
      </c>
      <c r="R16" s="21">
        <v>1</v>
      </c>
    </row>
    <row r="17" spans="1:18" x14ac:dyDescent="0.2">
      <c r="A17" s="20" t="s">
        <v>346</v>
      </c>
      <c r="B17" s="21">
        <v>73</v>
      </c>
      <c r="C17" s="21">
        <v>53</v>
      </c>
      <c r="D17" s="21">
        <v>11</v>
      </c>
      <c r="E17" s="21">
        <v>33</v>
      </c>
      <c r="F17" s="21">
        <v>5</v>
      </c>
      <c r="G17" s="21">
        <v>9</v>
      </c>
      <c r="H17" s="21">
        <v>10</v>
      </c>
      <c r="I17" s="21">
        <v>37</v>
      </c>
      <c r="J17" s="21">
        <v>28</v>
      </c>
      <c r="K17" s="21">
        <v>16</v>
      </c>
      <c r="L17" s="21">
        <v>10</v>
      </c>
      <c r="M17" s="21">
        <v>32</v>
      </c>
      <c r="N17" s="21">
        <v>31</v>
      </c>
      <c r="O17" s="21">
        <v>14</v>
      </c>
      <c r="P17" s="21">
        <v>19</v>
      </c>
      <c r="Q17" s="21">
        <v>3</v>
      </c>
      <c r="R17" s="21">
        <v>2</v>
      </c>
    </row>
    <row r="18" spans="1:18" x14ac:dyDescent="0.2">
      <c r="A18" s="20" t="s">
        <v>347</v>
      </c>
      <c r="B18" s="21">
        <v>37</v>
      </c>
      <c r="C18" s="21">
        <v>25</v>
      </c>
      <c r="D18" s="21">
        <v>6</v>
      </c>
      <c r="E18" s="21">
        <v>13</v>
      </c>
      <c r="F18" s="21">
        <v>1</v>
      </c>
      <c r="G18" s="21">
        <v>6</v>
      </c>
      <c r="H18" s="21">
        <v>4</v>
      </c>
      <c r="I18" s="21">
        <v>13</v>
      </c>
      <c r="J18" s="21">
        <v>12</v>
      </c>
      <c r="K18" s="21">
        <v>4</v>
      </c>
      <c r="L18" s="21">
        <v>5</v>
      </c>
      <c r="M18" s="21">
        <v>14</v>
      </c>
      <c r="N18" s="21">
        <v>8</v>
      </c>
      <c r="O18" s="21">
        <v>7</v>
      </c>
      <c r="P18" s="21">
        <v>5</v>
      </c>
      <c r="Q18" s="21">
        <v>3</v>
      </c>
      <c r="R18" s="21">
        <v>5</v>
      </c>
    </row>
    <row r="19" spans="1:18" x14ac:dyDescent="0.2">
      <c r="A19" s="20" t="s">
        <v>348</v>
      </c>
      <c r="B19" s="21">
        <v>11</v>
      </c>
      <c r="C19" s="21">
        <v>8</v>
      </c>
      <c r="D19" s="21">
        <v>1</v>
      </c>
      <c r="E19" s="21">
        <v>6</v>
      </c>
      <c r="F19" s="21">
        <v>1</v>
      </c>
      <c r="G19" s="21">
        <v>2</v>
      </c>
      <c r="H19" s="21">
        <v>1</v>
      </c>
      <c r="I19" s="21">
        <v>3</v>
      </c>
      <c r="J19" s="21">
        <v>2</v>
      </c>
      <c r="K19" s="21">
        <v>1</v>
      </c>
      <c r="L19" s="21">
        <v>0</v>
      </c>
      <c r="M19" s="21">
        <v>2</v>
      </c>
      <c r="N19" s="21">
        <v>1</v>
      </c>
      <c r="O19" s="21">
        <v>0</v>
      </c>
      <c r="P19" s="21">
        <v>3</v>
      </c>
      <c r="Q19" s="21">
        <v>2</v>
      </c>
      <c r="R19" s="21">
        <v>0</v>
      </c>
    </row>
    <row r="20" spans="1:18" x14ac:dyDescent="0.2">
      <c r="A20" s="20" t="s">
        <v>349</v>
      </c>
      <c r="B20" s="21">
        <v>1</v>
      </c>
      <c r="C20" s="21">
        <v>1</v>
      </c>
      <c r="D20" s="21">
        <v>1</v>
      </c>
      <c r="E20" s="21">
        <v>1</v>
      </c>
      <c r="F20" s="21">
        <v>0</v>
      </c>
      <c r="G20" s="21">
        <v>1</v>
      </c>
      <c r="H20" s="21">
        <v>0</v>
      </c>
      <c r="I20" s="21">
        <v>0</v>
      </c>
      <c r="J20" s="21">
        <v>1</v>
      </c>
      <c r="K20" s="21">
        <v>1</v>
      </c>
      <c r="L20" s="21">
        <v>0</v>
      </c>
      <c r="M20" s="21">
        <v>1</v>
      </c>
      <c r="N20" s="21">
        <v>0</v>
      </c>
      <c r="O20" s="21">
        <v>0</v>
      </c>
      <c r="P20" s="21">
        <v>1</v>
      </c>
      <c r="Q20" s="21">
        <v>0</v>
      </c>
      <c r="R20" s="21">
        <v>0</v>
      </c>
    </row>
    <row r="21" spans="1:18" x14ac:dyDescent="0.2">
      <c r="A21" s="20" t="s">
        <v>350</v>
      </c>
      <c r="B21" s="21">
        <v>353</v>
      </c>
      <c r="C21" s="21">
        <v>243</v>
      </c>
      <c r="D21" s="21">
        <v>48</v>
      </c>
      <c r="E21" s="21">
        <v>149</v>
      </c>
      <c r="F21" s="21">
        <v>17</v>
      </c>
      <c r="G21" s="21">
        <v>49</v>
      </c>
      <c r="H21" s="21">
        <v>37</v>
      </c>
      <c r="I21" s="21">
        <v>120</v>
      </c>
      <c r="J21" s="21">
        <v>120</v>
      </c>
      <c r="K21" s="21">
        <v>82</v>
      </c>
      <c r="L21" s="21">
        <v>43</v>
      </c>
      <c r="M21" s="21">
        <v>111</v>
      </c>
      <c r="N21" s="21">
        <v>98</v>
      </c>
      <c r="O21" s="21">
        <v>69</v>
      </c>
      <c r="P21" s="21">
        <v>62</v>
      </c>
      <c r="Q21" s="21">
        <v>14</v>
      </c>
      <c r="R21" s="21">
        <v>4</v>
      </c>
    </row>
    <row r="22" spans="1:18" x14ac:dyDescent="0.2">
      <c r="A22" s="20" t="s">
        <v>351</v>
      </c>
      <c r="B22" s="21">
        <v>200</v>
      </c>
      <c r="C22" s="21">
        <v>139</v>
      </c>
      <c r="D22" s="21">
        <v>34</v>
      </c>
      <c r="E22" s="21">
        <v>87</v>
      </c>
      <c r="F22" s="21">
        <v>14</v>
      </c>
      <c r="G22" s="21">
        <v>33</v>
      </c>
      <c r="H22" s="21">
        <v>33</v>
      </c>
      <c r="I22" s="21">
        <v>91</v>
      </c>
      <c r="J22" s="21">
        <v>75</v>
      </c>
      <c r="K22" s="21">
        <v>37</v>
      </c>
      <c r="L22" s="21">
        <v>24</v>
      </c>
      <c r="M22" s="21">
        <v>85</v>
      </c>
      <c r="N22" s="21">
        <v>78</v>
      </c>
      <c r="O22" s="21">
        <v>45</v>
      </c>
      <c r="P22" s="21">
        <v>40</v>
      </c>
      <c r="Q22" s="21">
        <v>10</v>
      </c>
      <c r="R22" s="21">
        <v>3</v>
      </c>
    </row>
    <row r="23" spans="1:18" x14ac:dyDescent="0.2">
      <c r="A23" s="20" t="s">
        <v>352</v>
      </c>
      <c r="B23" s="21">
        <v>49</v>
      </c>
      <c r="C23" s="21">
        <v>34</v>
      </c>
      <c r="D23" s="21">
        <v>8</v>
      </c>
      <c r="E23" s="21">
        <v>20</v>
      </c>
      <c r="F23" s="21">
        <v>2</v>
      </c>
      <c r="G23" s="21">
        <v>9</v>
      </c>
      <c r="H23" s="21">
        <v>5</v>
      </c>
      <c r="I23" s="21">
        <v>16</v>
      </c>
      <c r="J23" s="21">
        <v>15</v>
      </c>
      <c r="K23" s="21">
        <v>6</v>
      </c>
      <c r="L23" s="21">
        <v>5</v>
      </c>
      <c r="M23" s="21">
        <v>17</v>
      </c>
      <c r="N23" s="21">
        <v>9</v>
      </c>
      <c r="O23" s="21">
        <v>7</v>
      </c>
      <c r="P23" s="21">
        <v>9</v>
      </c>
      <c r="Q23" s="21">
        <v>5</v>
      </c>
      <c r="R23" s="21">
        <v>5</v>
      </c>
    </row>
    <row r="24" spans="1:18" x14ac:dyDescent="0.2">
      <c r="A24" s="20" t="s">
        <v>353</v>
      </c>
      <c r="B24" s="21">
        <v>249</v>
      </c>
      <c r="C24" s="21">
        <v>173</v>
      </c>
      <c r="D24" s="21">
        <v>42</v>
      </c>
      <c r="E24" s="21">
        <v>107</v>
      </c>
      <c r="F24" s="21">
        <v>16</v>
      </c>
      <c r="G24" s="21">
        <v>42</v>
      </c>
      <c r="H24" s="21">
        <v>38</v>
      </c>
      <c r="I24" s="21">
        <v>107</v>
      </c>
      <c r="J24" s="21">
        <v>90</v>
      </c>
      <c r="K24" s="21">
        <v>43</v>
      </c>
      <c r="L24" s="21">
        <v>29</v>
      </c>
      <c r="M24" s="21">
        <v>102</v>
      </c>
      <c r="N24" s="21">
        <v>87</v>
      </c>
      <c r="O24" s="21">
        <v>52</v>
      </c>
      <c r="P24" s="21">
        <v>49</v>
      </c>
      <c r="Q24" s="21">
        <v>15</v>
      </c>
      <c r="R24" s="21">
        <v>8</v>
      </c>
    </row>
    <row r="25" spans="1:18" x14ac:dyDescent="0.2">
      <c r="A25" s="9" t="s">
        <v>354</v>
      </c>
      <c r="B25" s="10">
        <v>88</v>
      </c>
      <c r="C25" s="10">
        <v>60</v>
      </c>
      <c r="D25" s="10">
        <v>17</v>
      </c>
      <c r="E25" s="10">
        <v>41</v>
      </c>
      <c r="F25" s="10">
        <v>8</v>
      </c>
      <c r="G25" s="10">
        <v>15</v>
      </c>
      <c r="H25" s="10">
        <v>7</v>
      </c>
      <c r="I25" s="10">
        <v>25</v>
      </c>
      <c r="J25" s="10">
        <v>30</v>
      </c>
      <c r="K25" s="10">
        <v>21</v>
      </c>
      <c r="L25" s="10">
        <v>18</v>
      </c>
      <c r="M25" s="10">
        <v>26</v>
      </c>
      <c r="N25" s="10">
        <v>21</v>
      </c>
      <c r="O25" s="10">
        <v>22</v>
      </c>
      <c r="P25" s="10">
        <v>15</v>
      </c>
      <c r="Q25" s="10">
        <v>4</v>
      </c>
      <c r="R25" s="10">
        <v>0</v>
      </c>
    </row>
    <row r="26" spans="1:18" x14ac:dyDescent="0.2">
      <c r="A26" s="20" t="s">
        <v>344</v>
      </c>
      <c r="B26" s="21">
        <v>87</v>
      </c>
      <c r="C26" s="21">
        <v>61</v>
      </c>
      <c r="D26" s="21">
        <v>13</v>
      </c>
      <c r="E26" s="21">
        <v>29</v>
      </c>
      <c r="F26" s="21">
        <v>6</v>
      </c>
      <c r="G26" s="21">
        <v>8</v>
      </c>
      <c r="H26" s="21">
        <v>7</v>
      </c>
      <c r="I26" s="21">
        <v>28</v>
      </c>
      <c r="J26" s="21">
        <v>25</v>
      </c>
      <c r="K26" s="21">
        <v>19</v>
      </c>
      <c r="L26" s="21">
        <v>7</v>
      </c>
      <c r="M26" s="21">
        <v>30</v>
      </c>
      <c r="N26" s="21">
        <v>26</v>
      </c>
      <c r="O26" s="21">
        <v>12</v>
      </c>
      <c r="P26" s="21">
        <v>18</v>
      </c>
      <c r="Q26" s="21">
        <v>3</v>
      </c>
      <c r="R26" s="21">
        <v>2</v>
      </c>
    </row>
    <row r="27" spans="1:18" x14ac:dyDescent="0.2">
      <c r="A27" s="20" t="s">
        <v>345</v>
      </c>
      <c r="B27" s="21">
        <v>68</v>
      </c>
      <c r="C27" s="21">
        <v>46</v>
      </c>
      <c r="D27" s="21">
        <v>13</v>
      </c>
      <c r="E27" s="21">
        <v>30</v>
      </c>
      <c r="F27" s="21">
        <v>7</v>
      </c>
      <c r="G27" s="21">
        <v>12</v>
      </c>
      <c r="H27" s="21">
        <v>12</v>
      </c>
      <c r="I27" s="21">
        <v>25</v>
      </c>
      <c r="J27" s="21">
        <v>23</v>
      </c>
      <c r="K27" s="21">
        <v>11</v>
      </c>
      <c r="L27" s="21">
        <v>10</v>
      </c>
      <c r="M27" s="21">
        <v>26</v>
      </c>
      <c r="N27" s="21">
        <v>31</v>
      </c>
      <c r="O27" s="21">
        <v>20</v>
      </c>
      <c r="P27" s="21">
        <v>15</v>
      </c>
      <c r="Q27" s="21">
        <v>4</v>
      </c>
      <c r="R27" s="21">
        <v>0</v>
      </c>
    </row>
    <row r="28" spans="1:18" x14ac:dyDescent="0.2">
      <c r="A28" s="20" t="s">
        <v>346</v>
      </c>
      <c r="B28" s="21">
        <v>30</v>
      </c>
      <c r="C28" s="21">
        <v>22</v>
      </c>
      <c r="D28" s="21">
        <v>6</v>
      </c>
      <c r="E28" s="21">
        <v>14</v>
      </c>
      <c r="F28" s="21">
        <v>2</v>
      </c>
      <c r="G28" s="21">
        <v>5</v>
      </c>
      <c r="H28" s="21">
        <v>0</v>
      </c>
      <c r="I28" s="21">
        <v>12</v>
      </c>
      <c r="J28" s="21">
        <v>10</v>
      </c>
      <c r="K28" s="21">
        <v>6</v>
      </c>
      <c r="L28" s="21">
        <v>4</v>
      </c>
      <c r="M28" s="21">
        <v>12</v>
      </c>
      <c r="N28" s="21">
        <v>12</v>
      </c>
      <c r="O28" s="21">
        <v>7</v>
      </c>
      <c r="P28" s="21">
        <v>8</v>
      </c>
      <c r="Q28" s="21">
        <v>2</v>
      </c>
      <c r="R28" s="21">
        <v>1</v>
      </c>
    </row>
    <row r="29" spans="1:18" x14ac:dyDescent="0.2">
      <c r="A29" s="20" t="s">
        <v>347</v>
      </c>
      <c r="B29" s="21">
        <v>16</v>
      </c>
      <c r="C29" s="21">
        <v>11</v>
      </c>
      <c r="D29" s="21">
        <v>2</v>
      </c>
      <c r="E29" s="21">
        <v>5</v>
      </c>
      <c r="F29" s="21">
        <v>1</v>
      </c>
      <c r="G29" s="21">
        <v>5</v>
      </c>
      <c r="H29" s="21">
        <v>0</v>
      </c>
      <c r="I29" s="21">
        <v>3</v>
      </c>
      <c r="J29" s="21">
        <v>6</v>
      </c>
      <c r="K29" s="21">
        <v>2</v>
      </c>
      <c r="L29" s="21">
        <v>1</v>
      </c>
      <c r="M29" s="21">
        <v>8</v>
      </c>
      <c r="N29" s="21">
        <v>3</v>
      </c>
      <c r="O29" s="21">
        <v>3</v>
      </c>
      <c r="P29" s="21">
        <v>3</v>
      </c>
      <c r="Q29" s="21">
        <v>0</v>
      </c>
      <c r="R29" s="21">
        <v>2</v>
      </c>
    </row>
    <row r="30" spans="1:18" x14ac:dyDescent="0.2">
      <c r="A30" s="20" t="s">
        <v>348</v>
      </c>
      <c r="B30" s="21">
        <v>4</v>
      </c>
      <c r="C30" s="21">
        <v>3</v>
      </c>
      <c r="D30" s="21">
        <v>0</v>
      </c>
      <c r="E30" s="21">
        <v>4</v>
      </c>
      <c r="F30" s="21">
        <v>1</v>
      </c>
      <c r="G30" s="21">
        <v>2</v>
      </c>
      <c r="H30" s="21">
        <v>0</v>
      </c>
      <c r="I30" s="21">
        <v>0</v>
      </c>
      <c r="J30" s="21">
        <v>1</v>
      </c>
      <c r="K30" s="21">
        <v>0</v>
      </c>
      <c r="L30" s="21">
        <v>0</v>
      </c>
      <c r="M30" s="21">
        <v>1</v>
      </c>
      <c r="N30" s="21">
        <v>0</v>
      </c>
      <c r="O30" s="21">
        <v>0</v>
      </c>
      <c r="P30" s="21">
        <v>1</v>
      </c>
      <c r="Q30" s="21">
        <v>2</v>
      </c>
      <c r="R30" s="21">
        <v>0</v>
      </c>
    </row>
    <row r="31" spans="1:18" x14ac:dyDescent="0.2">
      <c r="A31" s="20" t="s">
        <v>349</v>
      </c>
      <c r="B31" s="21">
        <v>0</v>
      </c>
      <c r="C31" s="21">
        <v>0</v>
      </c>
      <c r="D31" s="21">
        <v>0</v>
      </c>
      <c r="E31" s="21">
        <v>0</v>
      </c>
      <c r="F31" s="21">
        <v>0</v>
      </c>
      <c r="G31" s="21">
        <v>0</v>
      </c>
      <c r="H31" s="21">
        <v>0</v>
      </c>
      <c r="I31" s="21">
        <v>0</v>
      </c>
      <c r="J31" s="21">
        <v>0</v>
      </c>
      <c r="K31" s="21">
        <v>0</v>
      </c>
      <c r="L31" s="21">
        <v>0</v>
      </c>
      <c r="M31" s="21">
        <v>0</v>
      </c>
      <c r="N31" s="21">
        <v>0</v>
      </c>
      <c r="O31" s="21">
        <v>0</v>
      </c>
      <c r="P31" s="21">
        <v>0</v>
      </c>
      <c r="Q31" s="21">
        <v>0</v>
      </c>
      <c r="R31" s="21">
        <v>0</v>
      </c>
    </row>
    <row r="32" spans="1:18" x14ac:dyDescent="0.2">
      <c r="A32" s="20" t="s">
        <v>350</v>
      </c>
      <c r="B32" s="21">
        <v>175</v>
      </c>
      <c r="C32" s="21">
        <v>121</v>
      </c>
      <c r="D32" s="21">
        <v>30</v>
      </c>
      <c r="E32" s="21">
        <v>70</v>
      </c>
      <c r="F32" s="21">
        <v>14</v>
      </c>
      <c r="G32" s="21">
        <v>23</v>
      </c>
      <c r="H32" s="21">
        <v>14</v>
      </c>
      <c r="I32" s="21">
        <v>53</v>
      </c>
      <c r="J32" s="21">
        <v>55</v>
      </c>
      <c r="K32" s="21">
        <v>40</v>
      </c>
      <c r="L32" s="21">
        <v>25</v>
      </c>
      <c r="M32" s="21">
        <v>56</v>
      </c>
      <c r="N32" s="21">
        <v>47</v>
      </c>
      <c r="O32" s="21">
        <v>34</v>
      </c>
      <c r="P32" s="21">
        <v>33</v>
      </c>
      <c r="Q32" s="21">
        <v>7</v>
      </c>
      <c r="R32" s="21">
        <v>2</v>
      </c>
    </row>
    <row r="33" spans="1:18" x14ac:dyDescent="0.2">
      <c r="A33" s="20" t="s">
        <v>351</v>
      </c>
      <c r="B33" s="21">
        <v>98</v>
      </c>
      <c r="C33" s="21">
        <v>68</v>
      </c>
      <c r="D33" s="21">
        <v>19</v>
      </c>
      <c r="E33" s="21">
        <v>44</v>
      </c>
      <c r="F33" s="21">
        <v>9</v>
      </c>
      <c r="G33" s="21">
        <v>17</v>
      </c>
      <c r="H33" s="21">
        <v>12</v>
      </c>
      <c r="I33" s="21">
        <v>37</v>
      </c>
      <c r="J33" s="21">
        <v>33</v>
      </c>
      <c r="K33" s="21">
        <v>17</v>
      </c>
      <c r="L33" s="21">
        <v>14</v>
      </c>
      <c r="M33" s="21">
        <v>38</v>
      </c>
      <c r="N33" s="21">
        <v>43</v>
      </c>
      <c r="O33" s="21">
        <v>27</v>
      </c>
      <c r="P33" s="21">
        <v>23</v>
      </c>
      <c r="Q33" s="21">
        <v>6</v>
      </c>
      <c r="R33" s="21">
        <v>1</v>
      </c>
    </row>
    <row r="34" spans="1:18" x14ac:dyDescent="0.2">
      <c r="A34" s="20" t="s">
        <v>352</v>
      </c>
      <c r="B34" s="21">
        <v>20</v>
      </c>
      <c r="C34" s="21">
        <v>14</v>
      </c>
      <c r="D34" s="21">
        <v>2</v>
      </c>
      <c r="E34" s="21">
        <v>9</v>
      </c>
      <c r="F34" s="21">
        <v>2</v>
      </c>
      <c r="G34" s="21">
        <v>7</v>
      </c>
      <c r="H34" s="21">
        <v>0</v>
      </c>
      <c r="I34" s="21">
        <v>3</v>
      </c>
      <c r="J34" s="21">
        <v>7</v>
      </c>
      <c r="K34" s="21">
        <v>2</v>
      </c>
      <c r="L34" s="21">
        <v>1</v>
      </c>
      <c r="M34" s="21">
        <v>9</v>
      </c>
      <c r="N34" s="21">
        <v>3</v>
      </c>
      <c r="O34" s="21">
        <v>3</v>
      </c>
      <c r="P34" s="21">
        <v>4</v>
      </c>
      <c r="Q34" s="21">
        <v>2</v>
      </c>
      <c r="R34" s="21">
        <v>2</v>
      </c>
    </row>
    <row r="35" spans="1:18" x14ac:dyDescent="0.2">
      <c r="A35" s="20" t="s">
        <v>353</v>
      </c>
      <c r="B35" s="21">
        <v>118</v>
      </c>
      <c r="C35" s="21">
        <v>82</v>
      </c>
      <c r="D35" s="21">
        <v>21</v>
      </c>
      <c r="E35" s="21">
        <v>53</v>
      </c>
      <c r="F35" s="21">
        <v>11</v>
      </c>
      <c r="G35" s="21">
        <v>24</v>
      </c>
      <c r="H35" s="21">
        <v>12</v>
      </c>
      <c r="I35" s="21">
        <v>40</v>
      </c>
      <c r="J35" s="21">
        <v>40</v>
      </c>
      <c r="K35" s="21">
        <v>19</v>
      </c>
      <c r="L35" s="21">
        <v>15</v>
      </c>
      <c r="M35" s="21">
        <v>47</v>
      </c>
      <c r="N35" s="21">
        <v>46</v>
      </c>
      <c r="O35" s="21">
        <v>30</v>
      </c>
      <c r="P35" s="21">
        <v>27</v>
      </c>
      <c r="Q35" s="21">
        <v>8</v>
      </c>
      <c r="R35" s="21">
        <v>3</v>
      </c>
    </row>
    <row r="36" spans="1:18" x14ac:dyDescent="0.2">
      <c r="A36" s="9" t="s">
        <v>355</v>
      </c>
      <c r="B36" s="10">
        <v>88</v>
      </c>
      <c r="C36" s="10">
        <v>61</v>
      </c>
      <c r="D36" s="10">
        <v>11</v>
      </c>
      <c r="E36" s="10">
        <v>38</v>
      </c>
      <c r="F36" s="10">
        <v>1</v>
      </c>
      <c r="G36" s="10">
        <v>17</v>
      </c>
      <c r="H36" s="10">
        <v>10</v>
      </c>
      <c r="I36" s="10">
        <v>24</v>
      </c>
      <c r="J36" s="10">
        <v>31</v>
      </c>
      <c r="K36" s="10">
        <v>23</v>
      </c>
      <c r="L36" s="10">
        <v>11</v>
      </c>
      <c r="M36" s="10">
        <v>29</v>
      </c>
      <c r="N36" s="10">
        <v>23</v>
      </c>
      <c r="O36" s="10">
        <v>16</v>
      </c>
      <c r="P36" s="10">
        <v>14</v>
      </c>
      <c r="Q36" s="10">
        <v>3</v>
      </c>
      <c r="R36" s="10">
        <v>0</v>
      </c>
    </row>
    <row r="37" spans="1:18" x14ac:dyDescent="0.2">
      <c r="A37" s="20" t="s">
        <v>344</v>
      </c>
      <c r="B37" s="21">
        <v>90</v>
      </c>
      <c r="C37" s="21">
        <v>61</v>
      </c>
      <c r="D37" s="21">
        <v>7</v>
      </c>
      <c r="E37" s="21">
        <v>41</v>
      </c>
      <c r="F37" s="21">
        <v>2</v>
      </c>
      <c r="G37" s="21">
        <v>9</v>
      </c>
      <c r="H37" s="21">
        <v>13</v>
      </c>
      <c r="I37" s="21">
        <v>43</v>
      </c>
      <c r="J37" s="21">
        <v>34</v>
      </c>
      <c r="K37" s="21">
        <v>19</v>
      </c>
      <c r="L37" s="21">
        <v>7</v>
      </c>
      <c r="M37" s="21">
        <v>26</v>
      </c>
      <c r="N37" s="21">
        <v>28</v>
      </c>
      <c r="O37" s="21">
        <v>19</v>
      </c>
      <c r="P37" s="21">
        <v>15</v>
      </c>
      <c r="Q37" s="21">
        <v>4</v>
      </c>
      <c r="R37" s="21">
        <v>2</v>
      </c>
    </row>
    <row r="38" spans="1:18" x14ac:dyDescent="0.2">
      <c r="A38" s="20" t="s">
        <v>345</v>
      </c>
      <c r="B38" s="21">
        <v>59</v>
      </c>
      <c r="C38" s="21">
        <v>40</v>
      </c>
      <c r="D38" s="21">
        <v>10</v>
      </c>
      <c r="E38" s="21">
        <v>24</v>
      </c>
      <c r="F38" s="21">
        <v>2</v>
      </c>
      <c r="G38" s="21">
        <v>12</v>
      </c>
      <c r="H38" s="21">
        <v>11</v>
      </c>
      <c r="I38" s="21">
        <v>29</v>
      </c>
      <c r="J38" s="21">
        <v>24</v>
      </c>
      <c r="K38" s="21">
        <v>10</v>
      </c>
      <c r="L38" s="21">
        <v>4</v>
      </c>
      <c r="M38" s="21">
        <v>27</v>
      </c>
      <c r="N38" s="21">
        <v>16</v>
      </c>
      <c r="O38" s="21">
        <v>11</v>
      </c>
      <c r="P38" s="21">
        <v>6</v>
      </c>
      <c r="Q38" s="21">
        <v>3</v>
      </c>
      <c r="R38" s="21">
        <v>1</v>
      </c>
    </row>
    <row r="39" spans="1:18" x14ac:dyDescent="0.2">
      <c r="A39" s="20" t="s">
        <v>346</v>
      </c>
      <c r="B39" s="21">
        <v>43</v>
      </c>
      <c r="C39" s="21">
        <v>31</v>
      </c>
      <c r="D39" s="21">
        <v>5</v>
      </c>
      <c r="E39" s="21">
        <v>19</v>
      </c>
      <c r="F39" s="21">
        <v>3</v>
      </c>
      <c r="G39" s="21">
        <v>4</v>
      </c>
      <c r="H39" s="21">
        <v>10</v>
      </c>
      <c r="I39" s="21">
        <v>25</v>
      </c>
      <c r="J39" s="21">
        <v>18</v>
      </c>
      <c r="K39" s="21">
        <v>10</v>
      </c>
      <c r="L39" s="21">
        <v>6</v>
      </c>
      <c r="M39" s="21">
        <v>20</v>
      </c>
      <c r="N39" s="21">
        <v>19</v>
      </c>
      <c r="O39" s="21">
        <v>7</v>
      </c>
      <c r="P39" s="21">
        <v>11</v>
      </c>
      <c r="Q39" s="21">
        <v>1</v>
      </c>
      <c r="R39" s="21">
        <v>1</v>
      </c>
    </row>
    <row r="40" spans="1:18" x14ac:dyDescent="0.2">
      <c r="A40" s="20" t="s">
        <v>347</v>
      </c>
      <c r="B40" s="21">
        <v>21</v>
      </c>
      <c r="C40" s="21">
        <v>14</v>
      </c>
      <c r="D40" s="21">
        <v>4</v>
      </c>
      <c r="E40" s="21">
        <v>8</v>
      </c>
      <c r="F40" s="21">
        <v>0</v>
      </c>
      <c r="G40" s="21">
        <v>1</v>
      </c>
      <c r="H40" s="21">
        <v>4</v>
      </c>
      <c r="I40" s="21">
        <v>10</v>
      </c>
      <c r="J40" s="21">
        <v>6</v>
      </c>
      <c r="K40" s="21">
        <v>2</v>
      </c>
      <c r="L40" s="21">
        <v>4</v>
      </c>
      <c r="M40" s="21">
        <v>6</v>
      </c>
      <c r="N40" s="21">
        <v>5</v>
      </c>
      <c r="O40" s="21">
        <v>4</v>
      </c>
      <c r="P40" s="21">
        <v>2</v>
      </c>
      <c r="Q40" s="21">
        <v>3</v>
      </c>
      <c r="R40" s="21">
        <v>3</v>
      </c>
    </row>
    <row r="41" spans="1:18" x14ac:dyDescent="0.2">
      <c r="A41" s="20" t="s">
        <v>348</v>
      </c>
      <c r="B41" s="21">
        <v>7</v>
      </c>
      <c r="C41" s="21">
        <v>5</v>
      </c>
      <c r="D41" s="21">
        <v>1</v>
      </c>
      <c r="E41" s="21">
        <v>2</v>
      </c>
      <c r="F41" s="21">
        <v>0</v>
      </c>
      <c r="G41" s="21">
        <v>0</v>
      </c>
      <c r="H41" s="21">
        <v>1</v>
      </c>
      <c r="I41" s="21">
        <v>3</v>
      </c>
      <c r="J41" s="21">
        <v>1</v>
      </c>
      <c r="K41" s="21">
        <v>1</v>
      </c>
      <c r="L41" s="21">
        <v>0</v>
      </c>
      <c r="M41" s="21">
        <v>1</v>
      </c>
      <c r="N41" s="21">
        <v>1</v>
      </c>
      <c r="O41" s="21">
        <v>0</v>
      </c>
      <c r="P41" s="21">
        <v>2</v>
      </c>
      <c r="Q41" s="21">
        <v>0</v>
      </c>
      <c r="R41" s="21">
        <v>0</v>
      </c>
    </row>
    <row r="42" spans="1:18" x14ac:dyDescent="0.2">
      <c r="A42" s="20" t="s">
        <v>349</v>
      </c>
      <c r="B42" s="21">
        <v>1</v>
      </c>
      <c r="C42" s="21">
        <v>1</v>
      </c>
      <c r="D42" s="21">
        <v>1</v>
      </c>
      <c r="E42" s="21">
        <v>1</v>
      </c>
      <c r="F42" s="21">
        <v>0</v>
      </c>
      <c r="G42" s="21">
        <v>1</v>
      </c>
      <c r="H42" s="21">
        <v>0</v>
      </c>
      <c r="I42" s="21">
        <v>0</v>
      </c>
      <c r="J42" s="21">
        <v>1</v>
      </c>
      <c r="K42" s="21">
        <v>1</v>
      </c>
      <c r="L42" s="21">
        <v>0</v>
      </c>
      <c r="M42" s="21">
        <v>1</v>
      </c>
      <c r="N42" s="21">
        <v>0</v>
      </c>
      <c r="O42" s="21">
        <v>0</v>
      </c>
      <c r="P42" s="21">
        <v>1</v>
      </c>
      <c r="Q42" s="21">
        <v>0</v>
      </c>
      <c r="R42" s="21">
        <v>0</v>
      </c>
    </row>
    <row r="43" spans="1:18" x14ac:dyDescent="0.2">
      <c r="A43" s="20" t="s">
        <v>350</v>
      </c>
      <c r="B43" s="21">
        <v>178</v>
      </c>
      <c r="C43" s="21">
        <v>122</v>
      </c>
      <c r="D43" s="21">
        <v>18</v>
      </c>
      <c r="E43" s="21">
        <v>79</v>
      </c>
      <c r="F43" s="21">
        <v>3</v>
      </c>
      <c r="G43" s="21">
        <v>26</v>
      </c>
      <c r="H43" s="21">
        <v>23</v>
      </c>
      <c r="I43" s="21">
        <v>67</v>
      </c>
      <c r="J43" s="21">
        <v>65</v>
      </c>
      <c r="K43" s="21">
        <v>42</v>
      </c>
      <c r="L43" s="21">
        <v>18</v>
      </c>
      <c r="M43" s="21">
        <v>55</v>
      </c>
      <c r="N43" s="21">
        <v>51</v>
      </c>
      <c r="O43" s="21">
        <v>35</v>
      </c>
      <c r="P43" s="21">
        <v>29</v>
      </c>
      <c r="Q43" s="21">
        <v>7</v>
      </c>
      <c r="R43" s="21">
        <v>2</v>
      </c>
    </row>
    <row r="44" spans="1:18" x14ac:dyDescent="0.2">
      <c r="A44" s="20" t="s">
        <v>351</v>
      </c>
      <c r="B44" s="21">
        <v>102</v>
      </c>
      <c r="C44" s="21">
        <v>71</v>
      </c>
      <c r="D44" s="21">
        <v>15</v>
      </c>
      <c r="E44" s="21">
        <v>43</v>
      </c>
      <c r="F44" s="21">
        <v>5</v>
      </c>
      <c r="G44" s="21">
        <v>16</v>
      </c>
      <c r="H44" s="21">
        <v>21</v>
      </c>
      <c r="I44" s="21">
        <v>54</v>
      </c>
      <c r="J44" s="21">
        <v>42</v>
      </c>
      <c r="K44" s="21">
        <v>20</v>
      </c>
      <c r="L44" s="21">
        <v>10</v>
      </c>
      <c r="M44" s="21">
        <v>47</v>
      </c>
      <c r="N44" s="21">
        <v>35</v>
      </c>
      <c r="O44" s="21">
        <v>18</v>
      </c>
      <c r="P44" s="21">
        <v>17</v>
      </c>
      <c r="Q44" s="21">
        <v>4</v>
      </c>
      <c r="R44" s="21">
        <v>2</v>
      </c>
    </row>
    <row r="45" spans="1:18" x14ac:dyDescent="0.2">
      <c r="A45" s="20" t="s">
        <v>352</v>
      </c>
      <c r="B45" s="21">
        <v>29</v>
      </c>
      <c r="C45" s="21">
        <v>20</v>
      </c>
      <c r="D45" s="21">
        <v>6</v>
      </c>
      <c r="E45" s="21">
        <v>11</v>
      </c>
      <c r="F45" s="21">
        <v>0</v>
      </c>
      <c r="G45" s="21">
        <v>2</v>
      </c>
      <c r="H45" s="21">
        <v>5</v>
      </c>
      <c r="I45" s="21">
        <v>13</v>
      </c>
      <c r="J45" s="21">
        <v>8</v>
      </c>
      <c r="K45" s="21">
        <v>4</v>
      </c>
      <c r="L45" s="21">
        <v>4</v>
      </c>
      <c r="M45" s="21">
        <v>8</v>
      </c>
      <c r="N45" s="21">
        <v>6</v>
      </c>
      <c r="O45" s="21">
        <v>4</v>
      </c>
      <c r="P45" s="21">
        <v>5</v>
      </c>
      <c r="Q45" s="21">
        <v>3</v>
      </c>
      <c r="R45" s="21">
        <v>3</v>
      </c>
    </row>
    <row r="46" spans="1:18" x14ac:dyDescent="0.2">
      <c r="A46" s="20" t="s">
        <v>353</v>
      </c>
      <c r="B46" s="21">
        <v>131</v>
      </c>
      <c r="C46" s="21">
        <v>91</v>
      </c>
      <c r="D46" s="21">
        <v>21</v>
      </c>
      <c r="E46" s="21">
        <v>54</v>
      </c>
      <c r="F46" s="21">
        <v>5</v>
      </c>
      <c r="G46" s="21">
        <v>18</v>
      </c>
      <c r="H46" s="21">
        <v>26</v>
      </c>
      <c r="I46" s="21">
        <v>67</v>
      </c>
      <c r="J46" s="21">
        <v>50</v>
      </c>
      <c r="K46" s="21">
        <v>24</v>
      </c>
      <c r="L46" s="21">
        <v>14</v>
      </c>
      <c r="M46" s="21">
        <v>55</v>
      </c>
      <c r="N46" s="21">
        <v>41</v>
      </c>
      <c r="O46" s="21">
        <v>22</v>
      </c>
      <c r="P46" s="21">
        <v>22</v>
      </c>
      <c r="Q46" s="21">
        <v>7</v>
      </c>
      <c r="R46" s="21">
        <v>5</v>
      </c>
    </row>
    <row r="47" spans="1:18" x14ac:dyDescent="0.2">
      <c r="A47" s="9" t="s">
        <v>356</v>
      </c>
      <c r="B47" s="9"/>
      <c r="C47" s="9"/>
      <c r="D47" s="9"/>
      <c r="E47" s="9"/>
      <c r="F47" s="9"/>
      <c r="G47" s="9"/>
      <c r="H47" s="9"/>
      <c r="I47" s="9"/>
      <c r="J47" s="9"/>
      <c r="K47" s="9"/>
      <c r="L47" s="9"/>
      <c r="M47" s="9"/>
      <c r="N47" s="9"/>
      <c r="O47" s="9"/>
      <c r="P47" s="9"/>
      <c r="Q47" s="9"/>
      <c r="R47" s="9"/>
    </row>
    <row r="48" spans="1:18" x14ac:dyDescent="0.2">
      <c r="A48" s="20" t="s">
        <v>357</v>
      </c>
      <c r="B48" s="21">
        <v>20</v>
      </c>
      <c r="C48" s="21">
        <v>13</v>
      </c>
      <c r="D48" s="21">
        <v>3</v>
      </c>
      <c r="E48" s="21">
        <v>12</v>
      </c>
      <c r="F48" s="21">
        <v>2</v>
      </c>
      <c r="G48" s="21">
        <v>4</v>
      </c>
      <c r="H48" s="21">
        <v>6</v>
      </c>
      <c r="I48" s="21">
        <v>9</v>
      </c>
      <c r="J48" s="21">
        <v>8</v>
      </c>
      <c r="K48" s="21">
        <v>8</v>
      </c>
      <c r="L48" s="21">
        <v>6</v>
      </c>
      <c r="M48" s="21">
        <v>6</v>
      </c>
      <c r="N48" s="21">
        <v>5</v>
      </c>
      <c r="O48" s="21">
        <v>3</v>
      </c>
      <c r="P48" s="21">
        <v>8</v>
      </c>
      <c r="Q48" s="21">
        <v>1</v>
      </c>
      <c r="R48" s="21">
        <v>0</v>
      </c>
    </row>
    <row r="49" spans="1:18" x14ac:dyDescent="0.2">
      <c r="A49" s="20" t="s">
        <v>328</v>
      </c>
      <c r="B49" s="21">
        <v>453</v>
      </c>
      <c r="C49" s="21">
        <v>319</v>
      </c>
      <c r="D49" s="21">
        <v>67</v>
      </c>
      <c r="E49" s="21">
        <v>187</v>
      </c>
      <c r="F49" s="21">
        <v>24</v>
      </c>
      <c r="G49" s="21">
        <v>68</v>
      </c>
      <c r="H49" s="21">
        <v>55</v>
      </c>
      <c r="I49" s="21">
        <v>174</v>
      </c>
      <c r="J49" s="21">
        <v>160</v>
      </c>
      <c r="K49" s="21">
        <v>92</v>
      </c>
      <c r="L49" s="21">
        <v>49</v>
      </c>
      <c r="M49" s="21">
        <v>164</v>
      </c>
      <c r="N49" s="21">
        <v>137</v>
      </c>
      <c r="O49" s="21">
        <v>91</v>
      </c>
      <c r="P49" s="21">
        <v>77</v>
      </c>
      <c r="Q49" s="21">
        <v>19</v>
      </c>
      <c r="R49" s="21">
        <v>7</v>
      </c>
    </row>
    <row r="50" spans="1:18" x14ac:dyDescent="0.2">
      <c r="A50" s="20" t="s">
        <v>329</v>
      </c>
      <c r="B50" s="21">
        <v>28</v>
      </c>
      <c r="C50" s="21">
        <v>12</v>
      </c>
      <c r="D50" s="21">
        <v>3</v>
      </c>
      <c r="E50" s="21">
        <v>13</v>
      </c>
      <c r="F50" s="21">
        <v>1</v>
      </c>
      <c r="G50" s="21">
        <v>3</v>
      </c>
      <c r="H50" s="21">
        <v>3</v>
      </c>
      <c r="I50" s="21">
        <v>13</v>
      </c>
      <c r="J50" s="21">
        <v>8</v>
      </c>
      <c r="K50" s="21">
        <v>9</v>
      </c>
      <c r="L50" s="21">
        <v>3</v>
      </c>
      <c r="M50" s="21">
        <v>10</v>
      </c>
      <c r="N50" s="21">
        <v>9</v>
      </c>
      <c r="O50" s="21">
        <v>6</v>
      </c>
      <c r="P50" s="21">
        <v>5</v>
      </c>
      <c r="Q50" s="21">
        <v>3</v>
      </c>
      <c r="R50" s="21">
        <v>0</v>
      </c>
    </row>
    <row r="51" spans="1:18" x14ac:dyDescent="0.2">
      <c r="A51" s="20" t="s">
        <v>330</v>
      </c>
      <c r="B51" s="21">
        <v>91</v>
      </c>
      <c r="C51" s="21">
        <v>64</v>
      </c>
      <c r="D51" s="21">
        <v>15</v>
      </c>
      <c r="E51" s="21">
        <v>39</v>
      </c>
      <c r="F51" s="21">
        <v>6</v>
      </c>
      <c r="G51" s="21">
        <v>14</v>
      </c>
      <c r="H51" s="21">
        <v>10</v>
      </c>
      <c r="I51" s="21">
        <v>29</v>
      </c>
      <c r="J51" s="21">
        <v>30</v>
      </c>
      <c r="K51" s="21">
        <v>13</v>
      </c>
      <c r="L51" s="21">
        <v>10</v>
      </c>
      <c r="M51" s="21">
        <v>30</v>
      </c>
      <c r="N51" s="21">
        <v>31</v>
      </c>
      <c r="O51" s="21">
        <v>19</v>
      </c>
      <c r="P51" s="21">
        <v>19</v>
      </c>
      <c r="Q51" s="21">
        <v>5</v>
      </c>
      <c r="R51" s="21">
        <v>5</v>
      </c>
    </row>
    <row r="52" spans="1:18" x14ac:dyDescent="0.2">
      <c r="A52" s="20" t="s">
        <v>358</v>
      </c>
      <c r="B52" s="21">
        <v>10</v>
      </c>
      <c r="C52" s="21">
        <v>8</v>
      </c>
      <c r="D52" s="21">
        <v>2</v>
      </c>
      <c r="E52" s="21">
        <v>5</v>
      </c>
      <c r="F52" s="21">
        <v>0</v>
      </c>
      <c r="G52" s="21">
        <v>2</v>
      </c>
      <c r="H52" s="21">
        <v>1</v>
      </c>
      <c r="I52" s="21">
        <v>2</v>
      </c>
      <c r="J52" s="21">
        <v>4</v>
      </c>
      <c r="K52" s="21">
        <v>3</v>
      </c>
      <c r="L52" s="21">
        <v>4</v>
      </c>
      <c r="M52" s="21">
        <v>3</v>
      </c>
      <c r="N52" s="21">
        <v>3</v>
      </c>
      <c r="O52" s="21">
        <v>2</v>
      </c>
      <c r="P52" s="21">
        <v>2</v>
      </c>
      <c r="Q52" s="21">
        <v>1</v>
      </c>
      <c r="R52" s="21">
        <v>0</v>
      </c>
    </row>
    <row r="53" spans="1:18" x14ac:dyDescent="0.2">
      <c r="A53" s="9" t="s">
        <v>359</v>
      </c>
      <c r="B53" s="10">
        <v>16</v>
      </c>
      <c r="C53" s="10">
        <v>10</v>
      </c>
      <c r="D53" s="10">
        <v>3</v>
      </c>
      <c r="E53" s="10">
        <v>9</v>
      </c>
      <c r="F53" s="10">
        <v>2</v>
      </c>
      <c r="G53" s="10">
        <v>3</v>
      </c>
      <c r="H53" s="10">
        <v>5</v>
      </c>
      <c r="I53" s="10">
        <v>7</v>
      </c>
      <c r="J53" s="10">
        <v>7</v>
      </c>
      <c r="K53" s="10">
        <v>7</v>
      </c>
      <c r="L53" s="10">
        <v>5</v>
      </c>
      <c r="M53" s="10">
        <v>5</v>
      </c>
      <c r="N53" s="10">
        <v>5</v>
      </c>
      <c r="O53" s="10">
        <v>3</v>
      </c>
      <c r="P53" s="10">
        <v>8</v>
      </c>
      <c r="Q53" s="10">
        <v>1</v>
      </c>
      <c r="R53" s="10">
        <v>0</v>
      </c>
    </row>
    <row r="54" spans="1:18" x14ac:dyDescent="0.2">
      <c r="A54" s="20" t="s">
        <v>331</v>
      </c>
      <c r="B54" s="21">
        <v>250</v>
      </c>
      <c r="C54" s="21">
        <v>176</v>
      </c>
      <c r="D54" s="21">
        <v>47</v>
      </c>
      <c r="E54" s="21">
        <v>99</v>
      </c>
      <c r="F54" s="21">
        <v>19</v>
      </c>
      <c r="G54" s="21">
        <v>40</v>
      </c>
      <c r="H54" s="21">
        <v>19</v>
      </c>
      <c r="I54" s="21">
        <v>80</v>
      </c>
      <c r="J54" s="21">
        <v>83</v>
      </c>
      <c r="K54" s="21">
        <v>48</v>
      </c>
      <c r="L54" s="21">
        <v>30</v>
      </c>
      <c r="M54" s="21">
        <v>93</v>
      </c>
      <c r="N54" s="21">
        <v>80</v>
      </c>
      <c r="O54" s="21">
        <v>55</v>
      </c>
      <c r="P54" s="21">
        <v>48</v>
      </c>
      <c r="Q54" s="21">
        <v>11</v>
      </c>
      <c r="R54" s="21">
        <v>5</v>
      </c>
    </row>
    <row r="55" spans="1:18" x14ac:dyDescent="0.2">
      <c r="A55" s="20" t="s">
        <v>332</v>
      </c>
      <c r="B55" s="21">
        <v>6</v>
      </c>
      <c r="C55" s="21">
        <v>0</v>
      </c>
      <c r="D55" s="21">
        <v>0</v>
      </c>
      <c r="E55" s="21">
        <v>3</v>
      </c>
      <c r="F55" s="21">
        <v>1</v>
      </c>
      <c r="G55" s="21">
        <v>1</v>
      </c>
      <c r="H55" s="21">
        <v>0</v>
      </c>
      <c r="I55" s="21">
        <v>2</v>
      </c>
      <c r="J55" s="21">
        <v>1</v>
      </c>
      <c r="K55" s="21">
        <v>2</v>
      </c>
      <c r="L55" s="21">
        <v>1</v>
      </c>
      <c r="M55" s="21">
        <v>2</v>
      </c>
      <c r="N55" s="21">
        <v>1</v>
      </c>
      <c r="O55" s="21">
        <v>2</v>
      </c>
      <c r="P55" s="21">
        <v>0</v>
      </c>
      <c r="Q55" s="21">
        <v>1</v>
      </c>
      <c r="R55" s="21">
        <v>0</v>
      </c>
    </row>
    <row r="56" spans="1:18" x14ac:dyDescent="0.2">
      <c r="A56" s="20" t="s">
        <v>333</v>
      </c>
      <c r="B56" s="21">
        <v>16</v>
      </c>
      <c r="C56" s="21">
        <v>14</v>
      </c>
      <c r="D56" s="21">
        <v>1</v>
      </c>
      <c r="E56" s="21">
        <v>10</v>
      </c>
      <c r="F56" s="21">
        <v>3</v>
      </c>
      <c r="G56" s="21">
        <v>3</v>
      </c>
      <c r="H56" s="21">
        <v>2</v>
      </c>
      <c r="I56" s="21">
        <v>4</v>
      </c>
      <c r="J56" s="21">
        <v>3</v>
      </c>
      <c r="K56" s="21">
        <v>1</v>
      </c>
      <c r="L56" s="21">
        <v>3</v>
      </c>
      <c r="M56" s="21">
        <v>3</v>
      </c>
      <c r="N56" s="21">
        <v>6</v>
      </c>
      <c r="O56" s="21">
        <v>3</v>
      </c>
      <c r="P56" s="21">
        <v>4</v>
      </c>
      <c r="Q56" s="21">
        <v>1</v>
      </c>
      <c r="R56" s="21">
        <v>0</v>
      </c>
    </row>
    <row r="57" spans="1:18" x14ac:dyDescent="0.2">
      <c r="A57" s="20" t="s">
        <v>358</v>
      </c>
      <c r="B57" s="21">
        <v>5</v>
      </c>
      <c r="C57" s="21">
        <v>3</v>
      </c>
      <c r="D57" s="21">
        <v>0</v>
      </c>
      <c r="E57" s="21">
        <v>2</v>
      </c>
      <c r="F57" s="21">
        <v>0</v>
      </c>
      <c r="G57" s="21">
        <v>0</v>
      </c>
      <c r="H57" s="21">
        <v>0</v>
      </c>
      <c r="I57" s="21">
        <v>0</v>
      </c>
      <c r="J57" s="21">
        <v>1</v>
      </c>
      <c r="K57" s="21">
        <v>1</v>
      </c>
      <c r="L57" s="21">
        <v>1</v>
      </c>
      <c r="M57" s="21">
        <v>0</v>
      </c>
      <c r="N57" s="21">
        <v>1</v>
      </c>
      <c r="O57" s="21">
        <v>1</v>
      </c>
      <c r="P57" s="21">
        <v>0</v>
      </c>
      <c r="Q57" s="21">
        <v>1</v>
      </c>
      <c r="R57" s="21">
        <v>0</v>
      </c>
    </row>
    <row r="58" spans="1:18" x14ac:dyDescent="0.2">
      <c r="A58" s="9" t="s">
        <v>360</v>
      </c>
      <c r="B58" s="10">
        <v>4</v>
      </c>
      <c r="C58" s="10">
        <v>3</v>
      </c>
      <c r="D58" s="10">
        <v>0</v>
      </c>
      <c r="E58" s="10">
        <v>3</v>
      </c>
      <c r="F58" s="10">
        <v>0</v>
      </c>
      <c r="G58" s="10">
        <v>1</v>
      </c>
      <c r="H58" s="10">
        <v>1</v>
      </c>
      <c r="I58" s="10">
        <v>2</v>
      </c>
      <c r="J58" s="10">
        <v>1</v>
      </c>
      <c r="K58" s="10">
        <v>1</v>
      </c>
      <c r="L58" s="10">
        <v>1</v>
      </c>
      <c r="M58" s="10">
        <v>1</v>
      </c>
      <c r="N58" s="10">
        <v>0</v>
      </c>
      <c r="O58" s="10">
        <v>0</v>
      </c>
      <c r="P58" s="10">
        <v>0</v>
      </c>
      <c r="Q58" s="10">
        <v>0</v>
      </c>
      <c r="R58" s="10">
        <v>0</v>
      </c>
    </row>
    <row r="59" spans="1:18" x14ac:dyDescent="0.2">
      <c r="A59" s="20" t="s">
        <v>331</v>
      </c>
      <c r="B59" s="21">
        <v>203</v>
      </c>
      <c r="C59" s="21">
        <v>143</v>
      </c>
      <c r="D59" s="21">
        <v>20</v>
      </c>
      <c r="E59" s="21">
        <v>88</v>
      </c>
      <c r="F59" s="21">
        <v>5</v>
      </c>
      <c r="G59" s="21">
        <v>28</v>
      </c>
      <c r="H59" s="21">
        <v>36</v>
      </c>
      <c r="I59" s="21">
        <v>94</v>
      </c>
      <c r="J59" s="21">
        <v>77</v>
      </c>
      <c r="K59" s="21">
        <v>44</v>
      </c>
      <c r="L59" s="21">
        <v>19</v>
      </c>
      <c r="M59" s="21">
        <v>71</v>
      </c>
      <c r="N59" s="21">
        <v>57</v>
      </c>
      <c r="O59" s="21">
        <v>36</v>
      </c>
      <c r="P59" s="21">
        <v>29</v>
      </c>
      <c r="Q59" s="21">
        <v>8</v>
      </c>
      <c r="R59" s="21">
        <v>2</v>
      </c>
    </row>
    <row r="60" spans="1:18" x14ac:dyDescent="0.2">
      <c r="A60" s="20" t="s">
        <v>332</v>
      </c>
      <c r="B60" s="21">
        <v>22</v>
      </c>
      <c r="C60" s="21">
        <v>12</v>
      </c>
      <c r="D60" s="21">
        <v>3</v>
      </c>
      <c r="E60" s="21">
        <v>10</v>
      </c>
      <c r="F60" s="21">
        <v>0</v>
      </c>
      <c r="G60" s="21">
        <v>2</v>
      </c>
      <c r="H60" s="21">
        <v>3</v>
      </c>
      <c r="I60" s="21">
        <v>11</v>
      </c>
      <c r="J60" s="21">
        <v>7</v>
      </c>
      <c r="K60" s="21">
        <v>7</v>
      </c>
      <c r="L60" s="21">
        <v>2</v>
      </c>
      <c r="M60" s="21">
        <v>8</v>
      </c>
      <c r="N60" s="21">
        <v>8</v>
      </c>
      <c r="O60" s="21">
        <v>4</v>
      </c>
      <c r="P60" s="21">
        <v>5</v>
      </c>
      <c r="Q60" s="21">
        <v>2</v>
      </c>
      <c r="R60" s="21">
        <v>0</v>
      </c>
    </row>
    <row r="61" spans="1:18" x14ac:dyDescent="0.2">
      <c r="A61" s="20" t="s">
        <v>333</v>
      </c>
      <c r="B61" s="21">
        <v>75</v>
      </c>
      <c r="C61" s="21">
        <v>50</v>
      </c>
      <c r="D61" s="21">
        <v>14</v>
      </c>
      <c r="E61" s="21">
        <v>29</v>
      </c>
      <c r="F61" s="21">
        <v>3</v>
      </c>
      <c r="G61" s="21">
        <v>11</v>
      </c>
      <c r="H61" s="21">
        <v>8</v>
      </c>
      <c r="I61" s="21">
        <v>25</v>
      </c>
      <c r="J61" s="21">
        <v>27</v>
      </c>
      <c r="K61" s="21">
        <v>12</v>
      </c>
      <c r="L61" s="21">
        <v>7</v>
      </c>
      <c r="M61" s="21">
        <v>27</v>
      </c>
      <c r="N61" s="21">
        <v>25</v>
      </c>
      <c r="O61" s="21">
        <v>16</v>
      </c>
      <c r="P61" s="21">
        <v>15</v>
      </c>
      <c r="Q61" s="21">
        <v>4</v>
      </c>
      <c r="R61" s="21">
        <v>5</v>
      </c>
    </row>
    <row r="62" spans="1:18" x14ac:dyDescent="0.2">
      <c r="A62" s="20" t="s">
        <v>358</v>
      </c>
      <c r="B62" s="21">
        <v>5</v>
      </c>
      <c r="C62" s="21">
        <v>5</v>
      </c>
      <c r="D62" s="21">
        <v>2</v>
      </c>
      <c r="E62" s="21">
        <v>3</v>
      </c>
      <c r="F62" s="21">
        <v>0</v>
      </c>
      <c r="G62" s="21">
        <v>2</v>
      </c>
      <c r="H62" s="21">
        <v>1</v>
      </c>
      <c r="I62" s="21">
        <v>2</v>
      </c>
      <c r="J62" s="21">
        <v>3</v>
      </c>
      <c r="K62" s="21">
        <v>2</v>
      </c>
      <c r="L62" s="21">
        <v>3</v>
      </c>
      <c r="M62" s="21">
        <v>3</v>
      </c>
      <c r="N62" s="21">
        <v>2</v>
      </c>
      <c r="O62" s="21">
        <v>1</v>
      </c>
      <c r="P62" s="21">
        <v>2</v>
      </c>
      <c r="Q62" s="21">
        <v>0</v>
      </c>
      <c r="R62" s="21">
        <v>0</v>
      </c>
    </row>
    <row r="63" spans="1:18" x14ac:dyDescent="0.2">
      <c r="A63" s="9" t="s">
        <v>361</v>
      </c>
      <c r="B63" s="9"/>
      <c r="C63" s="9"/>
      <c r="D63" s="9"/>
      <c r="E63" s="9"/>
      <c r="F63" s="9"/>
      <c r="G63" s="9"/>
      <c r="H63" s="9"/>
      <c r="I63" s="9"/>
      <c r="J63" s="9"/>
      <c r="K63" s="9"/>
      <c r="L63" s="9"/>
      <c r="M63" s="9"/>
      <c r="N63" s="9"/>
      <c r="O63" s="9"/>
      <c r="P63" s="9"/>
      <c r="Q63" s="9"/>
      <c r="R63" s="9"/>
    </row>
    <row r="64" spans="1:18" x14ac:dyDescent="0.2">
      <c r="A64" s="20" t="s">
        <v>362</v>
      </c>
      <c r="B64" s="21">
        <v>71</v>
      </c>
      <c r="C64" s="21">
        <v>54</v>
      </c>
      <c r="D64" s="21">
        <v>11</v>
      </c>
      <c r="E64" s="21">
        <v>26</v>
      </c>
      <c r="F64" s="21">
        <v>5</v>
      </c>
      <c r="G64" s="21">
        <v>9</v>
      </c>
      <c r="H64" s="21">
        <v>12</v>
      </c>
      <c r="I64" s="21">
        <v>26</v>
      </c>
      <c r="J64" s="21">
        <v>26</v>
      </c>
      <c r="K64" s="21">
        <v>13</v>
      </c>
      <c r="L64" s="21">
        <v>8</v>
      </c>
      <c r="M64" s="21">
        <v>25</v>
      </c>
      <c r="N64" s="21">
        <v>24</v>
      </c>
      <c r="O64" s="21">
        <v>14</v>
      </c>
      <c r="P64" s="21">
        <v>15</v>
      </c>
      <c r="Q64" s="21">
        <v>7</v>
      </c>
      <c r="R64" s="21">
        <v>3</v>
      </c>
    </row>
    <row r="65" spans="1:18" x14ac:dyDescent="0.2">
      <c r="A65" s="20" t="s">
        <v>363</v>
      </c>
      <c r="B65" s="21">
        <v>307</v>
      </c>
      <c r="C65" s="21">
        <v>208</v>
      </c>
      <c r="D65" s="21">
        <v>43</v>
      </c>
      <c r="E65" s="21">
        <v>122</v>
      </c>
      <c r="F65" s="21">
        <v>14</v>
      </c>
      <c r="G65" s="21">
        <v>48</v>
      </c>
      <c r="H65" s="21">
        <v>40</v>
      </c>
      <c r="I65" s="21">
        <v>119</v>
      </c>
      <c r="J65" s="21">
        <v>102</v>
      </c>
      <c r="K65" s="21">
        <v>67</v>
      </c>
      <c r="L65" s="21">
        <v>28</v>
      </c>
      <c r="M65" s="21">
        <v>108</v>
      </c>
      <c r="N65" s="21">
        <v>98</v>
      </c>
      <c r="O65" s="21">
        <v>55</v>
      </c>
      <c r="P65" s="21">
        <v>46</v>
      </c>
      <c r="Q65" s="21">
        <v>10</v>
      </c>
      <c r="R65" s="21">
        <v>7</v>
      </c>
    </row>
    <row r="66" spans="1:18" x14ac:dyDescent="0.2">
      <c r="A66" s="20" t="s">
        <v>364</v>
      </c>
      <c r="B66" s="21">
        <v>173</v>
      </c>
      <c r="C66" s="21">
        <v>126</v>
      </c>
      <c r="D66" s="21">
        <v>26</v>
      </c>
      <c r="E66" s="21">
        <v>86</v>
      </c>
      <c r="F66" s="21">
        <v>12</v>
      </c>
      <c r="G66" s="21">
        <v>23</v>
      </c>
      <c r="H66" s="21">
        <v>13</v>
      </c>
      <c r="I66" s="21">
        <v>66</v>
      </c>
      <c r="J66" s="21">
        <v>57</v>
      </c>
      <c r="K66" s="21">
        <v>27</v>
      </c>
      <c r="L66" s="21">
        <v>25</v>
      </c>
      <c r="M66" s="21">
        <v>63</v>
      </c>
      <c r="N66" s="21">
        <v>46</v>
      </c>
      <c r="O66" s="21">
        <v>40</v>
      </c>
      <c r="P66" s="21">
        <v>36</v>
      </c>
      <c r="Q66" s="21">
        <v>10</v>
      </c>
      <c r="R66" s="21">
        <v>2</v>
      </c>
    </row>
    <row r="67" spans="1:18" x14ac:dyDescent="0.2">
      <c r="A67" s="20" t="s">
        <v>365</v>
      </c>
      <c r="B67" s="21">
        <v>40</v>
      </c>
      <c r="C67" s="21">
        <v>19</v>
      </c>
      <c r="D67" s="21">
        <v>8</v>
      </c>
      <c r="E67" s="21">
        <v>17</v>
      </c>
      <c r="F67" s="21">
        <v>2</v>
      </c>
      <c r="G67" s="21">
        <v>9</v>
      </c>
      <c r="H67" s="21">
        <v>9</v>
      </c>
      <c r="I67" s="21">
        <v>13</v>
      </c>
      <c r="J67" s="21">
        <v>21</v>
      </c>
      <c r="K67" s="21">
        <v>15</v>
      </c>
      <c r="L67" s="21">
        <v>7</v>
      </c>
      <c r="M67" s="21">
        <v>14</v>
      </c>
      <c r="N67" s="21">
        <v>14</v>
      </c>
      <c r="O67" s="21">
        <v>10</v>
      </c>
      <c r="P67" s="21">
        <v>12</v>
      </c>
      <c r="Q67" s="21">
        <v>1</v>
      </c>
      <c r="R67" s="21">
        <v>0</v>
      </c>
    </row>
    <row r="68" spans="1:18" x14ac:dyDescent="0.2">
      <c r="A68" s="20" t="s">
        <v>366</v>
      </c>
      <c r="B68" s="21">
        <v>11</v>
      </c>
      <c r="C68" s="21">
        <v>9</v>
      </c>
      <c r="D68" s="21">
        <v>2</v>
      </c>
      <c r="E68" s="21">
        <v>5</v>
      </c>
      <c r="F68" s="21">
        <v>0</v>
      </c>
      <c r="G68" s="21">
        <v>2</v>
      </c>
      <c r="H68" s="21">
        <v>1</v>
      </c>
      <c r="I68" s="21">
        <v>3</v>
      </c>
      <c r="J68" s="21">
        <v>4</v>
      </c>
      <c r="K68" s="21">
        <v>3</v>
      </c>
      <c r="L68" s="21">
        <v>4</v>
      </c>
      <c r="M68" s="21">
        <v>3</v>
      </c>
      <c r="N68" s="21">
        <v>3</v>
      </c>
      <c r="O68" s="21">
        <v>2</v>
      </c>
      <c r="P68" s="21">
        <v>2</v>
      </c>
      <c r="Q68" s="21">
        <v>1</v>
      </c>
      <c r="R68" s="21">
        <v>0</v>
      </c>
    </row>
    <row r="69" spans="1:18" x14ac:dyDescent="0.2">
      <c r="A69" s="9" t="s">
        <v>367</v>
      </c>
      <c r="B69" s="9"/>
      <c r="C69" s="9"/>
      <c r="D69" s="9"/>
      <c r="E69" s="9"/>
      <c r="F69" s="9"/>
      <c r="G69" s="9"/>
      <c r="H69" s="9"/>
      <c r="I69" s="9"/>
      <c r="J69" s="9"/>
      <c r="K69" s="9"/>
      <c r="L69" s="9"/>
      <c r="M69" s="9"/>
      <c r="N69" s="9"/>
      <c r="O69" s="9"/>
      <c r="P69" s="9"/>
      <c r="Q69" s="9"/>
      <c r="R69" s="9"/>
    </row>
    <row r="70" spans="1:18" x14ac:dyDescent="0.2">
      <c r="A70" s="20" t="s">
        <v>368</v>
      </c>
      <c r="B70" s="21">
        <v>67</v>
      </c>
      <c r="C70" s="21">
        <v>41</v>
      </c>
      <c r="D70" s="21">
        <v>9</v>
      </c>
      <c r="E70" s="21">
        <v>30</v>
      </c>
      <c r="F70" s="21">
        <v>5</v>
      </c>
      <c r="G70" s="21">
        <v>12</v>
      </c>
      <c r="H70" s="21">
        <v>11</v>
      </c>
      <c r="I70" s="21">
        <v>27</v>
      </c>
      <c r="J70" s="21">
        <v>19</v>
      </c>
      <c r="K70" s="21">
        <v>18</v>
      </c>
      <c r="L70" s="21">
        <v>8</v>
      </c>
      <c r="M70" s="21">
        <v>24</v>
      </c>
      <c r="N70" s="21">
        <v>25</v>
      </c>
      <c r="O70" s="21">
        <v>11</v>
      </c>
      <c r="P70" s="21">
        <v>17</v>
      </c>
      <c r="Q70" s="21">
        <v>2</v>
      </c>
      <c r="R70" s="21">
        <v>2</v>
      </c>
    </row>
    <row r="71" spans="1:18" x14ac:dyDescent="0.2">
      <c r="A71" s="20" t="s">
        <v>180</v>
      </c>
      <c r="B71" s="21">
        <v>440</v>
      </c>
      <c r="C71" s="21">
        <v>312</v>
      </c>
      <c r="D71" s="21">
        <v>64</v>
      </c>
      <c r="E71" s="21">
        <v>181</v>
      </c>
      <c r="F71" s="21">
        <v>22</v>
      </c>
      <c r="G71" s="21">
        <v>67</v>
      </c>
      <c r="H71" s="21">
        <v>54</v>
      </c>
      <c r="I71" s="21">
        <v>169</v>
      </c>
      <c r="J71" s="21">
        <v>157</v>
      </c>
      <c r="K71" s="21">
        <v>90</v>
      </c>
      <c r="L71" s="21">
        <v>48</v>
      </c>
      <c r="M71" s="21">
        <v>160</v>
      </c>
      <c r="N71" s="21">
        <v>132</v>
      </c>
      <c r="O71" s="21">
        <v>88</v>
      </c>
      <c r="P71" s="21">
        <v>74</v>
      </c>
      <c r="Q71" s="21">
        <v>17</v>
      </c>
      <c r="R71" s="21">
        <v>7</v>
      </c>
    </row>
    <row r="72" spans="1:18" x14ac:dyDescent="0.2">
      <c r="A72" s="20" t="s">
        <v>369</v>
      </c>
      <c r="B72" s="21">
        <v>29</v>
      </c>
      <c r="C72" s="21">
        <v>13</v>
      </c>
      <c r="D72" s="21">
        <v>3</v>
      </c>
      <c r="E72" s="21">
        <v>13</v>
      </c>
      <c r="F72" s="21">
        <v>2</v>
      </c>
      <c r="G72" s="21">
        <v>9</v>
      </c>
      <c r="H72" s="21">
        <v>7</v>
      </c>
      <c r="I72" s="21">
        <v>10</v>
      </c>
      <c r="J72" s="21">
        <v>8</v>
      </c>
      <c r="K72" s="21">
        <v>6</v>
      </c>
      <c r="L72" s="21">
        <v>4</v>
      </c>
      <c r="M72" s="21">
        <v>10</v>
      </c>
      <c r="N72" s="21">
        <v>11</v>
      </c>
      <c r="O72" s="21">
        <v>5</v>
      </c>
      <c r="P72" s="21">
        <v>9</v>
      </c>
      <c r="Q72" s="21">
        <v>2</v>
      </c>
      <c r="R72" s="21">
        <v>1</v>
      </c>
    </row>
    <row r="73" spans="1:18" x14ac:dyDescent="0.2">
      <c r="A73" s="20" t="s">
        <v>370</v>
      </c>
      <c r="B73" s="21">
        <v>214</v>
      </c>
      <c r="C73" s="21">
        <v>158</v>
      </c>
      <c r="D73" s="21">
        <v>33</v>
      </c>
      <c r="E73" s="21">
        <v>101</v>
      </c>
      <c r="F73" s="21">
        <v>15</v>
      </c>
      <c r="G73" s="21">
        <v>26</v>
      </c>
      <c r="H73" s="21">
        <v>21</v>
      </c>
      <c r="I73" s="21">
        <v>75</v>
      </c>
      <c r="J73" s="21">
        <v>70</v>
      </c>
      <c r="K73" s="21">
        <v>34</v>
      </c>
      <c r="L73" s="21">
        <v>27</v>
      </c>
      <c r="M73" s="21">
        <v>74</v>
      </c>
      <c r="N73" s="21">
        <v>57</v>
      </c>
      <c r="O73" s="21">
        <v>46</v>
      </c>
      <c r="P73" s="21">
        <v>45</v>
      </c>
      <c r="Q73" s="21">
        <v>17</v>
      </c>
      <c r="R73" s="21">
        <v>5</v>
      </c>
    </row>
    <row r="74" spans="1:18" x14ac:dyDescent="0.2">
      <c r="A74" s="20" t="s">
        <v>371</v>
      </c>
      <c r="B74" s="21">
        <v>24</v>
      </c>
      <c r="C74" s="21">
        <v>14</v>
      </c>
      <c r="D74" s="21">
        <v>6</v>
      </c>
      <c r="E74" s="21">
        <v>13</v>
      </c>
      <c r="F74" s="21">
        <v>1</v>
      </c>
      <c r="G74" s="21">
        <v>4</v>
      </c>
      <c r="H74" s="21">
        <v>3</v>
      </c>
      <c r="I74" s="21">
        <v>10</v>
      </c>
      <c r="J74" s="21">
        <v>8</v>
      </c>
      <c r="K74" s="21">
        <v>5</v>
      </c>
      <c r="L74" s="21">
        <v>2</v>
      </c>
      <c r="M74" s="21">
        <v>8</v>
      </c>
      <c r="N74" s="21">
        <v>8</v>
      </c>
      <c r="O74" s="21">
        <v>5</v>
      </c>
      <c r="P74" s="21">
        <v>5</v>
      </c>
      <c r="Q74" s="21">
        <v>4</v>
      </c>
      <c r="R74" s="21">
        <v>0</v>
      </c>
    </row>
    <row r="75" spans="1:18" x14ac:dyDescent="0.2">
      <c r="A75" s="20" t="s">
        <v>366</v>
      </c>
      <c r="B75" s="21">
        <v>11</v>
      </c>
      <c r="C75" s="21">
        <v>9</v>
      </c>
      <c r="D75" s="21">
        <v>2</v>
      </c>
      <c r="E75" s="21">
        <v>5</v>
      </c>
      <c r="F75" s="21">
        <v>0</v>
      </c>
      <c r="G75" s="21">
        <v>2</v>
      </c>
      <c r="H75" s="21">
        <v>1</v>
      </c>
      <c r="I75" s="21">
        <v>3</v>
      </c>
      <c r="J75" s="21">
        <v>5</v>
      </c>
      <c r="K75" s="21">
        <v>3</v>
      </c>
      <c r="L75" s="21">
        <v>5</v>
      </c>
      <c r="M75" s="21">
        <v>3</v>
      </c>
      <c r="N75" s="21">
        <v>4</v>
      </c>
      <c r="O75" s="21">
        <v>3</v>
      </c>
      <c r="P75" s="21">
        <v>2</v>
      </c>
      <c r="Q75" s="21">
        <v>1</v>
      </c>
      <c r="R75" s="21">
        <v>0</v>
      </c>
    </row>
    <row r="76" spans="1:18" x14ac:dyDescent="0.2">
      <c r="A76" s="9" t="s">
        <v>372</v>
      </c>
      <c r="B76" s="9"/>
      <c r="C76" s="9"/>
      <c r="D76" s="9"/>
      <c r="E76" s="9"/>
      <c r="F76" s="9"/>
      <c r="G76" s="9"/>
      <c r="H76" s="9"/>
      <c r="I76" s="9"/>
      <c r="J76" s="9"/>
      <c r="K76" s="9"/>
      <c r="L76" s="9"/>
      <c r="M76" s="9"/>
      <c r="N76" s="9"/>
      <c r="O76" s="9"/>
      <c r="P76" s="9"/>
      <c r="Q76" s="9"/>
      <c r="R76" s="9"/>
    </row>
    <row r="77" spans="1:18" x14ac:dyDescent="0.2">
      <c r="A77" s="20" t="s">
        <v>373</v>
      </c>
      <c r="B77" s="21">
        <v>67</v>
      </c>
      <c r="C77" s="21">
        <v>41</v>
      </c>
      <c r="D77" s="21">
        <v>9</v>
      </c>
      <c r="E77" s="21">
        <v>30</v>
      </c>
      <c r="F77" s="21">
        <v>5</v>
      </c>
      <c r="G77" s="21">
        <v>12</v>
      </c>
      <c r="H77" s="21">
        <v>11</v>
      </c>
      <c r="I77" s="21">
        <v>27</v>
      </c>
      <c r="J77" s="21">
        <v>19</v>
      </c>
      <c r="K77" s="21">
        <v>18</v>
      </c>
      <c r="L77" s="21">
        <v>8</v>
      </c>
      <c r="M77" s="21">
        <v>24</v>
      </c>
      <c r="N77" s="21">
        <v>25</v>
      </c>
      <c r="O77" s="21">
        <v>11</v>
      </c>
      <c r="P77" s="21">
        <v>17</v>
      </c>
      <c r="Q77" s="21">
        <v>2</v>
      </c>
      <c r="R77" s="21">
        <v>2</v>
      </c>
    </row>
    <row r="78" spans="1:18" x14ac:dyDescent="0.2">
      <c r="A78" s="20" t="s">
        <v>374</v>
      </c>
      <c r="B78" s="21">
        <v>317</v>
      </c>
      <c r="C78" s="21">
        <v>220</v>
      </c>
      <c r="D78" s="21">
        <v>49</v>
      </c>
      <c r="E78" s="21">
        <v>125</v>
      </c>
      <c r="F78" s="21">
        <v>16</v>
      </c>
      <c r="G78" s="21">
        <v>48</v>
      </c>
      <c r="H78" s="21">
        <v>42</v>
      </c>
      <c r="I78" s="21">
        <v>123</v>
      </c>
      <c r="J78" s="21">
        <v>123</v>
      </c>
      <c r="K78" s="21">
        <v>72</v>
      </c>
      <c r="L78" s="21">
        <v>34</v>
      </c>
      <c r="M78" s="21">
        <v>114</v>
      </c>
      <c r="N78" s="21">
        <v>95</v>
      </c>
      <c r="O78" s="21">
        <v>63</v>
      </c>
      <c r="P78" s="21">
        <v>46</v>
      </c>
      <c r="Q78" s="21">
        <v>8</v>
      </c>
      <c r="R78" s="21">
        <v>5</v>
      </c>
    </row>
    <row r="79" spans="1:18" x14ac:dyDescent="0.2">
      <c r="A79" s="20" t="s">
        <v>375</v>
      </c>
      <c r="B79" s="21">
        <v>113</v>
      </c>
      <c r="C79" s="21">
        <v>79</v>
      </c>
      <c r="D79" s="21">
        <v>17</v>
      </c>
      <c r="E79" s="21">
        <v>49</v>
      </c>
      <c r="F79" s="21">
        <v>5</v>
      </c>
      <c r="G79" s="21">
        <v>14</v>
      </c>
      <c r="H79" s="21">
        <v>9</v>
      </c>
      <c r="I79" s="21">
        <v>43</v>
      </c>
      <c r="J79" s="21">
        <v>37</v>
      </c>
      <c r="K79" s="21">
        <v>21</v>
      </c>
      <c r="L79" s="21">
        <v>18</v>
      </c>
      <c r="M79" s="21">
        <v>42</v>
      </c>
      <c r="N79" s="21">
        <v>37</v>
      </c>
      <c r="O79" s="21">
        <v>23</v>
      </c>
      <c r="P79" s="21">
        <v>28</v>
      </c>
      <c r="Q79" s="21">
        <v>11</v>
      </c>
      <c r="R79" s="21">
        <v>2</v>
      </c>
    </row>
    <row r="80" spans="1:18" x14ac:dyDescent="0.2">
      <c r="A80" s="20" t="s">
        <v>376</v>
      </c>
      <c r="B80" s="21">
        <v>45</v>
      </c>
      <c r="C80" s="21">
        <v>32</v>
      </c>
      <c r="D80" s="21">
        <v>6</v>
      </c>
      <c r="E80" s="21">
        <v>22</v>
      </c>
      <c r="F80" s="21">
        <v>2</v>
      </c>
      <c r="G80" s="21">
        <v>8</v>
      </c>
      <c r="H80" s="21">
        <v>5</v>
      </c>
      <c r="I80" s="21">
        <v>12</v>
      </c>
      <c r="J80" s="21">
        <v>8</v>
      </c>
      <c r="K80" s="21">
        <v>5</v>
      </c>
      <c r="L80" s="21">
        <v>4</v>
      </c>
      <c r="M80" s="21">
        <v>13</v>
      </c>
      <c r="N80" s="21">
        <v>11</v>
      </c>
      <c r="O80" s="21">
        <v>10</v>
      </c>
      <c r="P80" s="21">
        <v>9</v>
      </c>
      <c r="Q80" s="21">
        <v>3</v>
      </c>
      <c r="R80" s="21">
        <v>2</v>
      </c>
    </row>
    <row r="81" spans="1:18" x14ac:dyDescent="0.2">
      <c r="A81" s="20" t="s">
        <v>377</v>
      </c>
      <c r="B81" s="21">
        <v>22</v>
      </c>
      <c r="C81" s="21">
        <v>17</v>
      </c>
      <c r="D81" s="21">
        <v>3</v>
      </c>
      <c r="E81" s="21">
        <v>12</v>
      </c>
      <c r="F81" s="21">
        <v>0</v>
      </c>
      <c r="G81" s="21">
        <v>4</v>
      </c>
      <c r="H81" s="21">
        <v>2</v>
      </c>
      <c r="I81" s="21">
        <v>9</v>
      </c>
      <c r="J81" s="21">
        <v>6</v>
      </c>
      <c r="K81" s="21">
        <v>1</v>
      </c>
      <c r="L81" s="21">
        <v>1</v>
      </c>
      <c r="M81" s="21">
        <v>6</v>
      </c>
      <c r="N81" s="21">
        <v>5</v>
      </c>
      <c r="O81" s="21">
        <v>4</v>
      </c>
      <c r="P81" s="21">
        <v>2</v>
      </c>
      <c r="Q81" s="21">
        <v>3</v>
      </c>
      <c r="R81" s="21">
        <v>1</v>
      </c>
    </row>
    <row r="82" spans="1:18" x14ac:dyDescent="0.2">
      <c r="A82" s="20" t="s">
        <v>378</v>
      </c>
      <c r="B82" s="21">
        <v>21</v>
      </c>
      <c r="C82" s="21">
        <v>16</v>
      </c>
      <c r="D82" s="21">
        <v>3</v>
      </c>
      <c r="E82" s="21">
        <v>10</v>
      </c>
      <c r="F82" s="21">
        <v>5</v>
      </c>
      <c r="G82" s="21">
        <v>3</v>
      </c>
      <c r="H82" s="21">
        <v>4</v>
      </c>
      <c r="I82" s="21">
        <v>10</v>
      </c>
      <c r="J82" s="21">
        <v>10</v>
      </c>
      <c r="K82" s="21">
        <v>4</v>
      </c>
      <c r="L82" s="21">
        <v>3</v>
      </c>
      <c r="M82" s="21">
        <v>8</v>
      </c>
      <c r="N82" s="21">
        <v>6</v>
      </c>
      <c r="O82" s="21">
        <v>6</v>
      </c>
      <c r="P82" s="21">
        <v>5</v>
      </c>
      <c r="Q82" s="21">
        <v>1</v>
      </c>
      <c r="R82" s="21">
        <v>0</v>
      </c>
    </row>
    <row r="83" spans="1:18" x14ac:dyDescent="0.2">
      <c r="A83" s="20" t="s">
        <v>366</v>
      </c>
      <c r="B83" s="21">
        <v>17</v>
      </c>
      <c r="C83" s="21">
        <v>11</v>
      </c>
      <c r="D83" s="21">
        <v>3</v>
      </c>
      <c r="E83" s="21">
        <v>8</v>
      </c>
      <c r="F83" s="21">
        <v>0</v>
      </c>
      <c r="G83" s="21">
        <v>2</v>
      </c>
      <c r="H83" s="21">
        <v>2</v>
      </c>
      <c r="I83" s="21">
        <v>3</v>
      </c>
      <c r="J83" s="21">
        <v>7</v>
      </c>
      <c r="K83" s="21">
        <v>4</v>
      </c>
      <c r="L83" s="21">
        <v>4</v>
      </c>
      <c r="M83" s="21">
        <v>6</v>
      </c>
      <c r="N83" s="21">
        <v>6</v>
      </c>
      <c r="O83" s="21">
        <v>4</v>
      </c>
      <c r="P83" s="21">
        <v>4</v>
      </c>
      <c r="Q83" s="21">
        <v>1</v>
      </c>
      <c r="R83" s="21">
        <v>0</v>
      </c>
    </row>
    <row r="84" spans="1:18" x14ac:dyDescent="0.2">
      <c r="A84" s="9" t="s">
        <v>379</v>
      </c>
      <c r="B84" s="9"/>
      <c r="C84" s="9"/>
      <c r="D84" s="9"/>
      <c r="E84" s="9"/>
      <c r="F84" s="9"/>
      <c r="G84" s="9"/>
      <c r="H84" s="9"/>
      <c r="I84" s="9"/>
      <c r="J84" s="9"/>
      <c r="K84" s="9"/>
      <c r="L84" s="9"/>
      <c r="M84" s="9"/>
      <c r="N84" s="9"/>
      <c r="O84" s="9"/>
      <c r="P84" s="9"/>
      <c r="Q84" s="9"/>
      <c r="R84" s="9"/>
    </row>
    <row r="85" spans="1:18" x14ac:dyDescent="0.2">
      <c r="A85" s="20" t="s">
        <v>380</v>
      </c>
      <c r="B85" s="21">
        <v>189</v>
      </c>
      <c r="C85" s="21">
        <v>132</v>
      </c>
      <c r="D85" s="21">
        <v>28</v>
      </c>
      <c r="E85" s="21">
        <v>78</v>
      </c>
      <c r="F85" s="21">
        <v>10</v>
      </c>
      <c r="G85" s="21">
        <v>26</v>
      </c>
      <c r="H85" s="21">
        <v>18</v>
      </c>
      <c r="I85" s="21">
        <v>56</v>
      </c>
      <c r="J85" s="21">
        <v>54</v>
      </c>
      <c r="K85" s="21">
        <v>37</v>
      </c>
      <c r="L85" s="21">
        <v>27</v>
      </c>
      <c r="M85" s="21">
        <v>66</v>
      </c>
      <c r="N85" s="21">
        <v>50</v>
      </c>
      <c r="O85" s="21">
        <v>36</v>
      </c>
      <c r="P85" s="21">
        <v>37</v>
      </c>
      <c r="Q85" s="21">
        <v>4</v>
      </c>
      <c r="R85" s="21">
        <v>3</v>
      </c>
    </row>
    <row r="86" spans="1:18" x14ac:dyDescent="0.2">
      <c r="A86" s="20" t="s">
        <v>381</v>
      </c>
      <c r="B86" s="21">
        <v>403</v>
      </c>
      <c r="C86" s="21">
        <v>276</v>
      </c>
      <c r="D86" s="21">
        <v>59</v>
      </c>
      <c r="E86" s="21">
        <v>172</v>
      </c>
      <c r="F86" s="21">
        <v>23</v>
      </c>
      <c r="G86" s="21">
        <v>62</v>
      </c>
      <c r="H86" s="21">
        <v>56</v>
      </c>
      <c r="I86" s="21">
        <v>168</v>
      </c>
      <c r="J86" s="21">
        <v>151</v>
      </c>
      <c r="K86" s="21">
        <v>85</v>
      </c>
      <c r="L86" s="21">
        <v>41</v>
      </c>
      <c r="M86" s="21">
        <v>143</v>
      </c>
      <c r="N86" s="21">
        <v>131</v>
      </c>
      <c r="O86" s="21">
        <v>82</v>
      </c>
      <c r="P86" s="21">
        <v>72</v>
      </c>
      <c r="Q86" s="21">
        <v>24</v>
      </c>
      <c r="R86" s="21">
        <v>9</v>
      </c>
    </row>
    <row r="87" spans="1:18" x14ac:dyDescent="0.2">
      <c r="A87" s="20" t="s">
        <v>366</v>
      </c>
      <c r="B87" s="21">
        <v>10</v>
      </c>
      <c r="C87" s="21">
        <v>8</v>
      </c>
      <c r="D87" s="21">
        <v>3</v>
      </c>
      <c r="E87" s="21">
        <v>6</v>
      </c>
      <c r="F87" s="21">
        <v>0</v>
      </c>
      <c r="G87" s="21">
        <v>3</v>
      </c>
      <c r="H87" s="21">
        <v>1</v>
      </c>
      <c r="I87" s="21">
        <v>3</v>
      </c>
      <c r="J87" s="21">
        <v>5</v>
      </c>
      <c r="K87" s="21">
        <v>3</v>
      </c>
      <c r="L87" s="21">
        <v>4</v>
      </c>
      <c r="M87" s="21">
        <v>4</v>
      </c>
      <c r="N87" s="21">
        <v>4</v>
      </c>
      <c r="O87" s="21">
        <v>3</v>
      </c>
      <c r="P87" s="21">
        <v>2</v>
      </c>
      <c r="Q87" s="21">
        <v>1</v>
      </c>
      <c r="R87" s="21">
        <v>0</v>
      </c>
    </row>
    <row r="88" spans="1:18" x14ac:dyDescent="0.2">
      <c r="A88" s="9" t="s">
        <v>382</v>
      </c>
      <c r="B88" s="9"/>
      <c r="C88" s="9"/>
      <c r="D88" s="9"/>
      <c r="E88" s="9"/>
      <c r="F88" s="9"/>
      <c r="G88" s="9"/>
      <c r="H88" s="9"/>
      <c r="I88" s="9"/>
      <c r="J88" s="9"/>
      <c r="K88" s="9"/>
      <c r="L88" s="9"/>
      <c r="M88" s="9"/>
      <c r="N88" s="9"/>
      <c r="O88" s="9"/>
      <c r="P88" s="9"/>
      <c r="Q88" s="9"/>
      <c r="R88" s="9"/>
    </row>
    <row r="89" spans="1:18" x14ac:dyDescent="0.2">
      <c r="A89" s="20" t="s">
        <v>383</v>
      </c>
      <c r="B89" s="21">
        <v>105</v>
      </c>
      <c r="C89" s="21">
        <v>71</v>
      </c>
      <c r="D89" s="21">
        <v>20</v>
      </c>
      <c r="E89" s="21">
        <v>43</v>
      </c>
      <c r="F89" s="21">
        <v>9</v>
      </c>
      <c r="G89" s="21">
        <v>16</v>
      </c>
      <c r="H89" s="21">
        <v>11</v>
      </c>
      <c r="I89" s="21">
        <v>27</v>
      </c>
      <c r="J89" s="21">
        <v>25</v>
      </c>
      <c r="K89" s="21">
        <v>22</v>
      </c>
      <c r="L89" s="21">
        <v>16</v>
      </c>
      <c r="M89" s="21">
        <v>38</v>
      </c>
      <c r="N89" s="21">
        <v>26</v>
      </c>
      <c r="O89" s="21">
        <v>18</v>
      </c>
      <c r="P89" s="21">
        <v>21</v>
      </c>
      <c r="Q89" s="21">
        <v>2</v>
      </c>
      <c r="R89" s="21">
        <v>3</v>
      </c>
    </row>
    <row r="90" spans="1:18" x14ac:dyDescent="0.2">
      <c r="A90" s="20" t="s">
        <v>181</v>
      </c>
      <c r="B90" s="21">
        <v>445</v>
      </c>
      <c r="C90" s="21">
        <v>313</v>
      </c>
      <c r="D90" s="21">
        <v>62</v>
      </c>
      <c r="E90" s="21">
        <v>185</v>
      </c>
      <c r="F90" s="21">
        <v>22</v>
      </c>
      <c r="G90" s="21">
        <v>67</v>
      </c>
      <c r="H90" s="21">
        <v>61</v>
      </c>
      <c r="I90" s="21">
        <v>186</v>
      </c>
      <c r="J90" s="21">
        <v>171</v>
      </c>
      <c r="K90" s="21">
        <v>88</v>
      </c>
      <c r="L90" s="21">
        <v>45</v>
      </c>
      <c r="M90" s="21">
        <v>155</v>
      </c>
      <c r="N90" s="21">
        <v>143</v>
      </c>
      <c r="O90" s="21">
        <v>95</v>
      </c>
      <c r="P90" s="21">
        <v>79</v>
      </c>
      <c r="Q90" s="21">
        <v>23</v>
      </c>
      <c r="R90" s="21">
        <v>9</v>
      </c>
    </row>
    <row r="91" spans="1:18" x14ac:dyDescent="0.2">
      <c r="A91" s="20" t="s">
        <v>182</v>
      </c>
      <c r="B91" s="21">
        <v>7</v>
      </c>
      <c r="C91" s="21">
        <v>5</v>
      </c>
      <c r="D91" s="21">
        <v>2</v>
      </c>
      <c r="E91" s="21">
        <v>5</v>
      </c>
      <c r="F91" s="21">
        <v>0</v>
      </c>
      <c r="G91" s="21">
        <v>0</v>
      </c>
      <c r="H91" s="21">
        <v>0</v>
      </c>
      <c r="I91" s="21">
        <v>4</v>
      </c>
      <c r="J91" s="21">
        <v>3</v>
      </c>
      <c r="K91" s="21">
        <v>4</v>
      </c>
      <c r="L91" s="21">
        <v>2</v>
      </c>
      <c r="M91" s="21">
        <v>1</v>
      </c>
      <c r="N91" s="21">
        <v>3</v>
      </c>
      <c r="O91" s="21">
        <v>0</v>
      </c>
      <c r="P91" s="21">
        <v>2</v>
      </c>
      <c r="Q91" s="21">
        <v>0</v>
      </c>
      <c r="R91" s="21">
        <v>0</v>
      </c>
    </row>
    <row r="92" spans="1:18" x14ac:dyDescent="0.2">
      <c r="A92" s="20" t="s">
        <v>384</v>
      </c>
      <c r="B92" s="21">
        <v>3</v>
      </c>
      <c r="C92" s="21">
        <v>0</v>
      </c>
      <c r="D92" s="21">
        <v>0</v>
      </c>
      <c r="E92" s="21">
        <v>0</v>
      </c>
      <c r="F92" s="21">
        <v>0</v>
      </c>
      <c r="G92" s="21">
        <v>0</v>
      </c>
      <c r="H92" s="21">
        <v>0</v>
      </c>
      <c r="I92" s="21">
        <v>1</v>
      </c>
      <c r="J92" s="21">
        <v>0</v>
      </c>
      <c r="K92" s="21">
        <v>0</v>
      </c>
      <c r="L92" s="21">
        <v>1</v>
      </c>
      <c r="M92" s="21">
        <v>2</v>
      </c>
      <c r="N92" s="21">
        <v>0</v>
      </c>
      <c r="O92" s="21">
        <v>0</v>
      </c>
      <c r="P92" s="21">
        <v>0</v>
      </c>
      <c r="Q92" s="21">
        <v>1</v>
      </c>
      <c r="R92" s="21">
        <v>0</v>
      </c>
    </row>
    <row r="93" spans="1:18" x14ac:dyDescent="0.2">
      <c r="A93" s="20" t="s">
        <v>183</v>
      </c>
      <c r="B93" s="21">
        <v>16</v>
      </c>
      <c r="C93" s="21">
        <v>10</v>
      </c>
      <c r="D93" s="21">
        <v>3</v>
      </c>
      <c r="E93" s="21">
        <v>10</v>
      </c>
      <c r="F93" s="21">
        <v>0</v>
      </c>
      <c r="G93" s="21">
        <v>5</v>
      </c>
      <c r="H93" s="21">
        <v>0</v>
      </c>
      <c r="I93" s="21">
        <v>5</v>
      </c>
      <c r="J93" s="21">
        <v>4</v>
      </c>
      <c r="K93" s="21">
        <v>3</v>
      </c>
      <c r="L93" s="21">
        <v>2</v>
      </c>
      <c r="M93" s="21">
        <v>9</v>
      </c>
      <c r="N93" s="21">
        <v>6</v>
      </c>
      <c r="O93" s="21">
        <v>3</v>
      </c>
      <c r="P93" s="21">
        <v>5</v>
      </c>
      <c r="Q93" s="21">
        <v>0</v>
      </c>
      <c r="R93" s="21">
        <v>0</v>
      </c>
    </row>
    <row r="94" spans="1:18" x14ac:dyDescent="0.2">
      <c r="A94" s="20" t="s">
        <v>385</v>
      </c>
      <c r="B94" s="21">
        <v>3</v>
      </c>
      <c r="C94" s="21">
        <v>3</v>
      </c>
      <c r="D94" s="21">
        <v>0</v>
      </c>
      <c r="E94" s="21">
        <v>2</v>
      </c>
      <c r="F94" s="21">
        <v>0</v>
      </c>
      <c r="G94" s="21">
        <v>0</v>
      </c>
      <c r="H94" s="21">
        <v>0</v>
      </c>
      <c r="I94" s="21">
        <v>0</v>
      </c>
      <c r="J94" s="21">
        <v>0</v>
      </c>
      <c r="K94" s="21">
        <v>0</v>
      </c>
      <c r="L94" s="21">
        <v>0</v>
      </c>
      <c r="M94" s="21">
        <v>1</v>
      </c>
      <c r="N94" s="21">
        <v>1</v>
      </c>
      <c r="O94" s="21">
        <v>1</v>
      </c>
      <c r="P94" s="21">
        <v>0</v>
      </c>
      <c r="Q94" s="21">
        <v>0</v>
      </c>
      <c r="R94" s="21">
        <v>0</v>
      </c>
    </row>
    <row r="95" spans="1:18" x14ac:dyDescent="0.2">
      <c r="A95" s="20" t="s">
        <v>386</v>
      </c>
      <c r="B95" s="21">
        <v>0</v>
      </c>
      <c r="C95" s="21">
        <v>0</v>
      </c>
      <c r="D95" s="21">
        <v>0</v>
      </c>
      <c r="E95" s="21">
        <v>0</v>
      </c>
      <c r="F95" s="21">
        <v>0</v>
      </c>
      <c r="G95" s="21">
        <v>0</v>
      </c>
      <c r="H95" s="21">
        <v>0</v>
      </c>
      <c r="I95" s="21">
        <v>0</v>
      </c>
      <c r="J95" s="21">
        <v>0</v>
      </c>
      <c r="K95" s="21">
        <v>0</v>
      </c>
      <c r="L95" s="21">
        <v>0</v>
      </c>
      <c r="M95" s="21">
        <v>0</v>
      </c>
      <c r="N95" s="21">
        <v>0</v>
      </c>
      <c r="O95" s="21">
        <v>0</v>
      </c>
      <c r="P95" s="21">
        <v>0</v>
      </c>
      <c r="Q95" s="21">
        <v>0</v>
      </c>
      <c r="R95" s="21">
        <v>0</v>
      </c>
    </row>
    <row r="96" spans="1:18" x14ac:dyDescent="0.2">
      <c r="A96" s="20" t="s">
        <v>387</v>
      </c>
      <c r="B96" s="21">
        <v>1</v>
      </c>
      <c r="C96" s="21">
        <v>1</v>
      </c>
      <c r="D96" s="21">
        <v>0</v>
      </c>
      <c r="E96" s="21">
        <v>0</v>
      </c>
      <c r="F96" s="21">
        <v>0</v>
      </c>
      <c r="G96" s="21">
        <v>0</v>
      </c>
      <c r="H96" s="21">
        <v>0</v>
      </c>
      <c r="I96" s="21">
        <v>0</v>
      </c>
      <c r="J96" s="21">
        <v>0</v>
      </c>
      <c r="K96" s="21">
        <v>1</v>
      </c>
      <c r="L96" s="21">
        <v>0</v>
      </c>
      <c r="M96" s="21">
        <v>1</v>
      </c>
      <c r="N96" s="21">
        <v>0</v>
      </c>
      <c r="O96" s="21">
        <v>0</v>
      </c>
      <c r="P96" s="21">
        <v>0</v>
      </c>
      <c r="Q96" s="21">
        <v>0</v>
      </c>
      <c r="R96" s="21">
        <v>0</v>
      </c>
    </row>
    <row r="97" spans="1:18" x14ac:dyDescent="0.2">
      <c r="A97" s="20" t="s">
        <v>366</v>
      </c>
      <c r="B97" s="21">
        <v>22</v>
      </c>
      <c r="C97" s="21">
        <v>13</v>
      </c>
      <c r="D97" s="21">
        <v>3</v>
      </c>
      <c r="E97" s="21">
        <v>11</v>
      </c>
      <c r="F97" s="21">
        <v>2</v>
      </c>
      <c r="G97" s="21">
        <v>3</v>
      </c>
      <c r="H97" s="21">
        <v>3</v>
      </c>
      <c r="I97" s="21">
        <v>4</v>
      </c>
      <c r="J97" s="21">
        <v>7</v>
      </c>
      <c r="K97" s="21">
        <v>7</v>
      </c>
      <c r="L97" s="21">
        <v>6</v>
      </c>
      <c r="M97" s="21">
        <v>6</v>
      </c>
      <c r="N97" s="21">
        <v>6</v>
      </c>
      <c r="O97" s="21">
        <v>4</v>
      </c>
      <c r="P97" s="21">
        <v>4</v>
      </c>
      <c r="Q97" s="21">
        <v>3</v>
      </c>
      <c r="R97" s="21">
        <v>0</v>
      </c>
    </row>
    <row r="98" spans="1:18" x14ac:dyDescent="0.2">
      <c r="A98" s="9" t="s">
        <v>388</v>
      </c>
      <c r="B98" s="9"/>
      <c r="C98" s="9"/>
      <c r="D98" s="9"/>
      <c r="E98" s="9"/>
      <c r="F98" s="9"/>
      <c r="G98" s="9"/>
      <c r="H98" s="9"/>
      <c r="I98" s="9"/>
      <c r="J98" s="9"/>
      <c r="K98" s="9"/>
      <c r="L98" s="9"/>
      <c r="M98" s="9"/>
      <c r="N98" s="9"/>
      <c r="O98" s="9"/>
      <c r="P98" s="9"/>
      <c r="Q98" s="9"/>
      <c r="R98" s="9"/>
    </row>
    <row r="99" spans="1:18" x14ac:dyDescent="0.2">
      <c r="A99" s="20" t="s">
        <v>184</v>
      </c>
      <c r="B99" s="21">
        <v>8</v>
      </c>
      <c r="C99" s="21">
        <v>4</v>
      </c>
      <c r="D99" s="21">
        <v>1</v>
      </c>
      <c r="E99" s="21">
        <v>5</v>
      </c>
      <c r="F99" s="21">
        <v>0</v>
      </c>
      <c r="G99" s="21">
        <v>1</v>
      </c>
      <c r="H99" s="21">
        <v>2</v>
      </c>
      <c r="I99" s="21">
        <v>0</v>
      </c>
      <c r="J99" s="21">
        <v>2</v>
      </c>
      <c r="K99" s="21">
        <v>0</v>
      </c>
      <c r="L99" s="21">
        <v>1</v>
      </c>
      <c r="M99" s="21">
        <v>3</v>
      </c>
      <c r="N99" s="21">
        <v>3</v>
      </c>
      <c r="O99" s="21">
        <v>4</v>
      </c>
      <c r="P99" s="21">
        <v>2</v>
      </c>
      <c r="Q99" s="21">
        <v>1</v>
      </c>
      <c r="R99" s="21">
        <v>0</v>
      </c>
    </row>
    <row r="100" spans="1:18" x14ac:dyDescent="0.2">
      <c r="A100" s="20" t="s">
        <v>185</v>
      </c>
      <c r="B100" s="21">
        <v>35</v>
      </c>
      <c r="C100" s="21">
        <v>22</v>
      </c>
      <c r="D100" s="21">
        <v>8</v>
      </c>
      <c r="E100" s="21">
        <v>9</v>
      </c>
      <c r="F100" s="21">
        <v>4</v>
      </c>
      <c r="G100" s="21">
        <v>6</v>
      </c>
      <c r="H100" s="21">
        <v>7</v>
      </c>
      <c r="I100" s="21">
        <v>13</v>
      </c>
      <c r="J100" s="21">
        <v>15</v>
      </c>
      <c r="K100" s="21">
        <v>6</v>
      </c>
      <c r="L100" s="21">
        <v>2</v>
      </c>
      <c r="M100" s="21">
        <v>10</v>
      </c>
      <c r="N100" s="21">
        <v>13</v>
      </c>
      <c r="O100" s="21">
        <v>4</v>
      </c>
      <c r="P100" s="21">
        <v>6</v>
      </c>
      <c r="Q100" s="21">
        <v>1</v>
      </c>
      <c r="R100" s="21">
        <v>2</v>
      </c>
    </row>
    <row r="101" spans="1:18" x14ac:dyDescent="0.2">
      <c r="A101" s="20" t="s">
        <v>186</v>
      </c>
      <c r="B101" s="21">
        <v>46</v>
      </c>
      <c r="C101" s="21">
        <v>26</v>
      </c>
      <c r="D101" s="21">
        <v>8</v>
      </c>
      <c r="E101" s="21">
        <v>18</v>
      </c>
      <c r="F101" s="21">
        <v>2</v>
      </c>
      <c r="G101" s="21">
        <v>8</v>
      </c>
      <c r="H101" s="21">
        <v>5</v>
      </c>
      <c r="I101" s="21">
        <v>19</v>
      </c>
      <c r="J101" s="21">
        <v>13</v>
      </c>
      <c r="K101" s="21">
        <v>11</v>
      </c>
      <c r="L101" s="21">
        <v>7</v>
      </c>
      <c r="M101" s="21">
        <v>12</v>
      </c>
      <c r="N101" s="21">
        <v>14</v>
      </c>
      <c r="O101" s="21">
        <v>9</v>
      </c>
      <c r="P101" s="21">
        <v>9</v>
      </c>
      <c r="Q101" s="21">
        <v>4</v>
      </c>
      <c r="R101" s="21">
        <v>2</v>
      </c>
    </row>
    <row r="102" spans="1:18" x14ac:dyDescent="0.2">
      <c r="A102" s="20" t="s">
        <v>187</v>
      </c>
      <c r="B102" s="21">
        <v>69</v>
      </c>
      <c r="C102" s="21">
        <v>42</v>
      </c>
      <c r="D102" s="21">
        <v>9</v>
      </c>
      <c r="E102" s="21">
        <v>31</v>
      </c>
      <c r="F102" s="21">
        <v>4</v>
      </c>
      <c r="G102" s="21">
        <v>11</v>
      </c>
      <c r="H102" s="21">
        <v>13</v>
      </c>
      <c r="I102" s="21">
        <v>30</v>
      </c>
      <c r="J102" s="21">
        <v>31</v>
      </c>
      <c r="K102" s="21">
        <v>15</v>
      </c>
      <c r="L102" s="21">
        <v>9</v>
      </c>
      <c r="M102" s="21">
        <v>27</v>
      </c>
      <c r="N102" s="21">
        <v>19</v>
      </c>
      <c r="O102" s="21">
        <v>11</v>
      </c>
      <c r="P102" s="21">
        <v>16</v>
      </c>
      <c r="Q102" s="21">
        <v>1</v>
      </c>
      <c r="R102" s="21">
        <v>2</v>
      </c>
    </row>
    <row r="103" spans="1:18" x14ac:dyDescent="0.2">
      <c r="A103" s="20" t="s">
        <v>188</v>
      </c>
      <c r="B103" s="21">
        <v>99</v>
      </c>
      <c r="C103" s="21">
        <v>70</v>
      </c>
      <c r="D103" s="21">
        <v>16</v>
      </c>
      <c r="E103" s="21">
        <v>42</v>
      </c>
      <c r="F103" s="21">
        <v>5</v>
      </c>
      <c r="G103" s="21">
        <v>16</v>
      </c>
      <c r="H103" s="21">
        <v>14</v>
      </c>
      <c r="I103" s="21">
        <v>46</v>
      </c>
      <c r="J103" s="21">
        <v>38</v>
      </c>
      <c r="K103" s="21">
        <v>24</v>
      </c>
      <c r="L103" s="21">
        <v>6</v>
      </c>
      <c r="M103" s="21">
        <v>36</v>
      </c>
      <c r="N103" s="21">
        <v>35</v>
      </c>
      <c r="O103" s="21">
        <v>21</v>
      </c>
      <c r="P103" s="21">
        <v>19</v>
      </c>
      <c r="Q103" s="21">
        <v>5</v>
      </c>
      <c r="R103" s="21">
        <v>0</v>
      </c>
    </row>
    <row r="104" spans="1:18" x14ac:dyDescent="0.2">
      <c r="A104" s="20" t="s">
        <v>189</v>
      </c>
      <c r="B104" s="21">
        <v>81</v>
      </c>
      <c r="C104" s="21">
        <v>62</v>
      </c>
      <c r="D104" s="21">
        <v>8</v>
      </c>
      <c r="E104" s="21">
        <v>34</v>
      </c>
      <c r="F104" s="21">
        <v>4</v>
      </c>
      <c r="G104" s="21">
        <v>13</v>
      </c>
      <c r="H104" s="21">
        <v>8</v>
      </c>
      <c r="I104" s="21">
        <v>31</v>
      </c>
      <c r="J104" s="21">
        <v>26</v>
      </c>
      <c r="K104" s="21">
        <v>16</v>
      </c>
      <c r="L104" s="21">
        <v>11</v>
      </c>
      <c r="M104" s="21">
        <v>27</v>
      </c>
      <c r="N104" s="21">
        <v>24</v>
      </c>
      <c r="O104" s="21">
        <v>15</v>
      </c>
      <c r="P104" s="21">
        <v>17</v>
      </c>
      <c r="Q104" s="21">
        <v>4</v>
      </c>
      <c r="R104" s="21">
        <v>1</v>
      </c>
    </row>
    <row r="105" spans="1:18" x14ac:dyDescent="0.2">
      <c r="A105" s="20" t="s">
        <v>190</v>
      </c>
      <c r="B105" s="21">
        <v>100</v>
      </c>
      <c r="C105" s="21">
        <v>73</v>
      </c>
      <c r="D105" s="21">
        <v>13</v>
      </c>
      <c r="E105" s="21">
        <v>38</v>
      </c>
      <c r="F105" s="21">
        <v>7</v>
      </c>
      <c r="G105" s="21">
        <v>15</v>
      </c>
      <c r="H105" s="21">
        <v>14</v>
      </c>
      <c r="I105" s="21">
        <v>30</v>
      </c>
      <c r="J105" s="21">
        <v>32</v>
      </c>
      <c r="K105" s="21">
        <v>24</v>
      </c>
      <c r="L105" s="21">
        <v>12</v>
      </c>
      <c r="M105" s="21">
        <v>38</v>
      </c>
      <c r="N105" s="21">
        <v>31</v>
      </c>
      <c r="O105" s="21">
        <v>20</v>
      </c>
      <c r="P105" s="21">
        <v>15</v>
      </c>
      <c r="Q105" s="21">
        <v>4</v>
      </c>
      <c r="R105" s="21">
        <v>1</v>
      </c>
    </row>
    <row r="106" spans="1:18" x14ac:dyDescent="0.2">
      <c r="A106" s="20" t="s">
        <v>191</v>
      </c>
      <c r="B106" s="21">
        <v>79</v>
      </c>
      <c r="C106" s="21">
        <v>59</v>
      </c>
      <c r="D106" s="21">
        <v>16</v>
      </c>
      <c r="E106" s="21">
        <v>33</v>
      </c>
      <c r="F106" s="21">
        <v>2</v>
      </c>
      <c r="G106" s="21">
        <v>11</v>
      </c>
      <c r="H106" s="21">
        <v>3</v>
      </c>
      <c r="I106" s="21">
        <v>25</v>
      </c>
      <c r="J106" s="21">
        <v>26</v>
      </c>
      <c r="K106" s="21">
        <v>15</v>
      </c>
      <c r="L106" s="21">
        <v>13</v>
      </c>
      <c r="M106" s="21">
        <v>30</v>
      </c>
      <c r="N106" s="21">
        <v>19</v>
      </c>
      <c r="O106" s="21">
        <v>14</v>
      </c>
      <c r="P106" s="21">
        <v>10</v>
      </c>
      <c r="Q106" s="21">
        <v>4</v>
      </c>
      <c r="R106" s="21">
        <v>2</v>
      </c>
    </row>
    <row r="107" spans="1:18" x14ac:dyDescent="0.2">
      <c r="A107" s="20" t="s">
        <v>192</v>
      </c>
      <c r="B107" s="21">
        <v>32</v>
      </c>
      <c r="C107" s="21">
        <v>23</v>
      </c>
      <c r="D107" s="21">
        <v>3</v>
      </c>
      <c r="E107" s="21">
        <v>18</v>
      </c>
      <c r="F107" s="21">
        <v>1</v>
      </c>
      <c r="G107" s="21">
        <v>3</v>
      </c>
      <c r="H107" s="21">
        <v>4</v>
      </c>
      <c r="I107" s="21">
        <v>15</v>
      </c>
      <c r="J107" s="21">
        <v>11</v>
      </c>
      <c r="K107" s="21">
        <v>4</v>
      </c>
      <c r="L107" s="21">
        <v>2</v>
      </c>
      <c r="M107" s="21">
        <v>10</v>
      </c>
      <c r="N107" s="21">
        <v>8</v>
      </c>
      <c r="O107" s="21">
        <v>10</v>
      </c>
      <c r="P107" s="21">
        <v>5</v>
      </c>
      <c r="Q107" s="21">
        <v>4</v>
      </c>
      <c r="R107" s="21">
        <v>1</v>
      </c>
    </row>
    <row r="108" spans="1:18" x14ac:dyDescent="0.2">
      <c r="A108" s="20" t="s">
        <v>193</v>
      </c>
      <c r="B108" s="21">
        <v>27</v>
      </c>
      <c r="C108" s="21">
        <v>18</v>
      </c>
      <c r="D108" s="21">
        <v>3</v>
      </c>
      <c r="E108" s="21">
        <v>14</v>
      </c>
      <c r="F108" s="21">
        <v>4</v>
      </c>
      <c r="G108" s="21">
        <v>4</v>
      </c>
      <c r="H108" s="21">
        <v>4</v>
      </c>
      <c r="I108" s="21">
        <v>12</v>
      </c>
      <c r="J108" s="21">
        <v>8</v>
      </c>
      <c r="K108" s="21">
        <v>2</v>
      </c>
      <c r="L108" s="21">
        <v>5</v>
      </c>
      <c r="M108" s="21">
        <v>10</v>
      </c>
      <c r="N108" s="21">
        <v>8</v>
      </c>
      <c r="O108" s="21">
        <v>10</v>
      </c>
      <c r="P108" s="21">
        <v>7</v>
      </c>
      <c r="Q108" s="21">
        <v>0</v>
      </c>
      <c r="R108" s="21">
        <v>0</v>
      </c>
    </row>
    <row r="109" spans="1:18" x14ac:dyDescent="0.2">
      <c r="A109" s="20" t="s">
        <v>389</v>
      </c>
      <c r="B109" s="21">
        <v>4</v>
      </c>
      <c r="C109" s="21">
        <v>2</v>
      </c>
      <c r="D109" s="21">
        <v>0</v>
      </c>
      <c r="E109" s="21">
        <v>2</v>
      </c>
      <c r="F109" s="21">
        <v>0</v>
      </c>
      <c r="G109" s="21">
        <v>0</v>
      </c>
      <c r="H109" s="21">
        <v>0</v>
      </c>
      <c r="I109" s="21">
        <v>0</v>
      </c>
      <c r="J109" s="21">
        <v>1</v>
      </c>
      <c r="K109" s="21">
        <v>3</v>
      </c>
      <c r="L109" s="21">
        <v>0</v>
      </c>
      <c r="M109" s="21">
        <v>3</v>
      </c>
      <c r="N109" s="21">
        <v>1</v>
      </c>
      <c r="O109" s="21">
        <v>1</v>
      </c>
      <c r="P109" s="21">
        <v>0</v>
      </c>
      <c r="Q109" s="21">
        <v>0</v>
      </c>
      <c r="R109" s="21">
        <v>0</v>
      </c>
    </row>
    <row r="110" spans="1:18" x14ac:dyDescent="0.2">
      <c r="A110" s="20" t="s">
        <v>366</v>
      </c>
      <c r="B110" s="21">
        <v>22</v>
      </c>
      <c r="C110" s="21">
        <v>15</v>
      </c>
      <c r="D110" s="21">
        <v>5</v>
      </c>
      <c r="E110" s="21">
        <v>12</v>
      </c>
      <c r="F110" s="21">
        <v>0</v>
      </c>
      <c r="G110" s="21">
        <v>3</v>
      </c>
      <c r="H110" s="21">
        <v>1</v>
      </c>
      <c r="I110" s="21">
        <v>6</v>
      </c>
      <c r="J110" s="21">
        <v>7</v>
      </c>
      <c r="K110" s="21">
        <v>5</v>
      </c>
      <c r="L110" s="21">
        <v>4</v>
      </c>
      <c r="M110" s="21">
        <v>7</v>
      </c>
      <c r="N110" s="21">
        <v>10</v>
      </c>
      <c r="O110" s="21">
        <v>2</v>
      </c>
      <c r="P110" s="21">
        <v>5</v>
      </c>
      <c r="Q110" s="21">
        <v>1</v>
      </c>
      <c r="R110" s="21">
        <v>1</v>
      </c>
    </row>
    <row r="111" spans="1:18" x14ac:dyDescent="0.2">
      <c r="A111" s="9" t="s">
        <v>390</v>
      </c>
      <c r="B111" s="9"/>
      <c r="C111" s="9"/>
      <c r="D111" s="9"/>
      <c r="E111" s="9"/>
      <c r="F111" s="9"/>
      <c r="G111" s="9"/>
      <c r="H111" s="9"/>
      <c r="I111" s="9"/>
      <c r="J111" s="9"/>
      <c r="K111" s="9"/>
      <c r="L111" s="9"/>
      <c r="M111" s="9"/>
      <c r="N111" s="9"/>
      <c r="O111" s="9"/>
      <c r="P111" s="9"/>
      <c r="Q111" s="9"/>
      <c r="R111" s="9"/>
    </row>
    <row r="112" spans="1:18" x14ac:dyDescent="0.2">
      <c r="A112" s="20" t="s">
        <v>391</v>
      </c>
      <c r="B112" s="21">
        <v>121</v>
      </c>
      <c r="C112" s="21">
        <v>82</v>
      </c>
      <c r="D112" s="21">
        <v>20</v>
      </c>
      <c r="E112" s="21">
        <v>53</v>
      </c>
      <c r="F112" s="21">
        <v>7</v>
      </c>
      <c r="G112" s="21">
        <v>18</v>
      </c>
      <c r="H112" s="21">
        <v>12</v>
      </c>
      <c r="I112" s="21">
        <v>44</v>
      </c>
      <c r="J112" s="21">
        <v>40</v>
      </c>
      <c r="K112" s="21">
        <v>31</v>
      </c>
      <c r="L112" s="21">
        <v>12</v>
      </c>
      <c r="M112" s="21">
        <v>46</v>
      </c>
      <c r="N112" s="21">
        <v>45</v>
      </c>
      <c r="O112" s="21">
        <v>29</v>
      </c>
      <c r="P112" s="21">
        <v>26</v>
      </c>
      <c r="Q112" s="21">
        <v>6</v>
      </c>
      <c r="R112" s="21">
        <v>2</v>
      </c>
    </row>
    <row r="113" spans="1:18" x14ac:dyDescent="0.2">
      <c r="A113" s="20" t="s">
        <v>392</v>
      </c>
      <c r="B113" s="21">
        <v>257</v>
      </c>
      <c r="C113" s="21">
        <v>175</v>
      </c>
      <c r="D113" s="21">
        <v>35</v>
      </c>
      <c r="E113" s="21">
        <v>109</v>
      </c>
      <c r="F113" s="21">
        <v>16</v>
      </c>
      <c r="G113" s="21">
        <v>38</v>
      </c>
      <c r="H113" s="21">
        <v>27</v>
      </c>
      <c r="I113" s="21">
        <v>93</v>
      </c>
      <c r="J113" s="21">
        <v>93</v>
      </c>
      <c r="K113" s="21">
        <v>44</v>
      </c>
      <c r="L113" s="21">
        <v>39</v>
      </c>
      <c r="M113" s="21">
        <v>87</v>
      </c>
      <c r="N113" s="21">
        <v>78</v>
      </c>
      <c r="O113" s="21">
        <v>56</v>
      </c>
      <c r="P113" s="21">
        <v>49</v>
      </c>
      <c r="Q113" s="21">
        <v>11</v>
      </c>
      <c r="R113" s="21">
        <v>5</v>
      </c>
    </row>
    <row r="114" spans="1:18" x14ac:dyDescent="0.2">
      <c r="A114" s="20" t="s">
        <v>393</v>
      </c>
      <c r="B114" s="21">
        <v>167</v>
      </c>
      <c r="C114" s="21">
        <v>116</v>
      </c>
      <c r="D114" s="21">
        <v>27</v>
      </c>
      <c r="E114" s="21">
        <v>68</v>
      </c>
      <c r="F114" s="21">
        <v>7</v>
      </c>
      <c r="G114" s="21">
        <v>28</v>
      </c>
      <c r="H114" s="21">
        <v>30</v>
      </c>
      <c r="I114" s="21">
        <v>71</v>
      </c>
      <c r="J114" s="21">
        <v>61</v>
      </c>
      <c r="K114" s="21">
        <v>40</v>
      </c>
      <c r="L114" s="21">
        <v>17</v>
      </c>
      <c r="M114" s="21">
        <v>58</v>
      </c>
      <c r="N114" s="21">
        <v>49</v>
      </c>
      <c r="O114" s="21">
        <v>30</v>
      </c>
      <c r="P114" s="21">
        <v>30</v>
      </c>
      <c r="Q114" s="21">
        <v>10</v>
      </c>
      <c r="R114" s="21">
        <v>4</v>
      </c>
    </row>
    <row r="115" spans="1:18" x14ac:dyDescent="0.2">
      <c r="A115" s="20" t="s">
        <v>394</v>
      </c>
      <c r="B115" s="21">
        <v>57</v>
      </c>
      <c r="C115" s="21">
        <v>43</v>
      </c>
      <c r="D115" s="21">
        <v>8</v>
      </c>
      <c r="E115" s="21">
        <v>26</v>
      </c>
      <c r="F115" s="21">
        <v>3</v>
      </c>
      <c r="G115" s="21">
        <v>7</v>
      </c>
      <c r="H115" s="21">
        <v>6</v>
      </c>
      <c r="I115" s="21">
        <v>19</v>
      </c>
      <c r="J115" s="21">
        <v>16</v>
      </c>
      <c r="K115" s="21">
        <v>10</v>
      </c>
      <c r="L115" s="21">
        <v>4</v>
      </c>
      <c r="M115" s="21">
        <v>22</v>
      </c>
      <c r="N115" s="21">
        <v>13</v>
      </c>
      <c r="O115" s="21">
        <v>6</v>
      </c>
      <c r="P115" s="21">
        <v>6</v>
      </c>
      <c r="Q115" s="21">
        <v>2</v>
      </c>
      <c r="R115" s="21">
        <v>1</v>
      </c>
    </row>
    <row r="116" spans="1:18" x14ac:dyDescent="0.2">
      <c r="A116" s="9" t="s">
        <v>395</v>
      </c>
      <c r="B116" s="9"/>
      <c r="C116" s="9"/>
      <c r="D116" s="9"/>
      <c r="E116" s="9"/>
      <c r="F116" s="9"/>
      <c r="G116" s="9"/>
      <c r="H116" s="9"/>
      <c r="I116" s="9"/>
      <c r="J116" s="9"/>
      <c r="K116" s="9"/>
      <c r="L116" s="9"/>
      <c r="M116" s="9"/>
      <c r="N116" s="9"/>
      <c r="O116" s="9"/>
      <c r="P116" s="9"/>
      <c r="Q116" s="9"/>
      <c r="R116" s="9"/>
    </row>
    <row r="117" spans="1:18" x14ac:dyDescent="0.2">
      <c r="A117" s="20" t="s">
        <v>396</v>
      </c>
      <c r="B117" s="21">
        <v>64</v>
      </c>
      <c r="C117" s="21">
        <v>39</v>
      </c>
      <c r="D117" s="21">
        <v>11</v>
      </c>
      <c r="E117" s="21">
        <v>23</v>
      </c>
      <c r="F117" s="21">
        <v>1</v>
      </c>
      <c r="G117" s="21">
        <v>13</v>
      </c>
      <c r="H117" s="21">
        <v>3</v>
      </c>
      <c r="I117" s="21">
        <v>22</v>
      </c>
      <c r="J117" s="21">
        <v>18</v>
      </c>
      <c r="K117" s="21">
        <v>12</v>
      </c>
      <c r="L117" s="21">
        <v>5</v>
      </c>
      <c r="M117" s="21">
        <v>22</v>
      </c>
      <c r="N117" s="21">
        <v>20</v>
      </c>
      <c r="O117" s="21">
        <v>10</v>
      </c>
      <c r="P117" s="21">
        <v>9</v>
      </c>
      <c r="Q117" s="21">
        <v>8</v>
      </c>
      <c r="R117" s="21">
        <v>3</v>
      </c>
    </row>
    <row r="118" spans="1:18" x14ac:dyDescent="0.2">
      <c r="A118" s="20" t="s">
        <v>397</v>
      </c>
      <c r="B118" s="21">
        <v>187</v>
      </c>
      <c r="C118" s="21">
        <v>135</v>
      </c>
      <c r="D118" s="21">
        <v>30</v>
      </c>
      <c r="E118" s="21">
        <v>81</v>
      </c>
      <c r="F118" s="21">
        <v>9</v>
      </c>
      <c r="G118" s="21">
        <v>27</v>
      </c>
      <c r="H118" s="21">
        <v>12</v>
      </c>
      <c r="I118" s="21">
        <v>66</v>
      </c>
      <c r="J118" s="21">
        <v>63</v>
      </c>
      <c r="K118" s="21">
        <v>39</v>
      </c>
      <c r="L118" s="21">
        <v>19</v>
      </c>
      <c r="M118" s="21">
        <v>59</v>
      </c>
      <c r="N118" s="21">
        <v>59</v>
      </c>
      <c r="O118" s="21">
        <v>40</v>
      </c>
      <c r="P118" s="21">
        <v>39</v>
      </c>
      <c r="Q118" s="21">
        <v>6</v>
      </c>
      <c r="R118" s="21">
        <v>4</v>
      </c>
    </row>
    <row r="119" spans="1:18" x14ac:dyDescent="0.2">
      <c r="A119" s="20" t="s">
        <v>879</v>
      </c>
      <c r="B119" s="21">
        <v>128</v>
      </c>
      <c r="C119" s="21">
        <v>92</v>
      </c>
      <c r="D119" s="21">
        <v>18</v>
      </c>
      <c r="E119" s="21">
        <v>47</v>
      </c>
      <c r="F119" s="21">
        <v>11</v>
      </c>
      <c r="G119" s="21">
        <v>21</v>
      </c>
      <c r="H119" s="21">
        <v>23</v>
      </c>
      <c r="I119" s="21">
        <v>49</v>
      </c>
      <c r="J119" s="21">
        <v>53</v>
      </c>
      <c r="K119" s="21">
        <v>25</v>
      </c>
      <c r="L119" s="21">
        <v>23</v>
      </c>
      <c r="M119" s="21">
        <v>54</v>
      </c>
      <c r="N119" s="21">
        <v>37</v>
      </c>
      <c r="O119" s="21">
        <v>24</v>
      </c>
      <c r="P119" s="21">
        <v>26</v>
      </c>
      <c r="Q119" s="21">
        <v>7</v>
      </c>
      <c r="R119" s="21">
        <v>2</v>
      </c>
    </row>
    <row r="120" spans="1:18" x14ac:dyDescent="0.2">
      <c r="A120" s="20" t="s">
        <v>398</v>
      </c>
      <c r="B120" s="21">
        <v>102</v>
      </c>
      <c r="C120" s="21">
        <v>65</v>
      </c>
      <c r="D120" s="21">
        <v>17</v>
      </c>
      <c r="E120" s="21">
        <v>42</v>
      </c>
      <c r="F120" s="21">
        <v>4</v>
      </c>
      <c r="G120" s="21">
        <v>12</v>
      </c>
      <c r="H120" s="21">
        <v>21</v>
      </c>
      <c r="I120" s="21">
        <v>44</v>
      </c>
      <c r="J120" s="21">
        <v>37</v>
      </c>
      <c r="K120" s="21">
        <v>25</v>
      </c>
      <c r="L120" s="21">
        <v>13</v>
      </c>
      <c r="M120" s="21">
        <v>40</v>
      </c>
      <c r="N120" s="21">
        <v>35</v>
      </c>
      <c r="O120" s="21">
        <v>23</v>
      </c>
      <c r="P120" s="21">
        <v>17</v>
      </c>
      <c r="Q120" s="21">
        <v>6</v>
      </c>
      <c r="R120" s="21">
        <v>0</v>
      </c>
    </row>
    <row r="121" spans="1:18" x14ac:dyDescent="0.2">
      <c r="A121" s="20" t="s">
        <v>399</v>
      </c>
      <c r="B121" s="21">
        <v>55</v>
      </c>
      <c r="C121" s="21">
        <v>39</v>
      </c>
      <c r="D121" s="21">
        <v>10</v>
      </c>
      <c r="E121" s="21">
        <v>32</v>
      </c>
      <c r="F121" s="21">
        <v>5</v>
      </c>
      <c r="G121" s="21">
        <v>8</v>
      </c>
      <c r="H121" s="21">
        <v>10</v>
      </c>
      <c r="I121" s="21">
        <v>25</v>
      </c>
      <c r="J121" s="21">
        <v>21</v>
      </c>
      <c r="K121" s="21">
        <v>9</v>
      </c>
      <c r="L121" s="21">
        <v>5</v>
      </c>
      <c r="M121" s="21">
        <v>18</v>
      </c>
      <c r="N121" s="21">
        <v>13</v>
      </c>
      <c r="O121" s="21">
        <v>11</v>
      </c>
      <c r="P121" s="21">
        <v>9</v>
      </c>
      <c r="Q121" s="21">
        <v>0</v>
      </c>
      <c r="R121" s="21">
        <v>2</v>
      </c>
    </row>
    <row r="122" spans="1:18" x14ac:dyDescent="0.2">
      <c r="A122" s="20" t="s">
        <v>400</v>
      </c>
      <c r="B122" s="21">
        <v>66</v>
      </c>
      <c r="C122" s="21">
        <v>46</v>
      </c>
      <c r="D122" s="21">
        <v>4</v>
      </c>
      <c r="E122" s="21">
        <v>31</v>
      </c>
      <c r="F122" s="21">
        <v>3</v>
      </c>
      <c r="G122" s="21">
        <v>10</v>
      </c>
      <c r="H122" s="21">
        <v>6</v>
      </c>
      <c r="I122" s="21">
        <v>21</v>
      </c>
      <c r="J122" s="21">
        <v>18</v>
      </c>
      <c r="K122" s="21">
        <v>15</v>
      </c>
      <c r="L122" s="21">
        <v>7</v>
      </c>
      <c r="M122" s="21">
        <v>20</v>
      </c>
      <c r="N122" s="21">
        <v>21</v>
      </c>
      <c r="O122" s="21">
        <v>13</v>
      </c>
      <c r="P122" s="21">
        <v>11</v>
      </c>
      <c r="Q122" s="21">
        <v>2</v>
      </c>
      <c r="R122" s="21">
        <v>1</v>
      </c>
    </row>
    <row r="123" spans="1:18" x14ac:dyDescent="0.2">
      <c r="A123" s="9" t="s">
        <v>401</v>
      </c>
      <c r="B123" s="9"/>
      <c r="C123" s="9"/>
      <c r="D123" s="9"/>
      <c r="E123" s="9"/>
      <c r="F123" s="9"/>
      <c r="G123" s="9"/>
      <c r="H123" s="9"/>
      <c r="I123" s="9"/>
      <c r="J123" s="9"/>
      <c r="K123" s="9"/>
      <c r="L123" s="9"/>
      <c r="M123" s="9"/>
      <c r="N123" s="9"/>
      <c r="O123" s="9"/>
      <c r="P123" s="9"/>
      <c r="Q123" s="9"/>
      <c r="R123" s="9"/>
    </row>
    <row r="124" spans="1:18" x14ac:dyDescent="0.2">
      <c r="A124" s="20" t="s">
        <v>878</v>
      </c>
      <c r="B124" s="21">
        <v>20</v>
      </c>
      <c r="C124" s="21">
        <v>14</v>
      </c>
      <c r="D124" s="21">
        <v>4</v>
      </c>
      <c r="E124" s="21">
        <v>9</v>
      </c>
      <c r="F124" s="21">
        <v>0</v>
      </c>
      <c r="G124" s="21">
        <v>5</v>
      </c>
      <c r="H124" s="21">
        <v>0</v>
      </c>
      <c r="I124" s="21">
        <v>8</v>
      </c>
      <c r="J124" s="21">
        <v>8</v>
      </c>
      <c r="K124" s="21">
        <v>5</v>
      </c>
      <c r="L124" s="21">
        <v>1</v>
      </c>
      <c r="M124" s="21">
        <v>5</v>
      </c>
      <c r="N124" s="21">
        <v>8</v>
      </c>
      <c r="O124" s="21">
        <v>5</v>
      </c>
      <c r="P124" s="21">
        <v>3</v>
      </c>
      <c r="Q124" s="21">
        <v>1</v>
      </c>
      <c r="R124" s="21">
        <v>1</v>
      </c>
    </row>
    <row r="125" spans="1:18" x14ac:dyDescent="0.2">
      <c r="A125" s="20" t="s">
        <v>402</v>
      </c>
      <c r="B125" s="21">
        <v>44</v>
      </c>
      <c r="C125" s="21">
        <v>25</v>
      </c>
      <c r="D125" s="21">
        <v>7</v>
      </c>
      <c r="E125" s="21">
        <v>14</v>
      </c>
      <c r="F125" s="21">
        <v>1</v>
      </c>
      <c r="G125" s="21">
        <v>8</v>
      </c>
      <c r="H125" s="21">
        <v>3</v>
      </c>
      <c r="I125" s="21">
        <v>14</v>
      </c>
      <c r="J125" s="21">
        <v>10</v>
      </c>
      <c r="K125" s="21">
        <v>7</v>
      </c>
      <c r="L125" s="21">
        <v>4</v>
      </c>
      <c r="M125" s="21">
        <v>17</v>
      </c>
      <c r="N125" s="21">
        <v>12</v>
      </c>
      <c r="O125" s="21">
        <v>5</v>
      </c>
      <c r="P125" s="21">
        <v>6</v>
      </c>
      <c r="Q125" s="21">
        <v>7</v>
      </c>
      <c r="R125" s="21">
        <v>2</v>
      </c>
    </row>
    <row r="126" spans="1:18" x14ac:dyDescent="0.2">
      <c r="A126" s="20" t="s">
        <v>397</v>
      </c>
      <c r="B126" s="21">
        <v>187</v>
      </c>
      <c r="C126" s="21">
        <v>135</v>
      </c>
      <c r="D126" s="21">
        <v>30</v>
      </c>
      <c r="E126" s="21">
        <v>81</v>
      </c>
      <c r="F126" s="21">
        <v>9</v>
      </c>
      <c r="G126" s="21">
        <v>27</v>
      </c>
      <c r="H126" s="21">
        <v>12</v>
      </c>
      <c r="I126" s="21">
        <v>66</v>
      </c>
      <c r="J126" s="21">
        <v>63</v>
      </c>
      <c r="K126" s="21">
        <v>39</v>
      </c>
      <c r="L126" s="21">
        <v>19</v>
      </c>
      <c r="M126" s="21">
        <v>59</v>
      </c>
      <c r="N126" s="21">
        <v>59</v>
      </c>
      <c r="O126" s="21">
        <v>40</v>
      </c>
      <c r="P126" s="21">
        <v>39</v>
      </c>
      <c r="Q126" s="21">
        <v>6</v>
      </c>
      <c r="R126" s="21">
        <v>4</v>
      </c>
    </row>
    <row r="127" spans="1:18" x14ac:dyDescent="0.2">
      <c r="A127" s="20" t="s">
        <v>403</v>
      </c>
      <c r="B127" s="21">
        <v>35</v>
      </c>
      <c r="C127" s="21">
        <v>27</v>
      </c>
      <c r="D127" s="21">
        <v>4</v>
      </c>
      <c r="E127" s="21">
        <v>17</v>
      </c>
      <c r="F127" s="21">
        <v>4</v>
      </c>
      <c r="G127" s="21">
        <v>4</v>
      </c>
      <c r="H127" s="21">
        <v>9</v>
      </c>
      <c r="I127" s="21">
        <v>17</v>
      </c>
      <c r="J127" s="21">
        <v>19</v>
      </c>
      <c r="K127" s="21">
        <v>9</v>
      </c>
      <c r="L127" s="21">
        <v>6</v>
      </c>
      <c r="M127" s="21">
        <v>16</v>
      </c>
      <c r="N127" s="21">
        <v>13</v>
      </c>
      <c r="O127" s="21">
        <v>7</v>
      </c>
      <c r="P127" s="21">
        <v>7</v>
      </c>
      <c r="Q127" s="21">
        <v>1</v>
      </c>
      <c r="R127" s="21">
        <v>0</v>
      </c>
    </row>
    <row r="128" spans="1:18" x14ac:dyDescent="0.2">
      <c r="A128" s="20" t="s">
        <v>404</v>
      </c>
      <c r="B128" s="21">
        <v>31</v>
      </c>
      <c r="C128" s="21">
        <v>23</v>
      </c>
      <c r="D128" s="21">
        <v>4</v>
      </c>
      <c r="E128" s="21">
        <v>9</v>
      </c>
      <c r="F128" s="21">
        <v>0</v>
      </c>
      <c r="G128" s="21">
        <v>6</v>
      </c>
      <c r="H128" s="21">
        <v>2</v>
      </c>
      <c r="I128" s="21">
        <v>10</v>
      </c>
      <c r="J128" s="21">
        <v>12</v>
      </c>
      <c r="K128" s="21">
        <v>5</v>
      </c>
      <c r="L128" s="21">
        <v>5</v>
      </c>
      <c r="M128" s="21">
        <v>15</v>
      </c>
      <c r="N128" s="21">
        <v>12</v>
      </c>
      <c r="O128" s="21">
        <v>8</v>
      </c>
      <c r="P128" s="21">
        <v>6</v>
      </c>
      <c r="Q128" s="21">
        <v>3</v>
      </c>
      <c r="R128" s="21">
        <v>1</v>
      </c>
    </row>
    <row r="129" spans="1:18" x14ac:dyDescent="0.2">
      <c r="A129" s="20" t="s">
        <v>405</v>
      </c>
      <c r="B129" s="21">
        <v>62</v>
      </c>
      <c r="C129" s="21">
        <v>42</v>
      </c>
      <c r="D129" s="21">
        <v>10</v>
      </c>
      <c r="E129" s="21">
        <v>21</v>
      </c>
      <c r="F129" s="21">
        <v>7</v>
      </c>
      <c r="G129" s="21">
        <v>11</v>
      </c>
      <c r="H129" s="21">
        <v>12</v>
      </c>
      <c r="I129" s="21">
        <v>22</v>
      </c>
      <c r="J129" s="21">
        <v>22</v>
      </c>
      <c r="K129" s="21">
        <v>11</v>
      </c>
      <c r="L129" s="21">
        <v>12</v>
      </c>
      <c r="M129" s="21">
        <v>23</v>
      </c>
      <c r="N129" s="21">
        <v>12</v>
      </c>
      <c r="O129" s="21">
        <v>9</v>
      </c>
      <c r="P129" s="21">
        <v>13</v>
      </c>
      <c r="Q129" s="21">
        <v>3</v>
      </c>
      <c r="R129" s="21">
        <v>1</v>
      </c>
    </row>
    <row r="130" spans="1:18" x14ac:dyDescent="0.2">
      <c r="A130" s="20" t="s">
        <v>398</v>
      </c>
      <c r="B130" s="21">
        <v>102</v>
      </c>
      <c r="C130" s="21">
        <v>65</v>
      </c>
      <c r="D130" s="21">
        <v>17</v>
      </c>
      <c r="E130" s="21">
        <v>42</v>
      </c>
      <c r="F130" s="21">
        <v>4</v>
      </c>
      <c r="G130" s="21">
        <v>12</v>
      </c>
      <c r="H130" s="21">
        <v>21</v>
      </c>
      <c r="I130" s="21">
        <v>44</v>
      </c>
      <c r="J130" s="21">
        <v>37</v>
      </c>
      <c r="K130" s="21">
        <v>25</v>
      </c>
      <c r="L130" s="21">
        <v>13</v>
      </c>
      <c r="M130" s="21">
        <v>40</v>
      </c>
      <c r="N130" s="21">
        <v>35</v>
      </c>
      <c r="O130" s="21">
        <v>23</v>
      </c>
      <c r="P130" s="21">
        <v>17</v>
      </c>
      <c r="Q130" s="21">
        <v>6</v>
      </c>
      <c r="R130" s="21">
        <v>0</v>
      </c>
    </row>
    <row r="131" spans="1:18" x14ac:dyDescent="0.2">
      <c r="A131" s="20" t="s">
        <v>406</v>
      </c>
      <c r="B131" s="21">
        <v>38</v>
      </c>
      <c r="C131" s="21">
        <v>25</v>
      </c>
      <c r="D131" s="21">
        <v>8</v>
      </c>
      <c r="E131" s="21">
        <v>24</v>
      </c>
      <c r="F131" s="21">
        <v>2</v>
      </c>
      <c r="G131" s="21">
        <v>5</v>
      </c>
      <c r="H131" s="21">
        <v>4</v>
      </c>
      <c r="I131" s="21">
        <v>17</v>
      </c>
      <c r="J131" s="21">
        <v>12</v>
      </c>
      <c r="K131" s="21">
        <v>5</v>
      </c>
      <c r="L131" s="21">
        <v>4</v>
      </c>
      <c r="M131" s="21">
        <v>10</v>
      </c>
      <c r="N131" s="21">
        <v>6</v>
      </c>
      <c r="O131" s="21">
        <v>7</v>
      </c>
      <c r="P131" s="21">
        <v>4</v>
      </c>
      <c r="Q131" s="21">
        <v>0</v>
      </c>
      <c r="R131" s="21">
        <v>2</v>
      </c>
    </row>
    <row r="132" spans="1:18" x14ac:dyDescent="0.2">
      <c r="A132" s="20" t="s">
        <v>407</v>
      </c>
      <c r="B132" s="21">
        <v>17</v>
      </c>
      <c r="C132" s="21">
        <v>14</v>
      </c>
      <c r="D132" s="21">
        <v>2</v>
      </c>
      <c r="E132" s="21">
        <v>8</v>
      </c>
      <c r="F132" s="21">
        <v>3</v>
      </c>
      <c r="G132" s="21">
        <v>3</v>
      </c>
      <c r="H132" s="21">
        <v>6</v>
      </c>
      <c r="I132" s="21">
        <v>8</v>
      </c>
      <c r="J132" s="21">
        <v>9</v>
      </c>
      <c r="K132" s="21">
        <v>4</v>
      </c>
      <c r="L132" s="21">
        <v>1</v>
      </c>
      <c r="M132" s="21">
        <v>8</v>
      </c>
      <c r="N132" s="21">
        <v>7</v>
      </c>
      <c r="O132" s="21">
        <v>4</v>
      </c>
      <c r="P132" s="21">
        <v>5</v>
      </c>
      <c r="Q132" s="21">
        <v>0</v>
      </c>
      <c r="R132" s="21">
        <v>0</v>
      </c>
    </row>
    <row r="133" spans="1:18" x14ac:dyDescent="0.2">
      <c r="A133" s="33" t="s">
        <v>400</v>
      </c>
      <c r="B133" s="34">
        <v>66</v>
      </c>
      <c r="C133" s="34">
        <v>46</v>
      </c>
      <c r="D133" s="34">
        <v>4</v>
      </c>
      <c r="E133" s="34">
        <v>31</v>
      </c>
      <c r="F133" s="34">
        <v>3</v>
      </c>
      <c r="G133" s="34">
        <v>10</v>
      </c>
      <c r="H133" s="34">
        <v>6</v>
      </c>
      <c r="I133" s="34">
        <v>21</v>
      </c>
      <c r="J133" s="34">
        <v>18</v>
      </c>
      <c r="K133" s="34">
        <v>15</v>
      </c>
      <c r="L133" s="34">
        <v>7</v>
      </c>
      <c r="M133" s="34">
        <v>20</v>
      </c>
      <c r="N133" s="34">
        <v>21</v>
      </c>
      <c r="O133" s="34">
        <v>13</v>
      </c>
      <c r="P133" s="34">
        <v>11</v>
      </c>
      <c r="Q133" s="34">
        <v>2</v>
      </c>
      <c r="R133" s="34">
        <v>1</v>
      </c>
    </row>
  </sheetData>
  <phoneticPr fontId="2"/>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DB8DE-7031-406A-8ACD-5F5624C926C9}">
  <dimension ref="A1:S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9" x14ac:dyDescent="0.2">
      <c r="A1" s="11" t="s">
        <v>3</v>
      </c>
      <c r="B1" s="7"/>
    </row>
    <row r="2" spans="1:19" x14ac:dyDescent="0.2">
      <c r="A2" s="15" t="str">
        <f xml:space="preserve"> HYPERLINK("#'目次'!B45","[39]")</f>
        <v>[39]</v>
      </c>
    </row>
    <row r="3" spans="1:19" x14ac:dyDescent="0.2">
      <c r="A3" s="7" t="s">
        <v>3</v>
      </c>
      <c r="B3" s="8" t="s">
        <v>1</v>
      </c>
    </row>
    <row r="4" spans="1:19" x14ac:dyDescent="0.2">
      <c r="A4" s="7" t="s">
        <v>3</v>
      </c>
      <c r="B4" s="8" t="s">
        <v>58</v>
      </c>
    </row>
    <row r="5" spans="1:19" x14ac:dyDescent="0.2">
      <c r="A5" s="7" t="s">
        <v>3</v>
      </c>
      <c r="B5" s="8" t="s">
        <v>57</v>
      </c>
    </row>
    <row r="6" spans="1:19" s="18" customFormat="1" ht="126" x14ac:dyDescent="0.2">
      <c r="A6" s="16" t="s">
        <v>3</v>
      </c>
      <c r="B6" s="17" t="s">
        <v>582</v>
      </c>
      <c r="C6" s="17" t="s">
        <v>253</v>
      </c>
      <c r="D6" s="17" t="s">
        <v>254</v>
      </c>
      <c r="E6" s="17" t="s">
        <v>255</v>
      </c>
      <c r="F6" s="17" t="s">
        <v>256</v>
      </c>
      <c r="G6" s="17" t="s">
        <v>257</v>
      </c>
      <c r="H6" s="17" t="s">
        <v>258</v>
      </c>
      <c r="I6" s="17" t="s">
        <v>259</v>
      </c>
      <c r="J6" s="17" t="s">
        <v>260</v>
      </c>
      <c r="K6" s="17" t="s">
        <v>261</v>
      </c>
      <c r="L6" s="17" t="s">
        <v>262</v>
      </c>
      <c r="M6" s="17" t="s">
        <v>263</v>
      </c>
      <c r="N6" s="17" t="s">
        <v>264</v>
      </c>
      <c r="O6" s="17" t="s">
        <v>265</v>
      </c>
      <c r="P6" s="17" t="s">
        <v>266</v>
      </c>
      <c r="Q6" s="17" t="s">
        <v>634</v>
      </c>
      <c r="R6" s="17" t="s">
        <v>770</v>
      </c>
      <c r="S6" s="17" t="s">
        <v>613</v>
      </c>
    </row>
    <row r="7" spans="1:19" x14ac:dyDescent="0.2">
      <c r="A7" s="19" t="s">
        <v>585</v>
      </c>
      <c r="B7" s="10">
        <v>2677</v>
      </c>
      <c r="C7" s="10">
        <v>493</v>
      </c>
      <c r="D7" s="10">
        <v>1107</v>
      </c>
      <c r="E7" s="10">
        <v>876</v>
      </c>
      <c r="F7" s="10">
        <v>499</v>
      </c>
      <c r="G7" s="10">
        <v>730</v>
      </c>
      <c r="H7" s="10">
        <v>553</v>
      </c>
      <c r="I7" s="10">
        <v>533</v>
      </c>
      <c r="J7" s="10">
        <v>279</v>
      </c>
      <c r="K7" s="10">
        <v>1447</v>
      </c>
      <c r="L7" s="10">
        <v>892</v>
      </c>
      <c r="M7" s="10">
        <v>122</v>
      </c>
      <c r="N7" s="10">
        <v>826</v>
      </c>
      <c r="O7" s="10">
        <v>463</v>
      </c>
      <c r="P7" s="10">
        <v>1643</v>
      </c>
      <c r="Q7" s="10">
        <v>42</v>
      </c>
      <c r="R7" s="10">
        <v>194</v>
      </c>
      <c r="S7" s="10">
        <v>133</v>
      </c>
    </row>
    <row r="8" spans="1:19" x14ac:dyDescent="0.2">
      <c r="A8" s="9" t="s">
        <v>339</v>
      </c>
      <c r="B8" s="9"/>
      <c r="C8" s="9"/>
      <c r="D8" s="9"/>
      <c r="E8" s="9"/>
      <c r="F8" s="9"/>
      <c r="G8" s="9"/>
      <c r="H8" s="9"/>
      <c r="I8" s="9"/>
      <c r="J8" s="9"/>
      <c r="K8" s="9"/>
      <c r="L8" s="9"/>
      <c r="M8" s="9"/>
      <c r="N8" s="9"/>
      <c r="O8" s="9"/>
      <c r="P8" s="9"/>
      <c r="Q8" s="9"/>
      <c r="R8" s="9"/>
      <c r="S8" s="9"/>
    </row>
    <row r="9" spans="1:19" x14ac:dyDescent="0.2">
      <c r="A9" s="20" t="s">
        <v>340</v>
      </c>
      <c r="B9" s="21">
        <v>1277</v>
      </c>
      <c r="C9" s="21">
        <v>246</v>
      </c>
      <c r="D9" s="21">
        <v>473</v>
      </c>
      <c r="E9" s="21">
        <v>379</v>
      </c>
      <c r="F9" s="21">
        <v>248</v>
      </c>
      <c r="G9" s="21">
        <v>362</v>
      </c>
      <c r="H9" s="21">
        <v>250</v>
      </c>
      <c r="I9" s="21">
        <v>184</v>
      </c>
      <c r="J9" s="21">
        <v>139</v>
      </c>
      <c r="K9" s="21">
        <v>652</v>
      </c>
      <c r="L9" s="21">
        <v>398</v>
      </c>
      <c r="M9" s="21">
        <v>58</v>
      </c>
      <c r="N9" s="21">
        <v>402</v>
      </c>
      <c r="O9" s="21">
        <v>232</v>
      </c>
      <c r="P9" s="21">
        <v>733</v>
      </c>
      <c r="Q9" s="21">
        <v>20</v>
      </c>
      <c r="R9" s="21">
        <v>108</v>
      </c>
      <c r="S9" s="21">
        <v>69</v>
      </c>
    </row>
    <row r="10" spans="1:19" x14ac:dyDescent="0.2">
      <c r="A10" s="20" t="s">
        <v>341</v>
      </c>
      <c r="B10" s="21">
        <v>1400</v>
      </c>
      <c r="C10" s="21">
        <v>247</v>
      </c>
      <c r="D10" s="21">
        <v>634</v>
      </c>
      <c r="E10" s="21">
        <v>497</v>
      </c>
      <c r="F10" s="21">
        <v>251</v>
      </c>
      <c r="G10" s="21">
        <v>368</v>
      </c>
      <c r="H10" s="21">
        <v>303</v>
      </c>
      <c r="I10" s="21">
        <v>349</v>
      </c>
      <c r="J10" s="21">
        <v>140</v>
      </c>
      <c r="K10" s="21">
        <v>795</v>
      </c>
      <c r="L10" s="21">
        <v>494</v>
      </c>
      <c r="M10" s="21">
        <v>64</v>
      </c>
      <c r="N10" s="21">
        <v>424</v>
      </c>
      <c r="O10" s="21">
        <v>231</v>
      </c>
      <c r="P10" s="21">
        <v>910</v>
      </c>
      <c r="Q10" s="21">
        <v>22</v>
      </c>
      <c r="R10" s="21">
        <v>86</v>
      </c>
      <c r="S10" s="21">
        <v>64</v>
      </c>
    </row>
    <row r="11" spans="1:19" x14ac:dyDescent="0.2">
      <c r="A11" s="9" t="s">
        <v>342</v>
      </c>
      <c r="B11" s="9"/>
      <c r="C11" s="9"/>
      <c r="D11" s="9"/>
      <c r="E11" s="9"/>
      <c r="F11" s="9"/>
      <c r="G11" s="9"/>
      <c r="H11" s="9"/>
      <c r="I11" s="9"/>
      <c r="J11" s="9"/>
      <c r="K11" s="9"/>
      <c r="L11" s="9"/>
      <c r="M11" s="9"/>
      <c r="N11" s="9"/>
      <c r="O11" s="9"/>
      <c r="P11" s="9"/>
      <c r="Q11" s="9"/>
      <c r="R11" s="9"/>
      <c r="S11" s="9"/>
    </row>
    <row r="12" spans="1:19" x14ac:dyDescent="0.2">
      <c r="A12" s="20" t="s">
        <v>343</v>
      </c>
      <c r="B12" s="21">
        <v>610</v>
      </c>
      <c r="C12" s="21">
        <v>128</v>
      </c>
      <c r="D12" s="21">
        <v>235</v>
      </c>
      <c r="E12" s="21">
        <v>211</v>
      </c>
      <c r="F12" s="21">
        <v>124</v>
      </c>
      <c r="G12" s="21">
        <v>188</v>
      </c>
      <c r="H12" s="21">
        <v>119</v>
      </c>
      <c r="I12" s="21">
        <v>103</v>
      </c>
      <c r="J12" s="21">
        <v>89</v>
      </c>
      <c r="K12" s="21">
        <v>370</v>
      </c>
      <c r="L12" s="21">
        <v>220</v>
      </c>
      <c r="M12" s="21">
        <v>51</v>
      </c>
      <c r="N12" s="21">
        <v>189</v>
      </c>
      <c r="O12" s="21">
        <v>99</v>
      </c>
      <c r="P12" s="21">
        <v>374</v>
      </c>
      <c r="Q12" s="21">
        <v>12</v>
      </c>
      <c r="R12" s="21">
        <v>37</v>
      </c>
      <c r="S12" s="21">
        <v>11</v>
      </c>
    </row>
    <row r="13" spans="1:19" x14ac:dyDescent="0.2">
      <c r="A13" s="20" t="s">
        <v>344</v>
      </c>
      <c r="B13" s="21">
        <v>755</v>
      </c>
      <c r="C13" s="21">
        <v>147</v>
      </c>
      <c r="D13" s="21">
        <v>313</v>
      </c>
      <c r="E13" s="21">
        <v>251</v>
      </c>
      <c r="F13" s="21">
        <v>160</v>
      </c>
      <c r="G13" s="21">
        <v>219</v>
      </c>
      <c r="H13" s="21">
        <v>148</v>
      </c>
      <c r="I13" s="21">
        <v>143</v>
      </c>
      <c r="J13" s="21">
        <v>81</v>
      </c>
      <c r="K13" s="21">
        <v>421</v>
      </c>
      <c r="L13" s="21">
        <v>252</v>
      </c>
      <c r="M13" s="21">
        <v>45</v>
      </c>
      <c r="N13" s="21">
        <v>256</v>
      </c>
      <c r="O13" s="21">
        <v>145</v>
      </c>
      <c r="P13" s="21">
        <v>472</v>
      </c>
      <c r="Q13" s="21">
        <v>7</v>
      </c>
      <c r="R13" s="21">
        <v>60</v>
      </c>
      <c r="S13" s="21">
        <v>21</v>
      </c>
    </row>
    <row r="14" spans="1:19" x14ac:dyDescent="0.2">
      <c r="A14" s="20" t="s">
        <v>345</v>
      </c>
      <c r="B14" s="21">
        <v>601</v>
      </c>
      <c r="C14" s="21">
        <v>98</v>
      </c>
      <c r="D14" s="21">
        <v>248</v>
      </c>
      <c r="E14" s="21">
        <v>189</v>
      </c>
      <c r="F14" s="21">
        <v>100</v>
      </c>
      <c r="G14" s="21">
        <v>144</v>
      </c>
      <c r="H14" s="21">
        <v>128</v>
      </c>
      <c r="I14" s="21">
        <v>130</v>
      </c>
      <c r="J14" s="21">
        <v>55</v>
      </c>
      <c r="K14" s="21">
        <v>326</v>
      </c>
      <c r="L14" s="21">
        <v>196</v>
      </c>
      <c r="M14" s="21">
        <v>15</v>
      </c>
      <c r="N14" s="21">
        <v>176</v>
      </c>
      <c r="O14" s="21">
        <v>109</v>
      </c>
      <c r="P14" s="21">
        <v>365</v>
      </c>
      <c r="Q14" s="21">
        <v>10</v>
      </c>
      <c r="R14" s="21">
        <v>43</v>
      </c>
      <c r="S14" s="21">
        <v>43</v>
      </c>
    </row>
    <row r="15" spans="1:19" x14ac:dyDescent="0.2">
      <c r="A15" s="20" t="s">
        <v>346</v>
      </c>
      <c r="B15" s="21">
        <v>425</v>
      </c>
      <c r="C15" s="21">
        <v>74</v>
      </c>
      <c r="D15" s="21">
        <v>174</v>
      </c>
      <c r="E15" s="21">
        <v>137</v>
      </c>
      <c r="F15" s="21">
        <v>78</v>
      </c>
      <c r="G15" s="21">
        <v>108</v>
      </c>
      <c r="H15" s="21">
        <v>95</v>
      </c>
      <c r="I15" s="21">
        <v>97</v>
      </c>
      <c r="J15" s="21">
        <v>34</v>
      </c>
      <c r="K15" s="21">
        <v>206</v>
      </c>
      <c r="L15" s="21">
        <v>130</v>
      </c>
      <c r="M15" s="21">
        <v>7</v>
      </c>
      <c r="N15" s="21">
        <v>125</v>
      </c>
      <c r="O15" s="21">
        <v>80</v>
      </c>
      <c r="P15" s="21">
        <v>264</v>
      </c>
      <c r="Q15" s="21">
        <v>7</v>
      </c>
      <c r="R15" s="21">
        <v>28</v>
      </c>
      <c r="S15" s="21">
        <v>33</v>
      </c>
    </row>
    <row r="16" spans="1:19" x14ac:dyDescent="0.2">
      <c r="A16" s="20" t="s">
        <v>347</v>
      </c>
      <c r="B16" s="21">
        <v>217</v>
      </c>
      <c r="C16" s="21">
        <v>35</v>
      </c>
      <c r="D16" s="21">
        <v>98</v>
      </c>
      <c r="E16" s="21">
        <v>66</v>
      </c>
      <c r="F16" s="21">
        <v>28</v>
      </c>
      <c r="G16" s="21">
        <v>59</v>
      </c>
      <c r="H16" s="21">
        <v>47</v>
      </c>
      <c r="I16" s="21">
        <v>44</v>
      </c>
      <c r="J16" s="21">
        <v>15</v>
      </c>
      <c r="K16" s="21">
        <v>101</v>
      </c>
      <c r="L16" s="21">
        <v>72</v>
      </c>
      <c r="M16" s="21">
        <v>3</v>
      </c>
      <c r="N16" s="21">
        <v>64</v>
      </c>
      <c r="O16" s="21">
        <v>26</v>
      </c>
      <c r="P16" s="21">
        <v>122</v>
      </c>
      <c r="Q16" s="21">
        <v>5</v>
      </c>
      <c r="R16" s="21">
        <v>19</v>
      </c>
      <c r="S16" s="21">
        <v>22</v>
      </c>
    </row>
    <row r="17" spans="1:19" x14ac:dyDescent="0.2">
      <c r="A17" s="20" t="s">
        <v>348</v>
      </c>
      <c r="B17" s="21">
        <v>56</v>
      </c>
      <c r="C17" s="21">
        <v>9</v>
      </c>
      <c r="D17" s="21">
        <v>27</v>
      </c>
      <c r="E17" s="21">
        <v>19</v>
      </c>
      <c r="F17" s="21">
        <v>5</v>
      </c>
      <c r="G17" s="21">
        <v>9</v>
      </c>
      <c r="H17" s="21">
        <v>11</v>
      </c>
      <c r="I17" s="21">
        <v>15</v>
      </c>
      <c r="J17" s="21">
        <v>5</v>
      </c>
      <c r="K17" s="21">
        <v>20</v>
      </c>
      <c r="L17" s="21">
        <v>16</v>
      </c>
      <c r="M17" s="21">
        <v>1</v>
      </c>
      <c r="N17" s="21">
        <v>14</v>
      </c>
      <c r="O17" s="21">
        <v>3</v>
      </c>
      <c r="P17" s="21">
        <v>38</v>
      </c>
      <c r="Q17" s="21">
        <v>1</v>
      </c>
      <c r="R17" s="21">
        <v>6</v>
      </c>
      <c r="S17" s="21">
        <v>3</v>
      </c>
    </row>
    <row r="18" spans="1:19" x14ac:dyDescent="0.2">
      <c r="A18" s="20" t="s">
        <v>349</v>
      </c>
      <c r="B18" s="21">
        <v>13</v>
      </c>
      <c r="C18" s="21">
        <v>2</v>
      </c>
      <c r="D18" s="21">
        <v>12</v>
      </c>
      <c r="E18" s="21">
        <v>3</v>
      </c>
      <c r="F18" s="21">
        <v>4</v>
      </c>
      <c r="G18" s="21">
        <v>3</v>
      </c>
      <c r="H18" s="21">
        <v>5</v>
      </c>
      <c r="I18" s="21">
        <v>1</v>
      </c>
      <c r="J18" s="21">
        <v>0</v>
      </c>
      <c r="K18" s="21">
        <v>3</v>
      </c>
      <c r="L18" s="21">
        <v>6</v>
      </c>
      <c r="M18" s="21">
        <v>0</v>
      </c>
      <c r="N18" s="21">
        <v>2</v>
      </c>
      <c r="O18" s="21">
        <v>1</v>
      </c>
      <c r="P18" s="21">
        <v>8</v>
      </c>
      <c r="Q18" s="21">
        <v>0</v>
      </c>
      <c r="R18" s="21">
        <v>1</v>
      </c>
      <c r="S18" s="21">
        <v>0</v>
      </c>
    </row>
    <row r="19" spans="1:19" x14ac:dyDescent="0.2">
      <c r="A19" s="20" t="s">
        <v>350</v>
      </c>
      <c r="B19" s="21">
        <v>1365</v>
      </c>
      <c r="C19" s="21">
        <v>275</v>
      </c>
      <c r="D19" s="21">
        <v>548</v>
      </c>
      <c r="E19" s="21">
        <v>462</v>
      </c>
      <c r="F19" s="21">
        <v>284</v>
      </c>
      <c r="G19" s="21">
        <v>407</v>
      </c>
      <c r="H19" s="21">
        <v>267</v>
      </c>
      <c r="I19" s="21">
        <v>246</v>
      </c>
      <c r="J19" s="21">
        <v>170</v>
      </c>
      <c r="K19" s="21">
        <v>791</v>
      </c>
      <c r="L19" s="21">
        <v>472</v>
      </c>
      <c r="M19" s="21">
        <v>96</v>
      </c>
      <c r="N19" s="21">
        <v>445</v>
      </c>
      <c r="O19" s="21">
        <v>244</v>
      </c>
      <c r="P19" s="21">
        <v>846</v>
      </c>
      <c r="Q19" s="21">
        <v>19</v>
      </c>
      <c r="R19" s="21">
        <v>97</v>
      </c>
      <c r="S19" s="21">
        <v>32</v>
      </c>
    </row>
    <row r="20" spans="1:19" x14ac:dyDescent="0.2">
      <c r="A20" s="20" t="s">
        <v>351</v>
      </c>
      <c r="B20" s="21">
        <v>1026</v>
      </c>
      <c r="C20" s="21">
        <v>172</v>
      </c>
      <c r="D20" s="21">
        <v>422</v>
      </c>
      <c r="E20" s="21">
        <v>326</v>
      </c>
      <c r="F20" s="21">
        <v>178</v>
      </c>
      <c r="G20" s="21">
        <v>252</v>
      </c>
      <c r="H20" s="21">
        <v>223</v>
      </c>
      <c r="I20" s="21">
        <v>227</v>
      </c>
      <c r="J20" s="21">
        <v>89</v>
      </c>
      <c r="K20" s="21">
        <v>532</v>
      </c>
      <c r="L20" s="21">
        <v>326</v>
      </c>
      <c r="M20" s="21">
        <v>22</v>
      </c>
      <c r="N20" s="21">
        <v>301</v>
      </c>
      <c r="O20" s="21">
        <v>189</v>
      </c>
      <c r="P20" s="21">
        <v>629</v>
      </c>
      <c r="Q20" s="21">
        <v>17</v>
      </c>
      <c r="R20" s="21">
        <v>71</v>
      </c>
      <c r="S20" s="21">
        <v>76</v>
      </c>
    </row>
    <row r="21" spans="1:19" x14ac:dyDescent="0.2">
      <c r="A21" s="20" t="s">
        <v>352</v>
      </c>
      <c r="B21" s="21">
        <v>286</v>
      </c>
      <c r="C21" s="21">
        <v>46</v>
      </c>
      <c r="D21" s="21">
        <v>137</v>
      </c>
      <c r="E21" s="21">
        <v>88</v>
      </c>
      <c r="F21" s="21">
        <v>37</v>
      </c>
      <c r="G21" s="21">
        <v>71</v>
      </c>
      <c r="H21" s="21">
        <v>63</v>
      </c>
      <c r="I21" s="21">
        <v>60</v>
      </c>
      <c r="J21" s="21">
        <v>20</v>
      </c>
      <c r="K21" s="21">
        <v>124</v>
      </c>
      <c r="L21" s="21">
        <v>94</v>
      </c>
      <c r="M21" s="21">
        <v>4</v>
      </c>
      <c r="N21" s="21">
        <v>80</v>
      </c>
      <c r="O21" s="21">
        <v>30</v>
      </c>
      <c r="P21" s="21">
        <v>168</v>
      </c>
      <c r="Q21" s="21">
        <v>6</v>
      </c>
      <c r="R21" s="21">
        <v>26</v>
      </c>
      <c r="S21" s="21">
        <v>25</v>
      </c>
    </row>
    <row r="22" spans="1:19" x14ac:dyDescent="0.2">
      <c r="A22" s="20" t="s">
        <v>353</v>
      </c>
      <c r="B22" s="21">
        <v>1312</v>
      </c>
      <c r="C22" s="21">
        <v>218</v>
      </c>
      <c r="D22" s="21">
        <v>559</v>
      </c>
      <c r="E22" s="21">
        <v>414</v>
      </c>
      <c r="F22" s="21">
        <v>215</v>
      </c>
      <c r="G22" s="21">
        <v>323</v>
      </c>
      <c r="H22" s="21">
        <v>286</v>
      </c>
      <c r="I22" s="21">
        <v>287</v>
      </c>
      <c r="J22" s="21">
        <v>109</v>
      </c>
      <c r="K22" s="21">
        <v>656</v>
      </c>
      <c r="L22" s="21">
        <v>420</v>
      </c>
      <c r="M22" s="21">
        <v>26</v>
      </c>
      <c r="N22" s="21">
        <v>381</v>
      </c>
      <c r="O22" s="21">
        <v>219</v>
      </c>
      <c r="P22" s="21">
        <v>797</v>
      </c>
      <c r="Q22" s="21">
        <v>23</v>
      </c>
      <c r="R22" s="21">
        <v>97</v>
      </c>
      <c r="S22" s="21">
        <v>101</v>
      </c>
    </row>
    <row r="23" spans="1:19" x14ac:dyDescent="0.2">
      <c r="A23" s="9" t="s">
        <v>354</v>
      </c>
      <c r="B23" s="10">
        <v>298</v>
      </c>
      <c r="C23" s="10">
        <v>67</v>
      </c>
      <c r="D23" s="10">
        <v>95</v>
      </c>
      <c r="E23" s="10">
        <v>86</v>
      </c>
      <c r="F23" s="10">
        <v>57</v>
      </c>
      <c r="G23" s="10">
        <v>94</v>
      </c>
      <c r="H23" s="10">
        <v>53</v>
      </c>
      <c r="I23" s="10">
        <v>31</v>
      </c>
      <c r="J23" s="10">
        <v>44</v>
      </c>
      <c r="K23" s="10">
        <v>166</v>
      </c>
      <c r="L23" s="10">
        <v>109</v>
      </c>
      <c r="M23" s="10">
        <v>25</v>
      </c>
      <c r="N23" s="10">
        <v>86</v>
      </c>
      <c r="O23" s="10">
        <v>42</v>
      </c>
      <c r="P23" s="10">
        <v>162</v>
      </c>
      <c r="Q23" s="10">
        <v>4</v>
      </c>
      <c r="R23" s="10">
        <v>22</v>
      </c>
      <c r="S23" s="10">
        <v>9</v>
      </c>
    </row>
    <row r="24" spans="1:19" x14ac:dyDescent="0.2">
      <c r="A24" s="20" t="s">
        <v>344</v>
      </c>
      <c r="B24" s="21">
        <v>388</v>
      </c>
      <c r="C24" s="21">
        <v>80</v>
      </c>
      <c r="D24" s="21">
        <v>143</v>
      </c>
      <c r="E24" s="21">
        <v>122</v>
      </c>
      <c r="F24" s="21">
        <v>90</v>
      </c>
      <c r="G24" s="21">
        <v>115</v>
      </c>
      <c r="H24" s="21">
        <v>77</v>
      </c>
      <c r="I24" s="21">
        <v>58</v>
      </c>
      <c r="J24" s="21">
        <v>44</v>
      </c>
      <c r="K24" s="21">
        <v>199</v>
      </c>
      <c r="L24" s="21">
        <v>124</v>
      </c>
      <c r="M24" s="21">
        <v>22</v>
      </c>
      <c r="N24" s="21">
        <v>138</v>
      </c>
      <c r="O24" s="21">
        <v>81</v>
      </c>
      <c r="P24" s="21">
        <v>223</v>
      </c>
      <c r="Q24" s="21">
        <v>5</v>
      </c>
      <c r="R24" s="21">
        <v>34</v>
      </c>
      <c r="S24" s="21">
        <v>11</v>
      </c>
    </row>
    <row r="25" spans="1:19" x14ac:dyDescent="0.2">
      <c r="A25" s="20" t="s">
        <v>345</v>
      </c>
      <c r="B25" s="21">
        <v>299</v>
      </c>
      <c r="C25" s="21">
        <v>54</v>
      </c>
      <c r="D25" s="21">
        <v>114</v>
      </c>
      <c r="E25" s="21">
        <v>90</v>
      </c>
      <c r="F25" s="21">
        <v>56</v>
      </c>
      <c r="G25" s="21">
        <v>81</v>
      </c>
      <c r="H25" s="21">
        <v>64</v>
      </c>
      <c r="I25" s="21">
        <v>48</v>
      </c>
      <c r="J25" s="21">
        <v>27</v>
      </c>
      <c r="K25" s="21">
        <v>156</v>
      </c>
      <c r="L25" s="21">
        <v>90</v>
      </c>
      <c r="M25" s="21">
        <v>5</v>
      </c>
      <c r="N25" s="21">
        <v>92</v>
      </c>
      <c r="O25" s="21">
        <v>63</v>
      </c>
      <c r="P25" s="21">
        <v>172</v>
      </c>
      <c r="Q25" s="21">
        <v>6</v>
      </c>
      <c r="R25" s="21">
        <v>25</v>
      </c>
      <c r="S25" s="21">
        <v>23</v>
      </c>
    </row>
    <row r="26" spans="1:19" x14ac:dyDescent="0.2">
      <c r="A26" s="20" t="s">
        <v>346</v>
      </c>
      <c r="B26" s="21">
        <v>192</v>
      </c>
      <c r="C26" s="21">
        <v>28</v>
      </c>
      <c r="D26" s="21">
        <v>77</v>
      </c>
      <c r="E26" s="21">
        <v>53</v>
      </c>
      <c r="F26" s="21">
        <v>37</v>
      </c>
      <c r="G26" s="21">
        <v>46</v>
      </c>
      <c r="H26" s="21">
        <v>39</v>
      </c>
      <c r="I26" s="21">
        <v>33</v>
      </c>
      <c r="J26" s="21">
        <v>19</v>
      </c>
      <c r="K26" s="21">
        <v>91</v>
      </c>
      <c r="L26" s="21">
        <v>49</v>
      </c>
      <c r="M26" s="21">
        <v>4</v>
      </c>
      <c r="N26" s="21">
        <v>60</v>
      </c>
      <c r="O26" s="21">
        <v>35</v>
      </c>
      <c r="P26" s="21">
        <v>120</v>
      </c>
      <c r="Q26" s="21">
        <v>3</v>
      </c>
      <c r="R26" s="21">
        <v>13</v>
      </c>
      <c r="S26" s="21">
        <v>15</v>
      </c>
    </row>
    <row r="27" spans="1:19" x14ac:dyDescent="0.2">
      <c r="A27" s="20" t="s">
        <v>347</v>
      </c>
      <c r="B27" s="21">
        <v>77</v>
      </c>
      <c r="C27" s="21">
        <v>14</v>
      </c>
      <c r="D27" s="21">
        <v>32</v>
      </c>
      <c r="E27" s="21">
        <v>21</v>
      </c>
      <c r="F27" s="21">
        <v>7</v>
      </c>
      <c r="G27" s="21">
        <v>21</v>
      </c>
      <c r="H27" s="21">
        <v>11</v>
      </c>
      <c r="I27" s="21">
        <v>9</v>
      </c>
      <c r="J27" s="21">
        <v>3</v>
      </c>
      <c r="K27" s="21">
        <v>34</v>
      </c>
      <c r="L27" s="21">
        <v>22</v>
      </c>
      <c r="M27" s="21">
        <v>1</v>
      </c>
      <c r="N27" s="21">
        <v>23</v>
      </c>
      <c r="O27" s="21">
        <v>10</v>
      </c>
      <c r="P27" s="21">
        <v>40</v>
      </c>
      <c r="Q27" s="21">
        <v>1</v>
      </c>
      <c r="R27" s="21">
        <v>11</v>
      </c>
      <c r="S27" s="21">
        <v>10</v>
      </c>
    </row>
    <row r="28" spans="1:19" x14ac:dyDescent="0.2">
      <c r="A28" s="20" t="s">
        <v>348</v>
      </c>
      <c r="B28" s="21">
        <v>19</v>
      </c>
      <c r="C28" s="21">
        <v>3</v>
      </c>
      <c r="D28" s="21">
        <v>8</v>
      </c>
      <c r="E28" s="21">
        <v>6</v>
      </c>
      <c r="F28" s="21">
        <v>1</v>
      </c>
      <c r="G28" s="21">
        <v>4</v>
      </c>
      <c r="H28" s="21">
        <v>4</v>
      </c>
      <c r="I28" s="21">
        <v>5</v>
      </c>
      <c r="J28" s="21">
        <v>2</v>
      </c>
      <c r="K28" s="21">
        <v>6</v>
      </c>
      <c r="L28" s="21">
        <v>3</v>
      </c>
      <c r="M28" s="21">
        <v>1</v>
      </c>
      <c r="N28" s="21">
        <v>3</v>
      </c>
      <c r="O28" s="21">
        <v>1</v>
      </c>
      <c r="P28" s="21">
        <v>13</v>
      </c>
      <c r="Q28" s="21">
        <v>1</v>
      </c>
      <c r="R28" s="21">
        <v>3</v>
      </c>
      <c r="S28" s="21">
        <v>1</v>
      </c>
    </row>
    <row r="29" spans="1:19" x14ac:dyDescent="0.2">
      <c r="A29" s="20" t="s">
        <v>349</v>
      </c>
      <c r="B29" s="21">
        <v>4</v>
      </c>
      <c r="C29" s="21">
        <v>0</v>
      </c>
      <c r="D29" s="21">
        <v>4</v>
      </c>
      <c r="E29" s="21">
        <v>1</v>
      </c>
      <c r="F29" s="21">
        <v>0</v>
      </c>
      <c r="G29" s="21">
        <v>1</v>
      </c>
      <c r="H29" s="21">
        <v>2</v>
      </c>
      <c r="I29" s="21">
        <v>0</v>
      </c>
      <c r="J29" s="21">
        <v>0</v>
      </c>
      <c r="K29" s="21">
        <v>0</v>
      </c>
      <c r="L29" s="21">
        <v>1</v>
      </c>
      <c r="M29" s="21">
        <v>0</v>
      </c>
      <c r="N29" s="21">
        <v>0</v>
      </c>
      <c r="O29" s="21">
        <v>0</v>
      </c>
      <c r="P29" s="21">
        <v>3</v>
      </c>
      <c r="Q29" s="21">
        <v>0</v>
      </c>
      <c r="R29" s="21">
        <v>0</v>
      </c>
      <c r="S29" s="21">
        <v>0</v>
      </c>
    </row>
    <row r="30" spans="1:19" x14ac:dyDescent="0.2">
      <c r="A30" s="20" t="s">
        <v>350</v>
      </c>
      <c r="B30" s="21">
        <v>686</v>
      </c>
      <c r="C30" s="21">
        <v>147</v>
      </c>
      <c r="D30" s="21">
        <v>238</v>
      </c>
      <c r="E30" s="21">
        <v>208</v>
      </c>
      <c r="F30" s="21">
        <v>147</v>
      </c>
      <c r="G30" s="21">
        <v>209</v>
      </c>
      <c r="H30" s="21">
        <v>130</v>
      </c>
      <c r="I30" s="21">
        <v>89</v>
      </c>
      <c r="J30" s="21">
        <v>88</v>
      </c>
      <c r="K30" s="21">
        <v>365</v>
      </c>
      <c r="L30" s="21">
        <v>233</v>
      </c>
      <c r="M30" s="21">
        <v>47</v>
      </c>
      <c r="N30" s="21">
        <v>224</v>
      </c>
      <c r="O30" s="21">
        <v>123</v>
      </c>
      <c r="P30" s="21">
        <v>385</v>
      </c>
      <c r="Q30" s="21">
        <v>9</v>
      </c>
      <c r="R30" s="21">
        <v>56</v>
      </c>
      <c r="S30" s="21">
        <v>20</v>
      </c>
    </row>
    <row r="31" spans="1:19" x14ac:dyDescent="0.2">
      <c r="A31" s="20" t="s">
        <v>351</v>
      </c>
      <c r="B31" s="21">
        <v>491</v>
      </c>
      <c r="C31" s="21">
        <v>82</v>
      </c>
      <c r="D31" s="21">
        <v>191</v>
      </c>
      <c r="E31" s="21">
        <v>143</v>
      </c>
      <c r="F31" s="21">
        <v>93</v>
      </c>
      <c r="G31" s="21">
        <v>127</v>
      </c>
      <c r="H31" s="21">
        <v>103</v>
      </c>
      <c r="I31" s="21">
        <v>81</v>
      </c>
      <c r="J31" s="21">
        <v>46</v>
      </c>
      <c r="K31" s="21">
        <v>247</v>
      </c>
      <c r="L31" s="21">
        <v>139</v>
      </c>
      <c r="M31" s="21">
        <v>9</v>
      </c>
      <c r="N31" s="21">
        <v>152</v>
      </c>
      <c r="O31" s="21">
        <v>98</v>
      </c>
      <c r="P31" s="21">
        <v>292</v>
      </c>
      <c r="Q31" s="21">
        <v>9</v>
      </c>
      <c r="R31" s="21">
        <v>38</v>
      </c>
      <c r="S31" s="21">
        <v>38</v>
      </c>
    </row>
    <row r="32" spans="1:19" x14ac:dyDescent="0.2">
      <c r="A32" s="20" t="s">
        <v>352</v>
      </c>
      <c r="B32" s="21">
        <v>100</v>
      </c>
      <c r="C32" s="21">
        <v>17</v>
      </c>
      <c r="D32" s="21">
        <v>44</v>
      </c>
      <c r="E32" s="21">
        <v>28</v>
      </c>
      <c r="F32" s="21">
        <v>8</v>
      </c>
      <c r="G32" s="21">
        <v>26</v>
      </c>
      <c r="H32" s="21">
        <v>17</v>
      </c>
      <c r="I32" s="21">
        <v>14</v>
      </c>
      <c r="J32" s="21">
        <v>5</v>
      </c>
      <c r="K32" s="21">
        <v>40</v>
      </c>
      <c r="L32" s="21">
        <v>26</v>
      </c>
      <c r="M32" s="21">
        <v>2</v>
      </c>
      <c r="N32" s="21">
        <v>26</v>
      </c>
      <c r="O32" s="21">
        <v>11</v>
      </c>
      <c r="P32" s="21">
        <v>56</v>
      </c>
      <c r="Q32" s="21">
        <v>2</v>
      </c>
      <c r="R32" s="21">
        <v>14</v>
      </c>
      <c r="S32" s="21">
        <v>11</v>
      </c>
    </row>
    <row r="33" spans="1:19" x14ac:dyDescent="0.2">
      <c r="A33" s="20" t="s">
        <v>353</v>
      </c>
      <c r="B33" s="21">
        <v>591</v>
      </c>
      <c r="C33" s="21">
        <v>99</v>
      </c>
      <c r="D33" s="21">
        <v>235</v>
      </c>
      <c r="E33" s="21">
        <v>171</v>
      </c>
      <c r="F33" s="21">
        <v>101</v>
      </c>
      <c r="G33" s="21">
        <v>153</v>
      </c>
      <c r="H33" s="21">
        <v>120</v>
      </c>
      <c r="I33" s="21">
        <v>95</v>
      </c>
      <c r="J33" s="21">
        <v>51</v>
      </c>
      <c r="K33" s="21">
        <v>287</v>
      </c>
      <c r="L33" s="21">
        <v>165</v>
      </c>
      <c r="M33" s="21">
        <v>11</v>
      </c>
      <c r="N33" s="21">
        <v>178</v>
      </c>
      <c r="O33" s="21">
        <v>109</v>
      </c>
      <c r="P33" s="21">
        <v>348</v>
      </c>
      <c r="Q33" s="21">
        <v>11</v>
      </c>
      <c r="R33" s="21">
        <v>52</v>
      </c>
      <c r="S33" s="21">
        <v>49</v>
      </c>
    </row>
    <row r="34" spans="1:19" x14ac:dyDescent="0.2">
      <c r="A34" s="9" t="s">
        <v>355</v>
      </c>
      <c r="B34" s="10">
        <v>312</v>
      </c>
      <c r="C34" s="10">
        <v>61</v>
      </c>
      <c r="D34" s="10">
        <v>140</v>
      </c>
      <c r="E34" s="10">
        <v>125</v>
      </c>
      <c r="F34" s="10">
        <v>67</v>
      </c>
      <c r="G34" s="10">
        <v>94</v>
      </c>
      <c r="H34" s="10">
        <v>66</v>
      </c>
      <c r="I34" s="10">
        <v>72</v>
      </c>
      <c r="J34" s="10">
        <v>45</v>
      </c>
      <c r="K34" s="10">
        <v>204</v>
      </c>
      <c r="L34" s="10">
        <v>111</v>
      </c>
      <c r="M34" s="10">
        <v>26</v>
      </c>
      <c r="N34" s="10">
        <v>103</v>
      </c>
      <c r="O34" s="10">
        <v>57</v>
      </c>
      <c r="P34" s="10">
        <v>212</v>
      </c>
      <c r="Q34" s="10">
        <v>8</v>
      </c>
      <c r="R34" s="10">
        <v>15</v>
      </c>
      <c r="S34" s="10">
        <v>2</v>
      </c>
    </row>
    <row r="35" spans="1:19" x14ac:dyDescent="0.2">
      <c r="A35" s="20" t="s">
        <v>344</v>
      </c>
      <c r="B35" s="21">
        <v>367</v>
      </c>
      <c r="C35" s="21">
        <v>67</v>
      </c>
      <c r="D35" s="21">
        <v>170</v>
      </c>
      <c r="E35" s="21">
        <v>129</v>
      </c>
      <c r="F35" s="21">
        <v>70</v>
      </c>
      <c r="G35" s="21">
        <v>104</v>
      </c>
      <c r="H35" s="21">
        <v>71</v>
      </c>
      <c r="I35" s="21">
        <v>85</v>
      </c>
      <c r="J35" s="21">
        <v>37</v>
      </c>
      <c r="K35" s="21">
        <v>222</v>
      </c>
      <c r="L35" s="21">
        <v>128</v>
      </c>
      <c r="M35" s="21">
        <v>23</v>
      </c>
      <c r="N35" s="21">
        <v>118</v>
      </c>
      <c r="O35" s="21">
        <v>64</v>
      </c>
      <c r="P35" s="21">
        <v>249</v>
      </c>
      <c r="Q35" s="21">
        <v>2</v>
      </c>
      <c r="R35" s="21">
        <v>26</v>
      </c>
      <c r="S35" s="21">
        <v>10</v>
      </c>
    </row>
    <row r="36" spans="1:19" x14ac:dyDescent="0.2">
      <c r="A36" s="20" t="s">
        <v>345</v>
      </c>
      <c r="B36" s="21">
        <v>302</v>
      </c>
      <c r="C36" s="21">
        <v>44</v>
      </c>
      <c r="D36" s="21">
        <v>134</v>
      </c>
      <c r="E36" s="21">
        <v>99</v>
      </c>
      <c r="F36" s="21">
        <v>44</v>
      </c>
      <c r="G36" s="21">
        <v>63</v>
      </c>
      <c r="H36" s="21">
        <v>64</v>
      </c>
      <c r="I36" s="21">
        <v>82</v>
      </c>
      <c r="J36" s="21">
        <v>28</v>
      </c>
      <c r="K36" s="21">
        <v>170</v>
      </c>
      <c r="L36" s="21">
        <v>106</v>
      </c>
      <c r="M36" s="21">
        <v>10</v>
      </c>
      <c r="N36" s="21">
        <v>84</v>
      </c>
      <c r="O36" s="21">
        <v>46</v>
      </c>
      <c r="P36" s="21">
        <v>193</v>
      </c>
      <c r="Q36" s="21">
        <v>4</v>
      </c>
      <c r="R36" s="21">
        <v>18</v>
      </c>
      <c r="S36" s="21">
        <v>20</v>
      </c>
    </row>
    <row r="37" spans="1:19" x14ac:dyDescent="0.2">
      <c r="A37" s="20" t="s">
        <v>346</v>
      </c>
      <c r="B37" s="21">
        <v>233</v>
      </c>
      <c r="C37" s="21">
        <v>46</v>
      </c>
      <c r="D37" s="21">
        <v>97</v>
      </c>
      <c r="E37" s="21">
        <v>84</v>
      </c>
      <c r="F37" s="21">
        <v>41</v>
      </c>
      <c r="G37" s="21">
        <v>62</v>
      </c>
      <c r="H37" s="21">
        <v>56</v>
      </c>
      <c r="I37" s="21">
        <v>64</v>
      </c>
      <c r="J37" s="21">
        <v>15</v>
      </c>
      <c r="K37" s="21">
        <v>115</v>
      </c>
      <c r="L37" s="21">
        <v>81</v>
      </c>
      <c r="M37" s="21">
        <v>3</v>
      </c>
      <c r="N37" s="21">
        <v>65</v>
      </c>
      <c r="O37" s="21">
        <v>45</v>
      </c>
      <c r="P37" s="21">
        <v>144</v>
      </c>
      <c r="Q37" s="21">
        <v>4</v>
      </c>
      <c r="R37" s="21">
        <v>15</v>
      </c>
      <c r="S37" s="21">
        <v>18</v>
      </c>
    </row>
    <row r="38" spans="1:19" x14ac:dyDescent="0.2">
      <c r="A38" s="20" t="s">
        <v>347</v>
      </c>
      <c r="B38" s="21">
        <v>140</v>
      </c>
      <c r="C38" s="21">
        <v>21</v>
      </c>
      <c r="D38" s="21">
        <v>66</v>
      </c>
      <c r="E38" s="21">
        <v>45</v>
      </c>
      <c r="F38" s="21">
        <v>21</v>
      </c>
      <c r="G38" s="21">
        <v>38</v>
      </c>
      <c r="H38" s="21">
        <v>36</v>
      </c>
      <c r="I38" s="21">
        <v>35</v>
      </c>
      <c r="J38" s="21">
        <v>12</v>
      </c>
      <c r="K38" s="21">
        <v>67</v>
      </c>
      <c r="L38" s="21">
        <v>50</v>
      </c>
      <c r="M38" s="21">
        <v>2</v>
      </c>
      <c r="N38" s="21">
        <v>41</v>
      </c>
      <c r="O38" s="21">
        <v>16</v>
      </c>
      <c r="P38" s="21">
        <v>82</v>
      </c>
      <c r="Q38" s="21">
        <v>4</v>
      </c>
      <c r="R38" s="21">
        <v>8</v>
      </c>
      <c r="S38" s="21">
        <v>12</v>
      </c>
    </row>
    <row r="39" spans="1:19" x14ac:dyDescent="0.2">
      <c r="A39" s="20" t="s">
        <v>348</v>
      </c>
      <c r="B39" s="21">
        <v>37</v>
      </c>
      <c r="C39" s="21">
        <v>6</v>
      </c>
      <c r="D39" s="21">
        <v>19</v>
      </c>
      <c r="E39" s="21">
        <v>13</v>
      </c>
      <c r="F39" s="21">
        <v>4</v>
      </c>
      <c r="G39" s="21">
        <v>5</v>
      </c>
      <c r="H39" s="21">
        <v>7</v>
      </c>
      <c r="I39" s="21">
        <v>10</v>
      </c>
      <c r="J39" s="21">
        <v>3</v>
      </c>
      <c r="K39" s="21">
        <v>14</v>
      </c>
      <c r="L39" s="21">
        <v>13</v>
      </c>
      <c r="M39" s="21">
        <v>0</v>
      </c>
      <c r="N39" s="21">
        <v>11</v>
      </c>
      <c r="O39" s="21">
        <v>2</v>
      </c>
      <c r="P39" s="21">
        <v>25</v>
      </c>
      <c r="Q39" s="21">
        <v>0</v>
      </c>
      <c r="R39" s="21">
        <v>3</v>
      </c>
      <c r="S39" s="21">
        <v>2</v>
      </c>
    </row>
    <row r="40" spans="1:19" x14ac:dyDescent="0.2">
      <c r="A40" s="20" t="s">
        <v>349</v>
      </c>
      <c r="B40" s="21">
        <v>9</v>
      </c>
      <c r="C40" s="21">
        <v>2</v>
      </c>
      <c r="D40" s="21">
        <v>8</v>
      </c>
      <c r="E40" s="21">
        <v>2</v>
      </c>
      <c r="F40" s="21">
        <v>4</v>
      </c>
      <c r="G40" s="21">
        <v>2</v>
      </c>
      <c r="H40" s="21">
        <v>3</v>
      </c>
      <c r="I40" s="21">
        <v>1</v>
      </c>
      <c r="J40" s="21">
        <v>0</v>
      </c>
      <c r="K40" s="21">
        <v>3</v>
      </c>
      <c r="L40" s="21">
        <v>5</v>
      </c>
      <c r="M40" s="21">
        <v>0</v>
      </c>
      <c r="N40" s="21">
        <v>2</v>
      </c>
      <c r="O40" s="21">
        <v>1</v>
      </c>
      <c r="P40" s="21">
        <v>5</v>
      </c>
      <c r="Q40" s="21">
        <v>0</v>
      </c>
      <c r="R40" s="21">
        <v>1</v>
      </c>
      <c r="S40" s="21">
        <v>0</v>
      </c>
    </row>
    <row r="41" spans="1:19" x14ac:dyDescent="0.2">
      <c r="A41" s="20" t="s">
        <v>350</v>
      </c>
      <c r="B41" s="21">
        <v>679</v>
      </c>
      <c r="C41" s="21">
        <v>128</v>
      </c>
      <c r="D41" s="21">
        <v>310</v>
      </c>
      <c r="E41" s="21">
        <v>254</v>
      </c>
      <c r="F41" s="21">
        <v>137</v>
      </c>
      <c r="G41" s="21">
        <v>198</v>
      </c>
      <c r="H41" s="21">
        <v>137</v>
      </c>
      <c r="I41" s="21">
        <v>157</v>
      </c>
      <c r="J41" s="21">
        <v>82</v>
      </c>
      <c r="K41" s="21">
        <v>426</v>
      </c>
      <c r="L41" s="21">
        <v>239</v>
      </c>
      <c r="M41" s="21">
        <v>49</v>
      </c>
      <c r="N41" s="21">
        <v>221</v>
      </c>
      <c r="O41" s="21">
        <v>121</v>
      </c>
      <c r="P41" s="21">
        <v>461</v>
      </c>
      <c r="Q41" s="21">
        <v>10</v>
      </c>
      <c r="R41" s="21">
        <v>41</v>
      </c>
      <c r="S41" s="21">
        <v>12</v>
      </c>
    </row>
    <row r="42" spans="1:19" x14ac:dyDescent="0.2">
      <c r="A42" s="20" t="s">
        <v>351</v>
      </c>
      <c r="B42" s="21">
        <v>535</v>
      </c>
      <c r="C42" s="21">
        <v>90</v>
      </c>
      <c r="D42" s="21">
        <v>231</v>
      </c>
      <c r="E42" s="21">
        <v>183</v>
      </c>
      <c r="F42" s="21">
        <v>85</v>
      </c>
      <c r="G42" s="21">
        <v>125</v>
      </c>
      <c r="H42" s="21">
        <v>120</v>
      </c>
      <c r="I42" s="21">
        <v>146</v>
      </c>
      <c r="J42" s="21">
        <v>43</v>
      </c>
      <c r="K42" s="21">
        <v>285</v>
      </c>
      <c r="L42" s="21">
        <v>187</v>
      </c>
      <c r="M42" s="21">
        <v>13</v>
      </c>
      <c r="N42" s="21">
        <v>149</v>
      </c>
      <c r="O42" s="21">
        <v>91</v>
      </c>
      <c r="P42" s="21">
        <v>337</v>
      </c>
      <c r="Q42" s="21">
        <v>8</v>
      </c>
      <c r="R42" s="21">
        <v>33</v>
      </c>
      <c r="S42" s="21">
        <v>38</v>
      </c>
    </row>
    <row r="43" spans="1:19" x14ac:dyDescent="0.2">
      <c r="A43" s="20" t="s">
        <v>352</v>
      </c>
      <c r="B43" s="21">
        <v>186</v>
      </c>
      <c r="C43" s="21">
        <v>29</v>
      </c>
      <c r="D43" s="21">
        <v>93</v>
      </c>
      <c r="E43" s="21">
        <v>60</v>
      </c>
      <c r="F43" s="21">
        <v>29</v>
      </c>
      <c r="G43" s="21">
        <v>45</v>
      </c>
      <c r="H43" s="21">
        <v>46</v>
      </c>
      <c r="I43" s="21">
        <v>46</v>
      </c>
      <c r="J43" s="21">
        <v>15</v>
      </c>
      <c r="K43" s="21">
        <v>84</v>
      </c>
      <c r="L43" s="21">
        <v>68</v>
      </c>
      <c r="M43" s="21">
        <v>2</v>
      </c>
      <c r="N43" s="21">
        <v>54</v>
      </c>
      <c r="O43" s="21">
        <v>19</v>
      </c>
      <c r="P43" s="21">
        <v>112</v>
      </c>
      <c r="Q43" s="21">
        <v>4</v>
      </c>
      <c r="R43" s="21">
        <v>12</v>
      </c>
      <c r="S43" s="21">
        <v>14</v>
      </c>
    </row>
    <row r="44" spans="1:19" x14ac:dyDescent="0.2">
      <c r="A44" s="20" t="s">
        <v>353</v>
      </c>
      <c r="B44" s="21">
        <v>721</v>
      </c>
      <c r="C44" s="21">
        <v>119</v>
      </c>
      <c r="D44" s="21">
        <v>324</v>
      </c>
      <c r="E44" s="21">
        <v>243</v>
      </c>
      <c r="F44" s="21">
        <v>114</v>
      </c>
      <c r="G44" s="21">
        <v>170</v>
      </c>
      <c r="H44" s="21">
        <v>166</v>
      </c>
      <c r="I44" s="21">
        <v>192</v>
      </c>
      <c r="J44" s="21">
        <v>58</v>
      </c>
      <c r="K44" s="21">
        <v>369</v>
      </c>
      <c r="L44" s="21">
        <v>255</v>
      </c>
      <c r="M44" s="21">
        <v>15</v>
      </c>
      <c r="N44" s="21">
        <v>203</v>
      </c>
      <c r="O44" s="21">
        <v>110</v>
      </c>
      <c r="P44" s="21">
        <v>449</v>
      </c>
      <c r="Q44" s="21">
        <v>12</v>
      </c>
      <c r="R44" s="21">
        <v>45</v>
      </c>
      <c r="S44" s="21">
        <v>52</v>
      </c>
    </row>
    <row r="45" spans="1:19" x14ac:dyDescent="0.2">
      <c r="A45" s="9" t="s">
        <v>356</v>
      </c>
      <c r="B45" s="9"/>
      <c r="C45" s="9"/>
      <c r="D45" s="9"/>
      <c r="E45" s="9"/>
      <c r="F45" s="9"/>
      <c r="G45" s="9"/>
      <c r="H45" s="9"/>
      <c r="I45" s="9"/>
      <c r="J45" s="9"/>
      <c r="K45" s="9"/>
      <c r="L45" s="9"/>
      <c r="M45" s="9"/>
      <c r="N45" s="9"/>
      <c r="O45" s="9"/>
      <c r="P45" s="9"/>
      <c r="Q45" s="9"/>
      <c r="R45" s="9"/>
      <c r="S45" s="9"/>
    </row>
    <row r="46" spans="1:19" x14ac:dyDescent="0.2">
      <c r="A46" s="20" t="s">
        <v>357</v>
      </c>
      <c r="B46" s="21">
        <v>138</v>
      </c>
      <c r="C46" s="21">
        <v>22</v>
      </c>
      <c r="D46" s="21">
        <v>40</v>
      </c>
      <c r="E46" s="21">
        <v>30</v>
      </c>
      <c r="F46" s="21">
        <v>17</v>
      </c>
      <c r="G46" s="21">
        <v>39</v>
      </c>
      <c r="H46" s="21">
        <v>3</v>
      </c>
      <c r="I46" s="21">
        <v>18</v>
      </c>
      <c r="J46" s="21">
        <v>13</v>
      </c>
      <c r="K46" s="21">
        <v>76</v>
      </c>
      <c r="L46" s="21">
        <v>42</v>
      </c>
      <c r="M46" s="21">
        <v>8</v>
      </c>
      <c r="N46" s="21">
        <v>39</v>
      </c>
      <c r="O46" s="21">
        <v>14</v>
      </c>
      <c r="P46" s="21">
        <v>73</v>
      </c>
      <c r="Q46" s="21">
        <v>5</v>
      </c>
      <c r="R46" s="21">
        <v>19</v>
      </c>
      <c r="S46" s="21">
        <v>6</v>
      </c>
    </row>
    <row r="47" spans="1:19" x14ac:dyDescent="0.2">
      <c r="A47" s="20" t="s">
        <v>328</v>
      </c>
      <c r="B47" s="21">
        <v>1747</v>
      </c>
      <c r="C47" s="21">
        <v>353</v>
      </c>
      <c r="D47" s="21">
        <v>769</v>
      </c>
      <c r="E47" s="21">
        <v>608</v>
      </c>
      <c r="F47" s="21">
        <v>351</v>
      </c>
      <c r="G47" s="21">
        <v>500</v>
      </c>
      <c r="H47" s="21">
        <v>398</v>
      </c>
      <c r="I47" s="21">
        <v>352</v>
      </c>
      <c r="J47" s="21">
        <v>192</v>
      </c>
      <c r="K47" s="21">
        <v>998</v>
      </c>
      <c r="L47" s="21">
        <v>622</v>
      </c>
      <c r="M47" s="21">
        <v>80</v>
      </c>
      <c r="N47" s="21">
        <v>578</v>
      </c>
      <c r="O47" s="21">
        <v>341</v>
      </c>
      <c r="P47" s="21">
        <v>1139</v>
      </c>
      <c r="Q47" s="21">
        <v>22</v>
      </c>
      <c r="R47" s="21">
        <v>97</v>
      </c>
      <c r="S47" s="21">
        <v>70</v>
      </c>
    </row>
    <row r="48" spans="1:19" x14ac:dyDescent="0.2">
      <c r="A48" s="20" t="s">
        <v>329</v>
      </c>
      <c r="B48" s="21">
        <v>191</v>
      </c>
      <c r="C48" s="21">
        <v>34</v>
      </c>
      <c r="D48" s="21">
        <v>54</v>
      </c>
      <c r="E48" s="21">
        <v>53</v>
      </c>
      <c r="F48" s="21">
        <v>32</v>
      </c>
      <c r="G48" s="21">
        <v>50</v>
      </c>
      <c r="H48" s="21">
        <v>25</v>
      </c>
      <c r="I48" s="21">
        <v>33</v>
      </c>
      <c r="J48" s="21">
        <v>24</v>
      </c>
      <c r="K48" s="21">
        <v>95</v>
      </c>
      <c r="L48" s="21">
        <v>48</v>
      </c>
      <c r="M48" s="21">
        <v>17</v>
      </c>
      <c r="N48" s="21">
        <v>47</v>
      </c>
      <c r="O48" s="21">
        <v>25</v>
      </c>
      <c r="P48" s="21">
        <v>89</v>
      </c>
      <c r="Q48" s="21">
        <v>4</v>
      </c>
      <c r="R48" s="21">
        <v>29</v>
      </c>
      <c r="S48" s="21">
        <v>11</v>
      </c>
    </row>
    <row r="49" spans="1:19" x14ac:dyDescent="0.2">
      <c r="A49" s="20" t="s">
        <v>330</v>
      </c>
      <c r="B49" s="21">
        <v>544</v>
      </c>
      <c r="C49" s="21">
        <v>73</v>
      </c>
      <c r="D49" s="21">
        <v>218</v>
      </c>
      <c r="E49" s="21">
        <v>171</v>
      </c>
      <c r="F49" s="21">
        <v>85</v>
      </c>
      <c r="G49" s="21">
        <v>129</v>
      </c>
      <c r="H49" s="21">
        <v>117</v>
      </c>
      <c r="I49" s="21">
        <v>122</v>
      </c>
      <c r="J49" s="21">
        <v>43</v>
      </c>
      <c r="K49" s="21">
        <v>258</v>
      </c>
      <c r="L49" s="21">
        <v>167</v>
      </c>
      <c r="M49" s="21">
        <v>14</v>
      </c>
      <c r="N49" s="21">
        <v>147</v>
      </c>
      <c r="O49" s="21">
        <v>76</v>
      </c>
      <c r="P49" s="21">
        <v>317</v>
      </c>
      <c r="Q49" s="21">
        <v>11</v>
      </c>
      <c r="R49" s="21">
        <v>41</v>
      </c>
      <c r="S49" s="21">
        <v>38</v>
      </c>
    </row>
    <row r="50" spans="1:19" x14ac:dyDescent="0.2">
      <c r="A50" s="20" t="s">
        <v>358</v>
      </c>
      <c r="B50" s="21">
        <v>57</v>
      </c>
      <c r="C50" s="21">
        <v>11</v>
      </c>
      <c r="D50" s="21">
        <v>26</v>
      </c>
      <c r="E50" s="21">
        <v>14</v>
      </c>
      <c r="F50" s="21">
        <v>14</v>
      </c>
      <c r="G50" s="21">
        <v>12</v>
      </c>
      <c r="H50" s="21">
        <v>10</v>
      </c>
      <c r="I50" s="21">
        <v>8</v>
      </c>
      <c r="J50" s="21">
        <v>7</v>
      </c>
      <c r="K50" s="21">
        <v>20</v>
      </c>
      <c r="L50" s="21">
        <v>13</v>
      </c>
      <c r="M50" s="21">
        <v>3</v>
      </c>
      <c r="N50" s="21">
        <v>15</v>
      </c>
      <c r="O50" s="21">
        <v>7</v>
      </c>
      <c r="P50" s="21">
        <v>25</v>
      </c>
      <c r="Q50" s="21">
        <v>0</v>
      </c>
      <c r="R50" s="21">
        <v>8</v>
      </c>
      <c r="S50" s="21">
        <v>8</v>
      </c>
    </row>
    <row r="51" spans="1:19" x14ac:dyDescent="0.2">
      <c r="A51" s="9" t="s">
        <v>359</v>
      </c>
      <c r="B51" s="10">
        <v>89</v>
      </c>
      <c r="C51" s="10">
        <v>12</v>
      </c>
      <c r="D51" s="10">
        <v>22</v>
      </c>
      <c r="E51" s="10">
        <v>17</v>
      </c>
      <c r="F51" s="10">
        <v>12</v>
      </c>
      <c r="G51" s="10">
        <v>26</v>
      </c>
      <c r="H51" s="10">
        <v>1</v>
      </c>
      <c r="I51" s="10">
        <v>5</v>
      </c>
      <c r="J51" s="10">
        <v>5</v>
      </c>
      <c r="K51" s="10">
        <v>45</v>
      </c>
      <c r="L51" s="10">
        <v>26</v>
      </c>
      <c r="M51" s="10">
        <v>4</v>
      </c>
      <c r="N51" s="10">
        <v>24</v>
      </c>
      <c r="O51" s="10">
        <v>7</v>
      </c>
      <c r="P51" s="10">
        <v>42</v>
      </c>
      <c r="Q51" s="10">
        <v>3</v>
      </c>
      <c r="R51" s="10">
        <v>12</v>
      </c>
      <c r="S51" s="10">
        <v>6</v>
      </c>
    </row>
    <row r="52" spans="1:19" x14ac:dyDescent="0.2">
      <c r="A52" s="20" t="s">
        <v>331</v>
      </c>
      <c r="B52" s="21">
        <v>977</v>
      </c>
      <c r="C52" s="21">
        <v>203</v>
      </c>
      <c r="D52" s="21">
        <v>384</v>
      </c>
      <c r="E52" s="21">
        <v>309</v>
      </c>
      <c r="F52" s="21">
        <v>208</v>
      </c>
      <c r="G52" s="21">
        <v>292</v>
      </c>
      <c r="H52" s="21">
        <v>219</v>
      </c>
      <c r="I52" s="21">
        <v>154</v>
      </c>
      <c r="J52" s="21">
        <v>118</v>
      </c>
      <c r="K52" s="21">
        <v>525</v>
      </c>
      <c r="L52" s="21">
        <v>324</v>
      </c>
      <c r="M52" s="21">
        <v>48</v>
      </c>
      <c r="N52" s="21">
        <v>323</v>
      </c>
      <c r="O52" s="21">
        <v>197</v>
      </c>
      <c r="P52" s="21">
        <v>601</v>
      </c>
      <c r="Q52" s="21">
        <v>13</v>
      </c>
      <c r="R52" s="21">
        <v>60</v>
      </c>
      <c r="S52" s="21">
        <v>45</v>
      </c>
    </row>
    <row r="53" spans="1:19" x14ac:dyDescent="0.2">
      <c r="A53" s="20" t="s">
        <v>332</v>
      </c>
      <c r="B53" s="21">
        <v>73</v>
      </c>
      <c r="C53" s="21">
        <v>15</v>
      </c>
      <c r="D53" s="21">
        <v>14</v>
      </c>
      <c r="E53" s="21">
        <v>17</v>
      </c>
      <c r="F53" s="21">
        <v>12</v>
      </c>
      <c r="G53" s="21">
        <v>16</v>
      </c>
      <c r="H53" s="21">
        <v>3</v>
      </c>
      <c r="I53" s="21">
        <v>5</v>
      </c>
      <c r="J53" s="21">
        <v>5</v>
      </c>
      <c r="K53" s="21">
        <v>27</v>
      </c>
      <c r="L53" s="21">
        <v>15</v>
      </c>
      <c r="M53" s="21">
        <v>2</v>
      </c>
      <c r="N53" s="21">
        <v>22</v>
      </c>
      <c r="O53" s="21">
        <v>13</v>
      </c>
      <c r="P53" s="21">
        <v>23</v>
      </c>
      <c r="Q53" s="21">
        <v>2</v>
      </c>
      <c r="R53" s="21">
        <v>20</v>
      </c>
      <c r="S53" s="21">
        <v>6</v>
      </c>
    </row>
    <row r="54" spans="1:19" x14ac:dyDescent="0.2">
      <c r="A54" s="20" t="s">
        <v>333</v>
      </c>
      <c r="B54" s="21">
        <v>108</v>
      </c>
      <c r="C54" s="21">
        <v>11</v>
      </c>
      <c r="D54" s="21">
        <v>39</v>
      </c>
      <c r="E54" s="21">
        <v>31</v>
      </c>
      <c r="F54" s="21">
        <v>13</v>
      </c>
      <c r="G54" s="21">
        <v>22</v>
      </c>
      <c r="H54" s="21">
        <v>23</v>
      </c>
      <c r="I54" s="21">
        <v>17</v>
      </c>
      <c r="J54" s="21">
        <v>8</v>
      </c>
      <c r="K54" s="21">
        <v>44</v>
      </c>
      <c r="L54" s="21">
        <v>28</v>
      </c>
      <c r="M54" s="21">
        <v>2</v>
      </c>
      <c r="N54" s="21">
        <v>27</v>
      </c>
      <c r="O54" s="21">
        <v>11</v>
      </c>
      <c r="P54" s="21">
        <v>56</v>
      </c>
      <c r="Q54" s="21">
        <v>2</v>
      </c>
      <c r="R54" s="21">
        <v>14</v>
      </c>
      <c r="S54" s="21">
        <v>6</v>
      </c>
    </row>
    <row r="55" spans="1:19" x14ac:dyDescent="0.2">
      <c r="A55" s="20" t="s">
        <v>358</v>
      </c>
      <c r="B55" s="21">
        <v>30</v>
      </c>
      <c r="C55" s="21">
        <v>5</v>
      </c>
      <c r="D55" s="21">
        <v>14</v>
      </c>
      <c r="E55" s="21">
        <v>5</v>
      </c>
      <c r="F55" s="21">
        <v>3</v>
      </c>
      <c r="G55" s="21">
        <v>6</v>
      </c>
      <c r="H55" s="21">
        <v>4</v>
      </c>
      <c r="I55" s="21">
        <v>3</v>
      </c>
      <c r="J55" s="21">
        <v>3</v>
      </c>
      <c r="K55" s="21">
        <v>11</v>
      </c>
      <c r="L55" s="21">
        <v>5</v>
      </c>
      <c r="M55" s="21">
        <v>2</v>
      </c>
      <c r="N55" s="21">
        <v>6</v>
      </c>
      <c r="O55" s="21">
        <v>4</v>
      </c>
      <c r="P55" s="21">
        <v>11</v>
      </c>
      <c r="Q55" s="21">
        <v>0</v>
      </c>
      <c r="R55" s="21">
        <v>2</v>
      </c>
      <c r="S55" s="21">
        <v>6</v>
      </c>
    </row>
    <row r="56" spans="1:19" x14ac:dyDescent="0.2">
      <c r="A56" s="9" t="s">
        <v>360</v>
      </c>
      <c r="B56" s="10">
        <v>49</v>
      </c>
      <c r="C56" s="10">
        <v>10</v>
      </c>
      <c r="D56" s="10">
        <v>18</v>
      </c>
      <c r="E56" s="10">
        <v>13</v>
      </c>
      <c r="F56" s="10">
        <v>5</v>
      </c>
      <c r="G56" s="10">
        <v>13</v>
      </c>
      <c r="H56" s="10">
        <v>2</v>
      </c>
      <c r="I56" s="10">
        <v>13</v>
      </c>
      <c r="J56" s="10">
        <v>8</v>
      </c>
      <c r="K56" s="10">
        <v>31</v>
      </c>
      <c r="L56" s="10">
        <v>16</v>
      </c>
      <c r="M56" s="10">
        <v>4</v>
      </c>
      <c r="N56" s="10">
        <v>15</v>
      </c>
      <c r="O56" s="10">
        <v>7</v>
      </c>
      <c r="P56" s="10">
        <v>31</v>
      </c>
      <c r="Q56" s="10">
        <v>2</v>
      </c>
      <c r="R56" s="10">
        <v>7</v>
      </c>
      <c r="S56" s="10">
        <v>0</v>
      </c>
    </row>
    <row r="57" spans="1:19" x14ac:dyDescent="0.2">
      <c r="A57" s="20" t="s">
        <v>331</v>
      </c>
      <c r="B57" s="21">
        <v>770</v>
      </c>
      <c r="C57" s="21">
        <v>150</v>
      </c>
      <c r="D57" s="21">
        <v>385</v>
      </c>
      <c r="E57" s="21">
        <v>299</v>
      </c>
      <c r="F57" s="21">
        <v>143</v>
      </c>
      <c r="G57" s="21">
        <v>208</v>
      </c>
      <c r="H57" s="21">
        <v>179</v>
      </c>
      <c r="I57" s="21">
        <v>198</v>
      </c>
      <c r="J57" s="21">
        <v>74</v>
      </c>
      <c r="K57" s="21">
        <v>473</v>
      </c>
      <c r="L57" s="21">
        <v>298</v>
      </c>
      <c r="M57" s="21">
        <v>32</v>
      </c>
      <c r="N57" s="21">
        <v>255</v>
      </c>
      <c r="O57" s="21">
        <v>144</v>
      </c>
      <c r="P57" s="21">
        <v>538</v>
      </c>
      <c r="Q57" s="21">
        <v>9</v>
      </c>
      <c r="R57" s="21">
        <v>37</v>
      </c>
      <c r="S57" s="21">
        <v>25</v>
      </c>
    </row>
    <row r="58" spans="1:19" x14ac:dyDescent="0.2">
      <c r="A58" s="20" t="s">
        <v>332</v>
      </c>
      <c r="B58" s="21">
        <v>118</v>
      </c>
      <c r="C58" s="21">
        <v>19</v>
      </c>
      <c r="D58" s="21">
        <v>40</v>
      </c>
      <c r="E58" s="21">
        <v>36</v>
      </c>
      <c r="F58" s="21">
        <v>20</v>
      </c>
      <c r="G58" s="21">
        <v>34</v>
      </c>
      <c r="H58" s="21">
        <v>22</v>
      </c>
      <c r="I58" s="21">
        <v>28</v>
      </c>
      <c r="J58" s="21">
        <v>19</v>
      </c>
      <c r="K58" s="21">
        <v>68</v>
      </c>
      <c r="L58" s="21">
        <v>33</v>
      </c>
      <c r="M58" s="21">
        <v>15</v>
      </c>
      <c r="N58" s="21">
        <v>25</v>
      </c>
      <c r="O58" s="21">
        <v>12</v>
      </c>
      <c r="P58" s="21">
        <v>66</v>
      </c>
      <c r="Q58" s="21">
        <v>2</v>
      </c>
      <c r="R58" s="21">
        <v>9</v>
      </c>
      <c r="S58" s="21">
        <v>5</v>
      </c>
    </row>
    <row r="59" spans="1:19" x14ac:dyDescent="0.2">
      <c r="A59" s="20" t="s">
        <v>333</v>
      </c>
      <c r="B59" s="21">
        <v>436</v>
      </c>
      <c r="C59" s="21">
        <v>62</v>
      </c>
      <c r="D59" s="21">
        <v>179</v>
      </c>
      <c r="E59" s="21">
        <v>140</v>
      </c>
      <c r="F59" s="21">
        <v>72</v>
      </c>
      <c r="G59" s="21">
        <v>107</v>
      </c>
      <c r="H59" s="21">
        <v>94</v>
      </c>
      <c r="I59" s="21">
        <v>105</v>
      </c>
      <c r="J59" s="21">
        <v>35</v>
      </c>
      <c r="K59" s="21">
        <v>214</v>
      </c>
      <c r="L59" s="21">
        <v>139</v>
      </c>
      <c r="M59" s="21">
        <v>12</v>
      </c>
      <c r="N59" s="21">
        <v>120</v>
      </c>
      <c r="O59" s="21">
        <v>65</v>
      </c>
      <c r="P59" s="21">
        <v>261</v>
      </c>
      <c r="Q59" s="21">
        <v>9</v>
      </c>
      <c r="R59" s="21">
        <v>27</v>
      </c>
      <c r="S59" s="21">
        <v>32</v>
      </c>
    </row>
    <row r="60" spans="1:19" x14ac:dyDescent="0.2">
      <c r="A60" s="20" t="s">
        <v>358</v>
      </c>
      <c r="B60" s="21">
        <v>27</v>
      </c>
      <c r="C60" s="21">
        <v>6</v>
      </c>
      <c r="D60" s="21">
        <v>12</v>
      </c>
      <c r="E60" s="21">
        <v>9</v>
      </c>
      <c r="F60" s="21">
        <v>11</v>
      </c>
      <c r="G60" s="21">
        <v>6</v>
      </c>
      <c r="H60" s="21">
        <v>6</v>
      </c>
      <c r="I60" s="21">
        <v>5</v>
      </c>
      <c r="J60" s="21">
        <v>4</v>
      </c>
      <c r="K60" s="21">
        <v>9</v>
      </c>
      <c r="L60" s="21">
        <v>8</v>
      </c>
      <c r="M60" s="21">
        <v>1</v>
      </c>
      <c r="N60" s="21">
        <v>9</v>
      </c>
      <c r="O60" s="21">
        <v>3</v>
      </c>
      <c r="P60" s="21">
        <v>14</v>
      </c>
      <c r="Q60" s="21">
        <v>0</v>
      </c>
      <c r="R60" s="21">
        <v>6</v>
      </c>
      <c r="S60" s="21">
        <v>2</v>
      </c>
    </row>
    <row r="61" spans="1:19" x14ac:dyDescent="0.2">
      <c r="A61" s="9" t="s">
        <v>361</v>
      </c>
      <c r="B61" s="9"/>
      <c r="C61" s="9"/>
      <c r="D61" s="9"/>
      <c r="E61" s="9"/>
      <c r="F61" s="9"/>
      <c r="G61" s="9"/>
      <c r="H61" s="9"/>
      <c r="I61" s="9"/>
      <c r="J61" s="9"/>
      <c r="K61" s="9"/>
      <c r="L61" s="9"/>
      <c r="M61" s="9"/>
      <c r="N61" s="9"/>
      <c r="O61" s="9"/>
      <c r="P61" s="9"/>
      <c r="Q61" s="9"/>
      <c r="R61" s="9"/>
      <c r="S61" s="9"/>
    </row>
    <row r="62" spans="1:19" x14ac:dyDescent="0.2">
      <c r="A62" s="20" t="s">
        <v>362</v>
      </c>
      <c r="B62" s="21">
        <v>360</v>
      </c>
      <c r="C62" s="21">
        <v>70</v>
      </c>
      <c r="D62" s="21">
        <v>150</v>
      </c>
      <c r="E62" s="21">
        <v>111</v>
      </c>
      <c r="F62" s="21">
        <v>62</v>
      </c>
      <c r="G62" s="21">
        <v>94</v>
      </c>
      <c r="H62" s="21">
        <v>96</v>
      </c>
      <c r="I62" s="21">
        <v>82</v>
      </c>
      <c r="J62" s="21">
        <v>41</v>
      </c>
      <c r="K62" s="21">
        <v>169</v>
      </c>
      <c r="L62" s="21">
        <v>115</v>
      </c>
      <c r="M62" s="21">
        <v>16</v>
      </c>
      <c r="N62" s="21">
        <v>118</v>
      </c>
      <c r="O62" s="21">
        <v>54</v>
      </c>
      <c r="P62" s="21">
        <v>206</v>
      </c>
      <c r="Q62" s="21">
        <v>7</v>
      </c>
      <c r="R62" s="21">
        <v>35</v>
      </c>
      <c r="S62" s="21">
        <v>22</v>
      </c>
    </row>
    <row r="63" spans="1:19" x14ac:dyDescent="0.2">
      <c r="A63" s="20" t="s">
        <v>363</v>
      </c>
      <c r="B63" s="21">
        <v>1326</v>
      </c>
      <c r="C63" s="21">
        <v>247</v>
      </c>
      <c r="D63" s="21">
        <v>544</v>
      </c>
      <c r="E63" s="21">
        <v>454</v>
      </c>
      <c r="F63" s="21">
        <v>245</v>
      </c>
      <c r="G63" s="21">
        <v>363</v>
      </c>
      <c r="H63" s="21">
        <v>257</v>
      </c>
      <c r="I63" s="21">
        <v>265</v>
      </c>
      <c r="J63" s="21">
        <v>129</v>
      </c>
      <c r="K63" s="21">
        <v>747</v>
      </c>
      <c r="L63" s="21">
        <v>429</v>
      </c>
      <c r="M63" s="21">
        <v>50</v>
      </c>
      <c r="N63" s="21">
        <v>416</v>
      </c>
      <c r="O63" s="21">
        <v>249</v>
      </c>
      <c r="P63" s="21">
        <v>840</v>
      </c>
      <c r="Q63" s="21">
        <v>21</v>
      </c>
      <c r="R63" s="21">
        <v>88</v>
      </c>
      <c r="S63" s="21">
        <v>59</v>
      </c>
    </row>
    <row r="64" spans="1:19" x14ac:dyDescent="0.2">
      <c r="A64" s="20" t="s">
        <v>364</v>
      </c>
      <c r="B64" s="21">
        <v>649</v>
      </c>
      <c r="C64" s="21">
        <v>120</v>
      </c>
      <c r="D64" s="21">
        <v>299</v>
      </c>
      <c r="E64" s="21">
        <v>218</v>
      </c>
      <c r="F64" s="21">
        <v>140</v>
      </c>
      <c r="G64" s="21">
        <v>187</v>
      </c>
      <c r="H64" s="21">
        <v>187</v>
      </c>
      <c r="I64" s="21">
        <v>134</v>
      </c>
      <c r="J64" s="21">
        <v>73</v>
      </c>
      <c r="K64" s="21">
        <v>357</v>
      </c>
      <c r="L64" s="21">
        <v>244</v>
      </c>
      <c r="M64" s="21">
        <v>36</v>
      </c>
      <c r="N64" s="21">
        <v>204</v>
      </c>
      <c r="O64" s="21">
        <v>115</v>
      </c>
      <c r="P64" s="21">
        <v>414</v>
      </c>
      <c r="Q64" s="21">
        <v>6</v>
      </c>
      <c r="R64" s="21">
        <v>31</v>
      </c>
      <c r="S64" s="21">
        <v>26</v>
      </c>
    </row>
    <row r="65" spans="1:19" x14ac:dyDescent="0.2">
      <c r="A65" s="20" t="s">
        <v>365</v>
      </c>
      <c r="B65" s="21">
        <v>277</v>
      </c>
      <c r="C65" s="21">
        <v>45</v>
      </c>
      <c r="D65" s="21">
        <v>84</v>
      </c>
      <c r="E65" s="21">
        <v>75</v>
      </c>
      <c r="F65" s="21">
        <v>35</v>
      </c>
      <c r="G65" s="21">
        <v>70</v>
      </c>
      <c r="H65" s="21">
        <v>2</v>
      </c>
      <c r="I65" s="21">
        <v>41</v>
      </c>
      <c r="J65" s="21">
        <v>28</v>
      </c>
      <c r="K65" s="21">
        <v>153</v>
      </c>
      <c r="L65" s="21">
        <v>89</v>
      </c>
      <c r="M65" s="21">
        <v>18</v>
      </c>
      <c r="N65" s="21">
        <v>70</v>
      </c>
      <c r="O65" s="21">
        <v>37</v>
      </c>
      <c r="P65" s="21">
        <v>155</v>
      </c>
      <c r="Q65" s="21">
        <v>6</v>
      </c>
      <c r="R65" s="21">
        <v>33</v>
      </c>
      <c r="S65" s="21">
        <v>15</v>
      </c>
    </row>
    <row r="66" spans="1:19" x14ac:dyDescent="0.2">
      <c r="A66" s="20" t="s">
        <v>366</v>
      </c>
      <c r="B66" s="21">
        <v>65</v>
      </c>
      <c r="C66" s="21">
        <v>11</v>
      </c>
      <c r="D66" s="21">
        <v>30</v>
      </c>
      <c r="E66" s="21">
        <v>18</v>
      </c>
      <c r="F66" s="21">
        <v>17</v>
      </c>
      <c r="G66" s="21">
        <v>16</v>
      </c>
      <c r="H66" s="21">
        <v>11</v>
      </c>
      <c r="I66" s="21">
        <v>11</v>
      </c>
      <c r="J66" s="21">
        <v>8</v>
      </c>
      <c r="K66" s="21">
        <v>21</v>
      </c>
      <c r="L66" s="21">
        <v>15</v>
      </c>
      <c r="M66" s="21">
        <v>2</v>
      </c>
      <c r="N66" s="21">
        <v>18</v>
      </c>
      <c r="O66" s="21">
        <v>8</v>
      </c>
      <c r="P66" s="21">
        <v>28</v>
      </c>
      <c r="Q66" s="21">
        <v>2</v>
      </c>
      <c r="R66" s="21">
        <v>7</v>
      </c>
      <c r="S66" s="21">
        <v>11</v>
      </c>
    </row>
    <row r="67" spans="1:19" x14ac:dyDescent="0.2">
      <c r="A67" s="9" t="s">
        <v>367</v>
      </c>
      <c r="B67" s="9"/>
      <c r="C67" s="9"/>
      <c r="D67" s="9"/>
      <c r="E67" s="9"/>
      <c r="F67" s="9"/>
      <c r="G67" s="9"/>
      <c r="H67" s="9"/>
      <c r="I67" s="9"/>
      <c r="J67" s="9"/>
      <c r="K67" s="9"/>
      <c r="L67" s="9"/>
      <c r="M67" s="9"/>
      <c r="N67" s="9"/>
      <c r="O67" s="9"/>
      <c r="P67" s="9"/>
      <c r="Q67" s="9"/>
      <c r="R67" s="9"/>
      <c r="S67" s="9"/>
    </row>
    <row r="68" spans="1:19" x14ac:dyDescent="0.2">
      <c r="A68" s="20" t="s">
        <v>368</v>
      </c>
      <c r="B68" s="21">
        <v>537</v>
      </c>
      <c r="C68" s="21">
        <v>76</v>
      </c>
      <c r="D68" s="21">
        <v>166</v>
      </c>
      <c r="E68" s="21">
        <v>158</v>
      </c>
      <c r="F68" s="21">
        <v>67</v>
      </c>
      <c r="G68" s="21">
        <v>132</v>
      </c>
      <c r="H68" s="21">
        <v>63</v>
      </c>
      <c r="I68" s="21">
        <v>102</v>
      </c>
      <c r="J68" s="21">
        <v>44</v>
      </c>
      <c r="K68" s="21">
        <v>268</v>
      </c>
      <c r="L68" s="21">
        <v>150</v>
      </c>
      <c r="M68" s="21">
        <v>27</v>
      </c>
      <c r="N68" s="21">
        <v>146</v>
      </c>
      <c r="O68" s="21">
        <v>74</v>
      </c>
      <c r="P68" s="21">
        <v>279</v>
      </c>
      <c r="Q68" s="21">
        <v>13</v>
      </c>
      <c r="R68" s="21">
        <v>56</v>
      </c>
      <c r="S68" s="21">
        <v>34</v>
      </c>
    </row>
    <row r="69" spans="1:19" x14ac:dyDescent="0.2">
      <c r="A69" s="20" t="s">
        <v>180</v>
      </c>
      <c r="B69" s="21">
        <v>1667</v>
      </c>
      <c r="C69" s="21">
        <v>336</v>
      </c>
      <c r="D69" s="21">
        <v>731</v>
      </c>
      <c r="E69" s="21">
        <v>572</v>
      </c>
      <c r="F69" s="21">
        <v>331</v>
      </c>
      <c r="G69" s="21">
        <v>483</v>
      </c>
      <c r="H69" s="21">
        <v>377</v>
      </c>
      <c r="I69" s="21">
        <v>334</v>
      </c>
      <c r="J69" s="21">
        <v>185</v>
      </c>
      <c r="K69" s="21">
        <v>959</v>
      </c>
      <c r="L69" s="21">
        <v>583</v>
      </c>
      <c r="M69" s="21">
        <v>76</v>
      </c>
      <c r="N69" s="21">
        <v>553</v>
      </c>
      <c r="O69" s="21">
        <v>328</v>
      </c>
      <c r="P69" s="21">
        <v>1092</v>
      </c>
      <c r="Q69" s="21">
        <v>21</v>
      </c>
      <c r="R69" s="21">
        <v>92</v>
      </c>
      <c r="S69" s="21">
        <v>69</v>
      </c>
    </row>
    <row r="70" spans="1:19" x14ac:dyDescent="0.2">
      <c r="A70" s="20" t="s">
        <v>369</v>
      </c>
      <c r="B70" s="21">
        <v>99</v>
      </c>
      <c r="C70" s="21">
        <v>24</v>
      </c>
      <c r="D70" s="21">
        <v>41</v>
      </c>
      <c r="E70" s="21">
        <v>39</v>
      </c>
      <c r="F70" s="21">
        <v>30</v>
      </c>
      <c r="G70" s="21">
        <v>27</v>
      </c>
      <c r="H70" s="21">
        <v>26</v>
      </c>
      <c r="I70" s="21">
        <v>17</v>
      </c>
      <c r="J70" s="21">
        <v>12</v>
      </c>
      <c r="K70" s="21">
        <v>56</v>
      </c>
      <c r="L70" s="21">
        <v>38</v>
      </c>
      <c r="M70" s="21">
        <v>3</v>
      </c>
      <c r="N70" s="21">
        <v>40</v>
      </c>
      <c r="O70" s="21">
        <v>18</v>
      </c>
      <c r="P70" s="21">
        <v>71</v>
      </c>
      <c r="Q70" s="21">
        <v>2</v>
      </c>
      <c r="R70" s="21">
        <v>4</v>
      </c>
      <c r="S70" s="21">
        <v>3</v>
      </c>
    </row>
    <row r="71" spans="1:19" x14ac:dyDescent="0.2">
      <c r="A71" s="20" t="s">
        <v>370</v>
      </c>
      <c r="B71" s="21">
        <v>819</v>
      </c>
      <c r="C71" s="21">
        <v>153</v>
      </c>
      <c r="D71" s="21">
        <v>373</v>
      </c>
      <c r="E71" s="21">
        <v>283</v>
      </c>
      <c r="F71" s="21">
        <v>179</v>
      </c>
      <c r="G71" s="21">
        <v>243</v>
      </c>
      <c r="H71" s="21">
        <v>236</v>
      </c>
      <c r="I71" s="21">
        <v>160</v>
      </c>
      <c r="J71" s="21">
        <v>99</v>
      </c>
      <c r="K71" s="21">
        <v>441</v>
      </c>
      <c r="L71" s="21">
        <v>305</v>
      </c>
      <c r="M71" s="21">
        <v>42</v>
      </c>
      <c r="N71" s="21">
        <v>263</v>
      </c>
      <c r="O71" s="21">
        <v>138</v>
      </c>
      <c r="P71" s="21">
        <v>525</v>
      </c>
      <c r="Q71" s="21">
        <v>11</v>
      </c>
      <c r="R71" s="21">
        <v>47</v>
      </c>
      <c r="S71" s="21">
        <v>38</v>
      </c>
    </row>
    <row r="72" spans="1:19" x14ac:dyDescent="0.2">
      <c r="A72" s="20" t="s">
        <v>371</v>
      </c>
      <c r="B72" s="21">
        <v>87</v>
      </c>
      <c r="C72" s="21">
        <v>9</v>
      </c>
      <c r="D72" s="21">
        <v>32</v>
      </c>
      <c r="E72" s="21">
        <v>25</v>
      </c>
      <c r="F72" s="21">
        <v>18</v>
      </c>
      <c r="G72" s="21">
        <v>21</v>
      </c>
      <c r="H72" s="21">
        <v>21</v>
      </c>
      <c r="I72" s="21">
        <v>16</v>
      </c>
      <c r="J72" s="21">
        <v>16</v>
      </c>
      <c r="K72" s="21">
        <v>41</v>
      </c>
      <c r="L72" s="21">
        <v>29</v>
      </c>
      <c r="M72" s="21">
        <v>2</v>
      </c>
      <c r="N72" s="21">
        <v>22</v>
      </c>
      <c r="O72" s="21">
        <v>10</v>
      </c>
      <c r="P72" s="21">
        <v>50</v>
      </c>
      <c r="Q72" s="21">
        <v>2</v>
      </c>
      <c r="R72" s="21">
        <v>16</v>
      </c>
      <c r="S72" s="21">
        <v>6</v>
      </c>
    </row>
    <row r="73" spans="1:19" x14ac:dyDescent="0.2">
      <c r="A73" s="20" t="s">
        <v>366</v>
      </c>
      <c r="B73" s="21">
        <v>55</v>
      </c>
      <c r="C73" s="21">
        <v>11</v>
      </c>
      <c r="D73" s="21">
        <v>27</v>
      </c>
      <c r="E73" s="21">
        <v>16</v>
      </c>
      <c r="F73" s="21">
        <v>14</v>
      </c>
      <c r="G73" s="21">
        <v>13</v>
      </c>
      <c r="H73" s="21">
        <v>13</v>
      </c>
      <c r="I73" s="21">
        <v>9</v>
      </c>
      <c r="J73" s="21">
        <v>7</v>
      </c>
      <c r="K73" s="21">
        <v>23</v>
      </c>
      <c r="L73" s="21">
        <v>13</v>
      </c>
      <c r="M73" s="21">
        <v>2</v>
      </c>
      <c r="N73" s="21">
        <v>15</v>
      </c>
      <c r="O73" s="21">
        <v>7</v>
      </c>
      <c r="P73" s="21">
        <v>23</v>
      </c>
      <c r="Q73" s="21">
        <v>0</v>
      </c>
      <c r="R73" s="21">
        <v>7</v>
      </c>
      <c r="S73" s="21">
        <v>7</v>
      </c>
    </row>
    <row r="74" spans="1:19" x14ac:dyDescent="0.2">
      <c r="A74" s="9" t="s">
        <v>372</v>
      </c>
      <c r="B74" s="9"/>
      <c r="C74" s="9"/>
      <c r="D74" s="9"/>
      <c r="E74" s="9"/>
      <c r="F74" s="9"/>
      <c r="G74" s="9"/>
      <c r="H74" s="9"/>
      <c r="I74" s="9"/>
      <c r="J74" s="9"/>
      <c r="K74" s="9"/>
      <c r="L74" s="9"/>
      <c r="M74" s="9"/>
      <c r="N74" s="9"/>
      <c r="O74" s="9"/>
      <c r="P74" s="9"/>
      <c r="Q74" s="9"/>
      <c r="R74" s="9"/>
      <c r="S74" s="9"/>
    </row>
    <row r="75" spans="1:19" x14ac:dyDescent="0.2">
      <c r="A75" s="20" t="s">
        <v>373</v>
      </c>
      <c r="B75" s="21">
        <v>537</v>
      </c>
      <c r="C75" s="21">
        <v>76</v>
      </c>
      <c r="D75" s="21">
        <v>166</v>
      </c>
      <c r="E75" s="21">
        <v>158</v>
      </c>
      <c r="F75" s="21">
        <v>67</v>
      </c>
      <c r="G75" s="21">
        <v>132</v>
      </c>
      <c r="H75" s="21">
        <v>63</v>
      </c>
      <c r="I75" s="21">
        <v>102</v>
      </c>
      <c r="J75" s="21">
        <v>44</v>
      </c>
      <c r="K75" s="21">
        <v>268</v>
      </c>
      <c r="L75" s="21">
        <v>150</v>
      </c>
      <c r="M75" s="21">
        <v>27</v>
      </c>
      <c r="N75" s="21">
        <v>146</v>
      </c>
      <c r="O75" s="21">
        <v>74</v>
      </c>
      <c r="P75" s="21">
        <v>279</v>
      </c>
      <c r="Q75" s="21">
        <v>13</v>
      </c>
      <c r="R75" s="21">
        <v>56</v>
      </c>
      <c r="S75" s="21">
        <v>34</v>
      </c>
    </row>
    <row r="76" spans="1:19" x14ac:dyDescent="0.2">
      <c r="A76" s="20" t="s">
        <v>374</v>
      </c>
      <c r="B76" s="21">
        <v>1329</v>
      </c>
      <c r="C76" s="21">
        <v>263</v>
      </c>
      <c r="D76" s="21">
        <v>569</v>
      </c>
      <c r="E76" s="21">
        <v>444</v>
      </c>
      <c r="F76" s="21">
        <v>241</v>
      </c>
      <c r="G76" s="21">
        <v>360</v>
      </c>
      <c r="H76" s="21">
        <v>258</v>
      </c>
      <c r="I76" s="21">
        <v>283</v>
      </c>
      <c r="J76" s="21">
        <v>135</v>
      </c>
      <c r="K76" s="21">
        <v>751</v>
      </c>
      <c r="L76" s="21">
        <v>445</v>
      </c>
      <c r="M76" s="21">
        <v>56</v>
      </c>
      <c r="N76" s="21">
        <v>413</v>
      </c>
      <c r="O76" s="21">
        <v>249</v>
      </c>
      <c r="P76" s="21">
        <v>854</v>
      </c>
      <c r="Q76" s="21">
        <v>18</v>
      </c>
      <c r="R76" s="21">
        <v>82</v>
      </c>
      <c r="S76" s="21">
        <v>58</v>
      </c>
    </row>
    <row r="77" spans="1:19" x14ac:dyDescent="0.2">
      <c r="A77" s="20" t="s">
        <v>375</v>
      </c>
      <c r="B77" s="21">
        <v>406</v>
      </c>
      <c r="C77" s="21">
        <v>75</v>
      </c>
      <c r="D77" s="21">
        <v>197</v>
      </c>
      <c r="E77" s="21">
        <v>144</v>
      </c>
      <c r="F77" s="21">
        <v>95</v>
      </c>
      <c r="G77" s="21">
        <v>124</v>
      </c>
      <c r="H77" s="21">
        <v>90</v>
      </c>
      <c r="I77" s="21">
        <v>62</v>
      </c>
      <c r="J77" s="21">
        <v>45</v>
      </c>
      <c r="K77" s="21">
        <v>231</v>
      </c>
      <c r="L77" s="21">
        <v>167</v>
      </c>
      <c r="M77" s="21">
        <v>20</v>
      </c>
      <c r="N77" s="21">
        <v>130</v>
      </c>
      <c r="O77" s="21">
        <v>77</v>
      </c>
      <c r="P77" s="21">
        <v>272</v>
      </c>
      <c r="Q77" s="21">
        <v>7</v>
      </c>
      <c r="R77" s="21">
        <v>25</v>
      </c>
      <c r="S77" s="21">
        <v>14</v>
      </c>
    </row>
    <row r="78" spans="1:19" x14ac:dyDescent="0.2">
      <c r="A78" s="20" t="s">
        <v>376</v>
      </c>
      <c r="B78" s="21">
        <v>152</v>
      </c>
      <c r="C78" s="21">
        <v>27</v>
      </c>
      <c r="D78" s="21">
        <v>61</v>
      </c>
      <c r="E78" s="21">
        <v>49</v>
      </c>
      <c r="F78" s="21">
        <v>33</v>
      </c>
      <c r="G78" s="21">
        <v>47</v>
      </c>
      <c r="H78" s="21">
        <v>49</v>
      </c>
      <c r="I78" s="21">
        <v>29</v>
      </c>
      <c r="J78" s="21">
        <v>23</v>
      </c>
      <c r="K78" s="21">
        <v>72</v>
      </c>
      <c r="L78" s="21">
        <v>47</v>
      </c>
      <c r="M78" s="21">
        <v>9</v>
      </c>
      <c r="N78" s="21">
        <v>57</v>
      </c>
      <c r="O78" s="21">
        <v>23</v>
      </c>
      <c r="P78" s="21">
        <v>92</v>
      </c>
      <c r="Q78" s="21">
        <v>2</v>
      </c>
      <c r="R78" s="21">
        <v>8</v>
      </c>
      <c r="S78" s="21">
        <v>10</v>
      </c>
    </row>
    <row r="79" spans="1:19" x14ac:dyDescent="0.2">
      <c r="A79" s="20" t="s">
        <v>377</v>
      </c>
      <c r="B79" s="21">
        <v>88</v>
      </c>
      <c r="C79" s="21">
        <v>17</v>
      </c>
      <c r="D79" s="21">
        <v>39</v>
      </c>
      <c r="E79" s="21">
        <v>28</v>
      </c>
      <c r="F79" s="21">
        <v>21</v>
      </c>
      <c r="G79" s="21">
        <v>24</v>
      </c>
      <c r="H79" s="21">
        <v>38</v>
      </c>
      <c r="I79" s="21">
        <v>25</v>
      </c>
      <c r="J79" s="21">
        <v>9</v>
      </c>
      <c r="K79" s="21">
        <v>48</v>
      </c>
      <c r="L79" s="21">
        <v>33</v>
      </c>
      <c r="M79" s="21">
        <v>3</v>
      </c>
      <c r="N79" s="21">
        <v>26</v>
      </c>
      <c r="O79" s="21">
        <v>12</v>
      </c>
      <c r="P79" s="21">
        <v>55</v>
      </c>
      <c r="Q79" s="21">
        <v>0</v>
      </c>
      <c r="R79" s="21">
        <v>5</v>
      </c>
      <c r="S79" s="21">
        <v>5</v>
      </c>
    </row>
    <row r="80" spans="1:19" x14ac:dyDescent="0.2">
      <c r="A80" s="20" t="s">
        <v>378</v>
      </c>
      <c r="B80" s="21">
        <v>84</v>
      </c>
      <c r="C80" s="21">
        <v>21</v>
      </c>
      <c r="D80" s="21">
        <v>40</v>
      </c>
      <c r="E80" s="21">
        <v>31</v>
      </c>
      <c r="F80" s="21">
        <v>20</v>
      </c>
      <c r="G80" s="21">
        <v>22</v>
      </c>
      <c r="H80" s="21">
        <v>39</v>
      </c>
      <c r="I80" s="21">
        <v>21</v>
      </c>
      <c r="J80" s="21">
        <v>13</v>
      </c>
      <c r="K80" s="21">
        <v>44</v>
      </c>
      <c r="L80" s="21">
        <v>29</v>
      </c>
      <c r="M80" s="21">
        <v>4</v>
      </c>
      <c r="N80" s="21">
        <v>27</v>
      </c>
      <c r="O80" s="21">
        <v>16</v>
      </c>
      <c r="P80" s="21">
        <v>53</v>
      </c>
      <c r="Q80" s="21">
        <v>2</v>
      </c>
      <c r="R80" s="21">
        <v>5</v>
      </c>
      <c r="S80" s="21">
        <v>3</v>
      </c>
    </row>
    <row r="81" spans="1:19" x14ac:dyDescent="0.2">
      <c r="A81" s="20" t="s">
        <v>366</v>
      </c>
      <c r="B81" s="21">
        <v>81</v>
      </c>
      <c r="C81" s="21">
        <v>14</v>
      </c>
      <c r="D81" s="21">
        <v>35</v>
      </c>
      <c r="E81" s="21">
        <v>22</v>
      </c>
      <c r="F81" s="21">
        <v>22</v>
      </c>
      <c r="G81" s="21">
        <v>21</v>
      </c>
      <c r="H81" s="21">
        <v>16</v>
      </c>
      <c r="I81" s="21">
        <v>11</v>
      </c>
      <c r="J81" s="21">
        <v>10</v>
      </c>
      <c r="K81" s="21">
        <v>33</v>
      </c>
      <c r="L81" s="21">
        <v>21</v>
      </c>
      <c r="M81" s="21">
        <v>3</v>
      </c>
      <c r="N81" s="21">
        <v>27</v>
      </c>
      <c r="O81" s="21">
        <v>12</v>
      </c>
      <c r="P81" s="21">
        <v>38</v>
      </c>
      <c r="Q81" s="21">
        <v>0</v>
      </c>
      <c r="R81" s="21">
        <v>13</v>
      </c>
      <c r="S81" s="21">
        <v>9</v>
      </c>
    </row>
    <row r="82" spans="1:19" x14ac:dyDescent="0.2">
      <c r="A82" s="9" t="s">
        <v>379</v>
      </c>
      <c r="B82" s="9"/>
      <c r="C82" s="9"/>
      <c r="D82" s="9"/>
      <c r="E82" s="9"/>
      <c r="F82" s="9"/>
      <c r="G82" s="9"/>
      <c r="H82" s="9"/>
      <c r="I82" s="9"/>
      <c r="J82" s="9"/>
      <c r="K82" s="9"/>
      <c r="L82" s="9"/>
      <c r="M82" s="9"/>
      <c r="N82" s="9"/>
      <c r="O82" s="9"/>
      <c r="P82" s="9"/>
      <c r="Q82" s="9"/>
      <c r="R82" s="9"/>
      <c r="S82" s="9"/>
    </row>
    <row r="83" spans="1:19" x14ac:dyDescent="0.2">
      <c r="A83" s="20" t="s">
        <v>380</v>
      </c>
      <c r="B83" s="21">
        <v>788</v>
      </c>
      <c r="C83" s="21">
        <v>176</v>
      </c>
      <c r="D83" s="21">
        <v>299</v>
      </c>
      <c r="E83" s="21">
        <v>284</v>
      </c>
      <c r="F83" s="21">
        <v>170</v>
      </c>
      <c r="G83" s="21">
        <v>237</v>
      </c>
      <c r="H83" s="21">
        <v>171</v>
      </c>
      <c r="I83" s="21">
        <v>143</v>
      </c>
      <c r="J83" s="21">
        <v>98</v>
      </c>
      <c r="K83" s="21">
        <v>431</v>
      </c>
      <c r="L83" s="21">
        <v>268</v>
      </c>
      <c r="M83" s="21">
        <v>105</v>
      </c>
      <c r="N83" s="21">
        <v>262</v>
      </c>
      <c r="O83" s="21">
        <v>148</v>
      </c>
      <c r="P83" s="21">
        <v>477</v>
      </c>
      <c r="Q83" s="21">
        <v>9</v>
      </c>
      <c r="R83" s="21">
        <v>53</v>
      </c>
      <c r="S83" s="21">
        <v>32</v>
      </c>
    </row>
    <row r="84" spans="1:19" x14ac:dyDescent="0.2">
      <c r="A84" s="20" t="s">
        <v>381</v>
      </c>
      <c r="B84" s="21">
        <v>1824</v>
      </c>
      <c r="C84" s="21">
        <v>305</v>
      </c>
      <c r="D84" s="21">
        <v>777</v>
      </c>
      <c r="E84" s="21">
        <v>572</v>
      </c>
      <c r="F84" s="21">
        <v>312</v>
      </c>
      <c r="G84" s="21">
        <v>476</v>
      </c>
      <c r="H84" s="21">
        <v>369</v>
      </c>
      <c r="I84" s="21">
        <v>380</v>
      </c>
      <c r="J84" s="21">
        <v>172</v>
      </c>
      <c r="K84" s="21">
        <v>989</v>
      </c>
      <c r="L84" s="21">
        <v>607</v>
      </c>
      <c r="M84" s="21">
        <v>15</v>
      </c>
      <c r="N84" s="21">
        <v>541</v>
      </c>
      <c r="O84" s="21">
        <v>307</v>
      </c>
      <c r="P84" s="21">
        <v>1137</v>
      </c>
      <c r="Q84" s="21">
        <v>33</v>
      </c>
      <c r="R84" s="21">
        <v>132</v>
      </c>
      <c r="S84" s="21">
        <v>94</v>
      </c>
    </row>
    <row r="85" spans="1:19" x14ac:dyDescent="0.2">
      <c r="A85" s="20" t="s">
        <v>366</v>
      </c>
      <c r="B85" s="21">
        <v>65</v>
      </c>
      <c r="C85" s="21">
        <v>12</v>
      </c>
      <c r="D85" s="21">
        <v>31</v>
      </c>
      <c r="E85" s="21">
        <v>20</v>
      </c>
      <c r="F85" s="21">
        <v>17</v>
      </c>
      <c r="G85" s="21">
        <v>17</v>
      </c>
      <c r="H85" s="21">
        <v>13</v>
      </c>
      <c r="I85" s="21">
        <v>10</v>
      </c>
      <c r="J85" s="21">
        <v>9</v>
      </c>
      <c r="K85" s="21">
        <v>27</v>
      </c>
      <c r="L85" s="21">
        <v>17</v>
      </c>
      <c r="M85" s="21">
        <v>2</v>
      </c>
      <c r="N85" s="21">
        <v>23</v>
      </c>
      <c r="O85" s="21">
        <v>8</v>
      </c>
      <c r="P85" s="21">
        <v>29</v>
      </c>
      <c r="Q85" s="21">
        <v>0</v>
      </c>
      <c r="R85" s="21">
        <v>9</v>
      </c>
      <c r="S85" s="21">
        <v>7</v>
      </c>
    </row>
    <row r="86" spans="1:19" x14ac:dyDescent="0.2">
      <c r="A86" s="9" t="s">
        <v>382</v>
      </c>
      <c r="B86" s="9"/>
      <c r="C86" s="9"/>
      <c r="D86" s="9"/>
      <c r="E86" s="9"/>
      <c r="F86" s="9"/>
      <c r="G86" s="9"/>
      <c r="H86" s="9"/>
      <c r="I86" s="9"/>
      <c r="J86" s="9"/>
      <c r="K86" s="9"/>
      <c r="L86" s="9"/>
      <c r="M86" s="9"/>
      <c r="N86" s="9"/>
      <c r="O86" s="9"/>
      <c r="P86" s="9"/>
      <c r="Q86" s="9"/>
      <c r="R86" s="9"/>
      <c r="S86" s="9"/>
    </row>
    <row r="87" spans="1:19" x14ac:dyDescent="0.2">
      <c r="A87" s="20" t="s">
        <v>383</v>
      </c>
      <c r="B87" s="21">
        <v>393</v>
      </c>
      <c r="C87" s="21">
        <v>84</v>
      </c>
      <c r="D87" s="21">
        <v>139</v>
      </c>
      <c r="E87" s="21">
        <v>129</v>
      </c>
      <c r="F87" s="21">
        <v>85</v>
      </c>
      <c r="G87" s="21">
        <v>110</v>
      </c>
      <c r="H87" s="21">
        <v>84</v>
      </c>
      <c r="I87" s="21">
        <v>66</v>
      </c>
      <c r="J87" s="21">
        <v>59</v>
      </c>
      <c r="K87" s="21">
        <v>194</v>
      </c>
      <c r="L87" s="21">
        <v>113</v>
      </c>
      <c r="M87" s="21">
        <v>72</v>
      </c>
      <c r="N87" s="21">
        <v>124</v>
      </c>
      <c r="O87" s="21">
        <v>64</v>
      </c>
      <c r="P87" s="21">
        <v>219</v>
      </c>
      <c r="Q87" s="21">
        <v>4</v>
      </c>
      <c r="R87" s="21">
        <v>33</v>
      </c>
      <c r="S87" s="21">
        <v>20</v>
      </c>
    </row>
    <row r="88" spans="1:19" x14ac:dyDescent="0.2">
      <c r="A88" s="20" t="s">
        <v>181</v>
      </c>
      <c r="B88" s="21">
        <v>1944</v>
      </c>
      <c r="C88" s="21">
        <v>348</v>
      </c>
      <c r="D88" s="21">
        <v>828</v>
      </c>
      <c r="E88" s="21">
        <v>643</v>
      </c>
      <c r="F88" s="21">
        <v>346</v>
      </c>
      <c r="G88" s="21">
        <v>533</v>
      </c>
      <c r="H88" s="21">
        <v>408</v>
      </c>
      <c r="I88" s="21">
        <v>400</v>
      </c>
      <c r="J88" s="21">
        <v>187</v>
      </c>
      <c r="K88" s="21">
        <v>1087</v>
      </c>
      <c r="L88" s="21">
        <v>678</v>
      </c>
      <c r="M88" s="21">
        <v>42</v>
      </c>
      <c r="N88" s="21">
        <v>613</v>
      </c>
      <c r="O88" s="21">
        <v>350</v>
      </c>
      <c r="P88" s="21">
        <v>1241</v>
      </c>
      <c r="Q88" s="21">
        <v>31</v>
      </c>
      <c r="R88" s="21">
        <v>124</v>
      </c>
      <c r="S88" s="21">
        <v>86</v>
      </c>
    </row>
    <row r="89" spans="1:19" x14ac:dyDescent="0.2">
      <c r="A89" s="20" t="s">
        <v>182</v>
      </c>
      <c r="B89" s="21">
        <v>38</v>
      </c>
      <c r="C89" s="21">
        <v>8</v>
      </c>
      <c r="D89" s="21">
        <v>18</v>
      </c>
      <c r="E89" s="21">
        <v>15</v>
      </c>
      <c r="F89" s="21">
        <v>8</v>
      </c>
      <c r="G89" s="21">
        <v>12</v>
      </c>
      <c r="H89" s="21">
        <v>8</v>
      </c>
      <c r="I89" s="21">
        <v>9</v>
      </c>
      <c r="J89" s="21">
        <v>2</v>
      </c>
      <c r="K89" s="21">
        <v>21</v>
      </c>
      <c r="L89" s="21">
        <v>13</v>
      </c>
      <c r="M89" s="21">
        <v>0</v>
      </c>
      <c r="N89" s="21">
        <v>13</v>
      </c>
      <c r="O89" s="21">
        <v>8</v>
      </c>
      <c r="P89" s="21">
        <v>25</v>
      </c>
      <c r="Q89" s="21">
        <v>0</v>
      </c>
      <c r="R89" s="21">
        <v>3</v>
      </c>
      <c r="S89" s="21">
        <v>0</v>
      </c>
    </row>
    <row r="90" spans="1:19" x14ac:dyDescent="0.2">
      <c r="A90" s="20" t="s">
        <v>384</v>
      </c>
      <c r="B90" s="21">
        <v>36</v>
      </c>
      <c r="C90" s="21">
        <v>9</v>
      </c>
      <c r="D90" s="21">
        <v>13</v>
      </c>
      <c r="E90" s="21">
        <v>15</v>
      </c>
      <c r="F90" s="21">
        <v>9</v>
      </c>
      <c r="G90" s="21">
        <v>11</v>
      </c>
      <c r="H90" s="21">
        <v>6</v>
      </c>
      <c r="I90" s="21">
        <v>11</v>
      </c>
      <c r="J90" s="21">
        <v>4</v>
      </c>
      <c r="K90" s="21">
        <v>21</v>
      </c>
      <c r="L90" s="21">
        <v>11</v>
      </c>
      <c r="M90" s="21">
        <v>0</v>
      </c>
      <c r="N90" s="21">
        <v>13</v>
      </c>
      <c r="O90" s="21">
        <v>6</v>
      </c>
      <c r="P90" s="21">
        <v>22</v>
      </c>
      <c r="Q90" s="21">
        <v>1</v>
      </c>
      <c r="R90" s="21">
        <v>3</v>
      </c>
      <c r="S90" s="21">
        <v>1</v>
      </c>
    </row>
    <row r="91" spans="1:19" x14ac:dyDescent="0.2">
      <c r="A91" s="20" t="s">
        <v>183</v>
      </c>
      <c r="B91" s="21">
        <v>53</v>
      </c>
      <c r="C91" s="21">
        <v>14</v>
      </c>
      <c r="D91" s="21">
        <v>32</v>
      </c>
      <c r="E91" s="21">
        <v>24</v>
      </c>
      <c r="F91" s="21">
        <v>17</v>
      </c>
      <c r="G91" s="21">
        <v>23</v>
      </c>
      <c r="H91" s="21">
        <v>18</v>
      </c>
      <c r="I91" s="21">
        <v>14</v>
      </c>
      <c r="J91" s="21">
        <v>4</v>
      </c>
      <c r="K91" s="21">
        <v>30</v>
      </c>
      <c r="L91" s="21">
        <v>22</v>
      </c>
      <c r="M91" s="21">
        <v>0</v>
      </c>
      <c r="N91" s="21">
        <v>19</v>
      </c>
      <c r="O91" s="21">
        <v>12</v>
      </c>
      <c r="P91" s="21">
        <v>40</v>
      </c>
      <c r="Q91" s="21">
        <v>0</v>
      </c>
      <c r="R91" s="21">
        <v>1</v>
      </c>
      <c r="S91" s="21">
        <v>2</v>
      </c>
    </row>
    <row r="92" spans="1:19" x14ac:dyDescent="0.2">
      <c r="A92" s="20" t="s">
        <v>385</v>
      </c>
      <c r="B92" s="21">
        <v>22</v>
      </c>
      <c r="C92" s="21">
        <v>3</v>
      </c>
      <c r="D92" s="21">
        <v>9</v>
      </c>
      <c r="E92" s="21">
        <v>5</v>
      </c>
      <c r="F92" s="21">
        <v>3</v>
      </c>
      <c r="G92" s="21">
        <v>4</v>
      </c>
      <c r="H92" s="21">
        <v>3</v>
      </c>
      <c r="I92" s="21">
        <v>2</v>
      </c>
      <c r="J92" s="21">
        <v>1</v>
      </c>
      <c r="K92" s="21">
        <v>7</v>
      </c>
      <c r="L92" s="21">
        <v>5</v>
      </c>
      <c r="M92" s="21">
        <v>0</v>
      </c>
      <c r="N92" s="21">
        <v>4</v>
      </c>
      <c r="O92" s="21">
        <v>1</v>
      </c>
      <c r="P92" s="21">
        <v>12</v>
      </c>
      <c r="Q92" s="21">
        <v>0</v>
      </c>
      <c r="R92" s="21">
        <v>2</v>
      </c>
      <c r="S92" s="21">
        <v>3</v>
      </c>
    </row>
    <row r="93" spans="1:19" x14ac:dyDescent="0.2">
      <c r="A93" s="20" t="s">
        <v>386</v>
      </c>
      <c r="B93" s="21">
        <v>32</v>
      </c>
      <c r="C93" s="21">
        <v>2</v>
      </c>
      <c r="D93" s="21">
        <v>8</v>
      </c>
      <c r="E93" s="21">
        <v>2</v>
      </c>
      <c r="F93" s="21">
        <v>1</v>
      </c>
      <c r="G93" s="21">
        <v>4</v>
      </c>
      <c r="H93" s="21">
        <v>2</v>
      </c>
      <c r="I93" s="21">
        <v>3</v>
      </c>
      <c r="J93" s="21">
        <v>4</v>
      </c>
      <c r="K93" s="21">
        <v>12</v>
      </c>
      <c r="L93" s="21">
        <v>6</v>
      </c>
      <c r="M93" s="21">
        <v>3</v>
      </c>
      <c r="N93" s="21">
        <v>3</v>
      </c>
      <c r="O93" s="21">
        <v>2</v>
      </c>
      <c r="P93" s="21">
        <v>8</v>
      </c>
      <c r="Q93" s="21">
        <v>1</v>
      </c>
      <c r="R93" s="21">
        <v>7</v>
      </c>
      <c r="S93" s="21">
        <v>3</v>
      </c>
    </row>
    <row r="94" spans="1:19" x14ac:dyDescent="0.2">
      <c r="A94" s="20" t="s">
        <v>387</v>
      </c>
      <c r="B94" s="21">
        <v>9</v>
      </c>
      <c r="C94" s="21">
        <v>0</v>
      </c>
      <c r="D94" s="21">
        <v>6</v>
      </c>
      <c r="E94" s="21">
        <v>4</v>
      </c>
      <c r="F94" s="21">
        <v>2</v>
      </c>
      <c r="G94" s="21">
        <v>1</v>
      </c>
      <c r="H94" s="21">
        <v>3</v>
      </c>
      <c r="I94" s="21">
        <v>3</v>
      </c>
      <c r="J94" s="21">
        <v>1</v>
      </c>
      <c r="K94" s="21">
        <v>7</v>
      </c>
      <c r="L94" s="21">
        <v>3</v>
      </c>
      <c r="M94" s="21">
        <v>0</v>
      </c>
      <c r="N94" s="21">
        <v>2</v>
      </c>
      <c r="O94" s="21">
        <v>1</v>
      </c>
      <c r="P94" s="21">
        <v>6</v>
      </c>
      <c r="Q94" s="21">
        <v>0</v>
      </c>
      <c r="R94" s="21">
        <v>1</v>
      </c>
      <c r="S94" s="21">
        <v>0</v>
      </c>
    </row>
    <row r="95" spans="1:19" x14ac:dyDescent="0.2">
      <c r="A95" s="20" t="s">
        <v>366</v>
      </c>
      <c r="B95" s="21">
        <v>150</v>
      </c>
      <c r="C95" s="21">
        <v>25</v>
      </c>
      <c r="D95" s="21">
        <v>54</v>
      </c>
      <c r="E95" s="21">
        <v>39</v>
      </c>
      <c r="F95" s="21">
        <v>28</v>
      </c>
      <c r="G95" s="21">
        <v>32</v>
      </c>
      <c r="H95" s="21">
        <v>21</v>
      </c>
      <c r="I95" s="21">
        <v>25</v>
      </c>
      <c r="J95" s="21">
        <v>17</v>
      </c>
      <c r="K95" s="21">
        <v>68</v>
      </c>
      <c r="L95" s="21">
        <v>41</v>
      </c>
      <c r="M95" s="21">
        <v>5</v>
      </c>
      <c r="N95" s="21">
        <v>35</v>
      </c>
      <c r="O95" s="21">
        <v>19</v>
      </c>
      <c r="P95" s="21">
        <v>70</v>
      </c>
      <c r="Q95" s="21">
        <v>5</v>
      </c>
      <c r="R95" s="21">
        <v>20</v>
      </c>
      <c r="S95" s="21">
        <v>18</v>
      </c>
    </row>
    <row r="96" spans="1:19" x14ac:dyDescent="0.2">
      <c r="A96" s="9" t="s">
        <v>388</v>
      </c>
      <c r="B96" s="9"/>
      <c r="C96" s="9"/>
      <c r="D96" s="9"/>
      <c r="E96" s="9"/>
      <c r="F96" s="9"/>
      <c r="G96" s="9"/>
      <c r="H96" s="9"/>
      <c r="I96" s="9"/>
      <c r="J96" s="9"/>
      <c r="K96" s="9"/>
      <c r="L96" s="9"/>
      <c r="M96" s="9"/>
      <c r="N96" s="9"/>
      <c r="O96" s="9"/>
      <c r="P96" s="9"/>
      <c r="Q96" s="9"/>
      <c r="R96" s="9"/>
      <c r="S96" s="9"/>
    </row>
    <row r="97" spans="1:19" x14ac:dyDescent="0.2">
      <c r="A97" s="20" t="s">
        <v>184</v>
      </c>
      <c r="B97" s="21">
        <v>54</v>
      </c>
      <c r="C97" s="21">
        <v>10</v>
      </c>
      <c r="D97" s="21">
        <v>14</v>
      </c>
      <c r="E97" s="21">
        <v>11</v>
      </c>
      <c r="F97" s="21">
        <v>5</v>
      </c>
      <c r="G97" s="21">
        <v>8</v>
      </c>
      <c r="H97" s="21">
        <v>8</v>
      </c>
      <c r="I97" s="21">
        <v>10</v>
      </c>
      <c r="J97" s="21">
        <v>3</v>
      </c>
      <c r="K97" s="21">
        <v>22</v>
      </c>
      <c r="L97" s="21">
        <v>13</v>
      </c>
      <c r="M97" s="21">
        <v>2</v>
      </c>
      <c r="N97" s="21">
        <v>11</v>
      </c>
      <c r="O97" s="21">
        <v>5</v>
      </c>
      <c r="P97" s="21">
        <v>22</v>
      </c>
      <c r="Q97" s="21">
        <v>1</v>
      </c>
      <c r="R97" s="21">
        <v>8</v>
      </c>
      <c r="S97" s="21">
        <v>5</v>
      </c>
    </row>
    <row r="98" spans="1:19" x14ac:dyDescent="0.2">
      <c r="A98" s="20" t="s">
        <v>185</v>
      </c>
      <c r="B98" s="21">
        <v>196</v>
      </c>
      <c r="C98" s="21">
        <v>29</v>
      </c>
      <c r="D98" s="21">
        <v>70</v>
      </c>
      <c r="E98" s="21">
        <v>48</v>
      </c>
      <c r="F98" s="21">
        <v>23</v>
      </c>
      <c r="G98" s="21">
        <v>41</v>
      </c>
      <c r="H98" s="21">
        <v>29</v>
      </c>
      <c r="I98" s="21">
        <v>43</v>
      </c>
      <c r="J98" s="21">
        <v>18</v>
      </c>
      <c r="K98" s="21">
        <v>88</v>
      </c>
      <c r="L98" s="21">
        <v>52</v>
      </c>
      <c r="M98" s="21">
        <v>7</v>
      </c>
      <c r="N98" s="21">
        <v>54</v>
      </c>
      <c r="O98" s="21">
        <v>24</v>
      </c>
      <c r="P98" s="21">
        <v>102</v>
      </c>
      <c r="Q98" s="21">
        <v>9</v>
      </c>
      <c r="R98" s="21">
        <v>21</v>
      </c>
      <c r="S98" s="21">
        <v>15</v>
      </c>
    </row>
    <row r="99" spans="1:19" x14ac:dyDescent="0.2">
      <c r="A99" s="20" t="s">
        <v>186</v>
      </c>
      <c r="B99" s="21">
        <v>310</v>
      </c>
      <c r="C99" s="21">
        <v>39</v>
      </c>
      <c r="D99" s="21">
        <v>118</v>
      </c>
      <c r="E99" s="21">
        <v>87</v>
      </c>
      <c r="F99" s="21">
        <v>51</v>
      </c>
      <c r="G99" s="21">
        <v>73</v>
      </c>
      <c r="H99" s="21">
        <v>50</v>
      </c>
      <c r="I99" s="21">
        <v>57</v>
      </c>
      <c r="J99" s="21">
        <v>34</v>
      </c>
      <c r="K99" s="21">
        <v>145</v>
      </c>
      <c r="L99" s="21">
        <v>90</v>
      </c>
      <c r="M99" s="21">
        <v>17</v>
      </c>
      <c r="N99" s="21">
        <v>87</v>
      </c>
      <c r="O99" s="21">
        <v>45</v>
      </c>
      <c r="P99" s="21">
        <v>166</v>
      </c>
      <c r="Q99" s="21">
        <v>9</v>
      </c>
      <c r="R99" s="21">
        <v>37</v>
      </c>
      <c r="S99" s="21">
        <v>17</v>
      </c>
    </row>
    <row r="100" spans="1:19" x14ac:dyDescent="0.2">
      <c r="A100" s="20" t="s">
        <v>187</v>
      </c>
      <c r="B100" s="21">
        <v>385</v>
      </c>
      <c r="C100" s="21">
        <v>66</v>
      </c>
      <c r="D100" s="21">
        <v>151</v>
      </c>
      <c r="E100" s="21">
        <v>113</v>
      </c>
      <c r="F100" s="21">
        <v>71</v>
      </c>
      <c r="G100" s="21">
        <v>114</v>
      </c>
      <c r="H100" s="21">
        <v>68</v>
      </c>
      <c r="I100" s="21">
        <v>81</v>
      </c>
      <c r="J100" s="21">
        <v>37</v>
      </c>
      <c r="K100" s="21">
        <v>197</v>
      </c>
      <c r="L100" s="21">
        <v>107</v>
      </c>
      <c r="M100" s="21">
        <v>13</v>
      </c>
      <c r="N100" s="21">
        <v>98</v>
      </c>
      <c r="O100" s="21">
        <v>64</v>
      </c>
      <c r="P100" s="21">
        <v>225</v>
      </c>
      <c r="Q100" s="21">
        <v>1</v>
      </c>
      <c r="R100" s="21">
        <v>24</v>
      </c>
      <c r="S100" s="21">
        <v>27</v>
      </c>
    </row>
    <row r="101" spans="1:19" x14ac:dyDescent="0.2">
      <c r="A101" s="20" t="s">
        <v>188</v>
      </c>
      <c r="B101" s="21">
        <v>361</v>
      </c>
      <c r="C101" s="21">
        <v>71</v>
      </c>
      <c r="D101" s="21">
        <v>160</v>
      </c>
      <c r="E101" s="21">
        <v>130</v>
      </c>
      <c r="F101" s="21">
        <v>67</v>
      </c>
      <c r="G101" s="21">
        <v>104</v>
      </c>
      <c r="H101" s="21">
        <v>75</v>
      </c>
      <c r="I101" s="21">
        <v>85</v>
      </c>
      <c r="J101" s="21">
        <v>40</v>
      </c>
      <c r="K101" s="21">
        <v>212</v>
      </c>
      <c r="L101" s="21">
        <v>134</v>
      </c>
      <c r="M101" s="21">
        <v>11</v>
      </c>
      <c r="N101" s="21">
        <v>133</v>
      </c>
      <c r="O101" s="21">
        <v>76</v>
      </c>
      <c r="P101" s="21">
        <v>250</v>
      </c>
      <c r="Q101" s="21">
        <v>4</v>
      </c>
      <c r="R101" s="21">
        <v>18</v>
      </c>
      <c r="S101" s="21">
        <v>13</v>
      </c>
    </row>
    <row r="102" spans="1:19" x14ac:dyDescent="0.2">
      <c r="A102" s="20" t="s">
        <v>189</v>
      </c>
      <c r="B102" s="21">
        <v>315</v>
      </c>
      <c r="C102" s="21">
        <v>61</v>
      </c>
      <c r="D102" s="21">
        <v>140</v>
      </c>
      <c r="E102" s="21">
        <v>128</v>
      </c>
      <c r="F102" s="21">
        <v>63</v>
      </c>
      <c r="G102" s="21">
        <v>87</v>
      </c>
      <c r="H102" s="21">
        <v>62</v>
      </c>
      <c r="I102" s="21">
        <v>57</v>
      </c>
      <c r="J102" s="21">
        <v>28</v>
      </c>
      <c r="K102" s="21">
        <v>188</v>
      </c>
      <c r="L102" s="21">
        <v>121</v>
      </c>
      <c r="M102" s="21">
        <v>13</v>
      </c>
      <c r="N102" s="21">
        <v>102</v>
      </c>
      <c r="O102" s="21">
        <v>48</v>
      </c>
      <c r="P102" s="21">
        <v>218</v>
      </c>
      <c r="Q102" s="21">
        <v>6</v>
      </c>
      <c r="R102" s="21">
        <v>17</v>
      </c>
      <c r="S102" s="21">
        <v>8</v>
      </c>
    </row>
    <row r="103" spans="1:19" x14ac:dyDescent="0.2">
      <c r="A103" s="20" t="s">
        <v>190</v>
      </c>
      <c r="B103" s="21">
        <v>364</v>
      </c>
      <c r="C103" s="21">
        <v>77</v>
      </c>
      <c r="D103" s="21">
        <v>172</v>
      </c>
      <c r="E103" s="21">
        <v>137</v>
      </c>
      <c r="F103" s="21">
        <v>86</v>
      </c>
      <c r="G103" s="21">
        <v>110</v>
      </c>
      <c r="H103" s="21">
        <v>80</v>
      </c>
      <c r="I103" s="21">
        <v>68</v>
      </c>
      <c r="J103" s="21">
        <v>38</v>
      </c>
      <c r="K103" s="21">
        <v>231</v>
      </c>
      <c r="L103" s="21">
        <v>149</v>
      </c>
      <c r="M103" s="21">
        <v>20</v>
      </c>
      <c r="N103" s="21">
        <v>129</v>
      </c>
      <c r="O103" s="21">
        <v>76</v>
      </c>
      <c r="P103" s="21">
        <v>256</v>
      </c>
      <c r="Q103" s="21">
        <v>4</v>
      </c>
      <c r="R103" s="21">
        <v>16</v>
      </c>
      <c r="S103" s="21">
        <v>5</v>
      </c>
    </row>
    <row r="104" spans="1:19" x14ac:dyDescent="0.2">
      <c r="A104" s="20" t="s">
        <v>191</v>
      </c>
      <c r="B104" s="21">
        <v>267</v>
      </c>
      <c r="C104" s="21">
        <v>60</v>
      </c>
      <c r="D104" s="21">
        <v>111</v>
      </c>
      <c r="E104" s="21">
        <v>101</v>
      </c>
      <c r="F104" s="21">
        <v>56</v>
      </c>
      <c r="G104" s="21">
        <v>84</v>
      </c>
      <c r="H104" s="21">
        <v>85</v>
      </c>
      <c r="I104" s="21">
        <v>53</v>
      </c>
      <c r="J104" s="21">
        <v>36</v>
      </c>
      <c r="K104" s="21">
        <v>150</v>
      </c>
      <c r="L104" s="21">
        <v>94</v>
      </c>
      <c r="M104" s="21">
        <v>16</v>
      </c>
      <c r="N104" s="21">
        <v>92</v>
      </c>
      <c r="O104" s="21">
        <v>62</v>
      </c>
      <c r="P104" s="21">
        <v>183</v>
      </c>
      <c r="Q104" s="21">
        <v>3</v>
      </c>
      <c r="R104" s="21">
        <v>10</v>
      </c>
      <c r="S104" s="21">
        <v>8</v>
      </c>
    </row>
    <row r="105" spans="1:19" x14ac:dyDescent="0.2">
      <c r="A105" s="20" t="s">
        <v>192</v>
      </c>
      <c r="B105" s="21">
        <v>90</v>
      </c>
      <c r="C105" s="21">
        <v>21</v>
      </c>
      <c r="D105" s="21">
        <v>48</v>
      </c>
      <c r="E105" s="21">
        <v>33</v>
      </c>
      <c r="F105" s="21">
        <v>23</v>
      </c>
      <c r="G105" s="21">
        <v>28</v>
      </c>
      <c r="H105" s="21">
        <v>28</v>
      </c>
      <c r="I105" s="21">
        <v>19</v>
      </c>
      <c r="J105" s="21">
        <v>14</v>
      </c>
      <c r="K105" s="21">
        <v>63</v>
      </c>
      <c r="L105" s="21">
        <v>39</v>
      </c>
      <c r="M105" s="21">
        <v>2</v>
      </c>
      <c r="N105" s="21">
        <v>33</v>
      </c>
      <c r="O105" s="21">
        <v>22</v>
      </c>
      <c r="P105" s="21">
        <v>65</v>
      </c>
      <c r="Q105" s="21">
        <v>0</v>
      </c>
      <c r="R105" s="21">
        <v>1</v>
      </c>
      <c r="S105" s="21">
        <v>1</v>
      </c>
    </row>
    <row r="106" spans="1:19" x14ac:dyDescent="0.2">
      <c r="A106" s="20" t="s">
        <v>193</v>
      </c>
      <c r="B106" s="21">
        <v>94</v>
      </c>
      <c r="C106" s="21">
        <v>28</v>
      </c>
      <c r="D106" s="21">
        <v>42</v>
      </c>
      <c r="E106" s="21">
        <v>32</v>
      </c>
      <c r="F106" s="21">
        <v>22</v>
      </c>
      <c r="G106" s="21">
        <v>35</v>
      </c>
      <c r="H106" s="21">
        <v>28</v>
      </c>
      <c r="I106" s="21">
        <v>21</v>
      </c>
      <c r="J106" s="21">
        <v>10</v>
      </c>
      <c r="K106" s="21">
        <v>53</v>
      </c>
      <c r="L106" s="21">
        <v>36</v>
      </c>
      <c r="M106" s="21">
        <v>11</v>
      </c>
      <c r="N106" s="21">
        <v>30</v>
      </c>
      <c r="O106" s="21">
        <v>20</v>
      </c>
      <c r="P106" s="21">
        <v>54</v>
      </c>
      <c r="Q106" s="21">
        <v>0</v>
      </c>
      <c r="R106" s="21">
        <v>4</v>
      </c>
      <c r="S106" s="21">
        <v>6</v>
      </c>
    </row>
    <row r="107" spans="1:19" x14ac:dyDescent="0.2">
      <c r="A107" s="20" t="s">
        <v>389</v>
      </c>
      <c r="B107" s="21">
        <v>47</v>
      </c>
      <c r="C107" s="21">
        <v>3</v>
      </c>
      <c r="D107" s="21">
        <v>14</v>
      </c>
      <c r="E107" s="21">
        <v>7</v>
      </c>
      <c r="F107" s="21">
        <v>3</v>
      </c>
      <c r="G107" s="21">
        <v>10</v>
      </c>
      <c r="H107" s="21">
        <v>5</v>
      </c>
      <c r="I107" s="21">
        <v>4</v>
      </c>
      <c r="J107" s="21">
        <v>4</v>
      </c>
      <c r="K107" s="21">
        <v>19</v>
      </c>
      <c r="L107" s="21">
        <v>11</v>
      </c>
      <c r="M107" s="21">
        <v>1</v>
      </c>
      <c r="N107" s="21">
        <v>7</v>
      </c>
      <c r="O107" s="21">
        <v>5</v>
      </c>
      <c r="P107" s="21">
        <v>16</v>
      </c>
      <c r="Q107" s="21">
        <v>3</v>
      </c>
      <c r="R107" s="21">
        <v>12</v>
      </c>
      <c r="S107" s="21">
        <v>1</v>
      </c>
    </row>
    <row r="108" spans="1:19" x14ac:dyDescent="0.2">
      <c r="A108" s="20" t="s">
        <v>366</v>
      </c>
      <c r="B108" s="21">
        <v>194</v>
      </c>
      <c r="C108" s="21">
        <v>28</v>
      </c>
      <c r="D108" s="21">
        <v>67</v>
      </c>
      <c r="E108" s="21">
        <v>49</v>
      </c>
      <c r="F108" s="21">
        <v>29</v>
      </c>
      <c r="G108" s="21">
        <v>36</v>
      </c>
      <c r="H108" s="21">
        <v>35</v>
      </c>
      <c r="I108" s="21">
        <v>35</v>
      </c>
      <c r="J108" s="21">
        <v>17</v>
      </c>
      <c r="K108" s="21">
        <v>79</v>
      </c>
      <c r="L108" s="21">
        <v>46</v>
      </c>
      <c r="M108" s="21">
        <v>9</v>
      </c>
      <c r="N108" s="21">
        <v>50</v>
      </c>
      <c r="O108" s="21">
        <v>16</v>
      </c>
      <c r="P108" s="21">
        <v>86</v>
      </c>
      <c r="Q108" s="21">
        <v>2</v>
      </c>
      <c r="R108" s="21">
        <v>26</v>
      </c>
      <c r="S108" s="21">
        <v>27</v>
      </c>
    </row>
    <row r="109" spans="1:19" x14ac:dyDescent="0.2">
      <c r="A109" s="9" t="s">
        <v>390</v>
      </c>
      <c r="B109" s="9"/>
      <c r="C109" s="9"/>
      <c r="D109" s="9"/>
      <c r="E109" s="9"/>
      <c r="F109" s="9"/>
      <c r="G109" s="9"/>
      <c r="H109" s="9"/>
      <c r="I109" s="9"/>
      <c r="J109" s="9"/>
      <c r="K109" s="9"/>
      <c r="L109" s="9"/>
      <c r="M109" s="9"/>
      <c r="N109" s="9"/>
      <c r="O109" s="9"/>
      <c r="P109" s="9"/>
      <c r="Q109" s="9"/>
      <c r="R109" s="9"/>
      <c r="S109" s="9"/>
    </row>
    <row r="110" spans="1:19" x14ac:dyDescent="0.2">
      <c r="A110" s="20" t="s">
        <v>391</v>
      </c>
      <c r="B110" s="21">
        <v>633</v>
      </c>
      <c r="C110" s="21">
        <v>121</v>
      </c>
      <c r="D110" s="21">
        <v>246</v>
      </c>
      <c r="E110" s="21">
        <v>235</v>
      </c>
      <c r="F110" s="21">
        <v>116</v>
      </c>
      <c r="G110" s="21">
        <v>201</v>
      </c>
      <c r="H110" s="21">
        <v>122</v>
      </c>
      <c r="I110" s="21">
        <v>106</v>
      </c>
      <c r="J110" s="21">
        <v>72</v>
      </c>
      <c r="K110" s="21">
        <v>373</v>
      </c>
      <c r="L110" s="21">
        <v>253</v>
      </c>
      <c r="M110" s="21">
        <v>42</v>
      </c>
      <c r="N110" s="21">
        <v>204</v>
      </c>
      <c r="O110" s="21">
        <v>108</v>
      </c>
      <c r="P110" s="21">
        <v>383</v>
      </c>
      <c r="Q110" s="21">
        <v>6</v>
      </c>
      <c r="R110" s="21">
        <v>43</v>
      </c>
      <c r="S110" s="21">
        <v>28</v>
      </c>
    </row>
    <row r="111" spans="1:19" x14ac:dyDescent="0.2">
      <c r="A111" s="20" t="s">
        <v>392</v>
      </c>
      <c r="B111" s="21">
        <v>1123</v>
      </c>
      <c r="C111" s="21">
        <v>205</v>
      </c>
      <c r="D111" s="21">
        <v>441</v>
      </c>
      <c r="E111" s="21">
        <v>348</v>
      </c>
      <c r="F111" s="21">
        <v>206</v>
      </c>
      <c r="G111" s="21">
        <v>281</v>
      </c>
      <c r="H111" s="21">
        <v>209</v>
      </c>
      <c r="I111" s="21">
        <v>225</v>
      </c>
      <c r="J111" s="21">
        <v>116</v>
      </c>
      <c r="K111" s="21">
        <v>606</v>
      </c>
      <c r="L111" s="21">
        <v>372</v>
      </c>
      <c r="M111" s="21">
        <v>38</v>
      </c>
      <c r="N111" s="21">
        <v>326</v>
      </c>
      <c r="O111" s="21">
        <v>185</v>
      </c>
      <c r="P111" s="21">
        <v>700</v>
      </c>
      <c r="Q111" s="21">
        <v>17</v>
      </c>
      <c r="R111" s="21">
        <v>82</v>
      </c>
      <c r="S111" s="21">
        <v>55</v>
      </c>
    </row>
    <row r="112" spans="1:19" x14ac:dyDescent="0.2">
      <c r="A112" s="20" t="s">
        <v>393</v>
      </c>
      <c r="B112" s="21">
        <v>660</v>
      </c>
      <c r="C112" s="21">
        <v>114</v>
      </c>
      <c r="D112" s="21">
        <v>296</v>
      </c>
      <c r="E112" s="21">
        <v>219</v>
      </c>
      <c r="F112" s="21">
        <v>136</v>
      </c>
      <c r="G112" s="21">
        <v>194</v>
      </c>
      <c r="H112" s="21">
        <v>165</v>
      </c>
      <c r="I112" s="21">
        <v>140</v>
      </c>
      <c r="J112" s="21">
        <v>69</v>
      </c>
      <c r="K112" s="21">
        <v>349</v>
      </c>
      <c r="L112" s="21">
        <v>194</v>
      </c>
      <c r="M112" s="21">
        <v>29</v>
      </c>
      <c r="N112" s="21">
        <v>215</v>
      </c>
      <c r="O112" s="21">
        <v>114</v>
      </c>
      <c r="P112" s="21">
        <v>411</v>
      </c>
      <c r="Q112" s="21">
        <v>14</v>
      </c>
      <c r="R112" s="21">
        <v>49</v>
      </c>
      <c r="S112" s="21">
        <v>32</v>
      </c>
    </row>
    <row r="113" spans="1:19" x14ac:dyDescent="0.2">
      <c r="A113" s="20" t="s">
        <v>394</v>
      </c>
      <c r="B113" s="21">
        <v>261</v>
      </c>
      <c r="C113" s="21">
        <v>53</v>
      </c>
      <c r="D113" s="21">
        <v>124</v>
      </c>
      <c r="E113" s="21">
        <v>74</v>
      </c>
      <c r="F113" s="21">
        <v>41</v>
      </c>
      <c r="G113" s="21">
        <v>54</v>
      </c>
      <c r="H113" s="21">
        <v>57</v>
      </c>
      <c r="I113" s="21">
        <v>62</v>
      </c>
      <c r="J113" s="21">
        <v>22</v>
      </c>
      <c r="K113" s="21">
        <v>119</v>
      </c>
      <c r="L113" s="21">
        <v>73</v>
      </c>
      <c r="M113" s="21">
        <v>13</v>
      </c>
      <c r="N113" s="21">
        <v>81</v>
      </c>
      <c r="O113" s="21">
        <v>56</v>
      </c>
      <c r="P113" s="21">
        <v>149</v>
      </c>
      <c r="Q113" s="21">
        <v>5</v>
      </c>
      <c r="R113" s="21">
        <v>20</v>
      </c>
      <c r="S113" s="21">
        <v>18</v>
      </c>
    </row>
    <row r="114" spans="1:19" x14ac:dyDescent="0.2">
      <c r="A114" s="9" t="s">
        <v>395</v>
      </c>
      <c r="B114" s="9"/>
      <c r="C114" s="9"/>
      <c r="D114" s="9"/>
      <c r="E114" s="9"/>
      <c r="F114" s="9"/>
      <c r="G114" s="9"/>
      <c r="H114" s="9"/>
      <c r="I114" s="9"/>
      <c r="J114" s="9"/>
      <c r="K114" s="9"/>
      <c r="L114" s="9"/>
      <c r="M114" s="9"/>
      <c r="N114" s="9"/>
      <c r="O114" s="9"/>
      <c r="P114" s="9"/>
      <c r="Q114" s="9"/>
      <c r="R114" s="9"/>
      <c r="S114" s="9"/>
    </row>
    <row r="115" spans="1:19" x14ac:dyDescent="0.2">
      <c r="A115" s="20" t="s">
        <v>396</v>
      </c>
      <c r="B115" s="21">
        <v>329</v>
      </c>
      <c r="C115" s="21">
        <v>51</v>
      </c>
      <c r="D115" s="21">
        <v>124</v>
      </c>
      <c r="E115" s="21">
        <v>105</v>
      </c>
      <c r="F115" s="21">
        <v>67</v>
      </c>
      <c r="G115" s="21">
        <v>91</v>
      </c>
      <c r="H115" s="21">
        <v>64</v>
      </c>
      <c r="I115" s="21">
        <v>73</v>
      </c>
      <c r="J115" s="21">
        <v>31</v>
      </c>
      <c r="K115" s="21">
        <v>162</v>
      </c>
      <c r="L115" s="21">
        <v>84</v>
      </c>
      <c r="M115" s="21">
        <v>12</v>
      </c>
      <c r="N115" s="21">
        <v>80</v>
      </c>
      <c r="O115" s="21">
        <v>57</v>
      </c>
      <c r="P115" s="21">
        <v>193</v>
      </c>
      <c r="Q115" s="21">
        <v>12</v>
      </c>
      <c r="R115" s="21">
        <v>33</v>
      </c>
      <c r="S115" s="21">
        <v>12</v>
      </c>
    </row>
    <row r="116" spans="1:19" x14ac:dyDescent="0.2">
      <c r="A116" s="20" t="s">
        <v>397</v>
      </c>
      <c r="B116" s="21">
        <v>828</v>
      </c>
      <c r="C116" s="21">
        <v>173</v>
      </c>
      <c r="D116" s="21">
        <v>313</v>
      </c>
      <c r="E116" s="21">
        <v>299</v>
      </c>
      <c r="F116" s="21">
        <v>189</v>
      </c>
      <c r="G116" s="21">
        <v>254</v>
      </c>
      <c r="H116" s="21">
        <v>184</v>
      </c>
      <c r="I116" s="21">
        <v>148</v>
      </c>
      <c r="J116" s="21">
        <v>98</v>
      </c>
      <c r="K116" s="21">
        <v>466</v>
      </c>
      <c r="L116" s="21">
        <v>337</v>
      </c>
      <c r="M116" s="21">
        <v>41</v>
      </c>
      <c r="N116" s="21">
        <v>295</v>
      </c>
      <c r="O116" s="21">
        <v>150</v>
      </c>
      <c r="P116" s="21">
        <v>524</v>
      </c>
      <c r="Q116" s="21">
        <v>11</v>
      </c>
      <c r="R116" s="21">
        <v>46</v>
      </c>
      <c r="S116" s="21">
        <v>37</v>
      </c>
    </row>
    <row r="117" spans="1:19" x14ac:dyDescent="0.2">
      <c r="A117" s="20" t="s">
        <v>879</v>
      </c>
      <c r="B117" s="21">
        <v>499</v>
      </c>
      <c r="C117" s="21">
        <v>81</v>
      </c>
      <c r="D117" s="21">
        <v>216</v>
      </c>
      <c r="E117" s="21">
        <v>160</v>
      </c>
      <c r="F117" s="21">
        <v>86</v>
      </c>
      <c r="G117" s="21">
        <v>119</v>
      </c>
      <c r="H117" s="21">
        <v>112</v>
      </c>
      <c r="I117" s="21">
        <v>105</v>
      </c>
      <c r="J117" s="21">
        <v>45</v>
      </c>
      <c r="K117" s="21">
        <v>250</v>
      </c>
      <c r="L117" s="21">
        <v>158</v>
      </c>
      <c r="M117" s="21">
        <v>20</v>
      </c>
      <c r="N117" s="21">
        <v>145</v>
      </c>
      <c r="O117" s="21">
        <v>81</v>
      </c>
      <c r="P117" s="21">
        <v>309</v>
      </c>
      <c r="Q117" s="21">
        <v>8</v>
      </c>
      <c r="R117" s="21">
        <v>39</v>
      </c>
      <c r="S117" s="21">
        <v>21</v>
      </c>
    </row>
    <row r="118" spans="1:19" x14ac:dyDescent="0.2">
      <c r="A118" s="20" t="s">
        <v>398</v>
      </c>
      <c r="B118" s="21">
        <v>468</v>
      </c>
      <c r="C118" s="21">
        <v>98</v>
      </c>
      <c r="D118" s="21">
        <v>215</v>
      </c>
      <c r="E118" s="21">
        <v>145</v>
      </c>
      <c r="F118" s="21">
        <v>70</v>
      </c>
      <c r="G118" s="21">
        <v>124</v>
      </c>
      <c r="H118" s="21">
        <v>86</v>
      </c>
      <c r="I118" s="21">
        <v>97</v>
      </c>
      <c r="J118" s="21">
        <v>41</v>
      </c>
      <c r="K118" s="21">
        <v>291</v>
      </c>
      <c r="L118" s="21">
        <v>156</v>
      </c>
      <c r="M118" s="21">
        <v>18</v>
      </c>
      <c r="N118" s="21">
        <v>150</v>
      </c>
      <c r="O118" s="21">
        <v>84</v>
      </c>
      <c r="P118" s="21">
        <v>285</v>
      </c>
      <c r="Q118" s="21">
        <v>2</v>
      </c>
      <c r="R118" s="21">
        <v>34</v>
      </c>
      <c r="S118" s="21">
        <v>26</v>
      </c>
    </row>
    <row r="119" spans="1:19" x14ac:dyDescent="0.2">
      <c r="A119" s="20" t="s">
        <v>399</v>
      </c>
      <c r="B119" s="21">
        <v>257</v>
      </c>
      <c r="C119" s="21">
        <v>39</v>
      </c>
      <c r="D119" s="21">
        <v>114</v>
      </c>
      <c r="E119" s="21">
        <v>84</v>
      </c>
      <c r="F119" s="21">
        <v>41</v>
      </c>
      <c r="G119" s="21">
        <v>72</v>
      </c>
      <c r="H119" s="21">
        <v>50</v>
      </c>
      <c r="I119" s="21">
        <v>48</v>
      </c>
      <c r="J119" s="21">
        <v>35</v>
      </c>
      <c r="K119" s="21">
        <v>132</v>
      </c>
      <c r="L119" s="21">
        <v>65</v>
      </c>
      <c r="M119" s="21">
        <v>13</v>
      </c>
      <c r="N119" s="21">
        <v>69</v>
      </c>
      <c r="O119" s="21">
        <v>39</v>
      </c>
      <c r="P119" s="21">
        <v>156</v>
      </c>
      <c r="Q119" s="21">
        <v>3</v>
      </c>
      <c r="R119" s="21">
        <v>17</v>
      </c>
      <c r="S119" s="21">
        <v>17</v>
      </c>
    </row>
    <row r="120" spans="1:19" x14ac:dyDescent="0.2">
      <c r="A120" s="20" t="s">
        <v>400</v>
      </c>
      <c r="B120" s="21">
        <v>296</v>
      </c>
      <c r="C120" s="21">
        <v>51</v>
      </c>
      <c r="D120" s="21">
        <v>125</v>
      </c>
      <c r="E120" s="21">
        <v>83</v>
      </c>
      <c r="F120" s="21">
        <v>46</v>
      </c>
      <c r="G120" s="21">
        <v>70</v>
      </c>
      <c r="H120" s="21">
        <v>57</v>
      </c>
      <c r="I120" s="21">
        <v>62</v>
      </c>
      <c r="J120" s="21">
        <v>29</v>
      </c>
      <c r="K120" s="21">
        <v>146</v>
      </c>
      <c r="L120" s="21">
        <v>92</v>
      </c>
      <c r="M120" s="21">
        <v>18</v>
      </c>
      <c r="N120" s="21">
        <v>87</v>
      </c>
      <c r="O120" s="21">
        <v>52</v>
      </c>
      <c r="P120" s="21">
        <v>176</v>
      </c>
      <c r="Q120" s="21">
        <v>6</v>
      </c>
      <c r="R120" s="21">
        <v>25</v>
      </c>
      <c r="S120" s="21">
        <v>20</v>
      </c>
    </row>
    <row r="121" spans="1:19" x14ac:dyDescent="0.2">
      <c r="A121" s="9" t="s">
        <v>401</v>
      </c>
      <c r="B121" s="9"/>
      <c r="C121" s="9"/>
      <c r="D121" s="9"/>
      <c r="E121" s="9"/>
      <c r="F121" s="9"/>
      <c r="G121" s="9"/>
      <c r="H121" s="9"/>
      <c r="I121" s="9"/>
      <c r="J121" s="9"/>
      <c r="K121" s="9"/>
      <c r="L121" s="9"/>
      <c r="M121" s="9"/>
      <c r="N121" s="9"/>
      <c r="O121" s="9"/>
      <c r="P121" s="9"/>
      <c r="Q121" s="9"/>
      <c r="R121" s="9"/>
      <c r="S121" s="9"/>
    </row>
    <row r="122" spans="1:19" x14ac:dyDescent="0.2">
      <c r="A122" s="20" t="s">
        <v>878</v>
      </c>
      <c r="B122" s="21">
        <v>116</v>
      </c>
      <c r="C122" s="21">
        <v>17</v>
      </c>
      <c r="D122" s="21">
        <v>41</v>
      </c>
      <c r="E122" s="21">
        <v>29</v>
      </c>
      <c r="F122" s="21">
        <v>18</v>
      </c>
      <c r="G122" s="21">
        <v>34</v>
      </c>
      <c r="H122" s="21">
        <v>14</v>
      </c>
      <c r="I122" s="21">
        <v>18</v>
      </c>
      <c r="J122" s="21">
        <v>8</v>
      </c>
      <c r="K122" s="21">
        <v>57</v>
      </c>
      <c r="L122" s="21">
        <v>33</v>
      </c>
      <c r="M122" s="21">
        <v>2</v>
      </c>
      <c r="N122" s="21">
        <v>27</v>
      </c>
      <c r="O122" s="21">
        <v>19</v>
      </c>
      <c r="P122" s="21">
        <v>65</v>
      </c>
      <c r="Q122" s="21">
        <v>4</v>
      </c>
      <c r="R122" s="21">
        <v>12</v>
      </c>
      <c r="S122" s="21">
        <v>6</v>
      </c>
    </row>
    <row r="123" spans="1:19" x14ac:dyDescent="0.2">
      <c r="A123" s="20" t="s">
        <v>402</v>
      </c>
      <c r="B123" s="21">
        <v>213</v>
      </c>
      <c r="C123" s="21">
        <v>34</v>
      </c>
      <c r="D123" s="21">
        <v>83</v>
      </c>
      <c r="E123" s="21">
        <v>76</v>
      </c>
      <c r="F123" s="21">
        <v>49</v>
      </c>
      <c r="G123" s="21">
        <v>57</v>
      </c>
      <c r="H123" s="21">
        <v>50</v>
      </c>
      <c r="I123" s="21">
        <v>55</v>
      </c>
      <c r="J123" s="21">
        <v>23</v>
      </c>
      <c r="K123" s="21">
        <v>105</v>
      </c>
      <c r="L123" s="21">
        <v>51</v>
      </c>
      <c r="M123" s="21">
        <v>10</v>
      </c>
      <c r="N123" s="21">
        <v>53</v>
      </c>
      <c r="O123" s="21">
        <v>38</v>
      </c>
      <c r="P123" s="21">
        <v>128</v>
      </c>
      <c r="Q123" s="21">
        <v>8</v>
      </c>
      <c r="R123" s="21">
        <v>21</v>
      </c>
      <c r="S123" s="21">
        <v>6</v>
      </c>
    </row>
    <row r="124" spans="1:19" x14ac:dyDescent="0.2">
      <c r="A124" s="20" t="s">
        <v>397</v>
      </c>
      <c r="B124" s="21">
        <v>828</v>
      </c>
      <c r="C124" s="21">
        <v>173</v>
      </c>
      <c r="D124" s="21">
        <v>313</v>
      </c>
      <c r="E124" s="21">
        <v>299</v>
      </c>
      <c r="F124" s="21">
        <v>189</v>
      </c>
      <c r="G124" s="21">
        <v>254</v>
      </c>
      <c r="H124" s="21">
        <v>184</v>
      </c>
      <c r="I124" s="21">
        <v>148</v>
      </c>
      <c r="J124" s="21">
        <v>98</v>
      </c>
      <c r="K124" s="21">
        <v>466</v>
      </c>
      <c r="L124" s="21">
        <v>337</v>
      </c>
      <c r="M124" s="21">
        <v>41</v>
      </c>
      <c r="N124" s="21">
        <v>295</v>
      </c>
      <c r="O124" s="21">
        <v>150</v>
      </c>
      <c r="P124" s="21">
        <v>524</v>
      </c>
      <c r="Q124" s="21">
        <v>11</v>
      </c>
      <c r="R124" s="21">
        <v>46</v>
      </c>
      <c r="S124" s="21">
        <v>37</v>
      </c>
    </row>
    <row r="125" spans="1:19" x14ac:dyDescent="0.2">
      <c r="A125" s="20" t="s">
        <v>403</v>
      </c>
      <c r="B125" s="21">
        <v>133</v>
      </c>
      <c r="C125" s="21">
        <v>16</v>
      </c>
      <c r="D125" s="21">
        <v>59</v>
      </c>
      <c r="E125" s="21">
        <v>40</v>
      </c>
      <c r="F125" s="21">
        <v>23</v>
      </c>
      <c r="G125" s="21">
        <v>26</v>
      </c>
      <c r="H125" s="21">
        <v>38</v>
      </c>
      <c r="I125" s="21">
        <v>35</v>
      </c>
      <c r="J125" s="21">
        <v>15</v>
      </c>
      <c r="K125" s="21">
        <v>66</v>
      </c>
      <c r="L125" s="21">
        <v>36</v>
      </c>
      <c r="M125" s="21">
        <v>2</v>
      </c>
      <c r="N125" s="21">
        <v>41</v>
      </c>
      <c r="O125" s="21">
        <v>19</v>
      </c>
      <c r="P125" s="21">
        <v>90</v>
      </c>
      <c r="Q125" s="21">
        <v>1</v>
      </c>
      <c r="R125" s="21">
        <v>6</v>
      </c>
      <c r="S125" s="21">
        <v>4</v>
      </c>
    </row>
    <row r="126" spans="1:19" x14ac:dyDescent="0.2">
      <c r="A126" s="20" t="s">
        <v>404</v>
      </c>
      <c r="B126" s="21">
        <v>120</v>
      </c>
      <c r="C126" s="21">
        <v>14</v>
      </c>
      <c r="D126" s="21">
        <v>52</v>
      </c>
      <c r="E126" s="21">
        <v>35</v>
      </c>
      <c r="F126" s="21">
        <v>25</v>
      </c>
      <c r="G126" s="21">
        <v>29</v>
      </c>
      <c r="H126" s="21">
        <v>22</v>
      </c>
      <c r="I126" s="21">
        <v>19</v>
      </c>
      <c r="J126" s="21">
        <v>6</v>
      </c>
      <c r="K126" s="21">
        <v>62</v>
      </c>
      <c r="L126" s="21">
        <v>39</v>
      </c>
      <c r="M126" s="21">
        <v>6</v>
      </c>
      <c r="N126" s="21">
        <v>32</v>
      </c>
      <c r="O126" s="21">
        <v>22</v>
      </c>
      <c r="P126" s="21">
        <v>66</v>
      </c>
      <c r="Q126" s="21">
        <v>4</v>
      </c>
      <c r="R126" s="21">
        <v>16</v>
      </c>
      <c r="S126" s="21">
        <v>10</v>
      </c>
    </row>
    <row r="127" spans="1:19" x14ac:dyDescent="0.2">
      <c r="A127" s="20" t="s">
        <v>405</v>
      </c>
      <c r="B127" s="21">
        <v>246</v>
      </c>
      <c r="C127" s="21">
        <v>51</v>
      </c>
      <c r="D127" s="21">
        <v>105</v>
      </c>
      <c r="E127" s="21">
        <v>85</v>
      </c>
      <c r="F127" s="21">
        <v>38</v>
      </c>
      <c r="G127" s="21">
        <v>64</v>
      </c>
      <c r="H127" s="21">
        <v>52</v>
      </c>
      <c r="I127" s="21">
        <v>51</v>
      </c>
      <c r="J127" s="21">
        <v>24</v>
      </c>
      <c r="K127" s="21">
        <v>122</v>
      </c>
      <c r="L127" s="21">
        <v>83</v>
      </c>
      <c r="M127" s="21">
        <v>12</v>
      </c>
      <c r="N127" s="21">
        <v>72</v>
      </c>
      <c r="O127" s="21">
        <v>40</v>
      </c>
      <c r="P127" s="21">
        <v>153</v>
      </c>
      <c r="Q127" s="21">
        <v>3</v>
      </c>
      <c r="R127" s="21">
        <v>17</v>
      </c>
      <c r="S127" s="21">
        <v>7</v>
      </c>
    </row>
    <row r="128" spans="1:19" x14ac:dyDescent="0.2">
      <c r="A128" s="20" t="s">
        <v>398</v>
      </c>
      <c r="B128" s="21">
        <v>468</v>
      </c>
      <c r="C128" s="21">
        <v>98</v>
      </c>
      <c r="D128" s="21">
        <v>215</v>
      </c>
      <c r="E128" s="21">
        <v>145</v>
      </c>
      <c r="F128" s="21">
        <v>70</v>
      </c>
      <c r="G128" s="21">
        <v>124</v>
      </c>
      <c r="H128" s="21">
        <v>86</v>
      </c>
      <c r="I128" s="21">
        <v>97</v>
      </c>
      <c r="J128" s="21">
        <v>41</v>
      </c>
      <c r="K128" s="21">
        <v>291</v>
      </c>
      <c r="L128" s="21">
        <v>156</v>
      </c>
      <c r="M128" s="21">
        <v>18</v>
      </c>
      <c r="N128" s="21">
        <v>150</v>
      </c>
      <c r="O128" s="21">
        <v>84</v>
      </c>
      <c r="P128" s="21">
        <v>285</v>
      </c>
      <c r="Q128" s="21">
        <v>2</v>
      </c>
      <c r="R128" s="21">
        <v>34</v>
      </c>
      <c r="S128" s="21">
        <v>26</v>
      </c>
    </row>
    <row r="129" spans="1:19" x14ac:dyDescent="0.2">
      <c r="A129" s="20" t="s">
        <v>406</v>
      </c>
      <c r="B129" s="21">
        <v>180</v>
      </c>
      <c r="C129" s="21">
        <v>23</v>
      </c>
      <c r="D129" s="21">
        <v>73</v>
      </c>
      <c r="E129" s="21">
        <v>49</v>
      </c>
      <c r="F129" s="21">
        <v>26</v>
      </c>
      <c r="G129" s="21">
        <v>41</v>
      </c>
      <c r="H129" s="21">
        <v>33</v>
      </c>
      <c r="I129" s="21">
        <v>32</v>
      </c>
      <c r="J129" s="21">
        <v>24</v>
      </c>
      <c r="K129" s="21">
        <v>89</v>
      </c>
      <c r="L129" s="21">
        <v>39</v>
      </c>
      <c r="M129" s="21">
        <v>11</v>
      </c>
      <c r="N129" s="21">
        <v>42</v>
      </c>
      <c r="O129" s="21">
        <v>23</v>
      </c>
      <c r="P129" s="21">
        <v>108</v>
      </c>
      <c r="Q129" s="21">
        <v>3</v>
      </c>
      <c r="R129" s="21">
        <v>13</v>
      </c>
      <c r="S129" s="21">
        <v>10</v>
      </c>
    </row>
    <row r="130" spans="1:19" x14ac:dyDescent="0.2">
      <c r="A130" s="20" t="s">
        <v>407</v>
      </c>
      <c r="B130" s="21">
        <v>77</v>
      </c>
      <c r="C130" s="21">
        <v>16</v>
      </c>
      <c r="D130" s="21">
        <v>41</v>
      </c>
      <c r="E130" s="21">
        <v>35</v>
      </c>
      <c r="F130" s="21">
        <v>15</v>
      </c>
      <c r="G130" s="21">
        <v>31</v>
      </c>
      <c r="H130" s="21">
        <v>17</v>
      </c>
      <c r="I130" s="21">
        <v>16</v>
      </c>
      <c r="J130" s="21">
        <v>11</v>
      </c>
      <c r="K130" s="21">
        <v>43</v>
      </c>
      <c r="L130" s="21">
        <v>26</v>
      </c>
      <c r="M130" s="21">
        <v>2</v>
      </c>
      <c r="N130" s="21">
        <v>27</v>
      </c>
      <c r="O130" s="21">
        <v>16</v>
      </c>
      <c r="P130" s="21">
        <v>48</v>
      </c>
      <c r="Q130" s="21">
        <v>0</v>
      </c>
      <c r="R130" s="21">
        <v>4</v>
      </c>
      <c r="S130" s="21">
        <v>7</v>
      </c>
    </row>
    <row r="131" spans="1:19" x14ac:dyDescent="0.2">
      <c r="A131" s="33" t="s">
        <v>400</v>
      </c>
      <c r="B131" s="34">
        <v>296</v>
      </c>
      <c r="C131" s="34">
        <v>51</v>
      </c>
      <c r="D131" s="34">
        <v>125</v>
      </c>
      <c r="E131" s="34">
        <v>83</v>
      </c>
      <c r="F131" s="34">
        <v>46</v>
      </c>
      <c r="G131" s="34">
        <v>70</v>
      </c>
      <c r="H131" s="34">
        <v>57</v>
      </c>
      <c r="I131" s="34">
        <v>62</v>
      </c>
      <c r="J131" s="34">
        <v>29</v>
      </c>
      <c r="K131" s="34">
        <v>146</v>
      </c>
      <c r="L131" s="34">
        <v>92</v>
      </c>
      <c r="M131" s="34">
        <v>18</v>
      </c>
      <c r="N131" s="34">
        <v>87</v>
      </c>
      <c r="O131" s="34">
        <v>52</v>
      </c>
      <c r="P131" s="34">
        <v>176</v>
      </c>
      <c r="Q131" s="34">
        <v>6</v>
      </c>
      <c r="R131" s="34">
        <v>25</v>
      </c>
      <c r="S131" s="34">
        <v>20</v>
      </c>
    </row>
  </sheetData>
  <phoneticPr fontId="2"/>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D43FE-60E9-4416-9D9B-6F422F1C592D}">
  <dimension ref="A1:G133"/>
  <sheetViews>
    <sheetView workbookViewId="0">
      <selection activeCell="A2" sqref="A2"/>
    </sheetView>
  </sheetViews>
  <sheetFormatPr defaultColWidth="9" defaultRowHeight="12.6" x14ac:dyDescent="0.2"/>
  <cols>
    <col min="1" max="1" width="43" style="12" bestFit="1" customWidth="1"/>
    <col min="2" max="256" width="7.6640625" style="12" customWidth="1"/>
    <col min="257" max="16384" width="9" style="12"/>
  </cols>
  <sheetData>
    <row r="1" spans="1:7" x14ac:dyDescent="0.2">
      <c r="A1" s="11" t="s">
        <v>3</v>
      </c>
      <c r="B1" s="7"/>
    </row>
    <row r="2" spans="1:7" x14ac:dyDescent="0.2">
      <c r="A2" s="15" t="str">
        <f xml:space="preserve"> HYPERLINK("#'目次'!B46","[40]")</f>
        <v>[40]</v>
      </c>
    </row>
    <row r="3" spans="1:7" x14ac:dyDescent="0.2">
      <c r="A3" s="7" t="s">
        <v>3</v>
      </c>
      <c r="B3" s="8" t="s">
        <v>63</v>
      </c>
    </row>
    <row r="4" spans="1:7" x14ac:dyDescent="0.2">
      <c r="A4" s="7" t="s">
        <v>3</v>
      </c>
      <c r="B4" s="8" t="s">
        <v>62</v>
      </c>
    </row>
    <row r="5" spans="1:7" x14ac:dyDescent="0.2">
      <c r="A5" s="7" t="s">
        <v>3</v>
      </c>
      <c r="B5" s="8" t="s">
        <v>61</v>
      </c>
    </row>
    <row r="6" spans="1:7" x14ac:dyDescent="0.2">
      <c r="A6" s="7" t="s">
        <v>3</v>
      </c>
      <c r="B6" s="8" t="s">
        <v>60</v>
      </c>
    </row>
    <row r="7" spans="1:7" x14ac:dyDescent="0.2">
      <c r="A7" s="7" t="s">
        <v>3</v>
      </c>
      <c r="B7" s="8" t="s">
        <v>59</v>
      </c>
    </row>
    <row r="8" spans="1:7" s="18" customFormat="1" ht="37.799999999999997" x14ac:dyDescent="0.2">
      <c r="A8" s="16" t="s">
        <v>3</v>
      </c>
      <c r="B8" s="17" t="s">
        <v>582</v>
      </c>
      <c r="C8" s="17" t="s">
        <v>771</v>
      </c>
      <c r="D8" s="17" t="s">
        <v>772</v>
      </c>
      <c r="E8" s="17" t="s">
        <v>773</v>
      </c>
      <c r="F8" s="17" t="s">
        <v>774</v>
      </c>
      <c r="G8" s="17" t="s">
        <v>613</v>
      </c>
    </row>
    <row r="9" spans="1:7" x14ac:dyDescent="0.2">
      <c r="A9" s="19" t="s">
        <v>585</v>
      </c>
      <c r="B9" s="10">
        <v>2335</v>
      </c>
      <c r="C9" s="10">
        <v>542</v>
      </c>
      <c r="D9" s="10">
        <v>767</v>
      </c>
      <c r="E9" s="10">
        <v>302</v>
      </c>
      <c r="F9" s="10">
        <v>329</v>
      </c>
      <c r="G9" s="10">
        <v>395</v>
      </c>
    </row>
    <row r="10" spans="1:7" x14ac:dyDescent="0.2">
      <c r="A10" s="9" t="s">
        <v>339</v>
      </c>
      <c r="B10" s="9"/>
      <c r="C10" s="9"/>
      <c r="D10" s="9"/>
      <c r="E10" s="9"/>
      <c r="F10" s="9"/>
      <c r="G10" s="9"/>
    </row>
    <row r="11" spans="1:7" x14ac:dyDescent="0.2">
      <c r="A11" s="20" t="s">
        <v>340</v>
      </c>
      <c r="B11" s="21">
        <v>1083</v>
      </c>
      <c r="C11" s="21">
        <v>239</v>
      </c>
      <c r="D11" s="21">
        <v>336</v>
      </c>
      <c r="E11" s="21">
        <v>153</v>
      </c>
      <c r="F11" s="21">
        <v>171</v>
      </c>
      <c r="G11" s="21">
        <v>184</v>
      </c>
    </row>
    <row r="12" spans="1:7" x14ac:dyDescent="0.2">
      <c r="A12" s="20" t="s">
        <v>341</v>
      </c>
      <c r="B12" s="21">
        <v>1252</v>
      </c>
      <c r="C12" s="21">
        <v>303</v>
      </c>
      <c r="D12" s="21">
        <v>431</v>
      </c>
      <c r="E12" s="21">
        <v>149</v>
      </c>
      <c r="F12" s="21">
        <v>158</v>
      </c>
      <c r="G12" s="21">
        <v>211</v>
      </c>
    </row>
    <row r="13" spans="1:7" x14ac:dyDescent="0.2">
      <c r="A13" s="9" t="s">
        <v>342</v>
      </c>
      <c r="B13" s="9"/>
      <c r="C13" s="9"/>
      <c r="D13" s="9"/>
      <c r="E13" s="9"/>
      <c r="F13" s="9"/>
      <c r="G13" s="9"/>
    </row>
    <row r="14" spans="1:7" x14ac:dyDescent="0.2">
      <c r="A14" s="20" t="s">
        <v>343</v>
      </c>
      <c r="B14" s="21">
        <v>495</v>
      </c>
      <c r="C14" s="21">
        <v>89</v>
      </c>
      <c r="D14" s="21">
        <v>206</v>
      </c>
      <c r="E14" s="21">
        <v>89</v>
      </c>
      <c r="F14" s="21">
        <v>70</v>
      </c>
      <c r="G14" s="21">
        <v>41</v>
      </c>
    </row>
    <row r="15" spans="1:7" x14ac:dyDescent="0.2">
      <c r="A15" s="20" t="s">
        <v>344</v>
      </c>
      <c r="B15" s="21">
        <v>661</v>
      </c>
      <c r="C15" s="21">
        <v>136</v>
      </c>
      <c r="D15" s="21">
        <v>236</v>
      </c>
      <c r="E15" s="21">
        <v>86</v>
      </c>
      <c r="F15" s="21">
        <v>111</v>
      </c>
      <c r="G15" s="21">
        <v>92</v>
      </c>
    </row>
    <row r="16" spans="1:7" x14ac:dyDescent="0.2">
      <c r="A16" s="20" t="s">
        <v>345</v>
      </c>
      <c r="B16" s="21">
        <v>537</v>
      </c>
      <c r="C16" s="21">
        <v>117</v>
      </c>
      <c r="D16" s="21">
        <v>177</v>
      </c>
      <c r="E16" s="21">
        <v>60</v>
      </c>
      <c r="F16" s="21">
        <v>68</v>
      </c>
      <c r="G16" s="21">
        <v>115</v>
      </c>
    </row>
    <row r="17" spans="1:7" x14ac:dyDescent="0.2">
      <c r="A17" s="20" t="s">
        <v>346</v>
      </c>
      <c r="B17" s="21">
        <v>384</v>
      </c>
      <c r="C17" s="21">
        <v>99</v>
      </c>
      <c r="D17" s="21">
        <v>102</v>
      </c>
      <c r="E17" s="21">
        <v>45</v>
      </c>
      <c r="F17" s="21">
        <v>52</v>
      </c>
      <c r="G17" s="21">
        <v>86</v>
      </c>
    </row>
    <row r="18" spans="1:7" x14ac:dyDescent="0.2">
      <c r="A18" s="20" t="s">
        <v>347</v>
      </c>
      <c r="B18" s="21">
        <v>198</v>
      </c>
      <c r="C18" s="21">
        <v>75</v>
      </c>
      <c r="D18" s="21">
        <v>38</v>
      </c>
      <c r="E18" s="21">
        <v>16</v>
      </c>
      <c r="F18" s="21">
        <v>18</v>
      </c>
      <c r="G18" s="21">
        <v>51</v>
      </c>
    </row>
    <row r="19" spans="1:7" x14ac:dyDescent="0.2">
      <c r="A19" s="20" t="s">
        <v>348</v>
      </c>
      <c r="B19" s="21">
        <v>49</v>
      </c>
      <c r="C19" s="21">
        <v>18</v>
      </c>
      <c r="D19" s="21">
        <v>8</v>
      </c>
      <c r="E19" s="21">
        <v>5</v>
      </c>
      <c r="F19" s="21">
        <v>8</v>
      </c>
      <c r="G19" s="21">
        <v>10</v>
      </c>
    </row>
    <row r="20" spans="1:7" x14ac:dyDescent="0.2">
      <c r="A20" s="20" t="s">
        <v>349</v>
      </c>
      <c r="B20" s="21">
        <v>11</v>
      </c>
      <c r="C20" s="21">
        <v>8</v>
      </c>
      <c r="D20" s="21">
        <v>0</v>
      </c>
      <c r="E20" s="21">
        <v>1</v>
      </c>
      <c r="F20" s="21">
        <v>2</v>
      </c>
      <c r="G20" s="21">
        <v>0</v>
      </c>
    </row>
    <row r="21" spans="1:7" x14ac:dyDescent="0.2">
      <c r="A21" s="20" t="s">
        <v>350</v>
      </c>
      <c r="B21" s="21">
        <v>1156</v>
      </c>
      <c r="C21" s="21">
        <v>225</v>
      </c>
      <c r="D21" s="21">
        <v>442</v>
      </c>
      <c r="E21" s="21">
        <v>175</v>
      </c>
      <c r="F21" s="21">
        <v>181</v>
      </c>
      <c r="G21" s="21">
        <v>133</v>
      </c>
    </row>
    <row r="22" spans="1:7" x14ac:dyDescent="0.2">
      <c r="A22" s="20" t="s">
        <v>351</v>
      </c>
      <c r="B22" s="21">
        <v>921</v>
      </c>
      <c r="C22" s="21">
        <v>216</v>
      </c>
      <c r="D22" s="21">
        <v>279</v>
      </c>
      <c r="E22" s="21">
        <v>105</v>
      </c>
      <c r="F22" s="21">
        <v>120</v>
      </c>
      <c r="G22" s="21">
        <v>201</v>
      </c>
    </row>
    <row r="23" spans="1:7" x14ac:dyDescent="0.2">
      <c r="A23" s="20" t="s">
        <v>352</v>
      </c>
      <c r="B23" s="21">
        <v>258</v>
      </c>
      <c r="C23" s="21">
        <v>101</v>
      </c>
      <c r="D23" s="21">
        <v>46</v>
      </c>
      <c r="E23" s="21">
        <v>22</v>
      </c>
      <c r="F23" s="21">
        <v>28</v>
      </c>
      <c r="G23" s="21">
        <v>61</v>
      </c>
    </row>
    <row r="24" spans="1:7" x14ac:dyDescent="0.2">
      <c r="A24" s="20" t="s">
        <v>353</v>
      </c>
      <c r="B24" s="21">
        <v>1179</v>
      </c>
      <c r="C24" s="21">
        <v>317</v>
      </c>
      <c r="D24" s="21">
        <v>325</v>
      </c>
      <c r="E24" s="21">
        <v>127</v>
      </c>
      <c r="F24" s="21">
        <v>148</v>
      </c>
      <c r="G24" s="21">
        <v>262</v>
      </c>
    </row>
    <row r="25" spans="1:7" x14ac:dyDescent="0.2">
      <c r="A25" s="9" t="s">
        <v>354</v>
      </c>
      <c r="B25" s="10">
        <v>233</v>
      </c>
      <c r="C25" s="10">
        <v>44</v>
      </c>
      <c r="D25" s="10">
        <v>89</v>
      </c>
      <c r="E25" s="10">
        <v>45</v>
      </c>
      <c r="F25" s="10">
        <v>36</v>
      </c>
      <c r="G25" s="10">
        <v>19</v>
      </c>
    </row>
    <row r="26" spans="1:7" x14ac:dyDescent="0.2">
      <c r="A26" s="20" t="s">
        <v>344</v>
      </c>
      <c r="B26" s="21">
        <v>332</v>
      </c>
      <c r="C26" s="21">
        <v>72</v>
      </c>
      <c r="D26" s="21">
        <v>109</v>
      </c>
      <c r="E26" s="21">
        <v>47</v>
      </c>
      <c r="F26" s="21">
        <v>61</v>
      </c>
      <c r="G26" s="21">
        <v>43</v>
      </c>
    </row>
    <row r="27" spans="1:7" x14ac:dyDescent="0.2">
      <c r="A27" s="20" t="s">
        <v>345</v>
      </c>
      <c r="B27" s="21">
        <v>257</v>
      </c>
      <c r="C27" s="21">
        <v>50</v>
      </c>
      <c r="D27" s="21">
        <v>80</v>
      </c>
      <c r="E27" s="21">
        <v>32</v>
      </c>
      <c r="F27" s="21">
        <v>35</v>
      </c>
      <c r="G27" s="21">
        <v>60</v>
      </c>
    </row>
    <row r="28" spans="1:7" x14ac:dyDescent="0.2">
      <c r="A28" s="20" t="s">
        <v>346</v>
      </c>
      <c r="B28" s="21">
        <v>173</v>
      </c>
      <c r="C28" s="21">
        <v>45</v>
      </c>
      <c r="D28" s="21">
        <v>45</v>
      </c>
      <c r="E28" s="21">
        <v>17</v>
      </c>
      <c r="F28" s="21">
        <v>29</v>
      </c>
      <c r="G28" s="21">
        <v>37</v>
      </c>
    </row>
    <row r="29" spans="1:7" x14ac:dyDescent="0.2">
      <c r="A29" s="20" t="s">
        <v>347</v>
      </c>
      <c r="B29" s="21">
        <v>68</v>
      </c>
      <c r="C29" s="21">
        <v>18</v>
      </c>
      <c r="D29" s="21">
        <v>12</v>
      </c>
      <c r="E29" s="21">
        <v>9</v>
      </c>
      <c r="F29" s="21">
        <v>8</v>
      </c>
      <c r="G29" s="21">
        <v>21</v>
      </c>
    </row>
    <row r="30" spans="1:7" x14ac:dyDescent="0.2">
      <c r="A30" s="20" t="s">
        <v>348</v>
      </c>
      <c r="B30" s="21">
        <v>17</v>
      </c>
      <c r="C30" s="21">
        <v>8</v>
      </c>
      <c r="D30" s="21">
        <v>1</v>
      </c>
      <c r="E30" s="21">
        <v>3</v>
      </c>
      <c r="F30" s="21">
        <v>1</v>
      </c>
      <c r="G30" s="21">
        <v>4</v>
      </c>
    </row>
    <row r="31" spans="1:7" x14ac:dyDescent="0.2">
      <c r="A31" s="20" t="s">
        <v>349</v>
      </c>
      <c r="B31" s="21">
        <v>3</v>
      </c>
      <c r="C31" s="21">
        <v>2</v>
      </c>
      <c r="D31" s="21">
        <v>0</v>
      </c>
      <c r="E31" s="21">
        <v>0</v>
      </c>
      <c r="F31" s="21">
        <v>1</v>
      </c>
      <c r="G31" s="21">
        <v>0</v>
      </c>
    </row>
    <row r="32" spans="1:7" x14ac:dyDescent="0.2">
      <c r="A32" s="20" t="s">
        <v>350</v>
      </c>
      <c r="B32" s="21">
        <v>565</v>
      </c>
      <c r="C32" s="21">
        <v>116</v>
      </c>
      <c r="D32" s="21">
        <v>198</v>
      </c>
      <c r="E32" s="21">
        <v>92</v>
      </c>
      <c r="F32" s="21">
        <v>97</v>
      </c>
      <c r="G32" s="21">
        <v>62</v>
      </c>
    </row>
    <row r="33" spans="1:7" x14ac:dyDescent="0.2">
      <c r="A33" s="20" t="s">
        <v>351</v>
      </c>
      <c r="B33" s="21">
        <v>430</v>
      </c>
      <c r="C33" s="21">
        <v>95</v>
      </c>
      <c r="D33" s="21">
        <v>125</v>
      </c>
      <c r="E33" s="21">
        <v>49</v>
      </c>
      <c r="F33" s="21">
        <v>64</v>
      </c>
      <c r="G33" s="21">
        <v>97</v>
      </c>
    </row>
    <row r="34" spans="1:7" x14ac:dyDescent="0.2">
      <c r="A34" s="20" t="s">
        <v>352</v>
      </c>
      <c r="B34" s="21">
        <v>88</v>
      </c>
      <c r="C34" s="21">
        <v>28</v>
      </c>
      <c r="D34" s="21">
        <v>13</v>
      </c>
      <c r="E34" s="21">
        <v>12</v>
      </c>
      <c r="F34" s="21">
        <v>10</v>
      </c>
      <c r="G34" s="21">
        <v>25</v>
      </c>
    </row>
    <row r="35" spans="1:7" x14ac:dyDescent="0.2">
      <c r="A35" s="20" t="s">
        <v>353</v>
      </c>
      <c r="B35" s="21">
        <v>518</v>
      </c>
      <c r="C35" s="21">
        <v>123</v>
      </c>
      <c r="D35" s="21">
        <v>138</v>
      </c>
      <c r="E35" s="21">
        <v>61</v>
      </c>
      <c r="F35" s="21">
        <v>74</v>
      </c>
      <c r="G35" s="21">
        <v>122</v>
      </c>
    </row>
    <row r="36" spans="1:7" x14ac:dyDescent="0.2">
      <c r="A36" s="9" t="s">
        <v>355</v>
      </c>
      <c r="B36" s="10">
        <v>262</v>
      </c>
      <c r="C36" s="10">
        <v>45</v>
      </c>
      <c r="D36" s="10">
        <v>117</v>
      </c>
      <c r="E36" s="10">
        <v>44</v>
      </c>
      <c r="F36" s="10">
        <v>34</v>
      </c>
      <c r="G36" s="10">
        <v>22</v>
      </c>
    </row>
    <row r="37" spans="1:7" x14ac:dyDescent="0.2">
      <c r="A37" s="20" t="s">
        <v>344</v>
      </c>
      <c r="B37" s="21">
        <v>329</v>
      </c>
      <c r="C37" s="21">
        <v>64</v>
      </c>
      <c r="D37" s="21">
        <v>127</v>
      </c>
      <c r="E37" s="21">
        <v>39</v>
      </c>
      <c r="F37" s="21">
        <v>50</v>
      </c>
      <c r="G37" s="21">
        <v>49</v>
      </c>
    </row>
    <row r="38" spans="1:7" x14ac:dyDescent="0.2">
      <c r="A38" s="20" t="s">
        <v>345</v>
      </c>
      <c r="B38" s="21">
        <v>280</v>
      </c>
      <c r="C38" s="21">
        <v>67</v>
      </c>
      <c r="D38" s="21">
        <v>97</v>
      </c>
      <c r="E38" s="21">
        <v>28</v>
      </c>
      <c r="F38" s="21">
        <v>33</v>
      </c>
      <c r="G38" s="21">
        <v>55</v>
      </c>
    </row>
    <row r="39" spans="1:7" x14ac:dyDescent="0.2">
      <c r="A39" s="20" t="s">
        <v>346</v>
      </c>
      <c r="B39" s="21">
        <v>211</v>
      </c>
      <c r="C39" s="21">
        <v>54</v>
      </c>
      <c r="D39" s="21">
        <v>57</v>
      </c>
      <c r="E39" s="21">
        <v>28</v>
      </c>
      <c r="F39" s="21">
        <v>23</v>
      </c>
      <c r="G39" s="21">
        <v>49</v>
      </c>
    </row>
    <row r="40" spans="1:7" x14ac:dyDescent="0.2">
      <c r="A40" s="20" t="s">
        <v>347</v>
      </c>
      <c r="B40" s="21">
        <v>130</v>
      </c>
      <c r="C40" s="21">
        <v>57</v>
      </c>
      <c r="D40" s="21">
        <v>26</v>
      </c>
      <c r="E40" s="21">
        <v>7</v>
      </c>
      <c r="F40" s="21">
        <v>10</v>
      </c>
      <c r="G40" s="21">
        <v>30</v>
      </c>
    </row>
    <row r="41" spans="1:7" x14ac:dyDescent="0.2">
      <c r="A41" s="20" t="s">
        <v>348</v>
      </c>
      <c r="B41" s="21">
        <v>32</v>
      </c>
      <c r="C41" s="21">
        <v>10</v>
      </c>
      <c r="D41" s="21">
        <v>7</v>
      </c>
      <c r="E41" s="21">
        <v>2</v>
      </c>
      <c r="F41" s="21">
        <v>7</v>
      </c>
      <c r="G41" s="21">
        <v>6</v>
      </c>
    </row>
    <row r="42" spans="1:7" x14ac:dyDescent="0.2">
      <c r="A42" s="20" t="s">
        <v>349</v>
      </c>
      <c r="B42" s="21">
        <v>8</v>
      </c>
      <c r="C42" s="21">
        <v>6</v>
      </c>
      <c r="D42" s="21">
        <v>0</v>
      </c>
      <c r="E42" s="21">
        <v>1</v>
      </c>
      <c r="F42" s="21">
        <v>1</v>
      </c>
      <c r="G42" s="21">
        <v>0</v>
      </c>
    </row>
    <row r="43" spans="1:7" x14ac:dyDescent="0.2">
      <c r="A43" s="20" t="s">
        <v>350</v>
      </c>
      <c r="B43" s="21">
        <v>591</v>
      </c>
      <c r="C43" s="21">
        <v>109</v>
      </c>
      <c r="D43" s="21">
        <v>244</v>
      </c>
      <c r="E43" s="21">
        <v>83</v>
      </c>
      <c r="F43" s="21">
        <v>84</v>
      </c>
      <c r="G43" s="21">
        <v>71</v>
      </c>
    </row>
    <row r="44" spans="1:7" x14ac:dyDescent="0.2">
      <c r="A44" s="20" t="s">
        <v>351</v>
      </c>
      <c r="B44" s="21">
        <v>491</v>
      </c>
      <c r="C44" s="21">
        <v>121</v>
      </c>
      <c r="D44" s="21">
        <v>154</v>
      </c>
      <c r="E44" s="21">
        <v>56</v>
      </c>
      <c r="F44" s="21">
        <v>56</v>
      </c>
      <c r="G44" s="21">
        <v>104</v>
      </c>
    </row>
    <row r="45" spans="1:7" x14ac:dyDescent="0.2">
      <c r="A45" s="20" t="s">
        <v>352</v>
      </c>
      <c r="B45" s="21">
        <v>170</v>
      </c>
      <c r="C45" s="21">
        <v>73</v>
      </c>
      <c r="D45" s="21">
        <v>33</v>
      </c>
      <c r="E45" s="21">
        <v>10</v>
      </c>
      <c r="F45" s="21">
        <v>18</v>
      </c>
      <c r="G45" s="21">
        <v>36</v>
      </c>
    </row>
    <row r="46" spans="1:7" x14ac:dyDescent="0.2">
      <c r="A46" s="20" t="s">
        <v>353</v>
      </c>
      <c r="B46" s="21">
        <v>661</v>
      </c>
      <c r="C46" s="21">
        <v>194</v>
      </c>
      <c r="D46" s="21">
        <v>187</v>
      </c>
      <c r="E46" s="21">
        <v>66</v>
      </c>
      <c r="F46" s="21">
        <v>74</v>
      </c>
      <c r="G46" s="21">
        <v>140</v>
      </c>
    </row>
    <row r="47" spans="1:7" x14ac:dyDescent="0.2">
      <c r="A47" s="9" t="s">
        <v>356</v>
      </c>
      <c r="B47" s="9"/>
      <c r="C47" s="9"/>
      <c r="D47" s="9"/>
      <c r="E47" s="9"/>
      <c r="F47" s="9"/>
      <c r="G47" s="9"/>
    </row>
    <row r="48" spans="1:7" x14ac:dyDescent="0.2">
      <c r="A48" s="20" t="s">
        <v>357</v>
      </c>
      <c r="B48" s="21">
        <v>10</v>
      </c>
      <c r="C48" s="21">
        <v>2</v>
      </c>
      <c r="D48" s="21">
        <v>1</v>
      </c>
      <c r="E48" s="21">
        <v>1</v>
      </c>
      <c r="F48" s="21">
        <v>4</v>
      </c>
      <c r="G48" s="21">
        <v>2</v>
      </c>
    </row>
    <row r="49" spans="1:7" x14ac:dyDescent="0.2">
      <c r="A49" s="20" t="s">
        <v>328</v>
      </c>
      <c r="B49" s="21">
        <v>1647</v>
      </c>
      <c r="C49" s="21">
        <v>334</v>
      </c>
      <c r="D49" s="21">
        <v>609</v>
      </c>
      <c r="E49" s="21">
        <v>227</v>
      </c>
      <c r="F49" s="21">
        <v>231</v>
      </c>
      <c r="G49" s="21">
        <v>246</v>
      </c>
    </row>
    <row r="50" spans="1:7" x14ac:dyDescent="0.2">
      <c r="A50" s="20" t="s">
        <v>329</v>
      </c>
      <c r="B50" s="21">
        <v>165</v>
      </c>
      <c r="C50" s="21">
        <v>27</v>
      </c>
      <c r="D50" s="21">
        <v>39</v>
      </c>
      <c r="E50" s="21">
        <v>28</v>
      </c>
      <c r="F50" s="21">
        <v>36</v>
      </c>
      <c r="G50" s="21">
        <v>35</v>
      </c>
    </row>
    <row r="51" spans="1:7" x14ac:dyDescent="0.2">
      <c r="A51" s="20" t="s">
        <v>330</v>
      </c>
      <c r="B51" s="21">
        <v>509</v>
      </c>
      <c r="C51" s="21">
        <v>179</v>
      </c>
      <c r="D51" s="21">
        <v>118</v>
      </c>
      <c r="E51" s="21">
        <v>45</v>
      </c>
      <c r="F51" s="21">
        <v>57</v>
      </c>
      <c r="G51" s="21">
        <v>110</v>
      </c>
    </row>
    <row r="52" spans="1:7" x14ac:dyDescent="0.2">
      <c r="A52" s="20" t="s">
        <v>358</v>
      </c>
      <c r="B52" s="21">
        <v>4</v>
      </c>
      <c r="C52" s="21">
        <v>0</v>
      </c>
      <c r="D52" s="21">
        <v>0</v>
      </c>
      <c r="E52" s="21">
        <v>1</v>
      </c>
      <c r="F52" s="21">
        <v>1</v>
      </c>
      <c r="G52" s="21">
        <v>2</v>
      </c>
    </row>
    <row r="53" spans="1:7" x14ac:dyDescent="0.2">
      <c r="A53" s="9" t="s">
        <v>359</v>
      </c>
      <c r="B53" s="10">
        <v>4</v>
      </c>
      <c r="C53" s="10">
        <v>0</v>
      </c>
      <c r="D53" s="10">
        <v>1</v>
      </c>
      <c r="E53" s="10">
        <v>0</v>
      </c>
      <c r="F53" s="10">
        <v>2</v>
      </c>
      <c r="G53" s="10">
        <v>1</v>
      </c>
    </row>
    <row r="54" spans="1:7" x14ac:dyDescent="0.2">
      <c r="A54" s="20" t="s">
        <v>331</v>
      </c>
      <c r="B54" s="21">
        <v>919</v>
      </c>
      <c r="C54" s="21">
        <v>200</v>
      </c>
      <c r="D54" s="21">
        <v>309</v>
      </c>
      <c r="E54" s="21">
        <v>131</v>
      </c>
      <c r="F54" s="21">
        <v>139</v>
      </c>
      <c r="G54" s="21">
        <v>140</v>
      </c>
    </row>
    <row r="55" spans="1:7" x14ac:dyDescent="0.2">
      <c r="A55" s="20" t="s">
        <v>332</v>
      </c>
      <c r="B55" s="21">
        <v>60</v>
      </c>
      <c r="C55" s="21">
        <v>4</v>
      </c>
      <c r="D55" s="21">
        <v>8</v>
      </c>
      <c r="E55" s="21">
        <v>6</v>
      </c>
      <c r="F55" s="21">
        <v>19</v>
      </c>
      <c r="G55" s="21">
        <v>23</v>
      </c>
    </row>
    <row r="56" spans="1:7" x14ac:dyDescent="0.2">
      <c r="A56" s="20" t="s">
        <v>333</v>
      </c>
      <c r="B56" s="21">
        <v>100</v>
      </c>
      <c r="C56" s="21">
        <v>35</v>
      </c>
      <c r="D56" s="21">
        <v>18</v>
      </c>
      <c r="E56" s="21">
        <v>16</v>
      </c>
      <c r="F56" s="21">
        <v>11</v>
      </c>
      <c r="G56" s="21">
        <v>20</v>
      </c>
    </row>
    <row r="57" spans="1:7" x14ac:dyDescent="0.2">
      <c r="A57" s="20" t="s">
        <v>358</v>
      </c>
      <c r="B57" s="21">
        <v>0</v>
      </c>
      <c r="C57" s="21">
        <v>0</v>
      </c>
      <c r="D57" s="21">
        <v>0</v>
      </c>
      <c r="E57" s="21">
        <v>0</v>
      </c>
      <c r="F57" s="21">
        <v>0</v>
      </c>
      <c r="G57" s="21">
        <v>0</v>
      </c>
    </row>
    <row r="58" spans="1:7" x14ac:dyDescent="0.2">
      <c r="A58" s="9" t="s">
        <v>360</v>
      </c>
      <c r="B58" s="10">
        <v>6</v>
      </c>
      <c r="C58" s="10">
        <v>2</v>
      </c>
      <c r="D58" s="10">
        <v>0</v>
      </c>
      <c r="E58" s="10">
        <v>1</v>
      </c>
      <c r="F58" s="10">
        <v>2</v>
      </c>
      <c r="G58" s="10">
        <v>1</v>
      </c>
    </row>
    <row r="59" spans="1:7" x14ac:dyDescent="0.2">
      <c r="A59" s="20" t="s">
        <v>331</v>
      </c>
      <c r="B59" s="21">
        <v>728</v>
      </c>
      <c r="C59" s="21">
        <v>134</v>
      </c>
      <c r="D59" s="21">
        <v>300</v>
      </c>
      <c r="E59" s="21">
        <v>96</v>
      </c>
      <c r="F59" s="21">
        <v>92</v>
      </c>
      <c r="G59" s="21">
        <v>106</v>
      </c>
    </row>
    <row r="60" spans="1:7" x14ac:dyDescent="0.2">
      <c r="A60" s="20" t="s">
        <v>332</v>
      </c>
      <c r="B60" s="21">
        <v>105</v>
      </c>
      <c r="C60" s="21">
        <v>23</v>
      </c>
      <c r="D60" s="21">
        <v>31</v>
      </c>
      <c r="E60" s="21">
        <v>22</v>
      </c>
      <c r="F60" s="21">
        <v>17</v>
      </c>
      <c r="G60" s="21">
        <v>12</v>
      </c>
    </row>
    <row r="61" spans="1:7" x14ac:dyDescent="0.2">
      <c r="A61" s="20" t="s">
        <v>333</v>
      </c>
      <c r="B61" s="21">
        <v>409</v>
      </c>
      <c r="C61" s="21">
        <v>144</v>
      </c>
      <c r="D61" s="21">
        <v>100</v>
      </c>
      <c r="E61" s="21">
        <v>29</v>
      </c>
      <c r="F61" s="21">
        <v>46</v>
      </c>
      <c r="G61" s="21">
        <v>90</v>
      </c>
    </row>
    <row r="62" spans="1:7" x14ac:dyDescent="0.2">
      <c r="A62" s="20" t="s">
        <v>358</v>
      </c>
      <c r="B62" s="21">
        <v>4</v>
      </c>
      <c r="C62" s="21">
        <v>0</v>
      </c>
      <c r="D62" s="21">
        <v>0</v>
      </c>
      <c r="E62" s="21">
        <v>1</v>
      </c>
      <c r="F62" s="21">
        <v>1</v>
      </c>
      <c r="G62" s="21">
        <v>2</v>
      </c>
    </row>
    <row r="63" spans="1:7" x14ac:dyDescent="0.2">
      <c r="A63" s="9" t="s">
        <v>361</v>
      </c>
      <c r="B63" s="9"/>
      <c r="C63" s="9"/>
      <c r="D63" s="9"/>
      <c r="E63" s="9"/>
      <c r="F63" s="9"/>
      <c r="G63" s="9"/>
    </row>
    <row r="64" spans="1:7" x14ac:dyDescent="0.2">
      <c r="A64" s="20" t="s">
        <v>362</v>
      </c>
      <c r="B64" s="21">
        <v>360</v>
      </c>
      <c r="C64" s="21">
        <v>212</v>
      </c>
      <c r="D64" s="21">
        <v>31</v>
      </c>
      <c r="E64" s="21">
        <v>27</v>
      </c>
      <c r="F64" s="21">
        <v>11</v>
      </c>
      <c r="G64" s="21">
        <v>79</v>
      </c>
    </row>
    <row r="65" spans="1:7" x14ac:dyDescent="0.2">
      <c r="A65" s="20" t="s">
        <v>363</v>
      </c>
      <c r="B65" s="21">
        <v>1326</v>
      </c>
      <c r="C65" s="21">
        <v>54</v>
      </c>
      <c r="D65" s="21">
        <v>598</v>
      </c>
      <c r="E65" s="21">
        <v>172</v>
      </c>
      <c r="F65" s="21">
        <v>275</v>
      </c>
      <c r="G65" s="21">
        <v>227</v>
      </c>
    </row>
    <row r="66" spans="1:7" x14ac:dyDescent="0.2">
      <c r="A66" s="20" t="s">
        <v>364</v>
      </c>
      <c r="B66" s="21">
        <v>649</v>
      </c>
      <c r="C66" s="21">
        <v>276</v>
      </c>
      <c r="D66" s="21">
        <v>138</v>
      </c>
      <c r="E66" s="21">
        <v>103</v>
      </c>
      <c r="F66" s="21">
        <v>43</v>
      </c>
      <c r="G66" s="21">
        <v>89</v>
      </c>
    </row>
    <row r="67" spans="1:7" x14ac:dyDescent="0.2">
      <c r="A67" s="20" t="s">
        <v>365</v>
      </c>
      <c r="B67" s="21">
        <v>0</v>
      </c>
      <c r="C67" s="21">
        <v>0</v>
      </c>
      <c r="D67" s="21">
        <v>0</v>
      </c>
      <c r="E67" s="21">
        <v>0</v>
      </c>
      <c r="F67" s="21">
        <v>0</v>
      </c>
      <c r="G67" s="21">
        <v>0</v>
      </c>
    </row>
    <row r="68" spans="1:7" x14ac:dyDescent="0.2">
      <c r="A68" s="20" t="s">
        <v>366</v>
      </c>
      <c r="B68" s="21">
        <v>0</v>
      </c>
      <c r="C68" s="21">
        <v>0</v>
      </c>
      <c r="D68" s="21">
        <v>0</v>
      </c>
      <c r="E68" s="21">
        <v>0</v>
      </c>
      <c r="F68" s="21">
        <v>0</v>
      </c>
      <c r="G68" s="21">
        <v>0</v>
      </c>
    </row>
    <row r="69" spans="1:7" x14ac:dyDescent="0.2">
      <c r="A69" s="9" t="s">
        <v>367</v>
      </c>
      <c r="B69" s="9"/>
      <c r="C69" s="9"/>
      <c r="D69" s="9"/>
      <c r="E69" s="9"/>
      <c r="F69" s="9"/>
      <c r="G69" s="9"/>
    </row>
    <row r="70" spans="1:7" x14ac:dyDescent="0.2">
      <c r="A70" s="20" t="s">
        <v>368</v>
      </c>
      <c r="B70" s="21">
        <v>381</v>
      </c>
      <c r="C70" s="21">
        <v>24</v>
      </c>
      <c r="D70" s="21">
        <v>137</v>
      </c>
      <c r="E70" s="21">
        <v>52</v>
      </c>
      <c r="F70" s="21">
        <v>83</v>
      </c>
      <c r="G70" s="21">
        <v>85</v>
      </c>
    </row>
    <row r="71" spans="1:7" x14ac:dyDescent="0.2">
      <c r="A71" s="20" t="s">
        <v>180</v>
      </c>
      <c r="B71" s="21">
        <v>1570</v>
      </c>
      <c r="C71" s="21">
        <v>301</v>
      </c>
      <c r="D71" s="21">
        <v>597</v>
      </c>
      <c r="E71" s="21">
        <v>216</v>
      </c>
      <c r="F71" s="21">
        <v>222</v>
      </c>
      <c r="G71" s="21">
        <v>234</v>
      </c>
    </row>
    <row r="72" spans="1:7" x14ac:dyDescent="0.2">
      <c r="A72" s="20" t="s">
        <v>369</v>
      </c>
      <c r="B72" s="21">
        <v>81</v>
      </c>
      <c r="C72" s="21">
        <v>11</v>
      </c>
      <c r="D72" s="21">
        <v>21</v>
      </c>
      <c r="E72" s="21">
        <v>21</v>
      </c>
      <c r="F72" s="21">
        <v>14</v>
      </c>
      <c r="G72" s="21">
        <v>14</v>
      </c>
    </row>
    <row r="73" spans="1:7" x14ac:dyDescent="0.2">
      <c r="A73" s="20" t="s">
        <v>370</v>
      </c>
      <c r="B73" s="21">
        <v>813</v>
      </c>
      <c r="C73" s="21">
        <v>424</v>
      </c>
      <c r="D73" s="21">
        <v>116</v>
      </c>
      <c r="E73" s="21">
        <v>109</v>
      </c>
      <c r="F73" s="21">
        <v>41</v>
      </c>
      <c r="G73" s="21">
        <v>123</v>
      </c>
    </row>
    <row r="74" spans="1:7" x14ac:dyDescent="0.2">
      <c r="A74" s="20" t="s">
        <v>371</v>
      </c>
      <c r="B74" s="21">
        <v>63</v>
      </c>
      <c r="C74" s="21">
        <v>21</v>
      </c>
      <c r="D74" s="21">
        <v>14</v>
      </c>
      <c r="E74" s="21">
        <v>7</v>
      </c>
      <c r="F74" s="21">
        <v>7</v>
      </c>
      <c r="G74" s="21">
        <v>14</v>
      </c>
    </row>
    <row r="75" spans="1:7" x14ac:dyDescent="0.2">
      <c r="A75" s="20" t="s">
        <v>366</v>
      </c>
      <c r="B75" s="21">
        <v>5</v>
      </c>
      <c r="C75" s="21">
        <v>2</v>
      </c>
      <c r="D75" s="21">
        <v>0</v>
      </c>
      <c r="E75" s="21">
        <v>1</v>
      </c>
      <c r="F75" s="21">
        <v>0</v>
      </c>
      <c r="G75" s="21">
        <v>2</v>
      </c>
    </row>
    <row r="76" spans="1:7" x14ac:dyDescent="0.2">
      <c r="A76" s="9" t="s">
        <v>372</v>
      </c>
      <c r="B76" s="9"/>
      <c r="C76" s="9"/>
      <c r="D76" s="9"/>
      <c r="E76" s="9"/>
      <c r="F76" s="9"/>
      <c r="G76" s="9"/>
    </row>
    <row r="77" spans="1:7" x14ac:dyDescent="0.2">
      <c r="A77" s="20" t="s">
        <v>373</v>
      </c>
      <c r="B77" s="21">
        <v>381</v>
      </c>
      <c r="C77" s="21">
        <v>24</v>
      </c>
      <c r="D77" s="21">
        <v>137</v>
      </c>
      <c r="E77" s="21">
        <v>52</v>
      </c>
      <c r="F77" s="21">
        <v>83</v>
      </c>
      <c r="G77" s="21">
        <v>85</v>
      </c>
    </row>
    <row r="78" spans="1:7" x14ac:dyDescent="0.2">
      <c r="A78" s="20" t="s">
        <v>374</v>
      </c>
      <c r="B78" s="21">
        <v>1219</v>
      </c>
      <c r="C78" s="21">
        <v>170</v>
      </c>
      <c r="D78" s="21">
        <v>502</v>
      </c>
      <c r="E78" s="21">
        <v>145</v>
      </c>
      <c r="F78" s="21">
        <v>201</v>
      </c>
      <c r="G78" s="21">
        <v>201</v>
      </c>
    </row>
    <row r="79" spans="1:7" x14ac:dyDescent="0.2">
      <c r="A79" s="20" t="s">
        <v>375</v>
      </c>
      <c r="B79" s="21">
        <v>388</v>
      </c>
      <c r="C79" s="21">
        <v>150</v>
      </c>
      <c r="D79" s="21">
        <v>88</v>
      </c>
      <c r="E79" s="21">
        <v>73</v>
      </c>
      <c r="F79" s="21">
        <v>30</v>
      </c>
      <c r="G79" s="21">
        <v>47</v>
      </c>
    </row>
    <row r="80" spans="1:7" x14ac:dyDescent="0.2">
      <c r="A80" s="20" t="s">
        <v>376</v>
      </c>
      <c r="B80" s="21">
        <v>150</v>
      </c>
      <c r="C80" s="21">
        <v>85</v>
      </c>
      <c r="D80" s="21">
        <v>16</v>
      </c>
      <c r="E80" s="21">
        <v>16</v>
      </c>
      <c r="F80" s="21">
        <v>6</v>
      </c>
      <c r="G80" s="21">
        <v>27</v>
      </c>
    </row>
    <row r="81" spans="1:7" x14ac:dyDescent="0.2">
      <c r="A81" s="20" t="s">
        <v>377</v>
      </c>
      <c r="B81" s="21">
        <v>85</v>
      </c>
      <c r="C81" s="21">
        <v>52</v>
      </c>
      <c r="D81" s="21">
        <v>9</v>
      </c>
      <c r="E81" s="21">
        <v>9</v>
      </c>
      <c r="F81" s="21">
        <v>2</v>
      </c>
      <c r="G81" s="21">
        <v>13</v>
      </c>
    </row>
    <row r="82" spans="1:7" x14ac:dyDescent="0.2">
      <c r="A82" s="20" t="s">
        <v>378</v>
      </c>
      <c r="B82" s="21">
        <v>82</v>
      </c>
      <c r="C82" s="21">
        <v>55</v>
      </c>
      <c r="D82" s="21">
        <v>9</v>
      </c>
      <c r="E82" s="21">
        <v>4</v>
      </c>
      <c r="F82" s="21">
        <v>0</v>
      </c>
      <c r="G82" s="21">
        <v>14</v>
      </c>
    </row>
    <row r="83" spans="1:7" x14ac:dyDescent="0.2">
      <c r="A83" s="20" t="s">
        <v>366</v>
      </c>
      <c r="B83" s="21">
        <v>30</v>
      </c>
      <c r="C83" s="21">
        <v>6</v>
      </c>
      <c r="D83" s="21">
        <v>6</v>
      </c>
      <c r="E83" s="21">
        <v>3</v>
      </c>
      <c r="F83" s="21">
        <v>7</v>
      </c>
      <c r="G83" s="21">
        <v>8</v>
      </c>
    </row>
    <row r="84" spans="1:7" x14ac:dyDescent="0.2">
      <c r="A84" s="9" t="s">
        <v>379</v>
      </c>
      <c r="B84" s="9"/>
      <c r="C84" s="9"/>
      <c r="D84" s="9"/>
      <c r="E84" s="9"/>
      <c r="F84" s="9"/>
      <c r="G84" s="9"/>
    </row>
    <row r="85" spans="1:7" x14ac:dyDescent="0.2">
      <c r="A85" s="20" t="s">
        <v>380</v>
      </c>
      <c r="B85" s="21">
        <v>708</v>
      </c>
      <c r="C85" s="21">
        <v>150</v>
      </c>
      <c r="D85" s="21">
        <v>260</v>
      </c>
      <c r="E85" s="21">
        <v>107</v>
      </c>
      <c r="F85" s="21">
        <v>94</v>
      </c>
      <c r="G85" s="21">
        <v>97</v>
      </c>
    </row>
    <row r="86" spans="1:7" x14ac:dyDescent="0.2">
      <c r="A86" s="20" t="s">
        <v>381</v>
      </c>
      <c r="B86" s="21">
        <v>1612</v>
      </c>
      <c r="C86" s="21">
        <v>388</v>
      </c>
      <c r="D86" s="21">
        <v>505</v>
      </c>
      <c r="E86" s="21">
        <v>193</v>
      </c>
      <c r="F86" s="21">
        <v>232</v>
      </c>
      <c r="G86" s="21">
        <v>294</v>
      </c>
    </row>
    <row r="87" spans="1:7" x14ac:dyDescent="0.2">
      <c r="A87" s="20" t="s">
        <v>366</v>
      </c>
      <c r="B87" s="21">
        <v>15</v>
      </c>
      <c r="C87" s="21">
        <v>4</v>
      </c>
      <c r="D87" s="21">
        <v>2</v>
      </c>
      <c r="E87" s="21">
        <v>2</v>
      </c>
      <c r="F87" s="21">
        <v>3</v>
      </c>
      <c r="G87" s="21">
        <v>4</v>
      </c>
    </row>
    <row r="88" spans="1:7" x14ac:dyDescent="0.2">
      <c r="A88" s="9" t="s">
        <v>382</v>
      </c>
      <c r="B88" s="9"/>
      <c r="C88" s="9"/>
      <c r="D88" s="9"/>
      <c r="E88" s="9"/>
      <c r="F88" s="9"/>
      <c r="G88" s="9"/>
    </row>
    <row r="89" spans="1:7" x14ac:dyDescent="0.2">
      <c r="A89" s="20" t="s">
        <v>383</v>
      </c>
      <c r="B89" s="21">
        <v>347</v>
      </c>
      <c r="C89" s="21">
        <v>77</v>
      </c>
      <c r="D89" s="21">
        <v>127</v>
      </c>
      <c r="E89" s="21">
        <v>49</v>
      </c>
      <c r="F89" s="21">
        <v>45</v>
      </c>
      <c r="G89" s="21">
        <v>49</v>
      </c>
    </row>
    <row r="90" spans="1:7" x14ac:dyDescent="0.2">
      <c r="A90" s="20" t="s">
        <v>181</v>
      </c>
      <c r="B90" s="21">
        <v>1741</v>
      </c>
      <c r="C90" s="21">
        <v>403</v>
      </c>
      <c r="D90" s="21">
        <v>566</v>
      </c>
      <c r="E90" s="21">
        <v>224</v>
      </c>
      <c r="F90" s="21">
        <v>254</v>
      </c>
      <c r="G90" s="21">
        <v>294</v>
      </c>
    </row>
    <row r="91" spans="1:7" x14ac:dyDescent="0.2">
      <c r="A91" s="20" t="s">
        <v>182</v>
      </c>
      <c r="B91" s="21">
        <v>31</v>
      </c>
      <c r="C91" s="21">
        <v>7</v>
      </c>
      <c r="D91" s="21">
        <v>10</v>
      </c>
      <c r="E91" s="21">
        <v>4</v>
      </c>
      <c r="F91" s="21">
        <v>4</v>
      </c>
      <c r="G91" s="21">
        <v>6</v>
      </c>
    </row>
    <row r="92" spans="1:7" x14ac:dyDescent="0.2">
      <c r="A92" s="20" t="s">
        <v>384</v>
      </c>
      <c r="B92" s="21">
        <v>32</v>
      </c>
      <c r="C92" s="21">
        <v>8</v>
      </c>
      <c r="D92" s="21">
        <v>9</v>
      </c>
      <c r="E92" s="21">
        <v>3</v>
      </c>
      <c r="F92" s="21">
        <v>6</v>
      </c>
      <c r="G92" s="21">
        <v>6</v>
      </c>
    </row>
    <row r="93" spans="1:7" x14ac:dyDescent="0.2">
      <c r="A93" s="20" t="s">
        <v>183</v>
      </c>
      <c r="B93" s="21">
        <v>49</v>
      </c>
      <c r="C93" s="21">
        <v>12</v>
      </c>
      <c r="D93" s="21">
        <v>18</v>
      </c>
      <c r="E93" s="21">
        <v>13</v>
      </c>
      <c r="F93" s="21">
        <v>4</v>
      </c>
      <c r="G93" s="21">
        <v>2</v>
      </c>
    </row>
    <row r="94" spans="1:7" x14ac:dyDescent="0.2">
      <c r="A94" s="20" t="s">
        <v>385</v>
      </c>
      <c r="B94" s="21">
        <v>22</v>
      </c>
      <c r="C94" s="21">
        <v>10</v>
      </c>
      <c r="D94" s="21">
        <v>4</v>
      </c>
      <c r="E94" s="21">
        <v>1</v>
      </c>
      <c r="F94" s="21">
        <v>2</v>
      </c>
      <c r="G94" s="21">
        <v>5</v>
      </c>
    </row>
    <row r="95" spans="1:7" x14ac:dyDescent="0.2">
      <c r="A95" s="20" t="s">
        <v>386</v>
      </c>
      <c r="B95" s="21">
        <v>20</v>
      </c>
      <c r="C95" s="21">
        <v>0</v>
      </c>
      <c r="D95" s="21">
        <v>5</v>
      </c>
      <c r="E95" s="21">
        <v>2</v>
      </c>
      <c r="F95" s="21">
        <v>5</v>
      </c>
      <c r="G95" s="21">
        <v>8</v>
      </c>
    </row>
    <row r="96" spans="1:7" x14ac:dyDescent="0.2">
      <c r="A96" s="20" t="s">
        <v>387</v>
      </c>
      <c r="B96" s="21">
        <v>8</v>
      </c>
      <c r="C96" s="21">
        <v>3</v>
      </c>
      <c r="D96" s="21">
        <v>2</v>
      </c>
      <c r="E96" s="21">
        <v>2</v>
      </c>
      <c r="F96" s="21">
        <v>1</v>
      </c>
      <c r="G96" s="21">
        <v>0</v>
      </c>
    </row>
    <row r="97" spans="1:7" x14ac:dyDescent="0.2">
      <c r="A97" s="20" t="s">
        <v>366</v>
      </c>
      <c r="B97" s="21">
        <v>85</v>
      </c>
      <c r="C97" s="21">
        <v>22</v>
      </c>
      <c r="D97" s="21">
        <v>26</v>
      </c>
      <c r="E97" s="21">
        <v>4</v>
      </c>
      <c r="F97" s="21">
        <v>8</v>
      </c>
      <c r="G97" s="21">
        <v>25</v>
      </c>
    </row>
    <row r="98" spans="1:7" x14ac:dyDescent="0.2">
      <c r="A98" s="9" t="s">
        <v>388</v>
      </c>
      <c r="B98" s="9"/>
      <c r="C98" s="9"/>
      <c r="D98" s="9"/>
      <c r="E98" s="9"/>
      <c r="F98" s="9"/>
      <c r="G98" s="9"/>
    </row>
    <row r="99" spans="1:7" x14ac:dyDescent="0.2">
      <c r="A99" s="20" t="s">
        <v>184</v>
      </c>
      <c r="B99" s="21">
        <v>44</v>
      </c>
      <c r="C99" s="21">
        <v>6</v>
      </c>
      <c r="D99" s="21">
        <v>13</v>
      </c>
      <c r="E99" s="21">
        <v>6</v>
      </c>
      <c r="F99" s="21">
        <v>7</v>
      </c>
      <c r="G99" s="21">
        <v>12</v>
      </c>
    </row>
    <row r="100" spans="1:7" x14ac:dyDescent="0.2">
      <c r="A100" s="20" t="s">
        <v>185</v>
      </c>
      <c r="B100" s="21">
        <v>160</v>
      </c>
      <c r="C100" s="21">
        <v>20</v>
      </c>
      <c r="D100" s="21">
        <v>51</v>
      </c>
      <c r="E100" s="21">
        <v>15</v>
      </c>
      <c r="F100" s="21">
        <v>34</v>
      </c>
      <c r="G100" s="21">
        <v>40</v>
      </c>
    </row>
    <row r="101" spans="1:7" x14ac:dyDescent="0.2">
      <c r="A101" s="20" t="s">
        <v>186</v>
      </c>
      <c r="B101" s="21">
        <v>257</v>
      </c>
      <c r="C101" s="21">
        <v>37</v>
      </c>
      <c r="D101" s="21">
        <v>81</v>
      </c>
      <c r="E101" s="21">
        <v>34</v>
      </c>
      <c r="F101" s="21">
        <v>53</v>
      </c>
      <c r="G101" s="21">
        <v>52</v>
      </c>
    </row>
    <row r="102" spans="1:7" x14ac:dyDescent="0.2">
      <c r="A102" s="20" t="s">
        <v>187</v>
      </c>
      <c r="B102" s="21">
        <v>324</v>
      </c>
      <c r="C102" s="21">
        <v>58</v>
      </c>
      <c r="D102" s="21">
        <v>107</v>
      </c>
      <c r="E102" s="21">
        <v>29</v>
      </c>
      <c r="F102" s="21">
        <v>66</v>
      </c>
      <c r="G102" s="21">
        <v>64</v>
      </c>
    </row>
    <row r="103" spans="1:7" x14ac:dyDescent="0.2">
      <c r="A103" s="20" t="s">
        <v>188</v>
      </c>
      <c r="B103" s="21">
        <v>336</v>
      </c>
      <c r="C103" s="21">
        <v>73</v>
      </c>
      <c r="D103" s="21">
        <v>131</v>
      </c>
      <c r="E103" s="21">
        <v>41</v>
      </c>
      <c r="F103" s="21">
        <v>41</v>
      </c>
      <c r="G103" s="21">
        <v>50</v>
      </c>
    </row>
    <row r="104" spans="1:7" x14ac:dyDescent="0.2">
      <c r="A104" s="20" t="s">
        <v>189</v>
      </c>
      <c r="B104" s="21">
        <v>288</v>
      </c>
      <c r="C104" s="21">
        <v>65</v>
      </c>
      <c r="D104" s="21">
        <v>101</v>
      </c>
      <c r="E104" s="21">
        <v>46</v>
      </c>
      <c r="F104" s="21">
        <v>41</v>
      </c>
      <c r="G104" s="21">
        <v>35</v>
      </c>
    </row>
    <row r="105" spans="1:7" x14ac:dyDescent="0.2">
      <c r="A105" s="20" t="s">
        <v>190</v>
      </c>
      <c r="B105" s="21">
        <v>341</v>
      </c>
      <c r="C105" s="21">
        <v>86</v>
      </c>
      <c r="D105" s="21">
        <v>128</v>
      </c>
      <c r="E105" s="21">
        <v>54</v>
      </c>
      <c r="F105" s="21">
        <v>35</v>
      </c>
      <c r="G105" s="21">
        <v>38</v>
      </c>
    </row>
    <row r="106" spans="1:7" x14ac:dyDescent="0.2">
      <c r="A106" s="20" t="s">
        <v>191</v>
      </c>
      <c r="B106" s="21">
        <v>256</v>
      </c>
      <c r="C106" s="21">
        <v>94</v>
      </c>
      <c r="D106" s="21">
        <v>77</v>
      </c>
      <c r="E106" s="21">
        <v>37</v>
      </c>
      <c r="F106" s="21">
        <v>18</v>
      </c>
      <c r="G106" s="21">
        <v>30</v>
      </c>
    </row>
    <row r="107" spans="1:7" x14ac:dyDescent="0.2">
      <c r="A107" s="20" t="s">
        <v>192</v>
      </c>
      <c r="B107" s="21">
        <v>90</v>
      </c>
      <c r="C107" s="21">
        <v>41</v>
      </c>
      <c r="D107" s="21">
        <v>18</v>
      </c>
      <c r="E107" s="21">
        <v>14</v>
      </c>
      <c r="F107" s="21">
        <v>12</v>
      </c>
      <c r="G107" s="21">
        <v>5</v>
      </c>
    </row>
    <row r="108" spans="1:7" x14ac:dyDescent="0.2">
      <c r="A108" s="20" t="s">
        <v>193</v>
      </c>
      <c r="B108" s="21">
        <v>90</v>
      </c>
      <c r="C108" s="21">
        <v>34</v>
      </c>
      <c r="D108" s="21">
        <v>29</v>
      </c>
      <c r="E108" s="21">
        <v>13</v>
      </c>
      <c r="F108" s="21">
        <v>4</v>
      </c>
      <c r="G108" s="21">
        <v>10</v>
      </c>
    </row>
    <row r="109" spans="1:7" x14ac:dyDescent="0.2">
      <c r="A109" s="20" t="s">
        <v>389</v>
      </c>
      <c r="B109" s="21">
        <v>30</v>
      </c>
      <c r="C109" s="21">
        <v>6</v>
      </c>
      <c r="D109" s="21">
        <v>8</v>
      </c>
      <c r="E109" s="21">
        <v>4</v>
      </c>
      <c r="F109" s="21">
        <v>6</v>
      </c>
      <c r="G109" s="21">
        <v>6</v>
      </c>
    </row>
    <row r="110" spans="1:7" x14ac:dyDescent="0.2">
      <c r="A110" s="20" t="s">
        <v>366</v>
      </c>
      <c r="B110" s="21">
        <v>119</v>
      </c>
      <c r="C110" s="21">
        <v>22</v>
      </c>
      <c r="D110" s="21">
        <v>23</v>
      </c>
      <c r="E110" s="21">
        <v>9</v>
      </c>
      <c r="F110" s="21">
        <v>12</v>
      </c>
      <c r="G110" s="21">
        <v>53</v>
      </c>
    </row>
    <row r="111" spans="1:7" x14ac:dyDescent="0.2">
      <c r="A111" s="9" t="s">
        <v>390</v>
      </c>
      <c r="B111" s="9"/>
      <c r="C111" s="9"/>
      <c r="D111" s="9"/>
      <c r="E111" s="9"/>
      <c r="F111" s="9"/>
      <c r="G111" s="9"/>
    </row>
    <row r="112" spans="1:7" x14ac:dyDescent="0.2">
      <c r="A112" s="20" t="s">
        <v>391</v>
      </c>
      <c r="B112" s="21">
        <v>532</v>
      </c>
      <c r="C112" s="21">
        <v>105</v>
      </c>
      <c r="D112" s="21">
        <v>184</v>
      </c>
      <c r="E112" s="21">
        <v>69</v>
      </c>
      <c r="F112" s="21">
        <v>89</v>
      </c>
      <c r="G112" s="21">
        <v>85</v>
      </c>
    </row>
    <row r="113" spans="1:7" x14ac:dyDescent="0.2">
      <c r="A113" s="20" t="s">
        <v>392</v>
      </c>
      <c r="B113" s="21">
        <v>986</v>
      </c>
      <c r="C113" s="21">
        <v>220</v>
      </c>
      <c r="D113" s="21">
        <v>341</v>
      </c>
      <c r="E113" s="21">
        <v>119</v>
      </c>
      <c r="F113" s="21">
        <v>132</v>
      </c>
      <c r="G113" s="21">
        <v>174</v>
      </c>
    </row>
    <row r="114" spans="1:7" x14ac:dyDescent="0.2">
      <c r="A114" s="20" t="s">
        <v>393</v>
      </c>
      <c r="B114" s="21">
        <v>583</v>
      </c>
      <c r="C114" s="21">
        <v>149</v>
      </c>
      <c r="D114" s="21">
        <v>180</v>
      </c>
      <c r="E114" s="21">
        <v>82</v>
      </c>
      <c r="F114" s="21">
        <v>79</v>
      </c>
      <c r="G114" s="21">
        <v>93</v>
      </c>
    </row>
    <row r="115" spans="1:7" x14ac:dyDescent="0.2">
      <c r="A115" s="20" t="s">
        <v>394</v>
      </c>
      <c r="B115" s="21">
        <v>234</v>
      </c>
      <c r="C115" s="21">
        <v>68</v>
      </c>
      <c r="D115" s="21">
        <v>62</v>
      </c>
      <c r="E115" s="21">
        <v>32</v>
      </c>
      <c r="F115" s="21">
        <v>29</v>
      </c>
      <c r="G115" s="21">
        <v>43</v>
      </c>
    </row>
    <row r="116" spans="1:7" x14ac:dyDescent="0.2">
      <c r="A116" s="9" t="s">
        <v>395</v>
      </c>
      <c r="B116" s="9"/>
      <c r="C116" s="9"/>
      <c r="D116" s="9"/>
      <c r="E116" s="9"/>
      <c r="F116" s="9"/>
      <c r="G116" s="9"/>
    </row>
    <row r="117" spans="1:7" x14ac:dyDescent="0.2">
      <c r="A117" s="20" t="s">
        <v>396</v>
      </c>
      <c r="B117" s="21">
        <v>282</v>
      </c>
      <c r="C117" s="21">
        <v>78</v>
      </c>
      <c r="D117" s="21">
        <v>74</v>
      </c>
      <c r="E117" s="21">
        <v>29</v>
      </c>
      <c r="F117" s="21">
        <v>45</v>
      </c>
      <c r="G117" s="21">
        <v>56</v>
      </c>
    </row>
    <row r="118" spans="1:7" x14ac:dyDescent="0.2">
      <c r="A118" s="20" t="s">
        <v>397</v>
      </c>
      <c r="B118" s="21">
        <v>714</v>
      </c>
      <c r="C118" s="21">
        <v>160</v>
      </c>
      <c r="D118" s="21">
        <v>256</v>
      </c>
      <c r="E118" s="21">
        <v>91</v>
      </c>
      <c r="F118" s="21">
        <v>96</v>
      </c>
      <c r="G118" s="21">
        <v>111</v>
      </c>
    </row>
    <row r="119" spans="1:7" x14ac:dyDescent="0.2">
      <c r="A119" s="20" t="s">
        <v>879</v>
      </c>
      <c r="B119" s="21">
        <v>446</v>
      </c>
      <c r="C119" s="21">
        <v>128</v>
      </c>
      <c r="D119" s="21">
        <v>119</v>
      </c>
      <c r="E119" s="21">
        <v>57</v>
      </c>
      <c r="F119" s="21">
        <v>64</v>
      </c>
      <c r="G119" s="21">
        <v>78</v>
      </c>
    </row>
    <row r="120" spans="1:7" x14ac:dyDescent="0.2">
      <c r="A120" s="20" t="s">
        <v>398</v>
      </c>
      <c r="B120" s="21">
        <v>398</v>
      </c>
      <c r="C120" s="21">
        <v>78</v>
      </c>
      <c r="D120" s="21">
        <v>150</v>
      </c>
      <c r="E120" s="21">
        <v>48</v>
      </c>
      <c r="F120" s="21">
        <v>56</v>
      </c>
      <c r="G120" s="21">
        <v>66</v>
      </c>
    </row>
    <row r="121" spans="1:7" x14ac:dyDescent="0.2">
      <c r="A121" s="20" t="s">
        <v>399</v>
      </c>
      <c r="B121" s="21">
        <v>232</v>
      </c>
      <c r="C121" s="21">
        <v>56</v>
      </c>
      <c r="D121" s="21">
        <v>78</v>
      </c>
      <c r="E121" s="21">
        <v>39</v>
      </c>
      <c r="F121" s="21">
        <v>29</v>
      </c>
      <c r="G121" s="21">
        <v>30</v>
      </c>
    </row>
    <row r="122" spans="1:7" x14ac:dyDescent="0.2">
      <c r="A122" s="20" t="s">
        <v>400</v>
      </c>
      <c r="B122" s="21">
        <v>263</v>
      </c>
      <c r="C122" s="21">
        <v>42</v>
      </c>
      <c r="D122" s="21">
        <v>90</v>
      </c>
      <c r="E122" s="21">
        <v>38</v>
      </c>
      <c r="F122" s="21">
        <v>39</v>
      </c>
      <c r="G122" s="21">
        <v>54</v>
      </c>
    </row>
    <row r="123" spans="1:7" x14ac:dyDescent="0.2">
      <c r="A123" s="9" t="s">
        <v>401</v>
      </c>
      <c r="B123" s="9"/>
      <c r="C123" s="9"/>
      <c r="D123" s="9"/>
      <c r="E123" s="9"/>
      <c r="F123" s="9"/>
      <c r="G123" s="9"/>
    </row>
    <row r="124" spans="1:7" x14ac:dyDescent="0.2">
      <c r="A124" s="20" t="s">
        <v>878</v>
      </c>
      <c r="B124" s="21">
        <v>96</v>
      </c>
      <c r="C124" s="21">
        <v>14</v>
      </c>
      <c r="D124" s="21">
        <v>27</v>
      </c>
      <c r="E124" s="21">
        <v>11</v>
      </c>
      <c r="F124" s="21">
        <v>22</v>
      </c>
      <c r="G124" s="21">
        <v>22</v>
      </c>
    </row>
    <row r="125" spans="1:7" x14ac:dyDescent="0.2">
      <c r="A125" s="20" t="s">
        <v>402</v>
      </c>
      <c r="B125" s="21">
        <v>186</v>
      </c>
      <c r="C125" s="21">
        <v>64</v>
      </c>
      <c r="D125" s="21">
        <v>47</v>
      </c>
      <c r="E125" s="21">
        <v>18</v>
      </c>
      <c r="F125" s="21">
        <v>23</v>
      </c>
      <c r="G125" s="21">
        <v>34</v>
      </c>
    </row>
    <row r="126" spans="1:7" x14ac:dyDescent="0.2">
      <c r="A126" s="20" t="s">
        <v>397</v>
      </c>
      <c r="B126" s="21">
        <v>714</v>
      </c>
      <c r="C126" s="21">
        <v>160</v>
      </c>
      <c r="D126" s="21">
        <v>256</v>
      </c>
      <c r="E126" s="21">
        <v>91</v>
      </c>
      <c r="F126" s="21">
        <v>96</v>
      </c>
      <c r="G126" s="21">
        <v>111</v>
      </c>
    </row>
    <row r="127" spans="1:7" x14ac:dyDescent="0.2">
      <c r="A127" s="20" t="s">
        <v>403</v>
      </c>
      <c r="B127" s="21">
        <v>121</v>
      </c>
      <c r="C127" s="21">
        <v>32</v>
      </c>
      <c r="D127" s="21">
        <v>28</v>
      </c>
      <c r="E127" s="21">
        <v>19</v>
      </c>
      <c r="F127" s="21">
        <v>22</v>
      </c>
      <c r="G127" s="21">
        <v>20</v>
      </c>
    </row>
    <row r="128" spans="1:7" x14ac:dyDescent="0.2">
      <c r="A128" s="20" t="s">
        <v>404</v>
      </c>
      <c r="B128" s="21">
        <v>103</v>
      </c>
      <c r="C128" s="21">
        <v>27</v>
      </c>
      <c r="D128" s="21">
        <v>28</v>
      </c>
      <c r="E128" s="21">
        <v>15</v>
      </c>
      <c r="F128" s="21">
        <v>14</v>
      </c>
      <c r="G128" s="21">
        <v>19</v>
      </c>
    </row>
    <row r="129" spans="1:7" x14ac:dyDescent="0.2">
      <c r="A129" s="20" t="s">
        <v>405</v>
      </c>
      <c r="B129" s="21">
        <v>222</v>
      </c>
      <c r="C129" s="21">
        <v>69</v>
      </c>
      <c r="D129" s="21">
        <v>63</v>
      </c>
      <c r="E129" s="21">
        <v>23</v>
      </c>
      <c r="F129" s="21">
        <v>28</v>
      </c>
      <c r="G129" s="21">
        <v>39</v>
      </c>
    </row>
    <row r="130" spans="1:7" x14ac:dyDescent="0.2">
      <c r="A130" s="20" t="s">
        <v>398</v>
      </c>
      <c r="B130" s="21">
        <v>398</v>
      </c>
      <c r="C130" s="21">
        <v>78</v>
      </c>
      <c r="D130" s="21">
        <v>150</v>
      </c>
      <c r="E130" s="21">
        <v>48</v>
      </c>
      <c r="F130" s="21">
        <v>56</v>
      </c>
      <c r="G130" s="21">
        <v>66</v>
      </c>
    </row>
    <row r="131" spans="1:7" x14ac:dyDescent="0.2">
      <c r="A131" s="20" t="s">
        <v>406</v>
      </c>
      <c r="B131" s="21">
        <v>164</v>
      </c>
      <c r="C131" s="21">
        <v>42</v>
      </c>
      <c r="D131" s="21">
        <v>49</v>
      </c>
      <c r="E131" s="21">
        <v>29</v>
      </c>
      <c r="F131" s="21">
        <v>25</v>
      </c>
      <c r="G131" s="21">
        <v>19</v>
      </c>
    </row>
    <row r="132" spans="1:7" x14ac:dyDescent="0.2">
      <c r="A132" s="20" t="s">
        <v>407</v>
      </c>
      <c r="B132" s="21">
        <v>68</v>
      </c>
      <c r="C132" s="21">
        <v>14</v>
      </c>
      <c r="D132" s="21">
        <v>29</v>
      </c>
      <c r="E132" s="21">
        <v>10</v>
      </c>
      <c r="F132" s="21">
        <v>4</v>
      </c>
      <c r="G132" s="21">
        <v>11</v>
      </c>
    </row>
    <row r="133" spans="1:7" x14ac:dyDescent="0.2">
      <c r="A133" s="33" t="s">
        <v>400</v>
      </c>
      <c r="B133" s="34">
        <v>263</v>
      </c>
      <c r="C133" s="34">
        <v>42</v>
      </c>
      <c r="D133" s="34">
        <v>90</v>
      </c>
      <c r="E133" s="34">
        <v>38</v>
      </c>
      <c r="F133" s="34">
        <v>39</v>
      </c>
      <c r="G133" s="34">
        <v>54</v>
      </c>
    </row>
  </sheetData>
  <phoneticPr fontId="2"/>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0BF14-6AA7-4FD0-AB79-39249BEA895A}">
  <dimension ref="A1:K132"/>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1" x14ac:dyDescent="0.2">
      <c r="A1" s="11" t="s">
        <v>3</v>
      </c>
      <c r="B1" s="7"/>
    </row>
    <row r="2" spans="1:11" x14ac:dyDescent="0.2">
      <c r="A2" s="15" t="str">
        <f xml:space="preserve"> HYPERLINK("#'目次'!B47","[41]")</f>
        <v>[41]</v>
      </c>
    </row>
    <row r="3" spans="1:11" x14ac:dyDescent="0.2">
      <c r="A3" s="7" t="s">
        <v>3</v>
      </c>
      <c r="B3" s="8" t="s">
        <v>67</v>
      </c>
    </row>
    <row r="4" spans="1:11" x14ac:dyDescent="0.2">
      <c r="A4" s="7" t="s">
        <v>3</v>
      </c>
      <c r="B4" s="8" t="s">
        <v>66</v>
      </c>
    </row>
    <row r="5" spans="1:11" x14ac:dyDescent="0.2">
      <c r="A5" s="7" t="s">
        <v>3</v>
      </c>
      <c r="B5" s="8" t="s">
        <v>65</v>
      </c>
    </row>
    <row r="6" spans="1:11" x14ac:dyDescent="0.2">
      <c r="A6" s="7" t="s">
        <v>3</v>
      </c>
      <c r="B6" s="8" t="s">
        <v>64</v>
      </c>
    </row>
    <row r="7" spans="1:11" s="18" customFormat="1" ht="75.599999999999994" x14ac:dyDescent="0.2">
      <c r="A7" s="16" t="s">
        <v>3</v>
      </c>
      <c r="B7" s="17" t="s">
        <v>582</v>
      </c>
      <c r="C7" s="17" t="s">
        <v>267</v>
      </c>
      <c r="D7" s="17" t="s">
        <v>268</v>
      </c>
      <c r="E7" s="17" t="s">
        <v>775</v>
      </c>
      <c r="F7" s="17" t="s">
        <v>776</v>
      </c>
      <c r="G7" s="17" t="s">
        <v>777</v>
      </c>
      <c r="H7" s="17" t="s">
        <v>778</v>
      </c>
      <c r="I7" s="17" t="s">
        <v>634</v>
      </c>
      <c r="J7" s="17" t="s">
        <v>779</v>
      </c>
      <c r="K7" s="17" t="s">
        <v>613</v>
      </c>
    </row>
    <row r="8" spans="1:11" x14ac:dyDescent="0.2">
      <c r="A8" s="19" t="s">
        <v>585</v>
      </c>
      <c r="B8" s="10">
        <v>1611</v>
      </c>
      <c r="C8" s="10">
        <v>708</v>
      </c>
      <c r="D8" s="10">
        <v>1429</v>
      </c>
      <c r="E8" s="10">
        <v>162</v>
      </c>
      <c r="F8" s="10">
        <v>435</v>
      </c>
      <c r="G8" s="10">
        <v>203</v>
      </c>
      <c r="H8" s="10">
        <v>171</v>
      </c>
      <c r="I8" s="10">
        <v>57</v>
      </c>
      <c r="J8" s="10">
        <v>8</v>
      </c>
      <c r="K8" s="10">
        <v>23</v>
      </c>
    </row>
    <row r="9" spans="1:11" x14ac:dyDescent="0.2">
      <c r="A9" s="9" t="s">
        <v>339</v>
      </c>
      <c r="B9" s="9"/>
      <c r="C9" s="9"/>
      <c r="D9" s="9"/>
      <c r="E9" s="9"/>
      <c r="F9" s="9"/>
      <c r="G9" s="9"/>
      <c r="H9" s="9"/>
      <c r="I9" s="9"/>
      <c r="J9" s="9"/>
      <c r="K9" s="9"/>
    </row>
    <row r="10" spans="1:11" x14ac:dyDescent="0.2">
      <c r="A10" s="20" t="s">
        <v>340</v>
      </c>
      <c r="B10" s="21">
        <v>728</v>
      </c>
      <c r="C10" s="21">
        <v>309</v>
      </c>
      <c r="D10" s="21">
        <v>634</v>
      </c>
      <c r="E10" s="21">
        <v>73</v>
      </c>
      <c r="F10" s="21">
        <v>231</v>
      </c>
      <c r="G10" s="21">
        <v>120</v>
      </c>
      <c r="H10" s="21">
        <v>84</v>
      </c>
      <c r="I10" s="21">
        <v>29</v>
      </c>
      <c r="J10" s="21">
        <v>2</v>
      </c>
      <c r="K10" s="21">
        <v>9</v>
      </c>
    </row>
    <row r="11" spans="1:11" x14ac:dyDescent="0.2">
      <c r="A11" s="20" t="s">
        <v>341</v>
      </c>
      <c r="B11" s="21">
        <v>883</v>
      </c>
      <c r="C11" s="21">
        <v>399</v>
      </c>
      <c r="D11" s="21">
        <v>795</v>
      </c>
      <c r="E11" s="21">
        <v>89</v>
      </c>
      <c r="F11" s="21">
        <v>204</v>
      </c>
      <c r="G11" s="21">
        <v>83</v>
      </c>
      <c r="H11" s="21">
        <v>87</v>
      </c>
      <c r="I11" s="21">
        <v>28</v>
      </c>
      <c r="J11" s="21">
        <v>6</v>
      </c>
      <c r="K11" s="21">
        <v>14</v>
      </c>
    </row>
    <row r="12" spans="1:11" x14ac:dyDescent="0.2">
      <c r="A12" s="9" t="s">
        <v>342</v>
      </c>
      <c r="B12" s="9"/>
      <c r="C12" s="9"/>
      <c r="D12" s="9"/>
      <c r="E12" s="9"/>
      <c r="F12" s="9"/>
      <c r="G12" s="9"/>
      <c r="H12" s="9"/>
      <c r="I12" s="9"/>
      <c r="J12" s="9"/>
      <c r="K12" s="9"/>
    </row>
    <row r="13" spans="1:11" x14ac:dyDescent="0.2">
      <c r="A13" s="20" t="s">
        <v>343</v>
      </c>
      <c r="B13" s="21">
        <v>384</v>
      </c>
      <c r="C13" s="21">
        <v>141</v>
      </c>
      <c r="D13" s="21">
        <v>351</v>
      </c>
      <c r="E13" s="21">
        <v>31</v>
      </c>
      <c r="F13" s="21">
        <v>169</v>
      </c>
      <c r="G13" s="21">
        <v>69</v>
      </c>
      <c r="H13" s="21">
        <v>40</v>
      </c>
      <c r="I13" s="21">
        <v>11</v>
      </c>
      <c r="J13" s="21">
        <v>0</v>
      </c>
      <c r="K13" s="21">
        <v>1</v>
      </c>
    </row>
    <row r="14" spans="1:11" x14ac:dyDescent="0.2">
      <c r="A14" s="20" t="s">
        <v>344</v>
      </c>
      <c r="B14" s="21">
        <v>458</v>
      </c>
      <c r="C14" s="21">
        <v>157</v>
      </c>
      <c r="D14" s="21">
        <v>408</v>
      </c>
      <c r="E14" s="21">
        <v>39</v>
      </c>
      <c r="F14" s="21">
        <v>144</v>
      </c>
      <c r="G14" s="21">
        <v>62</v>
      </c>
      <c r="H14" s="21">
        <v>43</v>
      </c>
      <c r="I14" s="21">
        <v>18</v>
      </c>
      <c r="J14" s="21">
        <v>4</v>
      </c>
      <c r="K14" s="21">
        <v>8</v>
      </c>
    </row>
    <row r="15" spans="1:11" x14ac:dyDescent="0.2">
      <c r="A15" s="20" t="s">
        <v>345</v>
      </c>
      <c r="B15" s="21">
        <v>354</v>
      </c>
      <c r="C15" s="21">
        <v>163</v>
      </c>
      <c r="D15" s="21">
        <v>315</v>
      </c>
      <c r="E15" s="21">
        <v>39</v>
      </c>
      <c r="F15" s="21">
        <v>80</v>
      </c>
      <c r="G15" s="21">
        <v>38</v>
      </c>
      <c r="H15" s="21">
        <v>48</v>
      </c>
      <c r="I15" s="21">
        <v>13</v>
      </c>
      <c r="J15" s="21">
        <v>2</v>
      </c>
      <c r="K15" s="21">
        <v>4</v>
      </c>
    </row>
    <row r="16" spans="1:11" x14ac:dyDescent="0.2">
      <c r="A16" s="20" t="s">
        <v>346</v>
      </c>
      <c r="B16" s="21">
        <v>246</v>
      </c>
      <c r="C16" s="21">
        <v>124</v>
      </c>
      <c r="D16" s="21">
        <v>221</v>
      </c>
      <c r="E16" s="21">
        <v>18</v>
      </c>
      <c r="F16" s="21">
        <v>30</v>
      </c>
      <c r="G16" s="21">
        <v>21</v>
      </c>
      <c r="H16" s="21">
        <v>25</v>
      </c>
      <c r="I16" s="21">
        <v>12</v>
      </c>
      <c r="J16" s="21">
        <v>1</v>
      </c>
      <c r="K16" s="21">
        <v>5</v>
      </c>
    </row>
    <row r="17" spans="1:11" x14ac:dyDescent="0.2">
      <c r="A17" s="20" t="s">
        <v>347</v>
      </c>
      <c r="B17" s="21">
        <v>129</v>
      </c>
      <c r="C17" s="21">
        <v>90</v>
      </c>
      <c r="D17" s="21">
        <v>104</v>
      </c>
      <c r="E17" s="21">
        <v>29</v>
      </c>
      <c r="F17" s="21">
        <v>10</v>
      </c>
      <c r="G17" s="21">
        <v>12</v>
      </c>
      <c r="H17" s="21">
        <v>13</v>
      </c>
      <c r="I17" s="21">
        <v>2</v>
      </c>
      <c r="J17" s="21">
        <v>1</v>
      </c>
      <c r="K17" s="21">
        <v>5</v>
      </c>
    </row>
    <row r="18" spans="1:11" x14ac:dyDescent="0.2">
      <c r="A18" s="20" t="s">
        <v>348</v>
      </c>
      <c r="B18" s="21">
        <v>31</v>
      </c>
      <c r="C18" s="21">
        <v>25</v>
      </c>
      <c r="D18" s="21">
        <v>24</v>
      </c>
      <c r="E18" s="21">
        <v>6</v>
      </c>
      <c r="F18" s="21">
        <v>2</v>
      </c>
      <c r="G18" s="21">
        <v>1</v>
      </c>
      <c r="H18" s="21">
        <v>1</v>
      </c>
      <c r="I18" s="21">
        <v>0</v>
      </c>
      <c r="J18" s="21">
        <v>0</v>
      </c>
      <c r="K18" s="21">
        <v>0</v>
      </c>
    </row>
    <row r="19" spans="1:11" x14ac:dyDescent="0.2">
      <c r="A19" s="20" t="s">
        <v>349</v>
      </c>
      <c r="B19" s="21">
        <v>9</v>
      </c>
      <c r="C19" s="21">
        <v>8</v>
      </c>
      <c r="D19" s="21">
        <v>6</v>
      </c>
      <c r="E19" s="21">
        <v>0</v>
      </c>
      <c r="F19" s="21">
        <v>0</v>
      </c>
      <c r="G19" s="21">
        <v>0</v>
      </c>
      <c r="H19" s="21">
        <v>1</v>
      </c>
      <c r="I19" s="21">
        <v>1</v>
      </c>
      <c r="J19" s="21">
        <v>0</v>
      </c>
      <c r="K19" s="21">
        <v>0</v>
      </c>
    </row>
    <row r="20" spans="1:11" x14ac:dyDescent="0.2">
      <c r="A20" s="20" t="s">
        <v>350</v>
      </c>
      <c r="B20" s="21">
        <v>842</v>
      </c>
      <c r="C20" s="21">
        <v>298</v>
      </c>
      <c r="D20" s="21">
        <v>759</v>
      </c>
      <c r="E20" s="21">
        <v>70</v>
      </c>
      <c r="F20" s="21">
        <v>313</v>
      </c>
      <c r="G20" s="21">
        <v>131</v>
      </c>
      <c r="H20" s="21">
        <v>83</v>
      </c>
      <c r="I20" s="21">
        <v>29</v>
      </c>
      <c r="J20" s="21">
        <v>4</v>
      </c>
      <c r="K20" s="21">
        <v>9</v>
      </c>
    </row>
    <row r="21" spans="1:11" x14ac:dyDescent="0.2">
      <c r="A21" s="20" t="s">
        <v>351</v>
      </c>
      <c r="B21" s="21">
        <v>600</v>
      </c>
      <c r="C21" s="21">
        <v>287</v>
      </c>
      <c r="D21" s="21">
        <v>536</v>
      </c>
      <c r="E21" s="21">
        <v>57</v>
      </c>
      <c r="F21" s="21">
        <v>110</v>
      </c>
      <c r="G21" s="21">
        <v>59</v>
      </c>
      <c r="H21" s="21">
        <v>73</v>
      </c>
      <c r="I21" s="21">
        <v>25</v>
      </c>
      <c r="J21" s="21">
        <v>3</v>
      </c>
      <c r="K21" s="21">
        <v>9</v>
      </c>
    </row>
    <row r="22" spans="1:11" x14ac:dyDescent="0.2">
      <c r="A22" s="20" t="s">
        <v>352</v>
      </c>
      <c r="B22" s="21">
        <v>169</v>
      </c>
      <c r="C22" s="21">
        <v>123</v>
      </c>
      <c r="D22" s="21">
        <v>134</v>
      </c>
      <c r="E22" s="21">
        <v>35</v>
      </c>
      <c r="F22" s="21">
        <v>12</v>
      </c>
      <c r="G22" s="21">
        <v>13</v>
      </c>
      <c r="H22" s="21">
        <v>15</v>
      </c>
      <c r="I22" s="21">
        <v>3</v>
      </c>
      <c r="J22" s="21">
        <v>1</v>
      </c>
      <c r="K22" s="21">
        <v>5</v>
      </c>
    </row>
    <row r="23" spans="1:11" x14ac:dyDescent="0.2">
      <c r="A23" s="20" t="s">
        <v>353</v>
      </c>
      <c r="B23" s="21">
        <v>769</v>
      </c>
      <c r="C23" s="21">
        <v>410</v>
      </c>
      <c r="D23" s="21">
        <v>670</v>
      </c>
      <c r="E23" s="21">
        <v>92</v>
      </c>
      <c r="F23" s="21">
        <v>122</v>
      </c>
      <c r="G23" s="21">
        <v>72</v>
      </c>
      <c r="H23" s="21">
        <v>88</v>
      </c>
      <c r="I23" s="21">
        <v>28</v>
      </c>
      <c r="J23" s="21">
        <v>4</v>
      </c>
      <c r="K23" s="21">
        <v>14</v>
      </c>
    </row>
    <row r="24" spans="1:11" x14ac:dyDescent="0.2">
      <c r="A24" s="9" t="s">
        <v>354</v>
      </c>
      <c r="B24" s="10">
        <v>178</v>
      </c>
      <c r="C24" s="10">
        <v>63</v>
      </c>
      <c r="D24" s="10">
        <v>160</v>
      </c>
      <c r="E24" s="10">
        <v>13</v>
      </c>
      <c r="F24" s="10">
        <v>83</v>
      </c>
      <c r="G24" s="10">
        <v>38</v>
      </c>
      <c r="H24" s="10">
        <v>19</v>
      </c>
      <c r="I24" s="10">
        <v>5</v>
      </c>
      <c r="J24" s="10">
        <v>0</v>
      </c>
      <c r="K24" s="10">
        <v>1</v>
      </c>
    </row>
    <row r="25" spans="1:11" x14ac:dyDescent="0.2">
      <c r="A25" s="20" t="s">
        <v>344</v>
      </c>
      <c r="B25" s="21">
        <v>228</v>
      </c>
      <c r="C25" s="21">
        <v>84</v>
      </c>
      <c r="D25" s="21">
        <v>201</v>
      </c>
      <c r="E25" s="21">
        <v>22</v>
      </c>
      <c r="F25" s="21">
        <v>81</v>
      </c>
      <c r="G25" s="21">
        <v>37</v>
      </c>
      <c r="H25" s="21">
        <v>26</v>
      </c>
      <c r="I25" s="21">
        <v>9</v>
      </c>
      <c r="J25" s="21">
        <v>1</v>
      </c>
      <c r="K25" s="21">
        <v>2</v>
      </c>
    </row>
    <row r="26" spans="1:11" x14ac:dyDescent="0.2">
      <c r="A26" s="20" t="s">
        <v>345</v>
      </c>
      <c r="B26" s="21">
        <v>162</v>
      </c>
      <c r="C26" s="21">
        <v>73</v>
      </c>
      <c r="D26" s="21">
        <v>139</v>
      </c>
      <c r="E26" s="21">
        <v>18</v>
      </c>
      <c r="F26" s="21">
        <v>49</v>
      </c>
      <c r="G26" s="21">
        <v>23</v>
      </c>
      <c r="H26" s="21">
        <v>23</v>
      </c>
      <c r="I26" s="21">
        <v>8</v>
      </c>
      <c r="J26" s="21">
        <v>1</v>
      </c>
      <c r="K26" s="21">
        <v>2</v>
      </c>
    </row>
    <row r="27" spans="1:11" x14ac:dyDescent="0.2">
      <c r="A27" s="20" t="s">
        <v>346</v>
      </c>
      <c r="B27" s="21">
        <v>107</v>
      </c>
      <c r="C27" s="21">
        <v>51</v>
      </c>
      <c r="D27" s="21">
        <v>94</v>
      </c>
      <c r="E27" s="21">
        <v>10</v>
      </c>
      <c r="F27" s="21">
        <v>13</v>
      </c>
      <c r="G27" s="21">
        <v>13</v>
      </c>
      <c r="H27" s="21">
        <v>12</v>
      </c>
      <c r="I27" s="21">
        <v>6</v>
      </c>
      <c r="J27" s="21">
        <v>0</v>
      </c>
      <c r="K27" s="21">
        <v>2</v>
      </c>
    </row>
    <row r="28" spans="1:11" x14ac:dyDescent="0.2">
      <c r="A28" s="20" t="s">
        <v>347</v>
      </c>
      <c r="B28" s="21">
        <v>39</v>
      </c>
      <c r="C28" s="21">
        <v>27</v>
      </c>
      <c r="D28" s="21">
        <v>30</v>
      </c>
      <c r="E28" s="21">
        <v>9</v>
      </c>
      <c r="F28" s="21">
        <v>3</v>
      </c>
      <c r="G28" s="21">
        <v>8</v>
      </c>
      <c r="H28" s="21">
        <v>3</v>
      </c>
      <c r="I28" s="21">
        <v>1</v>
      </c>
      <c r="J28" s="21">
        <v>0</v>
      </c>
      <c r="K28" s="21">
        <v>2</v>
      </c>
    </row>
    <row r="29" spans="1:11" x14ac:dyDescent="0.2">
      <c r="A29" s="20" t="s">
        <v>348</v>
      </c>
      <c r="B29" s="21">
        <v>12</v>
      </c>
      <c r="C29" s="21">
        <v>9</v>
      </c>
      <c r="D29" s="21">
        <v>9</v>
      </c>
      <c r="E29" s="21">
        <v>1</v>
      </c>
      <c r="F29" s="21">
        <v>2</v>
      </c>
      <c r="G29" s="21">
        <v>1</v>
      </c>
      <c r="H29" s="21">
        <v>1</v>
      </c>
      <c r="I29" s="21">
        <v>0</v>
      </c>
      <c r="J29" s="21">
        <v>0</v>
      </c>
      <c r="K29" s="21">
        <v>0</v>
      </c>
    </row>
    <row r="30" spans="1:11" x14ac:dyDescent="0.2">
      <c r="A30" s="20" t="s">
        <v>349</v>
      </c>
      <c r="B30" s="21">
        <v>2</v>
      </c>
      <c r="C30" s="21">
        <v>2</v>
      </c>
      <c r="D30" s="21">
        <v>1</v>
      </c>
      <c r="E30" s="21">
        <v>0</v>
      </c>
      <c r="F30" s="21">
        <v>0</v>
      </c>
      <c r="G30" s="21">
        <v>0</v>
      </c>
      <c r="H30" s="21">
        <v>0</v>
      </c>
      <c r="I30" s="21">
        <v>0</v>
      </c>
      <c r="J30" s="21">
        <v>0</v>
      </c>
      <c r="K30" s="21">
        <v>0</v>
      </c>
    </row>
    <row r="31" spans="1:11" x14ac:dyDescent="0.2">
      <c r="A31" s="20" t="s">
        <v>350</v>
      </c>
      <c r="B31" s="21">
        <v>406</v>
      </c>
      <c r="C31" s="21">
        <v>147</v>
      </c>
      <c r="D31" s="21">
        <v>361</v>
      </c>
      <c r="E31" s="21">
        <v>35</v>
      </c>
      <c r="F31" s="21">
        <v>164</v>
      </c>
      <c r="G31" s="21">
        <v>75</v>
      </c>
      <c r="H31" s="21">
        <v>45</v>
      </c>
      <c r="I31" s="21">
        <v>14</v>
      </c>
      <c r="J31" s="21">
        <v>1</v>
      </c>
      <c r="K31" s="21">
        <v>3</v>
      </c>
    </row>
    <row r="32" spans="1:11" x14ac:dyDescent="0.2">
      <c r="A32" s="20" t="s">
        <v>351</v>
      </c>
      <c r="B32" s="21">
        <v>269</v>
      </c>
      <c r="C32" s="21">
        <v>124</v>
      </c>
      <c r="D32" s="21">
        <v>233</v>
      </c>
      <c r="E32" s="21">
        <v>28</v>
      </c>
      <c r="F32" s="21">
        <v>62</v>
      </c>
      <c r="G32" s="21">
        <v>36</v>
      </c>
      <c r="H32" s="21">
        <v>35</v>
      </c>
      <c r="I32" s="21">
        <v>14</v>
      </c>
      <c r="J32" s="21">
        <v>1</v>
      </c>
      <c r="K32" s="21">
        <v>4</v>
      </c>
    </row>
    <row r="33" spans="1:11" x14ac:dyDescent="0.2">
      <c r="A33" s="20" t="s">
        <v>352</v>
      </c>
      <c r="B33" s="21">
        <v>53</v>
      </c>
      <c r="C33" s="21">
        <v>38</v>
      </c>
      <c r="D33" s="21">
        <v>40</v>
      </c>
      <c r="E33" s="21">
        <v>10</v>
      </c>
      <c r="F33" s="21">
        <v>5</v>
      </c>
      <c r="G33" s="21">
        <v>9</v>
      </c>
      <c r="H33" s="21">
        <v>4</v>
      </c>
      <c r="I33" s="21">
        <v>1</v>
      </c>
      <c r="J33" s="21">
        <v>0</v>
      </c>
      <c r="K33" s="21">
        <v>2</v>
      </c>
    </row>
    <row r="34" spans="1:11" x14ac:dyDescent="0.2">
      <c r="A34" s="20" t="s">
        <v>353</v>
      </c>
      <c r="B34" s="21">
        <v>322</v>
      </c>
      <c r="C34" s="21">
        <v>162</v>
      </c>
      <c r="D34" s="21">
        <v>273</v>
      </c>
      <c r="E34" s="21">
        <v>38</v>
      </c>
      <c r="F34" s="21">
        <v>67</v>
      </c>
      <c r="G34" s="21">
        <v>45</v>
      </c>
      <c r="H34" s="21">
        <v>39</v>
      </c>
      <c r="I34" s="21">
        <v>15</v>
      </c>
      <c r="J34" s="21">
        <v>1</v>
      </c>
      <c r="K34" s="21">
        <v>6</v>
      </c>
    </row>
    <row r="35" spans="1:11" x14ac:dyDescent="0.2">
      <c r="A35" s="9" t="s">
        <v>355</v>
      </c>
      <c r="B35" s="10">
        <v>206</v>
      </c>
      <c r="C35" s="10">
        <v>78</v>
      </c>
      <c r="D35" s="10">
        <v>191</v>
      </c>
      <c r="E35" s="10">
        <v>18</v>
      </c>
      <c r="F35" s="10">
        <v>86</v>
      </c>
      <c r="G35" s="10">
        <v>31</v>
      </c>
      <c r="H35" s="10">
        <v>21</v>
      </c>
      <c r="I35" s="10">
        <v>6</v>
      </c>
      <c r="J35" s="10">
        <v>0</v>
      </c>
      <c r="K35" s="10">
        <v>0</v>
      </c>
    </row>
    <row r="36" spans="1:11" x14ac:dyDescent="0.2">
      <c r="A36" s="20" t="s">
        <v>344</v>
      </c>
      <c r="B36" s="21">
        <v>230</v>
      </c>
      <c r="C36" s="21">
        <v>73</v>
      </c>
      <c r="D36" s="21">
        <v>207</v>
      </c>
      <c r="E36" s="21">
        <v>17</v>
      </c>
      <c r="F36" s="21">
        <v>63</v>
      </c>
      <c r="G36" s="21">
        <v>25</v>
      </c>
      <c r="H36" s="21">
        <v>17</v>
      </c>
      <c r="I36" s="21">
        <v>9</v>
      </c>
      <c r="J36" s="21">
        <v>3</v>
      </c>
      <c r="K36" s="21">
        <v>6</v>
      </c>
    </row>
    <row r="37" spans="1:11" x14ac:dyDescent="0.2">
      <c r="A37" s="20" t="s">
        <v>345</v>
      </c>
      <c r="B37" s="21">
        <v>192</v>
      </c>
      <c r="C37" s="21">
        <v>90</v>
      </c>
      <c r="D37" s="21">
        <v>176</v>
      </c>
      <c r="E37" s="21">
        <v>21</v>
      </c>
      <c r="F37" s="21">
        <v>31</v>
      </c>
      <c r="G37" s="21">
        <v>15</v>
      </c>
      <c r="H37" s="21">
        <v>25</v>
      </c>
      <c r="I37" s="21">
        <v>5</v>
      </c>
      <c r="J37" s="21">
        <v>1</v>
      </c>
      <c r="K37" s="21">
        <v>2</v>
      </c>
    </row>
    <row r="38" spans="1:11" x14ac:dyDescent="0.2">
      <c r="A38" s="20" t="s">
        <v>346</v>
      </c>
      <c r="B38" s="21">
        <v>139</v>
      </c>
      <c r="C38" s="21">
        <v>73</v>
      </c>
      <c r="D38" s="21">
        <v>127</v>
      </c>
      <c r="E38" s="21">
        <v>8</v>
      </c>
      <c r="F38" s="21">
        <v>17</v>
      </c>
      <c r="G38" s="21">
        <v>8</v>
      </c>
      <c r="H38" s="21">
        <v>13</v>
      </c>
      <c r="I38" s="21">
        <v>6</v>
      </c>
      <c r="J38" s="21">
        <v>1</v>
      </c>
      <c r="K38" s="21">
        <v>3</v>
      </c>
    </row>
    <row r="39" spans="1:11" x14ac:dyDescent="0.2">
      <c r="A39" s="20" t="s">
        <v>347</v>
      </c>
      <c r="B39" s="21">
        <v>90</v>
      </c>
      <c r="C39" s="21">
        <v>63</v>
      </c>
      <c r="D39" s="21">
        <v>74</v>
      </c>
      <c r="E39" s="21">
        <v>20</v>
      </c>
      <c r="F39" s="21">
        <v>7</v>
      </c>
      <c r="G39" s="21">
        <v>4</v>
      </c>
      <c r="H39" s="21">
        <v>10</v>
      </c>
      <c r="I39" s="21">
        <v>1</v>
      </c>
      <c r="J39" s="21">
        <v>1</v>
      </c>
      <c r="K39" s="21">
        <v>3</v>
      </c>
    </row>
    <row r="40" spans="1:11" x14ac:dyDescent="0.2">
      <c r="A40" s="20" t="s">
        <v>348</v>
      </c>
      <c r="B40" s="21">
        <v>19</v>
      </c>
      <c r="C40" s="21">
        <v>16</v>
      </c>
      <c r="D40" s="21">
        <v>15</v>
      </c>
      <c r="E40" s="21">
        <v>5</v>
      </c>
      <c r="F40" s="21">
        <v>0</v>
      </c>
      <c r="G40" s="21">
        <v>0</v>
      </c>
      <c r="H40" s="21">
        <v>0</v>
      </c>
      <c r="I40" s="21">
        <v>0</v>
      </c>
      <c r="J40" s="21">
        <v>0</v>
      </c>
      <c r="K40" s="21">
        <v>0</v>
      </c>
    </row>
    <row r="41" spans="1:11" x14ac:dyDescent="0.2">
      <c r="A41" s="20" t="s">
        <v>349</v>
      </c>
      <c r="B41" s="21">
        <v>7</v>
      </c>
      <c r="C41" s="21">
        <v>6</v>
      </c>
      <c r="D41" s="21">
        <v>5</v>
      </c>
      <c r="E41" s="21">
        <v>0</v>
      </c>
      <c r="F41" s="21">
        <v>0</v>
      </c>
      <c r="G41" s="21">
        <v>0</v>
      </c>
      <c r="H41" s="21">
        <v>1</v>
      </c>
      <c r="I41" s="21">
        <v>1</v>
      </c>
      <c r="J41" s="21">
        <v>0</v>
      </c>
      <c r="K41" s="21">
        <v>0</v>
      </c>
    </row>
    <row r="42" spans="1:11" x14ac:dyDescent="0.2">
      <c r="A42" s="20" t="s">
        <v>350</v>
      </c>
      <c r="B42" s="21">
        <v>436</v>
      </c>
      <c r="C42" s="21">
        <v>151</v>
      </c>
      <c r="D42" s="21">
        <v>398</v>
      </c>
      <c r="E42" s="21">
        <v>35</v>
      </c>
      <c r="F42" s="21">
        <v>149</v>
      </c>
      <c r="G42" s="21">
        <v>56</v>
      </c>
      <c r="H42" s="21">
        <v>38</v>
      </c>
      <c r="I42" s="21">
        <v>15</v>
      </c>
      <c r="J42" s="21">
        <v>3</v>
      </c>
      <c r="K42" s="21">
        <v>6</v>
      </c>
    </row>
    <row r="43" spans="1:11" x14ac:dyDescent="0.2">
      <c r="A43" s="20" t="s">
        <v>351</v>
      </c>
      <c r="B43" s="21">
        <v>331</v>
      </c>
      <c r="C43" s="21">
        <v>163</v>
      </c>
      <c r="D43" s="21">
        <v>303</v>
      </c>
      <c r="E43" s="21">
        <v>29</v>
      </c>
      <c r="F43" s="21">
        <v>48</v>
      </c>
      <c r="G43" s="21">
        <v>23</v>
      </c>
      <c r="H43" s="21">
        <v>38</v>
      </c>
      <c r="I43" s="21">
        <v>11</v>
      </c>
      <c r="J43" s="21">
        <v>2</v>
      </c>
      <c r="K43" s="21">
        <v>5</v>
      </c>
    </row>
    <row r="44" spans="1:11" x14ac:dyDescent="0.2">
      <c r="A44" s="20" t="s">
        <v>352</v>
      </c>
      <c r="B44" s="21">
        <v>116</v>
      </c>
      <c r="C44" s="21">
        <v>85</v>
      </c>
      <c r="D44" s="21">
        <v>94</v>
      </c>
      <c r="E44" s="21">
        <v>25</v>
      </c>
      <c r="F44" s="21">
        <v>7</v>
      </c>
      <c r="G44" s="21">
        <v>4</v>
      </c>
      <c r="H44" s="21">
        <v>11</v>
      </c>
      <c r="I44" s="21">
        <v>2</v>
      </c>
      <c r="J44" s="21">
        <v>1</v>
      </c>
      <c r="K44" s="21">
        <v>3</v>
      </c>
    </row>
    <row r="45" spans="1:11" x14ac:dyDescent="0.2">
      <c r="A45" s="20" t="s">
        <v>353</v>
      </c>
      <c r="B45" s="21">
        <v>447</v>
      </c>
      <c r="C45" s="21">
        <v>248</v>
      </c>
      <c r="D45" s="21">
        <v>397</v>
      </c>
      <c r="E45" s="21">
        <v>54</v>
      </c>
      <c r="F45" s="21">
        <v>55</v>
      </c>
      <c r="G45" s="21">
        <v>27</v>
      </c>
      <c r="H45" s="21">
        <v>49</v>
      </c>
      <c r="I45" s="21">
        <v>13</v>
      </c>
      <c r="J45" s="21">
        <v>3</v>
      </c>
      <c r="K45" s="21">
        <v>8</v>
      </c>
    </row>
    <row r="46" spans="1:11" x14ac:dyDescent="0.2">
      <c r="A46" s="9" t="s">
        <v>356</v>
      </c>
      <c r="B46" s="9"/>
      <c r="C46" s="9"/>
      <c r="D46" s="9"/>
      <c r="E46" s="9"/>
      <c r="F46" s="9"/>
      <c r="G46" s="9"/>
      <c r="H46" s="9"/>
      <c r="I46" s="9"/>
      <c r="J46" s="9"/>
      <c r="K46" s="9"/>
    </row>
    <row r="47" spans="1:11" x14ac:dyDescent="0.2">
      <c r="A47" s="20" t="s">
        <v>357</v>
      </c>
      <c r="B47" s="21">
        <v>4</v>
      </c>
      <c r="C47" s="21">
        <v>2</v>
      </c>
      <c r="D47" s="21">
        <v>2</v>
      </c>
      <c r="E47" s="21">
        <v>0</v>
      </c>
      <c r="F47" s="21">
        <v>1</v>
      </c>
      <c r="G47" s="21">
        <v>1</v>
      </c>
      <c r="H47" s="21">
        <v>0</v>
      </c>
      <c r="I47" s="21">
        <v>1</v>
      </c>
      <c r="J47" s="21">
        <v>0</v>
      </c>
      <c r="K47" s="21">
        <v>0</v>
      </c>
    </row>
    <row r="48" spans="1:11" x14ac:dyDescent="0.2">
      <c r="A48" s="20" t="s">
        <v>328</v>
      </c>
      <c r="B48" s="21">
        <v>1170</v>
      </c>
      <c r="C48" s="21">
        <v>469</v>
      </c>
      <c r="D48" s="21">
        <v>1054</v>
      </c>
      <c r="E48" s="21">
        <v>99</v>
      </c>
      <c r="F48" s="21">
        <v>370</v>
      </c>
      <c r="G48" s="21">
        <v>174</v>
      </c>
      <c r="H48" s="21">
        <v>111</v>
      </c>
      <c r="I48" s="21">
        <v>36</v>
      </c>
      <c r="J48" s="21">
        <v>5</v>
      </c>
      <c r="K48" s="21">
        <v>15</v>
      </c>
    </row>
    <row r="49" spans="1:11" x14ac:dyDescent="0.2">
      <c r="A49" s="20" t="s">
        <v>329</v>
      </c>
      <c r="B49" s="21">
        <v>94</v>
      </c>
      <c r="C49" s="21">
        <v>46</v>
      </c>
      <c r="D49" s="21">
        <v>85</v>
      </c>
      <c r="E49" s="21">
        <v>14</v>
      </c>
      <c r="F49" s="21">
        <v>21</v>
      </c>
      <c r="G49" s="21">
        <v>11</v>
      </c>
      <c r="H49" s="21">
        <v>12</v>
      </c>
      <c r="I49" s="21">
        <v>3</v>
      </c>
      <c r="J49" s="21">
        <v>1</v>
      </c>
      <c r="K49" s="21">
        <v>2</v>
      </c>
    </row>
    <row r="50" spans="1:11" x14ac:dyDescent="0.2">
      <c r="A50" s="20" t="s">
        <v>330</v>
      </c>
      <c r="B50" s="21">
        <v>342</v>
      </c>
      <c r="C50" s="21">
        <v>191</v>
      </c>
      <c r="D50" s="21">
        <v>288</v>
      </c>
      <c r="E50" s="21">
        <v>49</v>
      </c>
      <c r="F50" s="21">
        <v>43</v>
      </c>
      <c r="G50" s="21">
        <v>17</v>
      </c>
      <c r="H50" s="21">
        <v>48</v>
      </c>
      <c r="I50" s="21">
        <v>17</v>
      </c>
      <c r="J50" s="21">
        <v>1</v>
      </c>
      <c r="K50" s="21">
        <v>6</v>
      </c>
    </row>
    <row r="51" spans="1:11" x14ac:dyDescent="0.2">
      <c r="A51" s="20" t="s">
        <v>358</v>
      </c>
      <c r="B51" s="21">
        <v>1</v>
      </c>
      <c r="C51" s="21">
        <v>0</v>
      </c>
      <c r="D51" s="21">
        <v>0</v>
      </c>
      <c r="E51" s="21">
        <v>0</v>
      </c>
      <c r="F51" s="21">
        <v>0</v>
      </c>
      <c r="G51" s="21">
        <v>0</v>
      </c>
      <c r="H51" s="21">
        <v>0</v>
      </c>
      <c r="I51" s="21">
        <v>0</v>
      </c>
      <c r="J51" s="21">
        <v>1</v>
      </c>
      <c r="K51" s="21">
        <v>0</v>
      </c>
    </row>
    <row r="52" spans="1:11" x14ac:dyDescent="0.2">
      <c r="A52" s="9" t="s">
        <v>359</v>
      </c>
      <c r="B52" s="10">
        <v>1</v>
      </c>
      <c r="C52" s="10">
        <v>0</v>
      </c>
      <c r="D52" s="10">
        <v>0</v>
      </c>
      <c r="E52" s="10">
        <v>0</v>
      </c>
      <c r="F52" s="10">
        <v>1</v>
      </c>
      <c r="G52" s="10">
        <v>1</v>
      </c>
      <c r="H52" s="10">
        <v>0</v>
      </c>
      <c r="I52" s="10">
        <v>0</v>
      </c>
      <c r="J52" s="10">
        <v>0</v>
      </c>
      <c r="K52" s="10">
        <v>0</v>
      </c>
    </row>
    <row r="53" spans="1:11" x14ac:dyDescent="0.2">
      <c r="A53" s="20" t="s">
        <v>331</v>
      </c>
      <c r="B53" s="21">
        <v>640</v>
      </c>
      <c r="C53" s="21">
        <v>259</v>
      </c>
      <c r="D53" s="21">
        <v>564</v>
      </c>
      <c r="E53" s="21">
        <v>64</v>
      </c>
      <c r="F53" s="21">
        <v>219</v>
      </c>
      <c r="G53" s="21">
        <v>107</v>
      </c>
      <c r="H53" s="21">
        <v>72</v>
      </c>
      <c r="I53" s="21">
        <v>21</v>
      </c>
      <c r="J53" s="21">
        <v>2</v>
      </c>
      <c r="K53" s="21">
        <v>9</v>
      </c>
    </row>
    <row r="54" spans="1:11" x14ac:dyDescent="0.2">
      <c r="A54" s="20" t="s">
        <v>332</v>
      </c>
      <c r="B54" s="21">
        <v>18</v>
      </c>
      <c r="C54" s="21">
        <v>8</v>
      </c>
      <c r="D54" s="21">
        <v>17</v>
      </c>
      <c r="E54" s="21">
        <v>0</v>
      </c>
      <c r="F54" s="21">
        <v>5</v>
      </c>
      <c r="G54" s="21">
        <v>4</v>
      </c>
      <c r="H54" s="21">
        <v>2</v>
      </c>
      <c r="I54" s="21">
        <v>2</v>
      </c>
      <c r="J54" s="21">
        <v>0</v>
      </c>
      <c r="K54" s="21">
        <v>0</v>
      </c>
    </row>
    <row r="55" spans="1:11" x14ac:dyDescent="0.2">
      <c r="A55" s="20" t="s">
        <v>333</v>
      </c>
      <c r="B55" s="21">
        <v>69</v>
      </c>
      <c r="C55" s="21">
        <v>42</v>
      </c>
      <c r="D55" s="21">
        <v>53</v>
      </c>
      <c r="E55" s="21">
        <v>9</v>
      </c>
      <c r="F55" s="21">
        <v>6</v>
      </c>
      <c r="G55" s="21">
        <v>8</v>
      </c>
      <c r="H55" s="21">
        <v>10</v>
      </c>
      <c r="I55" s="21">
        <v>6</v>
      </c>
      <c r="J55" s="21">
        <v>0</v>
      </c>
      <c r="K55" s="21">
        <v>0</v>
      </c>
    </row>
    <row r="56" spans="1:11" x14ac:dyDescent="0.2">
      <c r="A56" s="20" t="s">
        <v>358</v>
      </c>
      <c r="B56" s="21">
        <v>0</v>
      </c>
      <c r="C56" s="21">
        <v>0</v>
      </c>
      <c r="D56" s="21">
        <v>0</v>
      </c>
      <c r="E56" s="21">
        <v>0</v>
      </c>
      <c r="F56" s="21">
        <v>0</v>
      </c>
      <c r="G56" s="21">
        <v>0</v>
      </c>
      <c r="H56" s="21">
        <v>0</v>
      </c>
      <c r="I56" s="21">
        <v>0</v>
      </c>
      <c r="J56" s="21">
        <v>0</v>
      </c>
      <c r="K56" s="21">
        <v>0</v>
      </c>
    </row>
    <row r="57" spans="1:11" x14ac:dyDescent="0.2">
      <c r="A57" s="9" t="s">
        <v>360</v>
      </c>
      <c r="B57" s="10">
        <v>3</v>
      </c>
      <c r="C57" s="10">
        <v>2</v>
      </c>
      <c r="D57" s="10">
        <v>2</v>
      </c>
      <c r="E57" s="10">
        <v>0</v>
      </c>
      <c r="F57" s="10">
        <v>0</v>
      </c>
      <c r="G57" s="10">
        <v>0</v>
      </c>
      <c r="H57" s="10">
        <v>0</v>
      </c>
      <c r="I57" s="10">
        <v>1</v>
      </c>
      <c r="J57" s="10">
        <v>0</v>
      </c>
      <c r="K57" s="10">
        <v>0</v>
      </c>
    </row>
    <row r="58" spans="1:11" x14ac:dyDescent="0.2">
      <c r="A58" s="20" t="s">
        <v>331</v>
      </c>
      <c r="B58" s="21">
        <v>530</v>
      </c>
      <c r="C58" s="21">
        <v>210</v>
      </c>
      <c r="D58" s="21">
        <v>490</v>
      </c>
      <c r="E58" s="21">
        <v>35</v>
      </c>
      <c r="F58" s="21">
        <v>151</v>
      </c>
      <c r="G58" s="21">
        <v>67</v>
      </c>
      <c r="H58" s="21">
        <v>39</v>
      </c>
      <c r="I58" s="21">
        <v>15</v>
      </c>
      <c r="J58" s="21">
        <v>3</v>
      </c>
      <c r="K58" s="21">
        <v>6</v>
      </c>
    </row>
    <row r="59" spans="1:11" x14ac:dyDescent="0.2">
      <c r="A59" s="20" t="s">
        <v>332</v>
      </c>
      <c r="B59" s="21">
        <v>76</v>
      </c>
      <c r="C59" s="21">
        <v>38</v>
      </c>
      <c r="D59" s="21">
        <v>68</v>
      </c>
      <c r="E59" s="21">
        <v>14</v>
      </c>
      <c r="F59" s="21">
        <v>16</v>
      </c>
      <c r="G59" s="21">
        <v>7</v>
      </c>
      <c r="H59" s="21">
        <v>10</v>
      </c>
      <c r="I59" s="21">
        <v>1</v>
      </c>
      <c r="J59" s="21">
        <v>1</v>
      </c>
      <c r="K59" s="21">
        <v>2</v>
      </c>
    </row>
    <row r="60" spans="1:11" x14ac:dyDescent="0.2">
      <c r="A60" s="20" t="s">
        <v>333</v>
      </c>
      <c r="B60" s="21">
        <v>273</v>
      </c>
      <c r="C60" s="21">
        <v>149</v>
      </c>
      <c r="D60" s="21">
        <v>235</v>
      </c>
      <c r="E60" s="21">
        <v>40</v>
      </c>
      <c r="F60" s="21">
        <v>37</v>
      </c>
      <c r="G60" s="21">
        <v>9</v>
      </c>
      <c r="H60" s="21">
        <v>38</v>
      </c>
      <c r="I60" s="21">
        <v>11</v>
      </c>
      <c r="J60" s="21">
        <v>1</v>
      </c>
      <c r="K60" s="21">
        <v>6</v>
      </c>
    </row>
    <row r="61" spans="1:11" x14ac:dyDescent="0.2">
      <c r="A61" s="20" t="s">
        <v>358</v>
      </c>
      <c r="B61" s="21">
        <v>1</v>
      </c>
      <c r="C61" s="21">
        <v>0</v>
      </c>
      <c r="D61" s="21">
        <v>0</v>
      </c>
      <c r="E61" s="21">
        <v>0</v>
      </c>
      <c r="F61" s="21">
        <v>0</v>
      </c>
      <c r="G61" s="21">
        <v>0</v>
      </c>
      <c r="H61" s="21">
        <v>0</v>
      </c>
      <c r="I61" s="21">
        <v>0</v>
      </c>
      <c r="J61" s="21">
        <v>1</v>
      </c>
      <c r="K61" s="21">
        <v>0</v>
      </c>
    </row>
    <row r="62" spans="1:11" x14ac:dyDescent="0.2">
      <c r="A62" s="9" t="s">
        <v>361</v>
      </c>
      <c r="B62" s="9"/>
      <c r="C62" s="9"/>
      <c r="D62" s="9"/>
      <c r="E62" s="9"/>
      <c r="F62" s="9"/>
      <c r="G62" s="9"/>
      <c r="H62" s="9"/>
      <c r="I62" s="9"/>
      <c r="J62" s="9"/>
      <c r="K62" s="9"/>
    </row>
    <row r="63" spans="1:11" x14ac:dyDescent="0.2">
      <c r="A63" s="20" t="s">
        <v>362</v>
      </c>
      <c r="B63" s="21">
        <v>270</v>
      </c>
      <c r="C63" s="21">
        <v>140</v>
      </c>
      <c r="D63" s="21">
        <v>213</v>
      </c>
      <c r="E63" s="21">
        <v>49</v>
      </c>
      <c r="F63" s="21">
        <v>58</v>
      </c>
      <c r="G63" s="21">
        <v>31</v>
      </c>
      <c r="H63" s="21">
        <v>44</v>
      </c>
      <c r="I63" s="21">
        <v>19</v>
      </c>
      <c r="J63" s="21">
        <v>2</v>
      </c>
      <c r="K63" s="21">
        <v>13</v>
      </c>
    </row>
    <row r="64" spans="1:11" x14ac:dyDescent="0.2">
      <c r="A64" s="20" t="s">
        <v>363</v>
      </c>
      <c r="B64" s="21">
        <v>824</v>
      </c>
      <c r="C64" s="21">
        <v>312</v>
      </c>
      <c r="D64" s="21">
        <v>747</v>
      </c>
      <c r="E64" s="21">
        <v>47</v>
      </c>
      <c r="F64" s="21">
        <v>225</v>
      </c>
      <c r="G64" s="21">
        <v>96</v>
      </c>
      <c r="H64" s="21">
        <v>43</v>
      </c>
      <c r="I64" s="21">
        <v>25</v>
      </c>
      <c r="J64" s="21">
        <v>5</v>
      </c>
      <c r="K64" s="21">
        <v>6</v>
      </c>
    </row>
    <row r="65" spans="1:11" x14ac:dyDescent="0.2">
      <c r="A65" s="20" t="s">
        <v>364</v>
      </c>
      <c r="B65" s="21">
        <v>517</v>
      </c>
      <c r="C65" s="21">
        <v>256</v>
      </c>
      <c r="D65" s="21">
        <v>469</v>
      </c>
      <c r="E65" s="21">
        <v>66</v>
      </c>
      <c r="F65" s="21">
        <v>152</v>
      </c>
      <c r="G65" s="21">
        <v>76</v>
      </c>
      <c r="H65" s="21">
        <v>84</v>
      </c>
      <c r="I65" s="21">
        <v>13</v>
      </c>
      <c r="J65" s="21">
        <v>1</v>
      </c>
      <c r="K65" s="21">
        <v>4</v>
      </c>
    </row>
    <row r="66" spans="1:11" x14ac:dyDescent="0.2">
      <c r="A66" s="20" t="s">
        <v>365</v>
      </c>
      <c r="B66" s="21">
        <v>0</v>
      </c>
      <c r="C66" s="21">
        <v>0</v>
      </c>
      <c r="D66" s="21">
        <v>0</v>
      </c>
      <c r="E66" s="21">
        <v>0</v>
      </c>
      <c r="F66" s="21">
        <v>0</v>
      </c>
      <c r="G66" s="21">
        <v>0</v>
      </c>
      <c r="H66" s="21">
        <v>0</v>
      </c>
      <c r="I66" s="21">
        <v>0</v>
      </c>
      <c r="J66" s="21">
        <v>0</v>
      </c>
      <c r="K66" s="21">
        <v>0</v>
      </c>
    </row>
    <row r="67" spans="1:11" x14ac:dyDescent="0.2">
      <c r="A67" s="20" t="s">
        <v>366</v>
      </c>
      <c r="B67" s="21">
        <v>0</v>
      </c>
      <c r="C67" s="21">
        <v>0</v>
      </c>
      <c r="D67" s="21">
        <v>0</v>
      </c>
      <c r="E67" s="21">
        <v>0</v>
      </c>
      <c r="F67" s="21">
        <v>0</v>
      </c>
      <c r="G67" s="21">
        <v>0</v>
      </c>
      <c r="H67" s="21">
        <v>0</v>
      </c>
      <c r="I67" s="21">
        <v>0</v>
      </c>
      <c r="J67" s="21">
        <v>0</v>
      </c>
      <c r="K67" s="21">
        <v>0</v>
      </c>
    </row>
    <row r="68" spans="1:11" x14ac:dyDescent="0.2">
      <c r="A68" s="9" t="s">
        <v>367</v>
      </c>
      <c r="B68" s="9"/>
      <c r="C68" s="9"/>
      <c r="D68" s="9"/>
      <c r="E68" s="9"/>
      <c r="F68" s="9"/>
      <c r="G68" s="9"/>
      <c r="H68" s="9"/>
      <c r="I68" s="9"/>
      <c r="J68" s="9"/>
      <c r="K68" s="9"/>
    </row>
    <row r="69" spans="1:11" x14ac:dyDescent="0.2">
      <c r="A69" s="20" t="s">
        <v>368</v>
      </c>
      <c r="B69" s="21">
        <v>213</v>
      </c>
      <c r="C69" s="21">
        <v>99</v>
      </c>
      <c r="D69" s="21">
        <v>184</v>
      </c>
      <c r="E69" s="21">
        <v>17</v>
      </c>
      <c r="F69" s="21">
        <v>35</v>
      </c>
      <c r="G69" s="21">
        <v>14</v>
      </c>
      <c r="H69" s="21">
        <v>15</v>
      </c>
      <c r="I69" s="21">
        <v>10</v>
      </c>
      <c r="J69" s="21">
        <v>0</v>
      </c>
      <c r="K69" s="21">
        <v>2</v>
      </c>
    </row>
    <row r="70" spans="1:11" x14ac:dyDescent="0.2">
      <c r="A70" s="20" t="s">
        <v>180</v>
      </c>
      <c r="B70" s="21">
        <v>1114</v>
      </c>
      <c r="C70" s="21">
        <v>445</v>
      </c>
      <c r="D70" s="21">
        <v>1006</v>
      </c>
      <c r="E70" s="21">
        <v>89</v>
      </c>
      <c r="F70" s="21">
        <v>349</v>
      </c>
      <c r="G70" s="21">
        <v>161</v>
      </c>
      <c r="H70" s="21">
        <v>100</v>
      </c>
      <c r="I70" s="21">
        <v>34</v>
      </c>
      <c r="J70" s="21">
        <v>5</v>
      </c>
      <c r="K70" s="21">
        <v>13</v>
      </c>
    </row>
    <row r="71" spans="1:11" x14ac:dyDescent="0.2">
      <c r="A71" s="20" t="s">
        <v>369</v>
      </c>
      <c r="B71" s="21">
        <v>53</v>
      </c>
      <c r="C71" s="21">
        <v>15</v>
      </c>
      <c r="D71" s="21">
        <v>47</v>
      </c>
      <c r="E71" s="21">
        <v>4</v>
      </c>
      <c r="F71" s="21">
        <v>25</v>
      </c>
      <c r="G71" s="21">
        <v>11</v>
      </c>
      <c r="H71" s="21">
        <v>6</v>
      </c>
      <c r="I71" s="21">
        <v>2</v>
      </c>
      <c r="J71" s="21">
        <v>0</v>
      </c>
      <c r="K71" s="21">
        <v>3</v>
      </c>
    </row>
    <row r="72" spans="1:11" x14ac:dyDescent="0.2">
      <c r="A72" s="20" t="s">
        <v>370</v>
      </c>
      <c r="B72" s="21">
        <v>649</v>
      </c>
      <c r="C72" s="21">
        <v>326</v>
      </c>
      <c r="D72" s="21">
        <v>563</v>
      </c>
      <c r="E72" s="21">
        <v>99</v>
      </c>
      <c r="F72" s="21">
        <v>181</v>
      </c>
      <c r="G72" s="21">
        <v>92</v>
      </c>
      <c r="H72" s="21">
        <v>110</v>
      </c>
      <c r="I72" s="21">
        <v>27</v>
      </c>
      <c r="J72" s="21">
        <v>2</v>
      </c>
      <c r="K72" s="21">
        <v>13</v>
      </c>
    </row>
    <row r="73" spans="1:11" x14ac:dyDescent="0.2">
      <c r="A73" s="20" t="s">
        <v>371</v>
      </c>
      <c r="B73" s="21">
        <v>42</v>
      </c>
      <c r="C73" s="21">
        <v>20</v>
      </c>
      <c r="D73" s="21">
        <v>38</v>
      </c>
      <c r="E73" s="21">
        <v>5</v>
      </c>
      <c r="F73" s="21">
        <v>15</v>
      </c>
      <c r="G73" s="21">
        <v>7</v>
      </c>
      <c r="H73" s="21">
        <v>4</v>
      </c>
      <c r="I73" s="21">
        <v>3</v>
      </c>
      <c r="J73" s="21">
        <v>2</v>
      </c>
      <c r="K73" s="21">
        <v>0</v>
      </c>
    </row>
    <row r="74" spans="1:11" x14ac:dyDescent="0.2">
      <c r="A74" s="20" t="s">
        <v>366</v>
      </c>
      <c r="B74" s="21">
        <v>3</v>
      </c>
      <c r="C74" s="21">
        <v>1</v>
      </c>
      <c r="D74" s="21">
        <v>2</v>
      </c>
      <c r="E74" s="21">
        <v>0</v>
      </c>
      <c r="F74" s="21">
        <v>1</v>
      </c>
      <c r="G74" s="21">
        <v>0</v>
      </c>
      <c r="H74" s="21">
        <v>0</v>
      </c>
      <c r="I74" s="21">
        <v>0</v>
      </c>
      <c r="J74" s="21">
        <v>0</v>
      </c>
      <c r="K74" s="21">
        <v>1</v>
      </c>
    </row>
    <row r="75" spans="1:11" x14ac:dyDescent="0.2">
      <c r="A75" s="9" t="s">
        <v>372</v>
      </c>
      <c r="B75" s="9"/>
      <c r="C75" s="9"/>
      <c r="D75" s="9"/>
      <c r="E75" s="9"/>
      <c r="F75" s="9"/>
      <c r="G75" s="9"/>
      <c r="H75" s="9"/>
      <c r="I75" s="9"/>
      <c r="J75" s="9"/>
      <c r="K75" s="9"/>
    </row>
    <row r="76" spans="1:11" x14ac:dyDescent="0.2">
      <c r="A76" s="20" t="s">
        <v>373</v>
      </c>
      <c r="B76" s="21">
        <v>213</v>
      </c>
      <c r="C76" s="21">
        <v>99</v>
      </c>
      <c r="D76" s="21">
        <v>184</v>
      </c>
      <c r="E76" s="21">
        <v>17</v>
      </c>
      <c r="F76" s="21">
        <v>35</v>
      </c>
      <c r="G76" s="21">
        <v>14</v>
      </c>
      <c r="H76" s="21">
        <v>15</v>
      </c>
      <c r="I76" s="21">
        <v>10</v>
      </c>
      <c r="J76" s="21">
        <v>0</v>
      </c>
      <c r="K76" s="21">
        <v>2</v>
      </c>
    </row>
    <row r="77" spans="1:11" x14ac:dyDescent="0.2">
      <c r="A77" s="20" t="s">
        <v>374</v>
      </c>
      <c r="B77" s="21">
        <v>817</v>
      </c>
      <c r="C77" s="21">
        <v>341</v>
      </c>
      <c r="D77" s="21">
        <v>734</v>
      </c>
      <c r="E77" s="21">
        <v>69</v>
      </c>
      <c r="F77" s="21">
        <v>215</v>
      </c>
      <c r="G77" s="21">
        <v>101</v>
      </c>
      <c r="H77" s="21">
        <v>69</v>
      </c>
      <c r="I77" s="21">
        <v>25</v>
      </c>
      <c r="J77" s="21">
        <v>5</v>
      </c>
      <c r="K77" s="21">
        <v>9</v>
      </c>
    </row>
    <row r="78" spans="1:11" x14ac:dyDescent="0.2">
      <c r="A78" s="20" t="s">
        <v>375</v>
      </c>
      <c r="B78" s="21">
        <v>311</v>
      </c>
      <c r="C78" s="21">
        <v>138</v>
      </c>
      <c r="D78" s="21">
        <v>273</v>
      </c>
      <c r="E78" s="21">
        <v>38</v>
      </c>
      <c r="F78" s="21">
        <v>69</v>
      </c>
      <c r="G78" s="21">
        <v>35</v>
      </c>
      <c r="H78" s="21">
        <v>36</v>
      </c>
      <c r="I78" s="21">
        <v>12</v>
      </c>
      <c r="J78" s="21">
        <v>1</v>
      </c>
      <c r="K78" s="21">
        <v>6</v>
      </c>
    </row>
    <row r="79" spans="1:11" x14ac:dyDescent="0.2">
      <c r="A79" s="20" t="s">
        <v>376</v>
      </c>
      <c r="B79" s="21">
        <v>117</v>
      </c>
      <c r="C79" s="21">
        <v>64</v>
      </c>
      <c r="D79" s="21">
        <v>105</v>
      </c>
      <c r="E79" s="21">
        <v>19</v>
      </c>
      <c r="F79" s="21">
        <v>36</v>
      </c>
      <c r="G79" s="21">
        <v>17</v>
      </c>
      <c r="H79" s="21">
        <v>19</v>
      </c>
      <c r="I79" s="21">
        <v>4</v>
      </c>
      <c r="J79" s="21">
        <v>1</v>
      </c>
      <c r="K79" s="21">
        <v>2</v>
      </c>
    </row>
    <row r="80" spans="1:11" x14ac:dyDescent="0.2">
      <c r="A80" s="20" t="s">
        <v>377</v>
      </c>
      <c r="B80" s="21">
        <v>70</v>
      </c>
      <c r="C80" s="21">
        <v>26</v>
      </c>
      <c r="D80" s="21">
        <v>64</v>
      </c>
      <c r="E80" s="21">
        <v>8</v>
      </c>
      <c r="F80" s="21">
        <v>35</v>
      </c>
      <c r="G80" s="21">
        <v>15</v>
      </c>
      <c r="H80" s="21">
        <v>15</v>
      </c>
      <c r="I80" s="21">
        <v>2</v>
      </c>
      <c r="J80" s="21">
        <v>0</v>
      </c>
      <c r="K80" s="21">
        <v>2</v>
      </c>
    </row>
    <row r="81" spans="1:11" x14ac:dyDescent="0.2">
      <c r="A81" s="20" t="s">
        <v>378</v>
      </c>
      <c r="B81" s="21">
        <v>68</v>
      </c>
      <c r="C81" s="21">
        <v>33</v>
      </c>
      <c r="D81" s="21">
        <v>57</v>
      </c>
      <c r="E81" s="21">
        <v>11</v>
      </c>
      <c r="F81" s="21">
        <v>43</v>
      </c>
      <c r="G81" s="21">
        <v>21</v>
      </c>
      <c r="H81" s="21">
        <v>16</v>
      </c>
      <c r="I81" s="21">
        <v>3</v>
      </c>
      <c r="J81" s="21">
        <v>0</v>
      </c>
      <c r="K81" s="21">
        <v>1</v>
      </c>
    </row>
    <row r="82" spans="1:11" x14ac:dyDescent="0.2">
      <c r="A82" s="20" t="s">
        <v>366</v>
      </c>
      <c r="B82" s="21">
        <v>15</v>
      </c>
      <c r="C82" s="21">
        <v>7</v>
      </c>
      <c r="D82" s="21">
        <v>12</v>
      </c>
      <c r="E82" s="21">
        <v>0</v>
      </c>
      <c r="F82" s="21">
        <v>2</v>
      </c>
      <c r="G82" s="21">
        <v>0</v>
      </c>
      <c r="H82" s="21">
        <v>1</v>
      </c>
      <c r="I82" s="21">
        <v>1</v>
      </c>
      <c r="J82" s="21">
        <v>1</v>
      </c>
      <c r="K82" s="21">
        <v>1</v>
      </c>
    </row>
    <row r="83" spans="1:11" x14ac:dyDescent="0.2">
      <c r="A83" s="9" t="s">
        <v>379</v>
      </c>
      <c r="B83" s="9"/>
      <c r="C83" s="9"/>
      <c r="D83" s="9"/>
      <c r="E83" s="9"/>
      <c r="F83" s="9"/>
      <c r="G83" s="9"/>
      <c r="H83" s="9"/>
      <c r="I83" s="9"/>
      <c r="J83" s="9"/>
      <c r="K83" s="9"/>
    </row>
    <row r="84" spans="1:11" x14ac:dyDescent="0.2">
      <c r="A84" s="20" t="s">
        <v>380</v>
      </c>
      <c r="B84" s="21">
        <v>517</v>
      </c>
      <c r="C84" s="21">
        <v>184</v>
      </c>
      <c r="D84" s="21">
        <v>455</v>
      </c>
      <c r="E84" s="21">
        <v>46</v>
      </c>
      <c r="F84" s="21">
        <v>187</v>
      </c>
      <c r="G84" s="21">
        <v>88</v>
      </c>
      <c r="H84" s="21">
        <v>56</v>
      </c>
      <c r="I84" s="21">
        <v>20</v>
      </c>
      <c r="J84" s="21">
        <v>2</v>
      </c>
      <c r="K84" s="21">
        <v>6</v>
      </c>
    </row>
    <row r="85" spans="1:11" x14ac:dyDescent="0.2">
      <c r="A85" s="20" t="s">
        <v>381</v>
      </c>
      <c r="B85" s="21">
        <v>1086</v>
      </c>
      <c r="C85" s="21">
        <v>521</v>
      </c>
      <c r="D85" s="21">
        <v>966</v>
      </c>
      <c r="E85" s="21">
        <v>115</v>
      </c>
      <c r="F85" s="21">
        <v>248</v>
      </c>
      <c r="G85" s="21">
        <v>115</v>
      </c>
      <c r="H85" s="21">
        <v>114</v>
      </c>
      <c r="I85" s="21">
        <v>37</v>
      </c>
      <c r="J85" s="21">
        <v>6</v>
      </c>
      <c r="K85" s="21">
        <v>17</v>
      </c>
    </row>
    <row r="86" spans="1:11" x14ac:dyDescent="0.2">
      <c r="A86" s="20" t="s">
        <v>366</v>
      </c>
      <c r="B86" s="21">
        <v>8</v>
      </c>
      <c r="C86" s="21">
        <v>3</v>
      </c>
      <c r="D86" s="21">
        <v>8</v>
      </c>
      <c r="E86" s="21">
        <v>1</v>
      </c>
      <c r="F86" s="21">
        <v>0</v>
      </c>
      <c r="G86" s="21">
        <v>0</v>
      </c>
      <c r="H86" s="21">
        <v>1</v>
      </c>
      <c r="I86" s="21">
        <v>0</v>
      </c>
      <c r="J86" s="21">
        <v>0</v>
      </c>
      <c r="K86" s="21">
        <v>0</v>
      </c>
    </row>
    <row r="87" spans="1:11" x14ac:dyDescent="0.2">
      <c r="A87" s="9" t="s">
        <v>382</v>
      </c>
      <c r="B87" s="9"/>
      <c r="C87" s="9"/>
      <c r="D87" s="9"/>
      <c r="E87" s="9"/>
      <c r="F87" s="9"/>
      <c r="G87" s="9"/>
      <c r="H87" s="9"/>
      <c r="I87" s="9"/>
      <c r="J87" s="9"/>
      <c r="K87" s="9"/>
    </row>
    <row r="88" spans="1:11" x14ac:dyDescent="0.2">
      <c r="A88" s="20" t="s">
        <v>383</v>
      </c>
      <c r="B88" s="21">
        <v>253</v>
      </c>
      <c r="C88" s="21">
        <v>86</v>
      </c>
      <c r="D88" s="21">
        <v>218</v>
      </c>
      <c r="E88" s="21">
        <v>23</v>
      </c>
      <c r="F88" s="21">
        <v>99</v>
      </c>
      <c r="G88" s="21">
        <v>44</v>
      </c>
      <c r="H88" s="21">
        <v>32</v>
      </c>
      <c r="I88" s="21">
        <v>9</v>
      </c>
      <c r="J88" s="21">
        <v>1</v>
      </c>
      <c r="K88" s="21">
        <v>5</v>
      </c>
    </row>
    <row r="89" spans="1:11" x14ac:dyDescent="0.2">
      <c r="A89" s="20" t="s">
        <v>181</v>
      </c>
      <c r="B89" s="21">
        <v>1193</v>
      </c>
      <c r="C89" s="21">
        <v>552</v>
      </c>
      <c r="D89" s="21">
        <v>1066</v>
      </c>
      <c r="E89" s="21">
        <v>117</v>
      </c>
      <c r="F89" s="21">
        <v>297</v>
      </c>
      <c r="G89" s="21">
        <v>134</v>
      </c>
      <c r="H89" s="21">
        <v>121</v>
      </c>
      <c r="I89" s="21">
        <v>42</v>
      </c>
      <c r="J89" s="21">
        <v>6</v>
      </c>
      <c r="K89" s="21">
        <v>13</v>
      </c>
    </row>
    <row r="90" spans="1:11" x14ac:dyDescent="0.2">
      <c r="A90" s="20" t="s">
        <v>182</v>
      </c>
      <c r="B90" s="21">
        <v>21</v>
      </c>
      <c r="C90" s="21">
        <v>8</v>
      </c>
      <c r="D90" s="21">
        <v>21</v>
      </c>
      <c r="E90" s="21">
        <v>2</v>
      </c>
      <c r="F90" s="21">
        <v>6</v>
      </c>
      <c r="G90" s="21">
        <v>4</v>
      </c>
      <c r="H90" s="21">
        <v>1</v>
      </c>
      <c r="I90" s="21">
        <v>1</v>
      </c>
      <c r="J90" s="21">
        <v>0</v>
      </c>
      <c r="K90" s="21">
        <v>0</v>
      </c>
    </row>
    <row r="91" spans="1:11" x14ac:dyDescent="0.2">
      <c r="A91" s="20" t="s">
        <v>384</v>
      </c>
      <c r="B91" s="21">
        <v>20</v>
      </c>
      <c r="C91" s="21">
        <v>8</v>
      </c>
      <c r="D91" s="21">
        <v>16</v>
      </c>
      <c r="E91" s="21">
        <v>1</v>
      </c>
      <c r="F91" s="21">
        <v>3</v>
      </c>
      <c r="G91" s="21">
        <v>2</v>
      </c>
      <c r="H91" s="21">
        <v>2</v>
      </c>
      <c r="I91" s="21">
        <v>1</v>
      </c>
      <c r="J91" s="21">
        <v>0</v>
      </c>
      <c r="K91" s="21">
        <v>3</v>
      </c>
    </row>
    <row r="92" spans="1:11" x14ac:dyDescent="0.2">
      <c r="A92" s="20" t="s">
        <v>183</v>
      </c>
      <c r="B92" s="21">
        <v>43</v>
      </c>
      <c r="C92" s="21">
        <v>15</v>
      </c>
      <c r="D92" s="21">
        <v>37</v>
      </c>
      <c r="E92" s="21">
        <v>2</v>
      </c>
      <c r="F92" s="21">
        <v>13</v>
      </c>
      <c r="G92" s="21">
        <v>12</v>
      </c>
      <c r="H92" s="21">
        <v>4</v>
      </c>
      <c r="I92" s="21">
        <v>1</v>
      </c>
      <c r="J92" s="21">
        <v>0</v>
      </c>
      <c r="K92" s="21">
        <v>1</v>
      </c>
    </row>
    <row r="93" spans="1:11" x14ac:dyDescent="0.2">
      <c r="A93" s="20" t="s">
        <v>385</v>
      </c>
      <c r="B93" s="21">
        <v>15</v>
      </c>
      <c r="C93" s="21">
        <v>12</v>
      </c>
      <c r="D93" s="21">
        <v>13</v>
      </c>
      <c r="E93" s="21">
        <v>9</v>
      </c>
      <c r="F93" s="21">
        <v>1</v>
      </c>
      <c r="G93" s="21">
        <v>0</v>
      </c>
      <c r="H93" s="21">
        <v>2</v>
      </c>
      <c r="I93" s="21">
        <v>0</v>
      </c>
      <c r="J93" s="21">
        <v>0</v>
      </c>
      <c r="K93" s="21">
        <v>0</v>
      </c>
    </row>
    <row r="94" spans="1:11" x14ac:dyDescent="0.2">
      <c r="A94" s="20" t="s">
        <v>386</v>
      </c>
      <c r="B94" s="21">
        <v>7</v>
      </c>
      <c r="C94" s="21">
        <v>2</v>
      </c>
      <c r="D94" s="21">
        <v>6</v>
      </c>
      <c r="E94" s="21">
        <v>0</v>
      </c>
      <c r="F94" s="21">
        <v>1</v>
      </c>
      <c r="G94" s="21">
        <v>0</v>
      </c>
      <c r="H94" s="21">
        <v>0</v>
      </c>
      <c r="I94" s="21">
        <v>1</v>
      </c>
      <c r="J94" s="21">
        <v>0</v>
      </c>
      <c r="K94" s="21">
        <v>1</v>
      </c>
    </row>
    <row r="95" spans="1:11" x14ac:dyDescent="0.2">
      <c r="A95" s="20" t="s">
        <v>387</v>
      </c>
      <c r="B95" s="21">
        <v>7</v>
      </c>
      <c r="C95" s="21">
        <v>4</v>
      </c>
      <c r="D95" s="21">
        <v>7</v>
      </c>
      <c r="E95" s="21">
        <v>1</v>
      </c>
      <c r="F95" s="21">
        <v>1</v>
      </c>
      <c r="G95" s="21">
        <v>2</v>
      </c>
      <c r="H95" s="21">
        <v>1</v>
      </c>
      <c r="I95" s="21">
        <v>0</v>
      </c>
      <c r="J95" s="21">
        <v>0</v>
      </c>
      <c r="K95" s="21">
        <v>0</v>
      </c>
    </row>
    <row r="96" spans="1:11" x14ac:dyDescent="0.2">
      <c r="A96" s="20" t="s">
        <v>366</v>
      </c>
      <c r="B96" s="21">
        <v>52</v>
      </c>
      <c r="C96" s="21">
        <v>21</v>
      </c>
      <c r="D96" s="21">
        <v>45</v>
      </c>
      <c r="E96" s="21">
        <v>7</v>
      </c>
      <c r="F96" s="21">
        <v>14</v>
      </c>
      <c r="G96" s="21">
        <v>5</v>
      </c>
      <c r="H96" s="21">
        <v>8</v>
      </c>
      <c r="I96" s="21">
        <v>2</v>
      </c>
      <c r="J96" s="21">
        <v>1</v>
      </c>
      <c r="K96" s="21">
        <v>0</v>
      </c>
    </row>
    <row r="97" spans="1:11" x14ac:dyDescent="0.2">
      <c r="A97" s="9" t="s">
        <v>388</v>
      </c>
      <c r="B97" s="9"/>
      <c r="C97" s="9"/>
      <c r="D97" s="9"/>
      <c r="E97" s="9"/>
      <c r="F97" s="9"/>
      <c r="G97" s="9"/>
      <c r="H97" s="9"/>
      <c r="I97" s="9"/>
      <c r="J97" s="9"/>
      <c r="K97" s="9"/>
    </row>
    <row r="98" spans="1:11" x14ac:dyDescent="0.2">
      <c r="A98" s="20" t="s">
        <v>184</v>
      </c>
      <c r="B98" s="21">
        <v>25</v>
      </c>
      <c r="C98" s="21">
        <v>7</v>
      </c>
      <c r="D98" s="21">
        <v>22</v>
      </c>
      <c r="E98" s="21">
        <v>5</v>
      </c>
      <c r="F98" s="21">
        <v>8</v>
      </c>
      <c r="G98" s="21">
        <v>2</v>
      </c>
      <c r="H98" s="21">
        <v>1</v>
      </c>
      <c r="I98" s="21">
        <v>2</v>
      </c>
      <c r="J98" s="21">
        <v>1</v>
      </c>
      <c r="K98" s="21">
        <v>1</v>
      </c>
    </row>
    <row r="99" spans="1:11" x14ac:dyDescent="0.2">
      <c r="A99" s="20" t="s">
        <v>185</v>
      </c>
      <c r="B99" s="21">
        <v>86</v>
      </c>
      <c r="C99" s="21">
        <v>44</v>
      </c>
      <c r="D99" s="21">
        <v>75</v>
      </c>
      <c r="E99" s="21">
        <v>11</v>
      </c>
      <c r="F99" s="21">
        <v>17</v>
      </c>
      <c r="G99" s="21">
        <v>3</v>
      </c>
      <c r="H99" s="21">
        <v>9</v>
      </c>
      <c r="I99" s="21">
        <v>6</v>
      </c>
      <c r="J99" s="21">
        <v>1</v>
      </c>
      <c r="K99" s="21">
        <v>2</v>
      </c>
    </row>
    <row r="100" spans="1:11" x14ac:dyDescent="0.2">
      <c r="A100" s="20" t="s">
        <v>186</v>
      </c>
      <c r="B100" s="21">
        <v>152</v>
      </c>
      <c r="C100" s="21">
        <v>78</v>
      </c>
      <c r="D100" s="21">
        <v>138</v>
      </c>
      <c r="E100" s="21">
        <v>15</v>
      </c>
      <c r="F100" s="21">
        <v>34</v>
      </c>
      <c r="G100" s="21">
        <v>13</v>
      </c>
      <c r="H100" s="21">
        <v>19</v>
      </c>
      <c r="I100" s="21">
        <v>8</v>
      </c>
      <c r="J100" s="21">
        <v>0</v>
      </c>
      <c r="K100" s="21">
        <v>0</v>
      </c>
    </row>
    <row r="101" spans="1:11" x14ac:dyDescent="0.2">
      <c r="A101" s="20" t="s">
        <v>187</v>
      </c>
      <c r="B101" s="21">
        <v>194</v>
      </c>
      <c r="C101" s="21">
        <v>91</v>
      </c>
      <c r="D101" s="21">
        <v>166</v>
      </c>
      <c r="E101" s="21">
        <v>22</v>
      </c>
      <c r="F101" s="21">
        <v>45</v>
      </c>
      <c r="G101" s="21">
        <v>18</v>
      </c>
      <c r="H101" s="21">
        <v>14</v>
      </c>
      <c r="I101" s="21">
        <v>7</v>
      </c>
      <c r="J101" s="21">
        <v>2</v>
      </c>
      <c r="K101" s="21">
        <v>2</v>
      </c>
    </row>
    <row r="102" spans="1:11" x14ac:dyDescent="0.2">
      <c r="A102" s="20" t="s">
        <v>188</v>
      </c>
      <c r="B102" s="21">
        <v>245</v>
      </c>
      <c r="C102" s="21">
        <v>109</v>
      </c>
      <c r="D102" s="21">
        <v>214</v>
      </c>
      <c r="E102" s="21">
        <v>24</v>
      </c>
      <c r="F102" s="21">
        <v>61</v>
      </c>
      <c r="G102" s="21">
        <v>21</v>
      </c>
      <c r="H102" s="21">
        <v>24</v>
      </c>
      <c r="I102" s="21">
        <v>6</v>
      </c>
      <c r="J102" s="21">
        <v>1</v>
      </c>
      <c r="K102" s="21">
        <v>5</v>
      </c>
    </row>
    <row r="103" spans="1:11" x14ac:dyDescent="0.2">
      <c r="A103" s="20" t="s">
        <v>189</v>
      </c>
      <c r="B103" s="21">
        <v>212</v>
      </c>
      <c r="C103" s="21">
        <v>90</v>
      </c>
      <c r="D103" s="21">
        <v>191</v>
      </c>
      <c r="E103" s="21">
        <v>16</v>
      </c>
      <c r="F103" s="21">
        <v>48</v>
      </c>
      <c r="G103" s="21">
        <v>22</v>
      </c>
      <c r="H103" s="21">
        <v>21</v>
      </c>
      <c r="I103" s="21">
        <v>7</v>
      </c>
      <c r="J103" s="21">
        <v>0</v>
      </c>
      <c r="K103" s="21">
        <v>3</v>
      </c>
    </row>
    <row r="104" spans="1:11" x14ac:dyDescent="0.2">
      <c r="A104" s="20" t="s">
        <v>190</v>
      </c>
      <c r="B104" s="21">
        <v>268</v>
      </c>
      <c r="C104" s="21">
        <v>107</v>
      </c>
      <c r="D104" s="21">
        <v>241</v>
      </c>
      <c r="E104" s="21">
        <v>25</v>
      </c>
      <c r="F104" s="21">
        <v>82</v>
      </c>
      <c r="G104" s="21">
        <v>33</v>
      </c>
      <c r="H104" s="21">
        <v>24</v>
      </c>
      <c r="I104" s="21">
        <v>11</v>
      </c>
      <c r="J104" s="21">
        <v>2</v>
      </c>
      <c r="K104" s="21">
        <v>4</v>
      </c>
    </row>
    <row r="105" spans="1:11" x14ac:dyDescent="0.2">
      <c r="A105" s="20" t="s">
        <v>191</v>
      </c>
      <c r="B105" s="21">
        <v>208</v>
      </c>
      <c r="C105" s="21">
        <v>87</v>
      </c>
      <c r="D105" s="21">
        <v>191</v>
      </c>
      <c r="E105" s="21">
        <v>17</v>
      </c>
      <c r="F105" s="21">
        <v>73</v>
      </c>
      <c r="G105" s="21">
        <v>43</v>
      </c>
      <c r="H105" s="21">
        <v>24</v>
      </c>
      <c r="I105" s="21">
        <v>3</v>
      </c>
      <c r="J105" s="21">
        <v>0</v>
      </c>
      <c r="K105" s="21">
        <v>3</v>
      </c>
    </row>
    <row r="106" spans="1:11" x14ac:dyDescent="0.2">
      <c r="A106" s="20" t="s">
        <v>192</v>
      </c>
      <c r="B106" s="21">
        <v>73</v>
      </c>
      <c r="C106" s="21">
        <v>34</v>
      </c>
      <c r="D106" s="21">
        <v>64</v>
      </c>
      <c r="E106" s="21">
        <v>15</v>
      </c>
      <c r="F106" s="21">
        <v>25</v>
      </c>
      <c r="G106" s="21">
        <v>17</v>
      </c>
      <c r="H106" s="21">
        <v>15</v>
      </c>
      <c r="I106" s="21">
        <v>5</v>
      </c>
      <c r="J106" s="21">
        <v>0</v>
      </c>
      <c r="K106" s="21">
        <v>0</v>
      </c>
    </row>
    <row r="107" spans="1:11" x14ac:dyDescent="0.2">
      <c r="A107" s="20" t="s">
        <v>193</v>
      </c>
      <c r="B107" s="21">
        <v>76</v>
      </c>
      <c r="C107" s="21">
        <v>25</v>
      </c>
      <c r="D107" s="21">
        <v>69</v>
      </c>
      <c r="E107" s="21">
        <v>7</v>
      </c>
      <c r="F107" s="21">
        <v>33</v>
      </c>
      <c r="G107" s="21">
        <v>26</v>
      </c>
      <c r="H107" s="21">
        <v>13</v>
      </c>
      <c r="I107" s="21">
        <v>1</v>
      </c>
      <c r="J107" s="21">
        <v>0</v>
      </c>
      <c r="K107" s="21">
        <v>0</v>
      </c>
    </row>
    <row r="108" spans="1:11" x14ac:dyDescent="0.2">
      <c r="A108" s="20" t="s">
        <v>389</v>
      </c>
      <c r="B108" s="21">
        <v>18</v>
      </c>
      <c r="C108" s="21">
        <v>11</v>
      </c>
      <c r="D108" s="21">
        <v>16</v>
      </c>
      <c r="E108" s="21">
        <v>1</v>
      </c>
      <c r="F108" s="21">
        <v>1</v>
      </c>
      <c r="G108" s="21">
        <v>0</v>
      </c>
      <c r="H108" s="21">
        <v>2</v>
      </c>
      <c r="I108" s="21">
        <v>0</v>
      </c>
      <c r="J108" s="21">
        <v>0</v>
      </c>
      <c r="K108" s="21">
        <v>0</v>
      </c>
    </row>
    <row r="109" spans="1:11" x14ac:dyDescent="0.2">
      <c r="A109" s="20" t="s">
        <v>366</v>
      </c>
      <c r="B109" s="21">
        <v>54</v>
      </c>
      <c r="C109" s="21">
        <v>25</v>
      </c>
      <c r="D109" s="21">
        <v>42</v>
      </c>
      <c r="E109" s="21">
        <v>4</v>
      </c>
      <c r="F109" s="21">
        <v>8</v>
      </c>
      <c r="G109" s="21">
        <v>5</v>
      </c>
      <c r="H109" s="21">
        <v>5</v>
      </c>
      <c r="I109" s="21">
        <v>1</v>
      </c>
      <c r="J109" s="21">
        <v>1</v>
      </c>
      <c r="K109" s="21">
        <v>3</v>
      </c>
    </row>
    <row r="110" spans="1:11" x14ac:dyDescent="0.2">
      <c r="A110" s="9" t="s">
        <v>390</v>
      </c>
      <c r="B110" s="9"/>
      <c r="C110" s="9"/>
      <c r="D110" s="9"/>
      <c r="E110" s="9"/>
      <c r="F110" s="9"/>
      <c r="G110" s="9"/>
      <c r="H110" s="9"/>
      <c r="I110" s="9"/>
      <c r="J110" s="9"/>
      <c r="K110" s="9"/>
    </row>
    <row r="111" spans="1:11" x14ac:dyDescent="0.2">
      <c r="A111" s="20" t="s">
        <v>391</v>
      </c>
      <c r="B111" s="21">
        <v>358</v>
      </c>
      <c r="C111" s="21">
        <v>148</v>
      </c>
      <c r="D111" s="21">
        <v>314</v>
      </c>
      <c r="E111" s="21">
        <v>33</v>
      </c>
      <c r="F111" s="21">
        <v>95</v>
      </c>
      <c r="G111" s="21">
        <v>40</v>
      </c>
      <c r="H111" s="21">
        <v>40</v>
      </c>
      <c r="I111" s="21">
        <v>18</v>
      </c>
      <c r="J111" s="21">
        <v>2</v>
      </c>
      <c r="K111" s="21">
        <v>6</v>
      </c>
    </row>
    <row r="112" spans="1:11" x14ac:dyDescent="0.2">
      <c r="A112" s="20" t="s">
        <v>392</v>
      </c>
      <c r="B112" s="21">
        <v>680</v>
      </c>
      <c r="C112" s="21">
        <v>292</v>
      </c>
      <c r="D112" s="21">
        <v>605</v>
      </c>
      <c r="E112" s="21">
        <v>63</v>
      </c>
      <c r="F112" s="21">
        <v>181</v>
      </c>
      <c r="G112" s="21">
        <v>84</v>
      </c>
      <c r="H112" s="21">
        <v>74</v>
      </c>
      <c r="I112" s="21">
        <v>23</v>
      </c>
      <c r="J112" s="21">
        <v>3</v>
      </c>
      <c r="K112" s="21">
        <v>9</v>
      </c>
    </row>
    <row r="113" spans="1:11" x14ac:dyDescent="0.2">
      <c r="A113" s="20" t="s">
        <v>393</v>
      </c>
      <c r="B113" s="21">
        <v>411</v>
      </c>
      <c r="C113" s="21">
        <v>203</v>
      </c>
      <c r="D113" s="21">
        <v>366</v>
      </c>
      <c r="E113" s="21">
        <v>50</v>
      </c>
      <c r="F113" s="21">
        <v>118</v>
      </c>
      <c r="G113" s="21">
        <v>63</v>
      </c>
      <c r="H113" s="21">
        <v>37</v>
      </c>
      <c r="I113" s="21">
        <v>13</v>
      </c>
      <c r="J113" s="21">
        <v>2</v>
      </c>
      <c r="K113" s="21">
        <v>6</v>
      </c>
    </row>
    <row r="114" spans="1:11" x14ac:dyDescent="0.2">
      <c r="A114" s="20" t="s">
        <v>394</v>
      </c>
      <c r="B114" s="21">
        <v>162</v>
      </c>
      <c r="C114" s="21">
        <v>65</v>
      </c>
      <c r="D114" s="21">
        <v>144</v>
      </c>
      <c r="E114" s="21">
        <v>16</v>
      </c>
      <c r="F114" s="21">
        <v>41</v>
      </c>
      <c r="G114" s="21">
        <v>16</v>
      </c>
      <c r="H114" s="21">
        <v>20</v>
      </c>
      <c r="I114" s="21">
        <v>3</v>
      </c>
      <c r="J114" s="21">
        <v>1</v>
      </c>
      <c r="K114" s="21">
        <v>2</v>
      </c>
    </row>
    <row r="115" spans="1:11" x14ac:dyDescent="0.2">
      <c r="A115" s="9" t="s">
        <v>395</v>
      </c>
      <c r="B115" s="9"/>
      <c r="C115" s="9"/>
      <c r="D115" s="9"/>
      <c r="E115" s="9"/>
      <c r="F115" s="9"/>
      <c r="G115" s="9"/>
      <c r="H115" s="9"/>
      <c r="I115" s="9"/>
      <c r="J115" s="9"/>
      <c r="K115" s="9"/>
    </row>
    <row r="116" spans="1:11" x14ac:dyDescent="0.2">
      <c r="A116" s="20" t="s">
        <v>396</v>
      </c>
      <c r="B116" s="21">
        <v>181</v>
      </c>
      <c r="C116" s="21">
        <v>82</v>
      </c>
      <c r="D116" s="21">
        <v>157</v>
      </c>
      <c r="E116" s="21">
        <v>26</v>
      </c>
      <c r="F116" s="21">
        <v>43</v>
      </c>
      <c r="G116" s="21">
        <v>17</v>
      </c>
      <c r="H116" s="21">
        <v>25</v>
      </c>
      <c r="I116" s="21">
        <v>7</v>
      </c>
      <c r="J116" s="21">
        <v>2</v>
      </c>
      <c r="K116" s="21">
        <v>2</v>
      </c>
    </row>
    <row r="117" spans="1:11" x14ac:dyDescent="0.2">
      <c r="A117" s="20" t="s">
        <v>397</v>
      </c>
      <c r="B117" s="21">
        <v>507</v>
      </c>
      <c r="C117" s="21">
        <v>213</v>
      </c>
      <c r="D117" s="21">
        <v>443</v>
      </c>
      <c r="E117" s="21">
        <v>46</v>
      </c>
      <c r="F117" s="21">
        <v>139</v>
      </c>
      <c r="G117" s="21">
        <v>65</v>
      </c>
      <c r="H117" s="21">
        <v>51</v>
      </c>
      <c r="I117" s="21">
        <v>26</v>
      </c>
      <c r="J117" s="21">
        <v>2</v>
      </c>
      <c r="K117" s="21">
        <v>8</v>
      </c>
    </row>
    <row r="118" spans="1:11" x14ac:dyDescent="0.2">
      <c r="A118" s="20" t="s">
        <v>879</v>
      </c>
      <c r="B118" s="21">
        <v>304</v>
      </c>
      <c r="C118" s="21">
        <v>142</v>
      </c>
      <c r="D118" s="21">
        <v>279</v>
      </c>
      <c r="E118" s="21">
        <v>35</v>
      </c>
      <c r="F118" s="21">
        <v>88</v>
      </c>
      <c r="G118" s="21">
        <v>46</v>
      </c>
      <c r="H118" s="21">
        <v>36</v>
      </c>
      <c r="I118" s="21">
        <v>6</v>
      </c>
      <c r="J118" s="21">
        <v>0</v>
      </c>
      <c r="K118" s="21">
        <v>6</v>
      </c>
    </row>
    <row r="119" spans="1:11" x14ac:dyDescent="0.2">
      <c r="A119" s="20" t="s">
        <v>398</v>
      </c>
      <c r="B119" s="21">
        <v>276</v>
      </c>
      <c r="C119" s="21">
        <v>115</v>
      </c>
      <c r="D119" s="21">
        <v>248</v>
      </c>
      <c r="E119" s="21">
        <v>22</v>
      </c>
      <c r="F119" s="21">
        <v>65</v>
      </c>
      <c r="G119" s="21">
        <v>31</v>
      </c>
      <c r="H119" s="21">
        <v>31</v>
      </c>
      <c r="I119" s="21">
        <v>9</v>
      </c>
      <c r="J119" s="21">
        <v>3</v>
      </c>
      <c r="K119" s="21">
        <v>0</v>
      </c>
    </row>
    <row r="120" spans="1:11" x14ac:dyDescent="0.2">
      <c r="A120" s="20" t="s">
        <v>399</v>
      </c>
      <c r="B120" s="21">
        <v>173</v>
      </c>
      <c r="C120" s="21">
        <v>84</v>
      </c>
      <c r="D120" s="21">
        <v>154</v>
      </c>
      <c r="E120" s="21">
        <v>16</v>
      </c>
      <c r="F120" s="21">
        <v>52</v>
      </c>
      <c r="G120" s="21">
        <v>18</v>
      </c>
      <c r="H120" s="21">
        <v>15</v>
      </c>
      <c r="I120" s="21">
        <v>3</v>
      </c>
      <c r="J120" s="21">
        <v>1</v>
      </c>
      <c r="K120" s="21">
        <v>4</v>
      </c>
    </row>
    <row r="121" spans="1:11" x14ac:dyDescent="0.2">
      <c r="A121" s="20" t="s">
        <v>400</v>
      </c>
      <c r="B121" s="21">
        <v>170</v>
      </c>
      <c r="C121" s="21">
        <v>72</v>
      </c>
      <c r="D121" s="21">
        <v>148</v>
      </c>
      <c r="E121" s="21">
        <v>17</v>
      </c>
      <c r="F121" s="21">
        <v>48</v>
      </c>
      <c r="G121" s="21">
        <v>26</v>
      </c>
      <c r="H121" s="21">
        <v>13</v>
      </c>
      <c r="I121" s="21">
        <v>6</v>
      </c>
      <c r="J121" s="21">
        <v>0</v>
      </c>
      <c r="K121" s="21">
        <v>3</v>
      </c>
    </row>
    <row r="122" spans="1:11" x14ac:dyDescent="0.2">
      <c r="A122" s="9" t="s">
        <v>401</v>
      </c>
      <c r="B122" s="9"/>
      <c r="C122" s="9"/>
      <c r="D122" s="9"/>
      <c r="E122" s="9"/>
      <c r="F122" s="9"/>
      <c r="G122" s="9"/>
      <c r="H122" s="9"/>
      <c r="I122" s="9"/>
      <c r="J122" s="9"/>
      <c r="K122" s="9"/>
    </row>
    <row r="123" spans="1:11" x14ac:dyDescent="0.2">
      <c r="A123" s="20" t="s">
        <v>878</v>
      </c>
      <c r="B123" s="21">
        <v>52</v>
      </c>
      <c r="C123" s="21">
        <v>19</v>
      </c>
      <c r="D123" s="21">
        <v>49</v>
      </c>
      <c r="E123" s="21">
        <v>4</v>
      </c>
      <c r="F123" s="21">
        <v>8</v>
      </c>
      <c r="G123" s="21">
        <v>4</v>
      </c>
      <c r="H123" s="21">
        <v>9</v>
      </c>
      <c r="I123" s="21">
        <v>1</v>
      </c>
      <c r="J123" s="21">
        <v>0</v>
      </c>
      <c r="K123" s="21">
        <v>1</v>
      </c>
    </row>
    <row r="124" spans="1:11" x14ac:dyDescent="0.2">
      <c r="A124" s="20" t="s">
        <v>402</v>
      </c>
      <c r="B124" s="21">
        <v>129</v>
      </c>
      <c r="C124" s="21">
        <v>63</v>
      </c>
      <c r="D124" s="21">
        <v>108</v>
      </c>
      <c r="E124" s="21">
        <v>22</v>
      </c>
      <c r="F124" s="21">
        <v>35</v>
      </c>
      <c r="G124" s="21">
        <v>13</v>
      </c>
      <c r="H124" s="21">
        <v>16</v>
      </c>
      <c r="I124" s="21">
        <v>6</v>
      </c>
      <c r="J124" s="21">
        <v>2</v>
      </c>
      <c r="K124" s="21">
        <v>1</v>
      </c>
    </row>
    <row r="125" spans="1:11" x14ac:dyDescent="0.2">
      <c r="A125" s="20" t="s">
        <v>397</v>
      </c>
      <c r="B125" s="21">
        <v>507</v>
      </c>
      <c r="C125" s="21">
        <v>213</v>
      </c>
      <c r="D125" s="21">
        <v>443</v>
      </c>
      <c r="E125" s="21">
        <v>46</v>
      </c>
      <c r="F125" s="21">
        <v>139</v>
      </c>
      <c r="G125" s="21">
        <v>65</v>
      </c>
      <c r="H125" s="21">
        <v>51</v>
      </c>
      <c r="I125" s="21">
        <v>26</v>
      </c>
      <c r="J125" s="21">
        <v>2</v>
      </c>
      <c r="K125" s="21">
        <v>8</v>
      </c>
    </row>
    <row r="126" spans="1:11" x14ac:dyDescent="0.2">
      <c r="A126" s="20" t="s">
        <v>403</v>
      </c>
      <c r="B126" s="21">
        <v>79</v>
      </c>
      <c r="C126" s="21">
        <v>35</v>
      </c>
      <c r="D126" s="21">
        <v>72</v>
      </c>
      <c r="E126" s="21">
        <v>14</v>
      </c>
      <c r="F126" s="21">
        <v>25</v>
      </c>
      <c r="G126" s="21">
        <v>12</v>
      </c>
      <c r="H126" s="21">
        <v>9</v>
      </c>
      <c r="I126" s="21">
        <v>2</v>
      </c>
      <c r="J126" s="21">
        <v>0</v>
      </c>
      <c r="K126" s="21">
        <v>2</v>
      </c>
    </row>
    <row r="127" spans="1:11" x14ac:dyDescent="0.2">
      <c r="A127" s="20" t="s">
        <v>404</v>
      </c>
      <c r="B127" s="21">
        <v>70</v>
      </c>
      <c r="C127" s="21">
        <v>36</v>
      </c>
      <c r="D127" s="21">
        <v>64</v>
      </c>
      <c r="E127" s="21">
        <v>9</v>
      </c>
      <c r="F127" s="21">
        <v>20</v>
      </c>
      <c r="G127" s="21">
        <v>10</v>
      </c>
      <c r="H127" s="21">
        <v>11</v>
      </c>
      <c r="I127" s="21">
        <v>2</v>
      </c>
      <c r="J127" s="21">
        <v>0</v>
      </c>
      <c r="K127" s="21">
        <v>1</v>
      </c>
    </row>
    <row r="128" spans="1:11" x14ac:dyDescent="0.2">
      <c r="A128" s="20" t="s">
        <v>405</v>
      </c>
      <c r="B128" s="21">
        <v>155</v>
      </c>
      <c r="C128" s="21">
        <v>71</v>
      </c>
      <c r="D128" s="21">
        <v>143</v>
      </c>
      <c r="E128" s="21">
        <v>12</v>
      </c>
      <c r="F128" s="21">
        <v>43</v>
      </c>
      <c r="G128" s="21">
        <v>24</v>
      </c>
      <c r="H128" s="21">
        <v>16</v>
      </c>
      <c r="I128" s="21">
        <v>2</v>
      </c>
      <c r="J128" s="21">
        <v>0</v>
      </c>
      <c r="K128" s="21">
        <v>3</v>
      </c>
    </row>
    <row r="129" spans="1:11" x14ac:dyDescent="0.2">
      <c r="A129" s="20" t="s">
        <v>398</v>
      </c>
      <c r="B129" s="21">
        <v>276</v>
      </c>
      <c r="C129" s="21">
        <v>115</v>
      </c>
      <c r="D129" s="21">
        <v>248</v>
      </c>
      <c r="E129" s="21">
        <v>22</v>
      </c>
      <c r="F129" s="21">
        <v>65</v>
      </c>
      <c r="G129" s="21">
        <v>31</v>
      </c>
      <c r="H129" s="21">
        <v>31</v>
      </c>
      <c r="I129" s="21">
        <v>9</v>
      </c>
      <c r="J129" s="21">
        <v>3</v>
      </c>
      <c r="K129" s="21">
        <v>0</v>
      </c>
    </row>
    <row r="130" spans="1:11" x14ac:dyDescent="0.2">
      <c r="A130" s="20" t="s">
        <v>406</v>
      </c>
      <c r="B130" s="21">
        <v>120</v>
      </c>
      <c r="C130" s="21">
        <v>59</v>
      </c>
      <c r="D130" s="21">
        <v>105</v>
      </c>
      <c r="E130" s="21">
        <v>12</v>
      </c>
      <c r="F130" s="21">
        <v>37</v>
      </c>
      <c r="G130" s="21">
        <v>14</v>
      </c>
      <c r="H130" s="21">
        <v>12</v>
      </c>
      <c r="I130" s="21">
        <v>2</v>
      </c>
      <c r="J130" s="21">
        <v>1</v>
      </c>
      <c r="K130" s="21">
        <v>2</v>
      </c>
    </row>
    <row r="131" spans="1:11" x14ac:dyDescent="0.2">
      <c r="A131" s="20" t="s">
        <v>407</v>
      </c>
      <c r="B131" s="21">
        <v>53</v>
      </c>
      <c r="C131" s="21">
        <v>25</v>
      </c>
      <c r="D131" s="21">
        <v>49</v>
      </c>
      <c r="E131" s="21">
        <v>4</v>
      </c>
      <c r="F131" s="21">
        <v>15</v>
      </c>
      <c r="G131" s="21">
        <v>4</v>
      </c>
      <c r="H131" s="21">
        <v>3</v>
      </c>
      <c r="I131" s="21">
        <v>1</v>
      </c>
      <c r="J131" s="21">
        <v>0</v>
      </c>
      <c r="K131" s="21">
        <v>2</v>
      </c>
    </row>
    <row r="132" spans="1:11" x14ac:dyDescent="0.2">
      <c r="A132" s="33" t="s">
        <v>400</v>
      </c>
      <c r="B132" s="34">
        <v>170</v>
      </c>
      <c r="C132" s="34">
        <v>72</v>
      </c>
      <c r="D132" s="34">
        <v>148</v>
      </c>
      <c r="E132" s="34">
        <v>17</v>
      </c>
      <c r="F132" s="34">
        <v>48</v>
      </c>
      <c r="G132" s="34">
        <v>26</v>
      </c>
      <c r="H132" s="34">
        <v>13</v>
      </c>
      <c r="I132" s="34">
        <v>6</v>
      </c>
      <c r="J132" s="34">
        <v>0</v>
      </c>
      <c r="K132" s="34">
        <v>3</v>
      </c>
    </row>
  </sheetData>
  <phoneticPr fontId="2"/>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D27CA-47E8-4217-AA95-7DAC034B362F}">
  <dimension ref="A1:I133"/>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HYPERLINK("#'目次'!B48","[42]")</f>
        <v>[42]</v>
      </c>
    </row>
    <row r="3" spans="1:9" x14ac:dyDescent="0.2">
      <c r="A3" s="7" t="s">
        <v>3</v>
      </c>
      <c r="B3" s="8" t="s">
        <v>1</v>
      </c>
    </row>
    <row r="4" spans="1:9" x14ac:dyDescent="0.2">
      <c r="A4" s="7" t="s">
        <v>3</v>
      </c>
      <c r="B4" s="8" t="s">
        <v>71</v>
      </c>
    </row>
    <row r="5" spans="1:9" x14ac:dyDescent="0.2">
      <c r="A5" s="7" t="s">
        <v>3</v>
      </c>
      <c r="B5" s="8" t="s">
        <v>70</v>
      </c>
    </row>
    <row r="6" spans="1:9" x14ac:dyDescent="0.2">
      <c r="A6" s="7" t="s">
        <v>3</v>
      </c>
      <c r="B6" s="8" t="s">
        <v>69</v>
      </c>
    </row>
    <row r="7" spans="1:9" x14ac:dyDescent="0.2">
      <c r="A7" s="7" t="s">
        <v>3</v>
      </c>
      <c r="B7" s="8" t="s">
        <v>68</v>
      </c>
    </row>
    <row r="8" spans="1:9" s="18" customFormat="1" ht="75.599999999999994" x14ac:dyDescent="0.2">
      <c r="A8" s="16" t="s">
        <v>3</v>
      </c>
      <c r="B8" s="17" t="s">
        <v>582</v>
      </c>
      <c r="C8" s="17" t="s">
        <v>269</v>
      </c>
      <c r="D8" s="17" t="s">
        <v>270</v>
      </c>
      <c r="E8" s="17" t="s">
        <v>271</v>
      </c>
      <c r="F8" s="17" t="s">
        <v>272</v>
      </c>
      <c r="G8" s="17" t="s">
        <v>273</v>
      </c>
      <c r="H8" s="17" t="s">
        <v>634</v>
      </c>
      <c r="I8" s="17" t="s">
        <v>613</v>
      </c>
    </row>
    <row r="9" spans="1:9" x14ac:dyDescent="0.2">
      <c r="A9" s="19" t="s">
        <v>585</v>
      </c>
      <c r="B9" s="10">
        <v>2677</v>
      </c>
      <c r="C9" s="10">
        <v>267</v>
      </c>
      <c r="D9" s="10">
        <v>22</v>
      </c>
      <c r="E9" s="10">
        <v>28</v>
      </c>
      <c r="F9" s="10">
        <v>463</v>
      </c>
      <c r="G9" s="10">
        <v>1593</v>
      </c>
      <c r="H9" s="10">
        <v>125</v>
      </c>
      <c r="I9" s="10">
        <v>179</v>
      </c>
    </row>
    <row r="10" spans="1:9" x14ac:dyDescent="0.2">
      <c r="A10" s="9" t="s">
        <v>339</v>
      </c>
      <c r="B10" s="9"/>
      <c r="C10" s="9"/>
      <c r="D10" s="9"/>
      <c r="E10" s="9"/>
      <c r="F10" s="9"/>
      <c r="G10" s="9"/>
      <c r="H10" s="9"/>
      <c r="I10" s="9"/>
    </row>
    <row r="11" spans="1:9" x14ac:dyDescent="0.2">
      <c r="A11" s="20" t="s">
        <v>340</v>
      </c>
      <c r="B11" s="21">
        <v>1277</v>
      </c>
      <c r="C11" s="21">
        <v>122</v>
      </c>
      <c r="D11" s="21">
        <v>10</v>
      </c>
      <c r="E11" s="21">
        <v>16</v>
      </c>
      <c r="F11" s="21">
        <v>194</v>
      </c>
      <c r="G11" s="21">
        <v>793</v>
      </c>
      <c r="H11" s="21">
        <v>51</v>
      </c>
      <c r="I11" s="21">
        <v>91</v>
      </c>
    </row>
    <row r="12" spans="1:9" x14ac:dyDescent="0.2">
      <c r="A12" s="20" t="s">
        <v>341</v>
      </c>
      <c r="B12" s="21">
        <v>1400</v>
      </c>
      <c r="C12" s="21">
        <v>145</v>
      </c>
      <c r="D12" s="21">
        <v>12</v>
      </c>
      <c r="E12" s="21">
        <v>12</v>
      </c>
      <c r="F12" s="21">
        <v>269</v>
      </c>
      <c r="G12" s="21">
        <v>800</v>
      </c>
      <c r="H12" s="21">
        <v>74</v>
      </c>
      <c r="I12" s="21">
        <v>88</v>
      </c>
    </row>
    <row r="13" spans="1:9" x14ac:dyDescent="0.2">
      <c r="A13" s="9" t="s">
        <v>342</v>
      </c>
      <c r="B13" s="9"/>
      <c r="C13" s="9"/>
      <c r="D13" s="9"/>
      <c r="E13" s="9"/>
      <c r="F13" s="9"/>
      <c r="G13" s="9"/>
      <c r="H13" s="9"/>
      <c r="I13" s="9"/>
    </row>
    <row r="14" spans="1:9" x14ac:dyDescent="0.2">
      <c r="A14" s="20" t="s">
        <v>343</v>
      </c>
      <c r="B14" s="21">
        <v>610</v>
      </c>
      <c r="C14" s="21">
        <v>32</v>
      </c>
      <c r="D14" s="21">
        <v>6</v>
      </c>
      <c r="E14" s="21">
        <v>9</v>
      </c>
      <c r="F14" s="21">
        <v>124</v>
      </c>
      <c r="G14" s="21">
        <v>395</v>
      </c>
      <c r="H14" s="21">
        <v>29</v>
      </c>
      <c r="I14" s="21">
        <v>15</v>
      </c>
    </row>
    <row r="15" spans="1:9" x14ac:dyDescent="0.2">
      <c r="A15" s="20" t="s">
        <v>344</v>
      </c>
      <c r="B15" s="21">
        <v>755</v>
      </c>
      <c r="C15" s="21">
        <v>53</v>
      </c>
      <c r="D15" s="21">
        <v>7</v>
      </c>
      <c r="E15" s="21">
        <v>8</v>
      </c>
      <c r="F15" s="21">
        <v>140</v>
      </c>
      <c r="G15" s="21">
        <v>480</v>
      </c>
      <c r="H15" s="21">
        <v>39</v>
      </c>
      <c r="I15" s="21">
        <v>28</v>
      </c>
    </row>
    <row r="16" spans="1:9" x14ac:dyDescent="0.2">
      <c r="A16" s="20" t="s">
        <v>345</v>
      </c>
      <c r="B16" s="21">
        <v>601</v>
      </c>
      <c r="C16" s="21">
        <v>65</v>
      </c>
      <c r="D16" s="21">
        <v>4</v>
      </c>
      <c r="E16" s="21">
        <v>4</v>
      </c>
      <c r="F16" s="21">
        <v>99</v>
      </c>
      <c r="G16" s="21">
        <v>355</v>
      </c>
      <c r="H16" s="21">
        <v>21</v>
      </c>
      <c r="I16" s="21">
        <v>53</v>
      </c>
    </row>
    <row r="17" spans="1:9" x14ac:dyDescent="0.2">
      <c r="A17" s="20" t="s">
        <v>346</v>
      </c>
      <c r="B17" s="21">
        <v>425</v>
      </c>
      <c r="C17" s="21">
        <v>63</v>
      </c>
      <c r="D17" s="21">
        <v>3</v>
      </c>
      <c r="E17" s="21">
        <v>4</v>
      </c>
      <c r="F17" s="21">
        <v>69</v>
      </c>
      <c r="G17" s="21">
        <v>217</v>
      </c>
      <c r="H17" s="21">
        <v>20</v>
      </c>
      <c r="I17" s="21">
        <v>49</v>
      </c>
    </row>
    <row r="18" spans="1:9" x14ac:dyDescent="0.2">
      <c r="A18" s="20" t="s">
        <v>347</v>
      </c>
      <c r="B18" s="21">
        <v>217</v>
      </c>
      <c r="C18" s="21">
        <v>41</v>
      </c>
      <c r="D18" s="21">
        <v>1</v>
      </c>
      <c r="E18" s="21">
        <v>2</v>
      </c>
      <c r="F18" s="21">
        <v>24</v>
      </c>
      <c r="G18" s="21">
        <v>107</v>
      </c>
      <c r="H18" s="21">
        <v>12</v>
      </c>
      <c r="I18" s="21">
        <v>30</v>
      </c>
    </row>
    <row r="19" spans="1:9" x14ac:dyDescent="0.2">
      <c r="A19" s="20" t="s">
        <v>348</v>
      </c>
      <c r="B19" s="21">
        <v>56</v>
      </c>
      <c r="C19" s="21">
        <v>8</v>
      </c>
      <c r="D19" s="21">
        <v>1</v>
      </c>
      <c r="E19" s="21">
        <v>1</v>
      </c>
      <c r="F19" s="21">
        <v>7</v>
      </c>
      <c r="G19" s="21">
        <v>32</v>
      </c>
      <c r="H19" s="21">
        <v>3</v>
      </c>
      <c r="I19" s="21">
        <v>4</v>
      </c>
    </row>
    <row r="20" spans="1:9" x14ac:dyDescent="0.2">
      <c r="A20" s="20" t="s">
        <v>349</v>
      </c>
      <c r="B20" s="21">
        <v>13</v>
      </c>
      <c r="C20" s="21">
        <v>5</v>
      </c>
      <c r="D20" s="21">
        <v>0</v>
      </c>
      <c r="E20" s="21">
        <v>0</v>
      </c>
      <c r="F20" s="21">
        <v>0</v>
      </c>
      <c r="G20" s="21">
        <v>7</v>
      </c>
      <c r="H20" s="21">
        <v>1</v>
      </c>
      <c r="I20" s="21">
        <v>0</v>
      </c>
    </row>
    <row r="21" spans="1:9" x14ac:dyDescent="0.2">
      <c r="A21" s="20" t="s">
        <v>350</v>
      </c>
      <c r="B21" s="21">
        <v>1365</v>
      </c>
      <c r="C21" s="21">
        <v>85</v>
      </c>
      <c r="D21" s="21">
        <v>13</v>
      </c>
      <c r="E21" s="21">
        <v>17</v>
      </c>
      <c r="F21" s="21">
        <v>264</v>
      </c>
      <c r="G21" s="21">
        <v>875</v>
      </c>
      <c r="H21" s="21">
        <v>68</v>
      </c>
      <c r="I21" s="21">
        <v>43</v>
      </c>
    </row>
    <row r="22" spans="1:9" x14ac:dyDescent="0.2">
      <c r="A22" s="20" t="s">
        <v>351</v>
      </c>
      <c r="B22" s="21">
        <v>1026</v>
      </c>
      <c r="C22" s="21">
        <v>128</v>
      </c>
      <c r="D22" s="21">
        <v>7</v>
      </c>
      <c r="E22" s="21">
        <v>8</v>
      </c>
      <c r="F22" s="21">
        <v>168</v>
      </c>
      <c r="G22" s="21">
        <v>572</v>
      </c>
      <c r="H22" s="21">
        <v>41</v>
      </c>
      <c r="I22" s="21">
        <v>102</v>
      </c>
    </row>
    <row r="23" spans="1:9" x14ac:dyDescent="0.2">
      <c r="A23" s="20" t="s">
        <v>352</v>
      </c>
      <c r="B23" s="21">
        <v>286</v>
      </c>
      <c r="C23" s="21">
        <v>54</v>
      </c>
      <c r="D23" s="21">
        <v>2</v>
      </c>
      <c r="E23" s="21">
        <v>3</v>
      </c>
      <c r="F23" s="21">
        <v>31</v>
      </c>
      <c r="G23" s="21">
        <v>146</v>
      </c>
      <c r="H23" s="21">
        <v>16</v>
      </c>
      <c r="I23" s="21">
        <v>34</v>
      </c>
    </row>
    <row r="24" spans="1:9" x14ac:dyDescent="0.2">
      <c r="A24" s="20" t="s">
        <v>353</v>
      </c>
      <c r="B24" s="21">
        <v>1312</v>
      </c>
      <c r="C24" s="21">
        <v>182</v>
      </c>
      <c r="D24" s="21">
        <v>9</v>
      </c>
      <c r="E24" s="21">
        <v>11</v>
      </c>
      <c r="F24" s="21">
        <v>199</v>
      </c>
      <c r="G24" s="21">
        <v>718</v>
      </c>
      <c r="H24" s="21">
        <v>57</v>
      </c>
      <c r="I24" s="21">
        <v>136</v>
      </c>
    </row>
    <row r="25" spans="1:9" x14ac:dyDescent="0.2">
      <c r="A25" s="9" t="s">
        <v>354</v>
      </c>
      <c r="B25" s="10">
        <v>298</v>
      </c>
      <c r="C25" s="10">
        <v>18</v>
      </c>
      <c r="D25" s="10">
        <v>1</v>
      </c>
      <c r="E25" s="10">
        <v>6</v>
      </c>
      <c r="F25" s="10">
        <v>53</v>
      </c>
      <c r="G25" s="10">
        <v>198</v>
      </c>
      <c r="H25" s="10">
        <v>10</v>
      </c>
      <c r="I25" s="10">
        <v>12</v>
      </c>
    </row>
    <row r="26" spans="1:9" x14ac:dyDescent="0.2">
      <c r="A26" s="20" t="s">
        <v>344</v>
      </c>
      <c r="B26" s="21">
        <v>388</v>
      </c>
      <c r="C26" s="21">
        <v>27</v>
      </c>
      <c r="D26" s="21">
        <v>4</v>
      </c>
      <c r="E26" s="21">
        <v>5</v>
      </c>
      <c r="F26" s="21">
        <v>57</v>
      </c>
      <c r="G26" s="21">
        <v>264</v>
      </c>
      <c r="H26" s="21">
        <v>17</v>
      </c>
      <c r="I26" s="21">
        <v>14</v>
      </c>
    </row>
    <row r="27" spans="1:9" x14ac:dyDescent="0.2">
      <c r="A27" s="20" t="s">
        <v>345</v>
      </c>
      <c r="B27" s="21">
        <v>299</v>
      </c>
      <c r="C27" s="21">
        <v>24</v>
      </c>
      <c r="D27" s="21">
        <v>2</v>
      </c>
      <c r="E27" s="21">
        <v>2</v>
      </c>
      <c r="F27" s="21">
        <v>41</v>
      </c>
      <c r="G27" s="21">
        <v>189</v>
      </c>
      <c r="H27" s="21">
        <v>11</v>
      </c>
      <c r="I27" s="21">
        <v>30</v>
      </c>
    </row>
    <row r="28" spans="1:9" x14ac:dyDescent="0.2">
      <c r="A28" s="20" t="s">
        <v>346</v>
      </c>
      <c r="B28" s="21">
        <v>192</v>
      </c>
      <c r="C28" s="21">
        <v>28</v>
      </c>
      <c r="D28" s="21">
        <v>3</v>
      </c>
      <c r="E28" s="21">
        <v>2</v>
      </c>
      <c r="F28" s="21">
        <v>27</v>
      </c>
      <c r="G28" s="21">
        <v>101</v>
      </c>
      <c r="H28" s="21">
        <v>10</v>
      </c>
      <c r="I28" s="21">
        <v>21</v>
      </c>
    </row>
    <row r="29" spans="1:9" x14ac:dyDescent="0.2">
      <c r="A29" s="20" t="s">
        <v>347</v>
      </c>
      <c r="B29" s="21">
        <v>77</v>
      </c>
      <c r="C29" s="21">
        <v>18</v>
      </c>
      <c r="D29" s="21">
        <v>0</v>
      </c>
      <c r="E29" s="21">
        <v>1</v>
      </c>
      <c r="F29" s="21">
        <v>13</v>
      </c>
      <c r="G29" s="21">
        <v>29</v>
      </c>
      <c r="H29" s="21">
        <v>3</v>
      </c>
      <c r="I29" s="21">
        <v>13</v>
      </c>
    </row>
    <row r="30" spans="1:9" x14ac:dyDescent="0.2">
      <c r="A30" s="20" t="s">
        <v>348</v>
      </c>
      <c r="B30" s="21">
        <v>19</v>
      </c>
      <c r="C30" s="21">
        <v>5</v>
      </c>
      <c r="D30" s="21">
        <v>0</v>
      </c>
      <c r="E30" s="21">
        <v>0</v>
      </c>
      <c r="F30" s="21">
        <v>3</v>
      </c>
      <c r="G30" s="21">
        <v>10</v>
      </c>
      <c r="H30" s="21">
        <v>0</v>
      </c>
      <c r="I30" s="21">
        <v>1</v>
      </c>
    </row>
    <row r="31" spans="1:9" x14ac:dyDescent="0.2">
      <c r="A31" s="20" t="s">
        <v>349</v>
      </c>
      <c r="B31" s="21">
        <v>4</v>
      </c>
      <c r="C31" s="21">
        <v>2</v>
      </c>
      <c r="D31" s="21">
        <v>0</v>
      </c>
      <c r="E31" s="21">
        <v>0</v>
      </c>
      <c r="F31" s="21">
        <v>0</v>
      </c>
      <c r="G31" s="21">
        <v>2</v>
      </c>
      <c r="H31" s="21">
        <v>0</v>
      </c>
      <c r="I31" s="21">
        <v>0</v>
      </c>
    </row>
    <row r="32" spans="1:9" x14ac:dyDescent="0.2">
      <c r="A32" s="20" t="s">
        <v>350</v>
      </c>
      <c r="B32" s="21">
        <v>686</v>
      </c>
      <c r="C32" s="21">
        <v>45</v>
      </c>
      <c r="D32" s="21">
        <v>5</v>
      </c>
      <c r="E32" s="21">
        <v>11</v>
      </c>
      <c r="F32" s="21">
        <v>110</v>
      </c>
      <c r="G32" s="21">
        <v>462</v>
      </c>
      <c r="H32" s="21">
        <v>27</v>
      </c>
      <c r="I32" s="21">
        <v>26</v>
      </c>
    </row>
    <row r="33" spans="1:9" x14ac:dyDescent="0.2">
      <c r="A33" s="20" t="s">
        <v>351</v>
      </c>
      <c r="B33" s="21">
        <v>491</v>
      </c>
      <c r="C33" s="21">
        <v>52</v>
      </c>
      <c r="D33" s="21">
        <v>5</v>
      </c>
      <c r="E33" s="21">
        <v>4</v>
      </c>
      <c r="F33" s="21">
        <v>68</v>
      </c>
      <c r="G33" s="21">
        <v>290</v>
      </c>
      <c r="H33" s="21">
        <v>21</v>
      </c>
      <c r="I33" s="21">
        <v>51</v>
      </c>
    </row>
    <row r="34" spans="1:9" x14ac:dyDescent="0.2">
      <c r="A34" s="20" t="s">
        <v>352</v>
      </c>
      <c r="B34" s="21">
        <v>100</v>
      </c>
      <c r="C34" s="21">
        <v>25</v>
      </c>
      <c r="D34" s="21">
        <v>0</v>
      </c>
      <c r="E34" s="21">
        <v>1</v>
      </c>
      <c r="F34" s="21">
        <v>16</v>
      </c>
      <c r="G34" s="21">
        <v>41</v>
      </c>
      <c r="H34" s="21">
        <v>3</v>
      </c>
      <c r="I34" s="21">
        <v>14</v>
      </c>
    </row>
    <row r="35" spans="1:9" x14ac:dyDescent="0.2">
      <c r="A35" s="20" t="s">
        <v>353</v>
      </c>
      <c r="B35" s="21">
        <v>591</v>
      </c>
      <c r="C35" s="21">
        <v>77</v>
      </c>
      <c r="D35" s="21">
        <v>5</v>
      </c>
      <c r="E35" s="21">
        <v>5</v>
      </c>
      <c r="F35" s="21">
        <v>84</v>
      </c>
      <c r="G35" s="21">
        <v>331</v>
      </c>
      <c r="H35" s="21">
        <v>24</v>
      </c>
      <c r="I35" s="21">
        <v>65</v>
      </c>
    </row>
    <row r="36" spans="1:9" x14ac:dyDescent="0.2">
      <c r="A36" s="9" t="s">
        <v>355</v>
      </c>
      <c r="B36" s="10">
        <v>312</v>
      </c>
      <c r="C36" s="10">
        <v>14</v>
      </c>
      <c r="D36" s="10">
        <v>5</v>
      </c>
      <c r="E36" s="10">
        <v>3</v>
      </c>
      <c r="F36" s="10">
        <v>71</v>
      </c>
      <c r="G36" s="10">
        <v>197</v>
      </c>
      <c r="H36" s="10">
        <v>19</v>
      </c>
      <c r="I36" s="10">
        <v>3</v>
      </c>
    </row>
    <row r="37" spans="1:9" x14ac:dyDescent="0.2">
      <c r="A37" s="20" t="s">
        <v>344</v>
      </c>
      <c r="B37" s="21">
        <v>367</v>
      </c>
      <c r="C37" s="21">
        <v>26</v>
      </c>
      <c r="D37" s="21">
        <v>3</v>
      </c>
      <c r="E37" s="21">
        <v>3</v>
      </c>
      <c r="F37" s="21">
        <v>83</v>
      </c>
      <c r="G37" s="21">
        <v>216</v>
      </c>
      <c r="H37" s="21">
        <v>22</v>
      </c>
      <c r="I37" s="21">
        <v>14</v>
      </c>
    </row>
    <row r="38" spans="1:9" x14ac:dyDescent="0.2">
      <c r="A38" s="20" t="s">
        <v>345</v>
      </c>
      <c r="B38" s="21">
        <v>302</v>
      </c>
      <c r="C38" s="21">
        <v>41</v>
      </c>
      <c r="D38" s="21">
        <v>2</v>
      </c>
      <c r="E38" s="21">
        <v>2</v>
      </c>
      <c r="F38" s="21">
        <v>58</v>
      </c>
      <c r="G38" s="21">
        <v>166</v>
      </c>
      <c r="H38" s="21">
        <v>10</v>
      </c>
      <c r="I38" s="21">
        <v>23</v>
      </c>
    </row>
    <row r="39" spans="1:9" x14ac:dyDescent="0.2">
      <c r="A39" s="20" t="s">
        <v>346</v>
      </c>
      <c r="B39" s="21">
        <v>233</v>
      </c>
      <c r="C39" s="21">
        <v>35</v>
      </c>
      <c r="D39" s="21">
        <v>0</v>
      </c>
      <c r="E39" s="21">
        <v>2</v>
      </c>
      <c r="F39" s="21">
        <v>42</v>
      </c>
      <c r="G39" s="21">
        <v>116</v>
      </c>
      <c r="H39" s="21">
        <v>10</v>
      </c>
      <c r="I39" s="21">
        <v>28</v>
      </c>
    </row>
    <row r="40" spans="1:9" x14ac:dyDescent="0.2">
      <c r="A40" s="20" t="s">
        <v>347</v>
      </c>
      <c r="B40" s="21">
        <v>140</v>
      </c>
      <c r="C40" s="21">
        <v>23</v>
      </c>
      <c r="D40" s="21">
        <v>1</v>
      </c>
      <c r="E40" s="21">
        <v>1</v>
      </c>
      <c r="F40" s="21">
        <v>11</v>
      </c>
      <c r="G40" s="21">
        <v>78</v>
      </c>
      <c r="H40" s="21">
        <v>9</v>
      </c>
      <c r="I40" s="21">
        <v>17</v>
      </c>
    </row>
    <row r="41" spans="1:9" x14ac:dyDescent="0.2">
      <c r="A41" s="20" t="s">
        <v>348</v>
      </c>
      <c r="B41" s="21">
        <v>37</v>
      </c>
      <c r="C41" s="21">
        <v>3</v>
      </c>
      <c r="D41" s="21">
        <v>1</v>
      </c>
      <c r="E41" s="21">
        <v>1</v>
      </c>
      <c r="F41" s="21">
        <v>4</v>
      </c>
      <c r="G41" s="21">
        <v>22</v>
      </c>
      <c r="H41" s="21">
        <v>3</v>
      </c>
      <c r="I41" s="21">
        <v>3</v>
      </c>
    </row>
    <row r="42" spans="1:9" x14ac:dyDescent="0.2">
      <c r="A42" s="20" t="s">
        <v>349</v>
      </c>
      <c r="B42" s="21">
        <v>9</v>
      </c>
      <c r="C42" s="21">
        <v>3</v>
      </c>
      <c r="D42" s="21">
        <v>0</v>
      </c>
      <c r="E42" s="21">
        <v>0</v>
      </c>
      <c r="F42" s="21">
        <v>0</v>
      </c>
      <c r="G42" s="21">
        <v>5</v>
      </c>
      <c r="H42" s="21">
        <v>1</v>
      </c>
      <c r="I42" s="21">
        <v>0</v>
      </c>
    </row>
    <row r="43" spans="1:9" x14ac:dyDescent="0.2">
      <c r="A43" s="20" t="s">
        <v>350</v>
      </c>
      <c r="B43" s="21">
        <v>679</v>
      </c>
      <c r="C43" s="21">
        <v>40</v>
      </c>
      <c r="D43" s="21">
        <v>8</v>
      </c>
      <c r="E43" s="21">
        <v>6</v>
      </c>
      <c r="F43" s="21">
        <v>154</v>
      </c>
      <c r="G43" s="21">
        <v>413</v>
      </c>
      <c r="H43" s="21">
        <v>41</v>
      </c>
      <c r="I43" s="21">
        <v>17</v>
      </c>
    </row>
    <row r="44" spans="1:9" x14ac:dyDescent="0.2">
      <c r="A44" s="20" t="s">
        <v>351</v>
      </c>
      <c r="B44" s="21">
        <v>535</v>
      </c>
      <c r="C44" s="21">
        <v>76</v>
      </c>
      <c r="D44" s="21">
        <v>2</v>
      </c>
      <c r="E44" s="21">
        <v>4</v>
      </c>
      <c r="F44" s="21">
        <v>100</v>
      </c>
      <c r="G44" s="21">
        <v>282</v>
      </c>
      <c r="H44" s="21">
        <v>20</v>
      </c>
      <c r="I44" s="21">
        <v>51</v>
      </c>
    </row>
    <row r="45" spans="1:9" x14ac:dyDescent="0.2">
      <c r="A45" s="20" t="s">
        <v>352</v>
      </c>
      <c r="B45" s="21">
        <v>186</v>
      </c>
      <c r="C45" s="21">
        <v>29</v>
      </c>
      <c r="D45" s="21">
        <v>2</v>
      </c>
      <c r="E45" s="21">
        <v>2</v>
      </c>
      <c r="F45" s="21">
        <v>15</v>
      </c>
      <c r="G45" s="21">
        <v>105</v>
      </c>
      <c r="H45" s="21">
        <v>13</v>
      </c>
      <c r="I45" s="21">
        <v>20</v>
      </c>
    </row>
    <row r="46" spans="1:9" x14ac:dyDescent="0.2">
      <c r="A46" s="20" t="s">
        <v>353</v>
      </c>
      <c r="B46" s="21">
        <v>721</v>
      </c>
      <c r="C46" s="21">
        <v>105</v>
      </c>
      <c r="D46" s="21">
        <v>4</v>
      </c>
      <c r="E46" s="21">
        <v>6</v>
      </c>
      <c r="F46" s="21">
        <v>115</v>
      </c>
      <c r="G46" s="21">
        <v>387</v>
      </c>
      <c r="H46" s="21">
        <v>33</v>
      </c>
      <c r="I46" s="21">
        <v>71</v>
      </c>
    </row>
    <row r="47" spans="1:9" x14ac:dyDescent="0.2">
      <c r="A47" s="9" t="s">
        <v>356</v>
      </c>
      <c r="B47" s="9"/>
      <c r="C47" s="9"/>
      <c r="D47" s="9"/>
      <c r="E47" s="9"/>
      <c r="F47" s="9"/>
      <c r="G47" s="9"/>
      <c r="H47" s="9"/>
      <c r="I47" s="9"/>
    </row>
    <row r="48" spans="1:9" x14ac:dyDescent="0.2">
      <c r="A48" s="20" t="s">
        <v>357</v>
      </c>
      <c r="B48" s="21">
        <v>138</v>
      </c>
      <c r="C48" s="21">
        <v>16</v>
      </c>
      <c r="D48" s="21">
        <v>3</v>
      </c>
      <c r="E48" s="21">
        <v>1</v>
      </c>
      <c r="F48" s="21">
        <v>33</v>
      </c>
      <c r="G48" s="21">
        <v>65</v>
      </c>
      <c r="H48" s="21">
        <v>9</v>
      </c>
      <c r="I48" s="21">
        <v>11</v>
      </c>
    </row>
    <row r="49" spans="1:9" x14ac:dyDescent="0.2">
      <c r="A49" s="20" t="s">
        <v>328</v>
      </c>
      <c r="B49" s="21">
        <v>1747</v>
      </c>
      <c r="C49" s="21">
        <v>156</v>
      </c>
      <c r="D49" s="21">
        <v>11</v>
      </c>
      <c r="E49" s="21">
        <v>19</v>
      </c>
      <c r="F49" s="21">
        <v>285</v>
      </c>
      <c r="G49" s="21">
        <v>1116</v>
      </c>
      <c r="H49" s="21">
        <v>71</v>
      </c>
      <c r="I49" s="21">
        <v>89</v>
      </c>
    </row>
    <row r="50" spans="1:9" x14ac:dyDescent="0.2">
      <c r="A50" s="20" t="s">
        <v>329</v>
      </c>
      <c r="B50" s="21">
        <v>191</v>
      </c>
      <c r="C50" s="21">
        <v>11</v>
      </c>
      <c r="D50" s="21">
        <v>6</v>
      </c>
      <c r="E50" s="21">
        <v>5</v>
      </c>
      <c r="F50" s="21">
        <v>49</v>
      </c>
      <c r="G50" s="21">
        <v>94</v>
      </c>
      <c r="H50" s="21">
        <v>12</v>
      </c>
      <c r="I50" s="21">
        <v>14</v>
      </c>
    </row>
    <row r="51" spans="1:9" x14ac:dyDescent="0.2">
      <c r="A51" s="20" t="s">
        <v>330</v>
      </c>
      <c r="B51" s="21">
        <v>544</v>
      </c>
      <c r="C51" s="21">
        <v>78</v>
      </c>
      <c r="D51" s="21">
        <v>2</v>
      </c>
      <c r="E51" s="21">
        <v>3</v>
      </c>
      <c r="F51" s="21">
        <v>87</v>
      </c>
      <c r="G51" s="21">
        <v>291</v>
      </c>
      <c r="H51" s="21">
        <v>31</v>
      </c>
      <c r="I51" s="21">
        <v>52</v>
      </c>
    </row>
    <row r="52" spans="1:9" x14ac:dyDescent="0.2">
      <c r="A52" s="20" t="s">
        <v>358</v>
      </c>
      <c r="B52" s="21">
        <v>57</v>
      </c>
      <c r="C52" s="21">
        <v>6</v>
      </c>
      <c r="D52" s="21">
        <v>0</v>
      </c>
      <c r="E52" s="21">
        <v>0</v>
      </c>
      <c r="F52" s="21">
        <v>9</v>
      </c>
      <c r="G52" s="21">
        <v>27</v>
      </c>
      <c r="H52" s="21">
        <v>2</v>
      </c>
      <c r="I52" s="21">
        <v>13</v>
      </c>
    </row>
    <row r="53" spans="1:9" x14ac:dyDescent="0.2">
      <c r="A53" s="9" t="s">
        <v>359</v>
      </c>
      <c r="B53" s="10">
        <v>89</v>
      </c>
      <c r="C53" s="10">
        <v>10</v>
      </c>
      <c r="D53" s="10">
        <v>3</v>
      </c>
      <c r="E53" s="10">
        <v>0</v>
      </c>
      <c r="F53" s="10">
        <v>20</v>
      </c>
      <c r="G53" s="10">
        <v>40</v>
      </c>
      <c r="H53" s="10">
        <v>6</v>
      </c>
      <c r="I53" s="10">
        <v>10</v>
      </c>
    </row>
    <row r="54" spans="1:9" x14ac:dyDescent="0.2">
      <c r="A54" s="20" t="s">
        <v>331</v>
      </c>
      <c r="B54" s="21">
        <v>977</v>
      </c>
      <c r="C54" s="21">
        <v>90</v>
      </c>
      <c r="D54" s="21">
        <v>4</v>
      </c>
      <c r="E54" s="21">
        <v>13</v>
      </c>
      <c r="F54" s="21">
        <v>144</v>
      </c>
      <c r="G54" s="21">
        <v>635</v>
      </c>
      <c r="H54" s="21">
        <v>37</v>
      </c>
      <c r="I54" s="21">
        <v>54</v>
      </c>
    </row>
    <row r="55" spans="1:9" x14ac:dyDescent="0.2">
      <c r="A55" s="20" t="s">
        <v>332</v>
      </c>
      <c r="B55" s="21">
        <v>73</v>
      </c>
      <c r="C55" s="21">
        <v>4</v>
      </c>
      <c r="D55" s="21">
        <v>3</v>
      </c>
      <c r="E55" s="21">
        <v>3</v>
      </c>
      <c r="F55" s="21">
        <v>14</v>
      </c>
      <c r="G55" s="21">
        <v>39</v>
      </c>
      <c r="H55" s="21">
        <v>3</v>
      </c>
      <c r="I55" s="21">
        <v>7</v>
      </c>
    </row>
    <row r="56" spans="1:9" x14ac:dyDescent="0.2">
      <c r="A56" s="20" t="s">
        <v>333</v>
      </c>
      <c r="B56" s="21">
        <v>108</v>
      </c>
      <c r="C56" s="21">
        <v>16</v>
      </c>
      <c r="D56" s="21">
        <v>0</v>
      </c>
      <c r="E56" s="21">
        <v>0</v>
      </c>
      <c r="F56" s="21">
        <v>14</v>
      </c>
      <c r="G56" s="21">
        <v>62</v>
      </c>
      <c r="H56" s="21">
        <v>5</v>
      </c>
      <c r="I56" s="21">
        <v>11</v>
      </c>
    </row>
    <row r="57" spans="1:9" x14ac:dyDescent="0.2">
      <c r="A57" s="20" t="s">
        <v>358</v>
      </c>
      <c r="B57" s="21">
        <v>30</v>
      </c>
      <c r="C57" s="21">
        <v>2</v>
      </c>
      <c r="D57" s="21">
        <v>0</v>
      </c>
      <c r="E57" s="21">
        <v>0</v>
      </c>
      <c r="F57" s="21">
        <v>2</v>
      </c>
      <c r="G57" s="21">
        <v>17</v>
      </c>
      <c r="H57" s="21">
        <v>0</v>
      </c>
      <c r="I57" s="21">
        <v>9</v>
      </c>
    </row>
    <row r="58" spans="1:9" x14ac:dyDescent="0.2">
      <c r="A58" s="9" t="s">
        <v>360</v>
      </c>
      <c r="B58" s="10">
        <v>49</v>
      </c>
      <c r="C58" s="10">
        <v>6</v>
      </c>
      <c r="D58" s="10">
        <v>0</v>
      </c>
      <c r="E58" s="10">
        <v>1</v>
      </c>
      <c r="F58" s="10">
        <v>13</v>
      </c>
      <c r="G58" s="10">
        <v>25</v>
      </c>
      <c r="H58" s="10">
        <v>3</v>
      </c>
      <c r="I58" s="10">
        <v>1</v>
      </c>
    </row>
    <row r="59" spans="1:9" x14ac:dyDescent="0.2">
      <c r="A59" s="20" t="s">
        <v>331</v>
      </c>
      <c r="B59" s="21">
        <v>770</v>
      </c>
      <c r="C59" s="21">
        <v>66</v>
      </c>
      <c r="D59" s="21">
        <v>7</v>
      </c>
      <c r="E59" s="21">
        <v>6</v>
      </c>
      <c r="F59" s="21">
        <v>141</v>
      </c>
      <c r="G59" s="21">
        <v>481</v>
      </c>
      <c r="H59" s="21">
        <v>34</v>
      </c>
      <c r="I59" s="21">
        <v>35</v>
      </c>
    </row>
    <row r="60" spans="1:9" x14ac:dyDescent="0.2">
      <c r="A60" s="20" t="s">
        <v>332</v>
      </c>
      <c r="B60" s="21">
        <v>118</v>
      </c>
      <c r="C60" s="21">
        <v>7</v>
      </c>
      <c r="D60" s="21">
        <v>3</v>
      </c>
      <c r="E60" s="21">
        <v>2</v>
      </c>
      <c r="F60" s="21">
        <v>35</v>
      </c>
      <c r="G60" s="21">
        <v>55</v>
      </c>
      <c r="H60" s="21">
        <v>9</v>
      </c>
      <c r="I60" s="21">
        <v>7</v>
      </c>
    </row>
    <row r="61" spans="1:9" x14ac:dyDescent="0.2">
      <c r="A61" s="20" t="s">
        <v>333</v>
      </c>
      <c r="B61" s="21">
        <v>436</v>
      </c>
      <c r="C61" s="21">
        <v>62</v>
      </c>
      <c r="D61" s="21">
        <v>2</v>
      </c>
      <c r="E61" s="21">
        <v>3</v>
      </c>
      <c r="F61" s="21">
        <v>73</v>
      </c>
      <c r="G61" s="21">
        <v>229</v>
      </c>
      <c r="H61" s="21">
        <v>26</v>
      </c>
      <c r="I61" s="21">
        <v>41</v>
      </c>
    </row>
    <row r="62" spans="1:9" x14ac:dyDescent="0.2">
      <c r="A62" s="20" t="s">
        <v>358</v>
      </c>
      <c r="B62" s="21">
        <v>27</v>
      </c>
      <c r="C62" s="21">
        <v>4</v>
      </c>
      <c r="D62" s="21">
        <v>0</v>
      </c>
      <c r="E62" s="21">
        <v>0</v>
      </c>
      <c r="F62" s="21">
        <v>7</v>
      </c>
      <c r="G62" s="21">
        <v>10</v>
      </c>
      <c r="H62" s="21">
        <v>2</v>
      </c>
      <c r="I62" s="21">
        <v>4</v>
      </c>
    </row>
    <row r="63" spans="1:9" x14ac:dyDescent="0.2">
      <c r="A63" s="9" t="s">
        <v>361</v>
      </c>
      <c r="B63" s="9"/>
      <c r="C63" s="9"/>
      <c r="D63" s="9"/>
      <c r="E63" s="9"/>
      <c r="F63" s="9"/>
      <c r="G63" s="9"/>
      <c r="H63" s="9"/>
      <c r="I63" s="9"/>
    </row>
    <row r="64" spans="1:9" x14ac:dyDescent="0.2">
      <c r="A64" s="20" t="s">
        <v>362</v>
      </c>
      <c r="B64" s="21">
        <v>360</v>
      </c>
      <c r="C64" s="21">
        <v>89</v>
      </c>
      <c r="D64" s="21">
        <v>4</v>
      </c>
      <c r="E64" s="21">
        <v>2</v>
      </c>
      <c r="F64" s="21">
        <v>40</v>
      </c>
      <c r="G64" s="21">
        <v>175</v>
      </c>
      <c r="H64" s="21">
        <v>24</v>
      </c>
      <c r="I64" s="21">
        <v>26</v>
      </c>
    </row>
    <row r="65" spans="1:9" x14ac:dyDescent="0.2">
      <c r="A65" s="20" t="s">
        <v>363</v>
      </c>
      <c r="B65" s="21">
        <v>1326</v>
      </c>
      <c r="C65" s="21">
        <v>79</v>
      </c>
      <c r="D65" s="21">
        <v>7</v>
      </c>
      <c r="E65" s="21">
        <v>21</v>
      </c>
      <c r="F65" s="21">
        <v>266</v>
      </c>
      <c r="G65" s="21">
        <v>824</v>
      </c>
      <c r="H65" s="21">
        <v>49</v>
      </c>
      <c r="I65" s="21">
        <v>80</v>
      </c>
    </row>
    <row r="66" spans="1:9" x14ac:dyDescent="0.2">
      <c r="A66" s="20" t="s">
        <v>364</v>
      </c>
      <c r="B66" s="21">
        <v>649</v>
      </c>
      <c r="C66" s="21">
        <v>63</v>
      </c>
      <c r="D66" s="21">
        <v>6</v>
      </c>
      <c r="E66" s="21">
        <v>4</v>
      </c>
      <c r="F66" s="21">
        <v>83</v>
      </c>
      <c r="G66" s="21">
        <v>429</v>
      </c>
      <c r="H66" s="21">
        <v>30</v>
      </c>
      <c r="I66" s="21">
        <v>34</v>
      </c>
    </row>
    <row r="67" spans="1:9" x14ac:dyDescent="0.2">
      <c r="A67" s="20" t="s">
        <v>365</v>
      </c>
      <c r="B67" s="21">
        <v>277</v>
      </c>
      <c r="C67" s="21">
        <v>27</v>
      </c>
      <c r="D67" s="21">
        <v>5</v>
      </c>
      <c r="E67" s="21">
        <v>1</v>
      </c>
      <c r="F67" s="21">
        <v>66</v>
      </c>
      <c r="G67" s="21">
        <v>139</v>
      </c>
      <c r="H67" s="21">
        <v>17</v>
      </c>
      <c r="I67" s="21">
        <v>22</v>
      </c>
    </row>
    <row r="68" spans="1:9" x14ac:dyDescent="0.2">
      <c r="A68" s="20" t="s">
        <v>366</v>
      </c>
      <c r="B68" s="21">
        <v>65</v>
      </c>
      <c r="C68" s="21">
        <v>9</v>
      </c>
      <c r="D68" s="21">
        <v>0</v>
      </c>
      <c r="E68" s="21">
        <v>0</v>
      </c>
      <c r="F68" s="21">
        <v>8</v>
      </c>
      <c r="G68" s="21">
        <v>26</v>
      </c>
      <c r="H68" s="21">
        <v>5</v>
      </c>
      <c r="I68" s="21">
        <v>17</v>
      </c>
    </row>
    <row r="69" spans="1:9" x14ac:dyDescent="0.2">
      <c r="A69" s="9" t="s">
        <v>367</v>
      </c>
      <c r="B69" s="9"/>
      <c r="C69" s="9"/>
      <c r="D69" s="9"/>
      <c r="E69" s="9"/>
      <c r="F69" s="9"/>
      <c r="G69" s="9"/>
      <c r="H69" s="9"/>
      <c r="I69" s="9"/>
    </row>
    <row r="70" spans="1:9" x14ac:dyDescent="0.2">
      <c r="A70" s="20" t="s">
        <v>368</v>
      </c>
      <c r="B70" s="21">
        <v>537</v>
      </c>
      <c r="C70" s="21">
        <v>36</v>
      </c>
      <c r="D70" s="21">
        <v>8</v>
      </c>
      <c r="E70" s="21">
        <v>9</v>
      </c>
      <c r="F70" s="21">
        <v>127</v>
      </c>
      <c r="G70" s="21">
        <v>274</v>
      </c>
      <c r="H70" s="21">
        <v>38</v>
      </c>
      <c r="I70" s="21">
        <v>45</v>
      </c>
    </row>
    <row r="71" spans="1:9" x14ac:dyDescent="0.2">
      <c r="A71" s="20" t="s">
        <v>180</v>
      </c>
      <c r="B71" s="21">
        <v>1667</v>
      </c>
      <c r="C71" s="21">
        <v>140</v>
      </c>
      <c r="D71" s="21">
        <v>11</v>
      </c>
      <c r="E71" s="21">
        <v>18</v>
      </c>
      <c r="F71" s="21">
        <v>271</v>
      </c>
      <c r="G71" s="21">
        <v>1075</v>
      </c>
      <c r="H71" s="21">
        <v>64</v>
      </c>
      <c r="I71" s="21">
        <v>88</v>
      </c>
    </row>
    <row r="72" spans="1:9" x14ac:dyDescent="0.2">
      <c r="A72" s="20" t="s">
        <v>369</v>
      </c>
      <c r="B72" s="21">
        <v>99</v>
      </c>
      <c r="C72" s="21">
        <v>4</v>
      </c>
      <c r="D72" s="21">
        <v>0</v>
      </c>
      <c r="E72" s="21">
        <v>1</v>
      </c>
      <c r="F72" s="21">
        <v>17</v>
      </c>
      <c r="G72" s="21">
        <v>64</v>
      </c>
      <c r="H72" s="21">
        <v>8</v>
      </c>
      <c r="I72" s="21">
        <v>5</v>
      </c>
    </row>
    <row r="73" spans="1:9" x14ac:dyDescent="0.2">
      <c r="A73" s="20" t="s">
        <v>370</v>
      </c>
      <c r="B73" s="21">
        <v>819</v>
      </c>
      <c r="C73" s="21">
        <v>115</v>
      </c>
      <c r="D73" s="21">
        <v>7</v>
      </c>
      <c r="E73" s="21">
        <v>4</v>
      </c>
      <c r="F73" s="21">
        <v>103</v>
      </c>
      <c r="G73" s="21">
        <v>508</v>
      </c>
      <c r="H73" s="21">
        <v>37</v>
      </c>
      <c r="I73" s="21">
        <v>45</v>
      </c>
    </row>
    <row r="74" spans="1:9" x14ac:dyDescent="0.2">
      <c r="A74" s="20" t="s">
        <v>371</v>
      </c>
      <c r="B74" s="21">
        <v>87</v>
      </c>
      <c r="C74" s="21">
        <v>14</v>
      </c>
      <c r="D74" s="21">
        <v>0</v>
      </c>
      <c r="E74" s="21">
        <v>0</v>
      </c>
      <c r="F74" s="21">
        <v>15</v>
      </c>
      <c r="G74" s="21">
        <v>44</v>
      </c>
      <c r="H74" s="21">
        <v>6</v>
      </c>
      <c r="I74" s="21">
        <v>8</v>
      </c>
    </row>
    <row r="75" spans="1:9" x14ac:dyDescent="0.2">
      <c r="A75" s="20" t="s">
        <v>366</v>
      </c>
      <c r="B75" s="21">
        <v>55</v>
      </c>
      <c r="C75" s="21">
        <v>7</v>
      </c>
      <c r="D75" s="21">
        <v>0</v>
      </c>
      <c r="E75" s="21">
        <v>0</v>
      </c>
      <c r="F75" s="21">
        <v>8</v>
      </c>
      <c r="G75" s="21">
        <v>26</v>
      </c>
      <c r="H75" s="21">
        <v>1</v>
      </c>
      <c r="I75" s="21">
        <v>13</v>
      </c>
    </row>
    <row r="76" spans="1:9" x14ac:dyDescent="0.2">
      <c r="A76" s="9" t="s">
        <v>372</v>
      </c>
      <c r="B76" s="9"/>
      <c r="C76" s="9"/>
      <c r="D76" s="9"/>
      <c r="E76" s="9"/>
      <c r="F76" s="9"/>
      <c r="G76" s="9"/>
      <c r="H76" s="9"/>
      <c r="I76" s="9"/>
    </row>
    <row r="77" spans="1:9" x14ac:dyDescent="0.2">
      <c r="A77" s="20" t="s">
        <v>373</v>
      </c>
      <c r="B77" s="21">
        <v>537</v>
      </c>
      <c r="C77" s="21">
        <v>36</v>
      </c>
      <c r="D77" s="21">
        <v>8</v>
      </c>
      <c r="E77" s="21">
        <v>9</v>
      </c>
      <c r="F77" s="21">
        <v>127</v>
      </c>
      <c r="G77" s="21">
        <v>274</v>
      </c>
      <c r="H77" s="21">
        <v>38</v>
      </c>
      <c r="I77" s="21">
        <v>45</v>
      </c>
    </row>
    <row r="78" spans="1:9" x14ac:dyDescent="0.2">
      <c r="A78" s="20" t="s">
        <v>374</v>
      </c>
      <c r="B78" s="21">
        <v>1329</v>
      </c>
      <c r="C78" s="21">
        <v>122</v>
      </c>
      <c r="D78" s="21">
        <v>9</v>
      </c>
      <c r="E78" s="21">
        <v>15</v>
      </c>
      <c r="F78" s="21">
        <v>228</v>
      </c>
      <c r="G78" s="21">
        <v>825</v>
      </c>
      <c r="H78" s="21">
        <v>47</v>
      </c>
      <c r="I78" s="21">
        <v>83</v>
      </c>
    </row>
    <row r="79" spans="1:9" x14ac:dyDescent="0.2">
      <c r="A79" s="20" t="s">
        <v>375</v>
      </c>
      <c r="B79" s="21">
        <v>406</v>
      </c>
      <c r="C79" s="21">
        <v>47</v>
      </c>
      <c r="D79" s="21">
        <v>2</v>
      </c>
      <c r="E79" s="21">
        <v>2</v>
      </c>
      <c r="F79" s="21">
        <v>58</v>
      </c>
      <c r="G79" s="21">
        <v>259</v>
      </c>
      <c r="H79" s="21">
        <v>22</v>
      </c>
      <c r="I79" s="21">
        <v>16</v>
      </c>
    </row>
    <row r="80" spans="1:9" x14ac:dyDescent="0.2">
      <c r="A80" s="20" t="s">
        <v>376</v>
      </c>
      <c r="B80" s="21">
        <v>152</v>
      </c>
      <c r="C80" s="21">
        <v>19</v>
      </c>
      <c r="D80" s="21">
        <v>1</v>
      </c>
      <c r="E80" s="21">
        <v>2</v>
      </c>
      <c r="F80" s="21">
        <v>17</v>
      </c>
      <c r="G80" s="21">
        <v>94</v>
      </c>
      <c r="H80" s="21">
        <v>9</v>
      </c>
      <c r="I80" s="21">
        <v>10</v>
      </c>
    </row>
    <row r="81" spans="1:9" x14ac:dyDescent="0.2">
      <c r="A81" s="20" t="s">
        <v>377</v>
      </c>
      <c r="B81" s="21">
        <v>88</v>
      </c>
      <c r="C81" s="21">
        <v>14</v>
      </c>
      <c r="D81" s="21">
        <v>2</v>
      </c>
      <c r="E81" s="21">
        <v>0</v>
      </c>
      <c r="F81" s="21">
        <v>13</v>
      </c>
      <c r="G81" s="21">
        <v>49</v>
      </c>
      <c r="H81" s="21">
        <v>3</v>
      </c>
      <c r="I81" s="21">
        <v>7</v>
      </c>
    </row>
    <row r="82" spans="1:9" x14ac:dyDescent="0.2">
      <c r="A82" s="20" t="s">
        <v>378</v>
      </c>
      <c r="B82" s="21">
        <v>84</v>
      </c>
      <c r="C82" s="21">
        <v>16</v>
      </c>
      <c r="D82" s="21">
        <v>0</v>
      </c>
      <c r="E82" s="21">
        <v>0</v>
      </c>
      <c r="F82" s="21">
        <v>7</v>
      </c>
      <c r="G82" s="21">
        <v>57</v>
      </c>
      <c r="H82" s="21">
        <v>1</v>
      </c>
      <c r="I82" s="21">
        <v>3</v>
      </c>
    </row>
    <row r="83" spans="1:9" x14ac:dyDescent="0.2">
      <c r="A83" s="20" t="s">
        <v>366</v>
      </c>
      <c r="B83" s="21">
        <v>81</v>
      </c>
      <c r="C83" s="21">
        <v>13</v>
      </c>
      <c r="D83" s="21">
        <v>0</v>
      </c>
      <c r="E83" s="21">
        <v>0</v>
      </c>
      <c r="F83" s="21">
        <v>13</v>
      </c>
      <c r="G83" s="21">
        <v>35</v>
      </c>
      <c r="H83" s="21">
        <v>5</v>
      </c>
      <c r="I83" s="21">
        <v>15</v>
      </c>
    </row>
    <row r="84" spans="1:9" x14ac:dyDescent="0.2">
      <c r="A84" s="9" t="s">
        <v>379</v>
      </c>
      <c r="B84" s="9"/>
      <c r="C84" s="9"/>
      <c r="D84" s="9"/>
      <c r="E84" s="9"/>
      <c r="F84" s="9"/>
      <c r="G84" s="9"/>
      <c r="H84" s="9"/>
      <c r="I84" s="9"/>
    </row>
    <row r="85" spans="1:9" x14ac:dyDescent="0.2">
      <c r="A85" s="20" t="s">
        <v>380</v>
      </c>
      <c r="B85" s="21">
        <v>788</v>
      </c>
      <c r="C85" s="21">
        <v>59</v>
      </c>
      <c r="D85" s="21">
        <v>7</v>
      </c>
      <c r="E85" s="21">
        <v>15</v>
      </c>
      <c r="F85" s="21">
        <v>152</v>
      </c>
      <c r="G85" s="21">
        <v>480</v>
      </c>
      <c r="H85" s="21">
        <v>38</v>
      </c>
      <c r="I85" s="21">
        <v>37</v>
      </c>
    </row>
    <row r="86" spans="1:9" x14ac:dyDescent="0.2">
      <c r="A86" s="20" t="s">
        <v>381</v>
      </c>
      <c r="B86" s="21">
        <v>1824</v>
      </c>
      <c r="C86" s="21">
        <v>201</v>
      </c>
      <c r="D86" s="21">
        <v>15</v>
      </c>
      <c r="E86" s="21">
        <v>13</v>
      </c>
      <c r="F86" s="21">
        <v>301</v>
      </c>
      <c r="G86" s="21">
        <v>1081</v>
      </c>
      <c r="H86" s="21">
        <v>85</v>
      </c>
      <c r="I86" s="21">
        <v>128</v>
      </c>
    </row>
    <row r="87" spans="1:9" x14ac:dyDescent="0.2">
      <c r="A87" s="20" t="s">
        <v>366</v>
      </c>
      <c r="B87" s="21">
        <v>65</v>
      </c>
      <c r="C87" s="21">
        <v>7</v>
      </c>
      <c r="D87" s="21">
        <v>0</v>
      </c>
      <c r="E87" s="21">
        <v>0</v>
      </c>
      <c r="F87" s="21">
        <v>10</v>
      </c>
      <c r="G87" s="21">
        <v>32</v>
      </c>
      <c r="H87" s="21">
        <v>2</v>
      </c>
      <c r="I87" s="21">
        <v>14</v>
      </c>
    </row>
    <row r="88" spans="1:9" x14ac:dyDescent="0.2">
      <c r="A88" s="9" t="s">
        <v>382</v>
      </c>
      <c r="B88" s="9"/>
      <c r="C88" s="9"/>
      <c r="D88" s="9"/>
      <c r="E88" s="9"/>
      <c r="F88" s="9"/>
      <c r="G88" s="9"/>
      <c r="H88" s="9"/>
      <c r="I88" s="9"/>
    </row>
    <row r="89" spans="1:9" x14ac:dyDescent="0.2">
      <c r="A89" s="20" t="s">
        <v>383</v>
      </c>
      <c r="B89" s="21">
        <v>393</v>
      </c>
      <c r="C89" s="21">
        <v>35</v>
      </c>
      <c r="D89" s="21">
        <v>4</v>
      </c>
      <c r="E89" s="21">
        <v>4</v>
      </c>
      <c r="F89" s="21">
        <v>64</v>
      </c>
      <c r="G89" s="21">
        <v>242</v>
      </c>
      <c r="H89" s="21">
        <v>22</v>
      </c>
      <c r="I89" s="21">
        <v>22</v>
      </c>
    </row>
    <row r="90" spans="1:9" x14ac:dyDescent="0.2">
      <c r="A90" s="20" t="s">
        <v>181</v>
      </c>
      <c r="B90" s="21">
        <v>1944</v>
      </c>
      <c r="C90" s="21">
        <v>199</v>
      </c>
      <c r="D90" s="21">
        <v>16</v>
      </c>
      <c r="E90" s="21">
        <v>21</v>
      </c>
      <c r="F90" s="21">
        <v>334</v>
      </c>
      <c r="G90" s="21">
        <v>1169</v>
      </c>
      <c r="H90" s="21">
        <v>87</v>
      </c>
      <c r="I90" s="21">
        <v>118</v>
      </c>
    </row>
    <row r="91" spans="1:9" x14ac:dyDescent="0.2">
      <c r="A91" s="20" t="s">
        <v>182</v>
      </c>
      <c r="B91" s="21">
        <v>38</v>
      </c>
      <c r="C91" s="21">
        <v>3</v>
      </c>
      <c r="D91" s="21">
        <v>0</v>
      </c>
      <c r="E91" s="21">
        <v>0</v>
      </c>
      <c r="F91" s="21">
        <v>12</v>
      </c>
      <c r="G91" s="21">
        <v>19</v>
      </c>
      <c r="H91" s="21">
        <v>3</v>
      </c>
      <c r="I91" s="21">
        <v>1</v>
      </c>
    </row>
    <row r="92" spans="1:9" x14ac:dyDescent="0.2">
      <c r="A92" s="20" t="s">
        <v>384</v>
      </c>
      <c r="B92" s="21">
        <v>36</v>
      </c>
      <c r="C92" s="21">
        <v>3</v>
      </c>
      <c r="D92" s="21">
        <v>1</v>
      </c>
      <c r="E92" s="21">
        <v>0</v>
      </c>
      <c r="F92" s="21">
        <v>10</v>
      </c>
      <c r="G92" s="21">
        <v>19</v>
      </c>
      <c r="H92" s="21">
        <v>2</v>
      </c>
      <c r="I92" s="21">
        <v>1</v>
      </c>
    </row>
    <row r="93" spans="1:9" x14ac:dyDescent="0.2">
      <c r="A93" s="20" t="s">
        <v>183</v>
      </c>
      <c r="B93" s="21">
        <v>53</v>
      </c>
      <c r="C93" s="21">
        <v>4</v>
      </c>
      <c r="D93" s="21">
        <v>0</v>
      </c>
      <c r="E93" s="21">
        <v>0</v>
      </c>
      <c r="F93" s="21">
        <v>14</v>
      </c>
      <c r="G93" s="21">
        <v>33</v>
      </c>
      <c r="H93" s="21">
        <v>0</v>
      </c>
      <c r="I93" s="21">
        <v>2</v>
      </c>
    </row>
    <row r="94" spans="1:9" x14ac:dyDescent="0.2">
      <c r="A94" s="20" t="s">
        <v>385</v>
      </c>
      <c r="B94" s="21">
        <v>22</v>
      </c>
      <c r="C94" s="21">
        <v>1</v>
      </c>
      <c r="D94" s="21">
        <v>1</v>
      </c>
      <c r="E94" s="21">
        <v>0</v>
      </c>
      <c r="F94" s="21">
        <v>4</v>
      </c>
      <c r="G94" s="21">
        <v>12</v>
      </c>
      <c r="H94" s="21">
        <v>2</v>
      </c>
      <c r="I94" s="21">
        <v>2</v>
      </c>
    </row>
    <row r="95" spans="1:9" x14ac:dyDescent="0.2">
      <c r="A95" s="20" t="s">
        <v>386</v>
      </c>
      <c r="B95" s="21">
        <v>32</v>
      </c>
      <c r="C95" s="21">
        <v>1</v>
      </c>
      <c r="D95" s="21">
        <v>0</v>
      </c>
      <c r="E95" s="21">
        <v>1</v>
      </c>
      <c r="F95" s="21">
        <v>2</v>
      </c>
      <c r="G95" s="21">
        <v>20</v>
      </c>
      <c r="H95" s="21">
        <v>2</v>
      </c>
      <c r="I95" s="21">
        <v>6</v>
      </c>
    </row>
    <row r="96" spans="1:9" x14ac:dyDescent="0.2">
      <c r="A96" s="20" t="s">
        <v>387</v>
      </c>
      <c r="B96" s="21">
        <v>9</v>
      </c>
      <c r="C96" s="21">
        <v>1</v>
      </c>
      <c r="D96" s="21">
        <v>0</v>
      </c>
      <c r="E96" s="21">
        <v>0</v>
      </c>
      <c r="F96" s="21">
        <v>0</v>
      </c>
      <c r="G96" s="21">
        <v>8</v>
      </c>
      <c r="H96" s="21">
        <v>0</v>
      </c>
      <c r="I96" s="21">
        <v>0</v>
      </c>
    </row>
    <row r="97" spans="1:9" x14ac:dyDescent="0.2">
      <c r="A97" s="20" t="s">
        <v>366</v>
      </c>
      <c r="B97" s="21">
        <v>150</v>
      </c>
      <c r="C97" s="21">
        <v>20</v>
      </c>
      <c r="D97" s="21">
        <v>0</v>
      </c>
      <c r="E97" s="21">
        <v>2</v>
      </c>
      <c r="F97" s="21">
        <v>23</v>
      </c>
      <c r="G97" s="21">
        <v>71</v>
      </c>
      <c r="H97" s="21">
        <v>7</v>
      </c>
      <c r="I97" s="21">
        <v>27</v>
      </c>
    </row>
    <row r="98" spans="1:9" x14ac:dyDescent="0.2">
      <c r="A98" s="9" t="s">
        <v>388</v>
      </c>
      <c r="B98" s="9"/>
      <c r="C98" s="9"/>
      <c r="D98" s="9"/>
      <c r="E98" s="9"/>
      <c r="F98" s="9"/>
      <c r="G98" s="9"/>
      <c r="H98" s="9"/>
      <c r="I98" s="9"/>
    </row>
    <row r="99" spans="1:9" x14ac:dyDescent="0.2">
      <c r="A99" s="20" t="s">
        <v>184</v>
      </c>
      <c r="B99" s="21">
        <v>54</v>
      </c>
      <c r="C99" s="21">
        <v>6</v>
      </c>
      <c r="D99" s="21">
        <v>0</v>
      </c>
      <c r="E99" s="21">
        <v>2</v>
      </c>
      <c r="F99" s="21">
        <v>12</v>
      </c>
      <c r="G99" s="21">
        <v>25</v>
      </c>
      <c r="H99" s="21">
        <v>4</v>
      </c>
      <c r="I99" s="21">
        <v>5</v>
      </c>
    </row>
    <row r="100" spans="1:9" x14ac:dyDescent="0.2">
      <c r="A100" s="20" t="s">
        <v>185</v>
      </c>
      <c r="B100" s="21">
        <v>196</v>
      </c>
      <c r="C100" s="21">
        <v>18</v>
      </c>
      <c r="D100" s="21">
        <v>5</v>
      </c>
      <c r="E100" s="21">
        <v>2</v>
      </c>
      <c r="F100" s="21">
        <v>26</v>
      </c>
      <c r="G100" s="21">
        <v>104</v>
      </c>
      <c r="H100" s="21">
        <v>13</v>
      </c>
      <c r="I100" s="21">
        <v>28</v>
      </c>
    </row>
    <row r="101" spans="1:9" x14ac:dyDescent="0.2">
      <c r="A101" s="20" t="s">
        <v>186</v>
      </c>
      <c r="B101" s="21">
        <v>310</v>
      </c>
      <c r="C101" s="21">
        <v>39</v>
      </c>
      <c r="D101" s="21">
        <v>3</v>
      </c>
      <c r="E101" s="21">
        <v>3</v>
      </c>
      <c r="F101" s="21">
        <v>56</v>
      </c>
      <c r="G101" s="21">
        <v>169</v>
      </c>
      <c r="H101" s="21">
        <v>15</v>
      </c>
      <c r="I101" s="21">
        <v>25</v>
      </c>
    </row>
    <row r="102" spans="1:9" x14ac:dyDescent="0.2">
      <c r="A102" s="20" t="s">
        <v>187</v>
      </c>
      <c r="B102" s="21">
        <v>385</v>
      </c>
      <c r="C102" s="21">
        <v>33</v>
      </c>
      <c r="D102" s="21">
        <v>5</v>
      </c>
      <c r="E102" s="21">
        <v>4</v>
      </c>
      <c r="F102" s="21">
        <v>77</v>
      </c>
      <c r="G102" s="21">
        <v>224</v>
      </c>
      <c r="H102" s="21">
        <v>13</v>
      </c>
      <c r="I102" s="21">
        <v>29</v>
      </c>
    </row>
    <row r="103" spans="1:9" x14ac:dyDescent="0.2">
      <c r="A103" s="20" t="s">
        <v>188</v>
      </c>
      <c r="B103" s="21">
        <v>361</v>
      </c>
      <c r="C103" s="21">
        <v>41</v>
      </c>
      <c r="D103" s="21">
        <v>2</v>
      </c>
      <c r="E103" s="21">
        <v>5</v>
      </c>
      <c r="F103" s="21">
        <v>58</v>
      </c>
      <c r="G103" s="21">
        <v>226</v>
      </c>
      <c r="H103" s="21">
        <v>15</v>
      </c>
      <c r="I103" s="21">
        <v>14</v>
      </c>
    </row>
    <row r="104" spans="1:9" x14ac:dyDescent="0.2">
      <c r="A104" s="20" t="s">
        <v>189</v>
      </c>
      <c r="B104" s="21">
        <v>315</v>
      </c>
      <c r="C104" s="21">
        <v>28</v>
      </c>
      <c r="D104" s="21">
        <v>2</v>
      </c>
      <c r="E104" s="21">
        <v>2</v>
      </c>
      <c r="F104" s="21">
        <v>49</v>
      </c>
      <c r="G104" s="21">
        <v>216</v>
      </c>
      <c r="H104" s="21">
        <v>12</v>
      </c>
      <c r="I104" s="21">
        <v>6</v>
      </c>
    </row>
    <row r="105" spans="1:9" x14ac:dyDescent="0.2">
      <c r="A105" s="20" t="s">
        <v>190</v>
      </c>
      <c r="B105" s="21">
        <v>364</v>
      </c>
      <c r="C105" s="21">
        <v>27</v>
      </c>
      <c r="D105" s="21">
        <v>2</v>
      </c>
      <c r="E105" s="21">
        <v>2</v>
      </c>
      <c r="F105" s="21">
        <v>70</v>
      </c>
      <c r="G105" s="21">
        <v>225</v>
      </c>
      <c r="H105" s="21">
        <v>25</v>
      </c>
      <c r="I105" s="21">
        <v>13</v>
      </c>
    </row>
    <row r="106" spans="1:9" x14ac:dyDescent="0.2">
      <c r="A106" s="20" t="s">
        <v>191</v>
      </c>
      <c r="B106" s="21">
        <v>267</v>
      </c>
      <c r="C106" s="21">
        <v>26</v>
      </c>
      <c r="D106" s="21">
        <v>2</v>
      </c>
      <c r="E106" s="21">
        <v>3</v>
      </c>
      <c r="F106" s="21">
        <v>39</v>
      </c>
      <c r="G106" s="21">
        <v>185</v>
      </c>
      <c r="H106" s="21">
        <v>7</v>
      </c>
      <c r="I106" s="21">
        <v>5</v>
      </c>
    </row>
    <row r="107" spans="1:9" x14ac:dyDescent="0.2">
      <c r="A107" s="20" t="s">
        <v>192</v>
      </c>
      <c r="B107" s="21">
        <v>90</v>
      </c>
      <c r="C107" s="21">
        <v>9</v>
      </c>
      <c r="D107" s="21">
        <v>0</v>
      </c>
      <c r="E107" s="21">
        <v>1</v>
      </c>
      <c r="F107" s="21">
        <v>14</v>
      </c>
      <c r="G107" s="21">
        <v>63</v>
      </c>
      <c r="H107" s="21">
        <v>2</v>
      </c>
      <c r="I107" s="21">
        <v>1</v>
      </c>
    </row>
    <row r="108" spans="1:9" x14ac:dyDescent="0.2">
      <c r="A108" s="20" t="s">
        <v>193</v>
      </c>
      <c r="B108" s="21">
        <v>94</v>
      </c>
      <c r="C108" s="21">
        <v>6</v>
      </c>
      <c r="D108" s="21">
        <v>0</v>
      </c>
      <c r="E108" s="21">
        <v>0</v>
      </c>
      <c r="F108" s="21">
        <v>20</v>
      </c>
      <c r="G108" s="21">
        <v>57</v>
      </c>
      <c r="H108" s="21">
        <v>3</v>
      </c>
      <c r="I108" s="21">
        <v>8</v>
      </c>
    </row>
    <row r="109" spans="1:9" x14ac:dyDescent="0.2">
      <c r="A109" s="20" t="s">
        <v>389</v>
      </c>
      <c r="B109" s="21">
        <v>47</v>
      </c>
      <c r="C109" s="21">
        <v>6</v>
      </c>
      <c r="D109" s="21">
        <v>1</v>
      </c>
      <c r="E109" s="21">
        <v>1</v>
      </c>
      <c r="F109" s="21">
        <v>11</v>
      </c>
      <c r="G109" s="21">
        <v>15</v>
      </c>
      <c r="H109" s="21">
        <v>7</v>
      </c>
      <c r="I109" s="21">
        <v>6</v>
      </c>
    </row>
    <row r="110" spans="1:9" x14ac:dyDescent="0.2">
      <c r="A110" s="20" t="s">
        <v>366</v>
      </c>
      <c r="B110" s="21">
        <v>194</v>
      </c>
      <c r="C110" s="21">
        <v>28</v>
      </c>
      <c r="D110" s="21">
        <v>0</v>
      </c>
      <c r="E110" s="21">
        <v>3</v>
      </c>
      <c r="F110" s="21">
        <v>31</v>
      </c>
      <c r="G110" s="21">
        <v>84</v>
      </c>
      <c r="H110" s="21">
        <v>9</v>
      </c>
      <c r="I110" s="21">
        <v>39</v>
      </c>
    </row>
    <row r="111" spans="1:9" x14ac:dyDescent="0.2">
      <c r="A111" s="9" t="s">
        <v>390</v>
      </c>
      <c r="B111" s="9"/>
      <c r="C111" s="9"/>
      <c r="D111" s="9"/>
      <c r="E111" s="9"/>
      <c r="F111" s="9"/>
      <c r="G111" s="9"/>
      <c r="H111" s="9"/>
      <c r="I111" s="9"/>
    </row>
    <row r="112" spans="1:9" x14ac:dyDescent="0.2">
      <c r="A112" s="20" t="s">
        <v>391</v>
      </c>
      <c r="B112" s="21">
        <v>633</v>
      </c>
      <c r="C112" s="21">
        <v>56</v>
      </c>
      <c r="D112" s="21">
        <v>8</v>
      </c>
      <c r="E112" s="21">
        <v>4</v>
      </c>
      <c r="F112" s="21">
        <v>128</v>
      </c>
      <c r="G112" s="21">
        <v>371</v>
      </c>
      <c r="H112" s="21">
        <v>26</v>
      </c>
      <c r="I112" s="21">
        <v>40</v>
      </c>
    </row>
    <row r="113" spans="1:9" x14ac:dyDescent="0.2">
      <c r="A113" s="20" t="s">
        <v>392</v>
      </c>
      <c r="B113" s="21">
        <v>1123</v>
      </c>
      <c r="C113" s="21">
        <v>112</v>
      </c>
      <c r="D113" s="21">
        <v>4</v>
      </c>
      <c r="E113" s="21">
        <v>15</v>
      </c>
      <c r="F113" s="21">
        <v>176</v>
      </c>
      <c r="G113" s="21">
        <v>680</v>
      </c>
      <c r="H113" s="21">
        <v>55</v>
      </c>
      <c r="I113" s="21">
        <v>81</v>
      </c>
    </row>
    <row r="114" spans="1:9" x14ac:dyDescent="0.2">
      <c r="A114" s="20" t="s">
        <v>393</v>
      </c>
      <c r="B114" s="21">
        <v>660</v>
      </c>
      <c r="C114" s="21">
        <v>70</v>
      </c>
      <c r="D114" s="21">
        <v>7</v>
      </c>
      <c r="E114" s="21">
        <v>6</v>
      </c>
      <c r="F114" s="21">
        <v>112</v>
      </c>
      <c r="G114" s="21">
        <v>393</v>
      </c>
      <c r="H114" s="21">
        <v>30</v>
      </c>
      <c r="I114" s="21">
        <v>42</v>
      </c>
    </row>
    <row r="115" spans="1:9" x14ac:dyDescent="0.2">
      <c r="A115" s="20" t="s">
        <v>394</v>
      </c>
      <c r="B115" s="21">
        <v>261</v>
      </c>
      <c r="C115" s="21">
        <v>29</v>
      </c>
      <c r="D115" s="21">
        <v>3</v>
      </c>
      <c r="E115" s="21">
        <v>3</v>
      </c>
      <c r="F115" s="21">
        <v>47</v>
      </c>
      <c r="G115" s="21">
        <v>149</v>
      </c>
      <c r="H115" s="21">
        <v>14</v>
      </c>
      <c r="I115" s="21">
        <v>16</v>
      </c>
    </row>
    <row r="116" spans="1:9" x14ac:dyDescent="0.2">
      <c r="A116" s="9" t="s">
        <v>395</v>
      </c>
      <c r="B116" s="9"/>
      <c r="C116" s="9"/>
      <c r="D116" s="9"/>
      <c r="E116" s="9"/>
      <c r="F116" s="9"/>
      <c r="G116" s="9"/>
      <c r="H116" s="9"/>
      <c r="I116" s="9"/>
    </row>
    <row r="117" spans="1:9" x14ac:dyDescent="0.2">
      <c r="A117" s="20" t="s">
        <v>396</v>
      </c>
      <c r="B117" s="21">
        <v>329</v>
      </c>
      <c r="C117" s="21">
        <v>41</v>
      </c>
      <c r="D117" s="21">
        <v>6</v>
      </c>
      <c r="E117" s="21">
        <v>1</v>
      </c>
      <c r="F117" s="21">
        <v>47</v>
      </c>
      <c r="G117" s="21">
        <v>188</v>
      </c>
      <c r="H117" s="21">
        <v>27</v>
      </c>
      <c r="I117" s="21">
        <v>19</v>
      </c>
    </row>
    <row r="118" spans="1:9" x14ac:dyDescent="0.2">
      <c r="A118" s="20" t="s">
        <v>397</v>
      </c>
      <c r="B118" s="21">
        <v>828</v>
      </c>
      <c r="C118" s="21">
        <v>66</v>
      </c>
      <c r="D118" s="21">
        <v>7</v>
      </c>
      <c r="E118" s="21">
        <v>9</v>
      </c>
      <c r="F118" s="21">
        <v>151</v>
      </c>
      <c r="G118" s="21">
        <v>512</v>
      </c>
      <c r="H118" s="21">
        <v>41</v>
      </c>
      <c r="I118" s="21">
        <v>42</v>
      </c>
    </row>
    <row r="119" spans="1:9" x14ac:dyDescent="0.2">
      <c r="A119" s="20" t="s">
        <v>879</v>
      </c>
      <c r="B119" s="21">
        <v>499</v>
      </c>
      <c r="C119" s="21">
        <v>67</v>
      </c>
      <c r="D119" s="21">
        <v>1</v>
      </c>
      <c r="E119" s="21">
        <v>7</v>
      </c>
      <c r="F119" s="21">
        <v>78</v>
      </c>
      <c r="G119" s="21">
        <v>294</v>
      </c>
      <c r="H119" s="21">
        <v>24</v>
      </c>
      <c r="I119" s="21">
        <v>28</v>
      </c>
    </row>
    <row r="120" spans="1:9" x14ac:dyDescent="0.2">
      <c r="A120" s="20" t="s">
        <v>398</v>
      </c>
      <c r="B120" s="21">
        <v>468</v>
      </c>
      <c r="C120" s="21">
        <v>42</v>
      </c>
      <c r="D120" s="21">
        <v>4</v>
      </c>
      <c r="E120" s="21">
        <v>4</v>
      </c>
      <c r="F120" s="21">
        <v>93</v>
      </c>
      <c r="G120" s="21">
        <v>270</v>
      </c>
      <c r="H120" s="21">
        <v>15</v>
      </c>
      <c r="I120" s="21">
        <v>40</v>
      </c>
    </row>
    <row r="121" spans="1:9" x14ac:dyDescent="0.2">
      <c r="A121" s="20" t="s">
        <v>399</v>
      </c>
      <c r="B121" s="21">
        <v>257</v>
      </c>
      <c r="C121" s="21">
        <v>28</v>
      </c>
      <c r="D121" s="21">
        <v>1</v>
      </c>
      <c r="E121" s="21">
        <v>4</v>
      </c>
      <c r="F121" s="21">
        <v>30</v>
      </c>
      <c r="G121" s="21">
        <v>162</v>
      </c>
      <c r="H121" s="21">
        <v>10</v>
      </c>
      <c r="I121" s="21">
        <v>22</v>
      </c>
    </row>
    <row r="122" spans="1:9" x14ac:dyDescent="0.2">
      <c r="A122" s="20" t="s">
        <v>400</v>
      </c>
      <c r="B122" s="21">
        <v>296</v>
      </c>
      <c r="C122" s="21">
        <v>23</v>
      </c>
      <c r="D122" s="21">
        <v>3</v>
      </c>
      <c r="E122" s="21">
        <v>3</v>
      </c>
      <c r="F122" s="21">
        <v>64</v>
      </c>
      <c r="G122" s="21">
        <v>167</v>
      </c>
      <c r="H122" s="21">
        <v>8</v>
      </c>
      <c r="I122" s="21">
        <v>28</v>
      </c>
    </row>
    <row r="123" spans="1:9" x14ac:dyDescent="0.2">
      <c r="A123" s="9" t="s">
        <v>401</v>
      </c>
      <c r="B123" s="9"/>
      <c r="C123" s="9"/>
      <c r="D123" s="9"/>
      <c r="E123" s="9"/>
      <c r="F123" s="9"/>
      <c r="G123" s="9"/>
      <c r="H123" s="9"/>
      <c r="I123" s="9"/>
    </row>
    <row r="124" spans="1:9" x14ac:dyDescent="0.2">
      <c r="A124" s="20" t="s">
        <v>878</v>
      </c>
      <c r="B124" s="21">
        <v>116</v>
      </c>
      <c r="C124" s="21">
        <v>12</v>
      </c>
      <c r="D124" s="21">
        <v>2</v>
      </c>
      <c r="E124" s="21">
        <v>0</v>
      </c>
      <c r="F124" s="21">
        <v>26</v>
      </c>
      <c r="G124" s="21">
        <v>61</v>
      </c>
      <c r="H124" s="21">
        <v>9</v>
      </c>
      <c r="I124" s="21">
        <v>6</v>
      </c>
    </row>
    <row r="125" spans="1:9" x14ac:dyDescent="0.2">
      <c r="A125" s="20" t="s">
        <v>402</v>
      </c>
      <c r="B125" s="21">
        <v>213</v>
      </c>
      <c r="C125" s="21">
        <v>29</v>
      </c>
      <c r="D125" s="21">
        <v>4</v>
      </c>
      <c r="E125" s="21">
        <v>1</v>
      </c>
      <c r="F125" s="21">
        <v>21</v>
      </c>
      <c r="G125" s="21">
        <v>127</v>
      </c>
      <c r="H125" s="21">
        <v>18</v>
      </c>
      <c r="I125" s="21">
        <v>13</v>
      </c>
    </row>
    <row r="126" spans="1:9" x14ac:dyDescent="0.2">
      <c r="A126" s="20" t="s">
        <v>397</v>
      </c>
      <c r="B126" s="21">
        <v>828</v>
      </c>
      <c r="C126" s="21">
        <v>66</v>
      </c>
      <c r="D126" s="21">
        <v>7</v>
      </c>
      <c r="E126" s="21">
        <v>9</v>
      </c>
      <c r="F126" s="21">
        <v>151</v>
      </c>
      <c r="G126" s="21">
        <v>512</v>
      </c>
      <c r="H126" s="21">
        <v>41</v>
      </c>
      <c r="I126" s="21">
        <v>42</v>
      </c>
    </row>
    <row r="127" spans="1:9" x14ac:dyDescent="0.2">
      <c r="A127" s="20" t="s">
        <v>403</v>
      </c>
      <c r="B127" s="21">
        <v>133</v>
      </c>
      <c r="C127" s="21">
        <v>15</v>
      </c>
      <c r="D127" s="21">
        <v>0</v>
      </c>
      <c r="E127" s="21">
        <v>1</v>
      </c>
      <c r="F127" s="21">
        <v>21</v>
      </c>
      <c r="G127" s="21">
        <v>85</v>
      </c>
      <c r="H127" s="21">
        <v>5</v>
      </c>
      <c r="I127" s="21">
        <v>6</v>
      </c>
    </row>
    <row r="128" spans="1:9" x14ac:dyDescent="0.2">
      <c r="A128" s="20" t="s">
        <v>404</v>
      </c>
      <c r="B128" s="21">
        <v>120</v>
      </c>
      <c r="C128" s="21">
        <v>14</v>
      </c>
      <c r="D128" s="21">
        <v>1</v>
      </c>
      <c r="E128" s="21">
        <v>2</v>
      </c>
      <c r="F128" s="21">
        <v>20</v>
      </c>
      <c r="G128" s="21">
        <v>67</v>
      </c>
      <c r="H128" s="21">
        <v>6</v>
      </c>
      <c r="I128" s="21">
        <v>10</v>
      </c>
    </row>
    <row r="129" spans="1:9" x14ac:dyDescent="0.2">
      <c r="A129" s="20" t="s">
        <v>405</v>
      </c>
      <c r="B129" s="21">
        <v>246</v>
      </c>
      <c r="C129" s="21">
        <v>38</v>
      </c>
      <c r="D129" s="21">
        <v>0</v>
      </c>
      <c r="E129" s="21">
        <v>4</v>
      </c>
      <c r="F129" s="21">
        <v>37</v>
      </c>
      <c r="G129" s="21">
        <v>142</v>
      </c>
      <c r="H129" s="21">
        <v>13</v>
      </c>
      <c r="I129" s="21">
        <v>12</v>
      </c>
    </row>
    <row r="130" spans="1:9" x14ac:dyDescent="0.2">
      <c r="A130" s="20" t="s">
        <v>398</v>
      </c>
      <c r="B130" s="21">
        <v>468</v>
      </c>
      <c r="C130" s="21">
        <v>42</v>
      </c>
      <c r="D130" s="21">
        <v>4</v>
      </c>
      <c r="E130" s="21">
        <v>4</v>
      </c>
      <c r="F130" s="21">
        <v>93</v>
      </c>
      <c r="G130" s="21">
        <v>270</v>
      </c>
      <c r="H130" s="21">
        <v>15</v>
      </c>
      <c r="I130" s="21">
        <v>40</v>
      </c>
    </row>
    <row r="131" spans="1:9" x14ac:dyDescent="0.2">
      <c r="A131" s="20" t="s">
        <v>406</v>
      </c>
      <c r="B131" s="21">
        <v>180</v>
      </c>
      <c r="C131" s="21">
        <v>23</v>
      </c>
      <c r="D131" s="21">
        <v>1</v>
      </c>
      <c r="E131" s="21">
        <v>2</v>
      </c>
      <c r="F131" s="21">
        <v>20</v>
      </c>
      <c r="G131" s="21">
        <v>110</v>
      </c>
      <c r="H131" s="21">
        <v>10</v>
      </c>
      <c r="I131" s="21">
        <v>14</v>
      </c>
    </row>
    <row r="132" spans="1:9" x14ac:dyDescent="0.2">
      <c r="A132" s="20" t="s">
        <v>407</v>
      </c>
      <c r="B132" s="21">
        <v>77</v>
      </c>
      <c r="C132" s="21">
        <v>5</v>
      </c>
      <c r="D132" s="21">
        <v>0</v>
      </c>
      <c r="E132" s="21">
        <v>2</v>
      </c>
      <c r="F132" s="21">
        <v>10</v>
      </c>
      <c r="G132" s="21">
        <v>52</v>
      </c>
      <c r="H132" s="21">
        <v>0</v>
      </c>
      <c r="I132" s="21">
        <v>8</v>
      </c>
    </row>
    <row r="133" spans="1:9" x14ac:dyDescent="0.2">
      <c r="A133" s="33" t="s">
        <v>400</v>
      </c>
      <c r="B133" s="34">
        <v>296</v>
      </c>
      <c r="C133" s="34">
        <v>23</v>
      </c>
      <c r="D133" s="34">
        <v>3</v>
      </c>
      <c r="E133" s="34">
        <v>3</v>
      </c>
      <c r="F133" s="34">
        <v>64</v>
      </c>
      <c r="G133" s="34">
        <v>167</v>
      </c>
      <c r="H133" s="34">
        <v>8</v>
      </c>
      <c r="I133" s="34">
        <v>28</v>
      </c>
    </row>
  </sheetData>
  <phoneticPr fontId="2"/>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06351-0514-4084-85EB-6337DE835350}">
  <dimension ref="A1:I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HYPERLINK("#'目次'!B49","[43]")</f>
        <v>[43]</v>
      </c>
    </row>
    <row r="3" spans="1:9" x14ac:dyDescent="0.2">
      <c r="A3" s="7" t="s">
        <v>3</v>
      </c>
      <c r="B3" s="8" t="s">
        <v>73</v>
      </c>
    </row>
    <row r="4" spans="1:9" x14ac:dyDescent="0.2">
      <c r="A4" s="7" t="s">
        <v>3</v>
      </c>
      <c r="B4" s="8" t="s">
        <v>72</v>
      </c>
    </row>
    <row r="5" spans="1:9" s="18" customFormat="1" ht="63" x14ac:dyDescent="0.2">
      <c r="A5" s="16" t="s">
        <v>3</v>
      </c>
      <c r="B5" s="17" t="s">
        <v>582</v>
      </c>
      <c r="C5" s="17" t="s">
        <v>274</v>
      </c>
      <c r="D5" s="17" t="s">
        <v>780</v>
      </c>
      <c r="E5" s="17" t="s">
        <v>781</v>
      </c>
      <c r="F5" s="17" t="s">
        <v>782</v>
      </c>
      <c r="G5" s="17" t="s">
        <v>634</v>
      </c>
      <c r="H5" s="17" t="s">
        <v>783</v>
      </c>
      <c r="I5" s="17" t="s">
        <v>613</v>
      </c>
    </row>
    <row r="6" spans="1:9" x14ac:dyDescent="0.2">
      <c r="A6" s="19" t="s">
        <v>585</v>
      </c>
      <c r="B6" s="10">
        <v>2677</v>
      </c>
      <c r="C6" s="10">
        <v>1600</v>
      </c>
      <c r="D6" s="10">
        <v>249</v>
      </c>
      <c r="E6" s="10">
        <v>133</v>
      </c>
      <c r="F6" s="10">
        <v>13</v>
      </c>
      <c r="G6" s="10">
        <v>216</v>
      </c>
      <c r="H6" s="10">
        <v>289</v>
      </c>
      <c r="I6" s="10">
        <v>177</v>
      </c>
    </row>
    <row r="7" spans="1:9" x14ac:dyDescent="0.2">
      <c r="A7" s="9" t="s">
        <v>339</v>
      </c>
      <c r="B7" s="9"/>
      <c r="C7" s="9"/>
      <c r="D7" s="9"/>
      <c r="E7" s="9"/>
      <c r="F7" s="9"/>
      <c r="G7" s="9"/>
      <c r="H7" s="9"/>
      <c r="I7" s="9"/>
    </row>
    <row r="8" spans="1:9" x14ac:dyDescent="0.2">
      <c r="A8" s="20" t="s">
        <v>340</v>
      </c>
      <c r="B8" s="21">
        <v>1277</v>
      </c>
      <c r="C8" s="21">
        <v>789</v>
      </c>
      <c r="D8" s="21">
        <v>104</v>
      </c>
      <c r="E8" s="21">
        <v>59</v>
      </c>
      <c r="F8" s="21">
        <v>4</v>
      </c>
      <c r="G8" s="21">
        <v>92</v>
      </c>
      <c r="H8" s="21">
        <v>144</v>
      </c>
      <c r="I8" s="21">
        <v>85</v>
      </c>
    </row>
    <row r="9" spans="1:9" x14ac:dyDescent="0.2">
      <c r="A9" s="20" t="s">
        <v>341</v>
      </c>
      <c r="B9" s="21">
        <v>1400</v>
      </c>
      <c r="C9" s="21">
        <v>811</v>
      </c>
      <c r="D9" s="21">
        <v>145</v>
      </c>
      <c r="E9" s="21">
        <v>74</v>
      </c>
      <c r="F9" s="21">
        <v>9</v>
      </c>
      <c r="G9" s="21">
        <v>124</v>
      </c>
      <c r="H9" s="21">
        <v>145</v>
      </c>
      <c r="I9" s="21">
        <v>92</v>
      </c>
    </row>
    <row r="10" spans="1:9" x14ac:dyDescent="0.2">
      <c r="A10" s="9" t="s">
        <v>342</v>
      </c>
      <c r="B10" s="9"/>
      <c r="C10" s="9"/>
      <c r="D10" s="9"/>
      <c r="E10" s="9"/>
      <c r="F10" s="9"/>
      <c r="G10" s="9"/>
      <c r="H10" s="9"/>
      <c r="I10" s="9"/>
    </row>
    <row r="11" spans="1:9" x14ac:dyDescent="0.2">
      <c r="A11" s="20" t="s">
        <v>343</v>
      </c>
      <c r="B11" s="21">
        <v>610</v>
      </c>
      <c r="C11" s="21">
        <v>351</v>
      </c>
      <c r="D11" s="21">
        <v>74</v>
      </c>
      <c r="E11" s="21">
        <v>30</v>
      </c>
      <c r="F11" s="21">
        <v>4</v>
      </c>
      <c r="G11" s="21">
        <v>52</v>
      </c>
      <c r="H11" s="21">
        <v>77</v>
      </c>
      <c r="I11" s="21">
        <v>22</v>
      </c>
    </row>
    <row r="12" spans="1:9" x14ac:dyDescent="0.2">
      <c r="A12" s="20" t="s">
        <v>344</v>
      </c>
      <c r="B12" s="21">
        <v>755</v>
      </c>
      <c r="C12" s="21">
        <v>484</v>
      </c>
      <c r="D12" s="21">
        <v>67</v>
      </c>
      <c r="E12" s="21">
        <v>36</v>
      </c>
      <c r="F12" s="21">
        <v>2</v>
      </c>
      <c r="G12" s="21">
        <v>62</v>
      </c>
      <c r="H12" s="21">
        <v>77</v>
      </c>
      <c r="I12" s="21">
        <v>27</v>
      </c>
    </row>
    <row r="13" spans="1:9" x14ac:dyDescent="0.2">
      <c r="A13" s="20" t="s">
        <v>345</v>
      </c>
      <c r="B13" s="21">
        <v>601</v>
      </c>
      <c r="C13" s="21">
        <v>354</v>
      </c>
      <c r="D13" s="21">
        <v>55</v>
      </c>
      <c r="E13" s="21">
        <v>30</v>
      </c>
      <c r="F13" s="21">
        <v>6</v>
      </c>
      <c r="G13" s="21">
        <v>44</v>
      </c>
      <c r="H13" s="21">
        <v>64</v>
      </c>
      <c r="I13" s="21">
        <v>48</v>
      </c>
    </row>
    <row r="14" spans="1:9" x14ac:dyDescent="0.2">
      <c r="A14" s="20" t="s">
        <v>346</v>
      </c>
      <c r="B14" s="21">
        <v>425</v>
      </c>
      <c r="C14" s="21">
        <v>245</v>
      </c>
      <c r="D14" s="21">
        <v>39</v>
      </c>
      <c r="E14" s="21">
        <v>21</v>
      </c>
      <c r="F14" s="21">
        <v>1</v>
      </c>
      <c r="G14" s="21">
        <v>30</v>
      </c>
      <c r="H14" s="21">
        <v>41</v>
      </c>
      <c r="I14" s="21">
        <v>48</v>
      </c>
    </row>
    <row r="15" spans="1:9" x14ac:dyDescent="0.2">
      <c r="A15" s="20" t="s">
        <v>347</v>
      </c>
      <c r="B15" s="21">
        <v>217</v>
      </c>
      <c r="C15" s="21">
        <v>128</v>
      </c>
      <c r="D15" s="21">
        <v>10</v>
      </c>
      <c r="E15" s="21">
        <v>10</v>
      </c>
      <c r="F15" s="21">
        <v>0</v>
      </c>
      <c r="G15" s="21">
        <v>20</v>
      </c>
      <c r="H15" s="21">
        <v>23</v>
      </c>
      <c r="I15" s="21">
        <v>26</v>
      </c>
    </row>
    <row r="16" spans="1:9" x14ac:dyDescent="0.2">
      <c r="A16" s="20" t="s">
        <v>348</v>
      </c>
      <c r="B16" s="21">
        <v>56</v>
      </c>
      <c r="C16" s="21">
        <v>30</v>
      </c>
      <c r="D16" s="21">
        <v>3</v>
      </c>
      <c r="E16" s="21">
        <v>6</v>
      </c>
      <c r="F16" s="21">
        <v>0</v>
      </c>
      <c r="G16" s="21">
        <v>7</v>
      </c>
      <c r="H16" s="21">
        <v>5</v>
      </c>
      <c r="I16" s="21">
        <v>5</v>
      </c>
    </row>
    <row r="17" spans="1:9" x14ac:dyDescent="0.2">
      <c r="A17" s="20" t="s">
        <v>349</v>
      </c>
      <c r="B17" s="21">
        <v>13</v>
      </c>
      <c r="C17" s="21">
        <v>8</v>
      </c>
      <c r="D17" s="21">
        <v>1</v>
      </c>
      <c r="E17" s="21">
        <v>0</v>
      </c>
      <c r="F17" s="21">
        <v>0</v>
      </c>
      <c r="G17" s="21">
        <v>1</v>
      </c>
      <c r="H17" s="21">
        <v>2</v>
      </c>
      <c r="I17" s="21">
        <v>1</v>
      </c>
    </row>
    <row r="18" spans="1:9" x14ac:dyDescent="0.2">
      <c r="A18" s="20" t="s">
        <v>350</v>
      </c>
      <c r="B18" s="21">
        <v>1365</v>
      </c>
      <c r="C18" s="21">
        <v>835</v>
      </c>
      <c r="D18" s="21">
        <v>141</v>
      </c>
      <c r="E18" s="21">
        <v>66</v>
      </c>
      <c r="F18" s="21">
        <v>6</v>
      </c>
      <c r="G18" s="21">
        <v>114</v>
      </c>
      <c r="H18" s="21">
        <v>154</v>
      </c>
      <c r="I18" s="21">
        <v>49</v>
      </c>
    </row>
    <row r="19" spans="1:9" x14ac:dyDescent="0.2">
      <c r="A19" s="20" t="s">
        <v>351</v>
      </c>
      <c r="B19" s="21">
        <v>1026</v>
      </c>
      <c r="C19" s="21">
        <v>599</v>
      </c>
      <c r="D19" s="21">
        <v>94</v>
      </c>
      <c r="E19" s="21">
        <v>51</v>
      </c>
      <c r="F19" s="21">
        <v>7</v>
      </c>
      <c r="G19" s="21">
        <v>74</v>
      </c>
      <c r="H19" s="21">
        <v>105</v>
      </c>
      <c r="I19" s="21">
        <v>96</v>
      </c>
    </row>
    <row r="20" spans="1:9" x14ac:dyDescent="0.2">
      <c r="A20" s="20" t="s">
        <v>352</v>
      </c>
      <c r="B20" s="21">
        <v>286</v>
      </c>
      <c r="C20" s="21">
        <v>166</v>
      </c>
      <c r="D20" s="21">
        <v>14</v>
      </c>
      <c r="E20" s="21">
        <v>16</v>
      </c>
      <c r="F20" s="21">
        <v>0</v>
      </c>
      <c r="G20" s="21">
        <v>28</v>
      </c>
      <c r="H20" s="21">
        <v>30</v>
      </c>
      <c r="I20" s="21">
        <v>32</v>
      </c>
    </row>
    <row r="21" spans="1:9" x14ac:dyDescent="0.2">
      <c r="A21" s="20" t="s">
        <v>353</v>
      </c>
      <c r="B21" s="21">
        <v>1312</v>
      </c>
      <c r="C21" s="21">
        <v>765</v>
      </c>
      <c r="D21" s="21">
        <v>108</v>
      </c>
      <c r="E21" s="21">
        <v>67</v>
      </c>
      <c r="F21" s="21">
        <v>7</v>
      </c>
      <c r="G21" s="21">
        <v>102</v>
      </c>
      <c r="H21" s="21">
        <v>135</v>
      </c>
      <c r="I21" s="21">
        <v>128</v>
      </c>
    </row>
    <row r="22" spans="1:9" x14ac:dyDescent="0.2">
      <c r="A22" s="9" t="s">
        <v>354</v>
      </c>
      <c r="B22" s="10">
        <v>298</v>
      </c>
      <c r="C22" s="10">
        <v>173</v>
      </c>
      <c r="D22" s="10">
        <v>30</v>
      </c>
      <c r="E22" s="10">
        <v>13</v>
      </c>
      <c r="F22" s="10">
        <v>1</v>
      </c>
      <c r="G22" s="10">
        <v>23</v>
      </c>
      <c r="H22" s="10">
        <v>43</v>
      </c>
      <c r="I22" s="10">
        <v>15</v>
      </c>
    </row>
    <row r="23" spans="1:9" x14ac:dyDescent="0.2">
      <c r="A23" s="20" t="s">
        <v>344</v>
      </c>
      <c r="B23" s="21">
        <v>388</v>
      </c>
      <c r="C23" s="21">
        <v>250</v>
      </c>
      <c r="D23" s="21">
        <v>31</v>
      </c>
      <c r="E23" s="21">
        <v>14</v>
      </c>
      <c r="F23" s="21">
        <v>1</v>
      </c>
      <c r="G23" s="21">
        <v>31</v>
      </c>
      <c r="H23" s="21">
        <v>46</v>
      </c>
      <c r="I23" s="21">
        <v>15</v>
      </c>
    </row>
    <row r="24" spans="1:9" x14ac:dyDescent="0.2">
      <c r="A24" s="20" t="s">
        <v>345</v>
      </c>
      <c r="B24" s="21">
        <v>299</v>
      </c>
      <c r="C24" s="21">
        <v>179</v>
      </c>
      <c r="D24" s="21">
        <v>21</v>
      </c>
      <c r="E24" s="21">
        <v>18</v>
      </c>
      <c r="F24" s="21">
        <v>2</v>
      </c>
      <c r="G24" s="21">
        <v>23</v>
      </c>
      <c r="H24" s="21">
        <v>31</v>
      </c>
      <c r="I24" s="21">
        <v>25</v>
      </c>
    </row>
    <row r="25" spans="1:9" x14ac:dyDescent="0.2">
      <c r="A25" s="20" t="s">
        <v>346</v>
      </c>
      <c r="B25" s="21">
        <v>192</v>
      </c>
      <c r="C25" s="21">
        <v>125</v>
      </c>
      <c r="D25" s="21">
        <v>16</v>
      </c>
      <c r="E25" s="21">
        <v>9</v>
      </c>
      <c r="F25" s="21">
        <v>0</v>
      </c>
      <c r="G25" s="21">
        <v>11</v>
      </c>
      <c r="H25" s="21">
        <v>13</v>
      </c>
      <c r="I25" s="21">
        <v>18</v>
      </c>
    </row>
    <row r="26" spans="1:9" x14ac:dyDescent="0.2">
      <c r="A26" s="20" t="s">
        <v>347</v>
      </c>
      <c r="B26" s="21">
        <v>77</v>
      </c>
      <c r="C26" s="21">
        <v>47</v>
      </c>
      <c r="D26" s="21">
        <v>5</v>
      </c>
      <c r="E26" s="21">
        <v>4</v>
      </c>
      <c r="F26" s="21">
        <v>0</v>
      </c>
      <c r="G26" s="21">
        <v>3</v>
      </c>
      <c r="H26" s="21">
        <v>7</v>
      </c>
      <c r="I26" s="21">
        <v>11</v>
      </c>
    </row>
    <row r="27" spans="1:9" x14ac:dyDescent="0.2">
      <c r="A27" s="20" t="s">
        <v>348</v>
      </c>
      <c r="B27" s="21">
        <v>19</v>
      </c>
      <c r="C27" s="21">
        <v>13</v>
      </c>
      <c r="D27" s="21">
        <v>1</v>
      </c>
      <c r="E27" s="21">
        <v>1</v>
      </c>
      <c r="F27" s="21">
        <v>0</v>
      </c>
      <c r="G27" s="21">
        <v>1</v>
      </c>
      <c r="H27" s="21">
        <v>3</v>
      </c>
      <c r="I27" s="21">
        <v>0</v>
      </c>
    </row>
    <row r="28" spans="1:9" x14ac:dyDescent="0.2">
      <c r="A28" s="20" t="s">
        <v>349</v>
      </c>
      <c r="B28" s="21">
        <v>4</v>
      </c>
      <c r="C28" s="21">
        <v>2</v>
      </c>
      <c r="D28" s="21">
        <v>0</v>
      </c>
      <c r="E28" s="21">
        <v>0</v>
      </c>
      <c r="F28" s="21">
        <v>0</v>
      </c>
      <c r="G28" s="21">
        <v>0</v>
      </c>
      <c r="H28" s="21">
        <v>1</v>
      </c>
      <c r="I28" s="21">
        <v>1</v>
      </c>
    </row>
    <row r="29" spans="1:9" x14ac:dyDescent="0.2">
      <c r="A29" s="20" t="s">
        <v>350</v>
      </c>
      <c r="B29" s="21">
        <v>686</v>
      </c>
      <c r="C29" s="21">
        <v>423</v>
      </c>
      <c r="D29" s="21">
        <v>61</v>
      </c>
      <c r="E29" s="21">
        <v>27</v>
      </c>
      <c r="F29" s="21">
        <v>2</v>
      </c>
      <c r="G29" s="21">
        <v>54</v>
      </c>
      <c r="H29" s="21">
        <v>89</v>
      </c>
      <c r="I29" s="21">
        <v>30</v>
      </c>
    </row>
    <row r="30" spans="1:9" x14ac:dyDescent="0.2">
      <c r="A30" s="20" t="s">
        <v>351</v>
      </c>
      <c r="B30" s="21">
        <v>491</v>
      </c>
      <c r="C30" s="21">
        <v>304</v>
      </c>
      <c r="D30" s="21">
        <v>37</v>
      </c>
      <c r="E30" s="21">
        <v>27</v>
      </c>
      <c r="F30" s="21">
        <v>2</v>
      </c>
      <c r="G30" s="21">
        <v>34</v>
      </c>
      <c r="H30" s="21">
        <v>44</v>
      </c>
      <c r="I30" s="21">
        <v>43</v>
      </c>
    </row>
    <row r="31" spans="1:9" x14ac:dyDescent="0.2">
      <c r="A31" s="20" t="s">
        <v>352</v>
      </c>
      <c r="B31" s="21">
        <v>100</v>
      </c>
      <c r="C31" s="21">
        <v>62</v>
      </c>
      <c r="D31" s="21">
        <v>6</v>
      </c>
      <c r="E31" s="21">
        <v>5</v>
      </c>
      <c r="F31" s="21">
        <v>0</v>
      </c>
      <c r="G31" s="21">
        <v>4</v>
      </c>
      <c r="H31" s="21">
        <v>11</v>
      </c>
      <c r="I31" s="21">
        <v>12</v>
      </c>
    </row>
    <row r="32" spans="1:9" x14ac:dyDescent="0.2">
      <c r="A32" s="20" t="s">
        <v>353</v>
      </c>
      <c r="B32" s="21">
        <v>591</v>
      </c>
      <c r="C32" s="21">
        <v>366</v>
      </c>
      <c r="D32" s="21">
        <v>43</v>
      </c>
      <c r="E32" s="21">
        <v>32</v>
      </c>
      <c r="F32" s="21">
        <v>2</v>
      </c>
      <c r="G32" s="21">
        <v>38</v>
      </c>
      <c r="H32" s="21">
        <v>55</v>
      </c>
      <c r="I32" s="21">
        <v>55</v>
      </c>
    </row>
    <row r="33" spans="1:9" x14ac:dyDescent="0.2">
      <c r="A33" s="9" t="s">
        <v>355</v>
      </c>
      <c r="B33" s="10">
        <v>312</v>
      </c>
      <c r="C33" s="10">
        <v>178</v>
      </c>
      <c r="D33" s="10">
        <v>44</v>
      </c>
      <c r="E33" s="10">
        <v>17</v>
      </c>
      <c r="F33" s="10">
        <v>3</v>
      </c>
      <c r="G33" s="10">
        <v>29</v>
      </c>
      <c r="H33" s="10">
        <v>34</v>
      </c>
      <c r="I33" s="10">
        <v>7</v>
      </c>
    </row>
    <row r="34" spans="1:9" x14ac:dyDescent="0.2">
      <c r="A34" s="20" t="s">
        <v>344</v>
      </c>
      <c r="B34" s="21">
        <v>367</v>
      </c>
      <c r="C34" s="21">
        <v>234</v>
      </c>
      <c r="D34" s="21">
        <v>36</v>
      </c>
      <c r="E34" s="21">
        <v>22</v>
      </c>
      <c r="F34" s="21">
        <v>1</v>
      </c>
      <c r="G34" s="21">
        <v>31</v>
      </c>
      <c r="H34" s="21">
        <v>31</v>
      </c>
      <c r="I34" s="21">
        <v>12</v>
      </c>
    </row>
    <row r="35" spans="1:9" x14ac:dyDescent="0.2">
      <c r="A35" s="20" t="s">
        <v>345</v>
      </c>
      <c r="B35" s="21">
        <v>302</v>
      </c>
      <c r="C35" s="21">
        <v>175</v>
      </c>
      <c r="D35" s="21">
        <v>34</v>
      </c>
      <c r="E35" s="21">
        <v>12</v>
      </c>
      <c r="F35" s="21">
        <v>4</v>
      </c>
      <c r="G35" s="21">
        <v>21</v>
      </c>
      <c r="H35" s="21">
        <v>33</v>
      </c>
      <c r="I35" s="21">
        <v>23</v>
      </c>
    </row>
    <row r="36" spans="1:9" x14ac:dyDescent="0.2">
      <c r="A36" s="20" t="s">
        <v>346</v>
      </c>
      <c r="B36" s="21">
        <v>233</v>
      </c>
      <c r="C36" s="21">
        <v>120</v>
      </c>
      <c r="D36" s="21">
        <v>23</v>
      </c>
      <c r="E36" s="21">
        <v>12</v>
      </c>
      <c r="F36" s="21">
        <v>1</v>
      </c>
      <c r="G36" s="21">
        <v>19</v>
      </c>
      <c r="H36" s="21">
        <v>28</v>
      </c>
      <c r="I36" s="21">
        <v>30</v>
      </c>
    </row>
    <row r="37" spans="1:9" x14ac:dyDescent="0.2">
      <c r="A37" s="20" t="s">
        <v>347</v>
      </c>
      <c r="B37" s="21">
        <v>140</v>
      </c>
      <c r="C37" s="21">
        <v>81</v>
      </c>
      <c r="D37" s="21">
        <v>5</v>
      </c>
      <c r="E37" s="21">
        <v>6</v>
      </c>
      <c r="F37" s="21">
        <v>0</v>
      </c>
      <c r="G37" s="21">
        <v>17</v>
      </c>
      <c r="H37" s="21">
        <v>16</v>
      </c>
      <c r="I37" s="21">
        <v>15</v>
      </c>
    </row>
    <row r="38" spans="1:9" x14ac:dyDescent="0.2">
      <c r="A38" s="20" t="s">
        <v>348</v>
      </c>
      <c r="B38" s="21">
        <v>37</v>
      </c>
      <c r="C38" s="21">
        <v>17</v>
      </c>
      <c r="D38" s="21">
        <v>2</v>
      </c>
      <c r="E38" s="21">
        <v>5</v>
      </c>
      <c r="F38" s="21">
        <v>0</v>
      </c>
      <c r="G38" s="21">
        <v>6</v>
      </c>
      <c r="H38" s="21">
        <v>2</v>
      </c>
      <c r="I38" s="21">
        <v>5</v>
      </c>
    </row>
    <row r="39" spans="1:9" x14ac:dyDescent="0.2">
      <c r="A39" s="20" t="s">
        <v>349</v>
      </c>
      <c r="B39" s="21">
        <v>9</v>
      </c>
      <c r="C39" s="21">
        <v>6</v>
      </c>
      <c r="D39" s="21">
        <v>1</v>
      </c>
      <c r="E39" s="21">
        <v>0</v>
      </c>
      <c r="F39" s="21">
        <v>0</v>
      </c>
      <c r="G39" s="21">
        <v>1</v>
      </c>
      <c r="H39" s="21">
        <v>1</v>
      </c>
      <c r="I39" s="21">
        <v>0</v>
      </c>
    </row>
    <row r="40" spans="1:9" x14ac:dyDescent="0.2">
      <c r="A40" s="20" t="s">
        <v>350</v>
      </c>
      <c r="B40" s="21">
        <v>679</v>
      </c>
      <c r="C40" s="21">
        <v>412</v>
      </c>
      <c r="D40" s="21">
        <v>80</v>
      </c>
      <c r="E40" s="21">
        <v>39</v>
      </c>
      <c r="F40" s="21">
        <v>4</v>
      </c>
      <c r="G40" s="21">
        <v>60</v>
      </c>
      <c r="H40" s="21">
        <v>65</v>
      </c>
      <c r="I40" s="21">
        <v>19</v>
      </c>
    </row>
    <row r="41" spans="1:9" x14ac:dyDescent="0.2">
      <c r="A41" s="20" t="s">
        <v>351</v>
      </c>
      <c r="B41" s="21">
        <v>535</v>
      </c>
      <c r="C41" s="21">
        <v>295</v>
      </c>
      <c r="D41" s="21">
        <v>57</v>
      </c>
      <c r="E41" s="21">
        <v>24</v>
      </c>
      <c r="F41" s="21">
        <v>5</v>
      </c>
      <c r="G41" s="21">
        <v>40</v>
      </c>
      <c r="H41" s="21">
        <v>61</v>
      </c>
      <c r="I41" s="21">
        <v>53</v>
      </c>
    </row>
    <row r="42" spans="1:9" x14ac:dyDescent="0.2">
      <c r="A42" s="20" t="s">
        <v>352</v>
      </c>
      <c r="B42" s="21">
        <v>186</v>
      </c>
      <c r="C42" s="21">
        <v>104</v>
      </c>
      <c r="D42" s="21">
        <v>8</v>
      </c>
      <c r="E42" s="21">
        <v>11</v>
      </c>
      <c r="F42" s="21">
        <v>0</v>
      </c>
      <c r="G42" s="21">
        <v>24</v>
      </c>
      <c r="H42" s="21">
        <v>19</v>
      </c>
      <c r="I42" s="21">
        <v>20</v>
      </c>
    </row>
    <row r="43" spans="1:9" x14ac:dyDescent="0.2">
      <c r="A43" s="20" t="s">
        <v>353</v>
      </c>
      <c r="B43" s="21">
        <v>721</v>
      </c>
      <c r="C43" s="21">
        <v>399</v>
      </c>
      <c r="D43" s="21">
        <v>65</v>
      </c>
      <c r="E43" s="21">
        <v>35</v>
      </c>
      <c r="F43" s="21">
        <v>5</v>
      </c>
      <c r="G43" s="21">
        <v>64</v>
      </c>
      <c r="H43" s="21">
        <v>80</v>
      </c>
      <c r="I43" s="21">
        <v>73</v>
      </c>
    </row>
    <row r="44" spans="1:9" x14ac:dyDescent="0.2">
      <c r="A44" s="9" t="s">
        <v>356</v>
      </c>
      <c r="B44" s="9"/>
      <c r="C44" s="9"/>
      <c r="D44" s="9"/>
      <c r="E44" s="9"/>
      <c r="F44" s="9"/>
      <c r="G44" s="9"/>
      <c r="H44" s="9"/>
      <c r="I44" s="9"/>
    </row>
    <row r="45" spans="1:9" x14ac:dyDescent="0.2">
      <c r="A45" s="20" t="s">
        <v>357</v>
      </c>
      <c r="B45" s="21">
        <v>138</v>
      </c>
      <c r="C45" s="21">
        <v>9</v>
      </c>
      <c r="D45" s="21">
        <v>21</v>
      </c>
      <c r="E45" s="21">
        <v>16</v>
      </c>
      <c r="F45" s="21">
        <v>0</v>
      </c>
      <c r="G45" s="21">
        <v>41</v>
      </c>
      <c r="H45" s="21">
        <v>43</v>
      </c>
      <c r="I45" s="21">
        <v>8</v>
      </c>
    </row>
    <row r="46" spans="1:9" x14ac:dyDescent="0.2">
      <c r="A46" s="20" t="s">
        <v>328</v>
      </c>
      <c r="B46" s="21">
        <v>1747</v>
      </c>
      <c r="C46" s="21">
        <v>1263</v>
      </c>
      <c r="D46" s="21">
        <v>146</v>
      </c>
      <c r="E46" s="21">
        <v>57</v>
      </c>
      <c r="F46" s="21">
        <v>6</v>
      </c>
      <c r="G46" s="21">
        <v>75</v>
      </c>
      <c r="H46" s="21">
        <v>122</v>
      </c>
      <c r="I46" s="21">
        <v>78</v>
      </c>
    </row>
    <row r="47" spans="1:9" x14ac:dyDescent="0.2">
      <c r="A47" s="20" t="s">
        <v>329</v>
      </c>
      <c r="B47" s="21">
        <v>191</v>
      </c>
      <c r="C47" s="21">
        <v>51</v>
      </c>
      <c r="D47" s="21">
        <v>21</v>
      </c>
      <c r="E47" s="21">
        <v>14</v>
      </c>
      <c r="F47" s="21">
        <v>3</v>
      </c>
      <c r="G47" s="21">
        <v>33</v>
      </c>
      <c r="H47" s="21">
        <v>43</v>
      </c>
      <c r="I47" s="21">
        <v>26</v>
      </c>
    </row>
    <row r="48" spans="1:9" x14ac:dyDescent="0.2">
      <c r="A48" s="20" t="s">
        <v>330</v>
      </c>
      <c r="B48" s="21">
        <v>544</v>
      </c>
      <c r="C48" s="21">
        <v>252</v>
      </c>
      <c r="D48" s="21">
        <v>58</v>
      </c>
      <c r="E48" s="21">
        <v>45</v>
      </c>
      <c r="F48" s="21">
        <v>3</v>
      </c>
      <c r="G48" s="21">
        <v>61</v>
      </c>
      <c r="H48" s="21">
        <v>72</v>
      </c>
      <c r="I48" s="21">
        <v>53</v>
      </c>
    </row>
    <row r="49" spans="1:9" x14ac:dyDescent="0.2">
      <c r="A49" s="20" t="s">
        <v>358</v>
      </c>
      <c r="B49" s="21">
        <v>57</v>
      </c>
      <c r="C49" s="21">
        <v>25</v>
      </c>
      <c r="D49" s="21">
        <v>3</v>
      </c>
      <c r="E49" s="21">
        <v>1</v>
      </c>
      <c r="F49" s="21">
        <v>1</v>
      </c>
      <c r="G49" s="21">
        <v>6</v>
      </c>
      <c r="H49" s="21">
        <v>9</v>
      </c>
      <c r="I49" s="21">
        <v>12</v>
      </c>
    </row>
    <row r="50" spans="1:9" x14ac:dyDescent="0.2">
      <c r="A50" s="9" t="s">
        <v>359</v>
      </c>
      <c r="B50" s="10">
        <v>89</v>
      </c>
      <c r="C50" s="10">
        <v>3</v>
      </c>
      <c r="D50" s="10">
        <v>11</v>
      </c>
      <c r="E50" s="10">
        <v>9</v>
      </c>
      <c r="F50" s="10">
        <v>0</v>
      </c>
      <c r="G50" s="10">
        <v>28</v>
      </c>
      <c r="H50" s="10">
        <v>31</v>
      </c>
      <c r="I50" s="10">
        <v>7</v>
      </c>
    </row>
    <row r="51" spans="1:9" x14ac:dyDescent="0.2">
      <c r="A51" s="20" t="s">
        <v>331</v>
      </c>
      <c r="B51" s="21">
        <v>977</v>
      </c>
      <c r="C51" s="21">
        <v>715</v>
      </c>
      <c r="D51" s="21">
        <v>73</v>
      </c>
      <c r="E51" s="21">
        <v>29</v>
      </c>
      <c r="F51" s="21">
        <v>3</v>
      </c>
      <c r="G51" s="21">
        <v>38</v>
      </c>
      <c r="H51" s="21">
        <v>68</v>
      </c>
      <c r="I51" s="21">
        <v>51</v>
      </c>
    </row>
    <row r="52" spans="1:9" x14ac:dyDescent="0.2">
      <c r="A52" s="20" t="s">
        <v>332</v>
      </c>
      <c r="B52" s="21">
        <v>73</v>
      </c>
      <c r="C52" s="21">
        <v>12</v>
      </c>
      <c r="D52" s="21">
        <v>7</v>
      </c>
      <c r="E52" s="21">
        <v>7</v>
      </c>
      <c r="F52" s="21">
        <v>1</v>
      </c>
      <c r="G52" s="21">
        <v>11</v>
      </c>
      <c r="H52" s="21">
        <v>25</v>
      </c>
      <c r="I52" s="21">
        <v>10</v>
      </c>
    </row>
    <row r="53" spans="1:9" x14ac:dyDescent="0.2">
      <c r="A53" s="20" t="s">
        <v>333</v>
      </c>
      <c r="B53" s="21">
        <v>108</v>
      </c>
      <c r="C53" s="21">
        <v>45</v>
      </c>
      <c r="D53" s="21">
        <v>12</v>
      </c>
      <c r="E53" s="21">
        <v>13</v>
      </c>
      <c r="F53" s="21">
        <v>0</v>
      </c>
      <c r="G53" s="21">
        <v>12</v>
      </c>
      <c r="H53" s="21">
        <v>16</v>
      </c>
      <c r="I53" s="21">
        <v>10</v>
      </c>
    </row>
    <row r="54" spans="1:9" x14ac:dyDescent="0.2">
      <c r="A54" s="20" t="s">
        <v>358</v>
      </c>
      <c r="B54" s="21">
        <v>30</v>
      </c>
      <c r="C54" s="21">
        <v>14</v>
      </c>
      <c r="D54" s="21">
        <v>1</v>
      </c>
      <c r="E54" s="21">
        <v>1</v>
      </c>
      <c r="F54" s="21">
        <v>0</v>
      </c>
      <c r="G54" s="21">
        <v>3</v>
      </c>
      <c r="H54" s="21">
        <v>4</v>
      </c>
      <c r="I54" s="21">
        <v>7</v>
      </c>
    </row>
    <row r="55" spans="1:9" x14ac:dyDescent="0.2">
      <c r="A55" s="9" t="s">
        <v>360</v>
      </c>
      <c r="B55" s="10">
        <v>49</v>
      </c>
      <c r="C55" s="10">
        <v>6</v>
      </c>
      <c r="D55" s="10">
        <v>10</v>
      </c>
      <c r="E55" s="10">
        <v>7</v>
      </c>
      <c r="F55" s="10">
        <v>0</v>
      </c>
      <c r="G55" s="10">
        <v>13</v>
      </c>
      <c r="H55" s="10">
        <v>12</v>
      </c>
      <c r="I55" s="10">
        <v>1</v>
      </c>
    </row>
    <row r="56" spans="1:9" x14ac:dyDescent="0.2">
      <c r="A56" s="20" t="s">
        <v>331</v>
      </c>
      <c r="B56" s="21">
        <v>770</v>
      </c>
      <c r="C56" s="21">
        <v>548</v>
      </c>
      <c r="D56" s="21">
        <v>73</v>
      </c>
      <c r="E56" s="21">
        <v>28</v>
      </c>
      <c r="F56" s="21">
        <v>3</v>
      </c>
      <c r="G56" s="21">
        <v>37</v>
      </c>
      <c r="H56" s="21">
        <v>54</v>
      </c>
      <c r="I56" s="21">
        <v>27</v>
      </c>
    </row>
    <row r="57" spans="1:9" x14ac:dyDescent="0.2">
      <c r="A57" s="20" t="s">
        <v>332</v>
      </c>
      <c r="B57" s="21">
        <v>118</v>
      </c>
      <c r="C57" s="21">
        <v>39</v>
      </c>
      <c r="D57" s="21">
        <v>14</v>
      </c>
      <c r="E57" s="21">
        <v>7</v>
      </c>
      <c r="F57" s="21">
        <v>2</v>
      </c>
      <c r="G57" s="21">
        <v>22</v>
      </c>
      <c r="H57" s="21">
        <v>18</v>
      </c>
      <c r="I57" s="21">
        <v>16</v>
      </c>
    </row>
    <row r="58" spans="1:9" x14ac:dyDescent="0.2">
      <c r="A58" s="20" t="s">
        <v>333</v>
      </c>
      <c r="B58" s="21">
        <v>436</v>
      </c>
      <c r="C58" s="21">
        <v>207</v>
      </c>
      <c r="D58" s="21">
        <v>46</v>
      </c>
      <c r="E58" s="21">
        <v>32</v>
      </c>
      <c r="F58" s="21">
        <v>3</v>
      </c>
      <c r="G58" s="21">
        <v>49</v>
      </c>
      <c r="H58" s="21">
        <v>56</v>
      </c>
      <c r="I58" s="21">
        <v>43</v>
      </c>
    </row>
    <row r="59" spans="1:9" x14ac:dyDescent="0.2">
      <c r="A59" s="20" t="s">
        <v>358</v>
      </c>
      <c r="B59" s="21">
        <v>27</v>
      </c>
      <c r="C59" s="21">
        <v>11</v>
      </c>
      <c r="D59" s="21">
        <v>2</v>
      </c>
      <c r="E59" s="21">
        <v>0</v>
      </c>
      <c r="F59" s="21">
        <v>1</v>
      </c>
      <c r="G59" s="21">
        <v>3</v>
      </c>
      <c r="H59" s="21">
        <v>5</v>
      </c>
      <c r="I59" s="21">
        <v>5</v>
      </c>
    </row>
    <row r="60" spans="1:9" x14ac:dyDescent="0.2">
      <c r="A60" s="9" t="s">
        <v>361</v>
      </c>
      <c r="B60" s="9"/>
      <c r="C60" s="9"/>
      <c r="D60" s="9"/>
      <c r="E60" s="9"/>
      <c r="F60" s="9"/>
      <c r="G60" s="9"/>
      <c r="H60" s="9"/>
      <c r="I60" s="9"/>
    </row>
    <row r="61" spans="1:9" x14ac:dyDescent="0.2">
      <c r="A61" s="20" t="s">
        <v>362</v>
      </c>
      <c r="B61" s="21">
        <v>360</v>
      </c>
      <c r="C61" s="21">
        <v>289</v>
      </c>
      <c r="D61" s="21">
        <v>3</v>
      </c>
      <c r="E61" s="21">
        <v>6</v>
      </c>
      <c r="F61" s="21">
        <v>0</v>
      </c>
      <c r="G61" s="21">
        <v>16</v>
      </c>
      <c r="H61" s="21">
        <v>25</v>
      </c>
      <c r="I61" s="21">
        <v>21</v>
      </c>
    </row>
    <row r="62" spans="1:9" x14ac:dyDescent="0.2">
      <c r="A62" s="20" t="s">
        <v>363</v>
      </c>
      <c r="B62" s="21">
        <v>1326</v>
      </c>
      <c r="C62" s="21">
        <v>716</v>
      </c>
      <c r="D62" s="21">
        <v>176</v>
      </c>
      <c r="E62" s="21">
        <v>88</v>
      </c>
      <c r="F62" s="21">
        <v>9</v>
      </c>
      <c r="G62" s="21">
        <v>103</v>
      </c>
      <c r="H62" s="21">
        <v>145</v>
      </c>
      <c r="I62" s="21">
        <v>89</v>
      </c>
    </row>
    <row r="63" spans="1:9" x14ac:dyDescent="0.2">
      <c r="A63" s="20" t="s">
        <v>364</v>
      </c>
      <c r="B63" s="21">
        <v>649</v>
      </c>
      <c r="C63" s="21">
        <v>520</v>
      </c>
      <c r="D63" s="21">
        <v>27</v>
      </c>
      <c r="E63" s="21">
        <v>10</v>
      </c>
      <c r="F63" s="21">
        <v>1</v>
      </c>
      <c r="G63" s="21">
        <v>25</v>
      </c>
      <c r="H63" s="21">
        <v>42</v>
      </c>
      <c r="I63" s="21">
        <v>24</v>
      </c>
    </row>
    <row r="64" spans="1:9" x14ac:dyDescent="0.2">
      <c r="A64" s="20" t="s">
        <v>365</v>
      </c>
      <c r="B64" s="21">
        <v>277</v>
      </c>
      <c r="C64" s="21">
        <v>47</v>
      </c>
      <c r="D64" s="21">
        <v>40</v>
      </c>
      <c r="E64" s="21">
        <v>28</v>
      </c>
      <c r="F64" s="21">
        <v>2</v>
      </c>
      <c r="G64" s="21">
        <v>63</v>
      </c>
      <c r="H64" s="21">
        <v>66</v>
      </c>
      <c r="I64" s="21">
        <v>31</v>
      </c>
    </row>
    <row r="65" spans="1:9" x14ac:dyDescent="0.2">
      <c r="A65" s="20" t="s">
        <v>366</v>
      </c>
      <c r="B65" s="21">
        <v>65</v>
      </c>
      <c r="C65" s="21">
        <v>28</v>
      </c>
      <c r="D65" s="21">
        <v>3</v>
      </c>
      <c r="E65" s="21">
        <v>1</v>
      </c>
      <c r="F65" s="21">
        <v>1</v>
      </c>
      <c r="G65" s="21">
        <v>9</v>
      </c>
      <c r="H65" s="21">
        <v>11</v>
      </c>
      <c r="I65" s="21">
        <v>12</v>
      </c>
    </row>
    <row r="66" spans="1:9" x14ac:dyDescent="0.2">
      <c r="A66" s="9" t="s">
        <v>367</v>
      </c>
      <c r="B66" s="9"/>
      <c r="C66" s="9"/>
      <c r="D66" s="9"/>
      <c r="E66" s="9"/>
      <c r="F66" s="9"/>
      <c r="G66" s="9"/>
      <c r="H66" s="9"/>
      <c r="I66" s="9"/>
    </row>
    <row r="67" spans="1:9" x14ac:dyDescent="0.2">
      <c r="A67" s="20" t="s">
        <v>368</v>
      </c>
      <c r="B67" s="21">
        <v>537</v>
      </c>
      <c r="C67" s="21">
        <v>97</v>
      </c>
      <c r="D67" s="21">
        <v>90</v>
      </c>
      <c r="E67" s="21">
        <v>61</v>
      </c>
      <c r="F67" s="21">
        <v>6</v>
      </c>
      <c r="G67" s="21">
        <v>106</v>
      </c>
      <c r="H67" s="21">
        <v>114</v>
      </c>
      <c r="I67" s="21">
        <v>63</v>
      </c>
    </row>
    <row r="68" spans="1:9" x14ac:dyDescent="0.2">
      <c r="A68" s="20" t="s">
        <v>180</v>
      </c>
      <c r="B68" s="21">
        <v>1667</v>
      </c>
      <c r="C68" s="21">
        <v>1206</v>
      </c>
      <c r="D68" s="21">
        <v>144</v>
      </c>
      <c r="E68" s="21">
        <v>52</v>
      </c>
      <c r="F68" s="21">
        <v>6</v>
      </c>
      <c r="G68" s="21">
        <v>66</v>
      </c>
      <c r="H68" s="21">
        <v>118</v>
      </c>
      <c r="I68" s="21">
        <v>75</v>
      </c>
    </row>
    <row r="69" spans="1:9" x14ac:dyDescent="0.2">
      <c r="A69" s="20" t="s">
        <v>369</v>
      </c>
      <c r="B69" s="21">
        <v>99</v>
      </c>
      <c r="C69" s="21">
        <v>50</v>
      </c>
      <c r="D69" s="21">
        <v>9</v>
      </c>
      <c r="E69" s="21">
        <v>11</v>
      </c>
      <c r="F69" s="21">
        <v>1</v>
      </c>
      <c r="G69" s="21">
        <v>9</v>
      </c>
      <c r="H69" s="21">
        <v>15</v>
      </c>
      <c r="I69" s="21">
        <v>4</v>
      </c>
    </row>
    <row r="70" spans="1:9" x14ac:dyDescent="0.2">
      <c r="A70" s="20" t="s">
        <v>370</v>
      </c>
      <c r="B70" s="21">
        <v>819</v>
      </c>
      <c r="C70" s="21">
        <v>670</v>
      </c>
      <c r="D70" s="21">
        <v>19</v>
      </c>
      <c r="E70" s="21">
        <v>10</v>
      </c>
      <c r="F70" s="21">
        <v>0</v>
      </c>
      <c r="G70" s="21">
        <v>32</v>
      </c>
      <c r="H70" s="21">
        <v>53</v>
      </c>
      <c r="I70" s="21">
        <v>35</v>
      </c>
    </row>
    <row r="71" spans="1:9" x14ac:dyDescent="0.2">
      <c r="A71" s="20" t="s">
        <v>371</v>
      </c>
      <c r="B71" s="21">
        <v>87</v>
      </c>
      <c r="C71" s="21">
        <v>36</v>
      </c>
      <c r="D71" s="21">
        <v>3</v>
      </c>
      <c r="E71" s="21">
        <v>7</v>
      </c>
      <c r="F71" s="21">
        <v>0</v>
      </c>
      <c r="G71" s="21">
        <v>14</v>
      </c>
      <c r="H71" s="21">
        <v>19</v>
      </c>
      <c r="I71" s="21">
        <v>8</v>
      </c>
    </row>
    <row r="72" spans="1:9" x14ac:dyDescent="0.2">
      <c r="A72" s="20" t="s">
        <v>366</v>
      </c>
      <c r="B72" s="21">
        <v>55</v>
      </c>
      <c r="C72" s="21">
        <v>29</v>
      </c>
      <c r="D72" s="21">
        <v>3</v>
      </c>
      <c r="E72" s="21">
        <v>1</v>
      </c>
      <c r="F72" s="21">
        <v>1</v>
      </c>
      <c r="G72" s="21">
        <v>4</v>
      </c>
      <c r="H72" s="21">
        <v>7</v>
      </c>
      <c r="I72" s="21">
        <v>10</v>
      </c>
    </row>
    <row r="73" spans="1:9" x14ac:dyDescent="0.2">
      <c r="A73" s="9" t="s">
        <v>372</v>
      </c>
      <c r="B73" s="9"/>
      <c r="C73" s="9"/>
      <c r="D73" s="9"/>
      <c r="E73" s="9"/>
      <c r="F73" s="9"/>
      <c r="G73" s="9"/>
      <c r="H73" s="9"/>
      <c r="I73" s="9"/>
    </row>
    <row r="74" spans="1:9" x14ac:dyDescent="0.2">
      <c r="A74" s="20" t="s">
        <v>373</v>
      </c>
      <c r="B74" s="21">
        <v>537</v>
      </c>
      <c r="C74" s="21">
        <v>97</v>
      </c>
      <c r="D74" s="21">
        <v>90</v>
      </c>
      <c r="E74" s="21">
        <v>61</v>
      </c>
      <c r="F74" s="21">
        <v>6</v>
      </c>
      <c r="G74" s="21">
        <v>106</v>
      </c>
      <c r="H74" s="21">
        <v>114</v>
      </c>
      <c r="I74" s="21">
        <v>63</v>
      </c>
    </row>
    <row r="75" spans="1:9" x14ac:dyDescent="0.2">
      <c r="A75" s="20" t="s">
        <v>374</v>
      </c>
      <c r="B75" s="21">
        <v>1329</v>
      </c>
      <c r="C75" s="21">
        <v>874</v>
      </c>
      <c r="D75" s="21">
        <v>133</v>
      </c>
      <c r="E75" s="21">
        <v>53</v>
      </c>
      <c r="F75" s="21">
        <v>5</v>
      </c>
      <c r="G75" s="21">
        <v>73</v>
      </c>
      <c r="H75" s="21">
        <v>117</v>
      </c>
      <c r="I75" s="21">
        <v>74</v>
      </c>
    </row>
    <row r="76" spans="1:9" x14ac:dyDescent="0.2">
      <c r="A76" s="20" t="s">
        <v>375</v>
      </c>
      <c r="B76" s="21">
        <v>406</v>
      </c>
      <c r="C76" s="21">
        <v>320</v>
      </c>
      <c r="D76" s="21">
        <v>20</v>
      </c>
      <c r="E76" s="21">
        <v>10</v>
      </c>
      <c r="F76" s="21">
        <v>0</v>
      </c>
      <c r="G76" s="21">
        <v>16</v>
      </c>
      <c r="H76" s="21">
        <v>29</v>
      </c>
      <c r="I76" s="21">
        <v>11</v>
      </c>
    </row>
    <row r="77" spans="1:9" x14ac:dyDescent="0.2">
      <c r="A77" s="20" t="s">
        <v>376</v>
      </c>
      <c r="B77" s="21">
        <v>152</v>
      </c>
      <c r="C77" s="21">
        <v>124</v>
      </c>
      <c r="D77" s="21">
        <v>2</v>
      </c>
      <c r="E77" s="21">
        <v>4</v>
      </c>
      <c r="F77" s="21">
        <v>0</v>
      </c>
      <c r="G77" s="21">
        <v>5</v>
      </c>
      <c r="H77" s="21">
        <v>8</v>
      </c>
      <c r="I77" s="21">
        <v>9</v>
      </c>
    </row>
    <row r="78" spans="1:9" x14ac:dyDescent="0.2">
      <c r="A78" s="20" t="s">
        <v>377</v>
      </c>
      <c r="B78" s="21">
        <v>88</v>
      </c>
      <c r="C78" s="21">
        <v>66</v>
      </c>
      <c r="D78" s="21">
        <v>0</v>
      </c>
      <c r="E78" s="21">
        <v>4</v>
      </c>
      <c r="F78" s="21">
        <v>1</v>
      </c>
      <c r="G78" s="21">
        <v>5</v>
      </c>
      <c r="H78" s="21">
        <v>5</v>
      </c>
      <c r="I78" s="21">
        <v>7</v>
      </c>
    </row>
    <row r="79" spans="1:9" x14ac:dyDescent="0.2">
      <c r="A79" s="20" t="s">
        <v>378</v>
      </c>
      <c r="B79" s="21">
        <v>84</v>
      </c>
      <c r="C79" s="21">
        <v>74</v>
      </c>
      <c r="D79" s="21">
        <v>0</v>
      </c>
      <c r="E79" s="21">
        <v>1</v>
      </c>
      <c r="F79" s="21">
        <v>0</v>
      </c>
      <c r="G79" s="21">
        <v>2</v>
      </c>
      <c r="H79" s="21">
        <v>5</v>
      </c>
      <c r="I79" s="21">
        <v>2</v>
      </c>
    </row>
    <row r="80" spans="1:9" x14ac:dyDescent="0.2">
      <c r="A80" s="20" t="s">
        <v>366</v>
      </c>
      <c r="B80" s="21">
        <v>81</v>
      </c>
      <c r="C80" s="21">
        <v>45</v>
      </c>
      <c r="D80" s="21">
        <v>4</v>
      </c>
      <c r="E80" s="21">
        <v>0</v>
      </c>
      <c r="F80" s="21">
        <v>1</v>
      </c>
      <c r="G80" s="21">
        <v>9</v>
      </c>
      <c r="H80" s="21">
        <v>11</v>
      </c>
      <c r="I80" s="21">
        <v>11</v>
      </c>
    </row>
    <row r="81" spans="1:9" x14ac:dyDescent="0.2">
      <c r="A81" s="9" t="s">
        <v>379</v>
      </c>
      <c r="B81" s="9"/>
      <c r="C81" s="9"/>
      <c r="D81" s="9"/>
      <c r="E81" s="9"/>
      <c r="F81" s="9"/>
      <c r="G81" s="9"/>
      <c r="H81" s="9"/>
      <c r="I81" s="9"/>
    </row>
    <row r="82" spans="1:9" x14ac:dyDescent="0.2">
      <c r="A82" s="20" t="s">
        <v>380</v>
      </c>
      <c r="B82" s="21">
        <v>788</v>
      </c>
      <c r="C82" s="21">
        <v>475</v>
      </c>
      <c r="D82" s="21">
        <v>81</v>
      </c>
      <c r="E82" s="21">
        <v>31</v>
      </c>
      <c r="F82" s="21">
        <v>7</v>
      </c>
      <c r="G82" s="21">
        <v>68</v>
      </c>
      <c r="H82" s="21">
        <v>84</v>
      </c>
      <c r="I82" s="21">
        <v>42</v>
      </c>
    </row>
    <row r="83" spans="1:9" x14ac:dyDescent="0.2">
      <c r="A83" s="20" t="s">
        <v>381</v>
      </c>
      <c r="B83" s="21">
        <v>1824</v>
      </c>
      <c r="C83" s="21">
        <v>1089</v>
      </c>
      <c r="D83" s="21">
        <v>165</v>
      </c>
      <c r="E83" s="21">
        <v>102</v>
      </c>
      <c r="F83" s="21">
        <v>5</v>
      </c>
      <c r="G83" s="21">
        <v>143</v>
      </c>
      <c r="H83" s="21">
        <v>197</v>
      </c>
      <c r="I83" s="21">
        <v>123</v>
      </c>
    </row>
    <row r="84" spans="1:9" x14ac:dyDescent="0.2">
      <c r="A84" s="20" t="s">
        <v>366</v>
      </c>
      <c r="B84" s="21">
        <v>65</v>
      </c>
      <c r="C84" s="21">
        <v>36</v>
      </c>
      <c r="D84" s="21">
        <v>3</v>
      </c>
      <c r="E84" s="21">
        <v>0</v>
      </c>
      <c r="F84" s="21">
        <v>1</v>
      </c>
      <c r="G84" s="21">
        <v>5</v>
      </c>
      <c r="H84" s="21">
        <v>8</v>
      </c>
      <c r="I84" s="21">
        <v>12</v>
      </c>
    </row>
    <row r="85" spans="1:9" x14ac:dyDescent="0.2">
      <c r="A85" s="9" t="s">
        <v>382</v>
      </c>
      <c r="B85" s="9"/>
      <c r="C85" s="9"/>
      <c r="D85" s="9"/>
      <c r="E85" s="9"/>
      <c r="F85" s="9"/>
      <c r="G85" s="9"/>
      <c r="H85" s="9"/>
      <c r="I85" s="9"/>
    </row>
    <row r="86" spans="1:9" x14ac:dyDescent="0.2">
      <c r="A86" s="20" t="s">
        <v>383</v>
      </c>
      <c r="B86" s="21">
        <v>393</v>
      </c>
      <c r="C86" s="21">
        <v>231</v>
      </c>
      <c r="D86" s="21">
        <v>40</v>
      </c>
      <c r="E86" s="21">
        <v>14</v>
      </c>
      <c r="F86" s="21">
        <v>2</v>
      </c>
      <c r="G86" s="21">
        <v>41</v>
      </c>
      <c r="H86" s="21">
        <v>40</v>
      </c>
      <c r="I86" s="21">
        <v>25</v>
      </c>
    </row>
    <row r="87" spans="1:9" x14ac:dyDescent="0.2">
      <c r="A87" s="20" t="s">
        <v>181</v>
      </c>
      <c r="B87" s="21">
        <v>1944</v>
      </c>
      <c r="C87" s="21">
        <v>1198</v>
      </c>
      <c r="D87" s="21">
        <v>178</v>
      </c>
      <c r="E87" s="21">
        <v>106</v>
      </c>
      <c r="F87" s="21">
        <v>8</v>
      </c>
      <c r="G87" s="21">
        <v>145</v>
      </c>
      <c r="H87" s="21">
        <v>199</v>
      </c>
      <c r="I87" s="21">
        <v>110</v>
      </c>
    </row>
    <row r="88" spans="1:9" x14ac:dyDescent="0.2">
      <c r="A88" s="20" t="s">
        <v>182</v>
      </c>
      <c r="B88" s="21">
        <v>38</v>
      </c>
      <c r="C88" s="21">
        <v>22</v>
      </c>
      <c r="D88" s="21">
        <v>8</v>
      </c>
      <c r="E88" s="21">
        <v>1</v>
      </c>
      <c r="F88" s="21">
        <v>0</v>
      </c>
      <c r="G88" s="21">
        <v>1</v>
      </c>
      <c r="H88" s="21">
        <v>5</v>
      </c>
      <c r="I88" s="21">
        <v>1</v>
      </c>
    </row>
    <row r="89" spans="1:9" x14ac:dyDescent="0.2">
      <c r="A89" s="20" t="s">
        <v>384</v>
      </c>
      <c r="B89" s="21">
        <v>36</v>
      </c>
      <c r="C89" s="21">
        <v>21</v>
      </c>
      <c r="D89" s="21">
        <v>2</v>
      </c>
      <c r="E89" s="21">
        <v>1</v>
      </c>
      <c r="F89" s="21">
        <v>0</v>
      </c>
      <c r="G89" s="21">
        <v>4</v>
      </c>
      <c r="H89" s="21">
        <v>6</v>
      </c>
      <c r="I89" s="21">
        <v>2</v>
      </c>
    </row>
    <row r="90" spans="1:9" x14ac:dyDescent="0.2">
      <c r="A90" s="20" t="s">
        <v>183</v>
      </c>
      <c r="B90" s="21">
        <v>53</v>
      </c>
      <c r="C90" s="21">
        <v>35</v>
      </c>
      <c r="D90" s="21">
        <v>6</v>
      </c>
      <c r="E90" s="21">
        <v>2</v>
      </c>
      <c r="F90" s="21">
        <v>0</v>
      </c>
      <c r="G90" s="21">
        <v>4</v>
      </c>
      <c r="H90" s="21">
        <v>4</v>
      </c>
      <c r="I90" s="21">
        <v>2</v>
      </c>
    </row>
    <row r="91" spans="1:9" x14ac:dyDescent="0.2">
      <c r="A91" s="20" t="s">
        <v>385</v>
      </c>
      <c r="B91" s="21">
        <v>22</v>
      </c>
      <c r="C91" s="21">
        <v>12</v>
      </c>
      <c r="D91" s="21">
        <v>2</v>
      </c>
      <c r="E91" s="21">
        <v>0</v>
      </c>
      <c r="F91" s="21">
        <v>0</v>
      </c>
      <c r="G91" s="21">
        <v>2</v>
      </c>
      <c r="H91" s="21">
        <v>4</v>
      </c>
      <c r="I91" s="21">
        <v>2</v>
      </c>
    </row>
    <row r="92" spans="1:9" x14ac:dyDescent="0.2">
      <c r="A92" s="20" t="s">
        <v>386</v>
      </c>
      <c r="B92" s="21">
        <v>32</v>
      </c>
      <c r="C92" s="21">
        <v>3</v>
      </c>
      <c r="D92" s="21">
        <v>1</v>
      </c>
      <c r="E92" s="21">
        <v>1</v>
      </c>
      <c r="F92" s="21">
        <v>0</v>
      </c>
      <c r="G92" s="21">
        <v>9</v>
      </c>
      <c r="H92" s="21">
        <v>8</v>
      </c>
      <c r="I92" s="21">
        <v>10</v>
      </c>
    </row>
    <row r="93" spans="1:9" x14ac:dyDescent="0.2">
      <c r="A93" s="20" t="s">
        <v>387</v>
      </c>
      <c r="B93" s="21">
        <v>9</v>
      </c>
      <c r="C93" s="21">
        <v>8</v>
      </c>
      <c r="D93" s="21">
        <v>0</v>
      </c>
      <c r="E93" s="21">
        <v>0</v>
      </c>
      <c r="F93" s="21">
        <v>0</v>
      </c>
      <c r="G93" s="21">
        <v>1</v>
      </c>
      <c r="H93" s="21">
        <v>0</v>
      </c>
      <c r="I93" s="21">
        <v>0</v>
      </c>
    </row>
    <row r="94" spans="1:9" x14ac:dyDescent="0.2">
      <c r="A94" s="20" t="s">
        <v>366</v>
      </c>
      <c r="B94" s="21">
        <v>150</v>
      </c>
      <c r="C94" s="21">
        <v>70</v>
      </c>
      <c r="D94" s="21">
        <v>12</v>
      </c>
      <c r="E94" s="21">
        <v>8</v>
      </c>
      <c r="F94" s="21">
        <v>3</v>
      </c>
      <c r="G94" s="21">
        <v>9</v>
      </c>
      <c r="H94" s="21">
        <v>23</v>
      </c>
      <c r="I94" s="21">
        <v>25</v>
      </c>
    </row>
    <row r="95" spans="1:9" x14ac:dyDescent="0.2">
      <c r="A95" s="9" t="s">
        <v>388</v>
      </c>
      <c r="B95" s="9"/>
      <c r="C95" s="9"/>
      <c r="D95" s="9"/>
      <c r="E95" s="9"/>
      <c r="F95" s="9"/>
      <c r="G95" s="9"/>
      <c r="H95" s="9"/>
      <c r="I95" s="9"/>
    </row>
    <row r="96" spans="1:9" x14ac:dyDescent="0.2">
      <c r="A96" s="20" t="s">
        <v>184</v>
      </c>
      <c r="B96" s="21">
        <v>54</v>
      </c>
      <c r="C96" s="21">
        <v>18</v>
      </c>
      <c r="D96" s="21">
        <v>7</v>
      </c>
      <c r="E96" s="21">
        <v>1</v>
      </c>
      <c r="F96" s="21">
        <v>0</v>
      </c>
      <c r="G96" s="21">
        <v>4</v>
      </c>
      <c r="H96" s="21">
        <v>11</v>
      </c>
      <c r="I96" s="21">
        <v>13</v>
      </c>
    </row>
    <row r="97" spans="1:9" x14ac:dyDescent="0.2">
      <c r="A97" s="20" t="s">
        <v>185</v>
      </c>
      <c r="B97" s="21">
        <v>196</v>
      </c>
      <c r="C97" s="21">
        <v>74</v>
      </c>
      <c r="D97" s="21">
        <v>23</v>
      </c>
      <c r="E97" s="21">
        <v>17</v>
      </c>
      <c r="F97" s="21">
        <v>2</v>
      </c>
      <c r="G97" s="21">
        <v>26</v>
      </c>
      <c r="H97" s="21">
        <v>30</v>
      </c>
      <c r="I97" s="21">
        <v>24</v>
      </c>
    </row>
    <row r="98" spans="1:9" x14ac:dyDescent="0.2">
      <c r="A98" s="20" t="s">
        <v>186</v>
      </c>
      <c r="B98" s="21">
        <v>310</v>
      </c>
      <c r="C98" s="21">
        <v>127</v>
      </c>
      <c r="D98" s="21">
        <v>39</v>
      </c>
      <c r="E98" s="21">
        <v>31</v>
      </c>
      <c r="F98" s="21">
        <v>3</v>
      </c>
      <c r="G98" s="21">
        <v>38</v>
      </c>
      <c r="H98" s="21">
        <v>46</v>
      </c>
      <c r="I98" s="21">
        <v>26</v>
      </c>
    </row>
    <row r="99" spans="1:9" x14ac:dyDescent="0.2">
      <c r="A99" s="20" t="s">
        <v>187</v>
      </c>
      <c r="B99" s="21">
        <v>385</v>
      </c>
      <c r="C99" s="21">
        <v>209</v>
      </c>
      <c r="D99" s="21">
        <v>38</v>
      </c>
      <c r="E99" s="21">
        <v>21</v>
      </c>
      <c r="F99" s="21">
        <v>0</v>
      </c>
      <c r="G99" s="21">
        <v>37</v>
      </c>
      <c r="H99" s="21">
        <v>45</v>
      </c>
      <c r="I99" s="21">
        <v>35</v>
      </c>
    </row>
    <row r="100" spans="1:9" x14ac:dyDescent="0.2">
      <c r="A100" s="20" t="s">
        <v>188</v>
      </c>
      <c r="B100" s="21">
        <v>361</v>
      </c>
      <c r="C100" s="21">
        <v>251</v>
      </c>
      <c r="D100" s="21">
        <v>32</v>
      </c>
      <c r="E100" s="21">
        <v>12</v>
      </c>
      <c r="F100" s="21">
        <v>1</v>
      </c>
      <c r="G100" s="21">
        <v>15</v>
      </c>
      <c r="H100" s="21">
        <v>36</v>
      </c>
      <c r="I100" s="21">
        <v>14</v>
      </c>
    </row>
    <row r="101" spans="1:9" x14ac:dyDescent="0.2">
      <c r="A101" s="20" t="s">
        <v>189</v>
      </c>
      <c r="B101" s="21">
        <v>315</v>
      </c>
      <c r="C101" s="21">
        <v>230</v>
      </c>
      <c r="D101" s="21">
        <v>22</v>
      </c>
      <c r="E101" s="21">
        <v>19</v>
      </c>
      <c r="F101" s="21">
        <v>1</v>
      </c>
      <c r="G101" s="21">
        <v>12</v>
      </c>
      <c r="H101" s="21">
        <v>21</v>
      </c>
      <c r="I101" s="21">
        <v>10</v>
      </c>
    </row>
    <row r="102" spans="1:9" x14ac:dyDescent="0.2">
      <c r="A102" s="20" t="s">
        <v>190</v>
      </c>
      <c r="B102" s="21">
        <v>364</v>
      </c>
      <c r="C102" s="21">
        <v>242</v>
      </c>
      <c r="D102" s="21">
        <v>40</v>
      </c>
      <c r="E102" s="21">
        <v>9</v>
      </c>
      <c r="F102" s="21">
        <v>1</v>
      </c>
      <c r="G102" s="21">
        <v>29</v>
      </c>
      <c r="H102" s="21">
        <v>35</v>
      </c>
      <c r="I102" s="21">
        <v>8</v>
      </c>
    </row>
    <row r="103" spans="1:9" x14ac:dyDescent="0.2">
      <c r="A103" s="20" t="s">
        <v>191</v>
      </c>
      <c r="B103" s="21">
        <v>267</v>
      </c>
      <c r="C103" s="21">
        <v>214</v>
      </c>
      <c r="D103" s="21">
        <v>18</v>
      </c>
      <c r="E103" s="21">
        <v>5</v>
      </c>
      <c r="F103" s="21">
        <v>1</v>
      </c>
      <c r="G103" s="21">
        <v>4</v>
      </c>
      <c r="H103" s="21">
        <v>21</v>
      </c>
      <c r="I103" s="21">
        <v>4</v>
      </c>
    </row>
    <row r="104" spans="1:9" x14ac:dyDescent="0.2">
      <c r="A104" s="20" t="s">
        <v>192</v>
      </c>
      <c r="B104" s="21">
        <v>90</v>
      </c>
      <c r="C104" s="21">
        <v>77</v>
      </c>
      <c r="D104" s="21">
        <v>4</v>
      </c>
      <c r="E104" s="21">
        <v>1</v>
      </c>
      <c r="F104" s="21">
        <v>0</v>
      </c>
      <c r="G104" s="21">
        <v>5</v>
      </c>
      <c r="H104" s="21">
        <v>3</v>
      </c>
      <c r="I104" s="21">
        <v>0</v>
      </c>
    </row>
    <row r="105" spans="1:9" x14ac:dyDescent="0.2">
      <c r="A105" s="20" t="s">
        <v>193</v>
      </c>
      <c r="B105" s="21">
        <v>94</v>
      </c>
      <c r="C105" s="21">
        <v>72</v>
      </c>
      <c r="D105" s="21">
        <v>8</v>
      </c>
      <c r="E105" s="21">
        <v>1</v>
      </c>
      <c r="F105" s="21">
        <v>0</v>
      </c>
      <c r="G105" s="21">
        <v>3</v>
      </c>
      <c r="H105" s="21">
        <v>5</v>
      </c>
      <c r="I105" s="21">
        <v>5</v>
      </c>
    </row>
    <row r="106" spans="1:9" x14ac:dyDescent="0.2">
      <c r="A106" s="20" t="s">
        <v>389</v>
      </c>
      <c r="B106" s="21">
        <v>47</v>
      </c>
      <c r="C106" s="21">
        <v>8</v>
      </c>
      <c r="D106" s="21">
        <v>4</v>
      </c>
      <c r="E106" s="21">
        <v>5</v>
      </c>
      <c r="F106" s="21">
        <v>0</v>
      </c>
      <c r="G106" s="21">
        <v>10</v>
      </c>
      <c r="H106" s="21">
        <v>15</v>
      </c>
      <c r="I106" s="21">
        <v>5</v>
      </c>
    </row>
    <row r="107" spans="1:9" x14ac:dyDescent="0.2">
      <c r="A107" s="20" t="s">
        <v>366</v>
      </c>
      <c r="B107" s="21">
        <v>194</v>
      </c>
      <c r="C107" s="21">
        <v>78</v>
      </c>
      <c r="D107" s="21">
        <v>14</v>
      </c>
      <c r="E107" s="21">
        <v>11</v>
      </c>
      <c r="F107" s="21">
        <v>4</v>
      </c>
      <c r="G107" s="21">
        <v>33</v>
      </c>
      <c r="H107" s="21">
        <v>21</v>
      </c>
      <c r="I107" s="21">
        <v>33</v>
      </c>
    </row>
    <row r="108" spans="1:9" x14ac:dyDescent="0.2">
      <c r="A108" s="9" t="s">
        <v>390</v>
      </c>
      <c r="B108" s="9"/>
      <c r="C108" s="9"/>
      <c r="D108" s="9"/>
      <c r="E108" s="9"/>
      <c r="F108" s="9"/>
      <c r="G108" s="9"/>
      <c r="H108" s="9"/>
      <c r="I108" s="9"/>
    </row>
    <row r="109" spans="1:9" x14ac:dyDescent="0.2">
      <c r="A109" s="20" t="s">
        <v>391</v>
      </c>
      <c r="B109" s="21">
        <v>633</v>
      </c>
      <c r="C109" s="21">
        <v>356</v>
      </c>
      <c r="D109" s="21">
        <v>68</v>
      </c>
      <c r="E109" s="21">
        <v>22</v>
      </c>
      <c r="F109" s="21">
        <v>2</v>
      </c>
      <c r="G109" s="21">
        <v>58</v>
      </c>
      <c r="H109" s="21">
        <v>83</v>
      </c>
      <c r="I109" s="21">
        <v>44</v>
      </c>
    </row>
    <row r="110" spans="1:9" x14ac:dyDescent="0.2">
      <c r="A110" s="20" t="s">
        <v>392</v>
      </c>
      <c r="B110" s="21">
        <v>1123</v>
      </c>
      <c r="C110" s="21">
        <v>664</v>
      </c>
      <c r="D110" s="21">
        <v>114</v>
      </c>
      <c r="E110" s="21">
        <v>50</v>
      </c>
      <c r="F110" s="21">
        <v>4</v>
      </c>
      <c r="G110" s="21">
        <v>100</v>
      </c>
      <c r="H110" s="21">
        <v>117</v>
      </c>
      <c r="I110" s="21">
        <v>74</v>
      </c>
    </row>
    <row r="111" spans="1:9" x14ac:dyDescent="0.2">
      <c r="A111" s="20" t="s">
        <v>393</v>
      </c>
      <c r="B111" s="21">
        <v>660</v>
      </c>
      <c r="C111" s="21">
        <v>405</v>
      </c>
      <c r="D111" s="21">
        <v>50</v>
      </c>
      <c r="E111" s="21">
        <v>42</v>
      </c>
      <c r="F111" s="21">
        <v>6</v>
      </c>
      <c r="G111" s="21">
        <v>44</v>
      </c>
      <c r="H111" s="21">
        <v>68</v>
      </c>
      <c r="I111" s="21">
        <v>45</v>
      </c>
    </row>
    <row r="112" spans="1:9" x14ac:dyDescent="0.2">
      <c r="A112" s="20" t="s">
        <v>394</v>
      </c>
      <c r="B112" s="21">
        <v>261</v>
      </c>
      <c r="C112" s="21">
        <v>175</v>
      </c>
      <c r="D112" s="21">
        <v>17</v>
      </c>
      <c r="E112" s="21">
        <v>19</v>
      </c>
      <c r="F112" s="21">
        <v>1</v>
      </c>
      <c r="G112" s="21">
        <v>14</v>
      </c>
      <c r="H112" s="21">
        <v>21</v>
      </c>
      <c r="I112" s="21">
        <v>14</v>
      </c>
    </row>
    <row r="113" spans="1:9" x14ac:dyDescent="0.2">
      <c r="A113" s="9" t="s">
        <v>395</v>
      </c>
      <c r="B113" s="9"/>
      <c r="C113" s="9"/>
      <c r="D113" s="9"/>
      <c r="E113" s="9"/>
      <c r="F113" s="9"/>
      <c r="G113" s="9"/>
      <c r="H113" s="9"/>
      <c r="I113" s="9"/>
    </row>
    <row r="114" spans="1:9" x14ac:dyDescent="0.2">
      <c r="A114" s="20" t="s">
        <v>396</v>
      </c>
      <c r="B114" s="21">
        <v>329</v>
      </c>
      <c r="C114" s="21">
        <v>185</v>
      </c>
      <c r="D114" s="21">
        <v>23</v>
      </c>
      <c r="E114" s="21">
        <v>20</v>
      </c>
      <c r="F114" s="21">
        <v>2</v>
      </c>
      <c r="G114" s="21">
        <v>26</v>
      </c>
      <c r="H114" s="21">
        <v>53</v>
      </c>
      <c r="I114" s="21">
        <v>20</v>
      </c>
    </row>
    <row r="115" spans="1:9" x14ac:dyDescent="0.2">
      <c r="A115" s="20" t="s">
        <v>397</v>
      </c>
      <c r="B115" s="21">
        <v>828</v>
      </c>
      <c r="C115" s="21">
        <v>491</v>
      </c>
      <c r="D115" s="21">
        <v>84</v>
      </c>
      <c r="E115" s="21">
        <v>30</v>
      </c>
      <c r="F115" s="21">
        <v>6</v>
      </c>
      <c r="G115" s="21">
        <v>82</v>
      </c>
      <c r="H115" s="21">
        <v>86</v>
      </c>
      <c r="I115" s="21">
        <v>49</v>
      </c>
    </row>
    <row r="116" spans="1:9" x14ac:dyDescent="0.2">
      <c r="A116" s="20" t="s">
        <v>879</v>
      </c>
      <c r="B116" s="21">
        <v>499</v>
      </c>
      <c r="C116" s="21">
        <v>323</v>
      </c>
      <c r="D116" s="21">
        <v>38</v>
      </c>
      <c r="E116" s="21">
        <v>28</v>
      </c>
      <c r="F116" s="21">
        <v>2</v>
      </c>
      <c r="G116" s="21">
        <v>28</v>
      </c>
      <c r="H116" s="21">
        <v>49</v>
      </c>
      <c r="I116" s="21">
        <v>31</v>
      </c>
    </row>
    <row r="117" spans="1:9" x14ac:dyDescent="0.2">
      <c r="A117" s="20" t="s">
        <v>398</v>
      </c>
      <c r="B117" s="21">
        <v>468</v>
      </c>
      <c r="C117" s="21">
        <v>271</v>
      </c>
      <c r="D117" s="21">
        <v>58</v>
      </c>
      <c r="E117" s="21">
        <v>24</v>
      </c>
      <c r="F117" s="21">
        <v>2</v>
      </c>
      <c r="G117" s="21">
        <v>36</v>
      </c>
      <c r="H117" s="21">
        <v>46</v>
      </c>
      <c r="I117" s="21">
        <v>31</v>
      </c>
    </row>
    <row r="118" spans="1:9" x14ac:dyDescent="0.2">
      <c r="A118" s="20" t="s">
        <v>399</v>
      </c>
      <c r="B118" s="21">
        <v>257</v>
      </c>
      <c r="C118" s="21">
        <v>165</v>
      </c>
      <c r="D118" s="21">
        <v>15</v>
      </c>
      <c r="E118" s="21">
        <v>16</v>
      </c>
      <c r="F118" s="21">
        <v>0</v>
      </c>
      <c r="G118" s="21">
        <v>23</v>
      </c>
      <c r="H118" s="21">
        <v>22</v>
      </c>
      <c r="I118" s="21">
        <v>16</v>
      </c>
    </row>
    <row r="119" spans="1:9" x14ac:dyDescent="0.2">
      <c r="A119" s="20" t="s">
        <v>400</v>
      </c>
      <c r="B119" s="21">
        <v>296</v>
      </c>
      <c r="C119" s="21">
        <v>165</v>
      </c>
      <c r="D119" s="21">
        <v>31</v>
      </c>
      <c r="E119" s="21">
        <v>15</v>
      </c>
      <c r="F119" s="21">
        <v>1</v>
      </c>
      <c r="G119" s="21">
        <v>21</v>
      </c>
      <c r="H119" s="21">
        <v>33</v>
      </c>
      <c r="I119" s="21">
        <v>30</v>
      </c>
    </row>
    <row r="120" spans="1:9" x14ac:dyDescent="0.2">
      <c r="A120" s="9" t="s">
        <v>401</v>
      </c>
      <c r="B120" s="9"/>
      <c r="C120" s="9"/>
      <c r="D120" s="9"/>
      <c r="E120" s="9"/>
      <c r="F120" s="9"/>
      <c r="G120" s="9"/>
      <c r="H120" s="9"/>
      <c r="I120" s="9"/>
    </row>
    <row r="121" spans="1:9" x14ac:dyDescent="0.2">
      <c r="A121" s="20" t="s">
        <v>878</v>
      </c>
      <c r="B121" s="21">
        <v>116</v>
      </c>
      <c r="C121" s="21">
        <v>61</v>
      </c>
      <c r="D121" s="21">
        <v>13</v>
      </c>
      <c r="E121" s="21">
        <v>7</v>
      </c>
      <c r="F121" s="21">
        <v>1</v>
      </c>
      <c r="G121" s="21">
        <v>10</v>
      </c>
      <c r="H121" s="21">
        <v>17</v>
      </c>
      <c r="I121" s="21">
        <v>7</v>
      </c>
    </row>
    <row r="122" spans="1:9" x14ac:dyDescent="0.2">
      <c r="A122" s="20" t="s">
        <v>402</v>
      </c>
      <c r="B122" s="21">
        <v>213</v>
      </c>
      <c r="C122" s="21">
        <v>124</v>
      </c>
      <c r="D122" s="21">
        <v>10</v>
      </c>
      <c r="E122" s="21">
        <v>13</v>
      </c>
      <c r="F122" s="21">
        <v>1</v>
      </c>
      <c r="G122" s="21">
        <v>16</v>
      </c>
      <c r="H122" s="21">
        <v>36</v>
      </c>
      <c r="I122" s="21">
        <v>13</v>
      </c>
    </row>
    <row r="123" spans="1:9" x14ac:dyDescent="0.2">
      <c r="A123" s="20" t="s">
        <v>397</v>
      </c>
      <c r="B123" s="21">
        <v>828</v>
      </c>
      <c r="C123" s="21">
        <v>491</v>
      </c>
      <c r="D123" s="21">
        <v>84</v>
      </c>
      <c r="E123" s="21">
        <v>30</v>
      </c>
      <c r="F123" s="21">
        <v>6</v>
      </c>
      <c r="G123" s="21">
        <v>82</v>
      </c>
      <c r="H123" s="21">
        <v>86</v>
      </c>
      <c r="I123" s="21">
        <v>49</v>
      </c>
    </row>
    <row r="124" spans="1:9" x14ac:dyDescent="0.2">
      <c r="A124" s="20" t="s">
        <v>403</v>
      </c>
      <c r="B124" s="21">
        <v>133</v>
      </c>
      <c r="C124" s="21">
        <v>98</v>
      </c>
      <c r="D124" s="21">
        <v>8</v>
      </c>
      <c r="E124" s="21">
        <v>5</v>
      </c>
      <c r="F124" s="21">
        <v>0</v>
      </c>
      <c r="G124" s="21">
        <v>5</v>
      </c>
      <c r="H124" s="21">
        <v>12</v>
      </c>
      <c r="I124" s="21">
        <v>5</v>
      </c>
    </row>
    <row r="125" spans="1:9" x14ac:dyDescent="0.2">
      <c r="A125" s="20" t="s">
        <v>404</v>
      </c>
      <c r="B125" s="21">
        <v>120</v>
      </c>
      <c r="C125" s="21">
        <v>77</v>
      </c>
      <c r="D125" s="21">
        <v>11</v>
      </c>
      <c r="E125" s="21">
        <v>2</v>
      </c>
      <c r="F125" s="21">
        <v>1</v>
      </c>
      <c r="G125" s="21">
        <v>4</v>
      </c>
      <c r="H125" s="21">
        <v>12</v>
      </c>
      <c r="I125" s="21">
        <v>13</v>
      </c>
    </row>
    <row r="126" spans="1:9" x14ac:dyDescent="0.2">
      <c r="A126" s="20" t="s">
        <v>405</v>
      </c>
      <c r="B126" s="21">
        <v>246</v>
      </c>
      <c r="C126" s="21">
        <v>148</v>
      </c>
      <c r="D126" s="21">
        <v>19</v>
      </c>
      <c r="E126" s="21">
        <v>21</v>
      </c>
      <c r="F126" s="21">
        <v>1</v>
      </c>
      <c r="G126" s="21">
        <v>19</v>
      </c>
      <c r="H126" s="21">
        <v>25</v>
      </c>
      <c r="I126" s="21">
        <v>13</v>
      </c>
    </row>
    <row r="127" spans="1:9" x14ac:dyDescent="0.2">
      <c r="A127" s="20" t="s">
        <v>398</v>
      </c>
      <c r="B127" s="21">
        <v>468</v>
      </c>
      <c r="C127" s="21">
        <v>271</v>
      </c>
      <c r="D127" s="21">
        <v>58</v>
      </c>
      <c r="E127" s="21">
        <v>24</v>
      </c>
      <c r="F127" s="21">
        <v>2</v>
      </c>
      <c r="G127" s="21">
        <v>36</v>
      </c>
      <c r="H127" s="21">
        <v>46</v>
      </c>
      <c r="I127" s="21">
        <v>31</v>
      </c>
    </row>
    <row r="128" spans="1:9" x14ac:dyDescent="0.2">
      <c r="A128" s="20" t="s">
        <v>406</v>
      </c>
      <c r="B128" s="21">
        <v>180</v>
      </c>
      <c r="C128" s="21">
        <v>112</v>
      </c>
      <c r="D128" s="21">
        <v>12</v>
      </c>
      <c r="E128" s="21">
        <v>13</v>
      </c>
      <c r="F128" s="21">
        <v>0</v>
      </c>
      <c r="G128" s="21">
        <v>15</v>
      </c>
      <c r="H128" s="21">
        <v>18</v>
      </c>
      <c r="I128" s="21">
        <v>10</v>
      </c>
    </row>
    <row r="129" spans="1:9" x14ac:dyDescent="0.2">
      <c r="A129" s="20" t="s">
        <v>407</v>
      </c>
      <c r="B129" s="21">
        <v>77</v>
      </c>
      <c r="C129" s="21">
        <v>53</v>
      </c>
      <c r="D129" s="21">
        <v>3</v>
      </c>
      <c r="E129" s="21">
        <v>3</v>
      </c>
      <c r="F129" s="21">
        <v>0</v>
      </c>
      <c r="G129" s="21">
        <v>8</v>
      </c>
      <c r="H129" s="21">
        <v>4</v>
      </c>
      <c r="I129" s="21">
        <v>6</v>
      </c>
    </row>
    <row r="130" spans="1:9" x14ac:dyDescent="0.2">
      <c r="A130" s="33" t="s">
        <v>400</v>
      </c>
      <c r="B130" s="34">
        <v>296</v>
      </c>
      <c r="C130" s="34">
        <v>165</v>
      </c>
      <c r="D130" s="34">
        <v>31</v>
      </c>
      <c r="E130" s="34">
        <v>15</v>
      </c>
      <c r="F130" s="34">
        <v>1</v>
      </c>
      <c r="G130" s="34">
        <v>21</v>
      </c>
      <c r="H130" s="34">
        <v>33</v>
      </c>
      <c r="I130" s="34">
        <v>30</v>
      </c>
    </row>
  </sheetData>
  <phoneticPr fontId="2"/>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28E74-6785-4CB1-8E0F-BA34C6A0BC0B}">
  <dimension ref="A1:M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3" x14ac:dyDescent="0.2">
      <c r="A1" s="11" t="s">
        <v>3</v>
      </c>
      <c r="B1" s="7"/>
    </row>
    <row r="2" spans="1:13" x14ac:dyDescent="0.2">
      <c r="A2" s="15" t="str">
        <f xml:space="preserve"> HYPERLINK("#'目次'!B50","[44]")</f>
        <v>[44]</v>
      </c>
    </row>
    <row r="3" spans="1:13" x14ac:dyDescent="0.2">
      <c r="A3" s="7" t="s">
        <v>3</v>
      </c>
      <c r="B3" s="8" t="s">
        <v>75</v>
      </c>
    </row>
    <row r="4" spans="1:13" x14ac:dyDescent="0.2">
      <c r="A4" s="7" t="s">
        <v>3</v>
      </c>
      <c r="B4" s="8" t="s">
        <v>1</v>
      </c>
    </row>
    <row r="5" spans="1:13" x14ac:dyDescent="0.2">
      <c r="A5" s="7" t="s">
        <v>3</v>
      </c>
      <c r="B5" s="8" t="s">
        <v>74</v>
      </c>
    </row>
    <row r="6" spans="1:13" s="18" customFormat="1" ht="151.19999999999999" x14ac:dyDescent="0.2">
      <c r="A6" s="16" t="s">
        <v>3</v>
      </c>
      <c r="B6" s="17" t="s">
        <v>582</v>
      </c>
      <c r="C6" s="17" t="s">
        <v>784</v>
      </c>
      <c r="D6" s="17" t="s">
        <v>785</v>
      </c>
      <c r="E6" s="17" t="s">
        <v>786</v>
      </c>
      <c r="F6" s="17" t="s">
        <v>275</v>
      </c>
      <c r="G6" s="17" t="s">
        <v>787</v>
      </c>
      <c r="H6" s="17" t="s">
        <v>788</v>
      </c>
      <c r="I6" s="17" t="s">
        <v>789</v>
      </c>
      <c r="J6" s="17" t="s">
        <v>790</v>
      </c>
      <c r="K6" s="17" t="s">
        <v>791</v>
      </c>
      <c r="L6" s="17" t="s">
        <v>634</v>
      </c>
      <c r="M6" s="17" t="s">
        <v>613</v>
      </c>
    </row>
    <row r="7" spans="1:13" x14ac:dyDescent="0.2">
      <c r="A7" s="19" t="s">
        <v>585</v>
      </c>
      <c r="B7" s="10">
        <v>2677</v>
      </c>
      <c r="C7" s="10">
        <v>2151</v>
      </c>
      <c r="D7" s="10">
        <v>617</v>
      </c>
      <c r="E7" s="10">
        <v>1870</v>
      </c>
      <c r="F7" s="10">
        <v>158</v>
      </c>
      <c r="G7" s="10">
        <v>833</v>
      </c>
      <c r="H7" s="10">
        <v>1163</v>
      </c>
      <c r="I7" s="10">
        <v>917</v>
      </c>
      <c r="J7" s="10">
        <v>628</v>
      </c>
      <c r="K7" s="10">
        <v>1363</v>
      </c>
      <c r="L7" s="10">
        <v>126</v>
      </c>
      <c r="M7" s="10">
        <v>161</v>
      </c>
    </row>
    <row r="8" spans="1:13" x14ac:dyDescent="0.2">
      <c r="A8" s="9" t="s">
        <v>339</v>
      </c>
      <c r="B8" s="9"/>
      <c r="C8" s="9"/>
      <c r="D8" s="9"/>
      <c r="E8" s="9"/>
      <c r="F8" s="9"/>
      <c r="G8" s="9"/>
      <c r="H8" s="9"/>
      <c r="I8" s="9"/>
      <c r="J8" s="9"/>
      <c r="K8" s="9"/>
      <c r="L8" s="9"/>
      <c r="M8" s="9"/>
    </row>
    <row r="9" spans="1:13" x14ac:dyDescent="0.2">
      <c r="A9" s="20" t="s">
        <v>340</v>
      </c>
      <c r="B9" s="21">
        <v>1277</v>
      </c>
      <c r="C9" s="21">
        <v>996</v>
      </c>
      <c r="D9" s="21">
        <v>282</v>
      </c>
      <c r="E9" s="21">
        <v>867</v>
      </c>
      <c r="F9" s="21">
        <v>64</v>
      </c>
      <c r="G9" s="21">
        <v>320</v>
      </c>
      <c r="H9" s="21">
        <v>572</v>
      </c>
      <c r="I9" s="21">
        <v>473</v>
      </c>
      <c r="J9" s="21">
        <v>369</v>
      </c>
      <c r="K9" s="21">
        <v>573</v>
      </c>
      <c r="L9" s="21">
        <v>63</v>
      </c>
      <c r="M9" s="21">
        <v>92</v>
      </c>
    </row>
    <row r="10" spans="1:13" x14ac:dyDescent="0.2">
      <c r="A10" s="20" t="s">
        <v>341</v>
      </c>
      <c r="B10" s="21">
        <v>1400</v>
      </c>
      <c r="C10" s="21">
        <v>1155</v>
      </c>
      <c r="D10" s="21">
        <v>335</v>
      </c>
      <c r="E10" s="21">
        <v>1003</v>
      </c>
      <c r="F10" s="21">
        <v>94</v>
      </c>
      <c r="G10" s="21">
        <v>513</v>
      </c>
      <c r="H10" s="21">
        <v>591</v>
      </c>
      <c r="I10" s="21">
        <v>444</v>
      </c>
      <c r="J10" s="21">
        <v>259</v>
      </c>
      <c r="K10" s="21">
        <v>790</v>
      </c>
      <c r="L10" s="21">
        <v>63</v>
      </c>
      <c r="M10" s="21">
        <v>69</v>
      </c>
    </row>
    <row r="11" spans="1:13" x14ac:dyDescent="0.2">
      <c r="A11" s="9" t="s">
        <v>342</v>
      </c>
      <c r="B11" s="9"/>
      <c r="C11" s="9"/>
      <c r="D11" s="9"/>
      <c r="E11" s="9"/>
      <c r="F11" s="9"/>
      <c r="G11" s="9"/>
      <c r="H11" s="9"/>
      <c r="I11" s="9"/>
      <c r="J11" s="9"/>
      <c r="K11" s="9"/>
      <c r="L11" s="9"/>
      <c r="M11" s="9"/>
    </row>
    <row r="12" spans="1:13" x14ac:dyDescent="0.2">
      <c r="A12" s="20" t="s">
        <v>343</v>
      </c>
      <c r="B12" s="21">
        <v>610</v>
      </c>
      <c r="C12" s="21">
        <v>528</v>
      </c>
      <c r="D12" s="21">
        <v>189</v>
      </c>
      <c r="E12" s="21">
        <v>384</v>
      </c>
      <c r="F12" s="21">
        <v>9</v>
      </c>
      <c r="G12" s="21">
        <v>205</v>
      </c>
      <c r="H12" s="21">
        <v>239</v>
      </c>
      <c r="I12" s="21">
        <v>234</v>
      </c>
      <c r="J12" s="21">
        <v>275</v>
      </c>
      <c r="K12" s="21">
        <v>332</v>
      </c>
      <c r="L12" s="21">
        <v>25</v>
      </c>
      <c r="M12" s="21">
        <v>26</v>
      </c>
    </row>
    <row r="13" spans="1:13" x14ac:dyDescent="0.2">
      <c r="A13" s="20" t="s">
        <v>344</v>
      </c>
      <c r="B13" s="21">
        <v>755</v>
      </c>
      <c r="C13" s="21">
        <v>650</v>
      </c>
      <c r="D13" s="21">
        <v>188</v>
      </c>
      <c r="E13" s="21">
        <v>508</v>
      </c>
      <c r="F13" s="21">
        <v>11</v>
      </c>
      <c r="G13" s="21">
        <v>261</v>
      </c>
      <c r="H13" s="21">
        <v>328</v>
      </c>
      <c r="I13" s="21">
        <v>292</v>
      </c>
      <c r="J13" s="21">
        <v>209</v>
      </c>
      <c r="K13" s="21">
        <v>399</v>
      </c>
      <c r="L13" s="21">
        <v>31</v>
      </c>
      <c r="M13" s="21">
        <v>42</v>
      </c>
    </row>
    <row r="14" spans="1:13" x14ac:dyDescent="0.2">
      <c r="A14" s="20" t="s">
        <v>345</v>
      </c>
      <c r="B14" s="21">
        <v>601</v>
      </c>
      <c r="C14" s="21">
        <v>502</v>
      </c>
      <c r="D14" s="21">
        <v>127</v>
      </c>
      <c r="E14" s="21">
        <v>442</v>
      </c>
      <c r="F14" s="21">
        <v>30</v>
      </c>
      <c r="G14" s="21">
        <v>185</v>
      </c>
      <c r="H14" s="21">
        <v>303</v>
      </c>
      <c r="I14" s="21">
        <v>211</v>
      </c>
      <c r="J14" s="21">
        <v>104</v>
      </c>
      <c r="K14" s="21">
        <v>326</v>
      </c>
      <c r="L14" s="21">
        <v>22</v>
      </c>
      <c r="M14" s="21">
        <v>40</v>
      </c>
    </row>
    <row r="15" spans="1:13" x14ac:dyDescent="0.2">
      <c r="A15" s="20" t="s">
        <v>346</v>
      </c>
      <c r="B15" s="21">
        <v>425</v>
      </c>
      <c r="C15" s="21">
        <v>308</v>
      </c>
      <c r="D15" s="21">
        <v>74</v>
      </c>
      <c r="E15" s="21">
        <v>329</v>
      </c>
      <c r="F15" s="21">
        <v>54</v>
      </c>
      <c r="G15" s="21">
        <v>115</v>
      </c>
      <c r="H15" s="21">
        <v>198</v>
      </c>
      <c r="I15" s="21">
        <v>127</v>
      </c>
      <c r="J15" s="21">
        <v>32</v>
      </c>
      <c r="K15" s="21">
        <v>204</v>
      </c>
      <c r="L15" s="21">
        <v>24</v>
      </c>
      <c r="M15" s="21">
        <v>29</v>
      </c>
    </row>
    <row r="16" spans="1:13" x14ac:dyDescent="0.2">
      <c r="A16" s="20" t="s">
        <v>347</v>
      </c>
      <c r="B16" s="21">
        <v>217</v>
      </c>
      <c r="C16" s="21">
        <v>132</v>
      </c>
      <c r="D16" s="21">
        <v>35</v>
      </c>
      <c r="E16" s="21">
        <v>158</v>
      </c>
      <c r="F16" s="21">
        <v>34</v>
      </c>
      <c r="G16" s="21">
        <v>57</v>
      </c>
      <c r="H16" s="21">
        <v>78</v>
      </c>
      <c r="I16" s="21">
        <v>46</v>
      </c>
      <c r="J16" s="21">
        <v>6</v>
      </c>
      <c r="K16" s="21">
        <v>82</v>
      </c>
      <c r="L16" s="21">
        <v>17</v>
      </c>
      <c r="M16" s="21">
        <v>21</v>
      </c>
    </row>
    <row r="17" spans="1:13" x14ac:dyDescent="0.2">
      <c r="A17" s="20" t="s">
        <v>348</v>
      </c>
      <c r="B17" s="21">
        <v>56</v>
      </c>
      <c r="C17" s="21">
        <v>30</v>
      </c>
      <c r="D17" s="21">
        <v>4</v>
      </c>
      <c r="E17" s="21">
        <v>41</v>
      </c>
      <c r="F17" s="21">
        <v>16</v>
      </c>
      <c r="G17" s="21">
        <v>10</v>
      </c>
      <c r="H17" s="21">
        <v>15</v>
      </c>
      <c r="I17" s="21">
        <v>7</v>
      </c>
      <c r="J17" s="21">
        <v>2</v>
      </c>
      <c r="K17" s="21">
        <v>18</v>
      </c>
      <c r="L17" s="21">
        <v>4</v>
      </c>
      <c r="M17" s="21">
        <v>2</v>
      </c>
    </row>
    <row r="18" spans="1:13" x14ac:dyDescent="0.2">
      <c r="A18" s="20" t="s">
        <v>349</v>
      </c>
      <c r="B18" s="21">
        <v>13</v>
      </c>
      <c r="C18" s="21">
        <v>1</v>
      </c>
      <c r="D18" s="21">
        <v>0</v>
      </c>
      <c r="E18" s="21">
        <v>8</v>
      </c>
      <c r="F18" s="21">
        <v>4</v>
      </c>
      <c r="G18" s="21">
        <v>0</v>
      </c>
      <c r="H18" s="21">
        <v>2</v>
      </c>
      <c r="I18" s="21">
        <v>0</v>
      </c>
      <c r="J18" s="21">
        <v>0</v>
      </c>
      <c r="K18" s="21">
        <v>2</v>
      </c>
      <c r="L18" s="21">
        <v>3</v>
      </c>
      <c r="M18" s="21">
        <v>1</v>
      </c>
    </row>
    <row r="19" spans="1:13" x14ac:dyDescent="0.2">
      <c r="A19" s="20" t="s">
        <v>350</v>
      </c>
      <c r="B19" s="21">
        <v>1365</v>
      </c>
      <c r="C19" s="21">
        <v>1178</v>
      </c>
      <c r="D19" s="21">
        <v>377</v>
      </c>
      <c r="E19" s="21">
        <v>892</v>
      </c>
      <c r="F19" s="21">
        <v>20</v>
      </c>
      <c r="G19" s="21">
        <v>466</v>
      </c>
      <c r="H19" s="21">
        <v>567</v>
      </c>
      <c r="I19" s="21">
        <v>526</v>
      </c>
      <c r="J19" s="21">
        <v>484</v>
      </c>
      <c r="K19" s="21">
        <v>731</v>
      </c>
      <c r="L19" s="21">
        <v>56</v>
      </c>
      <c r="M19" s="21">
        <v>68</v>
      </c>
    </row>
    <row r="20" spans="1:13" x14ac:dyDescent="0.2">
      <c r="A20" s="20" t="s">
        <v>351</v>
      </c>
      <c r="B20" s="21">
        <v>1026</v>
      </c>
      <c r="C20" s="21">
        <v>810</v>
      </c>
      <c r="D20" s="21">
        <v>201</v>
      </c>
      <c r="E20" s="21">
        <v>771</v>
      </c>
      <c r="F20" s="21">
        <v>84</v>
      </c>
      <c r="G20" s="21">
        <v>300</v>
      </c>
      <c r="H20" s="21">
        <v>501</v>
      </c>
      <c r="I20" s="21">
        <v>338</v>
      </c>
      <c r="J20" s="21">
        <v>136</v>
      </c>
      <c r="K20" s="21">
        <v>530</v>
      </c>
      <c r="L20" s="21">
        <v>46</v>
      </c>
      <c r="M20" s="21">
        <v>69</v>
      </c>
    </row>
    <row r="21" spans="1:13" x14ac:dyDescent="0.2">
      <c r="A21" s="20" t="s">
        <v>352</v>
      </c>
      <c r="B21" s="21">
        <v>286</v>
      </c>
      <c r="C21" s="21">
        <v>163</v>
      </c>
      <c r="D21" s="21">
        <v>39</v>
      </c>
      <c r="E21" s="21">
        <v>207</v>
      </c>
      <c r="F21" s="21">
        <v>54</v>
      </c>
      <c r="G21" s="21">
        <v>67</v>
      </c>
      <c r="H21" s="21">
        <v>95</v>
      </c>
      <c r="I21" s="21">
        <v>53</v>
      </c>
      <c r="J21" s="21">
        <v>8</v>
      </c>
      <c r="K21" s="21">
        <v>102</v>
      </c>
      <c r="L21" s="21">
        <v>24</v>
      </c>
      <c r="M21" s="21">
        <v>24</v>
      </c>
    </row>
    <row r="22" spans="1:13" x14ac:dyDescent="0.2">
      <c r="A22" s="20" t="s">
        <v>353</v>
      </c>
      <c r="B22" s="21">
        <v>1312</v>
      </c>
      <c r="C22" s="21">
        <v>973</v>
      </c>
      <c r="D22" s="21">
        <v>240</v>
      </c>
      <c r="E22" s="21">
        <v>978</v>
      </c>
      <c r="F22" s="21">
        <v>138</v>
      </c>
      <c r="G22" s="21">
        <v>367</v>
      </c>
      <c r="H22" s="21">
        <v>596</v>
      </c>
      <c r="I22" s="21">
        <v>391</v>
      </c>
      <c r="J22" s="21">
        <v>144</v>
      </c>
      <c r="K22" s="21">
        <v>632</v>
      </c>
      <c r="L22" s="21">
        <v>70</v>
      </c>
      <c r="M22" s="21">
        <v>93</v>
      </c>
    </row>
    <row r="23" spans="1:13" x14ac:dyDescent="0.2">
      <c r="A23" s="9" t="s">
        <v>354</v>
      </c>
      <c r="B23" s="10">
        <v>298</v>
      </c>
      <c r="C23" s="10">
        <v>251</v>
      </c>
      <c r="D23" s="10">
        <v>92</v>
      </c>
      <c r="E23" s="10">
        <v>184</v>
      </c>
      <c r="F23" s="10">
        <v>7</v>
      </c>
      <c r="G23" s="10">
        <v>75</v>
      </c>
      <c r="H23" s="10">
        <v>116</v>
      </c>
      <c r="I23" s="10">
        <v>127</v>
      </c>
      <c r="J23" s="10">
        <v>154</v>
      </c>
      <c r="K23" s="10">
        <v>132</v>
      </c>
      <c r="L23" s="10">
        <v>15</v>
      </c>
      <c r="M23" s="10">
        <v>9</v>
      </c>
    </row>
    <row r="24" spans="1:13" x14ac:dyDescent="0.2">
      <c r="A24" s="20" t="s">
        <v>344</v>
      </c>
      <c r="B24" s="21">
        <v>388</v>
      </c>
      <c r="C24" s="21">
        <v>315</v>
      </c>
      <c r="D24" s="21">
        <v>91</v>
      </c>
      <c r="E24" s="21">
        <v>248</v>
      </c>
      <c r="F24" s="21">
        <v>7</v>
      </c>
      <c r="G24" s="21">
        <v>105</v>
      </c>
      <c r="H24" s="21">
        <v>170</v>
      </c>
      <c r="I24" s="21">
        <v>150</v>
      </c>
      <c r="J24" s="21">
        <v>128</v>
      </c>
      <c r="K24" s="21">
        <v>182</v>
      </c>
      <c r="L24" s="21">
        <v>13</v>
      </c>
      <c r="M24" s="21">
        <v>30</v>
      </c>
    </row>
    <row r="25" spans="1:13" x14ac:dyDescent="0.2">
      <c r="A25" s="20" t="s">
        <v>345</v>
      </c>
      <c r="B25" s="21">
        <v>299</v>
      </c>
      <c r="C25" s="21">
        <v>234</v>
      </c>
      <c r="D25" s="21">
        <v>53</v>
      </c>
      <c r="E25" s="21">
        <v>217</v>
      </c>
      <c r="F25" s="21">
        <v>15</v>
      </c>
      <c r="G25" s="21">
        <v>77</v>
      </c>
      <c r="H25" s="21">
        <v>154</v>
      </c>
      <c r="I25" s="21">
        <v>113</v>
      </c>
      <c r="J25" s="21">
        <v>61</v>
      </c>
      <c r="K25" s="21">
        <v>139</v>
      </c>
      <c r="L25" s="21">
        <v>11</v>
      </c>
      <c r="M25" s="21">
        <v>27</v>
      </c>
    </row>
    <row r="26" spans="1:13" x14ac:dyDescent="0.2">
      <c r="A26" s="20" t="s">
        <v>346</v>
      </c>
      <c r="B26" s="21">
        <v>192</v>
      </c>
      <c r="C26" s="21">
        <v>133</v>
      </c>
      <c r="D26" s="21">
        <v>29</v>
      </c>
      <c r="E26" s="21">
        <v>146</v>
      </c>
      <c r="F26" s="21">
        <v>20</v>
      </c>
      <c r="G26" s="21">
        <v>40</v>
      </c>
      <c r="H26" s="21">
        <v>92</v>
      </c>
      <c r="I26" s="21">
        <v>61</v>
      </c>
      <c r="J26" s="21">
        <v>22</v>
      </c>
      <c r="K26" s="21">
        <v>81</v>
      </c>
      <c r="L26" s="21">
        <v>13</v>
      </c>
      <c r="M26" s="21">
        <v>16</v>
      </c>
    </row>
    <row r="27" spans="1:13" x14ac:dyDescent="0.2">
      <c r="A27" s="20" t="s">
        <v>347</v>
      </c>
      <c r="B27" s="21">
        <v>77</v>
      </c>
      <c r="C27" s="21">
        <v>51</v>
      </c>
      <c r="D27" s="21">
        <v>15</v>
      </c>
      <c r="E27" s="21">
        <v>56</v>
      </c>
      <c r="F27" s="21">
        <v>9</v>
      </c>
      <c r="G27" s="21">
        <v>19</v>
      </c>
      <c r="H27" s="21">
        <v>34</v>
      </c>
      <c r="I27" s="21">
        <v>21</v>
      </c>
      <c r="J27" s="21">
        <v>4</v>
      </c>
      <c r="K27" s="21">
        <v>30</v>
      </c>
      <c r="L27" s="21">
        <v>8</v>
      </c>
      <c r="M27" s="21">
        <v>9</v>
      </c>
    </row>
    <row r="28" spans="1:13" x14ac:dyDescent="0.2">
      <c r="A28" s="20" t="s">
        <v>348</v>
      </c>
      <c r="B28" s="21">
        <v>19</v>
      </c>
      <c r="C28" s="21">
        <v>12</v>
      </c>
      <c r="D28" s="21">
        <v>2</v>
      </c>
      <c r="E28" s="21">
        <v>13</v>
      </c>
      <c r="F28" s="21">
        <v>4</v>
      </c>
      <c r="G28" s="21">
        <v>4</v>
      </c>
      <c r="H28" s="21">
        <v>6</v>
      </c>
      <c r="I28" s="21">
        <v>1</v>
      </c>
      <c r="J28" s="21">
        <v>0</v>
      </c>
      <c r="K28" s="21">
        <v>9</v>
      </c>
      <c r="L28" s="21">
        <v>3</v>
      </c>
      <c r="M28" s="21">
        <v>1</v>
      </c>
    </row>
    <row r="29" spans="1:13" x14ac:dyDescent="0.2">
      <c r="A29" s="20" t="s">
        <v>349</v>
      </c>
      <c r="B29" s="21">
        <v>4</v>
      </c>
      <c r="C29" s="21">
        <v>0</v>
      </c>
      <c r="D29" s="21">
        <v>0</v>
      </c>
      <c r="E29" s="21">
        <v>3</v>
      </c>
      <c r="F29" s="21">
        <v>2</v>
      </c>
      <c r="G29" s="21">
        <v>0</v>
      </c>
      <c r="H29" s="21">
        <v>0</v>
      </c>
      <c r="I29" s="21">
        <v>0</v>
      </c>
      <c r="J29" s="21">
        <v>0</v>
      </c>
      <c r="K29" s="21">
        <v>0</v>
      </c>
      <c r="L29" s="21">
        <v>0</v>
      </c>
      <c r="M29" s="21">
        <v>0</v>
      </c>
    </row>
    <row r="30" spans="1:13" x14ac:dyDescent="0.2">
      <c r="A30" s="20" t="s">
        <v>350</v>
      </c>
      <c r="B30" s="21">
        <v>686</v>
      </c>
      <c r="C30" s="21">
        <v>566</v>
      </c>
      <c r="D30" s="21">
        <v>183</v>
      </c>
      <c r="E30" s="21">
        <v>432</v>
      </c>
      <c r="F30" s="21">
        <v>14</v>
      </c>
      <c r="G30" s="21">
        <v>180</v>
      </c>
      <c r="H30" s="21">
        <v>286</v>
      </c>
      <c r="I30" s="21">
        <v>277</v>
      </c>
      <c r="J30" s="21">
        <v>282</v>
      </c>
      <c r="K30" s="21">
        <v>314</v>
      </c>
      <c r="L30" s="21">
        <v>28</v>
      </c>
      <c r="M30" s="21">
        <v>39</v>
      </c>
    </row>
    <row r="31" spans="1:13" x14ac:dyDescent="0.2">
      <c r="A31" s="20" t="s">
        <v>351</v>
      </c>
      <c r="B31" s="21">
        <v>491</v>
      </c>
      <c r="C31" s="21">
        <v>367</v>
      </c>
      <c r="D31" s="21">
        <v>82</v>
      </c>
      <c r="E31" s="21">
        <v>363</v>
      </c>
      <c r="F31" s="21">
        <v>35</v>
      </c>
      <c r="G31" s="21">
        <v>117</v>
      </c>
      <c r="H31" s="21">
        <v>246</v>
      </c>
      <c r="I31" s="21">
        <v>174</v>
      </c>
      <c r="J31" s="21">
        <v>83</v>
      </c>
      <c r="K31" s="21">
        <v>220</v>
      </c>
      <c r="L31" s="21">
        <v>24</v>
      </c>
      <c r="M31" s="21">
        <v>43</v>
      </c>
    </row>
    <row r="32" spans="1:13" x14ac:dyDescent="0.2">
      <c r="A32" s="20" t="s">
        <v>352</v>
      </c>
      <c r="B32" s="21">
        <v>100</v>
      </c>
      <c r="C32" s="21">
        <v>63</v>
      </c>
      <c r="D32" s="21">
        <v>17</v>
      </c>
      <c r="E32" s="21">
        <v>72</v>
      </c>
      <c r="F32" s="21">
        <v>15</v>
      </c>
      <c r="G32" s="21">
        <v>23</v>
      </c>
      <c r="H32" s="21">
        <v>40</v>
      </c>
      <c r="I32" s="21">
        <v>22</v>
      </c>
      <c r="J32" s="21">
        <v>4</v>
      </c>
      <c r="K32" s="21">
        <v>39</v>
      </c>
      <c r="L32" s="21">
        <v>11</v>
      </c>
      <c r="M32" s="21">
        <v>10</v>
      </c>
    </row>
    <row r="33" spans="1:13" x14ac:dyDescent="0.2">
      <c r="A33" s="20" t="s">
        <v>353</v>
      </c>
      <c r="B33" s="21">
        <v>591</v>
      </c>
      <c r="C33" s="21">
        <v>430</v>
      </c>
      <c r="D33" s="21">
        <v>99</v>
      </c>
      <c r="E33" s="21">
        <v>435</v>
      </c>
      <c r="F33" s="21">
        <v>50</v>
      </c>
      <c r="G33" s="21">
        <v>140</v>
      </c>
      <c r="H33" s="21">
        <v>286</v>
      </c>
      <c r="I33" s="21">
        <v>196</v>
      </c>
      <c r="J33" s="21">
        <v>87</v>
      </c>
      <c r="K33" s="21">
        <v>259</v>
      </c>
      <c r="L33" s="21">
        <v>35</v>
      </c>
      <c r="M33" s="21">
        <v>53</v>
      </c>
    </row>
    <row r="34" spans="1:13" x14ac:dyDescent="0.2">
      <c r="A34" s="9" t="s">
        <v>355</v>
      </c>
      <c r="B34" s="10">
        <v>312</v>
      </c>
      <c r="C34" s="10">
        <v>277</v>
      </c>
      <c r="D34" s="10">
        <v>97</v>
      </c>
      <c r="E34" s="10">
        <v>200</v>
      </c>
      <c r="F34" s="10">
        <v>2</v>
      </c>
      <c r="G34" s="10">
        <v>130</v>
      </c>
      <c r="H34" s="10">
        <v>123</v>
      </c>
      <c r="I34" s="10">
        <v>107</v>
      </c>
      <c r="J34" s="10">
        <v>121</v>
      </c>
      <c r="K34" s="10">
        <v>200</v>
      </c>
      <c r="L34" s="10">
        <v>10</v>
      </c>
      <c r="M34" s="10">
        <v>17</v>
      </c>
    </row>
    <row r="35" spans="1:13" x14ac:dyDescent="0.2">
      <c r="A35" s="20" t="s">
        <v>344</v>
      </c>
      <c r="B35" s="21">
        <v>367</v>
      </c>
      <c r="C35" s="21">
        <v>335</v>
      </c>
      <c r="D35" s="21">
        <v>97</v>
      </c>
      <c r="E35" s="21">
        <v>260</v>
      </c>
      <c r="F35" s="21">
        <v>4</v>
      </c>
      <c r="G35" s="21">
        <v>156</v>
      </c>
      <c r="H35" s="21">
        <v>158</v>
      </c>
      <c r="I35" s="21">
        <v>142</v>
      </c>
      <c r="J35" s="21">
        <v>81</v>
      </c>
      <c r="K35" s="21">
        <v>217</v>
      </c>
      <c r="L35" s="21">
        <v>18</v>
      </c>
      <c r="M35" s="21">
        <v>12</v>
      </c>
    </row>
    <row r="36" spans="1:13" x14ac:dyDescent="0.2">
      <c r="A36" s="20" t="s">
        <v>345</v>
      </c>
      <c r="B36" s="21">
        <v>302</v>
      </c>
      <c r="C36" s="21">
        <v>268</v>
      </c>
      <c r="D36" s="21">
        <v>74</v>
      </c>
      <c r="E36" s="21">
        <v>225</v>
      </c>
      <c r="F36" s="21">
        <v>15</v>
      </c>
      <c r="G36" s="21">
        <v>108</v>
      </c>
      <c r="H36" s="21">
        <v>149</v>
      </c>
      <c r="I36" s="21">
        <v>98</v>
      </c>
      <c r="J36" s="21">
        <v>43</v>
      </c>
      <c r="K36" s="21">
        <v>187</v>
      </c>
      <c r="L36" s="21">
        <v>11</v>
      </c>
      <c r="M36" s="21">
        <v>13</v>
      </c>
    </row>
    <row r="37" spans="1:13" x14ac:dyDescent="0.2">
      <c r="A37" s="20" t="s">
        <v>346</v>
      </c>
      <c r="B37" s="21">
        <v>233</v>
      </c>
      <c r="C37" s="21">
        <v>175</v>
      </c>
      <c r="D37" s="21">
        <v>45</v>
      </c>
      <c r="E37" s="21">
        <v>183</v>
      </c>
      <c r="F37" s="21">
        <v>34</v>
      </c>
      <c r="G37" s="21">
        <v>75</v>
      </c>
      <c r="H37" s="21">
        <v>106</v>
      </c>
      <c r="I37" s="21">
        <v>66</v>
      </c>
      <c r="J37" s="21">
        <v>10</v>
      </c>
      <c r="K37" s="21">
        <v>123</v>
      </c>
      <c r="L37" s="21">
        <v>11</v>
      </c>
      <c r="M37" s="21">
        <v>13</v>
      </c>
    </row>
    <row r="38" spans="1:13" x14ac:dyDescent="0.2">
      <c r="A38" s="20" t="s">
        <v>347</v>
      </c>
      <c r="B38" s="21">
        <v>140</v>
      </c>
      <c r="C38" s="21">
        <v>81</v>
      </c>
      <c r="D38" s="21">
        <v>20</v>
      </c>
      <c r="E38" s="21">
        <v>102</v>
      </c>
      <c r="F38" s="21">
        <v>25</v>
      </c>
      <c r="G38" s="21">
        <v>38</v>
      </c>
      <c r="H38" s="21">
        <v>44</v>
      </c>
      <c r="I38" s="21">
        <v>25</v>
      </c>
      <c r="J38" s="21">
        <v>2</v>
      </c>
      <c r="K38" s="21">
        <v>52</v>
      </c>
      <c r="L38" s="21">
        <v>9</v>
      </c>
      <c r="M38" s="21">
        <v>12</v>
      </c>
    </row>
    <row r="39" spans="1:13" x14ac:dyDescent="0.2">
      <c r="A39" s="20" t="s">
        <v>348</v>
      </c>
      <c r="B39" s="21">
        <v>37</v>
      </c>
      <c r="C39" s="21">
        <v>18</v>
      </c>
      <c r="D39" s="21">
        <v>2</v>
      </c>
      <c r="E39" s="21">
        <v>28</v>
      </c>
      <c r="F39" s="21">
        <v>12</v>
      </c>
      <c r="G39" s="21">
        <v>6</v>
      </c>
      <c r="H39" s="21">
        <v>9</v>
      </c>
      <c r="I39" s="21">
        <v>6</v>
      </c>
      <c r="J39" s="21">
        <v>2</v>
      </c>
      <c r="K39" s="21">
        <v>9</v>
      </c>
      <c r="L39" s="21">
        <v>1</v>
      </c>
      <c r="M39" s="21">
        <v>1</v>
      </c>
    </row>
    <row r="40" spans="1:13" x14ac:dyDescent="0.2">
      <c r="A40" s="20" t="s">
        <v>349</v>
      </c>
      <c r="B40" s="21">
        <v>9</v>
      </c>
      <c r="C40" s="21">
        <v>1</v>
      </c>
      <c r="D40" s="21">
        <v>0</v>
      </c>
      <c r="E40" s="21">
        <v>5</v>
      </c>
      <c r="F40" s="21">
        <v>2</v>
      </c>
      <c r="G40" s="21">
        <v>0</v>
      </c>
      <c r="H40" s="21">
        <v>2</v>
      </c>
      <c r="I40" s="21">
        <v>0</v>
      </c>
      <c r="J40" s="21">
        <v>0</v>
      </c>
      <c r="K40" s="21">
        <v>2</v>
      </c>
      <c r="L40" s="21">
        <v>3</v>
      </c>
      <c r="M40" s="21">
        <v>1</v>
      </c>
    </row>
    <row r="41" spans="1:13" x14ac:dyDescent="0.2">
      <c r="A41" s="20" t="s">
        <v>350</v>
      </c>
      <c r="B41" s="21">
        <v>679</v>
      </c>
      <c r="C41" s="21">
        <v>612</v>
      </c>
      <c r="D41" s="21">
        <v>194</v>
      </c>
      <c r="E41" s="21">
        <v>460</v>
      </c>
      <c r="F41" s="21">
        <v>6</v>
      </c>
      <c r="G41" s="21">
        <v>286</v>
      </c>
      <c r="H41" s="21">
        <v>281</v>
      </c>
      <c r="I41" s="21">
        <v>249</v>
      </c>
      <c r="J41" s="21">
        <v>202</v>
      </c>
      <c r="K41" s="21">
        <v>417</v>
      </c>
      <c r="L41" s="21">
        <v>28</v>
      </c>
      <c r="M41" s="21">
        <v>29</v>
      </c>
    </row>
    <row r="42" spans="1:13" x14ac:dyDescent="0.2">
      <c r="A42" s="20" t="s">
        <v>351</v>
      </c>
      <c r="B42" s="21">
        <v>535</v>
      </c>
      <c r="C42" s="21">
        <v>443</v>
      </c>
      <c r="D42" s="21">
        <v>119</v>
      </c>
      <c r="E42" s="21">
        <v>408</v>
      </c>
      <c r="F42" s="21">
        <v>49</v>
      </c>
      <c r="G42" s="21">
        <v>183</v>
      </c>
      <c r="H42" s="21">
        <v>255</v>
      </c>
      <c r="I42" s="21">
        <v>164</v>
      </c>
      <c r="J42" s="21">
        <v>53</v>
      </c>
      <c r="K42" s="21">
        <v>310</v>
      </c>
      <c r="L42" s="21">
        <v>22</v>
      </c>
      <c r="M42" s="21">
        <v>26</v>
      </c>
    </row>
    <row r="43" spans="1:13" x14ac:dyDescent="0.2">
      <c r="A43" s="20" t="s">
        <v>352</v>
      </c>
      <c r="B43" s="21">
        <v>186</v>
      </c>
      <c r="C43" s="21">
        <v>100</v>
      </c>
      <c r="D43" s="21">
        <v>22</v>
      </c>
      <c r="E43" s="21">
        <v>135</v>
      </c>
      <c r="F43" s="21">
        <v>39</v>
      </c>
      <c r="G43" s="21">
        <v>44</v>
      </c>
      <c r="H43" s="21">
        <v>55</v>
      </c>
      <c r="I43" s="21">
        <v>31</v>
      </c>
      <c r="J43" s="21">
        <v>4</v>
      </c>
      <c r="K43" s="21">
        <v>63</v>
      </c>
      <c r="L43" s="21">
        <v>13</v>
      </c>
      <c r="M43" s="21">
        <v>14</v>
      </c>
    </row>
    <row r="44" spans="1:13" x14ac:dyDescent="0.2">
      <c r="A44" s="20" t="s">
        <v>353</v>
      </c>
      <c r="B44" s="21">
        <v>721</v>
      </c>
      <c r="C44" s="21">
        <v>543</v>
      </c>
      <c r="D44" s="21">
        <v>141</v>
      </c>
      <c r="E44" s="21">
        <v>543</v>
      </c>
      <c r="F44" s="21">
        <v>88</v>
      </c>
      <c r="G44" s="21">
        <v>227</v>
      </c>
      <c r="H44" s="21">
        <v>310</v>
      </c>
      <c r="I44" s="21">
        <v>195</v>
      </c>
      <c r="J44" s="21">
        <v>57</v>
      </c>
      <c r="K44" s="21">
        <v>373</v>
      </c>
      <c r="L44" s="21">
        <v>35</v>
      </c>
      <c r="M44" s="21">
        <v>40</v>
      </c>
    </row>
    <row r="45" spans="1:13" x14ac:dyDescent="0.2">
      <c r="A45" s="9" t="s">
        <v>356</v>
      </c>
      <c r="B45" s="9"/>
      <c r="C45" s="9"/>
      <c r="D45" s="9"/>
      <c r="E45" s="9"/>
      <c r="F45" s="9"/>
      <c r="G45" s="9"/>
      <c r="H45" s="9"/>
      <c r="I45" s="9"/>
      <c r="J45" s="9"/>
      <c r="K45" s="9"/>
      <c r="L45" s="9"/>
      <c r="M45" s="9"/>
    </row>
    <row r="46" spans="1:13" x14ac:dyDescent="0.2">
      <c r="A46" s="20" t="s">
        <v>357</v>
      </c>
      <c r="B46" s="21">
        <v>138</v>
      </c>
      <c r="C46" s="21">
        <v>111</v>
      </c>
      <c r="D46" s="21">
        <v>32</v>
      </c>
      <c r="E46" s="21">
        <v>82</v>
      </c>
      <c r="F46" s="21">
        <v>8</v>
      </c>
      <c r="G46" s="21">
        <v>34</v>
      </c>
      <c r="H46" s="21">
        <v>52</v>
      </c>
      <c r="I46" s="21">
        <v>32</v>
      </c>
      <c r="J46" s="21">
        <v>30</v>
      </c>
      <c r="K46" s="21">
        <v>76</v>
      </c>
      <c r="L46" s="21">
        <v>6</v>
      </c>
      <c r="M46" s="21">
        <v>11</v>
      </c>
    </row>
    <row r="47" spans="1:13" x14ac:dyDescent="0.2">
      <c r="A47" s="20" t="s">
        <v>328</v>
      </c>
      <c r="B47" s="21">
        <v>1747</v>
      </c>
      <c r="C47" s="21">
        <v>1434</v>
      </c>
      <c r="D47" s="21">
        <v>423</v>
      </c>
      <c r="E47" s="21">
        <v>1232</v>
      </c>
      <c r="F47" s="21">
        <v>81</v>
      </c>
      <c r="G47" s="21">
        <v>584</v>
      </c>
      <c r="H47" s="21">
        <v>812</v>
      </c>
      <c r="I47" s="21">
        <v>659</v>
      </c>
      <c r="J47" s="21">
        <v>445</v>
      </c>
      <c r="K47" s="21">
        <v>871</v>
      </c>
      <c r="L47" s="21">
        <v>75</v>
      </c>
      <c r="M47" s="21">
        <v>96</v>
      </c>
    </row>
    <row r="48" spans="1:13" x14ac:dyDescent="0.2">
      <c r="A48" s="20" t="s">
        <v>329</v>
      </c>
      <c r="B48" s="21">
        <v>191</v>
      </c>
      <c r="C48" s="21">
        <v>162</v>
      </c>
      <c r="D48" s="21">
        <v>48</v>
      </c>
      <c r="E48" s="21">
        <v>137</v>
      </c>
      <c r="F48" s="21">
        <v>8</v>
      </c>
      <c r="G48" s="21">
        <v>51</v>
      </c>
      <c r="H48" s="21">
        <v>72</v>
      </c>
      <c r="I48" s="21">
        <v>57</v>
      </c>
      <c r="J48" s="21">
        <v>59</v>
      </c>
      <c r="K48" s="21">
        <v>122</v>
      </c>
      <c r="L48" s="21">
        <v>10</v>
      </c>
      <c r="M48" s="21">
        <v>10</v>
      </c>
    </row>
    <row r="49" spans="1:13" x14ac:dyDescent="0.2">
      <c r="A49" s="20" t="s">
        <v>330</v>
      </c>
      <c r="B49" s="21">
        <v>544</v>
      </c>
      <c r="C49" s="21">
        <v>406</v>
      </c>
      <c r="D49" s="21">
        <v>105</v>
      </c>
      <c r="E49" s="21">
        <v>386</v>
      </c>
      <c r="F49" s="21">
        <v>59</v>
      </c>
      <c r="G49" s="21">
        <v>152</v>
      </c>
      <c r="H49" s="21">
        <v>207</v>
      </c>
      <c r="I49" s="21">
        <v>152</v>
      </c>
      <c r="J49" s="21">
        <v>79</v>
      </c>
      <c r="K49" s="21">
        <v>273</v>
      </c>
      <c r="L49" s="21">
        <v>32</v>
      </c>
      <c r="M49" s="21">
        <v>34</v>
      </c>
    </row>
    <row r="50" spans="1:13" x14ac:dyDescent="0.2">
      <c r="A50" s="20" t="s">
        <v>358</v>
      </c>
      <c r="B50" s="21">
        <v>57</v>
      </c>
      <c r="C50" s="21">
        <v>38</v>
      </c>
      <c r="D50" s="21">
        <v>9</v>
      </c>
      <c r="E50" s="21">
        <v>33</v>
      </c>
      <c r="F50" s="21">
        <v>2</v>
      </c>
      <c r="G50" s="21">
        <v>12</v>
      </c>
      <c r="H50" s="21">
        <v>20</v>
      </c>
      <c r="I50" s="21">
        <v>17</v>
      </c>
      <c r="J50" s="21">
        <v>15</v>
      </c>
      <c r="K50" s="21">
        <v>21</v>
      </c>
      <c r="L50" s="21">
        <v>3</v>
      </c>
      <c r="M50" s="21">
        <v>10</v>
      </c>
    </row>
    <row r="51" spans="1:13" x14ac:dyDescent="0.2">
      <c r="A51" s="9" t="s">
        <v>359</v>
      </c>
      <c r="B51" s="10">
        <v>89</v>
      </c>
      <c r="C51" s="10">
        <v>74</v>
      </c>
      <c r="D51" s="10">
        <v>15</v>
      </c>
      <c r="E51" s="10">
        <v>47</v>
      </c>
      <c r="F51" s="10">
        <v>7</v>
      </c>
      <c r="G51" s="10">
        <v>15</v>
      </c>
      <c r="H51" s="10">
        <v>32</v>
      </c>
      <c r="I51" s="10">
        <v>22</v>
      </c>
      <c r="J51" s="10">
        <v>21</v>
      </c>
      <c r="K51" s="10">
        <v>47</v>
      </c>
      <c r="L51" s="10">
        <v>2</v>
      </c>
      <c r="M51" s="10">
        <v>8</v>
      </c>
    </row>
    <row r="52" spans="1:13" x14ac:dyDescent="0.2">
      <c r="A52" s="20" t="s">
        <v>331</v>
      </c>
      <c r="B52" s="21">
        <v>977</v>
      </c>
      <c r="C52" s="21">
        <v>758</v>
      </c>
      <c r="D52" s="21">
        <v>228</v>
      </c>
      <c r="E52" s="21">
        <v>677</v>
      </c>
      <c r="F52" s="21">
        <v>44</v>
      </c>
      <c r="G52" s="21">
        <v>271</v>
      </c>
      <c r="H52" s="21">
        <v>463</v>
      </c>
      <c r="I52" s="21">
        <v>383</v>
      </c>
      <c r="J52" s="21">
        <v>303</v>
      </c>
      <c r="K52" s="21">
        <v>421</v>
      </c>
      <c r="L52" s="21">
        <v>46</v>
      </c>
      <c r="M52" s="21">
        <v>66</v>
      </c>
    </row>
    <row r="53" spans="1:13" x14ac:dyDescent="0.2">
      <c r="A53" s="20" t="s">
        <v>332</v>
      </c>
      <c r="B53" s="21">
        <v>73</v>
      </c>
      <c r="C53" s="21">
        <v>66</v>
      </c>
      <c r="D53" s="21">
        <v>15</v>
      </c>
      <c r="E53" s="21">
        <v>51</v>
      </c>
      <c r="F53" s="21">
        <v>1</v>
      </c>
      <c r="G53" s="21">
        <v>10</v>
      </c>
      <c r="H53" s="21">
        <v>30</v>
      </c>
      <c r="I53" s="21">
        <v>26</v>
      </c>
      <c r="J53" s="21">
        <v>20</v>
      </c>
      <c r="K53" s="21">
        <v>47</v>
      </c>
      <c r="L53" s="21">
        <v>6</v>
      </c>
      <c r="M53" s="21">
        <v>4</v>
      </c>
    </row>
    <row r="54" spans="1:13" x14ac:dyDescent="0.2">
      <c r="A54" s="20" t="s">
        <v>333</v>
      </c>
      <c r="B54" s="21">
        <v>108</v>
      </c>
      <c r="C54" s="21">
        <v>76</v>
      </c>
      <c r="D54" s="21">
        <v>17</v>
      </c>
      <c r="E54" s="21">
        <v>73</v>
      </c>
      <c r="F54" s="21">
        <v>12</v>
      </c>
      <c r="G54" s="21">
        <v>19</v>
      </c>
      <c r="H54" s="21">
        <v>36</v>
      </c>
      <c r="I54" s="21">
        <v>32</v>
      </c>
      <c r="J54" s="21">
        <v>17</v>
      </c>
      <c r="K54" s="21">
        <v>47</v>
      </c>
      <c r="L54" s="21">
        <v>9</v>
      </c>
      <c r="M54" s="21">
        <v>11</v>
      </c>
    </row>
    <row r="55" spans="1:13" x14ac:dyDescent="0.2">
      <c r="A55" s="20" t="s">
        <v>358</v>
      </c>
      <c r="B55" s="21">
        <v>30</v>
      </c>
      <c r="C55" s="21">
        <v>22</v>
      </c>
      <c r="D55" s="21">
        <v>7</v>
      </c>
      <c r="E55" s="21">
        <v>19</v>
      </c>
      <c r="F55" s="21">
        <v>0</v>
      </c>
      <c r="G55" s="21">
        <v>5</v>
      </c>
      <c r="H55" s="21">
        <v>11</v>
      </c>
      <c r="I55" s="21">
        <v>10</v>
      </c>
      <c r="J55" s="21">
        <v>8</v>
      </c>
      <c r="K55" s="21">
        <v>11</v>
      </c>
      <c r="L55" s="21">
        <v>0</v>
      </c>
      <c r="M55" s="21">
        <v>3</v>
      </c>
    </row>
    <row r="56" spans="1:13" x14ac:dyDescent="0.2">
      <c r="A56" s="9" t="s">
        <v>360</v>
      </c>
      <c r="B56" s="10">
        <v>49</v>
      </c>
      <c r="C56" s="10">
        <v>37</v>
      </c>
      <c r="D56" s="10">
        <v>17</v>
      </c>
      <c r="E56" s="10">
        <v>35</v>
      </c>
      <c r="F56" s="10">
        <v>1</v>
      </c>
      <c r="G56" s="10">
        <v>19</v>
      </c>
      <c r="H56" s="10">
        <v>20</v>
      </c>
      <c r="I56" s="10">
        <v>10</v>
      </c>
      <c r="J56" s="10">
        <v>9</v>
      </c>
      <c r="K56" s="10">
        <v>29</v>
      </c>
      <c r="L56" s="10">
        <v>4</v>
      </c>
      <c r="M56" s="10">
        <v>3</v>
      </c>
    </row>
    <row r="57" spans="1:13" x14ac:dyDescent="0.2">
      <c r="A57" s="20" t="s">
        <v>331</v>
      </c>
      <c r="B57" s="21">
        <v>770</v>
      </c>
      <c r="C57" s="21">
        <v>676</v>
      </c>
      <c r="D57" s="21">
        <v>195</v>
      </c>
      <c r="E57" s="21">
        <v>555</v>
      </c>
      <c r="F57" s="21">
        <v>37</v>
      </c>
      <c r="G57" s="21">
        <v>313</v>
      </c>
      <c r="H57" s="21">
        <v>349</v>
      </c>
      <c r="I57" s="21">
        <v>276</v>
      </c>
      <c r="J57" s="21">
        <v>142</v>
      </c>
      <c r="K57" s="21">
        <v>450</v>
      </c>
      <c r="L57" s="21">
        <v>29</v>
      </c>
      <c r="M57" s="21">
        <v>30</v>
      </c>
    </row>
    <row r="58" spans="1:13" x14ac:dyDescent="0.2">
      <c r="A58" s="20" t="s">
        <v>332</v>
      </c>
      <c r="B58" s="21">
        <v>118</v>
      </c>
      <c r="C58" s="21">
        <v>96</v>
      </c>
      <c r="D58" s="21">
        <v>33</v>
      </c>
      <c r="E58" s="21">
        <v>86</v>
      </c>
      <c r="F58" s="21">
        <v>7</v>
      </c>
      <c r="G58" s="21">
        <v>41</v>
      </c>
      <c r="H58" s="21">
        <v>42</v>
      </c>
      <c r="I58" s="21">
        <v>31</v>
      </c>
      <c r="J58" s="21">
        <v>39</v>
      </c>
      <c r="K58" s="21">
        <v>75</v>
      </c>
      <c r="L58" s="21">
        <v>4</v>
      </c>
      <c r="M58" s="21">
        <v>6</v>
      </c>
    </row>
    <row r="59" spans="1:13" x14ac:dyDescent="0.2">
      <c r="A59" s="20" t="s">
        <v>333</v>
      </c>
      <c r="B59" s="21">
        <v>436</v>
      </c>
      <c r="C59" s="21">
        <v>330</v>
      </c>
      <c r="D59" s="21">
        <v>88</v>
      </c>
      <c r="E59" s="21">
        <v>313</v>
      </c>
      <c r="F59" s="21">
        <v>47</v>
      </c>
      <c r="G59" s="21">
        <v>133</v>
      </c>
      <c r="H59" s="21">
        <v>171</v>
      </c>
      <c r="I59" s="21">
        <v>120</v>
      </c>
      <c r="J59" s="21">
        <v>62</v>
      </c>
      <c r="K59" s="21">
        <v>226</v>
      </c>
      <c r="L59" s="21">
        <v>23</v>
      </c>
      <c r="M59" s="21">
        <v>23</v>
      </c>
    </row>
    <row r="60" spans="1:13" x14ac:dyDescent="0.2">
      <c r="A60" s="20" t="s">
        <v>358</v>
      </c>
      <c r="B60" s="21">
        <v>27</v>
      </c>
      <c r="C60" s="21">
        <v>16</v>
      </c>
      <c r="D60" s="21">
        <v>2</v>
      </c>
      <c r="E60" s="21">
        <v>14</v>
      </c>
      <c r="F60" s="21">
        <v>2</v>
      </c>
      <c r="G60" s="21">
        <v>7</v>
      </c>
      <c r="H60" s="21">
        <v>9</v>
      </c>
      <c r="I60" s="21">
        <v>7</v>
      </c>
      <c r="J60" s="21">
        <v>7</v>
      </c>
      <c r="K60" s="21">
        <v>10</v>
      </c>
      <c r="L60" s="21">
        <v>3</v>
      </c>
      <c r="M60" s="21">
        <v>7</v>
      </c>
    </row>
    <row r="61" spans="1:13" x14ac:dyDescent="0.2">
      <c r="A61" s="9" t="s">
        <v>361</v>
      </c>
      <c r="B61" s="9"/>
      <c r="C61" s="9"/>
      <c r="D61" s="9"/>
      <c r="E61" s="9"/>
      <c r="F61" s="9"/>
      <c r="G61" s="9"/>
      <c r="H61" s="9"/>
      <c r="I61" s="9"/>
      <c r="J61" s="9"/>
      <c r="K61" s="9"/>
      <c r="L61" s="9"/>
      <c r="M61" s="9"/>
    </row>
    <row r="62" spans="1:13" x14ac:dyDescent="0.2">
      <c r="A62" s="20" t="s">
        <v>362</v>
      </c>
      <c r="B62" s="21">
        <v>360</v>
      </c>
      <c r="C62" s="21">
        <v>270</v>
      </c>
      <c r="D62" s="21">
        <v>60</v>
      </c>
      <c r="E62" s="21">
        <v>234</v>
      </c>
      <c r="F62" s="21">
        <v>26</v>
      </c>
      <c r="G62" s="21">
        <v>96</v>
      </c>
      <c r="H62" s="21">
        <v>125</v>
      </c>
      <c r="I62" s="21">
        <v>105</v>
      </c>
      <c r="J62" s="21">
        <v>84</v>
      </c>
      <c r="K62" s="21">
        <v>153</v>
      </c>
      <c r="L62" s="21">
        <v>23</v>
      </c>
      <c r="M62" s="21">
        <v>22</v>
      </c>
    </row>
    <row r="63" spans="1:13" x14ac:dyDescent="0.2">
      <c r="A63" s="20" t="s">
        <v>363</v>
      </c>
      <c r="B63" s="21">
        <v>1326</v>
      </c>
      <c r="C63" s="21">
        <v>1093</v>
      </c>
      <c r="D63" s="21">
        <v>334</v>
      </c>
      <c r="E63" s="21">
        <v>956</v>
      </c>
      <c r="F63" s="21">
        <v>66</v>
      </c>
      <c r="G63" s="21">
        <v>433</v>
      </c>
      <c r="H63" s="21">
        <v>639</v>
      </c>
      <c r="I63" s="21">
        <v>489</v>
      </c>
      <c r="J63" s="21">
        <v>310</v>
      </c>
      <c r="K63" s="21">
        <v>705</v>
      </c>
      <c r="L63" s="21">
        <v>60</v>
      </c>
      <c r="M63" s="21">
        <v>78</v>
      </c>
    </row>
    <row r="64" spans="1:13" x14ac:dyDescent="0.2">
      <c r="A64" s="20" t="s">
        <v>364</v>
      </c>
      <c r="B64" s="21">
        <v>649</v>
      </c>
      <c r="C64" s="21">
        <v>517</v>
      </c>
      <c r="D64" s="21">
        <v>146</v>
      </c>
      <c r="E64" s="21">
        <v>458</v>
      </c>
      <c r="F64" s="21">
        <v>53</v>
      </c>
      <c r="G64" s="21">
        <v>221</v>
      </c>
      <c r="H64" s="21">
        <v>265</v>
      </c>
      <c r="I64" s="21">
        <v>235</v>
      </c>
      <c r="J64" s="21">
        <v>163</v>
      </c>
      <c r="K64" s="21">
        <v>324</v>
      </c>
      <c r="L64" s="21">
        <v>31</v>
      </c>
      <c r="M64" s="21">
        <v>32</v>
      </c>
    </row>
    <row r="65" spans="1:13" x14ac:dyDescent="0.2">
      <c r="A65" s="20" t="s">
        <v>365</v>
      </c>
      <c r="B65" s="21">
        <v>277</v>
      </c>
      <c r="C65" s="21">
        <v>227</v>
      </c>
      <c r="D65" s="21">
        <v>66</v>
      </c>
      <c r="E65" s="21">
        <v>180</v>
      </c>
      <c r="F65" s="21">
        <v>11</v>
      </c>
      <c r="G65" s="21">
        <v>68</v>
      </c>
      <c r="H65" s="21">
        <v>109</v>
      </c>
      <c r="I65" s="21">
        <v>70</v>
      </c>
      <c r="J65" s="21">
        <v>55</v>
      </c>
      <c r="K65" s="21">
        <v>153</v>
      </c>
      <c r="L65" s="21">
        <v>10</v>
      </c>
      <c r="M65" s="21">
        <v>19</v>
      </c>
    </row>
    <row r="66" spans="1:13" x14ac:dyDescent="0.2">
      <c r="A66" s="20" t="s">
        <v>366</v>
      </c>
      <c r="B66" s="21">
        <v>65</v>
      </c>
      <c r="C66" s="21">
        <v>44</v>
      </c>
      <c r="D66" s="21">
        <v>11</v>
      </c>
      <c r="E66" s="21">
        <v>42</v>
      </c>
      <c r="F66" s="21">
        <v>2</v>
      </c>
      <c r="G66" s="21">
        <v>15</v>
      </c>
      <c r="H66" s="21">
        <v>25</v>
      </c>
      <c r="I66" s="21">
        <v>18</v>
      </c>
      <c r="J66" s="21">
        <v>16</v>
      </c>
      <c r="K66" s="21">
        <v>28</v>
      </c>
      <c r="L66" s="21">
        <v>2</v>
      </c>
      <c r="M66" s="21">
        <v>10</v>
      </c>
    </row>
    <row r="67" spans="1:13" x14ac:dyDescent="0.2">
      <c r="A67" s="9" t="s">
        <v>367</v>
      </c>
      <c r="B67" s="9"/>
      <c r="C67" s="9"/>
      <c r="D67" s="9"/>
      <c r="E67" s="9"/>
      <c r="F67" s="9"/>
      <c r="G67" s="9"/>
      <c r="H67" s="9"/>
      <c r="I67" s="9"/>
      <c r="J67" s="9"/>
      <c r="K67" s="9"/>
      <c r="L67" s="9"/>
      <c r="M67" s="9"/>
    </row>
    <row r="68" spans="1:13" x14ac:dyDescent="0.2">
      <c r="A68" s="20" t="s">
        <v>368</v>
      </c>
      <c r="B68" s="21">
        <v>537</v>
      </c>
      <c r="C68" s="21">
        <v>441</v>
      </c>
      <c r="D68" s="21">
        <v>123</v>
      </c>
      <c r="E68" s="21">
        <v>360</v>
      </c>
      <c r="F68" s="21">
        <v>40</v>
      </c>
      <c r="G68" s="21">
        <v>149</v>
      </c>
      <c r="H68" s="21">
        <v>216</v>
      </c>
      <c r="I68" s="21">
        <v>148</v>
      </c>
      <c r="J68" s="21">
        <v>118</v>
      </c>
      <c r="K68" s="21">
        <v>308</v>
      </c>
      <c r="L68" s="21">
        <v>22</v>
      </c>
      <c r="M68" s="21">
        <v>39</v>
      </c>
    </row>
    <row r="69" spans="1:13" x14ac:dyDescent="0.2">
      <c r="A69" s="20" t="s">
        <v>180</v>
      </c>
      <c r="B69" s="21">
        <v>1667</v>
      </c>
      <c r="C69" s="21">
        <v>1377</v>
      </c>
      <c r="D69" s="21">
        <v>406</v>
      </c>
      <c r="E69" s="21">
        <v>1184</v>
      </c>
      <c r="F69" s="21">
        <v>75</v>
      </c>
      <c r="G69" s="21">
        <v>561</v>
      </c>
      <c r="H69" s="21">
        <v>787</v>
      </c>
      <c r="I69" s="21">
        <v>634</v>
      </c>
      <c r="J69" s="21">
        <v>424</v>
      </c>
      <c r="K69" s="21">
        <v>841</v>
      </c>
      <c r="L69" s="21">
        <v>69</v>
      </c>
      <c r="M69" s="21">
        <v>91</v>
      </c>
    </row>
    <row r="70" spans="1:13" x14ac:dyDescent="0.2">
      <c r="A70" s="20" t="s">
        <v>369</v>
      </c>
      <c r="B70" s="21">
        <v>99</v>
      </c>
      <c r="C70" s="21">
        <v>84</v>
      </c>
      <c r="D70" s="21">
        <v>25</v>
      </c>
      <c r="E70" s="21">
        <v>68</v>
      </c>
      <c r="F70" s="21">
        <v>2</v>
      </c>
      <c r="G70" s="21">
        <v>32</v>
      </c>
      <c r="H70" s="21">
        <v>29</v>
      </c>
      <c r="I70" s="21">
        <v>51</v>
      </c>
      <c r="J70" s="21">
        <v>34</v>
      </c>
      <c r="K70" s="21">
        <v>57</v>
      </c>
      <c r="L70" s="21">
        <v>4</v>
      </c>
      <c r="M70" s="21">
        <v>4</v>
      </c>
    </row>
    <row r="71" spans="1:13" x14ac:dyDescent="0.2">
      <c r="A71" s="20" t="s">
        <v>370</v>
      </c>
      <c r="B71" s="21">
        <v>819</v>
      </c>
      <c r="C71" s="21">
        <v>646</v>
      </c>
      <c r="D71" s="21">
        <v>177</v>
      </c>
      <c r="E71" s="21">
        <v>578</v>
      </c>
      <c r="F71" s="21">
        <v>64</v>
      </c>
      <c r="G71" s="21">
        <v>264</v>
      </c>
      <c r="H71" s="21">
        <v>307</v>
      </c>
      <c r="I71" s="21">
        <v>279</v>
      </c>
      <c r="J71" s="21">
        <v>214</v>
      </c>
      <c r="K71" s="21">
        <v>399</v>
      </c>
      <c r="L71" s="21">
        <v>44</v>
      </c>
      <c r="M71" s="21">
        <v>38</v>
      </c>
    </row>
    <row r="72" spans="1:13" x14ac:dyDescent="0.2">
      <c r="A72" s="20" t="s">
        <v>371</v>
      </c>
      <c r="B72" s="21">
        <v>87</v>
      </c>
      <c r="C72" s="21">
        <v>61</v>
      </c>
      <c r="D72" s="21">
        <v>15</v>
      </c>
      <c r="E72" s="21">
        <v>52</v>
      </c>
      <c r="F72" s="21">
        <v>3</v>
      </c>
      <c r="G72" s="21">
        <v>26</v>
      </c>
      <c r="H72" s="21">
        <v>36</v>
      </c>
      <c r="I72" s="21">
        <v>29</v>
      </c>
      <c r="J72" s="21">
        <v>13</v>
      </c>
      <c r="K72" s="21">
        <v>41</v>
      </c>
      <c r="L72" s="21">
        <v>13</v>
      </c>
      <c r="M72" s="21">
        <v>7</v>
      </c>
    </row>
    <row r="73" spans="1:13" x14ac:dyDescent="0.2">
      <c r="A73" s="20" t="s">
        <v>366</v>
      </c>
      <c r="B73" s="21">
        <v>55</v>
      </c>
      <c r="C73" s="21">
        <v>36</v>
      </c>
      <c r="D73" s="21">
        <v>10</v>
      </c>
      <c r="E73" s="21">
        <v>34</v>
      </c>
      <c r="F73" s="21">
        <v>1</v>
      </c>
      <c r="G73" s="21">
        <v>14</v>
      </c>
      <c r="H73" s="21">
        <v>22</v>
      </c>
      <c r="I73" s="21">
        <v>18</v>
      </c>
      <c r="J73" s="21">
        <v>15</v>
      </c>
      <c r="K73" s="21">
        <v>20</v>
      </c>
      <c r="L73" s="21">
        <v>4</v>
      </c>
      <c r="M73" s="21">
        <v>8</v>
      </c>
    </row>
    <row r="74" spans="1:13" x14ac:dyDescent="0.2">
      <c r="A74" s="9" t="s">
        <v>372</v>
      </c>
      <c r="B74" s="9"/>
      <c r="C74" s="9"/>
      <c r="D74" s="9"/>
      <c r="E74" s="9"/>
      <c r="F74" s="9"/>
      <c r="G74" s="9"/>
      <c r="H74" s="9"/>
      <c r="I74" s="9"/>
      <c r="J74" s="9"/>
      <c r="K74" s="9"/>
      <c r="L74" s="9"/>
      <c r="M74" s="9"/>
    </row>
    <row r="75" spans="1:13" x14ac:dyDescent="0.2">
      <c r="A75" s="20" t="s">
        <v>373</v>
      </c>
      <c r="B75" s="21">
        <v>537</v>
      </c>
      <c r="C75" s="21">
        <v>441</v>
      </c>
      <c r="D75" s="21">
        <v>123</v>
      </c>
      <c r="E75" s="21">
        <v>360</v>
      </c>
      <c r="F75" s="21">
        <v>40</v>
      </c>
      <c r="G75" s="21">
        <v>149</v>
      </c>
      <c r="H75" s="21">
        <v>216</v>
      </c>
      <c r="I75" s="21">
        <v>148</v>
      </c>
      <c r="J75" s="21">
        <v>118</v>
      </c>
      <c r="K75" s="21">
        <v>308</v>
      </c>
      <c r="L75" s="21">
        <v>22</v>
      </c>
      <c r="M75" s="21">
        <v>39</v>
      </c>
    </row>
    <row r="76" spans="1:13" x14ac:dyDescent="0.2">
      <c r="A76" s="20" t="s">
        <v>374</v>
      </c>
      <c r="B76" s="21">
        <v>1329</v>
      </c>
      <c r="C76" s="21">
        <v>1079</v>
      </c>
      <c r="D76" s="21">
        <v>318</v>
      </c>
      <c r="E76" s="21">
        <v>963</v>
      </c>
      <c r="F76" s="21">
        <v>66</v>
      </c>
      <c r="G76" s="21">
        <v>420</v>
      </c>
      <c r="H76" s="21">
        <v>632</v>
      </c>
      <c r="I76" s="21">
        <v>474</v>
      </c>
      <c r="J76" s="21">
        <v>282</v>
      </c>
      <c r="K76" s="21">
        <v>669</v>
      </c>
      <c r="L76" s="21">
        <v>52</v>
      </c>
      <c r="M76" s="21">
        <v>78</v>
      </c>
    </row>
    <row r="77" spans="1:13" x14ac:dyDescent="0.2">
      <c r="A77" s="20" t="s">
        <v>375</v>
      </c>
      <c r="B77" s="21">
        <v>406</v>
      </c>
      <c r="C77" s="21">
        <v>322</v>
      </c>
      <c r="D77" s="21">
        <v>95</v>
      </c>
      <c r="E77" s="21">
        <v>268</v>
      </c>
      <c r="F77" s="21">
        <v>32</v>
      </c>
      <c r="G77" s="21">
        <v>134</v>
      </c>
      <c r="H77" s="21">
        <v>160</v>
      </c>
      <c r="I77" s="21">
        <v>151</v>
      </c>
      <c r="J77" s="21">
        <v>105</v>
      </c>
      <c r="K77" s="21">
        <v>197</v>
      </c>
      <c r="L77" s="21">
        <v>27</v>
      </c>
      <c r="M77" s="21">
        <v>19</v>
      </c>
    </row>
    <row r="78" spans="1:13" x14ac:dyDescent="0.2">
      <c r="A78" s="20" t="s">
        <v>376</v>
      </c>
      <c r="B78" s="21">
        <v>152</v>
      </c>
      <c r="C78" s="21">
        <v>114</v>
      </c>
      <c r="D78" s="21">
        <v>23</v>
      </c>
      <c r="E78" s="21">
        <v>103</v>
      </c>
      <c r="F78" s="21">
        <v>9</v>
      </c>
      <c r="G78" s="21">
        <v>46</v>
      </c>
      <c r="H78" s="21">
        <v>56</v>
      </c>
      <c r="I78" s="21">
        <v>55</v>
      </c>
      <c r="J78" s="21">
        <v>55</v>
      </c>
      <c r="K78" s="21">
        <v>71</v>
      </c>
      <c r="L78" s="21">
        <v>8</v>
      </c>
      <c r="M78" s="21">
        <v>12</v>
      </c>
    </row>
    <row r="79" spans="1:13" x14ac:dyDescent="0.2">
      <c r="A79" s="20" t="s">
        <v>377</v>
      </c>
      <c r="B79" s="21">
        <v>88</v>
      </c>
      <c r="C79" s="21">
        <v>76</v>
      </c>
      <c r="D79" s="21">
        <v>28</v>
      </c>
      <c r="E79" s="21">
        <v>60</v>
      </c>
      <c r="F79" s="21">
        <v>4</v>
      </c>
      <c r="G79" s="21">
        <v>33</v>
      </c>
      <c r="H79" s="21">
        <v>37</v>
      </c>
      <c r="I79" s="21">
        <v>33</v>
      </c>
      <c r="J79" s="21">
        <v>22</v>
      </c>
      <c r="K79" s="21">
        <v>41</v>
      </c>
      <c r="L79" s="21">
        <v>3</v>
      </c>
      <c r="M79" s="21">
        <v>2</v>
      </c>
    </row>
    <row r="80" spans="1:13" x14ac:dyDescent="0.2">
      <c r="A80" s="20" t="s">
        <v>378</v>
      </c>
      <c r="B80" s="21">
        <v>84</v>
      </c>
      <c r="C80" s="21">
        <v>64</v>
      </c>
      <c r="D80" s="21">
        <v>18</v>
      </c>
      <c r="E80" s="21">
        <v>64</v>
      </c>
      <c r="F80" s="21">
        <v>5</v>
      </c>
      <c r="G80" s="21">
        <v>29</v>
      </c>
      <c r="H80" s="21">
        <v>30</v>
      </c>
      <c r="I80" s="21">
        <v>32</v>
      </c>
      <c r="J80" s="21">
        <v>26</v>
      </c>
      <c r="K80" s="21">
        <v>43</v>
      </c>
      <c r="L80" s="21">
        <v>6</v>
      </c>
      <c r="M80" s="21">
        <v>3</v>
      </c>
    </row>
    <row r="81" spans="1:13" x14ac:dyDescent="0.2">
      <c r="A81" s="20" t="s">
        <v>366</v>
      </c>
      <c r="B81" s="21">
        <v>81</v>
      </c>
      <c r="C81" s="21">
        <v>55</v>
      </c>
      <c r="D81" s="21">
        <v>12</v>
      </c>
      <c r="E81" s="21">
        <v>52</v>
      </c>
      <c r="F81" s="21">
        <v>2</v>
      </c>
      <c r="G81" s="21">
        <v>22</v>
      </c>
      <c r="H81" s="21">
        <v>32</v>
      </c>
      <c r="I81" s="21">
        <v>24</v>
      </c>
      <c r="J81" s="21">
        <v>20</v>
      </c>
      <c r="K81" s="21">
        <v>34</v>
      </c>
      <c r="L81" s="21">
        <v>8</v>
      </c>
      <c r="M81" s="21">
        <v>8</v>
      </c>
    </row>
    <row r="82" spans="1:13" x14ac:dyDescent="0.2">
      <c r="A82" s="9" t="s">
        <v>379</v>
      </c>
      <c r="B82" s="9"/>
      <c r="C82" s="9"/>
      <c r="D82" s="9"/>
      <c r="E82" s="9"/>
      <c r="F82" s="9"/>
      <c r="G82" s="9"/>
      <c r="H82" s="9"/>
      <c r="I82" s="9"/>
      <c r="J82" s="9"/>
      <c r="K82" s="9"/>
      <c r="L82" s="9"/>
      <c r="M82" s="9"/>
    </row>
    <row r="83" spans="1:13" x14ac:dyDescent="0.2">
      <c r="A83" s="20" t="s">
        <v>380</v>
      </c>
      <c r="B83" s="21">
        <v>788</v>
      </c>
      <c r="C83" s="21">
        <v>655</v>
      </c>
      <c r="D83" s="21">
        <v>204</v>
      </c>
      <c r="E83" s="21">
        <v>471</v>
      </c>
      <c r="F83" s="21">
        <v>9</v>
      </c>
      <c r="G83" s="21">
        <v>246</v>
      </c>
      <c r="H83" s="21">
        <v>280</v>
      </c>
      <c r="I83" s="21">
        <v>302</v>
      </c>
      <c r="J83" s="21">
        <v>584</v>
      </c>
      <c r="K83" s="21">
        <v>394</v>
      </c>
      <c r="L83" s="21">
        <v>34</v>
      </c>
      <c r="M83" s="21">
        <v>44</v>
      </c>
    </row>
    <row r="84" spans="1:13" x14ac:dyDescent="0.2">
      <c r="A84" s="20" t="s">
        <v>381</v>
      </c>
      <c r="B84" s="21">
        <v>1824</v>
      </c>
      <c r="C84" s="21">
        <v>1453</v>
      </c>
      <c r="D84" s="21">
        <v>402</v>
      </c>
      <c r="E84" s="21">
        <v>1360</v>
      </c>
      <c r="F84" s="21">
        <v>149</v>
      </c>
      <c r="G84" s="21">
        <v>572</v>
      </c>
      <c r="H84" s="21">
        <v>858</v>
      </c>
      <c r="I84" s="21">
        <v>594</v>
      </c>
      <c r="J84" s="21">
        <v>28</v>
      </c>
      <c r="K84" s="21">
        <v>944</v>
      </c>
      <c r="L84" s="21">
        <v>89</v>
      </c>
      <c r="M84" s="21">
        <v>107</v>
      </c>
    </row>
    <row r="85" spans="1:13" x14ac:dyDescent="0.2">
      <c r="A85" s="20" t="s">
        <v>366</v>
      </c>
      <c r="B85" s="21">
        <v>65</v>
      </c>
      <c r="C85" s="21">
        <v>43</v>
      </c>
      <c r="D85" s="21">
        <v>11</v>
      </c>
      <c r="E85" s="21">
        <v>39</v>
      </c>
      <c r="F85" s="21">
        <v>0</v>
      </c>
      <c r="G85" s="21">
        <v>15</v>
      </c>
      <c r="H85" s="21">
        <v>25</v>
      </c>
      <c r="I85" s="21">
        <v>21</v>
      </c>
      <c r="J85" s="21">
        <v>16</v>
      </c>
      <c r="K85" s="21">
        <v>25</v>
      </c>
      <c r="L85" s="21">
        <v>3</v>
      </c>
      <c r="M85" s="21">
        <v>10</v>
      </c>
    </row>
    <row r="86" spans="1:13" x14ac:dyDescent="0.2">
      <c r="A86" s="9" t="s">
        <v>382</v>
      </c>
      <c r="B86" s="9"/>
      <c r="C86" s="9"/>
      <c r="D86" s="9"/>
      <c r="E86" s="9"/>
      <c r="F86" s="9"/>
      <c r="G86" s="9"/>
      <c r="H86" s="9"/>
      <c r="I86" s="9"/>
      <c r="J86" s="9"/>
      <c r="K86" s="9"/>
      <c r="L86" s="9"/>
      <c r="M86" s="9"/>
    </row>
    <row r="87" spans="1:13" x14ac:dyDescent="0.2">
      <c r="A87" s="20" t="s">
        <v>383</v>
      </c>
      <c r="B87" s="21">
        <v>393</v>
      </c>
      <c r="C87" s="21">
        <v>310</v>
      </c>
      <c r="D87" s="21">
        <v>108</v>
      </c>
      <c r="E87" s="21">
        <v>215</v>
      </c>
      <c r="F87" s="21">
        <v>2</v>
      </c>
      <c r="G87" s="21">
        <v>108</v>
      </c>
      <c r="H87" s="21">
        <v>125</v>
      </c>
      <c r="I87" s="21">
        <v>121</v>
      </c>
      <c r="J87" s="21">
        <v>306</v>
      </c>
      <c r="K87" s="21">
        <v>190</v>
      </c>
      <c r="L87" s="21">
        <v>17</v>
      </c>
      <c r="M87" s="21">
        <v>32</v>
      </c>
    </row>
    <row r="88" spans="1:13" x14ac:dyDescent="0.2">
      <c r="A88" s="20" t="s">
        <v>181</v>
      </c>
      <c r="B88" s="21">
        <v>1944</v>
      </c>
      <c r="C88" s="21">
        <v>1580</v>
      </c>
      <c r="D88" s="21">
        <v>423</v>
      </c>
      <c r="E88" s="21">
        <v>1403</v>
      </c>
      <c r="F88" s="21">
        <v>138</v>
      </c>
      <c r="G88" s="21">
        <v>630</v>
      </c>
      <c r="H88" s="21">
        <v>897</v>
      </c>
      <c r="I88" s="21">
        <v>692</v>
      </c>
      <c r="J88" s="21">
        <v>277</v>
      </c>
      <c r="K88" s="21">
        <v>1000</v>
      </c>
      <c r="L88" s="21">
        <v>88</v>
      </c>
      <c r="M88" s="21">
        <v>106</v>
      </c>
    </row>
    <row r="89" spans="1:13" x14ac:dyDescent="0.2">
      <c r="A89" s="20" t="s">
        <v>182</v>
      </c>
      <c r="B89" s="21">
        <v>38</v>
      </c>
      <c r="C89" s="21">
        <v>32</v>
      </c>
      <c r="D89" s="21">
        <v>15</v>
      </c>
      <c r="E89" s="21">
        <v>26</v>
      </c>
      <c r="F89" s="21">
        <v>3</v>
      </c>
      <c r="G89" s="21">
        <v>10</v>
      </c>
      <c r="H89" s="21">
        <v>13</v>
      </c>
      <c r="I89" s="21">
        <v>13</v>
      </c>
      <c r="J89" s="21">
        <v>4</v>
      </c>
      <c r="K89" s="21">
        <v>19</v>
      </c>
      <c r="L89" s="21">
        <v>2</v>
      </c>
      <c r="M89" s="21">
        <v>2</v>
      </c>
    </row>
    <row r="90" spans="1:13" x14ac:dyDescent="0.2">
      <c r="A90" s="20" t="s">
        <v>384</v>
      </c>
      <c r="B90" s="21">
        <v>36</v>
      </c>
      <c r="C90" s="21">
        <v>29</v>
      </c>
      <c r="D90" s="21">
        <v>9</v>
      </c>
      <c r="E90" s="21">
        <v>29</v>
      </c>
      <c r="F90" s="21">
        <v>0</v>
      </c>
      <c r="G90" s="21">
        <v>13</v>
      </c>
      <c r="H90" s="21">
        <v>19</v>
      </c>
      <c r="I90" s="21">
        <v>13</v>
      </c>
      <c r="J90" s="21">
        <v>2</v>
      </c>
      <c r="K90" s="21">
        <v>22</v>
      </c>
      <c r="L90" s="21">
        <v>1</v>
      </c>
      <c r="M90" s="21">
        <v>1</v>
      </c>
    </row>
    <row r="91" spans="1:13" x14ac:dyDescent="0.2">
      <c r="A91" s="20" t="s">
        <v>183</v>
      </c>
      <c r="B91" s="21">
        <v>53</v>
      </c>
      <c r="C91" s="21">
        <v>39</v>
      </c>
      <c r="D91" s="21">
        <v>23</v>
      </c>
      <c r="E91" s="21">
        <v>45</v>
      </c>
      <c r="F91" s="21">
        <v>3</v>
      </c>
      <c r="G91" s="21">
        <v>22</v>
      </c>
      <c r="H91" s="21">
        <v>22</v>
      </c>
      <c r="I91" s="21">
        <v>27</v>
      </c>
      <c r="J91" s="21">
        <v>6</v>
      </c>
      <c r="K91" s="21">
        <v>34</v>
      </c>
      <c r="L91" s="21">
        <v>3</v>
      </c>
      <c r="M91" s="21">
        <v>1</v>
      </c>
    </row>
    <row r="92" spans="1:13" x14ac:dyDescent="0.2">
      <c r="A92" s="20" t="s">
        <v>385</v>
      </c>
      <c r="B92" s="21">
        <v>22</v>
      </c>
      <c r="C92" s="21">
        <v>14</v>
      </c>
      <c r="D92" s="21">
        <v>3</v>
      </c>
      <c r="E92" s="21">
        <v>15</v>
      </c>
      <c r="F92" s="21">
        <v>5</v>
      </c>
      <c r="G92" s="21">
        <v>2</v>
      </c>
      <c r="H92" s="21">
        <v>6</v>
      </c>
      <c r="I92" s="21">
        <v>2</v>
      </c>
      <c r="J92" s="21">
        <v>1</v>
      </c>
      <c r="K92" s="21">
        <v>6</v>
      </c>
      <c r="L92" s="21">
        <v>2</v>
      </c>
      <c r="M92" s="21">
        <v>0</v>
      </c>
    </row>
    <row r="93" spans="1:13" x14ac:dyDescent="0.2">
      <c r="A93" s="20" t="s">
        <v>386</v>
      </c>
      <c r="B93" s="21">
        <v>32</v>
      </c>
      <c r="C93" s="21">
        <v>24</v>
      </c>
      <c r="D93" s="21">
        <v>4</v>
      </c>
      <c r="E93" s="21">
        <v>21</v>
      </c>
      <c r="F93" s="21">
        <v>1</v>
      </c>
      <c r="G93" s="21">
        <v>2</v>
      </c>
      <c r="H93" s="21">
        <v>13</v>
      </c>
      <c r="I93" s="21">
        <v>3</v>
      </c>
      <c r="J93" s="21">
        <v>3</v>
      </c>
      <c r="K93" s="21">
        <v>15</v>
      </c>
      <c r="L93" s="21">
        <v>0</v>
      </c>
      <c r="M93" s="21">
        <v>4</v>
      </c>
    </row>
    <row r="94" spans="1:13" x14ac:dyDescent="0.2">
      <c r="A94" s="20" t="s">
        <v>387</v>
      </c>
      <c r="B94" s="21">
        <v>9</v>
      </c>
      <c r="C94" s="21">
        <v>5</v>
      </c>
      <c r="D94" s="21">
        <v>2</v>
      </c>
      <c r="E94" s="21">
        <v>8</v>
      </c>
      <c r="F94" s="21">
        <v>0</v>
      </c>
      <c r="G94" s="21">
        <v>1</v>
      </c>
      <c r="H94" s="21">
        <v>5</v>
      </c>
      <c r="I94" s="21">
        <v>4</v>
      </c>
      <c r="J94" s="21">
        <v>1</v>
      </c>
      <c r="K94" s="21">
        <v>3</v>
      </c>
      <c r="L94" s="21">
        <v>0</v>
      </c>
      <c r="M94" s="21">
        <v>0</v>
      </c>
    </row>
    <row r="95" spans="1:13" x14ac:dyDescent="0.2">
      <c r="A95" s="20" t="s">
        <v>366</v>
      </c>
      <c r="B95" s="21">
        <v>150</v>
      </c>
      <c r="C95" s="21">
        <v>118</v>
      </c>
      <c r="D95" s="21">
        <v>30</v>
      </c>
      <c r="E95" s="21">
        <v>108</v>
      </c>
      <c r="F95" s="21">
        <v>6</v>
      </c>
      <c r="G95" s="21">
        <v>45</v>
      </c>
      <c r="H95" s="21">
        <v>63</v>
      </c>
      <c r="I95" s="21">
        <v>42</v>
      </c>
      <c r="J95" s="21">
        <v>28</v>
      </c>
      <c r="K95" s="21">
        <v>74</v>
      </c>
      <c r="L95" s="21">
        <v>13</v>
      </c>
      <c r="M95" s="21">
        <v>15</v>
      </c>
    </row>
    <row r="96" spans="1:13" x14ac:dyDescent="0.2">
      <c r="A96" s="9" t="s">
        <v>388</v>
      </c>
      <c r="B96" s="9"/>
      <c r="C96" s="9"/>
      <c r="D96" s="9"/>
      <c r="E96" s="9"/>
      <c r="F96" s="9"/>
      <c r="G96" s="9"/>
      <c r="H96" s="9"/>
      <c r="I96" s="9"/>
      <c r="J96" s="9"/>
      <c r="K96" s="9"/>
      <c r="L96" s="9"/>
      <c r="M96" s="9"/>
    </row>
    <row r="97" spans="1:13" x14ac:dyDescent="0.2">
      <c r="A97" s="20" t="s">
        <v>184</v>
      </c>
      <c r="B97" s="21">
        <v>54</v>
      </c>
      <c r="C97" s="21">
        <v>41</v>
      </c>
      <c r="D97" s="21">
        <v>8</v>
      </c>
      <c r="E97" s="21">
        <v>33</v>
      </c>
      <c r="F97" s="21">
        <v>5</v>
      </c>
      <c r="G97" s="21">
        <v>10</v>
      </c>
      <c r="H97" s="21">
        <v>19</v>
      </c>
      <c r="I97" s="21">
        <v>14</v>
      </c>
      <c r="J97" s="21">
        <v>9</v>
      </c>
      <c r="K97" s="21">
        <v>22</v>
      </c>
      <c r="L97" s="21">
        <v>2</v>
      </c>
      <c r="M97" s="21">
        <v>4</v>
      </c>
    </row>
    <row r="98" spans="1:13" x14ac:dyDescent="0.2">
      <c r="A98" s="20" t="s">
        <v>185</v>
      </c>
      <c r="B98" s="21">
        <v>196</v>
      </c>
      <c r="C98" s="21">
        <v>150</v>
      </c>
      <c r="D98" s="21">
        <v>36</v>
      </c>
      <c r="E98" s="21">
        <v>136</v>
      </c>
      <c r="F98" s="21">
        <v>23</v>
      </c>
      <c r="G98" s="21">
        <v>45</v>
      </c>
      <c r="H98" s="21">
        <v>77</v>
      </c>
      <c r="I98" s="21">
        <v>42</v>
      </c>
      <c r="J98" s="21">
        <v>36</v>
      </c>
      <c r="K98" s="21">
        <v>101</v>
      </c>
      <c r="L98" s="21">
        <v>7</v>
      </c>
      <c r="M98" s="21">
        <v>13</v>
      </c>
    </row>
    <row r="99" spans="1:13" x14ac:dyDescent="0.2">
      <c r="A99" s="20" t="s">
        <v>186</v>
      </c>
      <c r="B99" s="21">
        <v>310</v>
      </c>
      <c r="C99" s="21">
        <v>259</v>
      </c>
      <c r="D99" s="21">
        <v>54</v>
      </c>
      <c r="E99" s="21">
        <v>226</v>
      </c>
      <c r="F99" s="21">
        <v>24</v>
      </c>
      <c r="G99" s="21">
        <v>96</v>
      </c>
      <c r="H99" s="21">
        <v>135</v>
      </c>
      <c r="I99" s="21">
        <v>86</v>
      </c>
      <c r="J99" s="21">
        <v>54</v>
      </c>
      <c r="K99" s="21">
        <v>175</v>
      </c>
      <c r="L99" s="21">
        <v>17</v>
      </c>
      <c r="M99" s="21">
        <v>17</v>
      </c>
    </row>
    <row r="100" spans="1:13" x14ac:dyDescent="0.2">
      <c r="A100" s="20" t="s">
        <v>187</v>
      </c>
      <c r="B100" s="21">
        <v>385</v>
      </c>
      <c r="C100" s="21">
        <v>310</v>
      </c>
      <c r="D100" s="21">
        <v>83</v>
      </c>
      <c r="E100" s="21">
        <v>282</v>
      </c>
      <c r="F100" s="21">
        <v>25</v>
      </c>
      <c r="G100" s="21">
        <v>112</v>
      </c>
      <c r="H100" s="21">
        <v>170</v>
      </c>
      <c r="I100" s="21">
        <v>126</v>
      </c>
      <c r="J100" s="21">
        <v>65</v>
      </c>
      <c r="K100" s="21">
        <v>191</v>
      </c>
      <c r="L100" s="21">
        <v>22</v>
      </c>
      <c r="M100" s="21">
        <v>20</v>
      </c>
    </row>
    <row r="101" spans="1:13" x14ac:dyDescent="0.2">
      <c r="A101" s="20" t="s">
        <v>188</v>
      </c>
      <c r="B101" s="21">
        <v>361</v>
      </c>
      <c r="C101" s="21">
        <v>301</v>
      </c>
      <c r="D101" s="21">
        <v>85</v>
      </c>
      <c r="E101" s="21">
        <v>270</v>
      </c>
      <c r="F101" s="21">
        <v>21</v>
      </c>
      <c r="G101" s="21">
        <v>133</v>
      </c>
      <c r="H101" s="21">
        <v>174</v>
      </c>
      <c r="I101" s="21">
        <v>133</v>
      </c>
      <c r="J101" s="21">
        <v>67</v>
      </c>
      <c r="K101" s="21">
        <v>198</v>
      </c>
      <c r="L101" s="21">
        <v>11</v>
      </c>
      <c r="M101" s="21">
        <v>17</v>
      </c>
    </row>
    <row r="102" spans="1:13" x14ac:dyDescent="0.2">
      <c r="A102" s="20" t="s">
        <v>189</v>
      </c>
      <c r="B102" s="21">
        <v>315</v>
      </c>
      <c r="C102" s="21">
        <v>264</v>
      </c>
      <c r="D102" s="21">
        <v>86</v>
      </c>
      <c r="E102" s="21">
        <v>214</v>
      </c>
      <c r="F102" s="21">
        <v>10</v>
      </c>
      <c r="G102" s="21">
        <v>105</v>
      </c>
      <c r="H102" s="21">
        <v>149</v>
      </c>
      <c r="I102" s="21">
        <v>128</v>
      </c>
      <c r="J102" s="21">
        <v>77</v>
      </c>
      <c r="K102" s="21">
        <v>163</v>
      </c>
      <c r="L102" s="21">
        <v>18</v>
      </c>
      <c r="M102" s="21">
        <v>19</v>
      </c>
    </row>
    <row r="103" spans="1:13" x14ac:dyDescent="0.2">
      <c r="A103" s="20" t="s">
        <v>190</v>
      </c>
      <c r="B103" s="21">
        <v>364</v>
      </c>
      <c r="C103" s="21">
        <v>297</v>
      </c>
      <c r="D103" s="21">
        <v>99</v>
      </c>
      <c r="E103" s="21">
        <v>253</v>
      </c>
      <c r="F103" s="21">
        <v>16</v>
      </c>
      <c r="G103" s="21">
        <v>116</v>
      </c>
      <c r="H103" s="21">
        <v>158</v>
      </c>
      <c r="I103" s="21">
        <v>146</v>
      </c>
      <c r="J103" s="21">
        <v>126</v>
      </c>
      <c r="K103" s="21">
        <v>181</v>
      </c>
      <c r="L103" s="21">
        <v>21</v>
      </c>
      <c r="M103" s="21">
        <v>14</v>
      </c>
    </row>
    <row r="104" spans="1:13" x14ac:dyDescent="0.2">
      <c r="A104" s="20" t="s">
        <v>191</v>
      </c>
      <c r="B104" s="21">
        <v>267</v>
      </c>
      <c r="C104" s="21">
        <v>215</v>
      </c>
      <c r="D104" s="21">
        <v>77</v>
      </c>
      <c r="E104" s="21">
        <v>190</v>
      </c>
      <c r="F104" s="21">
        <v>13</v>
      </c>
      <c r="G104" s="21">
        <v>101</v>
      </c>
      <c r="H104" s="21">
        <v>122</v>
      </c>
      <c r="I104" s="21">
        <v>125</v>
      </c>
      <c r="J104" s="21">
        <v>93</v>
      </c>
      <c r="K104" s="21">
        <v>138</v>
      </c>
      <c r="L104" s="21">
        <v>10</v>
      </c>
      <c r="M104" s="21">
        <v>13</v>
      </c>
    </row>
    <row r="105" spans="1:13" x14ac:dyDescent="0.2">
      <c r="A105" s="20" t="s">
        <v>192</v>
      </c>
      <c r="B105" s="21">
        <v>90</v>
      </c>
      <c r="C105" s="21">
        <v>73</v>
      </c>
      <c r="D105" s="21">
        <v>26</v>
      </c>
      <c r="E105" s="21">
        <v>60</v>
      </c>
      <c r="F105" s="21">
        <v>5</v>
      </c>
      <c r="G105" s="21">
        <v>23</v>
      </c>
      <c r="H105" s="21">
        <v>37</v>
      </c>
      <c r="I105" s="21">
        <v>39</v>
      </c>
      <c r="J105" s="21">
        <v>26</v>
      </c>
      <c r="K105" s="21">
        <v>40</v>
      </c>
      <c r="L105" s="21">
        <v>1</v>
      </c>
      <c r="M105" s="21">
        <v>5</v>
      </c>
    </row>
    <row r="106" spans="1:13" x14ac:dyDescent="0.2">
      <c r="A106" s="20" t="s">
        <v>193</v>
      </c>
      <c r="B106" s="21">
        <v>94</v>
      </c>
      <c r="C106" s="21">
        <v>73</v>
      </c>
      <c r="D106" s="21">
        <v>29</v>
      </c>
      <c r="E106" s="21">
        <v>61</v>
      </c>
      <c r="F106" s="21">
        <v>6</v>
      </c>
      <c r="G106" s="21">
        <v>36</v>
      </c>
      <c r="H106" s="21">
        <v>35</v>
      </c>
      <c r="I106" s="21">
        <v>38</v>
      </c>
      <c r="J106" s="21">
        <v>39</v>
      </c>
      <c r="K106" s="21">
        <v>47</v>
      </c>
      <c r="L106" s="21">
        <v>5</v>
      </c>
      <c r="M106" s="21">
        <v>4</v>
      </c>
    </row>
    <row r="107" spans="1:13" x14ac:dyDescent="0.2">
      <c r="A107" s="20" t="s">
        <v>389</v>
      </c>
      <c r="B107" s="21">
        <v>47</v>
      </c>
      <c r="C107" s="21">
        <v>35</v>
      </c>
      <c r="D107" s="21">
        <v>8</v>
      </c>
      <c r="E107" s="21">
        <v>28</v>
      </c>
      <c r="F107" s="21">
        <v>3</v>
      </c>
      <c r="G107" s="21">
        <v>8</v>
      </c>
      <c r="H107" s="21">
        <v>20</v>
      </c>
      <c r="I107" s="21">
        <v>4</v>
      </c>
      <c r="J107" s="21">
        <v>2</v>
      </c>
      <c r="K107" s="21">
        <v>26</v>
      </c>
      <c r="L107" s="21">
        <v>3</v>
      </c>
      <c r="M107" s="21">
        <v>3</v>
      </c>
    </row>
    <row r="108" spans="1:13" x14ac:dyDescent="0.2">
      <c r="A108" s="20" t="s">
        <v>366</v>
      </c>
      <c r="B108" s="21">
        <v>194</v>
      </c>
      <c r="C108" s="21">
        <v>133</v>
      </c>
      <c r="D108" s="21">
        <v>26</v>
      </c>
      <c r="E108" s="21">
        <v>117</v>
      </c>
      <c r="F108" s="21">
        <v>7</v>
      </c>
      <c r="G108" s="21">
        <v>48</v>
      </c>
      <c r="H108" s="21">
        <v>67</v>
      </c>
      <c r="I108" s="21">
        <v>36</v>
      </c>
      <c r="J108" s="21">
        <v>34</v>
      </c>
      <c r="K108" s="21">
        <v>81</v>
      </c>
      <c r="L108" s="21">
        <v>9</v>
      </c>
      <c r="M108" s="21">
        <v>32</v>
      </c>
    </row>
    <row r="109" spans="1:13" x14ac:dyDescent="0.2">
      <c r="A109" s="9" t="s">
        <v>390</v>
      </c>
      <c r="B109" s="9"/>
      <c r="C109" s="9"/>
      <c r="D109" s="9"/>
      <c r="E109" s="9"/>
      <c r="F109" s="9"/>
      <c r="G109" s="9"/>
      <c r="H109" s="9"/>
      <c r="I109" s="9"/>
      <c r="J109" s="9"/>
      <c r="K109" s="9"/>
      <c r="L109" s="9"/>
      <c r="M109" s="9"/>
    </row>
    <row r="110" spans="1:13" x14ac:dyDescent="0.2">
      <c r="A110" s="20" t="s">
        <v>391</v>
      </c>
      <c r="B110" s="21">
        <v>633</v>
      </c>
      <c r="C110" s="21">
        <v>510</v>
      </c>
      <c r="D110" s="21">
        <v>166</v>
      </c>
      <c r="E110" s="21">
        <v>419</v>
      </c>
      <c r="F110" s="21">
        <v>41</v>
      </c>
      <c r="G110" s="21">
        <v>164</v>
      </c>
      <c r="H110" s="21">
        <v>292</v>
      </c>
      <c r="I110" s="21">
        <v>202</v>
      </c>
      <c r="J110" s="21">
        <v>174</v>
      </c>
      <c r="K110" s="21">
        <v>340</v>
      </c>
      <c r="L110" s="21">
        <v>37</v>
      </c>
      <c r="M110" s="21">
        <v>37</v>
      </c>
    </row>
    <row r="111" spans="1:13" x14ac:dyDescent="0.2">
      <c r="A111" s="20" t="s">
        <v>392</v>
      </c>
      <c r="B111" s="21">
        <v>1123</v>
      </c>
      <c r="C111" s="21">
        <v>893</v>
      </c>
      <c r="D111" s="21">
        <v>276</v>
      </c>
      <c r="E111" s="21">
        <v>795</v>
      </c>
      <c r="F111" s="21">
        <v>68</v>
      </c>
      <c r="G111" s="21">
        <v>336</v>
      </c>
      <c r="H111" s="21">
        <v>511</v>
      </c>
      <c r="I111" s="21">
        <v>392</v>
      </c>
      <c r="J111" s="21">
        <v>230</v>
      </c>
      <c r="K111" s="21">
        <v>536</v>
      </c>
      <c r="L111" s="21">
        <v>52</v>
      </c>
      <c r="M111" s="21">
        <v>71</v>
      </c>
    </row>
    <row r="112" spans="1:13" x14ac:dyDescent="0.2">
      <c r="A112" s="20" t="s">
        <v>393</v>
      </c>
      <c r="B112" s="21">
        <v>660</v>
      </c>
      <c r="C112" s="21">
        <v>535</v>
      </c>
      <c r="D112" s="21">
        <v>130</v>
      </c>
      <c r="E112" s="21">
        <v>459</v>
      </c>
      <c r="F112" s="21">
        <v>33</v>
      </c>
      <c r="G112" s="21">
        <v>235</v>
      </c>
      <c r="H112" s="21">
        <v>259</v>
      </c>
      <c r="I112" s="21">
        <v>236</v>
      </c>
      <c r="J112" s="21">
        <v>157</v>
      </c>
      <c r="K112" s="21">
        <v>355</v>
      </c>
      <c r="L112" s="21">
        <v>31</v>
      </c>
      <c r="M112" s="21">
        <v>40</v>
      </c>
    </row>
    <row r="113" spans="1:13" x14ac:dyDescent="0.2">
      <c r="A113" s="20" t="s">
        <v>394</v>
      </c>
      <c r="B113" s="21">
        <v>261</v>
      </c>
      <c r="C113" s="21">
        <v>213</v>
      </c>
      <c r="D113" s="21">
        <v>45</v>
      </c>
      <c r="E113" s="21">
        <v>197</v>
      </c>
      <c r="F113" s="21">
        <v>16</v>
      </c>
      <c r="G113" s="21">
        <v>98</v>
      </c>
      <c r="H113" s="21">
        <v>101</v>
      </c>
      <c r="I113" s="21">
        <v>87</v>
      </c>
      <c r="J113" s="21">
        <v>67</v>
      </c>
      <c r="K113" s="21">
        <v>132</v>
      </c>
      <c r="L113" s="21">
        <v>6</v>
      </c>
      <c r="M113" s="21">
        <v>13</v>
      </c>
    </row>
    <row r="114" spans="1:13" x14ac:dyDescent="0.2">
      <c r="A114" s="9" t="s">
        <v>395</v>
      </c>
      <c r="B114" s="9"/>
      <c r="C114" s="9"/>
      <c r="D114" s="9"/>
      <c r="E114" s="9"/>
      <c r="F114" s="9"/>
      <c r="G114" s="9"/>
      <c r="H114" s="9"/>
      <c r="I114" s="9"/>
      <c r="J114" s="9"/>
      <c r="K114" s="9"/>
      <c r="L114" s="9"/>
      <c r="M114" s="9"/>
    </row>
    <row r="115" spans="1:13" x14ac:dyDescent="0.2">
      <c r="A115" s="20" t="s">
        <v>396</v>
      </c>
      <c r="B115" s="21">
        <v>329</v>
      </c>
      <c r="C115" s="21">
        <v>265</v>
      </c>
      <c r="D115" s="21">
        <v>82</v>
      </c>
      <c r="E115" s="21">
        <v>241</v>
      </c>
      <c r="F115" s="21">
        <v>19</v>
      </c>
      <c r="G115" s="21">
        <v>102</v>
      </c>
      <c r="H115" s="21">
        <v>136</v>
      </c>
      <c r="I115" s="21">
        <v>93</v>
      </c>
      <c r="J115" s="21">
        <v>66</v>
      </c>
      <c r="K115" s="21">
        <v>176</v>
      </c>
      <c r="L115" s="21">
        <v>16</v>
      </c>
      <c r="M115" s="21">
        <v>18</v>
      </c>
    </row>
    <row r="116" spans="1:13" x14ac:dyDescent="0.2">
      <c r="A116" s="20" t="s">
        <v>397</v>
      </c>
      <c r="B116" s="21">
        <v>828</v>
      </c>
      <c r="C116" s="21">
        <v>678</v>
      </c>
      <c r="D116" s="21">
        <v>201</v>
      </c>
      <c r="E116" s="21">
        <v>574</v>
      </c>
      <c r="F116" s="21">
        <v>50</v>
      </c>
      <c r="G116" s="21">
        <v>253</v>
      </c>
      <c r="H116" s="21">
        <v>398</v>
      </c>
      <c r="I116" s="21">
        <v>303</v>
      </c>
      <c r="J116" s="21">
        <v>198</v>
      </c>
      <c r="K116" s="21">
        <v>441</v>
      </c>
      <c r="L116" s="21">
        <v>41</v>
      </c>
      <c r="M116" s="21">
        <v>42</v>
      </c>
    </row>
    <row r="117" spans="1:13" x14ac:dyDescent="0.2">
      <c r="A117" s="20" t="s">
        <v>879</v>
      </c>
      <c r="B117" s="21">
        <v>499</v>
      </c>
      <c r="C117" s="21">
        <v>398</v>
      </c>
      <c r="D117" s="21">
        <v>100</v>
      </c>
      <c r="E117" s="21">
        <v>351</v>
      </c>
      <c r="F117" s="21">
        <v>31</v>
      </c>
      <c r="G117" s="21">
        <v>183</v>
      </c>
      <c r="H117" s="21">
        <v>190</v>
      </c>
      <c r="I117" s="21">
        <v>171</v>
      </c>
      <c r="J117" s="21">
        <v>132</v>
      </c>
      <c r="K117" s="21">
        <v>245</v>
      </c>
      <c r="L117" s="21">
        <v>23</v>
      </c>
      <c r="M117" s="21">
        <v>32</v>
      </c>
    </row>
    <row r="118" spans="1:13" x14ac:dyDescent="0.2">
      <c r="A118" s="20" t="s">
        <v>398</v>
      </c>
      <c r="B118" s="21">
        <v>468</v>
      </c>
      <c r="C118" s="21">
        <v>380</v>
      </c>
      <c r="D118" s="21">
        <v>116</v>
      </c>
      <c r="E118" s="21">
        <v>315</v>
      </c>
      <c r="F118" s="21">
        <v>23</v>
      </c>
      <c r="G118" s="21">
        <v>126</v>
      </c>
      <c r="H118" s="21">
        <v>223</v>
      </c>
      <c r="I118" s="21">
        <v>158</v>
      </c>
      <c r="J118" s="21">
        <v>109</v>
      </c>
      <c r="K118" s="21">
        <v>224</v>
      </c>
      <c r="L118" s="21">
        <v>19</v>
      </c>
      <c r="M118" s="21">
        <v>31</v>
      </c>
    </row>
    <row r="119" spans="1:13" x14ac:dyDescent="0.2">
      <c r="A119" s="20" t="s">
        <v>399</v>
      </c>
      <c r="B119" s="21">
        <v>257</v>
      </c>
      <c r="C119" s="21">
        <v>206</v>
      </c>
      <c r="D119" s="21">
        <v>49</v>
      </c>
      <c r="E119" s="21">
        <v>192</v>
      </c>
      <c r="F119" s="21">
        <v>18</v>
      </c>
      <c r="G119" s="21">
        <v>80</v>
      </c>
      <c r="H119" s="21">
        <v>107</v>
      </c>
      <c r="I119" s="21">
        <v>97</v>
      </c>
      <c r="J119" s="21">
        <v>47</v>
      </c>
      <c r="K119" s="21">
        <v>123</v>
      </c>
      <c r="L119" s="21">
        <v>9</v>
      </c>
      <c r="M119" s="21">
        <v>14</v>
      </c>
    </row>
    <row r="120" spans="1:13" x14ac:dyDescent="0.2">
      <c r="A120" s="20" t="s">
        <v>400</v>
      </c>
      <c r="B120" s="21">
        <v>296</v>
      </c>
      <c r="C120" s="21">
        <v>224</v>
      </c>
      <c r="D120" s="21">
        <v>69</v>
      </c>
      <c r="E120" s="21">
        <v>197</v>
      </c>
      <c r="F120" s="21">
        <v>17</v>
      </c>
      <c r="G120" s="21">
        <v>89</v>
      </c>
      <c r="H120" s="21">
        <v>109</v>
      </c>
      <c r="I120" s="21">
        <v>95</v>
      </c>
      <c r="J120" s="21">
        <v>76</v>
      </c>
      <c r="K120" s="21">
        <v>154</v>
      </c>
      <c r="L120" s="21">
        <v>18</v>
      </c>
      <c r="M120" s="21">
        <v>24</v>
      </c>
    </row>
    <row r="121" spans="1:13" x14ac:dyDescent="0.2">
      <c r="A121" s="9" t="s">
        <v>401</v>
      </c>
      <c r="B121" s="9"/>
      <c r="C121" s="9"/>
      <c r="D121" s="9"/>
      <c r="E121" s="9"/>
      <c r="F121" s="9"/>
      <c r="G121" s="9"/>
      <c r="H121" s="9"/>
      <c r="I121" s="9"/>
      <c r="J121" s="9"/>
      <c r="K121" s="9"/>
      <c r="L121" s="9"/>
      <c r="M121" s="9"/>
    </row>
    <row r="122" spans="1:13" x14ac:dyDescent="0.2">
      <c r="A122" s="20" t="s">
        <v>878</v>
      </c>
      <c r="B122" s="21">
        <v>116</v>
      </c>
      <c r="C122" s="21">
        <v>98</v>
      </c>
      <c r="D122" s="21">
        <v>30</v>
      </c>
      <c r="E122" s="21">
        <v>82</v>
      </c>
      <c r="F122" s="21">
        <v>7</v>
      </c>
      <c r="G122" s="21">
        <v>32</v>
      </c>
      <c r="H122" s="21">
        <v>49</v>
      </c>
      <c r="I122" s="21">
        <v>27</v>
      </c>
      <c r="J122" s="21">
        <v>25</v>
      </c>
      <c r="K122" s="21">
        <v>69</v>
      </c>
      <c r="L122" s="21">
        <v>6</v>
      </c>
      <c r="M122" s="21">
        <v>6</v>
      </c>
    </row>
    <row r="123" spans="1:13" x14ac:dyDescent="0.2">
      <c r="A123" s="20" t="s">
        <v>402</v>
      </c>
      <c r="B123" s="21">
        <v>213</v>
      </c>
      <c r="C123" s="21">
        <v>167</v>
      </c>
      <c r="D123" s="21">
        <v>52</v>
      </c>
      <c r="E123" s="21">
        <v>159</v>
      </c>
      <c r="F123" s="21">
        <v>12</v>
      </c>
      <c r="G123" s="21">
        <v>70</v>
      </c>
      <c r="H123" s="21">
        <v>87</v>
      </c>
      <c r="I123" s="21">
        <v>66</v>
      </c>
      <c r="J123" s="21">
        <v>41</v>
      </c>
      <c r="K123" s="21">
        <v>107</v>
      </c>
      <c r="L123" s="21">
        <v>10</v>
      </c>
      <c r="M123" s="21">
        <v>12</v>
      </c>
    </row>
    <row r="124" spans="1:13" x14ac:dyDescent="0.2">
      <c r="A124" s="20" t="s">
        <v>397</v>
      </c>
      <c r="B124" s="21">
        <v>828</v>
      </c>
      <c r="C124" s="21">
        <v>678</v>
      </c>
      <c r="D124" s="21">
        <v>201</v>
      </c>
      <c r="E124" s="21">
        <v>574</v>
      </c>
      <c r="F124" s="21">
        <v>50</v>
      </c>
      <c r="G124" s="21">
        <v>253</v>
      </c>
      <c r="H124" s="21">
        <v>398</v>
      </c>
      <c r="I124" s="21">
        <v>303</v>
      </c>
      <c r="J124" s="21">
        <v>198</v>
      </c>
      <c r="K124" s="21">
        <v>441</v>
      </c>
      <c r="L124" s="21">
        <v>41</v>
      </c>
      <c r="M124" s="21">
        <v>42</v>
      </c>
    </row>
    <row r="125" spans="1:13" x14ac:dyDescent="0.2">
      <c r="A125" s="20" t="s">
        <v>403</v>
      </c>
      <c r="B125" s="21">
        <v>133</v>
      </c>
      <c r="C125" s="21">
        <v>102</v>
      </c>
      <c r="D125" s="21">
        <v>35</v>
      </c>
      <c r="E125" s="21">
        <v>98</v>
      </c>
      <c r="F125" s="21">
        <v>9</v>
      </c>
      <c r="G125" s="21">
        <v>61</v>
      </c>
      <c r="H125" s="21">
        <v>47</v>
      </c>
      <c r="I125" s="21">
        <v>50</v>
      </c>
      <c r="J125" s="21">
        <v>36</v>
      </c>
      <c r="K125" s="21">
        <v>64</v>
      </c>
      <c r="L125" s="21">
        <v>4</v>
      </c>
      <c r="M125" s="21">
        <v>9</v>
      </c>
    </row>
    <row r="126" spans="1:13" x14ac:dyDescent="0.2">
      <c r="A126" s="20" t="s">
        <v>404</v>
      </c>
      <c r="B126" s="21">
        <v>120</v>
      </c>
      <c r="C126" s="21">
        <v>100</v>
      </c>
      <c r="D126" s="21">
        <v>25</v>
      </c>
      <c r="E126" s="21">
        <v>90</v>
      </c>
      <c r="F126" s="21">
        <v>7</v>
      </c>
      <c r="G126" s="21">
        <v>46</v>
      </c>
      <c r="H126" s="21">
        <v>50</v>
      </c>
      <c r="I126" s="21">
        <v>37</v>
      </c>
      <c r="J126" s="21">
        <v>31</v>
      </c>
      <c r="K126" s="21">
        <v>64</v>
      </c>
      <c r="L126" s="21">
        <v>9</v>
      </c>
      <c r="M126" s="21">
        <v>7</v>
      </c>
    </row>
    <row r="127" spans="1:13" x14ac:dyDescent="0.2">
      <c r="A127" s="20" t="s">
        <v>405</v>
      </c>
      <c r="B127" s="21">
        <v>246</v>
      </c>
      <c r="C127" s="21">
        <v>196</v>
      </c>
      <c r="D127" s="21">
        <v>40</v>
      </c>
      <c r="E127" s="21">
        <v>163</v>
      </c>
      <c r="F127" s="21">
        <v>15</v>
      </c>
      <c r="G127" s="21">
        <v>76</v>
      </c>
      <c r="H127" s="21">
        <v>93</v>
      </c>
      <c r="I127" s="21">
        <v>84</v>
      </c>
      <c r="J127" s="21">
        <v>65</v>
      </c>
      <c r="K127" s="21">
        <v>117</v>
      </c>
      <c r="L127" s="21">
        <v>10</v>
      </c>
      <c r="M127" s="21">
        <v>16</v>
      </c>
    </row>
    <row r="128" spans="1:13" x14ac:dyDescent="0.2">
      <c r="A128" s="20" t="s">
        <v>398</v>
      </c>
      <c r="B128" s="21">
        <v>468</v>
      </c>
      <c r="C128" s="21">
        <v>380</v>
      </c>
      <c r="D128" s="21">
        <v>116</v>
      </c>
      <c r="E128" s="21">
        <v>315</v>
      </c>
      <c r="F128" s="21">
        <v>23</v>
      </c>
      <c r="G128" s="21">
        <v>126</v>
      </c>
      <c r="H128" s="21">
        <v>223</v>
      </c>
      <c r="I128" s="21">
        <v>158</v>
      </c>
      <c r="J128" s="21">
        <v>109</v>
      </c>
      <c r="K128" s="21">
        <v>224</v>
      </c>
      <c r="L128" s="21">
        <v>19</v>
      </c>
      <c r="M128" s="21">
        <v>31</v>
      </c>
    </row>
    <row r="129" spans="1:13" x14ac:dyDescent="0.2">
      <c r="A129" s="20" t="s">
        <v>406</v>
      </c>
      <c r="B129" s="21">
        <v>180</v>
      </c>
      <c r="C129" s="21">
        <v>145</v>
      </c>
      <c r="D129" s="21">
        <v>35</v>
      </c>
      <c r="E129" s="21">
        <v>136</v>
      </c>
      <c r="F129" s="21">
        <v>14</v>
      </c>
      <c r="G129" s="21">
        <v>57</v>
      </c>
      <c r="H129" s="21">
        <v>75</v>
      </c>
      <c r="I129" s="21">
        <v>66</v>
      </c>
      <c r="J129" s="21">
        <v>34</v>
      </c>
      <c r="K129" s="21">
        <v>88</v>
      </c>
      <c r="L129" s="21">
        <v>7</v>
      </c>
      <c r="M129" s="21">
        <v>7</v>
      </c>
    </row>
    <row r="130" spans="1:13" x14ac:dyDescent="0.2">
      <c r="A130" s="20" t="s">
        <v>407</v>
      </c>
      <c r="B130" s="21">
        <v>77</v>
      </c>
      <c r="C130" s="21">
        <v>61</v>
      </c>
      <c r="D130" s="21">
        <v>14</v>
      </c>
      <c r="E130" s="21">
        <v>56</v>
      </c>
      <c r="F130" s="21">
        <v>4</v>
      </c>
      <c r="G130" s="21">
        <v>23</v>
      </c>
      <c r="H130" s="21">
        <v>32</v>
      </c>
      <c r="I130" s="21">
        <v>31</v>
      </c>
      <c r="J130" s="21">
        <v>13</v>
      </c>
      <c r="K130" s="21">
        <v>35</v>
      </c>
      <c r="L130" s="21">
        <v>2</v>
      </c>
      <c r="M130" s="21">
        <v>7</v>
      </c>
    </row>
    <row r="131" spans="1:13" x14ac:dyDescent="0.2">
      <c r="A131" s="33" t="s">
        <v>400</v>
      </c>
      <c r="B131" s="34">
        <v>296</v>
      </c>
      <c r="C131" s="34">
        <v>224</v>
      </c>
      <c r="D131" s="34">
        <v>69</v>
      </c>
      <c r="E131" s="34">
        <v>197</v>
      </c>
      <c r="F131" s="34">
        <v>17</v>
      </c>
      <c r="G131" s="34">
        <v>89</v>
      </c>
      <c r="H131" s="34">
        <v>109</v>
      </c>
      <c r="I131" s="34">
        <v>95</v>
      </c>
      <c r="J131" s="34">
        <v>76</v>
      </c>
      <c r="K131" s="34">
        <v>154</v>
      </c>
      <c r="L131" s="34">
        <v>18</v>
      </c>
      <c r="M131" s="34">
        <v>24</v>
      </c>
    </row>
  </sheetData>
  <phoneticPr fontId="2"/>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05877-8E24-40D0-B75C-4AFEA4F2130E}">
  <dimension ref="A1:I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HYPERLINK("#'目次'!B51","[45]")</f>
        <v>[45]</v>
      </c>
    </row>
    <row r="3" spans="1:9" x14ac:dyDescent="0.2">
      <c r="A3" s="7" t="s">
        <v>3</v>
      </c>
      <c r="B3" s="8" t="s">
        <v>77</v>
      </c>
    </row>
    <row r="4" spans="1:9" x14ac:dyDescent="0.2">
      <c r="A4" s="7" t="s">
        <v>3</v>
      </c>
      <c r="B4" s="8" t="s">
        <v>76</v>
      </c>
    </row>
    <row r="5" spans="1:9" s="18" customFormat="1" ht="25.2" x14ac:dyDescent="0.2">
      <c r="A5" s="16" t="s">
        <v>3</v>
      </c>
      <c r="B5" s="17" t="s">
        <v>582</v>
      </c>
      <c r="C5" s="17" t="s">
        <v>792</v>
      </c>
      <c r="D5" s="17" t="s">
        <v>793</v>
      </c>
      <c r="E5" s="17" t="s">
        <v>794</v>
      </c>
      <c r="F5" s="17" t="s">
        <v>795</v>
      </c>
      <c r="G5" s="17" t="s">
        <v>796</v>
      </c>
      <c r="H5" s="17" t="s">
        <v>797</v>
      </c>
      <c r="I5" s="17" t="s">
        <v>613</v>
      </c>
    </row>
    <row r="6" spans="1:9" x14ac:dyDescent="0.2">
      <c r="A6" s="19" t="s">
        <v>585</v>
      </c>
      <c r="B6" s="10">
        <v>2677</v>
      </c>
      <c r="C6" s="10">
        <v>1483</v>
      </c>
      <c r="D6" s="10">
        <v>681</v>
      </c>
      <c r="E6" s="10">
        <v>175</v>
      </c>
      <c r="F6" s="10">
        <v>69</v>
      </c>
      <c r="G6" s="10">
        <v>13</v>
      </c>
      <c r="H6" s="10">
        <v>92</v>
      </c>
      <c r="I6" s="10">
        <v>164</v>
      </c>
    </row>
    <row r="7" spans="1:9" x14ac:dyDescent="0.2">
      <c r="A7" s="9" t="s">
        <v>339</v>
      </c>
      <c r="B7" s="9"/>
      <c r="C7" s="9"/>
      <c r="D7" s="9"/>
      <c r="E7" s="9"/>
      <c r="F7" s="9"/>
      <c r="G7" s="9"/>
      <c r="H7" s="9"/>
      <c r="I7" s="9"/>
    </row>
    <row r="8" spans="1:9" x14ac:dyDescent="0.2">
      <c r="A8" s="20" t="s">
        <v>340</v>
      </c>
      <c r="B8" s="21">
        <v>1277</v>
      </c>
      <c r="C8" s="21">
        <v>771</v>
      </c>
      <c r="D8" s="21">
        <v>253</v>
      </c>
      <c r="E8" s="21">
        <v>77</v>
      </c>
      <c r="F8" s="21">
        <v>32</v>
      </c>
      <c r="G8" s="21">
        <v>6</v>
      </c>
      <c r="H8" s="21">
        <v>45</v>
      </c>
      <c r="I8" s="21">
        <v>93</v>
      </c>
    </row>
    <row r="9" spans="1:9" x14ac:dyDescent="0.2">
      <c r="A9" s="20" t="s">
        <v>341</v>
      </c>
      <c r="B9" s="21">
        <v>1400</v>
      </c>
      <c r="C9" s="21">
        <v>712</v>
      </c>
      <c r="D9" s="21">
        <v>428</v>
      </c>
      <c r="E9" s="21">
        <v>98</v>
      </c>
      <c r="F9" s="21">
        <v>37</v>
      </c>
      <c r="G9" s="21">
        <v>7</v>
      </c>
      <c r="H9" s="21">
        <v>47</v>
      </c>
      <c r="I9" s="21">
        <v>71</v>
      </c>
    </row>
    <row r="10" spans="1:9" x14ac:dyDescent="0.2">
      <c r="A10" s="9" t="s">
        <v>342</v>
      </c>
      <c r="B10" s="9"/>
      <c r="C10" s="9"/>
      <c r="D10" s="9"/>
      <c r="E10" s="9"/>
      <c r="F10" s="9"/>
      <c r="G10" s="9"/>
      <c r="H10" s="9"/>
      <c r="I10" s="9"/>
    </row>
    <row r="11" spans="1:9" x14ac:dyDescent="0.2">
      <c r="A11" s="20" t="s">
        <v>343</v>
      </c>
      <c r="B11" s="21">
        <v>610</v>
      </c>
      <c r="C11" s="21">
        <v>425</v>
      </c>
      <c r="D11" s="21">
        <v>114</v>
      </c>
      <c r="E11" s="21">
        <v>26</v>
      </c>
      <c r="F11" s="21">
        <v>9</v>
      </c>
      <c r="G11" s="21">
        <v>3</v>
      </c>
      <c r="H11" s="21">
        <v>7</v>
      </c>
      <c r="I11" s="21">
        <v>26</v>
      </c>
    </row>
    <row r="12" spans="1:9" x14ac:dyDescent="0.2">
      <c r="A12" s="20" t="s">
        <v>344</v>
      </c>
      <c r="B12" s="21">
        <v>755</v>
      </c>
      <c r="C12" s="21">
        <v>453</v>
      </c>
      <c r="D12" s="21">
        <v>190</v>
      </c>
      <c r="E12" s="21">
        <v>47</v>
      </c>
      <c r="F12" s="21">
        <v>9</v>
      </c>
      <c r="G12" s="21">
        <v>1</v>
      </c>
      <c r="H12" s="21">
        <v>13</v>
      </c>
      <c r="I12" s="21">
        <v>42</v>
      </c>
    </row>
    <row r="13" spans="1:9" x14ac:dyDescent="0.2">
      <c r="A13" s="20" t="s">
        <v>345</v>
      </c>
      <c r="B13" s="21">
        <v>601</v>
      </c>
      <c r="C13" s="21">
        <v>324</v>
      </c>
      <c r="D13" s="21">
        <v>172</v>
      </c>
      <c r="E13" s="21">
        <v>41</v>
      </c>
      <c r="F13" s="21">
        <v>11</v>
      </c>
      <c r="G13" s="21">
        <v>0</v>
      </c>
      <c r="H13" s="21">
        <v>9</v>
      </c>
      <c r="I13" s="21">
        <v>44</v>
      </c>
    </row>
    <row r="14" spans="1:9" x14ac:dyDescent="0.2">
      <c r="A14" s="20" t="s">
        <v>346</v>
      </c>
      <c r="B14" s="21">
        <v>425</v>
      </c>
      <c r="C14" s="21">
        <v>195</v>
      </c>
      <c r="D14" s="21">
        <v>108</v>
      </c>
      <c r="E14" s="21">
        <v>38</v>
      </c>
      <c r="F14" s="21">
        <v>22</v>
      </c>
      <c r="G14" s="21">
        <v>5</v>
      </c>
      <c r="H14" s="21">
        <v>29</v>
      </c>
      <c r="I14" s="21">
        <v>28</v>
      </c>
    </row>
    <row r="15" spans="1:9" x14ac:dyDescent="0.2">
      <c r="A15" s="20" t="s">
        <v>347</v>
      </c>
      <c r="B15" s="21">
        <v>217</v>
      </c>
      <c r="C15" s="21">
        <v>70</v>
      </c>
      <c r="D15" s="21">
        <v>74</v>
      </c>
      <c r="E15" s="21">
        <v>12</v>
      </c>
      <c r="F15" s="21">
        <v>13</v>
      </c>
      <c r="G15" s="21">
        <v>3</v>
      </c>
      <c r="H15" s="21">
        <v>24</v>
      </c>
      <c r="I15" s="21">
        <v>21</v>
      </c>
    </row>
    <row r="16" spans="1:9" x14ac:dyDescent="0.2">
      <c r="A16" s="20" t="s">
        <v>348</v>
      </c>
      <c r="B16" s="21">
        <v>56</v>
      </c>
      <c r="C16" s="21">
        <v>14</v>
      </c>
      <c r="D16" s="21">
        <v>20</v>
      </c>
      <c r="E16" s="21">
        <v>10</v>
      </c>
      <c r="F16" s="21">
        <v>3</v>
      </c>
      <c r="G16" s="21">
        <v>0</v>
      </c>
      <c r="H16" s="21">
        <v>7</v>
      </c>
      <c r="I16" s="21">
        <v>2</v>
      </c>
    </row>
    <row r="17" spans="1:9" x14ac:dyDescent="0.2">
      <c r="A17" s="20" t="s">
        <v>349</v>
      </c>
      <c r="B17" s="21">
        <v>13</v>
      </c>
      <c r="C17" s="21">
        <v>2</v>
      </c>
      <c r="D17" s="21">
        <v>3</v>
      </c>
      <c r="E17" s="21">
        <v>1</v>
      </c>
      <c r="F17" s="21">
        <v>2</v>
      </c>
      <c r="G17" s="21">
        <v>1</v>
      </c>
      <c r="H17" s="21">
        <v>3</v>
      </c>
      <c r="I17" s="21">
        <v>1</v>
      </c>
    </row>
    <row r="18" spans="1:9" x14ac:dyDescent="0.2">
      <c r="A18" s="20" t="s">
        <v>350</v>
      </c>
      <c r="B18" s="21">
        <v>1365</v>
      </c>
      <c r="C18" s="21">
        <v>878</v>
      </c>
      <c r="D18" s="21">
        <v>304</v>
      </c>
      <c r="E18" s="21">
        <v>73</v>
      </c>
      <c r="F18" s="21">
        <v>18</v>
      </c>
      <c r="G18" s="21">
        <v>4</v>
      </c>
      <c r="H18" s="21">
        <v>20</v>
      </c>
      <c r="I18" s="21">
        <v>68</v>
      </c>
    </row>
    <row r="19" spans="1:9" x14ac:dyDescent="0.2">
      <c r="A19" s="20" t="s">
        <v>351</v>
      </c>
      <c r="B19" s="21">
        <v>1026</v>
      </c>
      <c r="C19" s="21">
        <v>519</v>
      </c>
      <c r="D19" s="21">
        <v>280</v>
      </c>
      <c r="E19" s="21">
        <v>79</v>
      </c>
      <c r="F19" s="21">
        <v>33</v>
      </c>
      <c r="G19" s="21">
        <v>5</v>
      </c>
      <c r="H19" s="21">
        <v>38</v>
      </c>
      <c r="I19" s="21">
        <v>72</v>
      </c>
    </row>
    <row r="20" spans="1:9" x14ac:dyDescent="0.2">
      <c r="A20" s="20" t="s">
        <v>352</v>
      </c>
      <c r="B20" s="21">
        <v>286</v>
      </c>
      <c r="C20" s="21">
        <v>86</v>
      </c>
      <c r="D20" s="21">
        <v>97</v>
      </c>
      <c r="E20" s="21">
        <v>23</v>
      </c>
      <c r="F20" s="21">
        <v>18</v>
      </c>
      <c r="G20" s="21">
        <v>4</v>
      </c>
      <c r="H20" s="21">
        <v>34</v>
      </c>
      <c r="I20" s="21">
        <v>24</v>
      </c>
    </row>
    <row r="21" spans="1:9" x14ac:dyDescent="0.2">
      <c r="A21" s="20" t="s">
        <v>353</v>
      </c>
      <c r="B21" s="21">
        <v>1312</v>
      </c>
      <c r="C21" s="21">
        <v>605</v>
      </c>
      <c r="D21" s="21">
        <v>377</v>
      </c>
      <c r="E21" s="21">
        <v>102</v>
      </c>
      <c r="F21" s="21">
        <v>51</v>
      </c>
      <c r="G21" s="21">
        <v>9</v>
      </c>
      <c r="H21" s="21">
        <v>72</v>
      </c>
      <c r="I21" s="21">
        <v>96</v>
      </c>
    </row>
    <row r="22" spans="1:9" x14ac:dyDescent="0.2">
      <c r="A22" s="9" t="s">
        <v>354</v>
      </c>
      <c r="B22" s="10">
        <v>298</v>
      </c>
      <c r="C22" s="10">
        <v>217</v>
      </c>
      <c r="D22" s="10">
        <v>43</v>
      </c>
      <c r="E22" s="10">
        <v>14</v>
      </c>
      <c r="F22" s="10">
        <v>7</v>
      </c>
      <c r="G22" s="10">
        <v>2</v>
      </c>
      <c r="H22" s="10">
        <v>6</v>
      </c>
      <c r="I22" s="10">
        <v>9</v>
      </c>
    </row>
    <row r="23" spans="1:9" x14ac:dyDescent="0.2">
      <c r="A23" s="20" t="s">
        <v>344</v>
      </c>
      <c r="B23" s="21">
        <v>388</v>
      </c>
      <c r="C23" s="21">
        <v>245</v>
      </c>
      <c r="D23" s="21">
        <v>76</v>
      </c>
      <c r="E23" s="21">
        <v>23</v>
      </c>
      <c r="F23" s="21">
        <v>7</v>
      </c>
      <c r="G23" s="21">
        <v>0</v>
      </c>
      <c r="H23" s="21">
        <v>6</v>
      </c>
      <c r="I23" s="21">
        <v>31</v>
      </c>
    </row>
    <row r="24" spans="1:9" x14ac:dyDescent="0.2">
      <c r="A24" s="20" t="s">
        <v>345</v>
      </c>
      <c r="B24" s="21">
        <v>299</v>
      </c>
      <c r="C24" s="21">
        <v>167</v>
      </c>
      <c r="D24" s="21">
        <v>67</v>
      </c>
      <c r="E24" s="21">
        <v>24</v>
      </c>
      <c r="F24" s="21">
        <v>5</v>
      </c>
      <c r="G24" s="21">
        <v>0</v>
      </c>
      <c r="H24" s="21">
        <v>8</v>
      </c>
      <c r="I24" s="21">
        <v>28</v>
      </c>
    </row>
    <row r="25" spans="1:9" x14ac:dyDescent="0.2">
      <c r="A25" s="20" t="s">
        <v>346</v>
      </c>
      <c r="B25" s="21">
        <v>192</v>
      </c>
      <c r="C25" s="21">
        <v>107</v>
      </c>
      <c r="D25" s="21">
        <v>35</v>
      </c>
      <c r="E25" s="21">
        <v>10</v>
      </c>
      <c r="F25" s="21">
        <v>9</v>
      </c>
      <c r="G25" s="21">
        <v>2</v>
      </c>
      <c r="H25" s="21">
        <v>14</v>
      </c>
      <c r="I25" s="21">
        <v>15</v>
      </c>
    </row>
    <row r="26" spans="1:9" x14ac:dyDescent="0.2">
      <c r="A26" s="20" t="s">
        <v>347</v>
      </c>
      <c r="B26" s="21">
        <v>77</v>
      </c>
      <c r="C26" s="21">
        <v>30</v>
      </c>
      <c r="D26" s="21">
        <v>24</v>
      </c>
      <c r="E26" s="21">
        <v>2</v>
      </c>
      <c r="F26" s="21">
        <v>2</v>
      </c>
      <c r="G26" s="21">
        <v>2</v>
      </c>
      <c r="H26" s="21">
        <v>8</v>
      </c>
      <c r="I26" s="21">
        <v>9</v>
      </c>
    </row>
    <row r="27" spans="1:9" x14ac:dyDescent="0.2">
      <c r="A27" s="20" t="s">
        <v>348</v>
      </c>
      <c r="B27" s="21">
        <v>19</v>
      </c>
      <c r="C27" s="21">
        <v>5</v>
      </c>
      <c r="D27" s="21">
        <v>6</v>
      </c>
      <c r="E27" s="21">
        <v>4</v>
      </c>
      <c r="F27" s="21">
        <v>1</v>
      </c>
      <c r="G27" s="21">
        <v>0</v>
      </c>
      <c r="H27" s="21">
        <v>2</v>
      </c>
      <c r="I27" s="21">
        <v>1</v>
      </c>
    </row>
    <row r="28" spans="1:9" x14ac:dyDescent="0.2">
      <c r="A28" s="20" t="s">
        <v>349</v>
      </c>
      <c r="B28" s="21">
        <v>4</v>
      </c>
      <c r="C28" s="21">
        <v>0</v>
      </c>
      <c r="D28" s="21">
        <v>2</v>
      </c>
      <c r="E28" s="21">
        <v>0</v>
      </c>
      <c r="F28" s="21">
        <v>1</v>
      </c>
      <c r="G28" s="21">
        <v>0</v>
      </c>
      <c r="H28" s="21">
        <v>1</v>
      </c>
      <c r="I28" s="21">
        <v>0</v>
      </c>
    </row>
    <row r="29" spans="1:9" x14ac:dyDescent="0.2">
      <c r="A29" s="20" t="s">
        <v>350</v>
      </c>
      <c r="B29" s="21">
        <v>686</v>
      </c>
      <c r="C29" s="21">
        <v>462</v>
      </c>
      <c r="D29" s="21">
        <v>119</v>
      </c>
      <c r="E29" s="21">
        <v>37</v>
      </c>
      <c r="F29" s="21">
        <v>14</v>
      </c>
      <c r="G29" s="21">
        <v>2</v>
      </c>
      <c r="H29" s="21">
        <v>12</v>
      </c>
      <c r="I29" s="21">
        <v>40</v>
      </c>
    </row>
    <row r="30" spans="1:9" x14ac:dyDescent="0.2">
      <c r="A30" s="20" t="s">
        <v>351</v>
      </c>
      <c r="B30" s="21">
        <v>491</v>
      </c>
      <c r="C30" s="21">
        <v>274</v>
      </c>
      <c r="D30" s="21">
        <v>102</v>
      </c>
      <c r="E30" s="21">
        <v>34</v>
      </c>
      <c r="F30" s="21">
        <v>14</v>
      </c>
      <c r="G30" s="21">
        <v>2</v>
      </c>
      <c r="H30" s="21">
        <v>22</v>
      </c>
      <c r="I30" s="21">
        <v>43</v>
      </c>
    </row>
    <row r="31" spans="1:9" x14ac:dyDescent="0.2">
      <c r="A31" s="20" t="s">
        <v>352</v>
      </c>
      <c r="B31" s="21">
        <v>100</v>
      </c>
      <c r="C31" s="21">
        <v>35</v>
      </c>
      <c r="D31" s="21">
        <v>32</v>
      </c>
      <c r="E31" s="21">
        <v>6</v>
      </c>
      <c r="F31" s="21">
        <v>4</v>
      </c>
      <c r="G31" s="21">
        <v>2</v>
      </c>
      <c r="H31" s="21">
        <v>11</v>
      </c>
      <c r="I31" s="21">
        <v>10</v>
      </c>
    </row>
    <row r="32" spans="1:9" x14ac:dyDescent="0.2">
      <c r="A32" s="20" t="s">
        <v>353</v>
      </c>
      <c r="B32" s="21">
        <v>591</v>
      </c>
      <c r="C32" s="21">
        <v>309</v>
      </c>
      <c r="D32" s="21">
        <v>134</v>
      </c>
      <c r="E32" s="21">
        <v>40</v>
      </c>
      <c r="F32" s="21">
        <v>18</v>
      </c>
      <c r="G32" s="21">
        <v>4</v>
      </c>
      <c r="H32" s="21">
        <v>33</v>
      </c>
      <c r="I32" s="21">
        <v>53</v>
      </c>
    </row>
    <row r="33" spans="1:9" x14ac:dyDescent="0.2">
      <c r="A33" s="9" t="s">
        <v>355</v>
      </c>
      <c r="B33" s="10">
        <v>312</v>
      </c>
      <c r="C33" s="10">
        <v>208</v>
      </c>
      <c r="D33" s="10">
        <v>71</v>
      </c>
      <c r="E33" s="10">
        <v>12</v>
      </c>
      <c r="F33" s="10">
        <v>2</v>
      </c>
      <c r="G33" s="10">
        <v>1</v>
      </c>
      <c r="H33" s="10">
        <v>1</v>
      </c>
      <c r="I33" s="10">
        <v>17</v>
      </c>
    </row>
    <row r="34" spans="1:9" x14ac:dyDescent="0.2">
      <c r="A34" s="20" t="s">
        <v>344</v>
      </c>
      <c r="B34" s="21">
        <v>367</v>
      </c>
      <c r="C34" s="21">
        <v>208</v>
      </c>
      <c r="D34" s="21">
        <v>114</v>
      </c>
      <c r="E34" s="21">
        <v>24</v>
      </c>
      <c r="F34" s="21">
        <v>2</v>
      </c>
      <c r="G34" s="21">
        <v>1</v>
      </c>
      <c r="H34" s="21">
        <v>7</v>
      </c>
      <c r="I34" s="21">
        <v>11</v>
      </c>
    </row>
    <row r="35" spans="1:9" x14ac:dyDescent="0.2">
      <c r="A35" s="20" t="s">
        <v>345</v>
      </c>
      <c r="B35" s="21">
        <v>302</v>
      </c>
      <c r="C35" s="21">
        <v>157</v>
      </c>
      <c r="D35" s="21">
        <v>105</v>
      </c>
      <c r="E35" s="21">
        <v>17</v>
      </c>
      <c r="F35" s="21">
        <v>6</v>
      </c>
      <c r="G35" s="21">
        <v>0</v>
      </c>
      <c r="H35" s="21">
        <v>1</v>
      </c>
      <c r="I35" s="21">
        <v>16</v>
      </c>
    </row>
    <row r="36" spans="1:9" x14ac:dyDescent="0.2">
      <c r="A36" s="20" t="s">
        <v>346</v>
      </c>
      <c r="B36" s="21">
        <v>233</v>
      </c>
      <c r="C36" s="21">
        <v>88</v>
      </c>
      <c r="D36" s="21">
        <v>73</v>
      </c>
      <c r="E36" s="21">
        <v>28</v>
      </c>
      <c r="F36" s="21">
        <v>13</v>
      </c>
      <c r="G36" s="21">
        <v>3</v>
      </c>
      <c r="H36" s="21">
        <v>15</v>
      </c>
      <c r="I36" s="21">
        <v>13</v>
      </c>
    </row>
    <row r="37" spans="1:9" x14ac:dyDescent="0.2">
      <c r="A37" s="20" t="s">
        <v>347</v>
      </c>
      <c r="B37" s="21">
        <v>140</v>
      </c>
      <c r="C37" s="21">
        <v>40</v>
      </c>
      <c r="D37" s="21">
        <v>50</v>
      </c>
      <c r="E37" s="21">
        <v>10</v>
      </c>
      <c r="F37" s="21">
        <v>11</v>
      </c>
      <c r="G37" s="21">
        <v>1</v>
      </c>
      <c r="H37" s="21">
        <v>16</v>
      </c>
      <c r="I37" s="21">
        <v>12</v>
      </c>
    </row>
    <row r="38" spans="1:9" x14ac:dyDescent="0.2">
      <c r="A38" s="20" t="s">
        <v>348</v>
      </c>
      <c r="B38" s="21">
        <v>37</v>
      </c>
      <c r="C38" s="21">
        <v>9</v>
      </c>
      <c r="D38" s="21">
        <v>14</v>
      </c>
      <c r="E38" s="21">
        <v>6</v>
      </c>
      <c r="F38" s="21">
        <v>2</v>
      </c>
      <c r="G38" s="21">
        <v>0</v>
      </c>
      <c r="H38" s="21">
        <v>5</v>
      </c>
      <c r="I38" s="21">
        <v>1</v>
      </c>
    </row>
    <row r="39" spans="1:9" x14ac:dyDescent="0.2">
      <c r="A39" s="20" t="s">
        <v>349</v>
      </c>
      <c r="B39" s="21">
        <v>9</v>
      </c>
      <c r="C39" s="21">
        <v>2</v>
      </c>
      <c r="D39" s="21">
        <v>1</v>
      </c>
      <c r="E39" s="21">
        <v>1</v>
      </c>
      <c r="F39" s="21">
        <v>1</v>
      </c>
      <c r="G39" s="21">
        <v>1</v>
      </c>
      <c r="H39" s="21">
        <v>2</v>
      </c>
      <c r="I39" s="21">
        <v>1</v>
      </c>
    </row>
    <row r="40" spans="1:9" x14ac:dyDescent="0.2">
      <c r="A40" s="20" t="s">
        <v>350</v>
      </c>
      <c r="B40" s="21">
        <v>679</v>
      </c>
      <c r="C40" s="21">
        <v>416</v>
      </c>
      <c r="D40" s="21">
        <v>185</v>
      </c>
      <c r="E40" s="21">
        <v>36</v>
      </c>
      <c r="F40" s="21">
        <v>4</v>
      </c>
      <c r="G40" s="21">
        <v>2</v>
      </c>
      <c r="H40" s="21">
        <v>8</v>
      </c>
      <c r="I40" s="21">
        <v>28</v>
      </c>
    </row>
    <row r="41" spans="1:9" x14ac:dyDescent="0.2">
      <c r="A41" s="20" t="s">
        <v>351</v>
      </c>
      <c r="B41" s="21">
        <v>535</v>
      </c>
      <c r="C41" s="21">
        <v>245</v>
      </c>
      <c r="D41" s="21">
        <v>178</v>
      </c>
      <c r="E41" s="21">
        <v>45</v>
      </c>
      <c r="F41" s="21">
        <v>19</v>
      </c>
      <c r="G41" s="21">
        <v>3</v>
      </c>
      <c r="H41" s="21">
        <v>16</v>
      </c>
      <c r="I41" s="21">
        <v>29</v>
      </c>
    </row>
    <row r="42" spans="1:9" x14ac:dyDescent="0.2">
      <c r="A42" s="20" t="s">
        <v>352</v>
      </c>
      <c r="B42" s="21">
        <v>186</v>
      </c>
      <c r="C42" s="21">
        <v>51</v>
      </c>
      <c r="D42" s="21">
        <v>65</v>
      </c>
      <c r="E42" s="21">
        <v>17</v>
      </c>
      <c r="F42" s="21">
        <v>14</v>
      </c>
      <c r="G42" s="21">
        <v>2</v>
      </c>
      <c r="H42" s="21">
        <v>23</v>
      </c>
      <c r="I42" s="21">
        <v>14</v>
      </c>
    </row>
    <row r="43" spans="1:9" x14ac:dyDescent="0.2">
      <c r="A43" s="20" t="s">
        <v>353</v>
      </c>
      <c r="B43" s="21">
        <v>721</v>
      </c>
      <c r="C43" s="21">
        <v>296</v>
      </c>
      <c r="D43" s="21">
        <v>243</v>
      </c>
      <c r="E43" s="21">
        <v>62</v>
      </c>
      <c r="F43" s="21">
        <v>33</v>
      </c>
      <c r="G43" s="21">
        <v>5</v>
      </c>
      <c r="H43" s="21">
        <v>39</v>
      </c>
      <c r="I43" s="21">
        <v>43</v>
      </c>
    </row>
    <row r="44" spans="1:9" x14ac:dyDescent="0.2">
      <c r="A44" s="9" t="s">
        <v>356</v>
      </c>
      <c r="B44" s="9"/>
      <c r="C44" s="9"/>
      <c r="D44" s="9"/>
      <c r="E44" s="9"/>
      <c r="F44" s="9"/>
      <c r="G44" s="9"/>
      <c r="H44" s="9"/>
      <c r="I44" s="9"/>
    </row>
    <row r="45" spans="1:9" x14ac:dyDescent="0.2">
      <c r="A45" s="20" t="s">
        <v>357</v>
      </c>
      <c r="B45" s="21">
        <v>138</v>
      </c>
      <c r="C45" s="21">
        <v>68</v>
      </c>
      <c r="D45" s="21">
        <v>39</v>
      </c>
      <c r="E45" s="21">
        <v>12</v>
      </c>
      <c r="F45" s="21">
        <v>3</v>
      </c>
      <c r="G45" s="21">
        <v>0</v>
      </c>
      <c r="H45" s="21">
        <v>5</v>
      </c>
      <c r="I45" s="21">
        <v>11</v>
      </c>
    </row>
    <row r="46" spans="1:9" x14ac:dyDescent="0.2">
      <c r="A46" s="20" t="s">
        <v>328</v>
      </c>
      <c r="B46" s="21">
        <v>1747</v>
      </c>
      <c r="C46" s="21">
        <v>1050</v>
      </c>
      <c r="D46" s="21">
        <v>411</v>
      </c>
      <c r="E46" s="21">
        <v>98</v>
      </c>
      <c r="F46" s="21">
        <v>33</v>
      </c>
      <c r="G46" s="21">
        <v>8</v>
      </c>
      <c r="H46" s="21">
        <v>47</v>
      </c>
      <c r="I46" s="21">
        <v>100</v>
      </c>
    </row>
    <row r="47" spans="1:9" x14ac:dyDescent="0.2">
      <c r="A47" s="20" t="s">
        <v>329</v>
      </c>
      <c r="B47" s="21">
        <v>191</v>
      </c>
      <c r="C47" s="21">
        <v>104</v>
      </c>
      <c r="D47" s="21">
        <v>45</v>
      </c>
      <c r="E47" s="21">
        <v>18</v>
      </c>
      <c r="F47" s="21">
        <v>7</v>
      </c>
      <c r="G47" s="21">
        <v>1</v>
      </c>
      <c r="H47" s="21">
        <v>7</v>
      </c>
      <c r="I47" s="21">
        <v>9</v>
      </c>
    </row>
    <row r="48" spans="1:9" x14ac:dyDescent="0.2">
      <c r="A48" s="20" t="s">
        <v>330</v>
      </c>
      <c r="B48" s="21">
        <v>544</v>
      </c>
      <c r="C48" s="21">
        <v>235</v>
      </c>
      <c r="D48" s="21">
        <v>172</v>
      </c>
      <c r="E48" s="21">
        <v>44</v>
      </c>
      <c r="F48" s="21">
        <v>25</v>
      </c>
      <c r="G48" s="21">
        <v>3</v>
      </c>
      <c r="H48" s="21">
        <v>30</v>
      </c>
      <c r="I48" s="21">
        <v>35</v>
      </c>
    </row>
    <row r="49" spans="1:9" x14ac:dyDescent="0.2">
      <c r="A49" s="20" t="s">
        <v>358</v>
      </c>
      <c r="B49" s="21">
        <v>57</v>
      </c>
      <c r="C49" s="21">
        <v>26</v>
      </c>
      <c r="D49" s="21">
        <v>14</v>
      </c>
      <c r="E49" s="21">
        <v>3</v>
      </c>
      <c r="F49" s="21">
        <v>1</v>
      </c>
      <c r="G49" s="21">
        <v>1</v>
      </c>
      <c r="H49" s="21">
        <v>3</v>
      </c>
      <c r="I49" s="21">
        <v>9</v>
      </c>
    </row>
    <row r="50" spans="1:9" x14ac:dyDescent="0.2">
      <c r="A50" s="9" t="s">
        <v>359</v>
      </c>
      <c r="B50" s="10">
        <v>89</v>
      </c>
      <c r="C50" s="10">
        <v>48</v>
      </c>
      <c r="D50" s="10">
        <v>20</v>
      </c>
      <c r="E50" s="10">
        <v>9</v>
      </c>
      <c r="F50" s="10">
        <v>2</v>
      </c>
      <c r="G50" s="10">
        <v>0</v>
      </c>
      <c r="H50" s="10">
        <v>2</v>
      </c>
      <c r="I50" s="10">
        <v>8</v>
      </c>
    </row>
    <row r="51" spans="1:9" x14ac:dyDescent="0.2">
      <c r="A51" s="20" t="s">
        <v>331</v>
      </c>
      <c r="B51" s="21">
        <v>977</v>
      </c>
      <c r="C51" s="21">
        <v>610</v>
      </c>
      <c r="D51" s="21">
        <v>190</v>
      </c>
      <c r="E51" s="21">
        <v>48</v>
      </c>
      <c r="F51" s="21">
        <v>23</v>
      </c>
      <c r="G51" s="21">
        <v>5</v>
      </c>
      <c r="H51" s="21">
        <v>32</v>
      </c>
      <c r="I51" s="21">
        <v>69</v>
      </c>
    </row>
    <row r="52" spans="1:9" x14ac:dyDescent="0.2">
      <c r="A52" s="20" t="s">
        <v>332</v>
      </c>
      <c r="B52" s="21">
        <v>73</v>
      </c>
      <c r="C52" s="21">
        <v>43</v>
      </c>
      <c r="D52" s="21">
        <v>13</v>
      </c>
      <c r="E52" s="21">
        <v>10</v>
      </c>
      <c r="F52" s="21">
        <v>2</v>
      </c>
      <c r="G52" s="21">
        <v>0</v>
      </c>
      <c r="H52" s="21">
        <v>1</v>
      </c>
      <c r="I52" s="21">
        <v>4</v>
      </c>
    </row>
    <row r="53" spans="1:9" x14ac:dyDescent="0.2">
      <c r="A53" s="20" t="s">
        <v>333</v>
      </c>
      <c r="B53" s="21">
        <v>108</v>
      </c>
      <c r="C53" s="21">
        <v>57</v>
      </c>
      <c r="D53" s="21">
        <v>21</v>
      </c>
      <c r="E53" s="21">
        <v>7</v>
      </c>
      <c r="F53" s="21">
        <v>4</v>
      </c>
      <c r="G53" s="21">
        <v>0</v>
      </c>
      <c r="H53" s="21">
        <v>10</v>
      </c>
      <c r="I53" s="21">
        <v>9</v>
      </c>
    </row>
    <row r="54" spans="1:9" x14ac:dyDescent="0.2">
      <c r="A54" s="20" t="s">
        <v>358</v>
      </c>
      <c r="B54" s="21">
        <v>30</v>
      </c>
      <c r="C54" s="21">
        <v>13</v>
      </c>
      <c r="D54" s="21">
        <v>9</v>
      </c>
      <c r="E54" s="21">
        <v>3</v>
      </c>
      <c r="F54" s="21">
        <v>1</v>
      </c>
      <c r="G54" s="21">
        <v>1</v>
      </c>
      <c r="H54" s="21">
        <v>0</v>
      </c>
      <c r="I54" s="21">
        <v>3</v>
      </c>
    </row>
    <row r="55" spans="1:9" x14ac:dyDescent="0.2">
      <c r="A55" s="9" t="s">
        <v>360</v>
      </c>
      <c r="B55" s="10">
        <v>49</v>
      </c>
      <c r="C55" s="10">
        <v>20</v>
      </c>
      <c r="D55" s="10">
        <v>19</v>
      </c>
      <c r="E55" s="10">
        <v>3</v>
      </c>
      <c r="F55" s="10">
        <v>1</v>
      </c>
      <c r="G55" s="10">
        <v>0</v>
      </c>
      <c r="H55" s="10">
        <v>3</v>
      </c>
      <c r="I55" s="10">
        <v>3</v>
      </c>
    </row>
    <row r="56" spans="1:9" x14ac:dyDescent="0.2">
      <c r="A56" s="20" t="s">
        <v>331</v>
      </c>
      <c r="B56" s="21">
        <v>770</v>
      </c>
      <c r="C56" s="21">
        <v>440</v>
      </c>
      <c r="D56" s="21">
        <v>221</v>
      </c>
      <c r="E56" s="21">
        <v>50</v>
      </c>
      <c r="F56" s="21">
        <v>10</v>
      </c>
      <c r="G56" s="21">
        <v>3</v>
      </c>
      <c r="H56" s="21">
        <v>15</v>
      </c>
      <c r="I56" s="21">
        <v>31</v>
      </c>
    </row>
    <row r="57" spans="1:9" x14ac:dyDescent="0.2">
      <c r="A57" s="20" t="s">
        <v>332</v>
      </c>
      <c r="B57" s="21">
        <v>118</v>
      </c>
      <c r="C57" s="21">
        <v>61</v>
      </c>
      <c r="D57" s="21">
        <v>32</v>
      </c>
      <c r="E57" s="21">
        <v>8</v>
      </c>
      <c r="F57" s="21">
        <v>5</v>
      </c>
      <c r="G57" s="21">
        <v>1</v>
      </c>
      <c r="H57" s="21">
        <v>6</v>
      </c>
      <c r="I57" s="21">
        <v>5</v>
      </c>
    </row>
    <row r="58" spans="1:9" x14ac:dyDescent="0.2">
      <c r="A58" s="20" t="s">
        <v>333</v>
      </c>
      <c r="B58" s="21">
        <v>436</v>
      </c>
      <c r="C58" s="21">
        <v>178</v>
      </c>
      <c r="D58" s="21">
        <v>151</v>
      </c>
      <c r="E58" s="21">
        <v>37</v>
      </c>
      <c r="F58" s="21">
        <v>21</v>
      </c>
      <c r="G58" s="21">
        <v>3</v>
      </c>
      <c r="H58" s="21">
        <v>20</v>
      </c>
      <c r="I58" s="21">
        <v>26</v>
      </c>
    </row>
    <row r="59" spans="1:9" x14ac:dyDescent="0.2">
      <c r="A59" s="20" t="s">
        <v>358</v>
      </c>
      <c r="B59" s="21">
        <v>27</v>
      </c>
      <c r="C59" s="21">
        <v>13</v>
      </c>
      <c r="D59" s="21">
        <v>5</v>
      </c>
      <c r="E59" s="21">
        <v>0</v>
      </c>
      <c r="F59" s="21">
        <v>0</v>
      </c>
      <c r="G59" s="21">
        <v>0</v>
      </c>
      <c r="H59" s="21">
        <v>3</v>
      </c>
      <c r="I59" s="21">
        <v>6</v>
      </c>
    </row>
    <row r="60" spans="1:9" x14ac:dyDescent="0.2">
      <c r="A60" s="9" t="s">
        <v>361</v>
      </c>
      <c r="B60" s="9"/>
      <c r="C60" s="9"/>
      <c r="D60" s="9"/>
      <c r="E60" s="9"/>
      <c r="F60" s="9"/>
      <c r="G60" s="9"/>
      <c r="H60" s="9"/>
      <c r="I60" s="9"/>
    </row>
    <row r="61" spans="1:9" x14ac:dyDescent="0.2">
      <c r="A61" s="20" t="s">
        <v>362</v>
      </c>
      <c r="B61" s="21">
        <v>360</v>
      </c>
      <c r="C61" s="21">
        <v>187</v>
      </c>
      <c r="D61" s="21">
        <v>89</v>
      </c>
      <c r="E61" s="21">
        <v>31</v>
      </c>
      <c r="F61" s="21">
        <v>14</v>
      </c>
      <c r="G61" s="21">
        <v>0</v>
      </c>
      <c r="H61" s="21">
        <v>16</v>
      </c>
      <c r="I61" s="21">
        <v>23</v>
      </c>
    </row>
    <row r="62" spans="1:9" x14ac:dyDescent="0.2">
      <c r="A62" s="20" t="s">
        <v>363</v>
      </c>
      <c r="B62" s="21">
        <v>1326</v>
      </c>
      <c r="C62" s="21">
        <v>753</v>
      </c>
      <c r="D62" s="21">
        <v>346</v>
      </c>
      <c r="E62" s="21">
        <v>72</v>
      </c>
      <c r="F62" s="21">
        <v>33</v>
      </c>
      <c r="G62" s="21">
        <v>8</v>
      </c>
      <c r="H62" s="21">
        <v>34</v>
      </c>
      <c r="I62" s="21">
        <v>80</v>
      </c>
    </row>
    <row r="63" spans="1:9" x14ac:dyDescent="0.2">
      <c r="A63" s="20" t="s">
        <v>364</v>
      </c>
      <c r="B63" s="21">
        <v>649</v>
      </c>
      <c r="C63" s="21">
        <v>374</v>
      </c>
      <c r="D63" s="21">
        <v>159</v>
      </c>
      <c r="E63" s="21">
        <v>41</v>
      </c>
      <c r="F63" s="21">
        <v>13</v>
      </c>
      <c r="G63" s="21">
        <v>4</v>
      </c>
      <c r="H63" s="21">
        <v>27</v>
      </c>
      <c r="I63" s="21">
        <v>31</v>
      </c>
    </row>
    <row r="64" spans="1:9" x14ac:dyDescent="0.2">
      <c r="A64" s="20" t="s">
        <v>365</v>
      </c>
      <c r="B64" s="21">
        <v>277</v>
      </c>
      <c r="C64" s="21">
        <v>141</v>
      </c>
      <c r="D64" s="21">
        <v>71</v>
      </c>
      <c r="E64" s="21">
        <v>25</v>
      </c>
      <c r="F64" s="21">
        <v>7</v>
      </c>
      <c r="G64" s="21">
        <v>0</v>
      </c>
      <c r="H64" s="21">
        <v>12</v>
      </c>
      <c r="I64" s="21">
        <v>21</v>
      </c>
    </row>
    <row r="65" spans="1:9" x14ac:dyDescent="0.2">
      <c r="A65" s="20" t="s">
        <v>366</v>
      </c>
      <c r="B65" s="21">
        <v>65</v>
      </c>
      <c r="C65" s="21">
        <v>28</v>
      </c>
      <c r="D65" s="21">
        <v>16</v>
      </c>
      <c r="E65" s="21">
        <v>6</v>
      </c>
      <c r="F65" s="21">
        <v>2</v>
      </c>
      <c r="G65" s="21">
        <v>1</v>
      </c>
      <c r="H65" s="21">
        <v>3</v>
      </c>
      <c r="I65" s="21">
        <v>9</v>
      </c>
    </row>
    <row r="66" spans="1:9" x14ac:dyDescent="0.2">
      <c r="A66" s="9" t="s">
        <v>367</v>
      </c>
      <c r="B66" s="9"/>
      <c r="C66" s="9"/>
      <c r="D66" s="9"/>
      <c r="E66" s="9"/>
      <c r="F66" s="9"/>
      <c r="G66" s="9"/>
      <c r="H66" s="9"/>
      <c r="I66" s="9"/>
    </row>
    <row r="67" spans="1:9" x14ac:dyDescent="0.2">
      <c r="A67" s="20" t="s">
        <v>368</v>
      </c>
      <c r="B67" s="21">
        <v>537</v>
      </c>
      <c r="C67" s="21">
        <v>259</v>
      </c>
      <c r="D67" s="21">
        <v>156</v>
      </c>
      <c r="E67" s="21">
        <v>41</v>
      </c>
      <c r="F67" s="21">
        <v>19</v>
      </c>
      <c r="G67" s="21">
        <v>2</v>
      </c>
      <c r="H67" s="21">
        <v>20</v>
      </c>
      <c r="I67" s="21">
        <v>40</v>
      </c>
    </row>
    <row r="68" spans="1:9" x14ac:dyDescent="0.2">
      <c r="A68" s="20" t="s">
        <v>180</v>
      </c>
      <c r="B68" s="21">
        <v>1667</v>
      </c>
      <c r="C68" s="21">
        <v>1002</v>
      </c>
      <c r="D68" s="21">
        <v>404</v>
      </c>
      <c r="E68" s="21">
        <v>93</v>
      </c>
      <c r="F68" s="21">
        <v>26</v>
      </c>
      <c r="G68" s="21">
        <v>8</v>
      </c>
      <c r="H68" s="21">
        <v>39</v>
      </c>
      <c r="I68" s="21">
        <v>95</v>
      </c>
    </row>
    <row r="69" spans="1:9" x14ac:dyDescent="0.2">
      <c r="A69" s="20" t="s">
        <v>369</v>
      </c>
      <c r="B69" s="21">
        <v>99</v>
      </c>
      <c r="C69" s="21">
        <v>66</v>
      </c>
      <c r="D69" s="21">
        <v>22</v>
      </c>
      <c r="E69" s="21">
        <v>5</v>
      </c>
      <c r="F69" s="21">
        <v>0</v>
      </c>
      <c r="G69" s="21">
        <v>0</v>
      </c>
      <c r="H69" s="21">
        <v>2</v>
      </c>
      <c r="I69" s="21">
        <v>4</v>
      </c>
    </row>
    <row r="70" spans="1:9" x14ac:dyDescent="0.2">
      <c r="A70" s="20" t="s">
        <v>370</v>
      </c>
      <c r="B70" s="21">
        <v>819</v>
      </c>
      <c r="C70" s="21">
        <v>453</v>
      </c>
      <c r="D70" s="21">
        <v>206</v>
      </c>
      <c r="E70" s="21">
        <v>60</v>
      </c>
      <c r="F70" s="21">
        <v>26</v>
      </c>
      <c r="G70" s="21">
        <v>3</v>
      </c>
      <c r="H70" s="21">
        <v>34</v>
      </c>
      <c r="I70" s="21">
        <v>37</v>
      </c>
    </row>
    <row r="71" spans="1:9" x14ac:dyDescent="0.2">
      <c r="A71" s="20" t="s">
        <v>371</v>
      </c>
      <c r="B71" s="21">
        <v>87</v>
      </c>
      <c r="C71" s="21">
        <v>46</v>
      </c>
      <c r="D71" s="21">
        <v>15</v>
      </c>
      <c r="E71" s="21">
        <v>5</v>
      </c>
      <c r="F71" s="21">
        <v>5</v>
      </c>
      <c r="G71" s="21">
        <v>1</v>
      </c>
      <c r="H71" s="21">
        <v>8</v>
      </c>
      <c r="I71" s="21">
        <v>7</v>
      </c>
    </row>
    <row r="72" spans="1:9" x14ac:dyDescent="0.2">
      <c r="A72" s="20" t="s">
        <v>366</v>
      </c>
      <c r="B72" s="21">
        <v>55</v>
      </c>
      <c r="C72" s="21">
        <v>29</v>
      </c>
      <c r="D72" s="21">
        <v>11</v>
      </c>
      <c r="E72" s="21">
        <v>3</v>
      </c>
      <c r="F72" s="21">
        <v>1</v>
      </c>
      <c r="G72" s="21">
        <v>1</v>
      </c>
      <c r="H72" s="21">
        <v>3</v>
      </c>
      <c r="I72" s="21">
        <v>7</v>
      </c>
    </row>
    <row r="73" spans="1:9" x14ac:dyDescent="0.2">
      <c r="A73" s="9" t="s">
        <v>372</v>
      </c>
      <c r="B73" s="9"/>
      <c r="C73" s="9"/>
      <c r="D73" s="9"/>
      <c r="E73" s="9"/>
      <c r="F73" s="9"/>
      <c r="G73" s="9"/>
      <c r="H73" s="9"/>
      <c r="I73" s="9"/>
    </row>
    <row r="74" spans="1:9" x14ac:dyDescent="0.2">
      <c r="A74" s="20" t="s">
        <v>373</v>
      </c>
      <c r="B74" s="21">
        <v>537</v>
      </c>
      <c r="C74" s="21">
        <v>259</v>
      </c>
      <c r="D74" s="21">
        <v>156</v>
      </c>
      <c r="E74" s="21">
        <v>41</v>
      </c>
      <c r="F74" s="21">
        <v>19</v>
      </c>
      <c r="G74" s="21">
        <v>2</v>
      </c>
      <c r="H74" s="21">
        <v>20</v>
      </c>
      <c r="I74" s="21">
        <v>40</v>
      </c>
    </row>
    <row r="75" spans="1:9" x14ac:dyDescent="0.2">
      <c r="A75" s="20" t="s">
        <v>374</v>
      </c>
      <c r="B75" s="21">
        <v>1329</v>
      </c>
      <c r="C75" s="21">
        <v>751</v>
      </c>
      <c r="D75" s="21">
        <v>339</v>
      </c>
      <c r="E75" s="21">
        <v>85</v>
      </c>
      <c r="F75" s="21">
        <v>32</v>
      </c>
      <c r="G75" s="21">
        <v>6</v>
      </c>
      <c r="H75" s="21">
        <v>35</v>
      </c>
      <c r="I75" s="21">
        <v>81</v>
      </c>
    </row>
    <row r="76" spans="1:9" x14ac:dyDescent="0.2">
      <c r="A76" s="20" t="s">
        <v>375</v>
      </c>
      <c r="B76" s="21">
        <v>406</v>
      </c>
      <c r="C76" s="21">
        <v>242</v>
      </c>
      <c r="D76" s="21">
        <v>99</v>
      </c>
      <c r="E76" s="21">
        <v>25</v>
      </c>
      <c r="F76" s="21">
        <v>5</v>
      </c>
      <c r="G76" s="21">
        <v>1</v>
      </c>
      <c r="H76" s="21">
        <v>15</v>
      </c>
      <c r="I76" s="21">
        <v>19</v>
      </c>
    </row>
    <row r="77" spans="1:9" x14ac:dyDescent="0.2">
      <c r="A77" s="20" t="s">
        <v>376</v>
      </c>
      <c r="B77" s="21">
        <v>152</v>
      </c>
      <c r="C77" s="21">
        <v>93</v>
      </c>
      <c r="D77" s="21">
        <v>26</v>
      </c>
      <c r="E77" s="21">
        <v>10</v>
      </c>
      <c r="F77" s="21">
        <v>6</v>
      </c>
      <c r="G77" s="21">
        <v>1</v>
      </c>
      <c r="H77" s="21">
        <v>4</v>
      </c>
      <c r="I77" s="21">
        <v>12</v>
      </c>
    </row>
    <row r="78" spans="1:9" x14ac:dyDescent="0.2">
      <c r="A78" s="20" t="s">
        <v>377</v>
      </c>
      <c r="B78" s="21">
        <v>88</v>
      </c>
      <c r="C78" s="21">
        <v>52</v>
      </c>
      <c r="D78" s="21">
        <v>23</v>
      </c>
      <c r="E78" s="21">
        <v>6</v>
      </c>
      <c r="F78" s="21">
        <v>1</v>
      </c>
      <c r="G78" s="21">
        <v>0</v>
      </c>
      <c r="H78" s="21">
        <v>4</v>
      </c>
      <c r="I78" s="21">
        <v>2</v>
      </c>
    </row>
    <row r="79" spans="1:9" x14ac:dyDescent="0.2">
      <c r="A79" s="20" t="s">
        <v>378</v>
      </c>
      <c r="B79" s="21">
        <v>84</v>
      </c>
      <c r="C79" s="21">
        <v>46</v>
      </c>
      <c r="D79" s="21">
        <v>19</v>
      </c>
      <c r="E79" s="21">
        <v>5</v>
      </c>
      <c r="F79" s="21">
        <v>4</v>
      </c>
      <c r="G79" s="21">
        <v>1</v>
      </c>
      <c r="H79" s="21">
        <v>6</v>
      </c>
      <c r="I79" s="21">
        <v>3</v>
      </c>
    </row>
    <row r="80" spans="1:9" x14ac:dyDescent="0.2">
      <c r="A80" s="20" t="s">
        <v>366</v>
      </c>
      <c r="B80" s="21">
        <v>81</v>
      </c>
      <c r="C80" s="21">
        <v>40</v>
      </c>
      <c r="D80" s="21">
        <v>19</v>
      </c>
      <c r="E80" s="21">
        <v>3</v>
      </c>
      <c r="F80" s="21">
        <v>2</v>
      </c>
      <c r="G80" s="21">
        <v>2</v>
      </c>
      <c r="H80" s="21">
        <v>8</v>
      </c>
      <c r="I80" s="21">
        <v>7</v>
      </c>
    </row>
    <row r="81" spans="1:9" x14ac:dyDescent="0.2">
      <c r="A81" s="9" t="s">
        <v>379</v>
      </c>
      <c r="B81" s="9"/>
      <c r="C81" s="9"/>
      <c r="D81" s="9"/>
      <c r="E81" s="9"/>
      <c r="F81" s="9"/>
      <c r="G81" s="9"/>
      <c r="H81" s="9"/>
      <c r="I81" s="9"/>
    </row>
    <row r="82" spans="1:9" x14ac:dyDescent="0.2">
      <c r="A82" s="20" t="s">
        <v>380</v>
      </c>
      <c r="B82" s="21">
        <v>788</v>
      </c>
      <c r="C82" s="21">
        <v>585</v>
      </c>
      <c r="D82" s="21">
        <v>112</v>
      </c>
      <c r="E82" s="21">
        <v>27</v>
      </c>
      <c r="F82" s="21">
        <v>8</v>
      </c>
      <c r="G82" s="21">
        <v>4</v>
      </c>
      <c r="H82" s="21">
        <v>6</v>
      </c>
      <c r="I82" s="21">
        <v>46</v>
      </c>
    </row>
    <row r="83" spans="1:9" x14ac:dyDescent="0.2">
      <c r="A83" s="20" t="s">
        <v>381</v>
      </c>
      <c r="B83" s="21">
        <v>1824</v>
      </c>
      <c r="C83" s="21">
        <v>867</v>
      </c>
      <c r="D83" s="21">
        <v>553</v>
      </c>
      <c r="E83" s="21">
        <v>146</v>
      </c>
      <c r="F83" s="21">
        <v>59</v>
      </c>
      <c r="G83" s="21">
        <v>8</v>
      </c>
      <c r="H83" s="21">
        <v>82</v>
      </c>
      <c r="I83" s="21">
        <v>109</v>
      </c>
    </row>
    <row r="84" spans="1:9" x14ac:dyDescent="0.2">
      <c r="A84" s="20" t="s">
        <v>366</v>
      </c>
      <c r="B84" s="21">
        <v>65</v>
      </c>
      <c r="C84" s="21">
        <v>31</v>
      </c>
      <c r="D84" s="21">
        <v>16</v>
      </c>
      <c r="E84" s="21">
        <v>2</v>
      </c>
      <c r="F84" s="21">
        <v>2</v>
      </c>
      <c r="G84" s="21">
        <v>1</v>
      </c>
      <c r="H84" s="21">
        <v>4</v>
      </c>
      <c r="I84" s="21">
        <v>9</v>
      </c>
    </row>
    <row r="85" spans="1:9" x14ac:dyDescent="0.2">
      <c r="A85" s="9" t="s">
        <v>382</v>
      </c>
      <c r="B85" s="9"/>
      <c r="C85" s="9"/>
      <c r="D85" s="9"/>
      <c r="E85" s="9"/>
      <c r="F85" s="9"/>
      <c r="G85" s="9"/>
      <c r="H85" s="9"/>
      <c r="I85" s="9"/>
    </row>
    <row r="86" spans="1:9" x14ac:dyDescent="0.2">
      <c r="A86" s="20" t="s">
        <v>383</v>
      </c>
      <c r="B86" s="21">
        <v>393</v>
      </c>
      <c r="C86" s="21">
        <v>301</v>
      </c>
      <c r="D86" s="21">
        <v>36</v>
      </c>
      <c r="E86" s="21">
        <v>13</v>
      </c>
      <c r="F86" s="21">
        <v>4</v>
      </c>
      <c r="G86" s="21">
        <v>2</v>
      </c>
      <c r="H86" s="21">
        <v>3</v>
      </c>
      <c r="I86" s="21">
        <v>34</v>
      </c>
    </row>
    <row r="87" spans="1:9" x14ac:dyDescent="0.2">
      <c r="A87" s="20" t="s">
        <v>181</v>
      </c>
      <c r="B87" s="21">
        <v>1944</v>
      </c>
      <c r="C87" s="21">
        <v>1014</v>
      </c>
      <c r="D87" s="21">
        <v>552</v>
      </c>
      <c r="E87" s="21">
        <v>135</v>
      </c>
      <c r="F87" s="21">
        <v>56</v>
      </c>
      <c r="G87" s="21">
        <v>7</v>
      </c>
      <c r="H87" s="21">
        <v>74</v>
      </c>
      <c r="I87" s="21">
        <v>106</v>
      </c>
    </row>
    <row r="88" spans="1:9" x14ac:dyDescent="0.2">
      <c r="A88" s="20" t="s">
        <v>182</v>
      </c>
      <c r="B88" s="21">
        <v>38</v>
      </c>
      <c r="C88" s="21">
        <v>19</v>
      </c>
      <c r="D88" s="21">
        <v>11</v>
      </c>
      <c r="E88" s="21">
        <v>3</v>
      </c>
      <c r="F88" s="21">
        <v>0</v>
      </c>
      <c r="G88" s="21">
        <v>0</v>
      </c>
      <c r="H88" s="21">
        <v>3</v>
      </c>
      <c r="I88" s="21">
        <v>2</v>
      </c>
    </row>
    <row r="89" spans="1:9" x14ac:dyDescent="0.2">
      <c r="A89" s="20" t="s">
        <v>384</v>
      </c>
      <c r="B89" s="21">
        <v>36</v>
      </c>
      <c r="C89" s="21">
        <v>15</v>
      </c>
      <c r="D89" s="21">
        <v>14</v>
      </c>
      <c r="E89" s="21">
        <v>3</v>
      </c>
      <c r="F89" s="21">
        <v>2</v>
      </c>
      <c r="G89" s="21">
        <v>0</v>
      </c>
      <c r="H89" s="21">
        <v>2</v>
      </c>
      <c r="I89" s="21">
        <v>0</v>
      </c>
    </row>
    <row r="90" spans="1:9" x14ac:dyDescent="0.2">
      <c r="A90" s="20" t="s">
        <v>183</v>
      </c>
      <c r="B90" s="21">
        <v>53</v>
      </c>
      <c r="C90" s="21">
        <v>32</v>
      </c>
      <c r="D90" s="21">
        <v>12</v>
      </c>
      <c r="E90" s="21">
        <v>5</v>
      </c>
      <c r="F90" s="21">
        <v>0</v>
      </c>
      <c r="G90" s="21">
        <v>1</v>
      </c>
      <c r="H90" s="21">
        <v>2</v>
      </c>
      <c r="I90" s="21">
        <v>1</v>
      </c>
    </row>
    <row r="91" spans="1:9" x14ac:dyDescent="0.2">
      <c r="A91" s="20" t="s">
        <v>385</v>
      </c>
      <c r="B91" s="21">
        <v>22</v>
      </c>
      <c r="C91" s="21">
        <v>10</v>
      </c>
      <c r="D91" s="21">
        <v>3</v>
      </c>
      <c r="E91" s="21">
        <v>2</v>
      </c>
      <c r="F91" s="21">
        <v>3</v>
      </c>
      <c r="G91" s="21">
        <v>0</v>
      </c>
      <c r="H91" s="21">
        <v>3</v>
      </c>
      <c r="I91" s="21">
        <v>1</v>
      </c>
    </row>
    <row r="92" spans="1:9" x14ac:dyDescent="0.2">
      <c r="A92" s="20" t="s">
        <v>386</v>
      </c>
      <c r="B92" s="21">
        <v>32</v>
      </c>
      <c r="C92" s="21">
        <v>12</v>
      </c>
      <c r="D92" s="21">
        <v>11</v>
      </c>
      <c r="E92" s="21">
        <v>5</v>
      </c>
      <c r="F92" s="21">
        <v>0</v>
      </c>
      <c r="G92" s="21">
        <v>0</v>
      </c>
      <c r="H92" s="21">
        <v>0</v>
      </c>
      <c r="I92" s="21">
        <v>4</v>
      </c>
    </row>
    <row r="93" spans="1:9" x14ac:dyDescent="0.2">
      <c r="A93" s="20" t="s">
        <v>387</v>
      </c>
      <c r="B93" s="21">
        <v>9</v>
      </c>
      <c r="C93" s="21">
        <v>6</v>
      </c>
      <c r="D93" s="21">
        <v>0</v>
      </c>
      <c r="E93" s="21">
        <v>1</v>
      </c>
      <c r="F93" s="21">
        <v>1</v>
      </c>
      <c r="G93" s="21">
        <v>0</v>
      </c>
      <c r="H93" s="21">
        <v>1</v>
      </c>
      <c r="I93" s="21">
        <v>0</v>
      </c>
    </row>
    <row r="94" spans="1:9" x14ac:dyDescent="0.2">
      <c r="A94" s="20" t="s">
        <v>366</v>
      </c>
      <c r="B94" s="21">
        <v>150</v>
      </c>
      <c r="C94" s="21">
        <v>74</v>
      </c>
      <c r="D94" s="21">
        <v>42</v>
      </c>
      <c r="E94" s="21">
        <v>8</v>
      </c>
      <c r="F94" s="21">
        <v>3</v>
      </c>
      <c r="G94" s="21">
        <v>3</v>
      </c>
      <c r="H94" s="21">
        <v>4</v>
      </c>
      <c r="I94" s="21">
        <v>16</v>
      </c>
    </row>
    <row r="95" spans="1:9" x14ac:dyDescent="0.2">
      <c r="A95" s="9" t="s">
        <v>388</v>
      </c>
      <c r="B95" s="9"/>
      <c r="C95" s="9"/>
      <c r="D95" s="9"/>
      <c r="E95" s="9"/>
      <c r="F95" s="9"/>
      <c r="G95" s="9"/>
      <c r="H95" s="9"/>
      <c r="I95" s="9"/>
    </row>
    <row r="96" spans="1:9" x14ac:dyDescent="0.2">
      <c r="A96" s="20" t="s">
        <v>184</v>
      </c>
      <c r="B96" s="21">
        <v>54</v>
      </c>
      <c r="C96" s="21">
        <v>23</v>
      </c>
      <c r="D96" s="21">
        <v>16</v>
      </c>
      <c r="E96" s="21">
        <v>4</v>
      </c>
      <c r="F96" s="21">
        <v>3</v>
      </c>
      <c r="G96" s="21">
        <v>1</v>
      </c>
      <c r="H96" s="21">
        <v>3</v>
      </c>
      <c r="I96" s="21">
        <v>4</v>
      </c>
    </row>
    <row r="97" spans="1:9" x14ac:dyDescent="0.2">
      <c r="A97" s="20" t="s">
        <v>185</v>
      </c>
      <c r="B97" s="21">
        <v>196</v>
      </c>
      <c r="C97" s="21">
        <v>84</v>
      </c>
      <c r="D97" s="21">
        <v>59</v>
      </c>
      <c r="E97" s="21">
        <v>20</v>
      </c>
      <c r="F97" s="21">
        <v>11</v>
      </c>
      <c r="G97" s="21">
        <v>1</v>
      </c>
      <c r="H97" s="21">
        <v>8</v>
      </c>
      <c r="I97" s="21">
        <v>13</v>
      </c>
    </row>
    <row r="98" spans="1:9" x14ac:dyDescent="0.2">
      <c r="A98" s="20" t="s">
        <v>186</v>
      </c>
      <c r="B98" s="21">
        <v>310</v>
      </c>
      <c r="C98" s="21">
        <v>155</v>
      </c>
      <c r="D98" s="21">
        <v>92</v>
      </c>
      <c r="E98" s="21">
        <v>22</v>
      </c>
      <c r="F98" s="21">
        <v>10</v>
      </c>
      <c r="G98" s="21">
        <v>0</v>
      </c>
      <c r="H98" s="21">
        <v>12</v>
      </c>
      <c r="I98" s="21">
        <v>19</v>
      </c>
    </row>
    <row r="99" spans="1:9" x14ac:dyDescent="0.2">
      <c r="A99" s="20" t="s">
        <v>187</v>
      </c>
      <c r="B99" s="21">
        <v>385</v>
      </c>
      <c r="C99" s="21">
        <v>197</v>
      </c>
      <c r="D99" s="21">
        <v>105</v>
      </c>
      <c r="E99" s="21">
        <v>29</v>
      </c>
      <c r="F99" s="21">
        <v>8</v>
      </c>
      <c r="G99" s="21">
        <v>2</v>
      </c>
      <c r="H99" s="21">
        <v>23</v>
      </c>
      <c r="I99" s="21">
        <v>21</v>
      </c>
    </row>
    <row r="100" spans="1:9" x14ac:dyDescent="0.2">
      <c r="A100" s="20" t="s">
        <v>188</v>
      </c>
      <c r="B100" s="21">
        <v>361</v>
      </c>
      <c r="C100" s="21">
        <v>217</v>
      </c>
      <c r="D100" s="21">
        <v>92</v>
      </c>
      <c r="E100" s="21">
        <v>20</v>
      </c>
      <c r="F100" s="21">
        <v>7</v>
      </c>
      <c r="G100" s="21">
        <v>2</v>
      </c>
      <c r="H100" s="21">
        <v>6</v>
      </c>
      <c r="I100" s="21">
        <v>17</v>
      </c>
    </row>
    <row r="101" spans="1:9" x14ac:dyDescent="0.2">
      <c r="A101" s="20" t="s">
        <v>189</v>
      </c>
      <c r="B101" s="21">
        <v>315</v>
      </c>
      <c r="C101" s="21">
        <v>181</v>
      </c>
      <c r="D101" s="21">
        <v>86</v>
      </c>
      <c r="E101" s="21">
        <v>18</v>
      </c>
      <c r="F101" s="21">
        <v>1</v>
      </c>
      <c r="G101" s="21">
        <v>2</v>
      </c>
      <c r="H101" s="21">
        <v>7</v>
      </c>
      <c r="I101" s="21">
        <v>20</v>
      </c>
    </row>
    <row r="102" spans="1:9" x14ac:dyDescent="0.2">
      <c r="A102" s="20" t="s">
        <v>190</v>
      </c>
      <c r="B102" s="21">
        <v>364</v>
      </c>
      <c r="C102" s="21">
        <v>237</v>
      </c>
      <c r="D102" s="21">
        <v>75</v>
      </c>
      <c r="E102" s="21">
        <v>17</v>
      </c>
      <c r="F102" s="21">
        <v>9</v>
      </c>
      <c r="G102" s="21">
        <v>1</v>
      </c>
      <c r="H102" s="21">
        <v>10</v>
      </c>
      <c r="I102" s="21">
        <v>15</v>
      </c>
    </row>
    <row r="103" spans="1:9" x14ac:dyDescent="0.2">
      <c r="A103" s="20" t="s">
        <v>191</v>
      </c>
      <c r="B103" s="21">
        <v>267</v>
      </c>
      <c r="C103" s="21">
        <v>179</v>
      </c>
      <c r="D103" s="21">
        <v>50</v>
      </c>
      <c r="E103" s="21">
        <v>13</v>
      </c>
      <c r="F103" s="21">
        <v>6</v>
      </c>
      <c r="G103" s="21">
        <v>1</v>
      </c>
      <c r="H103" s="21">
        <v>5</v>
      </c>
      <c r="I103" s="21">
        <v>13</v>
      </c>
    </row>
    <row r="104" spans="1:9" x14ac:dyDescent="0.2">
      <c r="A104" s="20" t="s">
        <v>192</v>
      </c>
      <c r="B104" s="21">
        <v>90</v>
      </c>
      <c r="C104" s="21">
        <v>58</v>
      </c>
      <c r="D104" s="21">
        <v>17</v>
      </c>
      <c r="E104" s="21">
        <v>4</v>
      </c>
      <c r="F104" s="21">
        <v>3</v>
      </c>
      <c r="G104" s="21">
        <v>0</v>
      </c>
      <c r="H104" s="21">
        <v>3</v>
      </c>
      <c r="I104" s="21">
        <v>5</v>
      </c>
    </row>
    <row r="105" spans="1:9" x14ac:dyDescent="0.2">
      <c r="A105" s="20" t="s">
        <v>193</v>
      </c>
      <c r="B105" s="21">
        <v>94</v>
      </c>
      <c r="C105" s="21">
        <v>61</v>
      </c>
      <c r="D105" s="21">
        <v>17</v>
      </c>
      <c r="E105" s="21">
        <v>8</v>
      </c>
      <c r="F105" s="21">
        <v>1</v>
      </c>
      <c r="G105" s="21">
        <v>0</v>
      </c>
      <c r="H105" s="21">
        <v>3</v>
      </c>
      <c r="I105" s="21">
        <v>4</v>
      </c>
    </row>
    <row r="106" spans="1:9" x14ac:dyDescent="0.2">
      <c r="A106" s="20" t="s">
        <v>389</v>
      </c>
      <c r="B106" s="21">
        <v>47</v>
      </c>
      <c r="C106" s="21">
        <v>17</v>
      </c>
      <c r="D106" s="21">
        <v>18</v>
      </c>
      <c r="E106" s="21">
        <v>2</v>
      </c>
      <c r="F106" s="21">
        <v>3</v>
      </c>
      <c r="G106" s="21">
        <v>0</v>
      </c>
      <c r="H106" s="21">
        <v>4</v>
      </c>
      <c r="I106" s="21">
        <v>3</v>
      </c>
    </row>
    <row r="107" spans="1:9" x14ac:dyDescent="0.2">
      <c r="A107" s="20" t="s">
        <v>366</v>
      </c>
      <c r="B107" s="21">
        <v>194</v>
      </c>
      <c r="C107" s="21">
        <v>74</v>
      </c>
      <c r="D107" s="21">
        <v>54</v>
      </c>
      <c r="E107" s="21">
        <v>18</v>
      </c>
      <c r="F107" s="21">
        <v>7</v>
      </c>
      <c r="G107" s="21">
        <v>3</v>
      </c>
      <c r="H107" s="21">
        <v>8</v>
      </c>
      <c r="I107" s="21">
        <v>30</v>
      </c>
    </row>
    <row r="108" spans="1:9" x14ac:dyDescent="0.2">
      <c r="A108" s="9" t="s">
        <v>390</v>
      </c>
      <c r="B108" s="9"/>
      <c r="C108" s="9"/>
      <c r="D108" s="9"/>
      <c r="E108" s="9"/>
      <c r="F108" s="9"/>
      <c r="G108" s="9"/>
      <c r="H108" s="9"/>
      <c r="I108" s="9"/>
    </row>
    <row r="109" spans="1:9" x14ac:dyDescent="0.2">
      <c r="A109" s="20" t="s">
        <v>391</v>
      </c>
      <c r="B109" s="21">
        <v>633</v>
      </c>
      <c r="C109" s="21">
        <v>343</v>
      </c>
      <c r="D109" s="21">
        <v>169</v>
      </c>
      <c r="E109" s="21">
        <v>41</v>
      </c>
      <c r="F109" s="21">
        <v>20</v>
      </c>
      <c r="G109" s="21">
        <v>2</v>
      </c>
      <c r="H109" s="21">
        <v>19</v>
      </c>
      <c r="I109" s="21">
        <v>39</v>
      </c>
    </row>
    <row r="110" spans="1:9" x14ac:dyDescent="0.2">
      <c r="A110" s="20" t="s">
        <v>392</v>
      </c>
      <c r="B110" s="21">
        <v>1123</v>
      </c>
      <c r="C110" s="21">
        <v>634</v>
      </c>
      <c r="D110" s="21">
        <v>272</v>
      </c>
      <c r="E110" s="21">
        <v>76</v>
      </c>
      <c r="F110" s="21">
        <v>24</v>
      </c>
      <c r="G110" s="21">
        <v>6</v>
      </c>
      <c r="H110" s="21">
        <v>40</v>
      </c>
      <c r="I110" s="21">
        <v>71</v>
      </c>
    </row>
    <row r="111" spans="1:9" x14ac:dyDescent="0.2">
      <c r="A111" s="20" t="s">
        <v>393</v>
      </c>
      <c r="B111" s="21">
        <v>660</v>
      </c>
      <c r="C111" s="21">
        <v>356</v>
      </c>
      <c r="D111" s="21">
        <v>172</v>
      </c>
      <c r="E111" s="21">
        <v>40</v>
      </c>
      <c r="F111" s="21">
        <v>21</v>
      </c>
      <c r="G111" s="21">
        <v>5</v>
      </c>
      <c r="H111" s="21">
        <v>25</v>
      </c>
      <c r="I111" s="21">
        <v>41</v>
      </c>
    </row>
    <row r="112" spans="1:9" x14ac:dyDescent="0.2">
      <c r="A112" s="20" t="s">
        <v>394</v>
      </c>
      <c r="B112" s="21">
        <v>261</v>
      </c>
      <c r="C112" s="21">
        <v>150</v>
      </c>
      <c r="D112" s="21">
        <v>68</v>
      </c>
      <c r="E112" s="21">
        <v>18</v>
      </c>
      <c r="F112" s="21">
        <v>4</v>
      </c>
      <c r="G112" s="21">
        <v>0</v>
      </c>
      <c r="H112" s="21">
        <v>8</v>
      </c>
      <c r="I112" s="21">
        <v>13</v>
      </c>
    </row>
    <row r="113" spans="1:9" x14ac:dyDescent="0.2">
      <c r="A113" s="9" t="s">
        <v>395</v>
      </c>
      <c r="B113" s="9"/>
      <c r="C113" s="9"/>
      <c r="D113" s="9"/>
      <c r="E113" s="9"/>
      <c r="F113" s="9"/>
      <c r="G113" s="9"/>
      <c r="H113" s="9"/>
      <c r="I113" s="9"/>
    </row>
    <row r="114" spans="1:9" x14ac:dyDescent="0.2">
      <c r="A114" s="20" t="s">
        <v>396</v>
      </c>
      <c r="B114" s="21">
        <v>329</v>
      </c>
      <c r="C114" s="21">
        <v>146</v>
      </c>
      <c r="D114" s="21">
        <v>106</v>
      </c>
      <c r="E114" s="21">
        <v>36</v>
      </c>
      <c r="F114" s="21">
        <v>8</v>
      </c>
      <c r="G114" s="21">
        <v>2</v>
      </c>
      <c r="H114" s="21">
        <v>13</v>
      </c>
      <c r="I114" s="21">
        <v>18</v>
      </c>
    </row>
    <row r="115" spans="1:9" x14ac:dyDescent="0.2">
      <c r="A115" s="20" t="s">
        <v>397</v>
      </c>
      <c r="B115" s="21">
        <v>828</v>
      </c>
      <c r="C115" s="21">
        <v>476</v>
      </c>
      <c r="D115" s="21">
        <v>196</v>
      </c>
      <c r="E115" s="21">
        <v>58</v>
      </c>
      <c r="F115" s="21">
        <v>23</v>
      </c>
      <c r="G115" s="21">
        <v>5</v>
      </c>
      <c r="H115" s="21">
        <v>25</v>
      </c>
      <c r="I115" s="21">
        <v>45</v>
      </c>
    </row>
    <row r="116" spans="1:9" x14ac:dyDescent="0.2">
      <c r="A116" s="20" t="s">
        <v>879</v>
      </c>
      <c r="B116" s="21">
        <v>499</v>
      </c>
      <c r="C116" s="21">
        <v>281</v>
      </c>
      <c r="D116" s="21">
        <v>129</v>
      </c>
      <c r="E116" s="21">
        <v>26</v>
      </c>
      <c r="F116" s="21">
        <v>9</v>
      </c>
      <c r="G116" s="21">
        <v>1</v>
      </c>
      <c r="H116" s="21">
        <v>21</v>
      </c>
      <c r="I116" s="21">
        <v>32</v>
      </c>
    </row>
    <row r="117" spans="1:9" x14ac:dyDescent="0.2">
      <c r="A117" s="20" t="s">
        <v>398</v>
      </c>
      <c r="B117" s="21">
        <v>468</v>
      </c>
      <c r="C117" s="21">
        <v>273</v>
      </c>
      <c r="D117" s="21">
        <v>115</v>
      </c>
      <c r="E117" s="21">
        <v>24</v>
      </c>
      <c r="F117" s="21">
        <v>9</v>
      </c>
      <c r="G117" s="21">
        <v>1</v>
      </c>
      <c r="H117" s="21">
        <v>13</v>
      </c>
      <c r="I117" s="21">
        <v>33</v>
      </c>
    </row>
    <row r="118" spans="1:9" x14ac:dyDescent="0.2">
      <c r="A118" s="20" t="s">
        <v>399</v>
      </c>
      <c r="B118" s="21">
        <v>257</v>
      </c>
      <c r="C118" s="21">
        <v>147</v>
      </c>
      <c r="D118" s="21">
        <v>62</v>
      </c>
      <c r="E118" s="21">
        <v>14</v>
      </c>
      <c r="F118" s="21">
        <v>11</v>
      </c>
      <c r="G118" s="21">
        <v>1</v>
      </c>
      <c r="H118" s="21">
        <v>10</v>
      </c>
      <c r="I118" s="21">
        <v>12</v>
      </c>
    </row>
    <row r="119" spans="1:9" x14ac:dyDescent="0.2">
      <c r="A119" s="20" t="s">
        <v>400</v>
      </c>
      <c r="B119" s="21">
        <v>296</v>
      </c>
      <c r="C119" s="21">
        <v>160</v>
      </c>
      <c r="D119" s="21">
        <v>73</v>
      </c>
      <c r="E119" s="21">
        <v>17</v>
      </c>
      <c r="F119" s="21">
        <v>9</v>
      </c>
      <c r="G119" s="21">
        <v>3</v>
      </c>
      <c r="H119" s="21">
        <v>10</v>
      </c>
      <c r="I119" s="21">
        <v>24</v>
      </c>
    </row>
    <row r="120" spans="1:9" x14ac:dyDescent="0.2">
      <c r="A120" s="9" t="s">
        <v>401</v>
      </c>
      <c r="B120" s="9"/>
      <c r="C120" s="9"/>
      <c r="D120" s="9"/>
      <c r="E120" s="9"/>
      <c r="F120" s="9"/>
      <c r="G120" s="9"/>
      <c r="H120" s="9"/>
      <c r="I120" s="9"/>
    </row>
    <row r="121" spans="1:9" x14ac:dyDescent="0.2">
      <c r="A121" s="20" t="s">
        <v>878</v>
      </c>
      <c r="B121" s="21">
        <v>116</v>
      </c>
      <c r="C121" s="21">
        <v>43</v>
      </c>
      <c r="D121" s="21">
        <v>44</v>
      </c>
      <c r="E121" s="21">
        <v>16</v>
      </c>
      <c r="F121" s="21">
        <v>1</v>
      </c>
      <c r="G121" s="21">
        <v>1</v>
      </c>
      <c r="H121" s="21">
        <v>5</v>
      </c>
      <c r="I121" s="21">
        <v>6</v>
      </c>
    </row>
    <row r="122" spans="1:9" x14ac:dyDescent="0.2">
      <c r="A122" s="20" t="s">
        <v>402</v>
      </c>
      <c r="B122" s="21">
        <v>213</v>
      </c>
      <c r="C122" s="21">
        <v>103</v>
      </c>
      <c r="D122" s="21">
        <v>62</v>
      </c>
      <c r="E122" s="21">
        <v>20</v>
      </c>
      <c r="F122" s="21">
        <v>7</v>
      </c>
      <c r="G122" s="21">
        <v>1</v>
      </c>
      <c r="H122" s="21">
        <v>8</v>
      </c>
      <c r="I122" s="21">
        <v>12</v>
      </c>
    </row>
    <row r="123" spans="1:9" x14ac:dyDescent="0.2">
      <c r="A123" s="20" t="s">
        <v>397</v>
      </c>
      <c r="B123" s="21">
        <v>828</v>
      </c>
      <c r="C123" s="21">
        <v>476</v>
      </c>
      <c r="D123" s="21">
        <v>196</v>
      </c>
      <c r="E123" s="21">
        <v>58</v>
      </c>
      <c r="F123" s="21">
        <v>23</v>
      </c>
      <c r="G123" s="21">
        <v>5</v>
      </c>
      <c r="H123" s="21">
        <v>25</v>
      </c>
      <c r="I123" s="21">
        <v>45</v>
      </c>
    </row>
    <row r="124" spans="1:9" x14ac:dyDescent="0.2">
      <c r="A124" s="20" t="s">
        <v>403</v>
      </c>
      <c r="B124" s="21">
        <v>133</v>
      </c>
      <c r="C124" s="21">
        <v>76</v>
      </c>
      <c r="D124" s="21">
        <v>34</v>
      </c>
      <c r="E124" s="21">
        <v>6</v>
      </c>
      <c r="F124" s="21">
        <v>2</v>
      </c>
      <c r="G124" s="21">
        <v>1</v>
      </c>
      <c r="H124" s="21">
        <v>5</v>
      </c>
      <c r="I124" s="21">
        <v>9</v>
      </c>
    </row>
    <row r="125" spans="1:9" x14ac:dyDescent="0.2">
      <c r="A125" s="20" t="s">
        <v>404</v>
      </c>
      <c r="B125" s="21">
        <v>120</v>
      </c>
      <c r="C125" s="21">
        <v>62</v>
      </c>
      <c r="D125" s="21">
        <v>41</v>
      </c>
      <c r="E125" s="21">
        <v>6</v>
      </c>
      <c r="F125" s="21">
        <v>1</v>
      </c>
      <c r="G125" s="21">
        <v>0</v>
      </c>
      <c r="H125" s="21">
        <v>2</v>
      </c>
      <c r="I125" s="21">
        <v>8</v>
      </c>
    </row>
    <row r="126" spans="1:9" x14ac:dyDescent="0.2">
      <c r="A126" s="20" t="s">
        <v>405</v>
      </c>
      <c r="B126" s="21">
        <v>246</v>
      </c>
      <c r="C126" s="21">
        <v>143</v>
      </c>
      <c r="D126" s="21">
        <v>54</v>
      </c>
      <c r="E126" s="21">
        <v>14</v>
      </c>
      <c r="F126" s="21">
        <v>6</v>
      </c>
      <c r="G126" s="21">
        <v>0</v>
      </c>
      <c r="H126" s="21">
        <v>14</v>
      </c>
      <c r="I126" s="21">
        <v>15</v>
      </c>
    </row>
    <row r="127" spans="1:9" x14ac:dyDescent="0.2">
      <c r="A127" s="20" t="s">
        <v>398</v>
      </c>
      <c r="B127" s="21">
        <v>468</v>
      </c>
      <c r="C127" s="21">
        <v>273</v>
      </c>
      <c r="D127" s="21">
        <v>115</v>
      </c>
      <c r="E127" s="21">
        <v>24</v>
      </c>
      <c r="F127" s="21">
        <v>9</v>
      </c>
      <c r="G127" s="21">
        <v>1</v>
      </c>
      <c r="H127" s="21">
        <v>13</v>
      </c>
      <c r="I127" s="21">
        <v>33</v>
      </c>
    </row>
    <row r="128" spans="1:9" x14ac:dyDescent="0.2">
      <c r="A128" s="20" t="s">
        <v>406</v>
      </c>
      <c r="B128" s="21">
        <v>180</v>
      </c>
      <c r="C128" s="21">
        <v>101</v>
      </c>
      <c r="D128" s="21">
        <v>46</v>
      </c>
      <c r="E128" s="21">
        <v>10</v>
      </c>
      <c r="F128" s="21">
        <v>8</v>
      </c>
      <c r="G128" s="21">
        <v>1</v>
      </c>
      <c r="H128" s="21">
        <v>8</v>
      </c>
      <c r="I128" s="21">
        <v>6</v>
      </c>
    </row>
    <row r="129" spans="1:9" x14ac:dyDescent="0.2">
      <c r="A129" s="20" t="s">
        <v>407</v>
      </c>
      <c r="B129" s="21">
        <v>77</v>
      </c>
      <c r="C129" s="21">
        <v>46</v>
      </c>
      <c r="D129" s="21">
        <v>16</v>
      </c>
      <c r="E129" s="21">
        <v>4</v>
      </c>
      <c r="F129" s="21">
        <v>3</v>
      </c>
      <c r="G129" s="21">
        <v>0</v>
      </c>
      <c r="H129" s="21">
        <v>2</v>
      </c>
      <c r="I129" s="21">
        <v>6</v>
      </c>
    </row>
    <row r="130" spans="1:9" x14ac:dyDescent="0.2">
      <c r="A130" s="33" t="s">
        <v>400</v>
      </c>
      <c r="B130" s="34">
        <v>296</v>
      </c>
      <c r="C130" s="34">
        <v>160</v>
      </c>
      <c r="D130" s="34">
        <v>73</v>
      </c>
      <c r="E130" s="34">
        <v>17</v>
      </c>
      <c r="F130" s="34">
        <v>9</v>
      </c>
      <c r="G130" s="34">
        <v>3</v>
      </c>
      <c r="H130" s="34">
        <v>10</v>
      </c>
      <c r="I130" s="34">
        <v>24</v>
      </c>
    </row>
  </sheetData>
  <phoneticPr fontId="2"/>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1DF41-8A92-47F9-8821-6FB0961F470C}">
  <dimension ref="A1:P131"/>
  <sheetViews>
    <sheetView topLeftCell="A3" workbookViewId="0">
      <selection activeCell="A3" sqref="A3:P131"/>
    </sheetView>
  </sheetViews>
  <sheetFormatPr defaultColWidth="9" defaultRowHeight="12.6" x14ac:dyDescent="0.2"/>
  <cols>
    <col min="1" max="1" width="43" style="12" bestFit="1" customWidth="1"/>
    <col min="2" max="256" width="7.6640625" style="12" customWidth="1"/>
    <col min="257" max="16384" width="9" style="12"/>
  </cols>
  <sheetData>
    <row r="1" spans="1:16" x14ac:dyDescent="0.2">
      <c r="A1" s="11" t="s">
        <v>3</v>
      </c>
      <c r="B1" s="7"/>
    </row>
    <row r="2" spans="1:16" x14ac:dyDescent="0.2">
      <c r="A2" s="15" t="str">
        <f xml:space="preserve"> HYPERLINK("#'目次'!B52","[46]")</f>
        <v>[46]</v>
      </c>
    </row>
    <row r="3" spans="1:16" x14ac:dyDescent="0.2">
      <c r="A3" s="7" t="s">
        <v>3</v>
      </c>
      <c r="B3" s="8" t="s">
        <v>1</v>
      </c>
    </row>
    <row r="4" spans="1:16" x14ac:dyDescent="0.2">
      <c r="A4" s="7" t="s">
        <v>3</v>
      </c>
      <c r="B4" s="8" t="s">
        <v>79</v>
      </c>
    </row>
    <row r="5" spans="1:16" x14ac:dyDescent="0.2">
      <c r="A5" s="7" t="s">
        <v>3</v>
      </c>
      <c r="B5" s="8" t="s">
        <v>78</v>
      </c>
    </row>
    <row r="6" spans="1:16" s="18" customFormat="1" ht="50.4" x14ac:dyDescent="0.2">
      <c r="A6" s="16" t="s">
        <v>3</v>
      </c>
      <c r="B6" s="17" t="s">
        <v>582</v>
      </c>
      <c r="C6" s="17" t="s">
        <v>798</v>
      </c>
      <c r="D6" s="17" t="s">
        <v>880</v>
      </c>
      <c r="E6" s="17" t="s">
        <v>881</v>
      </c>
      <c r="F6" s="17" t="s">
        <v>799</v>
      </c>
      <c r="G6" s="17" t="s">
        <v>800</v>
      </c>
      <c r="H6" s="17" t="s">
        <v>801</v>
      </c>
      <c r="I6" s="17" t="s">
        <v>802</v>
      </c>
      <c r="J6" s="17" t="s">
        <v>803</v>
      </c>
      <c r="K6" s="17" t="s">
        <v>804</v>
      </c>
      <c r="L6" s="17" t="s">
        <v>805</v>
      </c>
      <c r="M6" s="17" t="s">
        <v>806</v>
      </c>
      <c r="N6" s="17" t="s">
        <v>807</v>
      </c>
      <c r="O6" s="17" t="s">
        <v>634</v>
      </c>
      <c r="P6" s="17" t="s">
        <v>613</v>
      </c>
    </row>
    <row r="7" spans="1:16" x14ac:dyDescent="0.2">
      <c r="A7" s="19" t="s">
        <v>585</v>
      </c>
      <c r="B7" s="10">
        <v>2677</v>
      </c>
      <c r="C7" s="10">
        <v>1341</v>
      </c>
      <c r="D7" s="10">
        <v>523</v>
      </c>
      <c r="E7" s="10">
        <v>116</v>
      </c>
      <c r="F7" s="10">
        <v>25</v>
      </c>
      <c r="G7" s="10">
        <v>68</v>
      </c>
      <c r="H7" s="10">
        <v>1248</v>
      </c>
      <c r="I7" s="10">
        <v>725</v>
      </c>
      <c r="J7" s="10">
        <v>550</v>
      </c>
      <c r="K7" s="10">
        <v>563</v>
      </c>
      <c r="L7" s="10">
        <v>319</v>
      </c>
      <c r="M7" s="10">
        <v>6</v>
      </c>
      <c r="N7" s="10">
        <v>42</v>
      </c>
      <c r="O7" s="10">
        <v>39</v>
      </c>
      <c r="P7" s="10">
        <v>193</v>
      </c>
    </row>
    <row r="8" spans="1:16" x14ac:dyDescent="0.2">
      <c r="A8" s="9" t="s">
        <v>339</v>
      </c>
      <c r="B8" s="9"/>
      <c r="C8" s="9"/>
      <c r="D8" s="9"/>
      <c r="E8" s="9"/>
      <c r="F8" s="9"/>
      <c r="G8" s="9"/>
      <c r="H8" s="9"/>
      <c r="I8" s="9"/>
      <c r="J8" s="9"/>
      <c r="K8" s="9"/>
      <c r="L8" s="9"/>
      <c r="M8" s="9"/>
      <c r="N8" s="9"/>
      <c r="O8" s="9"/>
      <c r="P8" s="9"/>
    </row>
    <row r="9" spans="1:16" x14ac:dyDescent="0.2">
      <c r="A9" s="20" t="s">
        <v>340</v>
      </c>
      <c r="B9" s="21">
        <v>1277</v>
      </c>
      <c r="C9" s="21">
        <v>637</v>
      </c>
      <c r="D9" s="21">
        <v>279</v>
      </c>
      <c r="E9" s="21">
        <v>59</v>
      </c>
      <c r="F9" s="21">
        <v>10</v>
      </c>
      <c r="G9" s="21">
        <v>47</v>
      </c>
      <c r="H9" s="21">
        <v>759</v>
      </c>
      <c r="I9" s="21">
        <v>214</v>
      </c>
      <c r="J9" s="21">
        <v>184</v>
      </c>
      <c r="K9" s="21">
        <v>263</v>
      </c>
      <c r="L9" s="21">
        <v>108</v>
      </c>
      <c r="M9" s="21">
        <v>4</v>
      </c>
      <c r="N9" s="21">
        <v>13</v>
      </c>
      <c r="O9" s="21">
        <v>8</v>
      </c>
      <c r="P9" s="21">
        <v>117</v>
      </c>
    </row>
    <row r="10" spans="1:16" x14ac:dyDescent="0.2">
      <c r="A10" s="20" t="s">
        <v>341</v>
      </c>
      <c r="B10" s="21">
        <v>1400</v>
      </c>
      <c r="C10" s="21">
        <v>704</v>
      </c>
      <c r="D10" s="21">
        <v>244</v>
      </c>
      <c r="E10" s="21">
        <v>57</v>
      </c>
      <c r="F10" s="21">
        <v>15</v>
      </c>
      <c r="G10" s="21">
        <v>21</v>
      </c>
      <c r="H10" s="21">
        <v>489</v>
      </c>
      <c r="I10" s="21">
        <v>511</v>
      </c>
      <c r="J10" s="21">
        <v>366</v>
      </c>
      <c r="K10" s="21">
        <v>300</v>
      </c>
      <c r="L10" s="21">
        <v>211</v>
      </c>
      <c r="M10" s="21">
        <v>2</v>
      </c>
      <c r="N10" s="21">
        <v>29</v>
      </c>
      <c r="O10" s="21">
        <v>31</v>
      </c>
      <c r="P10" s="21">
        <v>76</v>
      </c>
    </row>
    <row r="11" spans="1:16" x14ac:dyDescent="0.2">
      <c r="A11" s="9" t="s">
        <v>342</v>
      </c>
      <c r="B11" s="9"/>
      <c r="C11" s="9"/>
      <c r="D11" s="9"/>
      <c r="E11" s="9"/>
      <c r="F11" s="9"/>
      <c r="G11" s="9"/>
      <c r="H11" s="9"/>
      <c r="I11" s="9"/>
      <c r="J11" s="9"/>
      <c r="K11" s="9"/>
      <c r="L11" s="9"/>
      <c r="M11" s="9"/>
      <c r="N11" s="9"/>
      <c r="O11" s="9"/>
      <c r="P11" s="9"/>
    </row>
    <row r="12" spans="1:16" x14ac:dyDescent="0.2">
      <c r="A12" s="20" t="s">
        <v>343</v>
      </c>
      <c r="B12" s="21">
        <v>610</v>
      </c>
      <c r="C12" s="21">
        <v>314</v>
      </c>
      <c r="D12" s="21">
        <v>125</v>
      </c>
      <c r="E12" s="21">
        <v>22</v>
      </c>
      <c r="F12" s="21">
        <v>1</v>
      </c>
      <c r="G12" s="21">
        <v>20</v>
      </c>
      <c r="H12" s="21">
        <v>407</v>
      </c>
      <c r="I12" s="21">
        <v>148</v>
      </c>
      <c r="J12" s="21">
        <v>96</v>
      </c>
      <c r="K12" s="21">
        <v>141</v>
      </c>
      <c r="L12" s="21">
        <v>34</v>
      </c>
      <c r="M12" s="21">
        <v>0</v>
      </c>
      <c r="N12" s="21">
        <v>2</v>
      </c>
      <c r="O12" s="21">
        <v>5</v>
      </c>
      <c r="P12" s="21">
        <v>33</v>
      </c>
    </row>
    <row r="13" spans="1:16" x14ac:dyDescent="0.2">
      <c r="A13" s="20" t="s">
        <v>344</v>
      </c>
      <c r="B13" s="21">
        <v>755</v>
      </c>
      <c r="C13" s="21">
        <v>394</v>
      </c>
      <c r="D13" s="21">
        <v>163</v>
      </c>
      <c r="E13" s="21">
        <v>29</v>
      </c>
      <c r="F13" s="21">
        <v>2</v>
      </c>
      <c r="G13" s="21">
        <v>28</v>
      </c>
      <c r="H13" s="21">
        <v>416</v>
      </c>
      <c r="I13" s="21">
        <v>160</v>
      </c>
      <c r="J13" s="21">
        <v>162</v>
      </c>
      <c r="K13" s="21">
        <v>178</v>
      </c>
      <c r="L13" s="21">
        <v>63</v>
      </c>
      <c r="M13" s="21">
        <v>0</v>
      </c>
      <c r="N13" s="21">
        <v>3</v>
      </c>
      <c r="O13" s="21">
        <v>4</v>
      </c>
      <c r="P13" s="21">
        <v>54</v>
      </c>
    </row>
    <row r="14" spans="1:16" x14ac:dyDescent="0.2">
      <c r="A14" s="20" t="s">
        <v>345</v>
      </c>
      <c r="B14" s="21">
        <v>601</v>
      </c>
      <c r="C14" s="21">
        <v>302</v>
      </c>
      <c r="D14" s="21">
        <v>122</v>
      </c>
      <c r="E14" s="21">
        <v>31</v>
      </c>
      <c r="F14" s="21">
        <v>6</v>
      </c>
      <c r="G14" s="21">
        <v>9</v>
      </c>
      <c r="H14" s="21">
        <v>264</v>
      </c>
      <c r="I14" s="21">
        <v>168</v>
      </c>
      <c r="J14" s="21">
        <v>131</v>
      </c>
      <c r="K14" s="21">
        <v>137</v>
      </c>
      <c r="L14" s="21">
        <v>75</v>
      </c>
      <c r="M14" s="21">
        <v>1</v>
      </c>
      <c r="N14" s="21">
        <v>4</v>
      </c>
      <c r="O14" s="21">
        <v>10</v>
      </c>
      <c r="P14" s="21">
        <v>52</v>
      </c>
    </row>
    <row r="15" spans="1:16" x14ac:dyDescent="0.2">
      <c r="A15" s="20" t="s">
        <v>346</v>
      </c>
      <c r="B15" s="21">
        <v>425</v>
      </c>
      <c r="C15" s="21">
        <v>221</v>
      </c>
      <c r="D15" s="21">
        <v>88</v>
      </c>
      <c r="E15" s="21">
        <v>23</v>
      </c>
      <c r="F15" s="21">
        <v>7</v>
      </c>
      <c r="G15" s="21">
        <v>8</v>
      </c>
      <c r="H15" s="21">
        <v>127</v>
      </c>
      <c r="I15" s="21">
        <v>133</v>
      </c>
      <c r="J15" s="21">
        <v>101</v>
      </c>
      <c r="K15" s="21">
        <v>76</v>
      </c>
      <c r="L15" s="21">
        <v>88</v>
      </c>
      <c r="M15" s="21">
        <v>1</v>
      </c>
      <c r="N15" s="21">
        <v>13</v>
      </c>
      <c r="O15" s="21">
        <v>4</v>
      </c>
      <c r="P15" s="21">
        <v>32</v>
      </c>
    </row>
    <row r="16" spans="1:16" x14ac:dyDescent="0.2">
      <c r="A16" s="20" t="s">
        <v>347</v>
      </c>
      <c r="B16" s="21">
        <v>217</v>
      </c>
      <c r="C16" s="21">
        <v>88</v>
      </c>
      <c r="D16" s="21">
        <v>25</v>
      </c>
      <c r="E16" s="21">
        <v>11</v>
      </c>
      <c r="F16" s="21">
        <v>6</v>
      </c>
      <c r="G16" s="21">
        <v>3</v>
      </c>
      <c r="H16" s="21">
        <v>30</v>
      </c>
      <c r="I16" s="21">
        <v>86</v>
      </c>
      <c r="J16" s="21">
        <v>53</v>
      </c>
      <c r="K16" s="21">
        <v>28</v>
      </c>
      <c r="L16" s="21">
        <v>43</v>
      </c>
      <c r="M16" s="21">
        <v>4</v>
      </c>
      <c r="N16" s="21">
        <v>15</v>
      </c>
      <c r="O16" s="21">
        <v>12</v>
      </c>
      <c r="P16" s="21">
        <v>19</v>
      </c>
    </row>
    <row r="17" spans="1:16" x14ac:dyDescent="0.2">
      <c r="A17" s="20" t="s">
        <v>348</v>
      </c>
      <c r="B17" s="21">
        <v>56</v>
      </c>
      <c r="C17" s="21">
        <v>19</v>
      </c>
      <c r="D17" s="21">
        <v>0</v>
      </c>
      <c r="E17" s="21">
        <v>0</v>
      </c>
      <c r="F17" s="21">
        <v>3</v>
      </c>
      <c r="G17" s="21">
        <v>0</v>
      </c>
      <c r="H17" s="21">
        <v>4</v>
      </c>
      <c r="I17" s="21">
        <v>22</v>
      </c>
      <c r="J17" s="21">
        <v>7</v>
      </c>
      <c r="K17" s="21">
        <v>3</v>
      </c>
      <c r="L17" s="21">
        <v>14</v>
      </c>
      <c r="M17" s="21">
        <v>0</v>
      </c>
      <c r="N17" s="21">
        <v>3</v>
      </c>
      <c r="O17" s="21">
        <v>3</v>
      </c>
      <c r="P17" s="21">
        <v>2</v>
      </c>
    </row>
    <row r="18" spans="1:16" x14ac:dyDescent="0.2">
      <c r="A18" s="20" t="s">
        <v>349</v>
      </c>
      <c r="B18" s="21">
        <v>13</v>
      </c>
      <c r="C18" s="21">
        <v>3</v>
      </c>
      <c r="D18" s="21">
        <v>0</v>
      </c>
      <c r="E18" s="21">
        <v>0</v>
      </c>
      <c r="F18" s="21">
        <v>0</v>
      </c>
      <c r="G18" s="21">
        <v>0</v>
      </c>
      <c r="H18" s="21">
        <v>0</v>
      </c>
      <c r="I18" s="21">
        <v>8</v>
      </c>
      <c r="J18" s="21">
        <v>0</v>
      </c>
      <c r="K18" s="21">
        <v>0</v>
      </c>
      <c r="L18" s="21">
        <v>2</v>
      </c>
      <c r="M18" s="21">
        <v>0</v>
      </c>
      <c r="N18" s="21">
        <v>2</v>
      </c>
      <c r="O18" s="21">
        <v>1</v>
      </c>
      <c r="P18" s="21">
        <v>1</v>
      </c>
    </row>
    <row r="19" spans="1:16" x14ac:dyDescent="0.2">
      <c r="A19" s="20" t="s">
        <v>350</v>
      </c>
      <c r="B19" s="21">
        <v>1365</v>
      </c>
      <c r="C19" s="21">
        <v>708</v>
      </c>
      <c r="D19" s="21">
        <v>288</v>
      </c>
      <c r="E19" s="21">
        <v>51</v>
      </c>
      <c r="F19" s="21">
        <v>3</v>
      </c>
      <c r="G19" s="21">
        <v>48</v>
      </c>
      <c r="H19" s="21">
        <v>823</v>
      </c>
      <c r="I19" s="21">
        <v>308</v>
      </c>
      <c r="J19" s="21">
        <v>258</v>
      </c>
      <c r="K19" s="21">
        <v>319</v>
      </c>
      <c r="L19" s="21">
        <v>97</v>
      </c>
      <c r="M19" s="21">
        <v>0</v>
      </c>
      <c r="N19" s="21">
        <v>5</v>
      </c>
      <c r="O19" s="21">
        <v>9</v>
      </c>
      <c r="P19" s="21">
        <v>87</v>
      </c>
    </row>
    <row r="20" spans="1:16" x14ac:dyDescent="0.2">
      <c r="A20" s="20" t="s">
        <v>351</v>
      </c>
      <c r="B20" s="21">
        <v>1026</v>
      </c>
      <c r="C20" s="21">
        <v>523</v>
      </c>
      <c r="D20" s="21">
        <v>210</v>
      </c>
      <c r="E20" s="21">
        <v>54</v>
      </c>
      <c r="F20" s="21">
        <v>13</v>
      </c>
      <c r="G20" s="21">
        <v>17</v>
      </c>
      <c r="H20" s="21">
        <v>391</v>
      </c>
      <c r="I20" s="21">
        <v>301</v>
      </c>
      <c r="J20" s="21">
        <v>232</v>
      </c>
      <c r="K20" s="21">
        <v>213</v>
      </c>
      <c r="L20" s="21">
        <v>163</v>
      </c>
      <c r="M20" s="21">
        <v>2</v>
      </c>
      <c r="N20" s="21">
        <v>17</v>
      </c>
      <c r="O20" s="21">
        <v>14</v>
      </c>
      <c r="P20" s="21">
        <v>84</v>
      </c>
    </row>
    <row r="21" spans="1:16" x14ac:dyDescent="0.2">
      <c r="A21" s="20" t="s">
        <v>352</v>
      </c>
      <c r="B21" s="21">
        <v>286</v>
      </c>
      <c r="C21" s="21">
        <v>110</v>
      </c>
      <c r="D21" s="21">
        <v>25</v>
      </c>
      <c r="E21" s="21">
        <v>11</v>
      </c>
      <c r="F21" s="21">
        <v>9</v>
      </c>
      <c r="G21" s="21">
        <v>3</v>
      </c>
      <c r="H21" s="21">
        <v>34</v>
      </c>
      <c r="I21" s="21">
        <v>116</v>
      </c>
      <c r="J21" s="21">
        <v>60</v>
      </c>
      <c r="K21" s="21">
        <v>31</v>
      </c>
      <c r="L21" s="21">
        <v>59</v>
      </c>
      <c r="M21" s="21">
        <v>4</v>
      </c>
      <c r="N21" s="21">
        <v>20</v>
      </c>
      <c r="O21" s="21">
        <v>16</v>
      </c>
      <c r="P21" s="21">
        <v>22</v>
      </c>
    </row>
    <row r="22" spans="1:16" x14ac:dyDescent="0.2">
      <c r="A22" s="20" t="s">
        <v>353</v>
      </c>
      <c r="B22" s="21">
        <v>1312</v>
      </c>
      <c r="C22" s="21">
        <v>633</v>
      </c>
      <c r="D22" s="21">
        <v>235</v>
      </c>
      <c r="E22" s="21">
        <v>65</v>
      </c>
      <c r="F22" s="21">
        <v>22</v>
      </c>
      <c r="G22" s="21">
        <v>20</v>
      </c>
      <c r="H22" s="21">
        <v>425</v>
      </c>
      <c r="I22" s="21">
        <v>417</v>
      </c>
      <c r="J22" s="21">
        <v>292</v>
      </c>
      <c r="K22" s="21">
        <v>244</v>
      </c>
      <c r="L22" s="21">
        <v>222</v>
      </c>
      <c r="M22" s="21">
        <v>6</v>
      </c>
      <c r="N22" s="21">
        <v>37</v>
      </c>
      <c r="O22" s="21">
        <v>30</v>
      </c>
      <c r="P22" s="21">
        <v>106</v>
      </c>
    </row>
    <row r="23" spans="1:16" x14ac:dyDescent="0.2">
      <c r="A23" s="9" t="s">
        <v>354</v>
      </c>
      <c r="B23" s="10">
        <v>298</v>
      </c>
      <c r="C23" s="10">
        <v>163</v>
      </c>
      <c r="D23" s="10">
        <v>78</v>
      </c>
      <c r="E23" s="10">
        <v>13</v>
      </c>
      <c r="F23" s="10">
        <v>1</v>
      </c>
      <c r="G23" s="10">
        <v>16</v>
      </c>
      <c r="H23" s="10">
        <v>225</v>
      </c>
      <c r="I23" s="10">
        <v>40</v>
      </c>
      <c r="J23" s="10">
        <v>37</v>
      </c>
      <c r="K23" s="10">
        <v>73</v>
      </c>
      <c r="L23" s="10">
        <v>14</v>
      </c>
      <c r="M23" s="10">
        <v>0</v>
      </c>
      <c r="N23" s="10">
        <v>1</v>
      </c>
      <c r="O23" s="10">
        <v>1</v>
      </c>
      <c r="P23" s="10">
        <v>13</v>
      </c>
    </row>
    <row r="24" spans="1:16" x14ac:dyDescent="0.2">
      <c r="A24" s="20" t="s">
        <v>344</v>
      </c>
      <c r="B24" s="21">
        <v>388</v>
      </c>
      <c r="C24" s="21">
        <v>200</v>
      </c>
      <c r="D24" s="21">
        <v>82</v>
      </c>
      <c r="E24" s="21">
        <v>12</v>
      </c>
      <c r="F24" s="21">
        <v>1</v>
      </c>
      <c r="G24" s="21">
        <v>20</v>
      </c>
      <c r="H24" s="21">
        <v>254</v>
      </c>
      <c r="I24" s="21">
        <v>47</v>
      </c>
      <c r="J24" s="21">
        <v>60</v>
      </c>
      <c r="K24" s="21">
        <v>83</v>
      </c>
      <c r="L24" s="21">
        <v>25</v>
      </c>
      <c r="M24" s="21">
        <v>0</v>
      </c>
      <c r="N24" s="21">
        <v>1</v>
      </c>
      <c r="O24" s="21">
        <v>2</v>
      </c>
      <c r="P24" s="21">
        <v>37</v>
      </c>
    </row>
    <row r="25" spans="1:16" x14ac:dyDescent="0.2">
      <c r="A25" s="20" t="s">
        <v>345</v>
      </c>
      <c r="B25" s="21">
        <v>299</v>
      </c>
      <c r="C25" s="21">
        <v>146</v>
      </c>
      <c r="D25" s="21">
        <v>57</v>
      </c>
      <c r="E25" s="21">
        <v>15</v>
      </c>
      <c r="F25" s="21">
        <v>4</v>
      </c>
      <c r="G25" s="21">
        <v>5</v>
      </c>
      <c r="H25" s="21">
        <v>169</v>
      </c>
      <c r="I25" s="21">
        <v>55</v>
      </c>
      <c r="J25" s="21">
        <v>41</v>
      </c>
      <c r="K25" s="21">
        <v>59</v>
      </c>
      <c r="L25" s="21">
        <v>30</v>
      </c>
      <c r="M25" s="21">
        <v>1</v>
      </c>
      <c r="N25" s="21">
        <v>2</v>
      </c>
      <c r="O25" s="21">
        <v>3</v>
      </c>
      <c r="P25" s="21">
        <v>37</v>
      </c>
    </row>
    <row r="26" spans="1:16" x14ac:dyDescent="0.2">
      <c r="A26" s="20" t="s">
        <v>346</v>
      </c>
      <c r="B26" s="21">
        <v>192</v>
      </c>
      <c r="C26" s="21">
        <v>88</v>
      </c>
      <c r="D26" s="21">
        <v>48</v>
      </c>
      <c r="E26" s="21">
        <v>11</v>
      </c>
      <c r="F26" s="21">
        <v>2</v>
      </c>
      <c r="G26" s="21">
        <v>3</v>
      </c>
      <c r="H26" s="21">
        <v>84</v>
      </c>
      <c r="I26" s="21">
        <v>41</v>
      </c>
      <c r="J26" s="21">
        <v>26</v>
      </c>
      <c r="K26" s="21">
        <v>35</v>
      </c>
      <c r="L26" s="21">
        <v>25</v>
      </c>
      <c r="M26" s="21">
        <v>1</v>
      </c>
      <c r="N26" s="21">
        <v>6</v>
      </c>
      <c r="O26" s="21">
        <v>1</v>
      </c>
      <c r="P26" s="21">
        <v>19</v>
      </c>
    </row>
    <row r="27" spans="1:16" x14ac:dyDescent="0.2">
      <c r="A27" s="20" t="s">
        <v>347</v>
      </c>
      <c r="B27" s="21">
        <v>77</v>
      </c>
      <c r="C27" s="21">
        <v>34</v>
      </c>
      <c r="D27" s="21">
        <v>14</v>
      </c>
      <c r="E27" s="21">
        <v>8</v>
      </c>
      <c r="F27" s="21">
        <v>0</v>
      </c>
      <c r="G27" s="21">
        <v>3</v>
      </c>
      <c r="H27" s="21">
        <v>23</v>
      </c>
      <c r="I27" s="21">
        <v>23</v>
      </c>
      <c r="J27" s="21">
        <v>18</v>
      </c>
      <c r="K27" s="21">
        <v>12</v>
      </c>
      <c r="L27" s="21">
        <v>9</v>
      </c>
      <c r="M27" s="21">
        <v>2</v>
      </c>
      <c r="N27" s="21">
        <v>3</v>
      </c>
      <c r="O27" s="21">
        <v>0</v>
      </c>
      <c r="P27" s="21">
        <v>9</v>
      </c>
    </row>
    <row r="28" spans="1:16" x14ac:dyDescent="0.2">
      <c r="A28" s="20" t="s">
        <v>348</v>
      </c>
      <c r="B28" s="21">
        <v>19</v>
      </c>
      <c r="C28" s="21">
        <v>6</v>
      </c>
      <c r="D28" s="21">
        <v>0</v>
      </c>
      <c r="E28" s="21">
        <v>0</v>
      </c>
      <c r="F28" s="21">
        <v>2</v>
      </c>
      <c r="G28" s="21">
        <v>0</v>
      </c>
      <c r="H28" s="21">
        <v>4</v>
      </c>
      <c r="I28" s="21">
        <v>5</v>
      </c>
      <c r="J28" s="21">
        <v>2</v>
      </c>
      <c r="K28" s="21">
        <v>1</v>
      </c>
      <c r="L28" s="21">
        <v>4</v>
      </c>
      <c r="M28" s="21">
        <v>0</v>
      </c>
      <c r="N28" s="21">
        <v>0</v>
      </c>
      <c r="O28" s="21">
        <v>1</v>
      </c>
      <c r="P28" s="21">
        <v>2</v>
      </c>
    </row>
    <row r="29" spans="1:16" x14ac:dyDescent="0.2">
      <c r="A29" s="20" t="s">
        <v>349</v>
      </c>
      <c r="B29" s="21">
        <v>4</v>
      </c>
      <c r="C29" s="21">
        <v>0</v>
      </c>
      <c r="D29" s="21">
        <v>0</v>
      </c>
      <c r="E29" s="21">
        <v>0</v>
      </c>
      <c r="F29" s="21">
        <v>0</v>
      </c>
      <c r="G29" s="21">
        <v>0</v>
      </c>
      <c r="H29" s="21">
        <v>0</v>
      </c>
      <c r="I29" s="21">
        <v>3</v>
      </c>
      <c r="J29" s="21">
        <v>0</v>
      </c>
      <c r="K29" s="21">
        <v>0</v>
      </c>
      <c r="L29" s="21">
        <v>1</v>
      </c>
      <c r="M29" s="21">
        <v>0</v>
      </c>
      <c r="N29" s="21">
        <v>0</v>
      </c>
      <c r="O29" s="21">
        <v>0</v>
      </c>
      <c r="P29" s="21">
        <v>0</v>
      </c>
    </row>
    <row r="30" spans="1:16" x14ac:dyDescent="0.2">
      <c r="A30" s="20" t="s">
        <v>350</v>
      </c>
      <c r="B30" s="21">
        <v>686</v>
      </c>
      <c r="C30" s="21">
        <v>363</v>
      </c>
      <c r="D30" s="21">
        <v>160</v>
      </c>
      <c r="E30" s="21">
        <v>25</v>
      </c>
      <c r="F30" s="21">
        <v>2</v>
      </c>
      <c r="G30" s="21">
        <v>36</v>
      </c>
      <c r="H30" s="21">
        <v>479</v>
      </c>
      <c r="I30" s="21">
        <v>87</v>
      </c>
      <c r="J30" s="21">
        <v>97</v>
      </c>
      <c r="K30" s="21">
        <v>156</v>
      </c>
      <c r="L30" s="21">
        <v>39</v>
      </c>
      <c r="M30" s="21">
        <v>0</v>
      </c>
      <c r="N30" s="21">
        <v>2</v>
      </c>
      <c r="O30" s="21">
        <v>3</v>
      </c>
      <c r="P30" s="21">
        <v>50</v>
      </c>
    </row>
    <row r="31" spans="1:16" x14ac:dyDescent="0.2">
      <c r="A31" s="20" t="s">
        <v>351</v>
      </c>
      <c r="B31" s="21">
        <v>491</v>
      </c>
      <c r="C31" s="21">
        <v>234</v>
      </c>
      <c r="D31" s="21">
        <v>105</v>
      </c>
      <c r="E31" s="21">
        <v>26</v>
      </c>
      <c r="F31" s="21">
        <v>6</v>
      </c>
      <c r="G31" s="21">
        <v>8</v>
      </c>
      <c r="H31" s="21">
        <v>253</v>
      </c>
      <c r="I31" s="21">
        <v>96</v>
      </c>
      <c r="J31" s="21">
        <v>67</v>
      </c>
      <c r="K31" s="21">
        <v>94</v>
      </c>
      <c r="L31" s="21">
        <v>55</v>
      </c>
      <c r="M31" s="21">
        <v>2</v>
      </c>
      <c r="N31" s="21">
        <v>8</v>
      </c>
      <c r="O31" s="21">
        <v>4</v>
      </c>
      <c r="P31" s="21">
        <v>56</v>
      </c>
    </row>
    <row r="32" spans="1:16" x14ac:dyDescent="0.2">
      <c r="A32" s="20" t="s">
        <v>352</v>
      </c>
      <c r="B32" s="21">
        <v>100</v>
      </c>
      <c r="C32" s="21">
        <v>40</v>
      </c>
      <c r="D32" s="21">
        <v>14</v>
      </c>
      <c r="E32" s="21">
        <v>8</v>
      </c>
      <c r="F32" s="21">
        <v>2</v>
      </c>
      <c r="G32" s="21">
        <v>3</v>
      </c>
      <c r="H32" s="21">
        <v>27</v>
      </c>
      <c r="I32" s="21">
        <v>31</v>
      </c>
      <c r="J32" s="21">
        <v>20</v>
      </c>
      <c r="K32" s="21">
        <v>13</v>
      </c>
      <c r="L32" s="21">
        <v>14</v>
      </c>
      <c r="M32" s="21">
        <v>2</v>
      </c>
      <c r="N32" s="21">
        <v>3</v>
      </c>
      <c r="O32" s="21">
        <v>1</v>
      </c>
      <c r="P32" s="21">
        <v>11</v>
      </c>
    </row>
    <row r="33" spans="1:16" x14ac:dyDescent="0.2">
      <c r="A33" s="20" t="s">
        <v>353</v>
      </c>
      <c r="B33" s="21">
        <v>591</v>
      </c>
      <c r="C33" s="21">
        <v>274</v>
      </c>
      <c r="D33" s="21">
        <v>119</v>
      </c>
      <c r="E33" s="21">
        <v>34</v>
      </c>
      <c r="F33" s="21">
        <v>8</v>
      </c>
      <c r="G33" s="21">
        <v>11</v>
      </c>
      <c r="H33" s="21">
        <v>280</v>
      </c>
      <c r="I33" s="21">
        <v>127</v>
      </c>
      <c r="J33" s="21">
        <v>87</v>
      </c>
      <c r="K33" s="21">
        <v>107</v>
      </c>
      <c r="L33" s="21">
        <v>69</v>
      </c>
      <c r="M33" s="21">
        <v>4</v>
      </c>
      <c r="N33" s="21">
        <v>11</v>
      </c>
      <c r="O33" s="21">
        <v>5</v>
      </c>
      <c r="P33" s="21">
        <v>67</v>
      </c>
    </row>
    <row r="34" spans="1:16" x14ac:dyDescent="0.2">
      <c r="A34" s="9" t="s">
        <v>355</v>
      </c>
      <c r="B34" s="10">
        <v>312</v>
      </c>
      <c r="C34" s="10">
        <v>151</v>
      </c>
      <c r="D34" s="10">
        <v>47</v>
      </c>
      <c r="E34" s="10">
        <v>9</v>
      </c>
      <c r="F34" s="10">
        <v>0</v>
      </c>
      <c r="G34" s="10">
        <v>4</v>
      </c>
      <c r="H34" s="10">
        <v>182</v>
      </c>
      <c r="I34" s="10">
        <v>108</v>
      </c>
      <c r="J34" s="10">
        <v>59</v>
      </c>
      <c r="K34" s="10">
        <v>68</v>
      </c>
      <c r="L34" s="10">
        <v>20</v>
      </c>
      <c r="M34" s="10">
        <v>0</v>
      </c>
      <c r="N34" s="10">
        <v>1</v>
      </c>
      <c r="O34" s="10">
        <v>4</v>
      </c>
      <c r="P34" s="10">
        <v>20</v>
      </c>
    </row>
    <row r="35" spans="1:16" x14ac:dyDescent="0.2">
      <c r="A35" s="20" t="s">
        <v>344</v>
      </c>
      <c r="B35" s="21">
        <v>367</v>
      </c>
      <c r="C35" s="21">
        <v>194</v>
      </c>
      <c r="D35" s="21">
        <v>81</v>
      </c>
      <c r="E35" s="21">
        <v>17</v>
      </c>
      <c r="F35" s="21">
        <v>1</v>
      </c>
      <c r="G35" s="21">
        <v>8</v>
      </c>
      <c r="H35" s="21">
        <v>162</v>
      </c>
      <c r="I35" s="21">
        <v>113</v>
      </c>
      <c r="J35" s="21">
        <v>102</v>
      </c>
      <c r="K35" s="21">
        <v>95</v>
      </c>
      <c r="L35" s="21">
        <v>38</v>
      </c>
      <c r="M35" s="21">
        <v>0</v>
      </c>
      <c r="N35" s="21">
        <v>2</v>
      </c>
      <c r="O35" s="21">
        <v>2</v>
      </c>
      <c r="P35" s="21">
        <v>17</v>
      </c>
    </row>
    <row r="36" spans="1:16" x14ac:dyDescent="0.2">
      <c r="A36" s="20" t="s">
        <v>345</v>
      </c>
      <c r="B36" s="21">
        <v>302</v>
      </c>
      <c r="C36" s="21">
        <v>156</v>
      </c>
      <c r="D36" s="21">
        <v>65</v>
      </c>
      <c r="E36" s="21">
        <v>16</v>
      </c>
      <c r="F36" s="21">
        <v>2</v>
      </c>
      <c r="G36" s="21">
        <v>4</v>
      </c>
      <c r="H36" s="21">
        <v>95</v>
      </c>
      <c r="I36" s="21">
        <v>113</v>
      </c>
      <c r="J36" s="21">
        <v>90</v>
      </c>
      <c r="K36" s="21">
        <v>78</v>
      </c>
      <c r="L36" s="21">
        <v>45</v>
      </c>
      <c r="M36" s="21">
        <v>0</v>
      </c>
      <c r="N36" s="21">
        <v>2</v>
      </c>
      <c r="O36" s="21">
        <v>7</v>
      </c>
      <c r="P36" s="21">
        <v>15</v>
      </c>
    </row>
    <row r="37" spans="1:16" x14ac:dyDescent="0.2">
      <c r="A37" s="20" t="s">
        <v>346</v>
      </c>
      <c r="B37" s="21">
        <v>233</v>
      </c>
      <c r="C37" s="21">
        <v>133</v>
      </c>
      <c r="D37" s="21">
        <v>40</v>
      </c>
      <c r="E37" s="21">
        <v>12</v>
      </c>
      <c r="F37" s="21">
        <v>5</v>
      </c>
      <c r="G37" s="21">
        <v>5</v>
      </c>
      <c r="H37" s="21">
        <v>43</v>
      </c>
      <c r="I37" s="21">
        <v>92</v>
      </c>
      <c r="J37" s="21">
        <v>75</v>
      </c>
      <c r="K37" s="21">
        <v>41</v>
      </c>
      <c r="L37" s="21">
        <v>63</v>
      </c>
      <c r="M37" s="21">
        <v>0</v>
      </c>
      <c r="N37" s="21">
        <v>7</v>
      </c>
      <c r="O37" s="21">
        <v>3</v>
      </c>
      <c r="P37" s="21">
        <v>13</v>
      </c>
    </row>
    <row r="38" spans="1:16" x14ac:dyDescent="0.2">
      <c r="A38" s="20" t="s">
        <v>347</v>
      </c>
      <c r="B38" s="21">
        <v>140</v>
      </c>
      <c r="C38" s="21">
        <v>54</v>
      </c>
      <c r="D38" s="21">
        <v>11</v>
      </c>
      <c r="E38" s="21">
        <v>3</v>
      </c>
      <c r="F38" s="21">
        <v>6</v>
      </c>
      <c r="G38" s="21">
        <v>0</v>
      </c>
      <c r="H38" s="21">
        <v>7</v>
      </c>
      <c r="I38" s="21">
        <v>63</v>
      </c>
      <c r="J38" s="21">
        <v>35</v>
      </c>
      <c r="K38" s="21">
        <v>16</v>
      </c>
      <c r="L38" s="21">
        <v>34</v>
      </c>
      <c r="M38" s="21">
        <v>2</v>
      </c>
      <c r="N38" s="21">
        <v>12</v>
      </c>
      <c r="O38" s="21">
        <v>12</v>
      </c>
      <c r="P38" s="21">
        <v>10</v>
      </c>
    </row>
    <row r="39" spans="1:16" x14ac:dyDescent="0.2">
      <c r="A39" s="20" t="s">
        <v>348</v>
      </c>
      <c r="B39" s="21">
        <v>37</v>
      </c>
      <c r="C39" s="21">
        <v>13</v>
      </c>
      <c r="D39" s="21">
        <v>0</v>
      </c>
      <c r="E39" s="21">
        <v>0</v>
      </c>
      <c r="F39" s="21">
        <v>1</v>
      </c>
      <c r="G39" s="21">
        <v>0</v>
      </c>
      <c r="H39" s="21">
        <v>0</v>
      </c>
      <c r="I39" s="21">
        <v>17</v>
      </c>
      <c r="J39" s="21">
        <v>5</v>
      </c>
      <c r="K39" s="21">
        <v>2</v>
      </c>
      <c r="L39" s="21">
        <v>10</v>
      </c>
      <c r="M39" s="21">
        <v>0</v>
      </c>
      <c r="N39" s="21">
        <v>3</v>
      </c>
      <c r="O39" s="21">
        <v>2</v>
      </c>
      <c r="P39" s="21">
        <v>0</v>
      </c>
    </row>
    <row r="40" spans="1:16" x14ac:dyDescent="0.2">
      <c r="A40" s="20" t="s">
        <v>349</v>
      </c>
      <c r="B40" s="21">
        <v>9</v>
      </c>
      <c r="C40" s="21">
        <v>3</v>
      </c>
      <c r="D40" s="21">
        <v>0</v>
      </c>
      <c r="E40" s="21">
        <v>0</v>
      </c>
      <c r="F40" s="21">
        <v>0</v>
      </c>
      <c r="G40" s="21">
        <v>0</v>
      </c>
      <c r="H40" s="21">
        <v>0</v>
      </c>
      <c r="I40" s="21">
        <v>5</v>
      </c>
      <c r="J40" s="21">
        <v>0</v>
      </c>
      <c r="K40" s="21">
        <v>0</v>
      </c>
      <c r="L40" s="21">
        <v>1</v>
      </c>
      <c r="M40" s="21">
        <v>0</v>
      </c>
      <c r="N40" s="21">
        <v>2</v>
      </c>
      <c r="O40" s="21">
        <v>1</v>
      </c>
      <c r="P40" s="21">
        <v>1</v>
      </c>
    </row>
    <row r="41" spans="1:16" x14ac:dyDescent="0.2">
      <c r="A41" s="20" t="s">
        <v>350</v>
      </c>
      <c r="B41" s="21">
        <v>679</v>
      </c>
      <c r="C41" s="21">
        <v>345</v>
      </c>
      <c r="D41" s="21">
        <v>128</v>
      </c>
      <c r="E41" s="21">
        <v>26</v>
      </c>
      <c r="F41" s="21">
        <v>1</v>
      </c>
      <c r="G41" s="21">
        <v>12</v>
      </c>
      <c r="H41" s="21">
        <v>344</v>
      </c>
      <c r="I41" s="21">
        <v>221</v>
      </c>
      <c r="J41" s="21">
        <v>161</v>
      </c>
      <c r="K41" s="21">
        <v>163</v>
      </c>
      <c r="L41" s="21">
        <v>58</v>
      </c>
      <c r="M41" s="21">
        <v>0</v>
      </c>
      <c r="N41" s="21">
        <v>3</v>
      </c>
      <c r="O41" s="21">
        <v>6</v>
      </c>
      <c r="P41" s="21">
        <v>37</v>
      </c>
    </row>
    <row r="42" spans="1:16" x14ac:dyDescent="0.2">
      <c r="A42" s="20" t="s">
        <v>351</v>
      </c>
      <c r="B42" s="21">
        <v>535</v>
      </c>
      <c r="C42" s="21">
        <v>289</v>
      </c>
      <c r="D42" s="21">
        <v>105</v>
      </c>
      <c r="E42" s="21">
        <v>28</v>
      </c>
      <c r="F42" s="21">
        <v>7</v>
      </c>
      <c r="G42" s="21">
        <v>9</v>
      </c>
      <c r="H42" s="21">
        <v>138</v>
      </c>
      <c r="I42" s="21">
        <v>205</v>
      </c>
      <c r="J42" s="21">
        <v>165</v>
      </c>
      <c r="K42" s="21">
        <v>119</v>
      </c>
      <c r="L42" s="21">
        <v>108</v>
      </c>
      <c r="M42" s="21">
        <v>0</v>
      </c>
      <c r="N42" s="21">
        <v>9</v>
      </c>
      <c r="O42" s="21">
        <v>10</v>
      </c>
      <c r="P42" s="21">
        <v>28</v>
      </c>
    </row>
    <row r="43" spans="1:16" x14ac:dyDescent="0.2">
      <c r="A43" s="20" t="s">
        <v>352</v>
      </c>
      <c r="B43" s="21">
        <v>186</v>
      </c>
      <c r="C43" s="21">
        <v>70</v>
      </c>
      <c r="D43" s="21">
        <v>11</v>
      </c>
      <c r="E43" s="21">
        <v>3</v>
      </c>
      <c r="F43" s="21">
        <v>7</v>
      </c>
      <c r="G43" s="21">
        <v>0</v>
      </c>
      <c r="H43" s="21">
        <v>7</v>
      </c>
      <c r="I43" s="21">
        <v>85</v>
      </c>
      <c r="J43" s="21">
        <v>40</v>
      </c>
      <c r="K43" s="21">
        <v>18</v>
      </c>
      <c r="L43" s="21">
        <v>45</v>
      </c>
      <c r="M43" s="21">
        <v>2</v>
      </c>
      <c r="N43" s="21">
        <v>17</v>
      </c>
      <c r="O43" s="21">
        <v>15</v>
      </c>
      <c r="P43" s="21">
        <v>11</v>
      </c>
    </row>
    <row r="44" spans="1:16" x14ac:dyDescent="0.2">
      <c r="A44" s="20" t="s">
        <v>353</v>
      </c>
      <c r="B44" s="21">
        <v>721</v>
      </c>
      <c r="C44" s="21">
        <v>359</v>
      </c>
      <c r="D44" s="21">
        <v>116</v>
      </c>
      <c r="E44" s="21">
        <v>31</v>
      </c>
      <c r="F44" s="21">
        <v>14</v>
      </c>
      <c r="G44" s="21">
        <v>9</v>
      </c>
      <c r="H44" s="21">
        <v>145</v>
      </c>
      <c r="I44" s="21">
        <v>290</v>
      </c>
      <c r="J44" s="21">
        <v>205</v>
      </c>
      <c r="K44" s="21">
        <v>137</v>
      </c>
      <c r="L44" s="21">
        <v>153</v>
      </c>
      <c r="M44" s="21">
        <v>2</v>
      </c>
      <c r="N44" s="21">
        <v>26</v>
      </c>
      <c r="O44" s="21">
        <v>25</v>
      </c>
      <c r="P44" s="21">
        <v>39</v>
      </c>
    </row>
    <row r="45" spans="1:16" x14ac:dyDescent="0.2">
      <c r="A45" s="9" t="s">
        <v>356</v>
      </c>
      <c r="B45" s="9"/>
      <c r="C45" s="9"/>
      <c r="D45" s="9"/>
      <c r="E45" s="9"/>
      <c r="F45" s="9"/>
      <c r="G45" s="9"/>
      <c r="H45" s="9"/>
      <c r="I45" s="9"/>
      <c r="J45" s="9"/>
      <c r="K45" s="9"/>
      <c r="L45" s="9"/>
      <c r="M45" s="9"/>
      <c r="N45" s="9"/>
      <c r="O45" s="9"/>
      <c r="P45" s="9"/>
    </row>
    <row r="46" spans="1:16" x14ac:dyDescent="0.2">
      <c r="A46" s="20" t="s">
        <v>357</v>
      </c>
      <c r="B46" s="21">
        <v>138</v>
      </c>
      <c r="C46" s="21">
        <v>71</v>
      </c>
      <c r="D46" s="21">
        <v>37</v>
      </c>
      <c r="E46" s="21">
        <v>4</v>
      </c>
      <c r="F46" s="21">
        <v>1</v>
      </c>
      <c r="G46" s="21">
        <v>3</v>
      </c>
      <c r="H46" s="21">
        <v>48</v>
      </c>
      <c r="I46" s="21">
        <v>10</v>
      </c>
      <c r="J46" s="21">
        <v>35</v>
      </c>
      <c r="K46" s="21">
        <v>44</v>
      </c>
      <c r="L46" s="21">
        <v>12</v>
      </c>
      <c r="M46" s="21">
        <v>0</v>
      </c>
      <c r="N46" s="21">
        <v>4</v>
      </c>
      <c r="O46" s="21">
        <v>4</v>
      </c>
      <c r="P46" s="21">
        <v>11</v>
      </c>
    </row>
    <row r="47" spans="1:16" x14ac:dyDescent="0.2">
      <c r="A47" s="20" t="s">
        <v>328</v>
      </c>
      <c r="B47" s="21">
        <v>1747</v>
      </c>
      <c r="C47" s="21">
        <v>892</v>
      </c>
      <c r="D47" s="21">
        <v>346</v>
      </c>
      <c r="E47" s="21">
        <v>78</v>
      </c>
      <c r="F47" s="21">
        <v>9</v>
      </c>
      <c r="G47" s="21">
        <v>48</v>
      </c>
      <c r="H47" s="21">
        <v>953</v>
      </c>
      <c r="I47" s="21">
        <v>514</v>
      </c>
      <c r="J47" s="21">
        <v>308</v>
      </c>
      <c r="K47" s="21">
        <v>381</v>
      </c>
      <c r="L47" s="21">
        <v>173</v>
      </c>
      <c r="M47" s="21">
        <v>4</v>
      </c>
      <c r="N47" s="21">
        <v>19</v>
      </c>
      <c r="O47" s="21">
        <v>14</v>
      </c>
      <c r="P47" s="21">
        <v>121</v>
      </c>
    </row>
    <row r="48" spans="1:16" x14ac:dyDescent="0.2">
      <c r="A48" s="20" t="s">
        <v>329</v>
      </c>
      <c r="B48" s="21">
        <v>191</v>
      </c>
      <c r="C48" s="21">
        <v>99</v>
      </c>
      <c r="D48" s="21">
        <v>35</v>
      </c>
      <c r="E48" s="21">
        <v>12</v>
      </c>
      <c r="F48" s="21">
        <v>1</v>
      </c>
      <c r="G48" s="21">
        <v>6</v>
      </c>
      <c r="H48" s="21">
        <v>72</v>
      </c>
      <c r="I48" s="21">
        <v>32</v>
      </c>
      <c r="J48" s="21">
        <v>53</v>
      </c>
      <c r="K48" s="21">
        <v>44</v>
      </c>
      <c r="L48" s="21">
        <v>24</v>
      </c>
      <c r="M48" s="21">
        <v>0</v>
      </c>
      <c r="N48" s="21">
        <v>1</v>
      </c>
      <c r="O48" s="21">
        <v>5</v>
      </c>
      <c r="P48" s="21">
        <v>13</v>
      </c>
    </row>
    <row r="49" spans="1:16" x14ac:dyDescent="0.2">
      <c r="A49" s="20" t="s">
        <v>330</v>
      </c>
      <c r="B49" s="21">
        <v>544</v>
      </c>
      <c r="C49" s="21">
        <v>252</v>
      </c>
      <c r="D49" s="21">
        <v>94</v>
      </c>
      <c r="E49" s="21">
        <v>21</v>
      </c>
      <c r="F49" s="21">
        <v>13</v>
      </c>
      <c r="G49" s="21">
        <v>9</v>
      </c>
      <c r="H49" s="21">
        <v>150</v>
      </c>
      <c r="I49" s="21">
        <v>162</v>
      </c>
      <c r="J49" s="21">
        <v>143</v>
      </c>
      <c r="K49" s="21">
        <v>89</v>
      </c>
      <c r="L49" s="21">
        <v>104</v>
      </c>
      <c r="M49" s="21">
        <v>2</v>
      </c>
      <c r="N49" s="21">
        <v>18</v>
      </c>
      <c r="O49" s="21">
        <v>16</v>
      </c>
      <c r="P49" s="21">
        <v>38</v>
      </c>
    </row>
    <row r="50" spans="1:16" x14ac:dyDescent="0.2">
      <c r="A50" s="20" t="s">
        <v>358</v>
      </c>
      <c r="B50" s="21">
        <v>57</v>
      </c>
      <c r="C50" s="21">
        <v>27</v>
      </c>
      <c r="D50" s="21">
        <v>11</v>
      </c>
      <c r="E50" s="21">
        <v>1</v>
      </c>
      <c r="F50" s="21">
        <v>1</v>
      </c>
      <c r="G50" s="21">
        <v>2</v>
      </c>
      <c r="H50" s="21">
        <v>25</v>
      </c>
      <c r="I50" s="21">
        <v>7</v>
      </c>
      <c r="J50" s="21">
        <v>11</v>
      </c>
      <c r="K50" s="21">
        <v>5</v>
      </c>
      <c r="L50" s="21">
        <v>6</v>
      </c>
      <c r="M50" s="21">
        <v>0</v>
      </c>
      <c r="N50" s="21">
        <v>0</v>
      </c>
      <c r="O50" s="21">
        <v>0</v>
      </c>
      <c r="P50" s="21">
        <v>10</v>
      </c>
    </row>
    <row r="51" spans="1:16" x14ac:dyDescent="0.2">
      <c r="A51" s="9" t="s">
        <v>359</v>
      </c>
      <c r="B51" s="10">
        <v>89</v>
      </c>
      <c r="C51" s="10">
        <v>46</v>
      </c>
      <c r="D51" s="10">
        <v>30</v>
      </c>
      <c r="E51" s="10">
        <v>2</v>
      </c>
      <c r="F51" s="10">
        <v>1</v>
      </c>
      <c r="G51" s="10">
        <v>1</v>
      </c>
      <c r="H51" s="10">
        <v>33</v>
      </c>
      <c r="I51" s="10">
        <v>3</v>
      </c>
      <c r="J51" s="10">
        <v>17</v>
      </c>
      <c r="K51" s="10">
        <v>28</v>
      </c>
      <c r="L51" s="10">
        <v>7</v>
      </c>
      <c r="M51" s="10">
        <v>0</v>
      </c>
      <c r="N51" s="10">
        <v>2</v>
      </c>
      <c r="O51" s="10">
        <v>0</v>
      </c>
      <c r="P51" s="10">
        <v>8</v>
      </c>
    </row>
    <row r="52" spans="1:16" x14ac:dyDescent="0.2">
      <c r="A52" s="20" t="s">
        <v>331</v>
      </c>
      <c r="B52" s="21">
        <v>977</v>
      </c>
      <c r="C52" s="21">
        <v>495</v>
      </c>
      <c r="D52" s="21">
        <v>201</v>
      </c>
      <c r="E52" s="21">
        <v>45</v>
      </c>
      <c r="F52" s="21">
        <v>8</v>
      </c>
      <c r="G52" s="21">
        <v>39</v>
      </c>
      <c r="H52" s="21">
        <v>626</v>
      </c>
      <c r="I52" s="21">
        <v>181</v>
      </c>
      <c r="J52" s="21">
        <v>130</v>
      </c>
      <c r="K52" s="21">
        <v>205</v>
      </c>
      <c r="L52" s="21">
        <v>82</v>
      </c>
      <c r="M52" s="21">
        <v>4</v>
      </c>
      <c r="N52" s="21">
        <v>10</v>
      </c>
      <c r="O52" s="21">
        <v>5</v>
      </c>
      <c r="P52" s="21">
        <v>87</v>
      </c>
    </row>
    <row r="53" spans="1:16" x14ac:dyDescent="0.2">
      <c r="A53" s="20" t="s">
        <v>332</v>
      </c>
      <c r="B53" s="21">
        <v>73</v>
      </c>
      <c r="C53" s="21">
        <v>40</v>
      </c>
      <c r="D53" s="21">
        <v>21</v>
      </c>
      <c r="E53" s="21">
        <v>7</v>
      </c>
      <c r="F53" s="21">
        <v>0</v>
      </c>
      <c r="G53" s="21">
        <v>4</v>
      </c>
      <c r="H53" s="21">
        <v>31</v>
      </c>
      <c r="I53" s="21">
        <v>2</v>
      </c>
      <c r="J53" s="21">
        <v>15</v>
      </c>
      <c r="K53" s="21">
        <v>15</v>
      </c>
      <c r="L53" s="21">
        <v>5</v>
      </c>
      <c r="M53" s="21">
        <v>0</v>
      </c>
      <c r="N53" s="21">
        <v>0</v>
      </c>
      <c r="O53" s="21">
        <v>1</v>
      </c>
      <c r="P53" s="21">
        <v>7</v>
      </c>
    </row>
    <row r="54" spans="1:16" x14ac:dyDescent="0.2">
      <c r="A54" s="20" t="s">
        <v>333</v>
      </c>
      <c r="B54" s="21">
        <v>108</v>
      </c>
      <c r="C54" s="21">
        <v>38</v>
      </c>
      <c r="D54" s="21">
        <v>21</v>
      </c>
      <c r="E54" s="21">
        <v>4</v>
      </c>
      <c r="F54" s="21">
        <v>1</v>
      </c>
      <c r="G54" s="21">
        <v>2</v>
      </c>
      <c r="H54" s="21">
        <v>52</v>
      </c>
      <c r="I54" s="21">
        <v>26</v>
      </c>
      <c r="J54" s="21">
        <v>16</v>
      </c>
      <c r="K54" s="21">
        <v>13</v>
      </c>
      <c r="L54" s="21">
        <v>13</v>
      </c>
      <c r="M54" s="21">
        <v>0</v>
      </c>
      <c r="N54" s="21">
        <v>1</v>
      </c>
      <c r="O54" s="21">
        <v>2</v>
      </c>
      <c r="P54" s="21">
        <v>12</v>
      </c>
    </row>
    <row r="55" spans="1:16" x14ac:dyDescent="0.2">
      <c r="A55" s="20" t="s">
        <v>358</v>
      </c>
      <c r="B55" s="21">
        <v>30</v>
      </c>
      <c r="C55" s="21">
        <v>18</v>
      </c>
      <c r="D55" s="21">
        <v>6</v>
      </c>
      <c r="E55" s="21">
        <v>1</v>
      </c>
      <c r="F55" s="21">
        <v>0</v>
      </c>
      <c r="G55" s="21">
        <v>1</v>
      </c>
      <c r="H55" s="21">
        <v>17</v>
      </c>
      <c r="I55" s="21">
        <v>2</v>
      </c>
      <c r="J55" s="21">
        <v>6</v>
      </c>
      <c r="K55" s="21">
        <v>2</v>
      </c>
      <c r="L55" s="21">
        <v>1</v>
      </c>
      <c r="M55" s="21">
        <v>0</v>
      </c>
      <c r="N55" s="21">
        <v>0</v>
      </c>
      <c r="O55" s="21">
        <v>0</v>
      </c>
      <c r="P55" s="21">
        <v>3</v>
      </c>
    </row>
    <row r="56" spans="1:16" x14ac:dyDescent="0.2">
      <c r="A56" s="9" t="s">
        <v>360</v>
      </c>
      <c r="B56" s="10">
        <v>49</v>
      </c>
      <c r="C56" s="10">
        <v>25</v>
      </c>
      <c r="D56" s="10">
        <v>7</v>
      </c>
      <c r="E56" s="10">
        <v>2</v>
      </c>
      <c r="F56" s="10">
        <v>0</v>
      </c>
      <c r="G56" s="10">
        <v>2</v>
      </c>
      <c r="H56" s="10">
        <v>15</v>
      </c>
      <c r="I56" s="10">
        <v>7</v>
      </c>
      <c r="J56" s="10">
        <v>18</v>
      </c>
      <c r="K56" s="10">
        <v>16</v>
      </c>
      <c r="L56" s="10">
        <v>5</v>
      </c>
      <c r="M56" s="10">
        <v>0</v>
      </c>
      <c r="N56" s="10">
        <v>2</v>
      </c>
      <c r="O56" s="10">
        <v>4</v>
      </c>
      <c r="P56" s="10">
        <v>3</v>
      </c>
    </row>
    <row r="57" spans="1:16" x14ac:dyDescent="0.2">
      <c r="A57" s="20" t="s">
        <v>331</v>
      </c>
      <c r="B57" s="21">
        <v>770</v>
      </c>
      <c r="C57" s="21">
        <v>397</v>
      </c>
      <c r="D57" s="21">
        <v>145</v>
      </c>
      <c r="E57" s="21">
        <v>33</v>
      </c>
      <c r="F57" s="21">
        <v>1</v>
      </c>
      <c r="G57" s="21">
        <v>9</v>
      </c>
      <c r="H57" s="21">
        <v>327</v>
      </c>
      <c r="I57" s="21">
        <v>333</v>
      </c>
      <c r="J57" s="21">
        <v>178</v>
      </c>
      <c r="K57" s="21">
        <v>176</v>
      </c>
      <c r="L57" s="21">
        <v>91</v>
      </c>
      <c r="M57" s="21">
        <v>0</v>
      </c>
      <c r="N57" s="21">
        <v>9</v>
      </c>
      <c r="O57" s="21">
        <v>9</v>
      </c>
      <c r="P57" s="21">
        <v>34</v>
      </c>
    </row>
    <row r="58" spans="1:16" x14ac:dyDescent="0.2">
      <c r="A58" s="20" t="s">
        <v>332</v>
      </c>
      <c r="B58" s="21">
        <v>118</v>
      </c>
      <c r="C58" s="21">
        <v>59</v>
      </c>
      <c r="D58" s="21">
        <v>14</v>
      </c>
      <c r="E58" s="21">
        <v>5</v>
      </c>
      <c r="F58" s="21">
        <v>1</v>
      </c>
      <c r="G58" s="21">
        <v>2</v>
      </c>
      <c r="H58" s="21">
        <v>41</v>
      </c>
      <c r="I58" s="21">
        <v>30</v>
      </c>
      <c r="J58" s="21">
        <v>38</v>
      </c>
      <c r="K58" s="21">
        <v>29</v>
      </c>
      <c r="L58" s="21">
        <v>19</v>
      </c>
      <c r="M58" s="21">
        <v>0</v>
      </c>
      <c r="N58" s="21">
        <v>1</v>
      </c>
      <c r="O58" s="21">
        <v>4</v>
      </c>
      <c r="P58" s="21">
        <v>6</v>
      </c>
    </row>
    <row r="59" spans="1:16" x14ac:dyDescent="0.2">
      <c r="A59" s="20" t="s">
        <v>333</v>
      </c>
      <c r="B59" s="21">
        <v>436</v>
      </c>
      <c r="C59" s="21">
        <v>214</v>
      </c>
      <c r="D59" s="21">
        <v>73</v>
      </c>
      <c r="E59" s="21">
        <v>17</v>
      </c>
      <c r="F59" s="21">
        <v>12</v>
      </c>
      <c r="G59" s="21">
        <v>7</v>
      </c>
      <c r="H59" s="21">
        <v>98</v>
      </c>
      <c r="I59" s="21">
        <v>136</v>
      </c>
      <c r="J59" s="21">
        <v>127</v>
      </c>
      <c r="K59" s="21">
        <v>76</v>
      </c>
      <c r="L59" s="21">
        <v>91</v>
      </c>
      <c r="M59" s="21">
        <v>2</v>
      </c>
      <c r="N59" s="21">
        <v>17</v>
      </c>
      <c r="O59" s="21">
        <v>14</v>
      </c>
      <c r="P59" s="21">
        <v>26</v>
      </c>
    </row>
    <row r="60" spans="1:16" x14ac:dyDescent="0.2">
      <c r="A60" s="20" t="s">
        <v>358</v>
      </c>
      <c r="B60" s="21">
        <v>27</v>
      </c>
      <c r="C60" s="21">
        <v>9</v>
      </c>
      <c r="D60" s="21">
        <v>5</v>
      </c>
      <c r="E60" s="21">
        <v>0</v>
      </c>
      <c r="F60" s="21">
        <v>1</v>
      </c>
      <c r="G60" s="21">
        <v>1</v>
      </c>
      <c r="H60" s="21">
        <v>8</v>
      </c>
      <c r="I60" s="21">
        <v>5</v>
      </c>
      <c r="J60" s="21">
        <v>5</v>
      </c>
      <c r="K60" s="21">
        <v>3</v>
      </c>
      <c r="L60" s="21">
        <v>5</v>
      </c>
      <c r="M60" s="21">
        <v>0</v>
      </c>
      <c r="N60" s="21">
        <v>0</v>
      </c>
      <c r="O60" s="21">
        <v>0</v>
      </c>
      <c r="P60" s="21">
        <v>7</v>
      </c>
    </row>
    <row r="61" spans="1:16" x14ac:dyDescent="0.2">
      <c r="A61" s="9" t="s">
        <v>361</v>
      </c>
      <c r="B61" s="9"/>
      <c r="C61" s="9"/>
      <c r="D61" s="9"/>
      <c r="E61" s="9"/>
      <c r="F61" s="9"/>
      <c r="G61" s="9"/>
      <c r="H61" s="9"/>
      <c r="I61" s="9"/>
      <c r="J61" s="9"/>
      <c r="K61" s="9"/>
      <c r="L61" s="9"/>
      <c r="M61" s="9"/>
      <c r="N61" s="9"/>
      <c r="O61" s="9"/>
      <c r="P61" s="9"/>
    </row>
    <row r="62" spans="1:16" x14ac:dyDescent="0.2">
      <c r="A62" s="20" t="s">
        <v>362</v>
      </c>
      <c r="B62" s="21">
        <v>360</v>
      </c>
      <c r="C62" s="21">
        <v>150</v>
      </c>
      <c r="D62" s="21">
        <v>66</v>
      </c>
      <c r="E62" s="21">
        <v>7</v>
      </c>
      <c r="F62" s="21">
        <v>5</v>
      </c>
      <c r="G62" s="21">
        <v>10</v>
      </c>
      <c r="H62" s="21">
        <v>160</v>
      </c>
      <c r="I62" s="21">
        <v>117</v>
      </c>
      <c r="J62" s="21">
        <v>56</v>
      </c>
      <c r="K62" s="21">
        <v>49</v>
      </c>
      <c r="L62" s="21">
        <v>41</v>
      </c>
      <c r="M62" s="21">
        <v>1</v>
      </c>
      <c r="N62" s="21">
        <v>6</v>
      </c>
      <c r="O62" s="21">
        <v>6</v>
      </c>
      <c r="P62" s="21">
        <v>27</v>
      </c>
    </row>
    <row r="63" spans="1:16" x14ac:dyDescent="0.2">
      <c r="A63" s="20" t="s">
        <v>363</v>
      </c>
      <c r="B63" s="21">
        <v>1326</v>
      </c>
      <c r="C63" s="21">
        <v>678</v>
      </c>
      <c r="D63" s="21">
        <v>237</v>
      </c>
      <c r="E63" s="21">
        <v>69</v>
      </c>
      <c r="F63" s="21">
        <v>9</v>
      </c>
      <c r="G63" s="21">
        <v>35</v>
      </c>
      <c r="H63" s="21">
        <v>647</v>
      </c>
      <c r="I63" s="21">
        <v>344</v>
      </c>
      <c r="J63" s="21">
        <v>291</v>
      </c>
      <c r="K63" s="21">
        <v>297</v>
      </c>
      <c r="L63" s="21">
        <v>167</v>
      </c>
      <c r="M63" s="21">
        <v>4</v>
      </c>
      <c r="N63" s="21">
        <v>15</v>
      </c>
      <c r="O63" s="21">
        <v>13</v>
      </c>
      <c r="P63" s="21">
        <v>97</v>
      </c>
    </row>
    <row r="64" spans="1:16" x14ac:dyDescent="0.2">
      <c r="A64" s="20" t="s">
        <v>364</v>
      </c>
      <c r="B64" s="21">
        <v>649</v>
      </c>
      <c r="C64" s="21">
        <v>332</v>
      </c>
      <c r="D64" s="21">
        <v>140</v>
      </c>
      <c r="E64" s="21">
        <v>26</v>
      </c>
      <c r="F64" s="21">
        <v>9</v>
      </c>
      <c r="G64" s="21">
        <v>17</v>
      </c>
      <c r="H64" s="21">
        <v>305</v>
      </c>
      <c r="I64" s="21">
        <v>220</v>
      </c>
      <c r="J64" s="21">
        <v>118</v>
      </c>
      <c r="K64" s="21">
        <v>131</v>
      </c>
      <c r="L64" s="21">
        <v>74</v>
      </c>
      <c r="M64" s="21">
        <v>0</v>
      </c>
      <c r="N64" s="21">
        <v>15</v>
      </c>
      <c r="O64" s="21">
        <v>14</v>
      </c>
      <c r="P64" s="21">
        <v>35</v>
      </c>
    </row>
    <row r="65" spans="1:16" x14ac:dyDescent="0.2">
      <c r="A65" s="20" t="s">
        <v>365</v>
      </c>
      <c r="B65" s="21">
        <v>277</v>
      </c>
      <c r="C65" s="21">
        <v>149</v>
      </c>
      <c r="D65" s="21">
        <v>67</v>
      </c>
      <c r="E65" s="21">
        <v>12</v>
      </c>
      <c r="F65" s="21">
        <v>2</v>
      </c>
      <c r="G65" s="21">
        <v>4</v>
      </c>
      <c r="H65" s="21">
        <v>108</v>
      </c>
      <c r="I65" s="21">
        <v>36</v>
      </c>
      <c r="J65" s="21">
        <v>70</v>
      </c>
      <c r="K65" s="21">
        <v>81</v>
      </c>
      <c r="L65" s="21">
        <v>30</v>
      </c>
      <c r="M65" s="21">
        <v>0</v>
      </c>
      <c r="N65" s="21">
        <v>5</v>
      </c>
      <c r="O65" s="21">
        <v>6</v>
      </c>
      <c r="P65" s="21">
        <v>24</v>
      </c>
    </row>
    <row r="66" spans="1:16" x14ac:dyDescent="0.2">
      <c r="A66" s="20" t="s">
        <v>366</v>
      </c>
      <c r="B66" s="21">
        <v>65</v>
      </c>
      <c r="C66" s="21">
        <v>32</v>
      </c>
      <c r="D66" s="21">
        <v>13</v>
      </c>
      <c r="E66" s="21">
        <v>2</v>
      </c>
      <c r="F66" s="21">
        <v>0</v>
      </c>
      <c r="G66" s="21">
        <v>2</v>
      </c>
      <c r="H66" s="21">
        <v>28</v>
      </c>
      <c r="I66" s="21">
        <v>8</v>
      </c>
      <c r="J66" s="21">
        <v>15</v>
      </c>
      <c r="K66" s="21">
        <v>5</v>
      </c>
      <c r="L66" s="21">
        <v>7</v>
      </c>
      <c r="M66" s="21">
        <v>1</v>
      </c>
      <c r="N66" s="21">
        <v>1</v>
      </c>
      <c r="O66" s="21">
        <v>0</v>
      </c>
      <c r="P66" s="21">
        <v>10</v>
      </c>
    </row>
    <row r="67" spans="1:16" x14ac:dyDescent="0.2">
      <c r="A67" s="9" t="s">
        <v>367</v>
      </c>
      <c r="B67" s="9"/>
      <c r="C67" s="9"/>
      <c r="D67" s="9"/>
      <c r="E67" s="9"/>
      <c r="F67" s="9"/>
      <c r="G67" s="9"/>
      <c r="H67" s="9"/>
      <c r="I67" s="9"/>
      <c r="J67" s="9"/>
      <c r="K67" s="9"/>
      <c r="L67" s="9"/>
      <c r="M67" s="9"/>
      <c r="N67" s="9"/>
      <c r="O67" s="9"/>
      <c r="P67" s="9"/>
    </row>
    <row r="68" spans="1:16" x14ac:dyDescent="0.2">
      <c r="A68" s="20" t="s">
        <v>368</v>
      </c>
      <c r="B68" s="21">
        <v>537</v>
      </c>
      <c r="C68" s="21">
        <v>273</v>
      </c>
      <c r="D68" s="21">
        <v>110</v>
      </c>
      <c r="E68" s="21">
        <v>26</v>
      </c>
      <c r="F68" s="21">
        <v>4</v>
      </c>
      <c r="G68" s="21">
        <v>8</v>
      </c>
      <c r="H68" s="21">
        <v>166</v>
      </c>
      <c r="I68" s="21">
        <v>81</v>
      </c>
      <c r="J68" s="21">
        <v>162</v>
      </c>
      <c r="K68" s="21">
        <v>135</v>
      </c>
      <c r="L68" s="21">
        <v>94</v>
      </c>
      <c r="M68" s="21">
        <v>1</v>
      </c>
      <c r="N68" s="21">
        <v>7</v>
      </c>
      <c r="O68" s="21">
        <v>11</v>
      </c>
      <c r="P68" s="21">
        <v>47</v>
      </c>
    </row>
    <row r="69" spans="1:16" x14ac:dyDescent="0.2">
      <c r="A69" s="20" t="s">
        <v>180</v>
      </c>
      <c r="B69" s="21">
        <v>1667</v>
      </c>
      <c r="C69" s="21">
        <v>859</v>
      </c>
      <c r="D69" s="21">
        <v>335</v>
      </c>
      <c r="E69" s="21">
        <v>75</v>
      </c>
      <c r="F69" s="21">
        <v>9</v>
      </c>
      <c r="G69" s="21">
        <v>47</v>
      </c>
      <c r="H69" s="21">
        <v>924</v>
      </c>
      <c r="I69" s="21">
        <v>492</v>
      </c>
      <c r="J69" s="21">
        <v>292</v>
      </c>
      <c r="K69" s="21">
        <v>364</v>
      </c>
      <c r="L69" s="21">
        <v>163</v>
      </c>
      <c r="M69" s="21">
        <v>4</v>
      </c>
      <c r="N69" s="21">
        <v>17</v>
      </c>
      <c r="O69" s="21">
        <v>10</v>
      </c>
      <c r="P69" s="21">
        <v>115</v>
      </c>
    </row>
    <row r="70" spans="1:16" x14ac:dyDescent="0.2">
      <c r="A70" s="20" t="s">
        <v>369</v>
      </c>
      <c r="B70" s="21">
        <v>99</v>
      </c>
      <c r="C70" s="21">
        <v>42</v>
      </c>
      <c r="D70" s="21">
        <v>20</v>
      </c>
      <c r="E70" s="21">
        <v>1</v>
      </c>
      <c r="F70" s="21">
        <v>0</v>
      </c>
      <c r="G70" s="21">
        <v>4</v>
      </c>
      <c r="H70" s="21">
        <v>74</v>
      </c>
      <c r="I70" s="21">
        <v>19</v>
      </c>
      <c r="J70" s="21">
        <v>11</v>
      </c>
      <c r="K70" s="21">
        <v>17</v>
      </c>
      <c r="L70" s="21">
        <v>4</v>
      </c>
      <c r="M70" s="21">
        <v>0</v>
      </c>
      <c r="N70" s="21">
        <v>1</v>
      </c>
      <c r="O70" s="21">
        <v>2</v>
      </c>
      <c r="P70" s="21">
        <v>7</v>
      </c>
    </row>
    <row r="71" spans="1:16" x14ac:dyDescent="0.2">
      <c r="A71" s="20" t="s">
        <v>370</v>
      </c>
      <c r="B71" s="21">
        <v>819</v>
      </c>
      <c r="C71" s="21">
        <v>399</v>
      </c>
      <c r="D71" s="21">
        <v>172</v>
      </c>
      <c r="E71" s="21">
        <v>31</v>
      </c>
      <c r="F71" s="21">
        <v>13</v>
      </c>
      <c r="G71" s="21">
        <v>23</v>
      </c>
      <c r="H71" s="21">
        <v>372</v>
      </c>
      <c r="I71" s="21">
        <v>284</v>
      </c>
      <c r="J71" s="21">
        <v>149</v>
      </c>
      <c r="K71" s="21">
        <v>165</v>
      </c>
      <c r="L71" s="21">
        <v>94</v>
      </c>
      <c r="M71" s="21">
        <v>2</v>
      </c>
      <c r="N71" s="21">
        <v>19</v>
      </c>
      <c r="O71" s="21">
        <v>19</v>
      </c>
      <c r="P71" s="21">
        <v>43</v>
      </c>
    </row>
    <row r="72" spans="1:16" x14ac:dyDescent="0.2">
      <c r="A72" s="20" t="s">
        <v>371</v>
      </c>
      <c r="B72" s="21">
        <v>87</v>
      </c>
      <c r="C72" s="21">
        <v>46</v>
      </c>
      <c r="D72" s="21">
        <v>16</v>
      </c>
      <c r="E72" s="21">
        <v>6</v>
      </c>
      <c r="F72" s="21">
        <v>0</v>
      </c>
      <c r="G72" s="21">
        <v>3</v>
      </c>
      <c r="H72" s="21">
        <v>32</v>
      </c>
      <c r="I72" s="21">
        <v>27</v>
      </c>
      <c r="J72" s="21">
        <v>16</v>
      </c>
      <c r="K72" s="21">
        <v>19</v>
      </c>
      <c r="L72" s="21">
        <v>6</v>
      </c>
      <c r="M72" s="21">
        <v>0</v>
      </c>
      <c r="N72" s="21">
        <v>4</v>
      </c>
      <c r="O72" s="21">
        <v>4</v>
      </c>
      <c r="P72" s="21">
        <v>7</v>
      </c>
    </row>
    <row r="73" spans="1:16" x14ac:dyDescent="0.2">
      <c r="A73" s="20" t="s">
        <v>366</v>
      </c>
      <c r="B73" s="21">
        <v>55</v>
      </c>
      <c r="C73" s="21">
        <v>29</v>
      </c>
      <c r="D73" s="21">
        <v>12</v>
      </c>
      <c r="E73" s="21">
        <v>1</v>
      </c>
      <c r="F73" s="21">
        <v>0</v>
      </c>
      <c r="G73" s="21">
        <v>2</v>
      </c>
      <c r="H73" s="21">
        <v>25</v>
      </c>
      <c r="I73" s="21">
        <v>8</v>
      </c>
      <c r="J73" s="21">
        <v>13</v>
      </c>
      <c r="K73" s="21">
        <v>4</v>
      </c>
      <c r="L73" s="21">
        <v>5</v>
      </c>
      <c r="M73" s="21">
        <v>0</v>
      </c>
      <c r="N73" s="21">
        <v>1</v>
      </c>
      <c r="O73" s="21">
        <v>0</v>
      </c>
      <c r="P73" s="21">
        <v>8</v>
      </c>
    </row>
    <row r="74" spans="1:16" x14ac:dyDescent="0.2">
      <c r="A74" s="9" t="s">
        <v>372</v>
      </c>
      <c r="B74" s="9"/>
      <c r="C74" s="9"/>
      <c r="D74" s="9"/>
      <c r="E74" s="9"/>
      <c r="F74" s="9"/>
      <c r="G74" s="9"/>
      <c r="H74" s="9"/>
      <c r="I74" s="9"/>
      <c r="J74" s="9"/>
      <c r="K74" s="9"/>
      <c r="L74" s="9"/>
      <c r="M74" s="9"/>
      <c r="N74" s="9"/>
      <c r="O74" s="9"/>
      <c r="P74" s="9"/>
    </row>
    <row r="75" spans="1:16" x14ac:dyDescent="0.2">
      <c r="A75" s="20" t="s">
        <v>373</v>
      </c>
      <c r="B75" s="21">
        <v>537</v>
      </c>
      <c r="C75" s="21">
        <v>273</v>
      </c>
      <c r="D75" s="21">
        <v>110</v>
      </c>
      <c r="E75" s="21">
        <v>26</v>
      </c>
      <c r="F75" s="21">
        <v>4</v>
      </c>
      <c r="G75" s="21">
        <v>8</v>
      </c>
      <c r="H75" s="21">
        <v>166</v>
      </c>
      <c r="I75" s="21">
        <v>81</v>
      </c>
      <c r="J75" s="21">
        <v>162</v>
      </c>
      <c r="K75" s="21">
        <v>135</v>
      </c>
      <c r="L75" s="21">
        <v>94</v>
      </c>
      <c r="M75" s="21">
        <v>1</v>
      </c>
      <c r="N75" s="21">
        <v>7</v>
      </c>
      <c r="O75" s="21">
        <v>11</v>
      </c>
      <c r="P75" s="21">
        <v>47</v>
      </c>
    </row>
    <row r="76" spans="1:16" x14ac:dyDescent="0.2">
      <c r="A76" s="20" t="s">
        <v>374</v>
      </c>
      <c r="B76" s="21">
        <v>1329</v>
      </c>
      <c r="C76" s="21">
        <v>665</v>
      </c>
      <c r="D76" s="21">
        <v>245</v>
      </c>
      <c r="E76" s="21">
        <v>57</v>
      </c>
      <c r="F76" s="21">
        <v>14</v>
      </c>
      <c r="G76" s="21">
        <v>38</v>
      </c>
      <c r="H76" s="21">
        <v>682</v>
      </c>
      <c r="I76" s="21">
        <v>382</v>
      </c>
      <c r="J76" s="21">
        <v>251</v>
      </c>
      <c r="K76" s="21">
        <v>267</v>
      </c>
      <c r="L76" s="21">
        <v>146</v>
      </c>
      <c r="M76" s="21">
        <v>3</v>
      </c>
      <c r="N76" s="21">
        <v>18</v>
      </c>
      <c r="O76" s="21">
        <v>9</v>
      </c>
      <c r="P76" s="21">
        <v>96</v>
      </c>
    </row>
    <row r="77" spans="1:16" x14ac:dyDescent="0.2">
      <c r="A77" s="20" t="s">
        <v>375</v>
      </c>
      <c r="B77" s="21">
        <v>406</v>
      </c>
      <c r="C77" s="21">
        <v>216</v>
      </c>
      <c r="D77" s="21">
        <v>95</v>
      </c>
      <c r="E77" s="21">
        <v>18</v>
      </c>
      <c r="F77" s="21">
        <v>6</v>
      </c>
      <c r="G77" s="21">
        <v>7</v>
      </c>
      <c r="H77" s="21">
        <v>203</v>
      </c>
      <c r="I77" s="21">
        <v>129</v>
      </c>
      <c r="J77" s="21">
        <v>77</v>
      </c>
      <c r="K77" s="21">
        <v>97</v>
      </c>
      <c r="L77" s="21">
        <v>45</v>
      </c>
      <c r="M77" s="21">
        <v>2</v>
      </c>
      <c r="N77" s="21">
        <v>8</v>
      </c>
      <c r="O77" s="21">
        <v>10</v>
      </c>
      <c r="P77" s="21">
        <v>21</v>
      </c>
    </row>
    <row r="78" spans="1:16" x14ac:dyDescent="0.2">
      <c r="A78" s="20" t="s">
        <v>376</v>
      </c>
      <c r="B78" s="21">
        <v>152</v>
      </c>
      <c r="C78" s="21">
        <v>68</v>
      </c>
      <c r="D78" s="21">
        <v>22</v>
      </c>
      <c r="E78" s="21">
        <v>6</v>
      </c>
      <c r="F78" s="21">
        <v>0</v>
      </c>
      <c r="G78" s="21">
        <v>5</v>
      </c>
      <c r="H78" s="21">
        <v>73</v>
      </c>
      <c r="I78" s="21">
        <v>52</v>
      </c>
      <c r="J78" s="21">
        <v>22</v>
      </c>
      <c r="K78" s="21">
        <v>34</v>
      </c>
      <c r="L78" s="21">
        <v>12</v>
      </c>
      <c r="M78" s="21">
        <v>0</v>
      </c>
      <c r="N78" s="21">
        <v>3</v>
      </c>
      <c r="O78" s="21">
        <v>2</v>
      </c>
      <c r="P78" s="21">
        <v>14</v>
      </c>
    </row>
    <row r="79" spans="1:16" x14ac:dyDescent="0.2">
      <c r="A79" s="20" t="s">
        <v>377</v>
      </c>
      <c r="B79" s="21">
        <v>88</v>
      </c>
      <c r="C79" s="21">
        <v>41</v>
      </c>
      <c r="D79" s="21">
        <v>20</v>
      </c>
      <c r="E79" s="21">
        <v>5</v>
      </c>
      <c r="F79" s="21">
        <v>0</v>
      </c>
      <c r="G79" s="21">
        <v>3</v>
      </c>
      <c r="H79" s="21">
        <v>46</v>
      </c>
      <c r="I79" s="21">
        <v>35</v>
      </c>
      <c r="J79" s="21">
        <v>12</v>
      </c>
      <c r="K79" s="21">
        <v>12</v>
      </c>
      <c r="L79" s="21">
        <v>3</v>
      </c>
      <c r="M79" s="21">
        <v>0</v>
      </c>
      <c r="N79" s="21">
        <v>1</v>
      </c>
      <c r="O79" s="21">
        <v>2</v>
      </c>
      <c r="P79" s="21">
        <v>3</v>
      </c>
    </row>
    <row r="80" spans="1:16" x14ac:dyDescent="0.2">
      <c r="A80" s="20" t="s">
        <v>378</v>
      </c>
      <c r="B80" s="21">
        <v>84</v>
      </c>
      <c r="C80" s="21">
        <v>41</v>
      </c>
      <c r="D80" s="21">
        <v>17</v>
      </c>
      <c r="E80" s="21">
        <v>1</v>
      </c>
      <c r="F80" s="21">
        <v>1</v>
      </c>
      <c r="G80" s="21">
        <v>4</v>
      </c>
      <c r="H80" s="21">
        <v>45</v>
      </c>
      <c r="I80" s="21">
        <v>32</v>
      </c>
      <c r="J80" s="21">
        <v>12</v>
      </c>
      <c r="K80" s="21">
        <v>8</v>
      </c>
      <c r="L80" s="21">
        <v>9</v>
      </c>
      <c r="M80" s="21">
        <v>0</v>
      </c>
      <c r="N80" s="21">
        <v>1</v>
      </c>
      <c r="O80" s="21">
        <v>3</v>
      </c>
      <c r="P80" s="21">
        <v>3</v>
      </c>
    </row>
    <row r="81" spans="1:16" x14ac:dyDescent="0.2">
      <c r="A81" s="20" t="s">
        <v>366</v>
      </c>
      <c r="B81" s="21">
        <v>81</v>
      </c>
      <c r="C81" s="21">
        <v>37</v>
      </c>
      <c r="D81" s="21">
        <v>14</v>
      </c>
      <c r="E81" s="21">
        <v>3</v>
      </c>
      <c r="F81" s="21">
        <v>0</v>
      </c>
      <c r="G81" s="21">
        <v>3</v>
      </c>
      <c r="H81" s="21">
        <v>33</v>
      </c>
      <c r="I81" s="21">
        <v>14</v>
      </c>
      <c r="J81" s="21">
        <v>14</v>
      </c>
      <c r="K81" s="21">
        <v>10</v>
      </c>
      <c r="L81" s="21">
        <v>10</v>
      </c>
      <c r="M81" s="21">
        <v>0</v>
      </c>
      <c r="N81" s="21">
        <v>4</v>
      </c>
      <c r="O81" s="21">
        <v>2</v>
      </c>
      <c r="P81" s="21">
        <v>9</v>
      </c>
    </row>
    <row r="82" spans="1:16" x14ac:dyDescent="0.2">
      <c r="A82" s="9" t="s">
        <v>379</v>
      </c>
      <c r="B82" s="9"/>
      <c r="C82" s="9"/>
      <c r="D82" s="9"/>
      <c r="E82" s="9"/>
      <c r="F82" s="9"/>
      <c r="G82" s="9"/>
      <c r="H82" s="9"/>
      <c r="I82" s="9"/>
      <c r="J82" s="9"/>
      <c r="K82" s="9"/>
      <c r="L82" s="9"/>
      <c r="M82" s="9"/>
      <c r="N82" s="9"/>
      <c r="O82" s="9"/>
      <c r="P82" s="9"/>
    </row>
    <row r="83" spans="1:16" x14ac:dyDescent="0.2">
      <c r="A83" s="20" t="s">
        <v>380</v>
      </c>
      <c r="B83" s="21">
        <v>788</v>
      </c>
      <c r="C83" s="21">
        <v>352</v>
      </c>
      <c r="D83" s="21">
        <v>173</v>
      </c>
      <c r="E83" s="21">
        <v>34</v>
      </c>
      <c r="F83" s="21">
        <v>1</v>
      </c>
      <c r="G83" s="21">
        <v>30</v>
      </c>
      <c r="H83" s="21">
        <v>515</v>
      </c>
      <c r="I83" s="21">
        <v>146</v>
      </c>
      <c r="J83" s="21">
        <v>123</v>
      </c>
      <c r="K83" s="21">
        <v>184</v>
      </c>
      <c r="L83" s="21">
        <v>54</v>
      </c>
      <c r="M83" s="21">
        <v>1</v>
      </c>
      <c r="N83" s="21">
        <v>2</v>
      </c>
      <c r="O83" s="21">
        <v>4</v>
      </c>
      <c r="P83" s="21">
        <v>58</v>
      </c>
    </row>
    <row r="84" spans="1:16" x14ac:dyDescent="0.2">
      <c r="A84" s="20" t="s">
        <v>381</v>
      </c>
      <c r="B84" s="21">
        <v>1824</v>
      </c>
      <c r="C84" s="21">
        <v>960</v>
      </c>
      <c r="D84" s="21">
        <v>336</v>
      </c>
      <c r="E84" s="21">
        <v>81</v>
      </c>
      <c r="F84" s="21">
        <v>24</v>
      </c>
      <c r="G84" s="21">
        <v>36</v>
      </c>
      <c r="H84" s="21">
        <v>703</v>
      </c>
      <c r="I84" s="21">
        <v>569</v>
      </c>
      <c r="J84" s="21">
        <v>413</v>
      </c>
      <c r="K84" s="21">
        <v>374</v>
      </c>
      <c r="L84" s="21">
        <v>259</v>
      </c>
      <c r="M84" s="21">
        <v>5</v>
      </c>
      <c r="N84" s="21">
        <v>40</v>
      </c>
      <c r="O84" s="21">
        <v>35</v>
      </c>
      <c r="P84" s="21">
        <v>124</v>
      </c>
    </row>
    <row r="85" spans="1:16" x14ac:dyDescent="0.2">
      <c r="A85" s="20" t="s">
        <v>366</v>
      </c>
      <c r="B85" s="21">
        <v>65</v>
      </c>
      <c r="C85" s="21">
        <v>29</v>
      </c>
      <c r="D85" s="21">
        <v>14</v>
      </c>
      <c r="E85" s="21">
        <v>1</v>
      </c>
      <c r="F85" s="21">
        <v>0</v>
      </c>
      <c r="G85" s="21">
        <v>2</v>
      </c>
      <c r="H85" s="21">
        <v>30</v>
      </c>
      <c r="I85" s="21">
        <v>10</v>
      </c>
      <c r="J85" s="21">
        <v>14</v>
      </c>
      <c r="K85" s="21">
        <v>5</v>
      </c>
      <c r="L85" s="21">
        <v>6</v>
      </c>
      <c r="M85" s="21">
        <v>0</v>
      </c>
      <c r="N85" s="21">
        <v>0</v>
      </c>
      <c r="O85" s="21">
        <v>0</v>
      </c>
      <c r="P85" s="21">
        <v>11</v>
      </c>
    </row>
    <row r="86" spans="1:16" x14ac:dyDescent="0.2">
      <c r="A86" s="9" t="s">
        <v>382</v>
      </c>
      <c r="B86" s="9"/>
      <c r="C86" s="9"/>
      <c r="D86" s="9"/>
      <c r="E86" s="9"/>
      <c r="F86" s="9"/>
      <c r="G86" s="9"/>
      <c r="H86" s="9"/>
      <c r="I86" s="9"/>
      <c r="J86" s="9"/>
      <c r="K86" s="9"/>
      <c r="L86" s="9"/>
      <c r="M86" s="9"/>
      <c r="N86" s="9"/>
      <c r="O86" s="9"/>
      <c r="P86" s="9"/>
    </row>
    <row r="87" spans="1:16" x14ac:dyDescent="0.2">
      <c r="A87" s="20" t="s">
        <v>383</v>
      </c>
      <c r="B87" s="21">
        <v>393</v>
      </c>
      <c r="C87" s="21">
        <v>157</v>
      </c>
      <c r="D87" s="21">
        <v>72</v>
      </c>
      <c r="E87" s="21">
        <v>13</v>
      </c>
      <c r="F87" s="21">
        <v>0</v>
      </c>
      <c r="G87" s="21">
        <v>17</v>
      </c>
      <c r="H87" s="21">
        <v>250</v>
      </c>
      <c r="I87" s="21">
        <v>64</v>
      </c>
      <c r="J87" s="21">
        <v>54</v>
      </c>
      <c r="K87" s="21">
        <v>84</v>
      </c>
      <c r="L87" s="21">
        <v>29</v>
      </c>
      <c r="M87" s="21">
        <v>0</v>
      </c>
      <c r="N87" s="21">
        <v>0</v>
      </c>
      <c r="O87" s="21">
        <v>3</v>
      </c>
      <c r="P87" s="21">
        <v>39</v>
      </c>
    </row>
    <row r="88" spans="1:16" x14ac:dyDescent="0.2">
      <c r="A88" s="20" t="s">
        <v>181</v>
      </c>
      <c r="B88" s="21">
        <v>1944</v>
      </c>
      <c r="C88" s="21">
        <v>1017</v>
      </c>
      <c r="D88" s="21">
        <v>374</v>
      </c>
      <c r="E88" s="21">
        <v>93</v>
      </c>
      <c r="F88" s="21">
        <v>22</v>
      </c>
      <c r="G88" s="21">
        <v>42</v>
      </c>
      <c r="H88" s="21">
        <v>867</v>
      </c>
      <c r="I88" s="21">
        <v>585</v>
      </c>
      <c r="J88" s="21">
        <v>414</v>
      </c>
      <c r="K88" s="21">
        <v>413</v>
      </c>
      <c r="L88" s="21">
        <v>237</v>
      </c>
      <c r="M88" s="21">
        <v>4</v>
      </c>
      <c r="N88" s="21">
        <v>33</v>
      </c>
      <c r="O88" s="21">
        <v>27</v>
      </c>
      <c r="P88" s="21">
        <v>128</v>
      </c>
    </row>
    <row r="89" spans="1:16" x14ac:dyDescent="0.2">
      <c r="A89" s="20" t="s">
        <v>182</v>
      </c>
      <c r="B89" s="21">
        <v>38</v>
      </c>
      <c r="C89" s="21">
        <v>15</v>
      </c>
      <c r="D89" s="21">
        <v>5</v>
      </c>
      <c r="E89" s="21">
        <v>0</v>
      </c>
      <c r="F89" s="21">
        <v>1</v>
      </c>
      <c r="G89" s="21">
        <v>1</v>
      </c>
      <c r="H89" s="21">
        <v>18</v>
      </c>
      <c r="I89" s="21">
        <v>9</v>
      </c>
      <c r="J89" s="21">
        <v>7</v>
      </c>
      <c r="K89" s="21">
        <v>10</v>
      </c>
      <c r="L89" s="21">
        <v>7</v>
      </c>
      <c r="M89" s="21">
        <v>0</v>
      </c>
      <c r="N89" s="21">
        <v>1</v>
      </c>
      <c r="O89" s="21">
        <v>0</v>
      </c>
      <c r="P89" s="21">
        <v>6</v>
      </c>
    </row>
    <row r="90" spans="1:16" x14ac:dyDescent="0.2">
      <c r="A90" s="20" t="s">
        <v>384</v>
      </c>
      <c r="B90" s="21">
        <v>36</v>
      </c>
      <c r="C90" s="21">
        <v>19</v>
      </c>
      <c r="D90" s="21">
        <v>6</v>
      </c>
      <c r="E90" s="21">
        <v>2</v>
      </c>
      <c r="F90" s="21">
        <v>0</v>
      </c>
      <c r="G90" s="21">
        <v>1</v>
      </c>
      <c r="H90" s="21">
        <v>15</v>
      </c>
      <c r="I90" s="21">
        <v>6</v>
      </c>
      <c r="J90" s="21">
        <v>10</v>
      </c>
      <c r="K90" s="21">
        <v>11</v>
      </c>
      <c r="L90" s="21">
        <v>7</v>
      </c>
      <c r="M90" s="21">
        <v>0</v>
      </c>
      <c r="N90" s="21">
        <v>2</v>
      </c>
      <c r="O90" s="21">
        <v>2</v>
      </c>
      <c r="P90" s="21">
        <v>1</v>
      </c>
    </row>
    <row r="91" spans="1:16" x14ac:dyDescent="0.2">
      <c r="A91" s="20" t="s">
        <v>183</v>
      </c>
      <c r="B91" s="21">
        <v>53</v>
      </c>
      <c r="C91" s="21">
        <v>28</v>
      </c>
      <c r="D91" s="21">
        <v>15</v>
      </c>
      <c r="E91" s="21">
        <v>1</v>
      </c>
      <c r="F91" s="21">
        <v>2</v>
      </c>
      <c r="G91" s="21">
        <v>4</v>
      </c>
      <c r="H91" s="21">
        <v>30</v>
      </c>
      <c r="I91" s="21">
        <v>16</v>
      </c>
      <c r="J91" s="21">
        <v>11</v>
      </c>
      <c r="K91" s="21">
        <v>13</v>
      </c>
      <c r="L91" s="21">
        <v>10</v>
      </c>
      <c r="M91" s="21">
        <v>1</v>
      </c>
      <c r="N91" s="21">
        <v>1</v>
      </c>
      <c r="O91" s="21">
        <v>0</v>
      </c>
      <c r="P91" s="21">
        <v>1</v>
      </c>
    </row>
    <row r="92" spans="1:16" x14ac:dyDescent="0.2">
      <c r="A92" s="20" t="s">
        <v>385</v>
      </c>
      <c r="B92" s="21">
        <v>22</v>
      </c>
      <c r="C92" s="21">
        <v>11</v>
      </c>
      <c r="D92" s="21">
        <v>4</v>
      </c>
      <c r="E92" s="21">
        <v>1</v>
      </c>
      <c r="F92" s="21">
        <v>0</v>
      </c>
      <c r="G92" s="21">
        <v>0</v>
      </c>
      <c r="H92" s="21">
        <v>4</v>
      </c>
      <c r="I92" s="21">
        <v>10</v>
      </c>
      <c r="J92" s="21">
        <v>5</v>
      </c>
      <c r="K92" s="21">
        <v>3</v>
      </c>
      <c r="L92" s="21">
        <v>2</v>
      </c>
      <c r="M92" s="21">
        <v>0</v>
      </c>
      <c r="N92" s="21">
        <v>3</v>
      </c>
      <c r="O92" s="21">
        <v>2</v>
      </c>
      <c r="P92" s="21">
        <v>1</v>
      </c>
    </row>
    <row r="93" spans="1:16" x14ac:dyDescent="0.2">
      <c r="A93" s="20" t="s">
        <v>386</v>
      </c>
      <c r="B93" s="21">
        <v>32</v>
      </c>
      <c r="C93" s="21">
        <v>18</v>
      </c>
      <c r="D93" s="21">
        <v>10</v>
      </c>
      <c r="E93" s="21">
        <v>0</v>
      </c>
      <c r="F93" s="21">
        <v>0</v>
      </c>
      <c r="G93" s="21">
        <v>0</v>
      </c>
      <c r="H93" s="21">
        <v>0</v>
      </c>
      <c r="I93" s="21">
        <v>4</v>
      </c>
      <c r="J93" s="21">
        <v>16</v>
      </c>
      <c r="K93" s="21">
        <v>7</v>
      </c>
      <c r="L93" s="21">
        <v>6</v>
      </c>
      <c r="M93" s="21">
        <v>0</v>
      </c>
      <c r="N93" s="21">
        <v>0</v>
      </c>
      <c r="O93" s="21">
        <v>2</v>
      </c>
      <c r="P93" s="21">
        <v>3</v>
      </c>
    </row>
    <row r="94" spans="1:16" x14ac:dyDescent="0.2">
      <c r="A94" s="20" t="s">
        <v>387</v>
      </c>
      <c r="B94" s="21">
        <v>9</v>
      </c>
      <c r="C94" s="21">
        <v>3</v>
      </c>
      <c r="D94" s="21">
        <v>1</v>
      </c>
      <c r="E94" s="21">
        <v>0</v>
      </c>
      <c r="F94" s="21">
        <v>0</v>
      </c>
      <c r="G94" s="21">
        <v>0</v>
      </c>
      <c r="H94" s="21">
        <v>5</v>
      </c>
      <c r="I94" s="21">
        <v>3</v>
      </c>
      <c r="J94" s="21">
        <v>1</v>
      </c>
      <c r="K94" s="21">
        <v>1</v>
      </c>
      <c r="L94" s="21">
        <v>2</v>
      </c>
      <c r="M94" s="21">
        <v>0</v>
      </c>
      <c r="N94" s="21">
        <v>0</v>
      </c>
      <c r="O94" s="21">
        <v>0</v>
      </c>
      <c r="P94" s="21">
        <v>0</v>
      </c>
    </row>
    <row r="95" spans="1:16" x14ac:dyDescent="0.2">
      <c r="A95" s="20" t="s">
        <v>366</v>
      </c>
      <c r="B95" s="21">
        <v>150</v>
      </c>
      <c r="C95" s="21">
        <v>73</v>
      </c>
      <c r="D95" s="21">
        <v>36</v>
      </c>
      <c r="E95" s="21">
        <v>6</v>
      </c>
      <c r="F95" s="21">
        <v>0</v>
      </c>
      <c r="G95" s="21">
        <v>3</v>
      </c>
      <c r="H95" s="21">
        <v>59</v>
      </c>
      <c r="I95" s="21">
        <v>28</v>
      </c>
      <c r="J95" s="21">
        <v>32</v>
      </c>
      <c r="K95" s="21">
        <v>21</v>
      </c>
      <c r="L95" s="21">
        <v>19</v>
      </c>
      <c r="M95" s="21">
        <v>1</v>
      </c>
      <c r="N95" s="21">
        <v>2</v>
      </c>
      <c r="O95" s="21">
        <v>3</v>
      </c>
      <c r="P95" s="21">
        <v>14</v>
      </c>
    </row>
    <row r="96" spans="1:16" x14ac:dyDescent="0.2">
      <c r="A96" s="9" t="s">
        <v>388</v>
      </c>
      <c r="B96" s="9"/>
      <c r="C96" s="9"/>
      <c r="D96" s="9"/>
      <c r="E96" s="9"/>
      <c r="F96" s="9"/>
      <c r="G96" s="9"/>
      <c r="H96" s="9"/>
      <c r="I96" s="9"/>
      <c r="J96" s="9"/>
      <c r="K96" s="9"/>
      <c r="L96" s="9"/>
      <c r="M96" s="9"/>
      <c r="N96" s="9"/>
      <c r="O96" s="9"/>
      <c r="P96" s="9"/>
    </row>
    <row r="97" spans="1:16" x14ac:dyDescent="0.2">
      <c r="A97" s="20" t="s">
        <v>184</v>
      </c>
      <c r="B97" s="21">
        <v>54</v>
      </c>
      <c r="C97" s="21">
        <v>26</v>
      </c>
      <c r="D97" s="21">
        <v>11</v>
      </c>
      <c r="E97" s="21">
        <v>4</v>
      </c>
      <c r="F97" s="21">
        <v>0</v>
      </c>
      <c r="G97" s="21">
        <v>0</v>
      </c>
      <c r="H97" s="21">
        <v>16</v>
      </c>
      <c r="I97" s="21">
        <v>9</v>
      </c>
      <c r="J97" s="21">
        <v>11</v>
      </c>
      <c r="K97" s="21">
        <v>9</v>
      </c>
      <c r="L97" s="21">
        <v>10</v>
      </c>
      <c r="M97" s="21">
        <v>0</v>
      </c>
      <c r="N97" s="21">
        <v>1</v>
      </c>
      <c r="O97" s="21">
        <v>1</v>
      </c>
      <c r="P97" s="21">
        <v>4</v>
      </c>
    </row>
    <row r="98" spans="1:16" x14ac:dyDescent="0.2">
      <c r="A98" s="20" t="s">
        <v>185</v>
      </c>
      <c r="B98" s="21">
        <v>196</v>
      </c>
      <c r="C98" s="21">
        <v>89</v>
      </c>
      <c r="D98" s="21">
        <v>35</v>
      </c>
      <c r="E98" s="21">
        <v>3</v>
      </c>
      <c r="F98" s="21">
        <v>4</v>
      </c>
      <c r="G98" s="21">
        <v>2</v>
      </c>
      <c r="H98" s="21">
        <v>52</v>
      </c>
      <c r="I98" s="21">
        <v>60</v>
      </c>
      <c r="J98" s="21">
        <v>52</v>
      </c>
      <c r="K98" s="21">
        <v>34</v>
      </c>
      <c r="L98" s="21">
        <v>23</v>
      </c>
      <c r="M98" s="21">
        <v>0</v>
      </c>
      <c r="N98" s="21">
        <v>2</v>
      </c>
      <c r="O98" s="21">
        <v>7</v>
      </c>
      <c r="P98" s="21">
        <v>18</v>
      </c>
    </row>
    <row r="99" spans="1:16" x14ac:dyDescent="0.2">
      <c r="A99" s="20" t="s">
        <v>186</v>
      </c>
      <c r="B99" s="21">
        <v>310</v>
      </c>
      <c r="C99" s="21">
        <v>156</v>
      </c>
      <c r="D99" s="21">
        <v>65</v>
      </c>
      <c r="E99" s="21">
        <v>15</v>
      </c>
      <c r="F99" s="21">
        <v>2</v>
      </c>
      <c r="G99" s="21">
        <v>9</v>
      </c>
      <c r="H99" s="21">
        <v>106</v>
      </c>
      <c r="I99" s="21">
        <v>77</v>
      </c>
      <c r="J99" s="21">
        <v>71</v>
      </c>
      <c r="K99" s="21">
        <v>52</v>
      </c>
      <c r="L99" s="21">
        <v>44</v>
      </c>
      <c r="M99" s="21">
        <v>1</v>
      </c>
      <c r="N99" s="21">
        <v>7</v>
      </c>
      <c r="O99" s="21">
        <v>7</v>
      </c>
      <c r="P99" s="21">
        <v>23</v>
      </c>
    </row>
    <row r="100" spans="1:16" x14ac:dyDescent="0.2">
      <c r="A100" s="20" t="s">
        <v>187</v>
      </c>
      <c r="B100" s="21">
        <v>385</v>
      </c>
      <c r="C100" s="21">
        <v>203</v>
      </c>
      <c r="D100" s="21">
        <v>75</v>
      </c>
      <c r="E100" s="21">
        <v>17</v>
      </c>
      <c r="F100" s="21">
        <v>2</v>
      </c>
      <c r="G100" s="21">
        <v>12</v>
      </c>
      <c r="H100" s="21">
        <v>168</v>
      </c>
      <c r="I100" s="21">
        <v>87</v>
      </c>
      <c r="J100" s="21">
        <v>88</v>
      </c>
      <c r="K100" s="21">
        <v>72</v>
      </c>
      <c r="L100" s="21">
        <v>52</v>
      </c>
      <c r="M100" s="21">
        <v>2</v>
      </c>
      <c r="N100" s="21">
        <v>7</v>
      </c>
      <c r="O100" s="21">
        <v>5</v>
      </c>
      <c r="P100" s="21">
        <v>25</v>
      </c>
    </row>
    <row r="101" spans="1:16" x14ac:dyDescent="0.2">
      <c r="A101" s="20" t="s">
        <v>188</v>
      </c>
      <c r="B101" s="21">
        <v>361</v>
      </c>
      <c r="C101" s="21">
        <v>176</v>
      </c>
      <c r="D101" s="21">
        <v>59</v>
      </c>
      <c r="E101" s="21">
        <v>15</v>
      </c>
      <c r="F101" s="21">
        <v>1</v>
      </c>
      <c r="G101" s="21">
        <v>7</v>
      </c>
      <c r="H101" s="21">
        <v>206</v>
      </c>
      <c r="I101" s="21">
        <v>102</v>
      </c>
      <c r="J101" s="21">
        <v>73</v>
      </c>
      <c r="K101" s="21">
        <v>70</v>
      </c>
      <c r="L101" s="21">
        <v>35</v>
      </c>
      <c r="M101" s="21">
        <v>0</v>
      </c>
      <c r="N101" s="21">
        <v>7</v>
      </c>
      <c r="O101" s="21">
        <v>7</v>
      </c>
      <c r="P101" s="21">
        <v>21</v>
      </c>
    </row>
    <row r="102" spans="1:16" x14ac:dyDescent="0.2">
      <c r="A102" s="20" t="s">
        <v>189</v>
      </c>
      <c r="B102" s="21">
        <v>315</v>
      </c>
      <c r="C102" s="21">
        <v>156</v>
      </c>
      <c r="D102" s="21">
        <v>62</v>
      </c>
      <c r="E102" s="21">
        <v>20</v>
      </c>
      <c r="F102" s="21">
        <v>5</v>
      </c>
      <c r="G102" s="21">
        <v>12</v>
      </c>
      <c r="H102" s="21">
        <v>164</v>
      </c>
      <c r="I102" s="21">
        <v>95</v>
      </c>
      <c r="J102" s="21">
        <v>60</v>
      </c>
      <c r="K102" s="21">
        <v>83</v>
      </c>
      <c r="L102" s="21">
        <v>32</v>
      </c>
      <c r="M102" s="21">
        <v>0</v>
      </c>
      <c r="N102" s="21">
        <v>7</v>
      </c>
      <c r="O102" s="21">
        <v>0</v>
      </c>
      <c r="P102" s="21">
        <v>22</v>
      </c>
    </row>
    <row r="103" spans="1:16" x14ac:dyDescent="0.2">
      <c r="A103" s="20" t="s">
        <v>190</v>
      </c>
      <c r="B103" s="21">
        <v>364</v>
      </c>
      <c r="C103" s="21">
        <v>200</v>
      </c>
      <c r="D103" s="21">
        <v>72</v>
      </c>
      <c r="E103" s="21">
        <v>23</v>
      </c>
      <c r="F103" s="21">
        <v>4</v>
      </c>
      <c r="G103" s="21">
        <v>7</v>
      </c>
      <c r="H103" s="21">
        <v>213</v>
      </c>
      <c r="I103" s="21">
        <v>103</v>
      </c>
      <c r="J103" s="21">
        <v>65</v>
      </c>
      <c r="K103" s="21">
        <v>93</v>
      </c>
      <c r="L103" s="21">
        <v>37</v>
      </c>
      <c r="M103" s="21">
        <v>1</v>
      </c>
      <c r="N103" s="21">
        <v>5</v>
      </c>
      <c r="O103" s="21">
        <v>5</v>
      </c>
      <c r="P103" s="21">
        <v>19</v>
      </c>
    </row>
    <row r="104" spans="1:16" x14ac:dyDescent="0.2">
      <c r="A104" s="20" t="s">
        <v>191</v>
      </c>
      <c r="B104" s="21">
        <v>267</v>
      </c>
      <c r="C104" s="21">
        <v>138</v>
      </c>
      <c r="D104" s="21">
        <v>62</v>
      </c>
      <c r="E104" s="21">
        <v>9</v>
      </c>
      <c r="F104" s="21">
        <v>3</v>
      </c>
      <c r="G104" s="21">
        <v>9</v>
      </c>
      <c r="H104" s="21">
        <v>160</v>
      </c>
      <c r="I104" s="21">
        <v>81</v>
      </c>
      <c r="J104" s="21">
        <v>43</v>
      </c>
      <c r="K104" s="21">
        <v>62</v>
      </c>
      <c r="L104" s="21">
        <v>27</v>
      </c>
      <c r="M104" s="21">
        <v>1</v>
      </c>
      <c r="N104" s="21">
        <v>3</v>
      </c>
      <c r="O104" s="21">
        <v>2</v>
      </c>
      <c r="P104" s="21">
        <v>16</v>
      </c>
    </row>
    <row r="105" spans="1:16" x14ac:dyDescent="0.2">
      <c r="A105" s="20" t="s">
        <v>192</v>
      </c>
      <c r="B105" s="21">
        <v>90</v>
      </c>
      <c r="C105" s="21">
        <v>38</v>
      </c>
      <c r="D105" s="21">
        <v>14</v>
      </c>
      <c r="E105" s="21">
        <v>3</v>
      </c>
      <c r="F105" s="21">
        <v>2</v>
      </c>
      <c r="G105" s="21">
        <v>3</v>
      </c>
      <c r="H105" s="21">
        <v>42</v>
      </c>
      <c r="I105" s="21">
        <v>28</v>
      </c>
      <c r="J105" s="21">
        <v>9</v>
      </c>
      <c r="K105" s="21">
        <v>19</v>
      </c>
      <c r="L105" s="21">
        <v>7</v>
      </c>
      <c r="M105" s="21">
        <v>0</v>
      </c>
      <c r="N105" s="21">
        <v>0</v>
      </c>
      <c r="O105" s="21">
        <v>1</v>
      </c>
      <c r="P105" s="21">
        <v>5</v>
      </c>
    </row>
    <row r="106" spans="1:16" x14ac:dyDescent="0.2">
      <c r="A106" s="20" t="s">
        <v>193</v>
      </c>
      <c r="B106" s="21">
        <v>94</v>
      </c>
      <c r="C106" s="21">
        <v>53</v>
      </c>
      <c r="D106" s="21">
        <v>26</v>
      </c>
      <c r="E106" s="21">
        <v>1</v>
      </c>
      <c r="F106" s="21">
        <v>1</v>
      </c>
      <c r="G106" s="21">
        <v>4</v>
      </c>
      <c r="H106" s="21">
        <v>53</v>
      </c>
      <c r="I106" s="21">
        <v>31</v>
      </c>
      <c r="J106" s="21">
        <v>16</v>
      </c>
      <c r="K106" s="21">
        <v>27</v>
      </c>
      <c r="L106" s="21">
        <v>15</v>
      </c>
      <c r="M106" s="21">
        <v>0</v>
      </c>
      <c r="N106" s="21">
        <v>1</v>
      </c>
      <c r="O106" s="21">
        <v>0</v>
      </c>
      <c r="P106" s="21">
        <v>6</v>
      </c>
    </row>
    <row r="107" spans="1:16" x14ac:dyDescent="0.2">
      <c r="A107" s="20" t="s">
        <v>389</v>
      </c>
      <c r="B107" s="21">
        <v>47</v>
      </c>
      <c r="C107" s="21">
        <v>26</v>
      </c>
      <c r="D107" s="21">
        <v>10</v>
      </c>
      <c r="E107" s="21">
        <v>1</v>
      </c>
      <c r="F107" s="21">
        <v>1</v>
      </c>
      <c r="G107" s="21">
        <v>0</v>
      </c>
      <c r="H107" s="21">
        <v>9</v>
      </c>
      <c r="I107" s="21">
        <v>5</v>
      </c>
      <c r="J107" s="21">
        <v>14</v>
      </c>
      <c r="K107" s="21">
        <v>11</v>
      </c>
      <c r="L107" s="21">
        <v>8</v>
      </c>
      <c r="M107" s="21">
        <v>0</v>
      </c>
      <c r="N107" s="21">
        <v>0</v>
      </c>
      <c r="O107" s="21">
        <v>3</v>
      </c>
      <c r="P107" s="21">
        <v>3</v>
      </c>
    </row>
    <row r="108" spans="1:16" x14ac:dyDescent="0.2">
      <c r="A108" s="20" t="s">
        <v>366</v>
      </c>
      <c r="B108" s="21">
        <v>194</v>
      </c>
      <c r="C108" s="21">
        <v>80</v>
      </c>
      <c r="D108" s="21">
        <v>32</v>
      </c>
      <c r="E108" s="21">
        <v>5</v>
      </c>
      <c r="F108" s="21">
        <v>0</v>
      </c>
      <c r="G108" s="21">
        <v>3</v>
      </c>
      <c r="H108" s="21">
        <v>59</v>
      </c>
      <c r="I108" s="21">
        <v>47</v>
      </c>
      <c r="J108" s="21">
        <v>48</v>
      </c>
      <c r="K108" s="21">
        <v>31</v>
      </c>
      <c r="L108" s="21">
        <v>29</v>
      </c>
      <c r="M108" s="21">
        <v>1</v>
      </c>
      <c r="N108" s="21">
        <v>2</v>
      </c>
      <c r="O108" s="21">
        <v>1</v>
      </c>
      <c r="P108" s="21">
        <v>31</v>
      </c>
    </row>
    <row r="109" spans="1:16" x14ac:dyDescent="0.2">
      <c r="A109" s="9" t="s">
        <v>390</v>
      </c>
      <c r="B109" s="9"/>
      <c r="C109" s="9"/>
      <c r="D109" s="9"/>
      <c r="E109" s="9"/>
      <c r="F109" s="9"/>
      <c r="G109" s="9"/>
      <c r="H109" s="9"/>
      <c r="I109" s="9"/>
      <c r="J109" s="9"/>
      <c r="K109" s="9"/>
      <c r="L109" s="9"/>
      <c r="M109" s="9"/>
      <c r="N109" s="9"/>
      <c r="O109" s="9"/>
      <c r="P109" s="9"/>
    </row>
    <row r="110" spans="1:16" x14ac:dyDescent="0.2">
      <c r="A110" s="20" t="s">
        <v>391</v>
      </c>
      <c r="B110" s="21">
        <v>633</v>
      </c>
      <c r="C110" s="21">
        <v>363</v>
      </c>
      <c r="D110" s="21">
        <v>149</v>
      </c>
      <c r="E110" s="21">
        <v>39</v>
      </c>
      <c r="F110" s="21">
        <v>3</v>
      </c>
      <c r="G110" s="21">
        <v>15</v>
      </c>
      <c r="H110" s="21">
        <v>191</v>
      </c>
      <c r="I110" s="21">
        <v>135</v>
      </c>
      <c r="J110" s="21">
        <v>252</v>
      </c>
      <c r="K110" s="21">
        <v>252</v>
      </c>
      <c r="L110" s="21">
        <v>109</v>
      </c>
      <c r="M110" s="21">
        <v>2</v>
      </c>
      <c r="N110" s="21">
        <v>15</v>
      </c>
      <c r="O110" s="21">
        <v>9</v>
      </c>
      <c r="P110" s="21">
        <v>43</v>
      </c>
    </row>
    <row r="111" spans="1:16" x14ac:dyDescent="0.2">
      <c r="A111" s="20" t="s">
        <v>392</v>
      </c>
      <c r="B111" s="21">
        <v>1123</v>
      </c>
      <c r="C111" s="21">
        <v>579</v>
      </c>
      <c r="D111" s="21">
        <v>227</v>
      </c>
      <c r="E111" s="21">
        <v>51</v>
      </c>
      <c r="F111" s="21">
        <v>13</v>
      </c>
      <c r="G111" s="21">
        <v>31</v>
      </c>
      <c r="H111" s="21">
        <v>510</v>
      </c>
      <c r="I111" s="21">
        <v>305</v>
      </c>
      <c r="J111" s="21">
        <v>223</v>
      </c>
      <c r="K111" s="21">
        <v>218</v>
      </c>
      <c r="L111" s="21">
        <v>120</v>
      </c>
      <c r="M111" s="21">
        <v>4</v>
      </c>
      <c r="N111" s="21">
        <v>20</v>
      </c>
      <c r="O111" s="21">
        <v>12</v>
      </c>
      <c r="P111" s="21">
        <v>83</v>
      </c>
    </row>
    <row r="112" spans="1:16" x14ac:dyDescent="0.2">
      <c r="A112" s="20" t="s">
        <v>393</v>
      </c>
      <c r="B112" s="21">
        <v>660</v>
      </c>
      <c r="C112" s="21">
        <v>281</v>
      </c>
      <c r="D112" s="21">
        <v>102</v>
      </c>
      <c r="E112" s="21">
        <v>21</v>
      </c>
      <c r="F112" s="21">
        <v>7</v>
      </c>
      <c r="G112" s="21">
        <v>22</v>
      </c>
      <c r="H112" s="21">
        <v>384</v>
      </c>
      <c r="I112" s="21">
        <v>208</v>
      </c>
      <c r="J112" s="21">
        <v>64</v>
      </c>
      <c r="K112" s="21">
        <v>70</v>
      </c>
      <c r="L112" s="21">
        <v>61</v>
      </c>
      <c r="M112" s="21">
        <v>0</v>
      </c>
      <c r="N112" s="21">
        <v>4</v>
      </c>
      <c r="O112" s="21">
        <v>11</v>
      </c>
      <c r="P112" s="21">
        <v>52</v>
      </c>
    </row>
    <row r="113" spans="1:16" x14ac:dyDescent="0.2">
      <c r="A113" s="20" t="s">
        <v>394</v>
      </c>
      <c r="B113" s="21">
        <v>261</v>
      </c>
      <c r="C113" s="21">
        <v>118</v>
      </c>
      <c r="D113" s="21">
        <v>45</v>
      </c>
      <c r="E113" s="21">
        <v>5</v>
      </c>
      <c r="F113" s="21">
        <v>2</v>
      </c>
      <c r="G113" s="21">
        <v>0</v>
      </c>
      <c r="H113" s="21">
        <v>163</v>
      </c>
      <c r="I113" s="21">
        <v>77</v>
      </c>
      <c r="J113" s="21">
        <v>11</v>
      </c>
      <c r="K113" s="21">
        <v>23</v>
      </c>
      <c r="L113" s="21">
        <v>29</v>
      </c>
      <c r="M113" s="21">
        <v>0</v>
      </c>
      <c r="N113" s="21">
        <v>3</v>
      </c>
      <c r="O113" s="21">
        <v>7</v>
      </c>
      <c r="P113" s="21">
        <v>15</v>
      </c>
    </row>
    <row r="114" spans="1:16" x14ac:dyDescent="0.2">
      <c r="A114" s="9" t="s">
        <v>395</v>
      </c>
      <c r="B114" s="9"/>
      <c r="C114" s="9"/>
      <c r="D114" s="9"/>
      <c r="E114" s="9"/>
      <c r="F114" s="9"/>
      <c r="G114" s="9"/>
      <c r="H114" s="9"/>
      <c r="I114" s="9"/>
      <c r="J114" s="9"/>
      <c r="K114" s="9"/>
      <c r="L114" s="9"/>
      <c r="M114" s="9"/>
      <c r="N114" s="9"/>
      <c r="O114" s="9"/>
      <c r="P114" s="9"/>
    </row>
    <row r="115" spans="1:16" x14ac:dyDescent="0.2">
      <c r="A115" s="20" t="s">
        <v>396</v>
      </c>
      <c r="B115" s="21">
        <v>329</v>
      </c>
      <c r="C115" s="21">
        <v>152</v>
      </c>
      <c r="D115" s="21">
        <v>41</v>
      </c>
      <c r="E115" s="21">
        <v>6</v>
      </c>
      <c r="F115" s="21">
        <v>2</v>
      </c>
      <c r="G115" s="21">
        <v>5</v>
      </c>
      <c r="H115" s="21">
        <v>164</v>
      </c>
      <c r="I115" s="21">
        <v>108</v>
      </c>
      <c r="J115" s="21">
        <v>58</v>
      </c>
      <c r="K115" s="21">
        <v>36</v>
      </c>
      <c r="L115" s="21">
        <v>48</v>
      </c>
      <c r="M115" s="21">
        <v>1</v>
      </c>
      <c r="N115" s="21">
        <v>3</v>
      </c>
      <c r="O115" s="21">
        <v>8</v>
      </c>
      <c r="P115" s="21">
        <v>23</v>
      </c>
    </row>
    <row r="116" spans="1:16" x14ac:dyDescent="0.2">
      <c r="A116" s="20" t="s">
        <v>397</v>
      </c>
      <c r="B116" s="21">
        <v>828</v>
      </c>
      <c r="C116" s="21">
        <v>473</v>
      </c>
      <c r="D116" s="21">
        <v>205</v>
      </c>
      <c r="E116" s="21">
        <v>42</v>
      </c>
      <c r="F116" s="21">
        <v>9</v>
      </c>
      <c r="G116" s="21">
        <v>21</v>
      </c>
      <c r="H116" s="21">
        <v>311</v>
      </c>
      <c r="I116" s="21">
        <v>190</v>
      </c>
      <c r="J116" s="21">
        <v>269</v>
      </c>
      <c r="K116" s="21">
        <v>304</v>
      </c>
      <c r="L116" s="21">
        <v>114</v>
      </c>
      <c r="M116" s="21">
        <v>1</v>
      </c>
      <c r="N116" s="21">
        <v>15</v>
      </c>
      <c r="O116" s="21">
        <v>13</v>
      </c>
      <c r="P116" s="21">
        <v>50</v>
      </c>
    </row>
    <row r="117" spans="1:16" x14ac:dyDescent="0.2">
      <c r="A117" s="20" t="s">
        <v>879</v>
      </c>
      <c r="B117" s="21">
        <v>499</v>
      </c>
      <c r="C117" s="21">
        <v>191</v>
      </c>
      <c r="D117" s="21">
        <v>68</v>
      </c>
      <c r="E117" s="21">
        <v>16</v>
      </c>
      <c r="F117" s="21">
        <v>4</v>
      </c>
      <c r="G117" s="21">
        <v>12</v>
      </c>
      <c r="H117" s="21">
        <v>313</v>
      </c>
      <c r="I117" s="21">
        <v>147</v>
      </c>
      <c r="J117" s="21">
        <v>30</v>
      </c>
      <c r="K117" s="21">
        <v>43</v>
      </c>
      <c r="L117" s="21">
        <v>32</v>
      </c>
      <c r="M117" s="21">
        <v>2</v>
      </c>
      <c r="N117" s="21">
        <v>7</v>
      </c>
      <c r="O117" s="21">
        <v>6</v>
      </c>
      <c r="P117" s="21">
        <v>43</v>
      </c>
    </row>
    <row r="118" spans="1:16" x14ac:dyDescent="0.2">
      <c r="A118" s="20" t="s">
        <v>398</v>
      </c>
      <c r="B118" s="21">
        <v>468</v>
      </c>
      <c r="C118" s="21">
        <v>289</v>
      </c>
      <c r="D118" s="21">
        <v>137</v>
      </c>
      <c r="E118" s="21">
        <v>40</v>
      </c>
      <c r="F118" s="21">
        <v>3</v>
      </c>
      <c r="G118" s="21">
        <v>18</v>
      </c>
      <c r="H118" s="21">
        <v>170</v>
      </c>
      <c r="I118" s="21">
        <v>116</v>
      </c>
      <c r="J118" s="21">
        <v>96</v>
      </c>
      <c r="K118" s="21">
        <v>161</v>
      </c>
      <c r="L118" s="21">
        <v>51</v>
      </c>
      <c r="M118" s="21">
        <v>1</v>
      </c>
      <c r="N118" s="21">
        <v>10</v>
      </c>
      <c r="O118" s="21">
        <v>5</v>
      </c>
      <c r="P118" s="21">
        <v>34</v>
      </c>
    </row>
    <row r="119" spans="1:16" x14ac:dyDescent="0.2">
      <c r="A119" s="20" t="s">
        <v>399</v>
      </c>
      <c r="B119" s="21">
        <v>257</v>
      </c>
      <c r="C119" s="21">
        <v>120</v>
      </c>
      <c r="D119" s="21">
        <v>43</v>
      </c>
      <c r="E119" s="21">
        <v>5</v>
      </c>
      <c r="F119" s="21">
        <v>5</v>
      </c>
      <c r="G119" s="21">
        <v>8</v>
      </c>
      <c r="H119" s="21">
        <v>128</v>
      </c>
      <c r="I119" s="21">
        <v>81</v>
      </c>
      <c r="J119" s="21">
        <v>53</v>
      </c>
      <c r="K119" s="21">
        <v>8</v>
      </c>
      <c r="L119" s="21">
        <v>36</v>
      </c>
      <c r="M119" s="21">
        <v>1</v>
      </c>
      <c r="N119" s="21">
        <v>2</v>
      </c>
      <c r="O119" s="21">
        <v>2</v>
      </c>
      <c r="P119" s="21">
        <v>13</v>
      </c>
    </row>
    <row r="120" spans="1:16" x14ac:dyDescent="0.2">
      <c r="A120" s="20" t="s">
        <v>400</v>
      </c>
      <c r="B120" s="21">
        <v>296</v>
      </c>
      <c r="C120" s="21">
        <v>116</v>
      </c>
      <c r="D120" s="21">
        <v>29</v>
      </c>
      <c r="E120" s="21">
        <v>7</v>
      </c>
      <c r="F120" s="21">
        <v>2</v>
      </c>
      <c r="G120" s="21">
        <v>4</v>
      </c>
      <c r="H120" s="21">
        <v>162</v>
      </c>
      <c r="I120" s="21">
        <v>83</v>
      </c>
      <c r="J120" s="21">
        <v>44</v>
      </c>
      <c r="K120" s="21">
        <v>11</v>
      </c>
      <c r="L120" s="21">
        <v>38</v>
      </c>
      <c r="M120" s="21">
        <v>0</v>
      </c>
      <c r="N120" s="21">
        <v>5</v>
      </c>
      <c r="O120" s="21">
        <v>5</v>
      </c>
      <c r="P120" s="21">
        <v>30</v>
      </c>
    </row>
    <row r="121" spans="1:16" x14ac:dyDescent="0.2">
      <c r="A121" s="9" t="s">
        <v>401</v>
      </c>
      <c r="B121" s="9"/>
      <c r="C121" s="9"/>
      <c r="D121" s="9"/>
      <c r="E121" s="9"/>
      <c r="F121" s="9"/>
      <c r="G121" s="9"/>
      <c r="H121" s="9"/>
      <c r="I121" s="9"/>
      <c r="J121" s="9"/>
      <c r="K121" s="9"/>
      <c r="L121" s="9"/>
      <c r="M121" s="9"/>
      <c r="N121" s="9"/>
      <c r="O121" s="9"/>
      <c r="P121" s="9"/>
    </row>
    <row r="122" spans="1:16" x14ac:dyDescent="0.2">
      <c r="A122" s="20" t="s">
        <v>878</v>
      </c>
      <c r="B122" s="21">
        <v>116</v>
      </c>
      <c r="C122" s="21">
        <v>55</v>
      </c>
      <c r="D122" s="21">
        <v>7</v>
      </c>
      <c r="E122" s="21">
        <v>3</v>
      </c>
      <c r="F122" s="21">
        <v>0</v>
      </c>
      <c r="G122" s="21">
        <v>1</v>
      </c>
      <c r="H122" s="21">
        <v>55</v>
      </c>
      <c r="I122" s="21">
        <v>36</v>
      </c>
      <c r="J122" s="21">
        <v>29</v>
      </c>
      <c r="K122" s="21">
        <v>19</v>
      </c>
      <c r="L122" s="21">
        <v>21</v>
      </c>
      <c r="M122" s="21">
        <v>0</v>
      </c>
      <c r="N122" s="21">
        <v>1</v>
      </c>
      <c r="O122" s="21">
        <v>0</v>
      </c>
      <c r="P122" s="21">
        <v>10</v>
      </c>
    </row>
    <row r="123" spans="1:16" x14ac:dyDescent="0.2">
      <c r="A123" s="20" t="s">
        <v>402</v>
      </c>
      <c r="B123" s="21">
        <v>213</v>
      </c>
      <c r="C123" s="21">
        <v>97</v>
      </c>
      <c r="D123" s="21">
        <v>34</v>
      </c>
      <c r="E123" s="21">
        <v>3</v>
      </c>
      <c r="F123" s="21">
        <v>2</v>
      </c>
      <c r="G123" s="21">
        <v>4</v>
      </c>
      <c r="H123" s="21">
        <v>109</v>
      </c>
      <c r="I123" s="21">
        <v>72</v>
      </c>
      <c r="J123" s="21">
        <v>29</v>
      </c>
      <c r="K123" s="21">
        <v>17</v>
      </c>
      <c r="L123" s="21">
        <v>27</v>
      </c>
      <c r="M123" s="21">
        <v>1</v>
      </c>
      <c r="N123" s="21">
        <v>2</v>
      </c>
      <c r="O123" s="21">
        <v>8</v>
      </c>
      <c r="P123" s="21">
        <v>13</v>
      </c>
    </row>
    <row r="124" spans="1:16" x14ac:dyDescent="0.2">
      <c r="A124" s="20" t="s">
        <v>397</v>
      </c>
      <c r="B124" s="21">
        <v>828</v>
      </c>
      <c r="C124" s="21">
        <v>473</v>
      </c>
      <c r="D124" s="21">
        <v>205</v>
      </c>
      <c r="E124" s="21">
        <v>42</v>
      </c>
      <c r="F124" s="21">
        <v>9</v>
      </c>
      <c r="G124" s="21">
        <v>21</v>
      </c>
      <c r="H124" s="21">
        <v>311</v>
      </c>
      <c r="I124" s="21">
        <v>190</v>
      </c>
      <c r="J124" s="21">
        <v>269</v>
      </c>
      <c r="K124" s="21">
        <v>304</v>
      </c>
      <c r="L124" s="21">
        <v>114</v>
      </c>
      <c r="M124" s="21">
        <v>1</v>
      </c>
      <c r="N124" s="21">
        <v>15</v>
      </c>
      <c r="O124" s="21">
        <v>13</v>
      </c>
      <c r="P124" s="21">
        <v>50</v>
      </c>
    </row>
    <row r="125" spans="1:16" x14ac:dyDescent="0.2">
      <c r="A125" s="20" t="s">
        <v>403</v>
      </c>
      <c r="B125" s="21">
        <v>133</v>
      </c>
      <c r="C125" s="21">
        <v>45</v>
      </c>
      <c r="D125" s="21">
        <v>14</v>
      </c>
      <c r="E125" s="21">
        <v>1</v>
      </c>
      <c r="F125" s="21">
        <v>1</v>
      </c>
      <c r="G125" s="21">
        <v>1</v>
      </c>
      <c r="H125" s="21">
        <v>92</v>
      </c>
      <c r="I125" s="21">
        <v>42</v>
      </c>
      <c r="J125" s="21">
        <v>3</v>
      </c>
      <c r="K125" s="21">
        <v>6</v>
      </c>
      <c r="L125" s="21">
        <v>8</v>
      </c>
      <c r="M125" s="21">
        <v>1</v>
      </c>
      <c r="N125" s="21">
        <v>3</v>
      </c>
      <c r="O125" s="21">
        <v>2</v>
      </c>
      <c r="P125" s="21">
        <v>11</v>
      </c>
    </row>
    <row r="126" spans="1:16" x14ac:dyDescent="0.2">
      <c r="A126" s="20" t="s">
        <v>404</v>
      </c>
      <c r="B126" s="21">
        <v>120</v>
      </c>
      <c r="C126" s="21">
        <v>48</v>
      </c>
      <c r="D126" s="21">
        <v>18</v>
      </c>
      <c r="E126" s="21">
        <v>3</v>
      </c>
      <c r="F126" s="21">
        <v>1</v>
      </c>
      <c r="G126" s="21">
        <v>3</v>
      </c>
      <c r="H126" s="21">
        <v>77</v>
      </c>
      <c r="I126" s="21">
        <v>33</v>
      </c>
      <c r="J126" s="21">
        <v>9</v>
      </c>
      <c r="K126" s="21">
        <v>6</v>
      </c>
      <c r="L126" s="21">
        <v>13</v>
      </c>
      <c r="M126" s="21">
        <v>1</v>
      </c>
      <c r="N126" s="21">
        <v>0</v>
      </c>
      <c r="O126" s="21">
        <v>1</v>
      </c>
      <c r="P126" s="21">
        <v>12</v>
      </c>
    </row>
    <row r="127" spans="1:16" x14ac:dyDescent="0.2">
      <c r="A127" s="20" t="s">
        <v>405</v>
      </c>
      <c r="B127" s="21">
        <v>246</v>
      </c>
      <c r="C127" s="21">
        <v>98</v>
      </c>
      <c r="D127" s="21">
        <v>36</v>
      </c>
      <c r="E127" s="21">
        <v>12</v>
      </c>
      <c r="F127" s="21">
        <v>2</v>
      </c>
      <c r="G127" s="21">
        <v>8</v>
      </c>
      <c r="H127" s="21">
        <v>144</v>
      </c>
      <c r="I127" s="21">
        <v>72</v>
      </c>
      <c r="J127" s="21">
        <v>18</v>
      </c>
      <c r="K127" s="21">
        <v>31</v>
      </c>
      <c r="L127" s="21">
        <v>11</v>
      </c>
      <c r="M127" s="21">
        <v>0</v>
      </c>
      <c r="N127" s="21">
        <v>4</v>
      </c>
      <c r="O127" s="21">
        <v>3</v>
      </c>
      <c r="P127" s="21">
        <v>20</v>
      </c>
    </row>
    <row r="128" spans="1:16" x14ac:dyDescent="0.2">
      <c r="A128" s="20" t="s">
        <v>398</v>
      </c>
      <c r="B128" s="21">
        <v>468</v>
      </c>
      <c r="C128" s="21">
        <v>289</v>
      </c>
      <c r="D128" s="21">
        <v>137</v>
      </c>
      <c r="E128" s="21">
        <v>40</v>
      </c>
      <c r="F128" s="21">
        <v>3</v>
      </c>
      <c r="G128" s="21">
        <v>18</v>
      </c>
      <c r="H128" s="21">
        <v>170</v>
      </c>
      <c r="I128" s="21">
        <v>116</v>
      </c>
      <c r="J128" s="21">
        <v>96</v>
      </c>
      <c r="K128" s="21">
        <v>161</v>
      </c>
      <c r="L128" s="21">
        <v>51</v>
      </c>
      <c r="M128" s="21">
        <v>1</v>
      </c>
      <c r="N128" s="21">
        <v>10</v>
      </c>
      <c r="O128" s="21">
        <v>5</v>
      </c>
      <c r="P128" s="21">
        <v>34</v>
      </c>
    </row>
    <row r="129" spans="1:16" x14ac:dyDescent="0.2">
      <c r="A129" s="20" t="s">
        <v>406</v>
      </c>
      <c r="B129" s="21">
        <v>180</v>
      </c>
      <c r="C129" s="21">
        <v>84</v>
      </c>
      <c r="D129" s="21">
        <v>29</v>
      </c>
      <c r="E129" s="21">
        <v>3</v>
      </c>
      <c r="F129" s="21">
        <v>3</v>
      </c>
      <c r="G129" s="21">
        <v>6</v>
      </c>
      <c r="H129" s="21">
        <v>96</v>
      </c>
      <c r="I129" s="21">
        <v>54</v>
      </c>
      <c r="J129" s="21">
        <v>35</v>
      </c>
      <c r="K129" s="21">
        <v>6</v>
      </c>
      <c r="L129" s="21">
        <v>26</v>
      </c>
      <c r="M129" s="21">
        <v>1</v>
      </c>
      <c r="N129" s="21">
        <v>2</v>
      </c>
      <c r="O129" s="21">
        <v>0</v>
      </c>
      <c r="P129" s="21">
        <v>7</v>
      </c>
    </row>
    <row r="130" spans="1:16" x14ac:dyDescent="0.2">
      <c r="A130" s="20" t="s">
        <v>407</v>
      </c>
      <c r="B130" s="21">
        <v>77</v>
      </c>
      <c r="C130" s="21">
        <v>36</v>
      </c>
      <c r="D130" s="21">
        <v>14</v>
      </c>
      <c r="E130" s="21">
        <v>2</v>
      </c>
      <c r="F130" s="21">
        <v>2</v>
      </c>
      <c r="G130" s="21">
        <v>2</v>
      </c>
      <c r="H130" s="21">
        <v>32</v>
      </c>
      <c r="I130" s="21">
        <v>27</v>
      </c>
      <c r="J130" s="21">
        <v>18</v>
      </c>
      <c r="K130" s="21">
        <v>2</v>
      </c>
      <c r="L130" s="21">
        <v>10</v>
      </c>
      <c r="M130" s="21">
        <v>0</v>
      </c>
      <c r="N130" s="21">
        <v>0</v>
      </c>
      <c r="O130" s="21">
        <v>2</v>
      </c>
      <c r="P130" s="21">
        <v>6</v>
      </c>
    </row>
    <row r="131" spans="1:16" x14ac:dyDescent="0.2">
      <c r="A131" s="33" t="s">
        <v>400</v>
      </c>
      <c r="B131" s="34">
        <v>296</v>
      </c>
      <c r="C131" s="34">
        <v>116</v>
      </c>
      <c r="D131" s="34">
        <v>29</v>
      </c>
      <c r="E131" s="34">
        <v>7</v>
      </c>
      <c r="F131" s="34">
        <v>2</v>
      </c>
      <c r="G131" s="34">
        <v>4</v>
      </c>
      <c r="H131" s="34">
        <v>162</v>
      </c>
      <c r="I131" s="34">
        <v>83</v>
      </c>
      <c r="J131" s="34">
        <v>44</v>
      </c>
      <c r="K131" s="34">
        <v>11</v>
      </c>
      <c r="L131" s="34">
        <v>38</v>
      </c>
      <c r="M131" s="34">
        <v>0</v>
      </c>
      <c r="N131" s="34">
        <v>5</v>
      </c>
      <c r="O131" s="34">
        <v>5</v>
      </c>
      <c r="P131" s="34">
        <v>30</v>
      </c>
    </row>
  </sheetData>
  <phoneticPr fontId="2"/>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EA3E0-8E9E-419A-9F81-344BDFD41363}">
  <dimension ref="A1:H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8" x14ac:dyDescent="0.2">
      <c r="A1" s="11" t="s">
        <v>3</v>
      </c>
      <c r="B1" s="7"/>
    </row>
    <row r="2" spans="1:8" x14ac:dyDescent="0.2">
      <c r="A2" s="15" t="str">
        <f xml:space="preserve"> HYPERLINK("#'目次'!B53","[47]")</f>
        <v>[47]</v>
      </c>
    </row>
    <row r="3" spans="1:8" x14ac:dyDescent="0.2">
      <c r="A3" s="7" t="s">
        <v>3</v>
      </c>
      <c r="B3" s="8" t="s">
        <v>82</v>
      </c>
    </row>
    <row r="4" spans="1:8" x14ac:dyDescent="0.2">
      <c r="A4" s="7" t="s">
        <v>3</v>
      </c>
      <c r="B4" s="8" t="s">
        <v>81</v>
      </c>
    </row>
    <row r="5" spans="1:8" x14ac:dyDescent="0.2">
      <c r="A5" s="7" t="s">
        <v>3</v>
      </c>
      <c r="B5" s="8" t="s">
        <v>80</v>
      </c>
    </row>
    <row r="6" spans="1:8" s="18" customFormat="1" ht="37.799999999999997" x14ac:dyDescent="0.2">
      <c r="A6" s="16" t="s">
        <v>3</v>
      </c>
      <c r="B6" s="17" t="s">
        <v>582</v>
      </c>
      <c r="C6" s="17" t="s">
        <v>808</v>
      </c>
      <c r="D6" s="17" t="s">
        <v>809</v>
      </c>
      <c r="E6" s="17" t="s">
        <v>810</v>
      </c>
      <c r="F6" s="17" t="s">
        <v>811</v>
      </c>
      <c r="G6" s="17" t="s">
        <v>812</v>
      </c>
      <c r="H6" s="17" t="s">
        <v>613</v>
      </c>
    </row>
    <row r="7" spans="1:8" x14ac:dyDescent="0.2">
      <c r="A7" s="19" t="s">
        <v>585</v>
      </c>
      <c r="B7" s="10">
        <v>1274</v>
      </c>
      <c r="C7" s="10">
        <v>791</v>
      </c>
      <c r="D7" s="10">
        <v>330</v>
      </c>
      <c r="E7" s="10">
        <v>98</v>
      </c>
      <c r="F7" s="10">
        <v>44</v>
      </c>
      <c r="G7" s="10">
        <v>3</v>
      </c>
      <c r="H7" s="10">
        <v>8</v>
      </c>
    </row>
    <row r="8" spans="1:8" x14ac:dyDescent="0.2">
      <c r="A8" s="9" t="s">
        <v>339</v>
      </c>
      <c r="B8" s="9"/>
      <c r="C8" s="9"/>
      <c r="D8" s="9"/>
      <c r="E8" s="9"/>
      <c r="F8" s="9"/>
      <c r="G8" s="9"/>
      <c r="H8" s="9"/>
    </row>
    <row r="9" spans="1:8" x14ac:dyDescent="0.2">
      <c r="A9" s="20" t="s">
        <v>340</v>
      </c>
      <c r="B9" s="21">
        <v>772</v>
      </c>
      <c r="C9" s="21">
        <v>477</v>
      </c>
      <c r="D9" s="21">
        <v>195</v>
      </c>
      <c r="E9" s="21">
        <v>66</v>
      </c>
      <c r="F9" s="21">
        <v>26</v>
      </c>
      <c r="G9" s="21">
        <v>2</v>
      </c>
      <c r="H9" s="21">
        <v>6</v>
      </c>
    </row>
    <row r="10" spans="1:8" x14ac:dyDescent="0.2">
      <c r="A10" s="20" t="s">
        <v>341</v>
      </c>
      <c r="B10" s="21">
        <v>502</v>
      </c>
      <c r="C10" s="21">
        <v>314</v>
      </c>
      <c r="D10" s="21">
        <v>135</v>
      </c>
      <c r="E10" s="21">
        <v>32</v>
      </c>
      <c r="F10" s="21">
        <v>18</v>
      </c>
      <c r="G10" s="21">
        <v>1</v>
      </c>
      <c r="H10" s="21">
        <v>2</v>
      </c>
    </row>
    <row r="11" spans="1:8" x14ac:dyDescent="0.2">
      <c r="A11" s="9" t="s">
        <v>342</v>
      </c>
      <c r="B11" s="9"/>
      <c r="C11" s="9"/>
      <c r="D11" s="9"/>
      <c r="E11" s="9"/>
      <c r="F11" s="9"/>
      <c r="G11" s="9"/>
      <c r="H11" s="9"/>
    </row>
    <row r="12" spans="1:8" x14ac:dyDescent="0.2">
      <c r="A12" s="20" t="s">
        <v>343</v>
      </c>
      <c r="B12" s="21">
        <v>410</v>
      </c>
      <c r="C12" s="21">
        <v>280</v>
      </c>
      <c r="D12" s="21">
        <v>85</v>
      </c>
      <c r="E12" s="21">
        <v>32</v>
      </c>
      <c r="F12" s="21">
        <v>11</v>
      </c>
      <c r="G12" s="21">
        <v>1</v>
      </c>
      <c r="H12" s="21">
        <v>1</v>
      </c>
    </row>
    <row r="13" spans="1:8" x14ac:dyDescent="0.2">
      <c r="A13" s="20" t="s">
        <v>344</v>
      </c>
      <c r="B13" s="21">
        <v>426</v>
      </c>
      <c r="C13" s="21">
        <v>258</v>
      </c>
      <c r="D13" s="21">
        <v>117</v>
      </c>
      <c r="E13" s="21">
        <v>32</v>
      </c>
      <c r="F13" s="21">
        <v>15</v>
      </c>
      <c r="G13" s="21">
        <v>1</v>
      </c>
      <c r="H13" s="21">
        <v>3</v>
      </c>
    </row>
    <row r="14" spans="1:8" x14ac:dyDescent="0.2">
      <c r="A14" s="20" t="s">
        <v>345</v>
      </c>
      <c r="B14" s="21">
        <v>270</v>
      </c>
      <c r="C14" s="21">
        <v>164</v>
      </c>
      <c r="D14" s="21">
        <v>72</v>
      </c>
      <c r="E14" s="21">
        <v>21</v>
      </c>
      <c r="F14" s="21">
        <v>10</v>
      </c>
      <c r="G14" s="21">
        <v>0</v>
      </c>
      <c r="H14" s="21">
        <v>3</v>
      </c>
    </row>
    <row r="15" spans="1:8" x14ac:dyDescent="0.2">
      <c r="A15" s="20" t="s">
        <v>346</v>
      </c>
      <c r="B15" s="21">
        <v>132</v>
      </c>
      <c r="C15" s="21">
        <v>74</v>
      </c>
      <c r="D15" s="21">
        <v>38</v>
      </c>
      <c r="E15" s="21">
        <v>11</v>
      </c>
      <c r="F15" s="21">
        <v>7</v>
      </c>
      <c r="G15" s="21">
        <v>1</v>
      </c>
      <c r="H15" s="21">
        <v>1</v>
      </c>
    </row>
    <row r="16" spans="1:8" x14ac:dyDescent="0.2">
      <c r="A16" s="20" t="s">
        <v>347</v>
      </c>
      <c r="B16" s="21">
        <v>32</v>
      </c>
      <c r="C16" s="21">
        <v>14</v>
      </c>
      <c r="D16" s="21">
        <v>15</v>
      </c>
      <c r="E16" s="21">
        <v>2</v>
      </c>
      <c r="F16" s="21">
        <v>1</v>
      </c>
      <c r="G16" s="21">
        <v>0</v>
      </c>
      <c r="H16" s="21">
        <v>0</v>
      </c>
    </row>
    <row r="17" spans="1:8" x14ac:dyDescent="0.2">
      <c r="A17" s="20" t="s">
        <v>348</v>
      </c>
      <c r="B17" s="21">
        <v>4</v>
      </c>
      <c r="C17" s="21">
        <v>1</v>
      </c>
      <c r="D17" s="21">
        <v>3</v>
      </c>
      <c r="E17" s="21">
        <v>0</v>
      </c>
      <c r="F17" s="21">
        <v>0</v>
      </c>
      <c r="G17" s="21">
        <v>0</v>
      </c>
      <c r="H17" s="21">
        <v>0</v>
      </c>
    </row>
    <row r="18" spans="1:8" x14ac:dyDescent="0.2">
      <c r="A18" s="20" t="s">
        <v>349</v>
      </c>
      <c r="B18" s="21">
        <v>0</v>
      </c>
      <c r="C18" s="21">
        <v>0</v>
      </c>
      <c r="D18" s="21">
        <v>0</v>
      </c>
      <c r="E18" s="21">
        <v>0</v>
      </c>
      <c r="F18" s="21">
        <v>0</v>
      </c>
      <c r="G18" s="21">
        <v>0</v>
      </c>
      <c r="H18" s="21">
        <v>0</v>
      </c>
    </row>
    <row r="19" spans="1:8" x14ac:dyDescent="0.2">
      <c r="A19" s="20" t="s">
        <v>350</v>
      </c>
      <c r="B19" s="21">
        <v>836</v>
      </c>
      <c r="C19" s="21">
        <v>538</v>
      </c>
      <c r="D19" s="21">
        <v>202</v>
      </c>
      <c r="E19" s="21">
        <v>64</v>
      </c>
      <c r="F19" s="21">
        <v>26</v>
      </c>
      <c r="G19" s="21">
        <v>2</v>
      </c>
      <c r="H19" s="21">
        <v>4</v>
      </c>
    </row>
    <row r="20" spans="1:8" x14ac:dyDescent="0.2">
      <c r="A20" s="20" t="s">
        <v>351</v>
      </c>
      <c r="B20" s="21">
        <v>402</v>
      </c>
      <c r="C20" s="21">
        <v>238</v>
      </c>
      <c r="D20" s="21">
        <v>110</v>
      </c>
      <c r="E20" s="21">
        <v>32</v>
      </c>
      <c r="F20" s="21">
        <v>17</v>
      </c>
      <c r="G20" s="21">
        <v>1</v>
      </c>
      <c r="H20" s="21">
        <v>4</v>
      </c>
    </row>
    <row r="21" spans="1:8" x14ac:dyDescent="0.2">
      <c r="A21" s="20" t="s">
        <v>352</v>
      </c>
      <c r="B21" s="21">
        <v>36</v>
      </c>
      <c r="C21" s="21">
        <v>15</v>
      </c>
      <c r="D21" s="21">
        <v>18</v>
      </c>
      <c r="E21" s="21">
        <v>2</v>
      </c>
      <c r="F21" s="21">
        <v>1</v>
      </c>
      <c r="G21" s="21">
        <v>0</v>
      </c>
      <c r="H21" s="21">
        <v>0</v>
      </c>
    </row>
    <row r="22" spans="1:8" x14ac:dyDescent="0.2">
      <c r="A22" s="20" t="s">
        <v>353</v>
      </c>
      <c r="B22" s="21">
        <v>438</v>
      </c>
      <c r="C22" s="21">
        <v>253</v>
      </c>
      <c r="D22" s="21">
        <v>128</v>
      </c>
      <c r="E22" s="21">
        <v>34</v>
      </c>
      <c r="F22" s="21">
        <v>18</v>
      </c>
      <c r="G22" s="21">
        <v>1</v>
      </c>
      <c r="H22" s="21">
        <v>4</v>
      </c>
    </row>
    <row r="23" spans="1:8" x14ac:dyDescent="0.2">
      <c r="A23" s="9" t="s">
        <v>354</v>
      </c>
      <c r="B23" s="10">
        <v>227</v>
      </c>
      <c r="C23" s="10">
        <v>153</v>
      </c>
      <c r="D23" s="10">
        <v>47</v>
      </c>
      <c r="E23" s="10">
        <v>21</v>
      </c>
      <c r="F23" s="10">
        <v>5</v>
      </c>
      <c r="G23" s="10">
        <v>1</v>
      </c>
      <c r="H23" s="10">
        <v>0</v>
      </c>
    </row>
    <row r="24" spans="1:8" x14ac:dyDescent="0.2">
      <c r="A24" s="20" t="s">
        <v>344</v>
      </c>
      <c r="B24" s="21">
        <v>260</v>
      </c>
      <c r="C24" s="21">
        <v>162</v>
      </c>
      <c r="D24" s="21">
        <v>65</v>
      </c>
      <c r="E24" s="21">
        <v>22</v>
      </c>
      <c r="F24" s="21">
        <v>9</v>
      </c>
      <c r="G24" s="21">
        <v>0</v>
      </c>
      <c r="H24" s="21">
        <v>2</v>
      </c>
    </row>
    <row r="25" spans="1:8" x14ac:dyDescent="0.2">
      <c r="A25" s="20" t="s">
        <v>345</v>
      </c>
      <c r="B25" s="21">
        <v>171</v>
      </c>
      <c r="C25" s="21">
        <v>97</v>
      </c>
      <c r="D25" s="21">
        <v>52</v>
      </c>
      <c r="E25" s="21">
        <v>13</v>
      </c>
      <c r="F25" s="21">
        <v>6</v>
      </c>
      <c r="G25" s="21">
        <v>0</v>
      </c>
      <c r="H25" s="21">
        <v>3</v>
      </c>
    </row>
    <row r="26" spans="1:8" x14ac:dyDescent="0.2">
      <c r="A26" s="20" t="s">
        <v>346</v>
      </c>
      <c r="B26" s="21">
        <v>85</v>
      </c>
      <c r="C26" s="21">
        <v>51</v>
      </c>
      <c r="D26" s="21">
        <v>18</v>
      </c>
      <c r="E26" s="21">
        <v>8</v>
      </c>
      <c r="F26" s="21">
        <v>6</v>
      </c>
      <c r="G26" s="21">
        <v>1</v>
      </c>
      <c r="H26" s="21">
        <v>1</v>
      </c>
    </row>
    <row r="27" spans="1:8" x14ac:dyDescent="0.2">
      <c r="A27" s="20" t="s">
        <v>347</v>
      </c>
      <c r="B27" s="21">
        <v>25</v>
      </c>
      <c r="C27" s="21">
        <v>13</v>
      </c>
      <c r="D27" s="21">
        <v>10</v>
      </c>
      <c r="E27" s="21">
        <v>2</v>
      </c>
      <c r="F27" s="21">
        <v>0</v>
      </c>
      <c r="G27" s="21">
        <v>0</v>
      </c>
      <c r="H27" s="21">
        <v>0</v>
      </c>
    </row>
    <row r="28" spans="1:8" x14ac:dyDescent="0.2">
      <c r="A28" s="20" t="s">
        <v>348</v>
      </c>
      <c r="B28" s="21">
        <v>4</v>
      </c>
      <c r="C28" s="21">
        <v>1</v>
      </c>
      <c r="D28" s="21">
        <v>3</v>
      </c>
      <c r="E28" s="21">
        <v>0</v>
      </c>
      <c r="F28" s="21">
        <v>0</v>
      </c>
      <c r="G28" s="21">
        <v>0</v>
      </c>
      <c r="H28" s="21">
        <v>0</v>
      </c>
    </row>
    <row r="29" spans="1:8" x14ac:dyDescent="0.2">
      <c r="A29" s="20" t="s">
        <v>349</v>
      </c>
      <c r="B29" s="21">
        <v>0</v>
      </c>
      <c r="C29" s="21">
        <v>0</v>
      </c>
      <c r="D29" s="21">
        <v>0</v>
      </c>
      <c r="E29" s="21">
        <v>0</v>
      </c>
      <c r="F29" s="21">
        <v>0</v>
      </c>
      <c r="G29" s="21">
        <v>0</v>
      </c>
      <c r="H29" s="21">
        <v>0</v>
      </c>
    </row>
    <row r="30" spans="1:8" x14ac:dyDescent="0.2">
      <c r="A30" s="20" t="s">
        <v>350</v>
      </c>
      <c r="B30" s="21">
        <v>487</v>
      </c>
      <c r="C30" s="21">
        <v>315</v>
      </c>
      <c r="D30" s="21">
        <v>112</v>
      </c>
      <c r="E30" s="21">
        <v>43</v>
      </c>
      <c r="F30" s="21">
        <v>14</v>
      </c>
      <c r="G30" s="21">
        <v>1</v>
      </c>
      <c r="H30" s="21">
        <v>2</v>
      </c>
    </row>
    <row r="31" spans="1:8" x14ac:dyDescent="0.2">
      <c r="A31" s="20" t="s">
        <v>351</v>
      </c>
      <c r="B31" s="21">
        <v>256</v>
      </c>
      <c r="C31" s="21">
        <v>148</v>
      </c>
      <c r="D31" s="21">
        <v>70</v>
      </c>
      <c r="E31" s="21">
        <v>21</v>
      </c>
      <c r="F31" s="21">
        <v>12</v>
      </c>
      <c r="G31" s="21">
        <v>1</v>
      </c>
      <c r="H31" s="21">
        <v>4</v>
      </c>
    </row>
    <row r="32" spans="1:8" x14ac:dyDescent="0.2">
      <c r="A32" s="20" t="s">
        <v>352</v>
      </c>
      <c r="B32" s="21">
        <v>29</v>
      </c>
      <c r="C32" s="21">
        <v>14</v>
      </c>
      <c r="D32" s="21">
        <v>13</v>
      </c>
      <c r="E32" s="21">
        <v>2</v>
      </c>
      <c r="F32" s="21">
        <v>0</v>
      </c>
      <c r="G32" s="21">
        <v>0</v>
      </c>
      <c r="H32" s="21">
        <v>0</v>
      </c>
    </row>
    <row r="33" spans="1:8" x14ac:dyDescent="0.2">
      <c r="A33" s="20" t="s">
        <v>353</v>
      </c>
      <c r="B33" s="21">
        <v>285</v>
      </c>
      <c r="C33" s="21">
        <v>162</v>
      </c>
      <c r="D33" s="21">
        <v>83</v>
      </c>
      <c r="E33" s="21">
        <v>23</v>
      </c>
      <c r="F33" s="21">
        <v>12</v>
      </c>
      <c r="G33" s="21">
        <v>1</v>
      </c>
      <c r="H33" s="21">
        <v>4</v>
      </c>
    </row>
    <row r="34" spans="1:8" x14ac:dyDescent="0.2">
      <c r="A34" s="9" t="s">
        <v>355</v>
      </c>
      <c r="B34" s="10">
        <v>183</v>
      </c>
      <c r="C34" s="10">
        <v>127</v>
      </c>
      <c r="D34" s="10">
        <v>38</v>
      </c>
      <c r="E34" s="10">
        <v>11</v>
      </c>
      <c r="F34" s="10">
        <v>6</v>
      </c>
      <c r="G34" s="10">
        <v>0</v>
      </c>
      <c r="H34" s="10">
        <v>1</v>
      </c>
    </row>
    <row r="35" spans="1:8" x14ac:dyDescent="0.2">
      <c r="A35" s="20" t="s">
        <v>344</v>
      </c>
      <c r="B35" s="21">
        <v>166</v>
      </c>
      <c r="C35" s="21">
        <v>96</v>
      </c>
      <c r="D35" s="21">
        <v>52</v>
      </c>
      <c r="E35" s="21">
        <v>10</v>
      </c>
      <c r="F35" s="21">
        <v>6</v>
      </c>
      <c r="G35" s="21">
        <v>1</v>
      </c>
      <c r="H35" s="21">
        <v>1</v>
      </c>
    </row>
    <row r="36" spans="1:8" x14ac:dyDescent="0.2">
      <c r="A36" s="20" t="s">
        <v>345</v>
      </c>
      <c r="B36" s="21">
        <v>99</v>
      </c>
      <c r="C36" s="21">
        <v>67</v>
      </c>
      <c r="D36" s="21">
        <v>20</v>
      </c>
      <c r="E36" s="21">
        <v>8</v>
      </c>
      <c r="F36" s="21">
        <v>4</v>
      </c>
      <c r="G36" s="21">
        <v>0</v>
      </c>
      <c r="H36" s="21">
        <v>0</v>
      </c>
    </row>
    <row r="37" spans="1:8" x14ac:dyDescent="0.2">
      <c r="A37" s="20" t="s">
        <v>346</v>
      </c>
      <c r="B37" s="21">
        <v>47</v>
      </c>
      <c r="C37" s="21">
        <v>23</v>
      </c>
      <c r="D37" s="21">
        <v>20</v>
      </c>
      <c r="E37" s="21">
        <v>3</v>
      </c>
      <c r="F37" s="21">
        <v>1</v>
      </c>
      <c r="G37" s="21">
        <v>0</v>
      </c>
      <c r="H37" s="21">
        <v>0</v>
      </c>
    </row>
    <row r="38" spans="1:8" x14ac:dyDescent="0.2">
      <c r="A38" s="20" t="s">
        <v>347</v>
      </c>
      <c r="B38" s="21">
        <v>7</v>
      </c>
      <c r="C38" s="21">
        <v>1</v>
      </c>
      <c r="D38" s="21">
        <v>5</v>
      </c>
      <c r="E38" s="21">
        <v>0</v>
      </c>
      <c r="F38" s="21">
        <v>1</v>
      </c>
      <c r="G38" s="21">
        <v>0</v>
      </c>
      <c r="H38" s="21">
        <v>0</v>
      </c>
    </row>
    <row r="39" spans="1:8" x14ac:dyDescent="0.2">
      <c r="A39" s="20" t="s">
        <v>348</v>
      </c>
      <c r="B39" s="21">
        <v>0</v>
      </c>
      <c r="C39" s="21">
        <v>0</v>
      </c>
      <c r="D39" s="21">
        <v>0</v>
      </c>
      <c r="E39" s="21">
        <v>0</v>
      </c>
      <c r="F39" s="21">
        <v>0</v>
      </c>
      <c r="G39" s="21">
        <v>0</v>
      </c>
      <c r="H39" s="21">
        <v>0</v>
      </c>
    </row>
    <row r="40" spans="1:8" x14ac:dyDescent="0.2">
      <c r="A40" s="20" t="s">
        <v>349</v>
      </c>
      <c r="B40" s="21">
        <v>0</v>
      </c>
      <c r="C40" s="21">
        <v>0</v>
      </c>
      <c r="D40" s="21">
        <v>0</v>
      </c>
      <c r="E40" s="21">
        <v>0</v>
      </c>
      <c r="F40" s="21">
        <v>0</v>
      </c>
      <c r="G40" s="21">
        <v>0</v>
      </c>
      <c r="H40" s="21">
        <v>0</v>
      </c>
    </row>
    <row r="41" spans="1:8" x14ac:dyDescent="0.2">
      <c r="A41" s="20" t="s">
        <v>350</v>
      </c>
      <c r="B41" s="21">
        <v>349</v>
      </c>
      <c r="C41" s="21">
        <v>223</v>
      </c>
      <c r="D41" s="21">
        <v>90</v>
      </c>
      <c r="E41" s="21">
        <v>21</v>
      </c>
      <c r="F41" s="21">
        <v>12</v>
      </c>
      <c r="G41" s="21">
        <v>1</v>
      </c>
      <c r="H41" s="21">
        <v>2</v>
      </c>
    </row>
    <row r="42" spans="1:8" x14ac:dyDescent="0.2">
      <c r="A42" s="20" t="s">
        <v>351</v>
      </c>
      <c r="B42" s="21">
        <v>146</v>
      </c>
      <c r="C42" s="21">
        <v>90</v>
      </c>
      <c r="D42" s="21">
        <v>40</v>
      </c>
      <c r="E42" s="21">
        <v>11</v>
      </c>
      <c r="F42" s="21">
        <v>5</v>
      </c>
      <c r="G42" s="21">
        <v>0</v>
      </c>
      <c r="H42" s="21">
        <v>0</v>
      </c>
    </row>
    <row r="43" spans="1:8" x14ac:dyDescent="0.2">
      <c r="A43" s="20" t="s">
        <v>352</v>
      </c>
      <c r="B43" s="21">
        <v>7</v>
      </c>
      <c r="C43" s="21">
        <v>1</v>
      </c>
      <c r="D43" s="21">
        <v>5</v>
      </c>
      <c r="E43" s="21">
        <v>0</v>
      </c>
      <c r="F43" s="21">
        <v>1</v>
      </c>
      <c r="G43" s="21">
        <v>0</v>
      </c>
      <c r="H43" s="21">
        <v>0</v>
      </c>
    </row>
    <row r="44" spans="1:8" x14ac:dyDescent="0.2">
      <c r="A44" s="20" t="s">
        <v>353</v>
      </c>
      <c r="B44" s="21">
        <v>153</v>
      </c>
      <c r="C44" s="21">
        <v>91</v>
      </c>
      <c r="D44" s="21">
        <v>45</v>
      </c>
      <c r="E44" s="21">
        <v>11</v>
      </c>
      <c r="F44" s="21">
        <v>6</v>
      </c>
      <c r="G44" s="21">
        <v>0</v>
      </c>
      <c r="H44" s="21">
        <v>0</v>
      </c>
    </row>
    <row r="45" spans="1:8" x14ac:dyDescent="0.2">
      <c r="A45" s="9" t="s">
        <v>356</v>
      </c>
      <c r="B45" s="9"/>
      <c r="C45" s="9"/>
      <c r="D45" s="9"/>
      <c r="E45" s="9"/>
      <c r="F45" s="9"/>
      <c r="G45" s="9"/>
      <c r="H45" s="9"/>
    </row>
    <row r="46" spans="1:8" x14ac:dyDescent="0.2">
      <c r="A46" s="20" t="s">
        <v>357</v>
      </c>
      <c r="B46" s="21">
        <v>49</v>
      </c>
      <c r="C46" s="21">
        <v>27</v>
      </c>
      <c r="D46" s="21">
        <v>12</v>
      </c>
      <c r="E46" s="21">
        <v>8</v>
      </c>
      <c r="F46" s="21">
        <v>0</v>
      </c>
      <c r="G46" s="21">
        <v>1</v>
      </c>
      <c r="H46" s="21">
        <v>1</v>
      </c>
    </row>
    <row r="47" spans="1:8" x14ac:dyDescent="0.2">
      <c r="A47" s="20" t="s">
        <v>328</v>
      </c>
      <c r="B47" s="21">
        <v>969</v>
      </c>
      <c r="C47" s="21">
        <v>608</v>
      </c>
      <c r="D47" s="21">
        <v>252</v>
      </c>
      <c r="E47" s="21">
        <v>65</v>
      </c>
      <c r="F47" s="21">
        <v>38</v>
      </c>
      <c r="G47" s="21">
        <v>1</v>
      </c>
      <c r="H47" s="21">
        <v>5</v>
      </c>
    </row>
    <row r="48" spans="1:8" x14ac:dyDescent="0.2">
      <c r="A48" s="20" t="s">
        <v>329</v>
      </c>
      <c r="B48" s="21">
        <v>74</v>
      </c>
      <c r="C48" s="21">
        <v>50</v>
      </c>
      <c r="D48" s="21">
        <v>15</v>
      </c>
      <c r="E48" s="21">
        <v>6</v>
      </c>
      <c r="F48" s="21">
        <v>3</v>
      </c>
      <c r="G48" s="21">
        <v>0</v>
      </c>
      <c r="H48" s="21">
        <v>0</v>
      </c>
    </row>
    <row r="49" spans="1:8" x14ac:dyDescent="0.2">
      <c r="A49" s="20" t="s">
        <v>330</v>
      </c>
      <c r="B49" s="21">
        <v>157</v>
      </c>
      <c r="C49" s="21">
        <v>88</v>
      </c>
      <c r="D49" s="21">
        <v>47</v>
      </c>
      <c r="E49" s="21">
        <v>16</v>
      </c>
      <c r="F49" s="21">
        <v>3</v>
      </c>
      <c r="G49" s="21">
        <v>1</v>
      </c>
      <c r="H49" s="21">
        <v>2</v>
      </c>
    </row>
    <row r="50" spans="1:8" x14ac:dyDescent="0.2">
      <c r="A50" s="20" t="s">
        <v>358</v>
      </c>
      <c r="B50" s="21">
        <v>25</v>
      </c>
      <c r="C50" s="21">
        <v>18</v>
      </c>
      <c r="D50" s="21">
        <v>4</v>
      </c>
      <c r="E50" s="21">
        <v>3</v>
      </c>
      <c r="F50" s="21">
        <v>0</v>
      </c>
      <c r="G50" s="21">
        <v>0</v>
      </c>
      <c r="H50" s="21">
        <v>0</v>
      </c>
    </row>
    <row r="51" spans="1:8" x14ac:dyDescent="0.2">
      <c r="A51" s="9" t="s">
        <v>359</v>
      </c>
      <c r="B51" s="10">
        <v>33</v>
      </c>
      <c r="C51" s="10">
        <v>18</v>
      </c>
      <c r="D51" s="10">
        <v>9</v>
      </c>
      <c r="E51" s="10">
        <v>5</v>
      </c>
      <c r="F51" s="10">
        <v>0</v>
      </c>
      <c r="G51" s="10">
        <v>0</v>
      </c>
      <c r="H51" s="10">
        <v>1</v>
      </c>
    </row>
    <row r="52" spans="1:8" x14ac:dyDescent="0.2">
      <c r="A52" s="20" t="s">
        <v>331</v>
      </c>
      <c r="B52" s="21">
        <v>638</v>
      </c>
      <c r="C52" s="21">
        <v>397</v>
      </c>
      <c r="D52" s="21">
        <v>164</v>
      </c>
      <c r="E52" s="21">
        <v>51</v>
      </c>
      <c r="F52" s="21">
        <v>22</v>
      </c>
      <c r="G52" s="21">
        <v>1</v>
      </c>
      <c r="H52" s="21">
        <v>3</v>
      </c>
    </row>
    <row r="53" spans="1:8" x14ac:dyDescent="0.2">
      <c r="A53" s="20" t="s">
        <v>332</v>
      </c>
      <c r="B53" s="21">
        <v>32</v>
      </c>
      <c r="C53" s="21">
        <v>20</v>
      </c>
      <c r="D53" s="21">
        <v>6</v>
      </c>
      <c r="E53" s="21">
        <v>3</v>
      </c>
      <c r="F53" s="21">
        <v>3</v>
      </c>
      <c r="G53" s="21">
        <v>0</v>
      </c>
      <c r="H53" s="21">
        <v>0</v>
      </c>
    </row>
    <row r="54" spans="1:8" x14ac:dyDescent="0.2">
      <c r="A54" s="20" t="s">
        <v>333</v>
      </c>
      <c r="B54" s="21">
        <v>52</v>
      </c>
      <c r="C54" s="21">
        <v>31</v>
      </c>
      <c r="D54" s="21">
        <v>12</v>
      </c>
      <c r="E54" s="21">
        <v>5</v>
      </c>
      <c r="F54" s="21">
        <v>1</v>
      </c>
      <c r="G54" s="21">
        <v>1</v>
      </c>
      <c r="H54" s="21">
        <v>2</v>
      </c>
    </row>
    <row r="55" spans="1:8" x14ac:dyDescent="0.2">
      <c r="A55" s="20" t="s">
        <v>358</v>
      </c>
      <c r="B55" s="21">
        <v>17</v>
      </c>
      <c r="C55" s="21">
        <v>11</v>
      </c>
      <c r="D55" s="21">
        <v>4</v>
      </c>
      <c r="E55" s="21">
        <v>2</v>
      </c>
      <c r="F55" s="21">
        <v>0</v>
      </c>
      <c r="G55" s="21">
        <v>0</v>
      </c>
      <c r="H55" s="21">
        <v>0</v>
      </c>
    </row>
    <row r="56" spans="1:8" x14ac:dyDescent="0.2">
      <c r="A56" s="9" t="s">
        <v>360</v>
      </c>
      <c r="B56" s="10">
        <v>16</v>
      </c>
      <c r="C56" s="10">
        <v>9</v>
      </c>
      <c r="D56" s="10">
        <v>3</v>
      </c>
      <c r="E56" s="10">
        <v>3</v>
      </c>
      <c r="F56" s="10">
        <v>0</v>
      </c>
      <c r="G56" s="10">
        <v>1</v>
      </c>
      <c r="H56" s="10">
        <v>0</v>
      </c>
    </row>
    <row r="57" spans="1:8" x14ac:dyDescent="0.2">
      <c r="A57" s="20" t="s">
        <v>331</v>
      </c>
      <c r="B57" s="21">
        <v>331</v>
      </c>
      <c r="C57" s="21">
        <v>211</v>
      </c>
      <c r="D57" s="21">
        <v>88</v>
      </c>
      <c r="E57" s="21">
        <v>14</v>
      </c>
      <c r="F57" s="21">
        <v>16</v>
      </c>
      <c r="G57" s="21">
        <v>0</v>
      </c>
      <c r="H57" s="21">
        <v>2</v>
      </c>
    </row>
    <row r="58" spans="1:8" x14ac:dyDescent="0.2">
      <c r="A58" s="20" t="s">
        <v>332</v>
      </c>
      <c r="B58" s="21">
        <v>42</v>
      </c>
      <c r="C58" s="21">
        <v>30</v>
      </c>
      <c r="D58" s="21">
        <v>9</v>
      </c>
      <c r="E58" s="21">
        <v>3</v>
      </c>
      <c r="F58" s="21">
        <v>0</v>
      </c>
      <c r="G58" s="21">
        <v>0</v>
      </c>
      <c r="H58" s="21">
        <v>0</v>
      </c>
    </row>
    <row r="59" spans="1:8" x14ac:dyDescent="0.2">
      <c r="A59" s="20" t="s">
        <v>333</v>
      </c>
      <c r="B59" s="21">
        <v>105</v>
      </c>
      <c r="C59" s="21">
        <v>57</v>
      </c>
      <c r="D59" s="21">
        <v>35</v>
      </c>
      <c r="E59" s="21">
        <v>11</v>
      </c>
      <c r="F59" s="21">
        <v>2</v>
      </c>
      <c r="G59" s="21">
        <v>0</v>
      </c>
      <c r="H59" s="21">
        <v>0</v>
      </c>
    </row>
    <row r="60" spans="1:8" x14ac:dyDescent="0.2">
      <c r="A60" s="20" t="s">
        <v>358</v>
      </c>
      <c r="B60" s="21">
        <v>8</v>
      </c>
      <c r="C60" s="21">
        <v>7</v>
      </c>
      <c r="D60" s="21">
        <v>0</v>
      </c>
      <c r="E60" s="21">
        <v>1</v>
      </c>
      <c r="F60" s="21">
        <v>0</v>
      </c>
      <c r="G60" s="21">
        <v>0</v>
      </c>
      <c r="H60" s="21">
        <v>0</v>
      </c>
    </row>
    <row r="61" spans="1:8" x14ac:dyDescent="0.2">
      <c r="A61" s="9" t="s">
        <v>361</v>
      </c>
      <c r="B61" s="9"/>
      <c r="C61" s="9"/>
      <c r="D61" s="9"/>
      <c r="E61" s="9"/>
      <c r="F61" s="9"/>
      <c r="G61" s="9"/>
      <c r="H61" s="9"/>
    </row>
    <row r="62" spans="1:8" x14ac:dyDescent="0.2">
      <c r="A62" s="20" t="s">
        <v>362</v>
      </c>
      <c r="B62" s="21">
        <v>164</v>
      </c>
      <c r="C62" s="21">
        <v>107</v>
      </c>
      <c r="D62" s="21">
        <v>44</v>
      </c>
      <c r="E62" s="21">
        <v>7</v>
      </c>
      <c r="F62" s="21">
        <v>4</v>
      </c>
      <c r="G62" s="21">
        <v>1</v>
      </c>
      <c r="H62" s="21">
        <v>1</v>
      </c>
    </row>
    <row r="63" spans="1:8" x14ac:dyDescent="0.2">
      <c r="A63" s="20" t="s">
        <v>363</v>
      </c>
      <c r="B63" s="21">
        <v>658</v>
      </c>
      <c r="C63" s="21">
        <v>393</v>
      </c>
      <c r="D63" s="21">
        <v>181</v>
      </c>
      <c r="E63" s="21">
        <v>53</v>
      </c>
      <c r="F63" s="21">
        <v>25</v>
      </c>
      <c r="G63" s="21">
        <v>1</v>
      </c>
      <c r="H63" s="21">
        <v>5</v>
      </c>
    </row>
    <row r="64" spans="1:8" x14ac:dyDescent="0.2">
      <c r="A64" s="20" t="s">
        <v>364</v>
      </c>
      <c r="B64" s="21">
        <v>314</v>
      </c>
      <c r="C64" s="21">
        <v>213</v>
      </c>
      <c r="D64" s="21">
        <v>72</v>
      </c>
      <c r="E64" s="21">
        <v>18</v>
      </c>
      <c r="F64" s="21">
        <v>11</v>
      </c>
      <c r="G64" s="21">
        <v>0</v>
      </c>
      <c r="H64" s="21">
        <v>0</v>
      </c>
    </row>
    <row r="65" spans="1:8" x14ac:dyDescent="0.2">
      <c r="A65" s="20" t="s">
        <v>365</v>
      </c>
      <c r="B65" s="21">
        <v>110</v>
      </c>
      <c r="C65" s="21">
        <v>59</v>
      </c>
      <c r="D65" s="21">
        <v>30</v>
      </c>
      <c r="E65" s="21">
        <v>16</v>
      </c>
      <c r="F65" s="21">
        <v>4</v>
      </c>
      <c r="G65" s="21">
        <v>0</v>
      </c>
      <c r="H65" s="21">
        <v>1</v>
      </c>
    </row>
    <row r="66" spans="1:8" x14ac:dyDescent="0.2">
      <c r="A66" s="20" t="s">
        <v>366</v>
      </c>
      <c r="B66" s="21">
        <v>28</v>
      </c>
      <c r="C66" s="21">
        <v>19</v>
      </c>
      <c r="D66" s="21">
        <v>3</v>
      </c>
      <c r="E66" s="21">
        <v>4</v>
      </c>
      <c r="F66" s="21">
        <v>0</v>
      </c>
      <c r="G66" s="21">
        <v>1</v>
      </c>
      <c r="H66" s="21">
        <v>1</v>
      </c>
    </row>
    <row r="67" spans="1:8" x14ac:dyDescent="0.2">
      <c r="A67" s="9" t="s">
        <v>367</v>
      </c>
      <c r="B67" s="9"/>
      <c r="C67" s="9"/>
      <c r="D67" s="9"/>
      <c r="E67" s="9"/>
      <c r="F67" s="9"/>
      <c r="G67" s="9"/>
      <c r="H67" s="9"/>
    </row>
    <row r="68" spans="1:8" x14ac:dyDescent="0.2">
      <c r="A68" s="20" t="s">
        <v>368</v>
      </c>
      <c r="B68" s="21">
        <v>170</v>
      </c>
      <c r="C68" s="21">
        <v>96</v>
      </c>
      <c r="D68" s="21">
        <v>48</v>
      </c>
      <c r="E68" s="21">
        <v>20</v>
      </c>
      <c r="F68" s="21">
        <v>4</v>
      </c>
      <c r="G68" s="21">
        <v>0</v>
      </c>
      <c r="H68" s="21">
        <v>2</v>
      </c>
    </row>
    <row r="69" spans="1:8" x14ac:dyDescent="0.2">
      <c r="A69" s="20" t="s">
        <v>180</v>
      </c>
      <c r="B69" s="21">
        <v>939</v>
      </c>
      <c r="C69" s="21">
        <v>580</v>
      </c>
      <c r="D69" s="21">
        <v>253</v>
      </c>
      <c r="E69" s="21">
        <v>63</v>
      </c>
      <c r="F69" s="21">
        <v>37</v>
      </c>
      <c r="G69" s="21">
        <v>1</v>
      </c>
      <c r="H69" s="21">
        <v>5</v>
      </c>
    </row>
    <row r="70" spans="1:8" x14ac:dyDescent="0.2">
      <c r="A70" s="20" t="s">
        <v>369</v>
      </c>
      <c r="B70" s="21">
        <v>75</v>
      </c>
      <c r="C70" s="21">
        <v>54</v>
      </c>
      <c r="D70" s="21">
        <v>17</v>
      </c>
      <c r="E70" s="21">
        <v>3</v>
      </c>
      <c r="F70" s="21">
        <v>1</v>
      </c>
      <c r="G70" s="21">
        <v>0</v>
      </c>
      <c r="H70" s="21">
        <v>0</v>
      </c>
    </row>
    <row r="71" spans="1:8" x14ac:dyDescent="0.2">
      <c r="A71" s="20" t="s">
        <v>370</v>
      </c>
      <c r="B71" s="21">
        <v>384</v>
      </c>
      <c r="C71" s="21">
        <v>255</v>
      </c>
      <c r="D71" s="21">
        <v>94</v>
      </c>
      <c r="E71" s="21">
        <v>22</v>
      </c>
      <c r="F71" s="21">
        <v>12</v>
      </c>
      <c r="G71" s="21">
        <v>1</v>
      </c>
      <c r="H71" s="21">
        <v>0</v>
      </c>
    </row>
    <row r="72" spans="1:8" x14ac:dyDescent="0.2">
      <c r="A72" s="20" t="s">
        <v>371</v>
      </c>
      <c r="B72" s="21">
        <v>33</v>
      </c>
      <c r="C72" s="21">
        <v>20</v>
      </c>
      <c r="D72" s="21">
        <v>9</v>
      </c>
      <c r="E72" s="21">
        <v>1</v>
      </c>
      <c r="F72" s="21">
        <v>1</v>
      </c>
      <c r="G72" s="21">
        <v>1</v>
      </c>
      <c r="H72" s="21">
        <v>1</v>
      </c>
    </row>
    <row r="73" spans="1:8" x14ac:dyDescent="0.2">
      <c r="A73" s="20" t="s">
        <v>366</v>
      </c>
      <c r="B73" s="21">
        <v>25</v>
      </c>
      <c r="C73" s="21">
        <v>18</v>
      </c>
      <c r="D73" s="21">
        <v>3</v>
      </c>
      <c r="E73" s="21">
        <v>4</v>
      </c>
      <c r="F73" s="21">
        <v>0</v>
      </c>
      <c r="G73" s="21">
        <v>0</v>
      </c>
      <c r="H73" s="21">
        <v>0</v>
      </c>
    </row>
    <row r="74" spans="1:8" x14ac:dyDescent="0.2">
      <c r="A74" s="9" t="s">
        <v>372</v>
      </c>
      <c r="B74" s="9"/>
      <c r="C74" s="9"/>
      <c r="D74" s="9"/>
      <c r="E74" s="9"/>
      <c r="F74" s="9"/>
      <c r="G74" s="9"/>
      <c r="H74" s="9"/>
    </row>
    <row r="75" spans="1:8" x14ac:dyDescent="0.2">
      <c r="A75" s="20" t="s">
        <v>373</v>
      </c>
      <c r="B75" s="21">
        <v>170</v>
      </c>
      <c r="C75" s="21">
        <v>96</v>
      </c>
      <c r="D75" s="21">
        <v>48</v>
      </c>
      <c r="E75" s="21">
        <v>20</v>
      </c>
      <c r="F75" s="21">
        <v>4</v>
      </c>
      <c r="G75" s="21">
        <v>0</v>
      </c>
      <c r="H75" s="21">
        <v>2</v>
      </c>
    </row>
    <row r="76" spans="1:8" x14ac:dyDescent="0.2">
      <c r="A76" s="20" t="s">
        <v>374</v>
      </c>
      <c r="B76" s="21">
        <v>695</v>
      </c>
      <c r="C76" s="21">
        <v>417</v>
      </c>
      <c r="D76" s="21">
        <v>186</v>
      </c>
      <c r="E76" s="21">
        <v>56</v>
      </c>
      <c r="F76" s="21">
        <v>29</v>
      </c>
      <c r="G76" s="21">
        <v>2</v>
      </c>
      <c r="H76" s="21">
        <v>5</v>
      </c>
    </row>
    <row r="77" spans="1:8" x14ac:dyDescent="0.2">
      <c r="A77" s="20" t="s">
        <v>375</v>
      </c>
      <c r="B77" s="21">
        <v>207</v>
      </c>
      <c r="C77" s="21">
        <v>127</v>
      </c>
      <c r="D77" s="21">
        <v>59</v>
      </c>
      <c r="E77" s="21">
        <v>12</v>
      </c>
      <c r="F77" s="21">
        <v>7</v>
      </c>
      <c r="G77" s="21">
        <v>1</v>
      </c>
      <c r="H77" s="21">
        <v>1</v>
      </c>
    </row>
    <row r="78" spans="1:8" x14ac:dyDescent="0.2">
      <c r="A78" s="20" t="s">
        <v>376</v>
      </c>
      <c r="B78" s="21">
        <v>74</v>
      </c>
      <c r="C78" s="21">
        <v>53</v>
      </c>
      <c r="D78" s="21">
        <v>15</v>
      </c>
      <c r="E78" s="21">
        <v>5</v>
      </c>
      <c r="F78" s="21">
        <v>1</v>
      </c>
      <c r="G78" s="21">
        <v>0</v>
      </c>
      <c r="H78" s="21">
        <v>0</v>
      </c>
    </row>
    <row r="79" spans="1:8" x14ac:dyDescent="0.2">
      <c r="A79" s="20" t="s">
        <v>377</v>
      </c>
      <c r="B79" s="21">
        <v>48</v>
      </c>
      <c r="C79" s="21">
        <v>37</v>
      </c>
      <c r="D79" s="21">
        <v>11</v>
      </c>
      <c r="E79" s="21">
        <v>0</v>
      </c>
      <c r="F79" s="21">
        <v>0</v>
      </c>
      <c r="G79" s="21">
        <v>0</v>
      </c>
      <c r="H79" s="21">
        <v>0</v>
      </c>
    </row>
    <row r="80" spans="1:8" x14ac:dyDescent="0.2">
      <c r="A80" s="20" t="s">
        <v>378</v>
      </c>
      <c r="B80" s="21">
        <v>46</v>
      </c>
      <c r="C80" s="21">
        <v>37</v>
      </c>
      <c r="D80" s="21">
        <v>6</v>
      </c>
      <c r="E80" s="21">
        <v>1</v>
      </c>
      <c r="F80" s="21">
        <v>2</v>
      </c>
      <c r="G80" s="21">
        <v>0</v>
      </c>
      <c r="H80" s="21">
        <v>0</v>
      </c>
    </row>
    <row r="81" spans="1:8" x14ac:dyDescent="0.2">
      <c r="A81" s="20" t="s">
        <v>366</v>
      </c>
      <c r="B81" s="21">
        <v>34</v>
      </c>
      <c r="C81" s="21">
        <v>24</v>
      </c>
      <c r="D81" s="21">
        <v>5</v>
      </c>
      <c r="E81" s="21">
        <v>4</v>
      </c>
      <c r="F81" s="21">
        <v>1</v>
      </c>
      <c r="G81" s="21">
        <v>0</v>
      </c>
      <c r="H81" s="21">
        <v>0</v>
      </c>
    </row>
    <row r="82" spans="1:8" x14ac:dyDescent="0.2">
      <c r="A82" s="9" t="s">
        <v>379</v>
      </c>
      <c r="B82" s="9"/>
      <c r="C82" s="9"/>
      <c r="D82" s="9"/>
      <c r="E82" s="9"/>
      <c r="F82" s="9"/>
      <c r="G82" s="9"/>
      <c r="H82" s="9"/>
    </row>
    <row r="83" spans="1:8" x14ac:dyDescent="0.2">
      <c r="A83" s="20" t="s">
        <v>380</v>
      </c>
      <c r="B83" s="21">
        <v>521</v>
      </c>
      <c r="C83" s="21">
        <v>399</v>
      </c>
      <c r="D83" s="21">
        <v>80</v>
      </c>
      <c r="E83" s="21">
        <v>22</v>
      </c>
      <c r="F83" s="21">
        <v>13</v>
      </c>
      <c r="G83" s="21">
        <v>1</v>
      </c>
      <c r="H83" s="21">
        <v>6</v>
      </c>
    </row>
    <row r="84" spans="1:8" x14ac:dyDescent="0.2">
      <c r="A84" s="20" t="s">
        <v>381</v>
      </c>
      <c r="B84" s="21">
        <v>723</v>
      </c>
      <c r="C84" s="21">
        <v>372</v>
      </c>
      <c r="D84" s="21">
        <v>243</v>
      </c>
      <c r="E84" s="21">
        <v>73</v>
      </c>
      <c r="F84" s="21">
        <v>31</v>
      </c>
      <c r="G84" s="21">
        <v>2</v>
      </c>
      <c r="H84" s="21">
        <v>2</v>
      </c>
    </row>
    <row r="85" spans="1:8" x14ac:dyDescent="0.2">
      <c r="A85" s="20" t="s">
        <v>366</v>
      </c>
      <c r="B85" s="21">
        <v>30</v>
      </c>
      <c r="C85" s="21">
        <v>20</v>
      </c>
      <c r="D85" s="21">
        <v>7</v>
      </c>
      <c r="E85" s="21">
        <v>3</v>
      </c>
      <c r="F85" s="21">
        <v>0</v>
      </c>
      <c r="G85" s="21">
        <v>0</v>
      </c>
      <c r="H85" s="21">
        <v>0</v>
      </c>
    </row>
    <row r="86" spans="1:8" x14ac:dyDescent="0.2">
      <c r="A86" s="9" t="s">
        <v>382</v>
      </c>
      <c r="B86" s="9"/>
      <c r="C86" s="9"/>
      <c r="D86" s="9"/>
      <c r="E86" s="9"/>
      <c r="F86" s="9"/>
      <c r="G86" s="9"/>
      <c r="H86" s="9"/>
    </row>
    <row r="87" spans="1:8" x14ac:dyDescent="0.2">
      <c r="A87" s="20" t="s">
        <v>383</v>
      </c>
      <c r="B87" s="21">
        <v>254</v>
      </c>
      <c r="C87" s="21">
        <v>214</v>
      </c>
      <c r="D87" s="21">
        <v>25</v>
      </c>
      <c r="E87" s="21">
        <v>6</v>
      </c>
      <c r="F87" s="21">
        <v>4</v>
      </c>
      <c r="G87" s="21">
        <v>1</v>
      </c>
      <c r="H87" s="21">
        <v>4</v>
      </c>
    </row>
    <row r="88" spans="1:8" x14ac:dyDescent="0.2">
      <c r="A88" s="20" t="s">
        <v>181</v>
      </c>
      <c r="B88" s="21">
        <v>887</v>
      </c>
      <c r="C88" s="21">
        <v>500</v>
      </c>
      <c r="D88" s="21">
        <v>267</v>
      </c>
      <c r="E88" s="21">
        <v>80</v>
      </c>
      <c r="F88" s="21">
        <v>36</v>
      </c>
      <c r="G88" s="21">
        <v>1</v>
      </c>
      <c r="H88" s="21">
        <v>3</v>
      </c>
    </row>
    <row r="89" spans="1:8" x14ac:dyDescent="0.2">
      <c r="A89" s="20" t="s">
        <v>182</v>
      </c>
      <c r="B89" s="21">
        <v>18</v>
      </c>
      <c r="C89" s="21">
        <v>7</v>
      </c>
      <c r="D89" s="21">
        <v>6</v>
      </c>
      <c r="E89" s="21">
        <v>3</v>
      </c>
      <c r="F89" s="21">
        <v>1</v>
      </c>
      <c r="G89" s="21">
        <v>1</v>
      </c>
      <c r="H89" s="21">
        <v>0</v>
      </c>
    </row>
    <row r="90" spans="1:8" x14ac:dyDescent="0.2">
      <c r="A90" s="20" t="s">
        <v>384</v>
      </c>
      <c r="B90" s="21">
        <v>15</v>
      </c>
      <c r="C90" s="21">
        <v>6</v>
      </c>
      <c r="D90" s="21">
        <v>7</v>
      </c>
      <c r="E90" s="21">
        <v>2</v>
      </c>
      <c r="F90" s="21">
        <v>0</v>
      </c>
      <c r="G90" s="21">
        <v>0</v>
      </c>
      <c r="H90" s="21">
        <v>0</v>
      </c>
    </row>
    <row r="91" spans="1:8" x14ac:dyDescent="0.2">
      <c r="A91" s="20" t="s">
        <v>183</v>
      </c>
      <c r="B91" s="21">
        <v>31</v>
      </c>
      <c r="C91" s="21">
        <v>17</v>
      </c>
      <c r="D91" s="21">
        <v>11</v>
      </c>
      <c r="E91" s="21">
        <v>3</v>
      </c>
      <c r="F91" s="21">
        <v>0</v>
      </c>
      <c r="G91" s="21">
        <v>0</v>
      </c>
      <c r="H91" s="21">
        <v>0</v>
      </c>
    </row>
    <row r="92" spans="1:8" x14ac:dyDescent="0.2">
      <c r="A92" s="20" t="s">
        <v>385</v>
      </c>
      <c r="B92" s="21">
        <v>4</v>
      </c>
      <c r="C92" s="21">
        <v>2</v>
      </c>
      <c r="D92" s="21">
        <v>1</v>
      </c>
      <c r="E92" s="21">
        <v>0</v>
      </c>
      <c r="F92" s="21">
        <v>1</v>
      </c>
      <c r="G92" s="21">
        <v>0</v>
      </c>
      <c r="H92" s="21">
        <v>0</v>
      </c>
    </row>
    <row r="93" spans="1:8" x14ac:dyDescent="0.2">
      <c r="A93" s="20" t="s">
        <v>386</v>
      </c>
      <c r="B93" s="21">
        <v>0</v>
      </c>
      <c r="C93" s="21">
        <v>0</v>
      </c>
      <c r="D93" s="21">
        <v>0</v>
      </c>
      <c r="E93" s="21">
        <v>0</v>
      </c>
      <c r="F93" s="21">
        <v>0</v>
      </c>
      <c r="G93" s="21">
        <v>0</v>
      </c>
      <c r="H93" s="21">
        <v>0</v>
      </c>
    </row>
    <row r="94" spans="1:8" x14ac:dyDescent="0.2">
      <c r="A94" s="20" t="s">
        <v>387</v>
      </c>
      <c r="B94" s="21">
        <v>5</v>
      </c>
      <c r="C94" s="21">
        <v>4</v>
      </c>
      <c r="D94" s="21">
        <v>1</v>
      </c>
      <c r="E94" s="21">
        <v>0</v>
      </c>
      <c r="F94" s="21">
        <v>0</v>
      </c>
      <c r="G94" s="21">
        <v>0</v>
      </c>
      <c r="H94" s="21">
        <v>0</v>
      </c>
    </row>
    <row r="95" spans="1:8" x14ac:dyDescent="0.2">
      <c r="A95" s="20" t="s">
        <v>366</v>
      </c>
      <c r="B95" s="21">
        <v>60</v>
      </c>
      <c r="C95" s="21">
        <v>41</v>
      </c>
      <c r="D95" s="21">
        <v>12</v>
      </c>
      <c r="E95" s="21">
        <v>4</v>
      </c>
      <c r="F95" s="21">
        <v>2</v>
      </c>
      <c r="G95" s="21">
        <v>0</v>
      </c>
      <c r="H95" s="21">
        <v>1</v>
      </c>
    </row>
    <row r="96" spans="1:8" x14ac:dyDescent="0.2">
      <c r="A96" s="9" t="s">
        <v>388</v>
      </c>
      <c r="B96" s="9"/>
      <c r="C96" s="9"/>
      <c r="D96" s="9"/>
      <c r="E96" s="9"/>
      <c r="F96" s="9"/>
      <c r="G96" s="9"/>
      <c r="H96" s="9"/>
    </row>
    <row r="97" spans="1:8" x14ac:dyDescent="0.2">
      <c r="A97" s="20" t="s">
        <v>184</v>
      </c>
      <c r="B97" s="21">
        <v>16</v>
      </c>
      <c r="C97" s="21">
        <v>8</v>
      </c>
      <c r="D97" s="21">
        <v>7</v>
      </c>
      <c r="E97" s="21">
        <v>1</v>
      </c>
      <c r="F97" s="21">
        <v>0</v>
      </c>
      <c r="G97" s="21">
        <v>0</v>
      </c>
      <c r="H97" s="21">
        <v>0</v>
      </c>
    </row>
    <row r="98" spans="1:8" x14ac:dyDescent="0.2">
      <c r="A98" s="20" t="s">
        <v>185</v>
      </c>
      <c r="B98" s="21">
        <v>54</v>
      </c>
      <c r="C98" s="21">
        <v>28</v>
      </c>
      <c r="D98" s="21">
        <v>14</v>
      </c>
      <c r="E98" s="21">
        <v>8</v>
      </c>
      <c r="F98" s="21">
        <v>4</v>
      </c>
      <c r="G98" s="21">
        <v>0</v>
      </c>
      <c r="H98" s="21">
        <v>0</v>
      </c>
    </row>
    <row r="99" spans="1:8" x14ac:dyDescent="0.2">
      <c r="A99" s="20" t="s">
        <v>186</v>
      </c>
      <c r="B99" s="21">
        <v>111</v>
      </c>
      <c r="C99" s="21">
        <v>68</v>
      </c>
      <c r="D99" s="21">
        <v>31</v>
      </c>
      <c r="E99" s="21">
        <v>6</v>
      </c>
      <c r="F99" s="21">
        <v>3</v>
      </c>
      <c r="G99" s="21">
        <v>0</v>
      </c>
      <c r="H99" s="21">
        <v>3</v>
      </c>
    </row>
    <row r="100" spans="1:8" x14ac:dyDescent="0.2">
      <c r="A100" s="20" t="s">
        <v>187</v>
      </c>
      <c r="B100" s="21">
        <v>174</v>
      </c>
      <c r="C100" s="21">
        <v>98</v>
      </c>
      <c r="D100" s="21">
        <v>52</v>
      </c>
      <c r="E100" s="21">
        <v>16</v>
      </c>
      <c r="F100" s="21">
        <v>5</v>
      </c>
      <c r="G100" s="21">
        <v>2</v>
      </c>
      <c r="H100" s="21">
        <v>1</v>
      </c>
    </row>
    <row r="101" spans="1:8" x14ac:dyDescent="0.2">
      <c r="A101" s="20" t="s">
        <v>188</v>
      </c>
      <c r="B101" s="21">
        <v>208</v>
      </c>
      <c r="C101" s="21">
        <v>136</v>
      </c>
      <c r="D101" s="21">
        <v>50</v>
      </c>
      <c r="E101" s="21">
        <v>13</v>
      </c>
      <c r="F101" s="21">
        <v>9</v>
      </c>
      <c r="G101" s="21">
        <v>0</v>
      </c>
      <c r="H101" s="21">
        <v>0</v>
      </c>
    </row>
    <row r="102" spans="1:8" x14ac:dyDescent="0.2">
      <c r="A102" s="20" t="s">
        <v>189</v>
      </c>
      <c r="B102" s="21">
        <v>167</v>
      </c>
      <c r="C102" s="21">
        <v>98</v>
      </c>
      <c r="D102" s="21">
        <v>49</v>
      </c>
      <c r="E102" s="21">
        <v>11</v>
      </c>
      <c r="F102" s="21">
        <v>6</v>
      </c>
      <c r="G102" s="21">
        <v>0</v>
      </c>
      <c r="H102" s="21">
        <v>3</v>
      </c>
    </row>
    <row r="103" spans="1:8" x14ac:dyDescent="0.2">
      <c r="A103" s="20" t="s">
        <v>190</v>
      </c>
      <c r="B103" s="21">
        <v>217</v>
      </c>
      <c r="C103" s="21">
        <v>142</v>
      </c>
      <c r="D103" s="21">
        <v>48</v>
      </c>
      <c r="E103" s="21">
        <v>18</v>
      </c>
      <c r="F103" s="21">
        <v>8</v>
      </c>
      <c r="G103" s="21">
        <v>1</v>
      </c>
      <c r="H103" s="21">
        <v>0</v>
      </c>
    </row>
    <row r="104" spans="1:8" x14ac:dyDescent="0.2">
      <c r="A104" s="20" t="s">
        <v>191</v>
      </c>
      <c r="B104" s="21">
        <v>162</v>
      </c>
      <c r="C104" s="21">
        <v>104</v>
      </c>
      <c r="D104" s="21">
        <v>43</v>
      </c>
      <c r="E104" s="21">
        <v>10</v>
      </c>
      <c r="F104" s="21">
        <v>5</v>
      </c>
      <c r="G104" s="21">
        <v>0</v>
      </c>
      <c r="H104" s="21">
        <v>0</v>
      </c>
    </row>
    <row r="105" spans="1:8" x14ac:dyDescent="0.2">
      <c r="A105" s="20" t="s">
        <v>192</v>
      </c>
      <c r="B105" s="21">
        <v>43</v>
      </c>
      <c r="C105" s="21">
        <v>32</v>
      </c>
      <c r="D105" s="21">
        <v>8</v>
      </c>
      <c r="E105" s="21">
        <v>2</v>
      </c>
      <c r="F105" s="21">
        <v>1</v>
      </c>
      <c r="G105" s="21">
        <v>0</v>
      </c>
      <c r="H105" s="21">
        <v>0</v>
      </c>
    </row>
    <row r="106" spans="1:8" x14ac:dyDescent="0.2">
      <c r="A106" s="20" t="s">
        <v>193</v>
      </c>
      <c r="B106" s="21">
        <v>53</v>
      </c>
      <c r="C106" s="21">
        <v>38</v>
      </c>
      <c r="D106" s="21">
        <v>10</v>
      </c>
      <c r="E106" s="21">
        <v>3</v>
      </c>
      <c r="F106" s="21">
        <v>2</v>
      </c>
      <c r="G106" s="21">
        <v>0</v>
      </c>
      <c r="H106" s="21">
        <v>0</v>
      </c>
    </row>
    <row r="107" spans="1:8" x14ac:dyDescent="0.2">
      <c r="A107" s="20" t="s">
        <v>389</v>
      </c>
      <c r="B107" s="21">
        <v>9</v>
      </c>
      <c r="C107" s="21">
        <v>2</v>
      </c>
      <c r="D107" s="21">
        <v>4</v>
      </c>
      <c r="E107" s="21">
        <v>2</v>
      </c>
      <c r="F107" s="21">
        <v>1</v>
      </c>
      <c r="G107" s="21">
        <v>0</v>
      </c>
      <c r="H107" s="21">
        <v>0</v>
      </c>
    </row>
    <row r="108" spans="1:8" x14ac:dyDescent="0.2">
      <c r="A108" s="20" t="s">
        <v>366</v>
      </c>
      <c r="B108" s="21">
        <v>60</v>
      </c>
      <c r="C108" s="21">
        <v>37</v>
      </c>
      <c r="D108" s="21">
        <v>14</v>
      </c>
      <c r="E108" s="21">
        <v>8</v>
      </c>
      <c r="F108" s="21">
        <v>0</v>
      </c>
      <c r="G108" s="21">
        <v>0</v>
      </c>
      <c r="H108" s="21">
        <v>1</v>
      </c>
    </row>
    <row r="109" spans="1:8" x14ac:dyDescent="0.2">
      <c r="A109" s="9" t="s">
        <v>390</v>
      </c>
      <c r="B109" s="9"/>
      <c r="C109" s="9"/>
      <c r="D109" s="9"/>
      <c r="E109" s="9"/>
      <c r="F109" s="9"/>
      <c r="G109" s="9"/>
      <c r="H109" s="9"/>
    </row>
    <row r="110" spans="1:8" x14ac:dyDescent="0.2">
      <c r="A110" s="20" t="s">
        <v>391</v>
      </c>
      <c r="B110" s="21">
        <v>197</v>
      </c>
      <c r="C110" s="21">
        <v>103</v>
      </c>
      <c r="D110" s="21">
        <v>52</v>
      </c>
      <c r="E110" s="21">
        <v>28</v>
      </c>
      <c r="F110" s="21">
        <v>12</v>
      </c>
      <c r="G110" s="21">
        <v>1</v>
      </c>
      <c r="H110" s="21">
        <v>1</v>
      </c>
    </row>
    <row r="111" spans="1:8" x14ac:dyDescent="0.2">
      <c r="A111" s="20" t="s">
        <v>392</v>
      </c>
      <c r="B111" s="21">
        <v>522</v>
      </c>
      <c r="C111" s="21">
        <v>328</v>
      </c>
      <c r="D111" s="21">
        <v>132</v>
      </c>
      <c r="E111" s="21">
        <v>41</v>
      </c>
      <c r="F111" s="21">
        <v>16</v>
      </c>
      <c r="G111" s="21">
        <v>2</v>
      </c>
      <c r="H111" s="21">
        <v>3</v>
      </c>
    </row>
    <row r="112" spans="1:8" x14ac:dyDescent="0.2">
      <c r="A112" s="20" t="s">
        <v>393</v>
      </c>
      <c r="B112" s="21">
        <v>392</v>
      </c>
      <c r="C112" s="21">
        <v>254</v>
      </c>
      <c r="D112" s="21">
        <v>103</v>
      </c>
      <c r="E112" s="21">
        <v>22</v>
      </c>
      <c r="F112" s="21">
        <v>11</v>
      </c>
      <c r="G112" s="21">
        <v>0</v>
      </c>
      <c r="H112" s="21">
        <v>2</v>
      </c>
    </row>
    <row r="113" spans="1:8" x14ac:dyDescent="0.2">
      <c r="A113" s="20" t="s">
        <v>394</v>
      </c>
      <c r="B113" s="21">
        <v>163</v>
      </c>
      <c r="C113" s="21">
        <v>106</v>
      </c>
      <c r="D113" s="21">
        <v>43</v>
      </c>
      <c r="E113" s="21">
        <v>7</v>
      </c>
      <c r="F113" s="21">
        <v>5</v>
      </c>
      <c r="G113" s="21">
        <v>0</v>
      </c>
      <c r="H113" s="21">
        <v>2</v>
      </c>
    </row>
    <row r="114" spans="1:8" x14ac:dyDescent="0.2">
      <c r="A114" s="9" t="s">
        <v>395</v>
      </c>
      <c r="B114" s="9"/>
      <c r="C114" s="9"/>
      <c r="D114" s="9"/>
      <c r="E114" s="9"/>
      <c r="F114" s="9"/>
      <c r="G114" s="9"/>
      <c r="H114" s="9"/>
    </row>
    <row r="115" spans="1:8" x14ac:dyDescent="0.2">
      <c r="A115" s="20" t="s">
        <v>396</v>
      </c>
      <c r="B115" s="21">
        <v>165</v>
      </c>
      <c r="C115" s="21">
        <v>101</v>
      </c>
      <c r="D115" s="21">
        <v>49</v>
      </c>
      <c r="E115" s="21">
        <v>11</v>
      </c>
      <c r="F115" s="21">
        <v>3</v>
      </c>
      <c r="G115" s="21">
        <v>1</v>
      </c>
      <c r="H115" s="21">
        <v>0</v>
      </c>
    </row>
    <row r="116" spans="1:8" x14ac:dyDescent="0.2">
      <c r="A116" s="20" t="s">
        <v>397</v>
      </c>
      <c r="B116" s="21">
        <v>321</v>
      </c>
      <c r="C116" s="21">
        <v>177</v>
      </c>
      <c r="D116" s="21">
        <v>91</v>
      </c>
      <c r="E116" s="21">
        <v>34</v>
      </c>
      <c r="F116" s="21">
        <v>15</v>
      </c>
      <c r="G116" s="21">
        <v>1</v>
      </c>
      <c r="H116" s="21">
        <v>3</v>
      </c>
    </row>
    <row r="117" spans="1:8" x14ac:dyDescent="0.2">
      <c r="A117" s="20" t="s">
        <v>879</v>
      </c>
      <c r="B117" s="21">
        <v>316</v>
      </c>
      <c r="C117" s="21">
        <v>201</v>
      </c>
      <c r="D117" s="21">
        <v>83</v>
      </c>
      <c r="E117" s="21">
        <v>20</v>
      </c>
      <c r="F117" s="21">
        <v>10</v>
      </c>
      <c r="G117" s="21">
        <v>0</v>
      </c>
      <c r="H117" s="21">
        <v>2</v>
      </c>
    </row>
    <row r="118" spans="1:8" x14ac:dyDescent="0.2">
      <c r="A118" s="20" t="s">
        <v>398</v>
      </c>
      <c r="B118" s="21">
        <v>177</v>
      </c>
      <c r="C118" s="21">
        <v>106</v>
      </c>
      <c r="D118" s="21">
        <v>43</v>
      </c>
      <c r="E118" s="21">
        <v>17</v>
      </c>
      <c r="F118" s="21">
        <v>8</v>
      </c>
      <c r="G118" s="21">
        <v>1</v>
      </c>
      <c r="H118" s="21">
        <v>2</v>
      </c>
    </row>
    <row r="119" spans="1:8" x14ac:dyDescent="0.2">
      <c r="A119" s="20" t="s">
        <v>399</v>
      </c>
      <c r="B119" s="21">
        <v>132</v>
      </c>
      <c r="C119" s="21">
        <v>86</v>
      </c>
      <c r="D119" s="21">
        <v>32</v>
      </c>
      <c r="E119" s="21">
        <v>9</v>
      </c>
      <c r="F119" s="21">
        <v>5</v>
      </c>
      <c r="G119" s="21">
        <v>0</v>
      </c>
      <c r="H119" s="21">
        <v>0</v>
      </c>
    </row>
    <row r="120" spans="1:8" x14ac:dyDescent="0.2">
      <c r="A120" s="20" t="s">
        <v>400</v>
      </c>
      <c r="B120" s="21">
        <v>163</v>
      </c>
      <c r="C120" s="21">
        <v>120</v>
      </c>
      <c r="D120" s="21">
        <v>32</v>
      </c>
      <c r="E120" s="21">
        <v>7</v>
      </c>
      <c r="F120" s="21">
        <v>3</v>
      </c>
      <c r="G120" s="21">
        <v>0</v>
      </c>
      <c r="H120" s="21">
        <v>1</v>
      </c>
    </row>
    <row r="121" spans="1:8" x14ac:dyDescent="0.2">
      <c r="A121" s="9" t="s">
        <v>401</v>
      </c>
      <c r="B121" s="9"/>
      <c r="C121" s="9"/>
      <c r="D121" s="9"/>
      <c r="E121" s="9"/>
      <c r="F121" s="9"/>
      <c r="G121" s="9"/>
      <c r="H121" s="9"/>
    </row>
    <row r="122" spans="1:8" x14ac:dyDescent="0.2">
      <c r="A122" s="20" t="s">
        <v>878</v>
      </c>
      <c r="B122" s="21">
        <v>55</v>
      </c>
      <c r="C122" s="21">
        <v>28</v>
      </c>
      <c r="D122" s="21">
        <v>21</v>
      </c>
      <c r="E122" s="21">
        <v>5</v>
      </c>
      <c r="F122" s="21">
        <v>1</v>
      </c>
      <c r="G122" s="21">
        <v>0</v>
      </c>
      <c r="H122" s="21">
        <v>0</v>
      </c>
    </row>
    <row r="123" spans="1:8" x14ac:dyDescent="0.2">
      <c r="A123" s="20" t="s">
        <v>402</v>
      </c>
      <c r="B123" s="21">
        <v>110</v>
      </c>
      <c r="C123" s="21">
        <v>73</v>
      </c>
      <c r="D123" s="21">
        <v>28</v>
      </c>
      <c r="E123" s="21">
        <v>6</v>
      </c>
      <c r="F123" s="21">
        <v>2</v>
      </c>
      <c r="G123" s="21">
        <v>1</v>
      </c>
      <c r="H123" s="21">
        <v>0</v>
      </c>
    </row>
    <row r="124" spans="1:8" x14ac:dyDescent="0.2">
      <c r="A124" s="20" t="s">
        <v>397</v>
      </c>
      <c r="B124" s="21">
        <v>321</v>
      </c>
      <c r="C124" s="21">
        <v>177</v>
      </c>
      <c r="D124" s="21">
        <v>91</v>
      </c>
      <c r="E124" s="21">
        <v>34</v>
      </c>
      <c r="F124" s="21">
        <v>15</v>
      </c>
      <c r="G124" s="21">
        <v>1</v>
      </c>
      <c r="H124" s="21">
        <v>3</v>
      </c>
    </row>
    <row r="125" spans="1:8" x14ac:dyDescent="0.2">
      <c r="A125" s="20" t="s">
        <v>403</v>
      </c>
      <c r="B125" s="21">
        <v>92</v>
      </c>
      <c r="C125" s="21">
        <v>64</v>
      </c>
      <c r="D125" s="21">
        <v>17</v>
      </c>
      <c r="E125" s="21">
        <v>8</v>
      </c>
      <c r="F125" s="21">
        <v>3</v>
      </c>
      <c r="G125" s="21">
        <v>0</v>
      </c>
      <c r="H125" s="21">
        <v>0</v>
      </c>
    </row>
    <row r="126" spans="1:8" x14ac:dyDescent="0.2">
      <c r="A126" s="20" t="s">
        <v>404</v>
      </c>
      <c r="B126" s="21">
        <v>77</v>
      </c>
      <c r="C126" s="21">
        <v>48</v>
      </c>
      <c r="D126" s="21">
        <v>22</v>
      </c>
      <c r="E126" s="21">
        <v>4</v>
      </c>
      <c r="F126" s="21">
        <v>2</v>
      </c>
      <c r="G126" s="21">
        <v>0</v>
      </c>
      <c r="H126" s="21">
        <v>1</v>
      </c>
    </row>
    <row r="127" spans="1:8" x14ac:dyDescent="0.2">
      <c r="A127" s="20" t="s">
        <v>405</v>
      </c>
      <c r="B127" s="21">
        <v>147</v>
      </c>
      <c r="C127" s="21">
        <v>89</v>
      </c>
      <c r="D127" s="21">
        <v>44</v>
      </c>
      <c r="E127" s="21">
        <v>8</v>
      </c>
      <c r="F127" s="21">
        <v>5</v>
      </c>
      <c r="G127" s="21">
        <v>0</v>
      </c>
      <c r="H127" s="21">
        <v>1</v>
      </c>
    </row>
    <row r="128" spans="1:8" x14ac:dyDescent="0.2">
      <c r="A128" s="20" t="s">
        <v>398</v>
      </c>
      <c r="B128" s="21">
        <v>177</v>
      </c>
      <c r="C128" s="21">
        <v>106</v>
      </c>
      <c r="D128" s="21">
        <v>43</v>
      </c>
      <c r="E128" s="21">
        <v>17</v>
      </c>
      <c r="F128" s="21">
        <v>8</v>
      </c>
      <c r="G128" s="21">
        <v>1</v>
      </c>
      <c r="H128" s="21">
        <v>2</v>
      </c>
    </row>
    <row r="129" spans="1:8" x14ac:dyDescent="0.2">
      <c r="A129" s="20" t="s">
        <v>406</v>
      </c>
      <c r="B129" s="21">
        <v>99</v>
      </c>
      <c r="C129" s="21">
        <v>63</v>
      </c>
      <c r="D129" s="21">
        <v>22</v>
      </c>
      <c r="E129" s="21">
        <v>9</v>
      </c>
      <c r="F129" s="21">
        <v>5</v>
      </c>
      <c r="G129" s="21">
        <v>0</v>
      </c>
      <c r="H129" s="21">
        <v>0</v>
      </c>
    </row>
    <row r="130" spans="1:8" x14ac:dyDescent="0.2">
      <c r="A130" s="20" t="s">
        <v>407</v>
      </c>
      <c r="B130" s="21">
        <v>33</v>
      </c>
      <c r="C130" s="21">
        <v>23</v>
      </c>
      <c r="D130" s="21">
        <v>10</v>
      </c>
      <c r="E130" s="21">
        <v>0</v>
      </c>
      <c r="F130" s="21">
        <v>0</v>
      </c>
      <c r="G130" s="21">
        <v>0</v>
      </c>
      <c r="H130" s="21">
        <v>0</v>
      </c>
    </row>
    <row r="131" spans="1:8" x14ac:dyDescent="0.2">
      <c r="A131" s="33" t="s">
        <v>400</v>
      </c>
      <c r="B131" s="34">
        <v>163</v>
      </c>
      <c r="C131" s="34">
        <v>120</v>
      </c>
      <c r="D131" s="34">
        <v>32</v>
      </c>
      <c r="E131" s="34">
        <v>7</v>
      </c>
      <c r="F131" s="34">
        <v>3</v>
      </c>
      <c r="G131" s="34">
        <v>0</v>
      </c>
      <c r="H131" s="34">
        <v>1</v>
      </c>
    </row>
  </sheetData>
  <phoneticPr fontId="2"/>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5F323-97E4-4430-B1D7-334020AAF6C3}">
  <dimension ref="A1:H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8" x14ac:dyDescent="0.2">
      <c r="A1" s="11" t="s">
        <v>3</v>
      </c>
      <c r="B1" s="7"/>
    </row>
    <row r="2" spans="1:8" x14ac:dyDescent="0.2">
      <c r="A2" s="15" t="str">
        <f xml:space="preserve"> HYPERLINK("#'目次'!B54","[48]")</f>
        <v>[48]</v>
      </c>
    </row>
    <row r="3" spans="1:8" x14ac:dyDescent="0.2">
      <c r="A3" s="7" t="s">
        <v>3</v>
      </c>
      <c r="B3" s="8" t="s">
        <v>82</v>
      </c>
    </row>
    <row r="4" spans="1:8" x14ac:dyDescent="0.2">
      <c r="A4" s="7" t="s">
        <v>3</v>
      </c>
      <c r="B4" s="8" t="s">
        <v>84</v>
      </c>
    </row>
    <row r="5" spans="1:8" x14ac:dyDescent="0.2">
      <c r="A5" s="7" t="s">
        <v>3</v>
      </c>
      <c r="B5" s="8" t="s">
        <v>83</v>
      </c>
    </row>
    <row r="6" spans="1:8" s="18" customFormat="1" ht="126" x14ac:dyDescent="0.2">
      <c r="A6" s="16" t="s">
        <v>3</v>
      </c>
      <c r="B6" s="17" t="s">
        <v>582</v>
      </c>
      <c r="C6" s="17" t="s">
        <v>276</v>
      </c>
      <c r="D6" s="17" t="s">
        <v>277</v>
      </c>
      <c r="E6" s="17" t="s">
        <v>278</v>
      </c>
      <c r="F6" s="17" t="s">
        <v>279</v>
      </c>
      <c r="G6" s="17" t="s">
        <v>813</v>
      </c>
      <c r="H6" s="17" t="s">
        <v>613</v>
      </c>
    </row>
    <row r="7" spans="1:8" x14ac:dyDescent="0.2">
      <c r="A7" s="19" t="s">
        <v>585</v>
      </c>
      <c r="B7" s="10">
        <v>1274</v>
      </c>
      <c r="C7" s="10">
        <v>490</v>
      </c>
      <c r="D7" s="10">
        <v>530</v>
      </c>
      <c r="E7" s="10">
        <v>64</v>
      </c>
      <c r="F7" s="10">
        <v>65</v>
      </c>
      <c r="G7" s="10">
        <v>91</v>
      </c>
      <c r="H7" s="10">
        <v>34</v>
      </c>
    </row>
    <row r="8" spans="1:8" x14ac:dyDescent="0.2">
      <c r="A8" s="9" t="s">
        <v>339</v>
      </c>
      <c r="B8" s="9"/>
      <c r="C8" s="9"/>
      <c r="D8" s="9"/>
      <c r="E8" s="9"/>
      <c r="F8" s="9"/>
      <c r="G8" s="9"/>
      <c r="H8" s="9"/>
    </row>
    <row r="9" spans="1:8" x14ac:dyDescent="0.2">
      <c r="A9" s="20" t="s">
        <v>340</v>
      </c>
      <c r="B9" s="21">
        <v>772</v>
      </c>
      <c r="C9" s="21">
        <v>246</v>
      </c>
      <c r="D9" s="21">
        <v>351</v>
      </c>
      <c r="E9" s="21">
        <v>35</v>
      </c>
      <c r="F9" s="21">
        <v>53</v>
      </c>
      <c r="G9" s="21">
        <v>67</v>
      </c>
      <c r="H9" s="21">
        <v>20</v>
      </c>
    </row>
    <row r="10" spans="1:8" x14ac:dyDescent="0.2">
      <c r="A10" s="20" t="s">
        <v>341</v>
      </c>
      <c r="B10" s="21">
        <v>502</v>
      </c>
      <c r="C10" s="21">
        <v>244</v>
      </c>
      <c r="D10" s="21">
        <v>179</v>
      </c>
      <c r="E10" s="21">
        <v>29</v>
      </c>
      <c r="F10" s="21">
        <v>12</v>
      </c>
      <c r="G10" s="21">
        <v>24</v>
      </c>
      <c r="H10" s="21">
        <v>14</v>
      </c>
    </row>
    <row r="11" spans="1:8" x14ac:dyDescent="0.2">
      <c r="A11" s="9" t="s">
        <v>342</v>
      </c>
      <c r="B11" s="9"/>
      <c r="C11" s="9"/>
      <c r="D11" s="9"/>
      <c r="E11" s="9"/>
      <c r="F11" s="9"/>
      <c r="G11" s="9"/>
      <c r="H11" s="9"/>
    </row>
    <row r="12" spans="1:8" x14ac:dyDescent="0.2">
      <c r="A12" s="20" t="s">
        <v>343</v>
      </c>
      <c r="B12" s="21">
        <v>410</v>
      </c>
      <c r="C12" s="21">
        <v>166</v>
      </c>
      <c r="D12" s="21">
        <v>158</v>
      </c>
      <c r="E12" s="21">
        <v>16</v>
      </c>
      <c r="F12" s="21">
        <v>23</v>
      </c>
      <c r="G12" s="21">
        <v>38</v>
      </c>
      <c r="H12" s="21">
        <v>9</v>
      </c>
    </row>
    <row r="13" spans="1:8" x14ac:dyDescent="0.2">
      <c r="A13" s="20" t="s">
        <v>344</v>
      </c>
      <c r="B13" s="21">
        <v>426</v>
      </c>
      <c r="C13" s="21">
        <v>149</v>
      </c>
      <c r="D13" s="21">
        <v>204</v>
      </c>
      <c r="E13" s="21">
        <v>20</v>
      </c>
      <c r="F13" s="21">
        <v>16</v>
      </c>
      <c r="G13" s="21">
        <v>24</v>
      </c>
      <c r="H13" s="21">
        <v>13</v>
      </c>
    </row>
    <row r="14" spans="1:8" x14ac:dyDescent="0.2">
      <c r="A14" s="20" t="s">
        <v>345</v>
      </c>
      <c r="B14" s="21">
        <v>270</v>
      </c>
      <c r="C14" s="21">
        <v>103</v>
      </c>
      <c r="D14" s="21">
        <v>111</v>
      </c>
      <c r="E14" s="21">
        <v>18</v>
      </c>
      <c r="F14" s="21">
        <v>11</v>
      </c>
      <c r="G14" s="21">
        <v>19</v>
      </c>
      <c r="H14" s="21">
        <v>8</v>
      </c>
    </row>
    <row r="15" spans="1:8" x14ac:dyDescent="0.2">
      <c r="A15" s="20" t="s">
        <v>346</v>
      </c>
      <c r="B15" s="21">
        <v>132</v>
      </c>
      <c r="C15" s="21">
        <v>59</v>
      </c>
      <c r="D15" s="21">
        <v>42</v>
      </c>
      <c r="E15" s="21">
        <v>9</v>
      </c>
      <c r="F15" s="21">
        <v>12</v>
      </c>
      <c r="G15" s="21">
        <v>8</v>
      </c>
      <c r="H15" s="21">
        <v>2</v>
      </c>
    </row>
    <row r="16" spans="1:8" x14ac:dyDescent="0.2">
      <c r="A16" s="20" t="s">
        <v>347</v>
      </c>
      <c r="B16" s="21">
        <v>32</v>
      </c>
      <c r="C16" s="21">
        <v>11</v>
      </c>
      <c r="D16" s="21">
        <v>13</v>
      </c>
      <c r="E16" s="21">
        <v>1</v>
      </c>
      <c r="F16" s="21">
        <v>3</v>
      </c>
      <c r="G16" s="21">
        <v>2</v>
      </c>
      <c r="H16" s="21">
        <v>2</v>
      </c>
    </row>
    <row r="17" spans="1:8" x14ac:dyDescent="0.2">
      <c r="A17" s="20" t="s">
        <v>348</v>
      </c>
      <c r="B17" s="21">
        <v>4</v>
      </c>
      <c r="C17" s="21">
        <v>2</v>
      </c>
      <c r="D17" s="21">
        <v>2</v>
      </c>
      <c r="E17" s="21">
        <v>0</v>
      </c>
      <c r="F17" s="21">
        <v>0</v>
      </c>
      <c r="G17" s="21">
        <v>0</v>
      </c>
      <c r="H17" s="21">
        <v>0</v>
      </c>
    </row>
    <row r="18" spans="1:8" x14ac:dyDescent="0.2">
      <c r="A18" s="20" t="s">
        <v>349</v>
      </c>
      <c r="B18" s="21">
        <v>0</v>
      </c>
      <c r="C18" s="21">
        <v>0</v>
      </c>
      <c r="D18" s="21">
        <v>0</v>
      </c>
      <c r="E18" s="21">
        <v>0</v>
      </c>
      <c r="F18" s="21">
        <v>0</v>
      </c>
      <c r="G18" s="21">
        <v>0</v>
      </c>
      <c r="H18" s="21">
        <v>0</v>
      </c>
    </row>
    <row r="19" spans="1:8" x14ac:dyDescent="0.2">
      <c r="A19" s="20" t="s">
        <v>350</v>
      </c>
      <c r="B19" s="21">
        <v>836</v>
      </c>
      <c r="C19" s="21">
        <v>315</v>
      </c>
      <c r="D19" s="21">
        <v>362</v>
      </c>
      <c r="E19" s="21">
        <v>36</v>
      </c>
      <c r="F19" s="21">
        <v>39</v>
      </c>
      <c r="G19" s="21">
        <v>62</v>
      </c>
      <c r="H19" s="21">
        <v>22</v>
      </c>
    </row>
    <row r="20" spans="1:8" x14ac:dyDescent="0.2">
      <c r="A20" s="20" t="s">
        <v>351</v>
      </c>
      <c r="B20" s="21">
        <v>402</v>
      </c>
      <c r="C20" s="21">
        <v>162</v>
      </c>
      <c r="D20" s="21">
        <v>153</v>
      </c>
      <c r="E20" s="21">
        <v>27</v>
      </c>
      <c r="F20" s="21">
        <v>23</v>
      </c>
      <c r="G20" s="21">
        <v>27</v>
      </c>
      <c r="H20" s="21">
        <v>10</v>
      </c>
    </row>
    <row r="21" spans="1:8" x14ac:dyDescent="0.2">
      <c r="A21" s="20" t="s">
        <v>352</v>
      </c>
      <c r="B21" s="21">
        <v>36</v>
      </c>
      <c r="C21" s="21">
        <v>13</v>
      </c>
      <c r="D21" s="21">
        <v>15</v>
      </c>
      <c r="E21" s="21">
        <v>1</v>
      </c>
      <c r="F21" s="21">
        <v>3</v>
      </c>
      <c r="G21" s="21">
        <v>2</v>
      </c>
      <c r="H21" s="21">
        <v>2</v>
      </c>
    </row>
    <row r="22" spans="1:8" x14ac:dyDescent="0.2">
      <c r="A22" s="20" t="s">
        <v>353</v>
      </c>
      <c r="B22" s="21">
        <v>438</v>
      </c>
      <c r="C22" s="21">
        <v>175</v>
      </c>
      <c r="D22" s="21">
        <v>168</v>
      </c>
      <c r="E22" s="21">
        <v>28</v>
      </c>
      <c r="F22" s="21">
        <v>26</v>
      </c>
      <c r="G22" s="21">
        <v>29</v>
      </c>
      <c r="H22" s="21">
        <v>12</v>
      </c>
    </row>
    <row r="23" spans="1:8" x14ac:dyDescent="0.2">
      <c r="A23" s="9" t="s">
        <v>354</v>
      </c>
      <c r="B23" s="10">
        <v>227</v>
      </c>
      <c r="C23" s="10">
        <v>73</v>
      </c>
      <c r="D23" s="10">
        <v>92</v>
      </c>
      <c r="E23" s="10">
        <v>10</v>
      </c>
      <c r="F23" s="10">
        <v>20</v>
      </c>
      <c r="G23" s="10">
        <v>26</v>
      </c>
      <c r="H23" s="10">
        <v>6</v>
      </c>
    </row>
    <row r="24" spans="1:8" x14ac:dyDescent="0.2">
      <c r="A24" s="20" t="s">
        <v>344</v>
      </c>
      <c r="B24" s="21">
        <v>260</v>
      </c>
      <c r="C24" s="21">
        <v>75</v>
      </c>
      <c r="D24" s="21">
        <v>136</v>
      </c>
      <c r="E24" s="21">
        <v>8</v>
      </c>
      <c r="F24" s="21">
        <v>13</v>
      </c>
      <c r="G24" s="21">
        <v>18</v>
      </c>
      <c r="H24" s="21">
        <v>10</v>
      </c>
    </row>
    <row r="25" spans="1:8" x14ac:dyDescent="0.2">
      <c r="A25" s="20" t="s">
        <v>345</v>
      </c>
      <c r="B25" s="21">
        <v>171</v>
      </c>
      <c r="C25" s="21">
        <v>53</v>
      </c>
      <c r="D25" s="21">
        <v>81</v>
      </c>
      <c r="E25" s="21">
        <v>12</v>
      </c>
      <c r="F25" s="21">
        <v>8</v>
      </c>
      <c r="G25" s="21">
        <v>15</v>
      </c>
      <c r="H25" s="21">
        <v>2</v>
      </c>
    </row>
    <row r="26" spans="1:8" x14ac:dyDescent="0.2">
      <c r="A26" s="20" t="s">
        <v>346</v>
      </c>
      <c r="B26" s="21">
        <v>85</v>
      </c>
      <c r="C26" s="21">
        <v>35</v>
      </c>
      <c r="D26" s="21">
        <v>28</v>
      </c>
      <c r="E26" s="21">
        <v>5</v>
      </c>
      <c r="F26" s="21">
        <v>9</v>
      </c>
      <c r="G26" s="21">
        <v>7</v>
      </c>
      <c r="H26" s="21">
        <v>1</v>
      </c>
    </row>
    <row r="27" spans="1:8" x14ac:dyDescent="0.2">
      <c r="A27" s="20" t="s">
        <v>347</v>
      </c>
      <c r="B27" s="21">
        <v>25</v>
      </c>
      <c r="C27" s="21">
        <v>8</v>
      </c>
      <c r="D27" s="21">
        <v>12</v>
      </c>
      <c r="E27" s="21">
        <v>0</v>
      </c>
      <c r="F27" s="21">
        <v>3</v>
      </c>
      <c r="G27" s="21">
        <v>1</v>
      </c>
      <c r="H27" s="21">
        <v>1</v>
      </c>
    </row>
    <row r="28" spans="1:8" x14ac:dyDescent="0.2">
      <c r="A28" s="20" t="s">
        <v>348</v>
      </c>
      <c r="B28" s="21">
        <v>4</v>
      </c>
      <c r="C28" s="21">
        <v>2</v>
      </c>
      <c r="D28" s="21">
        <v>2</v>
      </c>
      <c r="E28" s="21">
        <v>0</v>
      </c>
      <c r="F28" s="21">
        <v>0</v>
      </c>
      <c r="G28" s="21">
        <v>0</v>
      </c>
      <c r="H28" s="21">
        <v>0</v>
      </c>
    </row>
    <row r="29" spans="1:8" x14ac:dyDescent="0.2">
      <c r="A29" s="20" t="s">
        <v>349</v>
      </c>
      <c r="B29" s="21">
        <v>0</v>
      </c>
      <c r="C29" s="21">
        <v>0</v>
      </c>
      <c r="D29" s="21">
        <v>0</v>
      </c>
      <c r="E29" s="21">
        <v>0</v>
      </c>
      <c r="F29" s="21">
        <v>0</v>
      </c>
      <c r="G29" s="21">
        <v>0</v>
      </c>
      <c r="H29" s="21">
        <v>0</v>
      </c>
    </row>
    <row r="30" spans="1:8" x14ac:dyDescent="0.2">
      <c r="A30" s="20" t="s">
        <v>350</v>
      </c>
      <c r="B30" s="21">
        <v>487</v>
      </c>
      <c r="C30" s="21">
        <v>148</v>
      </c>
      <c r="D30" s="21">
        <v>228</v>
      </c>
      <c r="E30" s="21">
        <v>18</v>
      </c>
      <c r="F30" s="21">
        <v>33</v>
      </c>
      <c r="G30" s="21">
        <v>44</v>
      </c>
      <c r="H30" s="21">
        <v>16</v>
      </c>
    </row>
    <row r="31" spans="1:8" x14ac:dyDescent="0.2">
      <c r="A31" s="20" t="s">
        <v>351</v>
      </c>
      <c r="B31" s="21">
        <v>256</v>
      </c>
      <c r="C31" s="21">
        <v>88</v>
      </c>
      <c r="D31" s="21">
        <v>109</v>
      </c>
      <c r="E31" s="21">
        <v>17</v>
      </c>
      <c r="F31" s="21">
        <v>17</v>
      </c>
      <c r="G31" s="21">
        <v>22</v>
      </c>
      <c r="H31" s="21">
        <v>3</v>
      </c>
    </row>
    <row r="32" spans="1:8" x14ac:dyDescent="0.2">
      <c r="A32" s="20" t="s">
        <v>352</v>
      </c>
      <c r="B32" s="21">
        <v>29</v>
      </c>
      <c r="C32" s="21">
        <v>10</v>
      </c>
      <c r="D32" s="21">
        <v>14</v>
      </c>
      <c r="E32" s="21">
        <v>0</v>
      </c>
      <c r="F32" s="21">
        <v>3</v>
      </c>
      <c r="G32" s="21">
        <v>1</v>
      </c>
      <c r="H32" s="21">
        <v>1</v>
      </c>
    </row>
    <row r="33" spans="1:8" x14ac:dyDescent="0.2">
      <c r="A33" s="20" t="s">
        <v>353</v>
      </c>
      <c r="B33" s="21">
        <v>285</v>
      </c>
      <c r="C33" s="21">
        <v>98</v>
      </c>
      <c r="D33" s="21">
        <v>123</v>
      </c>
      <c r="E33" s="21">
        <v>17</v>
      </c>
      <c r="F33" s="21">
        <v>20</v>
      </c>
      <c r="G33" s="21">
        <v>23</v>
      </c>
      <c r="H33" s="21">
        <v>4</v>
      </c>
    </row>
    <row r="34" spans="1:8" x14ac:dyDescent="0.2">
      <c r="A34" s="9" t="s">
        <v>355</v>
      </c>
      <c r="B34" s="10">
        <v>183</v>
      </c>
      <c r="C34" s="10">
        <v>93</v>
      </c>
      <c r="D34" s="10">
        <v>66</v>
      </c>
      <c r="E34" s="10">
        <v>6</v>
      </c>
      <c r="F34" s="10">
        <v>3</v>
      </c>
      <c r="G34" s="10">
        <v>12</v>
      </c>
      <c r="H34" s="10">
        <v>3</v>
      </c>
    </row>
    <row r="35" spans="1:8" x14ac:dyDescent="0.2">
      <c r="A35" s="20" t="s">
        <v>344</v>
      </c>
      <c r="B35" s="21">
        <v>166</v>
      </c>
      <c r="C35" s="21">
        <v>74</v>
      </c>
      <c r="D35" s="21">
        <v>68</v>
      </c>
      <c r="E35" s="21">
        <v>12</v>
      </c>
      <c r="F35" s="21">
        <v>3</v>
      </c>
      <c r="G35" s="21">
        <v>6</v>
      </c>
      <c r="H35" s="21">
        <v>3</v>
      </c>
    </row>
    <row r="36" spans="1:8" x14ac:dyDescent="0.2">
      <c r="A36" s="20" t="s">
        <v>345</v>
      </c>
      <c r="B36" s="21">
        <v>99</v>
      </c>
      <c r="C36" s="21">
        <v>50</v>
      </c>
      <c r="D36" s="21">
        <v>30</v>
      </c>
      <c r="E36" s="21">
        <v>6</v>
      </c>
      <c r="F36" s="21">
        <v>3</v>
      </c>
      <c r="G36" s="21">
        <v>4</v>
      </c>
      <c r="H36" s="21">
        <v>6</v>
      </c>
    </row>
    <row r="37" spans="1:8" x14ac:dyDescent="0.2">
      <c r="A37" s="20" t="s">
        <v>346</v>
      </c>
      <c r="B37" s="21">
        <v>47</v>
      </c>
      <c r="C37" s="21">
        <v>24</v>
      </c>
      <c r="D37" s="21">
        <v>14</v>
      </c>
      <c r="E37" s="21">
        <v>4</v>
      </c>
      <c r="F37" s="21">
        <v>3</v>
      </c>
      <c r="G37" s="21">
        <v>1</v>
      </c>
      <c r="H37" s="21">
        <v>1</v>
      </c>
    </row>
    <row r="38" spans="1:8" x14ac:dyDescent="0.2">
      <c r="A38" s="20" t="s">
        <v>347</v>
      </c>
      <c r="B38" s="21">
        <v>7</v>
      </c>
      <c r="C38" s="21">
        <v>3</v>
      </c>
      <c r="D38" s="21">
        <v>1</v>
      </c>
      <c r="E38" s="21">
        <v>1</v>
      </c>
      <c r="F38" s="21">
        <v>0</v>
      </c>
      <c r="G38" s="21">
        <v>1</v>
      </c>
      <c r="H38" s="21">
        <v>1</v>
      </c>
    </row>
    <row r="39" spans="1:8" x14ac:dyDescent="0.2">
      <c r="A39" s="20" t="s">
        <v>348</v>
      </c>
      <c r="B39" s="21">
        <v>0</v>
      </c>
      <c r="C39" s="21">
        <v>0</v>
      </c>
      <c r="D39" s="21">
        <v>0</v>
      </c>
      <c r="E39" s="21">
        <v>0</v>
      </c>
      <c r="F39" s="21">
        <v>0</v>
      </c>
      <c r="G39" s="21">
        <v>0</v>
      </c>
      <c r="H39" s="21">
        <v>0</v>
      </c>
    </row>
    <row r="40" spans="1:8" x14ac:dyDescent="0.2">
      <c r="A40" s="20" t="s">
        <v>349</v>
      </c>
      <c r="B40" s="21">
        <v>0</v>
      </c>
      <c r="C40" s="21">
        <v>0</v>
      </c>
      <c r="D40" s="21">
        <v>0</v>
      </c>
      <c r="E40" s="21">
        <v>0</v>
      </c>
      <c r="F40" s="21">
        <v>0</v>
      </c>
      <c r="G40" s="21">
        <v>0</v>
      </c>
      <c r="H40" s="21">
        <v>0</v>
      </c>
    </row>
    <row r="41" spans="1:8" x14ac:dyDescent="0.2">
      <c r="A41" s="20" t="s">
        <v>350</v>
      </c>
      <c r="B41" s="21">
        <v>349</v>
      </c>
      <c r="C41" s="21">
        <v>167</v>
      </c>
      <c r="D41" s="21">
        <v>134</v>
      </c>
      <c r="E41" s="21">
        <v>18</v>
      </c>
      <c r="F41" s="21">
        <v>6</v>
      </c>
      <c r="G41" s="21">
        <v>18</v>
      </c>
      <c r="H41" s="21">
        <v>6</v>
      </c>
    </row>
    <row r="42" spans="1:8" x14ac:dyDescent="0.2">
      <c r="A42" s="20" t="s">
        <v>351</v>
      </c>
      <c r="B42" s="21">
        <v>146</v>
      </c>
      <c r="C42" s="21">
        <v>74</v>
      </c>
      <c r="D42" s="21">
        <v>44</v>
      </c>
      <c r="E42" s="21">
        <v>10</v>
      </c>
      <c r="F42" s="21">
        <v>6</v>
      </c>
      <c r="G42" s="21">
        <v>5</v>
      </c>
      <c r="H42" s="21">
        <v>7</v>
      </c>
    </row>
    <row r="43" spans="1:8" x14ac:dyDescent="0.2">
      <c r="A43" s="20" t="s">
        <v>352</v>
      </c>
      <c r="B43" s="21">
        <v>7</v>
      </c>
      <c r="C43" s="21">
        <v>3</v>
      </c>
      <c r="D43" s="21">
        <v>1</v>
      </c>
      <c r="E43" s="21">
        <v>1</v>
      </c>
      <c r="F43" s="21">
        <v>0</v>
      </c>
      <c r="G43" s="21">
        <v>1</v>
      </c>
      <c r="H43" s="21">
        <v>1</v>
      </c>
    </row>
    <row r="44" spans="1:8" x14ac:dyDescent="0.2">
      <c r="A44" s="20" t="s">
        <v>353</v>
      </c>
      <c r="B44" s="21">
        <v>153</v>
      </c>
      <c r="C44" s="21">
        <v>77</v>
      </c>
      <c r="D44" s="21">
        <v>45</v>
      </c>
      <c r="E44" s="21">
        <v>11</v>
      </c>
      <c r="F44" s="21">
        <v>6</v>
      </c>
      <c r="G44" s="21">
        <v>6</v>
      </c>
      <c r="H44" s="21">
        <v>8</v>
      </c>
    </row>
    <row r="45" spans="1:8" x14ac:dyDescent="0.2">
      <c r="A45" s="9" t="s">
        <v>356</v>
      </c>
      <c r="B45" s="9"/>
      <c r="C45" s="9"/>
      <c r="D45" s="9"/>
      <c r="E45" s="9"/>
      <c r="F45" s="9"/>
      <c r="G45" s="9"/>
      <c r="H45" s="9"/>
    </row>
    <row r="46" spans="1:8" x14ac:dyDescent="0.2">
      <c r="A46" s="20" t="s">
        <v>357</v>
      </c>
      <c r="B46" s="21">
        <v>49</v>
      </c>
      <c r="C46" s="21">
        <v>12</v>
      </c>
      <c r="D46" s="21">
        <v>23</v>
      </c>
      <c r="E46" s="21">
        <v>4</v>
      </c>
      <c r="F46" s="21">
        <v>4</v>
      </c>
      <c r="G46" s="21">
        <v>4</v>
      </c>
      <c r="H46" s="21">
        <v>2</v>
      </c>
    </row>
    <row r="47" spans="1:8" x14ac:dyDescent="0.2">
      <c r="A47" s="20" t="s">
        <v>328</v>
      </c>
      <c r="B47" s="21">
        <v>969</v>
      </c>
      <c r="C47" s="21">
        <v>368</v>
      </c>
      <c r="D47" s="21">
        <v>414</v>
      </c>
      <c r="E47" s="21">
        <v>47</v>
      </c>
      <c r="F47" s="21">
        <v>49</v>
      </c>
      <c r="G47" s="21">
        <v>70</v>
      </c>
      <c r="H47" s="21">
        <v>21</v>
      </c>
    </row>
    <row r="48" spans="1:8" x14ac:dyDescent="0.2">
      <c r="A48" s="20" t="s">
        <v>329</v>
      </c>
      <c r="B48" s="21">
        <v>74</v>
      </c>
      <c r="C48" s="21">
        <v>27</v>
      </c>
      <c r="D48" s="21">
        <v>31</v>
      </c>
      <c r="E48" s="21">
        <v>3</v>
      </c>
      <c r="F48" s="21">
        <v>5</v>
      </c>
      <c r="G48" s="21">
        <v>3</v>
      </c>
      <c r="H48" s="21">
        <v>5</v>
      </c>
    </row>
    <row r="49" spans="1:8" x14ac:dyDescent="0.2">
      <c r="A49" s="20" t="s">
        <v>330</v>
      </c>
      <c r="B49" s="21">
        <v>157</v>
      </c>
      <c r="C49" s="21">
        <v>72</v>
      </c>
      <c r="D49" s="21">
        <v>55</v>
      </c>
      <c r="E49" s="21">
        <v>8</v>
      </c>
      <c r="F49" s="21">
        <v>5</v>
      </c>
      <c r="G49" s="21">
        <v>11</v>
      </c>
      <c r="H49" s="21">
        <v>6</v>
      </c>
    </row>
    <row r="50" spans="1:8" x14ac:dyDescent="0.2">
      <c r="A50" s="20" t="s">
        <v>358</v>
      </c>
      <c r="B50" s="21">
        <v>25</v>
      </c>
      <c r="C50" s="21">
        <v>11</v>
      </c>
      <c r="D50" s="21">
        <v>7</v>
      </c>
      <c r="E50" s="21">
        <v>2</v>
      </c>
      <c r="F50" s="21">
        <v>2</v>
      </c>
      <c r="G50" s="21">
        <v>3</v>
      </c>
      <c r="H50" s="21">
        <v>0</v>
      </c>
    </row>
    <row r="51" spans="1:8" x14ac:dyDescent="0.2">
      <c r="A51" s="9" t="s">
        <v>359</v>
      </c>
      <c r="B51" s="10">
        <v>33</v>
      </c>
      <c r="C51" s="10">
        <v>6</v>
      </c>
      <c r="D51" s="10">
        <v>14</v>
      </c>
      <c r="E51" s="10">
        <v>4</v>
      </c>
      <c r="F51" s="10">
        <v>3</v>
      </c>
      <c r="G51" s="10">
        <v>4</v>
      </c>
      <c r="H51" s="10">
        <v>2</v>
      </c>
    </row>
    <row r="52" spans="1:8" x14ac:dyDescent="0.2">
      <c r="A52" s="20" t="s">
        <v>331</v>
      </c>
      <c r="B52" s="21">
        <v>638</v>
      </c>
      <c r="C52" s="21">
        <v>209</v>
      </c>
      <c r="D52" s="21">
        <v>294</v>
      </c>
      <c r="E52" s="21">
        <v>27</v>
      </c>
      <c r="F52" s="21">
        <v>41</v>
      </c>
      <c r="G52" s="21">
        <v>53</v>
      </c>
      <c r="H52" s="21">
        <v>14</v>
      </c>
    </row>
    <row r="53" spans="1:8" x14ac:dyDescent="0.2">
      <c r="A53" s="20" t="s">
        <v>332</v>
      </c>
      <c r="B53" s="21">
        <v>32</v>
      </c>
      <c r="C53" s="21">
        <v>9</v>
      </c>
      <c r="D53" s="21">
        <v>14</v>
      </c>
      <c r="E53" s="21">
        <v>1</v>
      </c>
      <c r="F53" s="21">
        <v>4</v>
      </c>
      <c r="G53" s="21">
        <v>3</v>
      </c>
      <c r="H53" s="21">
        <v>1</v>
      </c>
    </row>
    <row r="54" spans="1:8" x14ac:dyDescent="0.2">
      <c r="A54" s="20" t="s">
        <v>333</v>
      </c>
      <c r="B54" s="21">
        <v>52</v>
      </c>
      <c r="C54" s="21">
        <v>15</v>
      </c>
      <c r="D54" s="21">
        <v>24</v>
      </c>
      <c r="E54" s="21">
        <v>2</v>
      </c>
      <c r="F54" s="21">
        <v>3</v>
      </c>
      <c r="G54" s="21">
        <v>5</v>
      </c>
      <c r="H54" s="21">
        <v>3</v>
      </c>
    </row>
    <row r="55" spans="1:8" x14ac:dyDescent="0.2">
      <c r="A55" s="20" t="s">
        <v>358</v>
      </c>
      <c r="B55" s="21">
        <v>17</v>
      </c>
      <c r="C55" s="21">
        <v>7</v>
      </c>
      <c r="D55" s="21">
        <v>5</v>
      </c>
      <c r="E55" s="21">
        <v>1</v>
      </c>
      <c r="F55" s="21">
        <v>2</v>
      </c>
      <c r="G55" s="21">
        <v>2</v>
      </c>
      <c r="H55" s="21">
        <v>0</v>
      </c>
    </row>
    <row r="56" spans="1:8" x14ac:dyDescent="0.2">
      <c r="A56" s="9" t="s">
        <v>360</v>
      </c>
      <c r="B56" s="10">
        <v>16</v>
      </c>
      <c r="C56" s="10">
        <v>6</v>
      </c>
      <c r="D56" s="10">
        <v>9</v>
      </c>
      <c r="E56" s="10">
        <v>0</v>
      </c>
      <c r="F56" s="10">
        <v>1</v>
      </c>
      <c r="G56" s="10">
        <v>0</v>
      </c>
      <c r="H56" s="10">
        <v>0</v>
      </c>
    </row>
    <row r="57" spans="1:8" x14ac:dyDescent="0.2">
      <c r="A57" s="20" t="s">
        <v>331</v>
      </c>
      <c r="B57" s="21">
        <v>331</v>
      </c>
      <c r="C57" s="21">
        <v>159</v>
      </c>
      <c r="D57" s="21">
        <v>120</v>
      </c>
      <c r="E57" s="21">
        <v>20</v>
      </c>
      <c r="F57" s="21">
        <v>8</v>
      </c>
      <c r="G57" s="21">
        <v>17</v>
      </c>
      <c r="H57" s="21">
        <v>7</v>
      </c>
    </row>
    <row r="58" spans="1:8" x14ac:dyDescent="0.2">
      <c r="A58" s="20" t="s">
        <v>332</v>
      </c>
      <c r="B58" s="21">
        <v>42</v>
      </c>
      <c r="C58" s="21">
        <v>18</v>
      </c>
      <c r="D58" s="21">
        <v>17</v>
      </c>
      <c r="E58" s="21">
        <v>2</v>
      </c>
      <c r="F58" s="21">
        <v>1</v>
      </c>
      <c r="G58" s="21">
        <v>0</v>
      </c>
      <c r="H58" s="21">
        <v>4</v>
      </c>
    </row>
    <row r="59" spans="1:8" x14ac:dyDescent="0.2">
      <c r="A59" s="20" t="s">
        <v>333</v>
      </c>
      <c r="B59" s="21">
        <v>105</v>
      </c>
      <c r="C59" s="21">
        <v>57</v>
      </c>
      <c r="D59" s="21">
        <v>31</v>
      </c>
      <c r="E59" s="21">
        <v>6</v>
      </c>
      <c r="F59" s="21">
        <v>2</v>
      </c>
      <c r="G59" s="21">
        <v>6</v>
      </c>
      <c r="H59" s="21">
        <v>3</v>
      </c>
    </row>
    <row r="60" spans="1:8" x14ac:dyDescent="0.2">
      <c r="A60" s="20" t="s">
        <v>358</v>
      </c>
      <c r="B60" s="21">
        <v>8</v>
      </c>
      <c r="C60" s="21">
        <v>4</v>
      </c>
      <c r="D60" s="21">
        <v>2</v>
      </c>
      <c r="E60" s="21">
        <v>1</v>
      </c>
      <c r="F60" s="21">
        <v>0</v>
      </c>
      <c r="G60" s="21">
        <v>1</v>
      </c>
      <c r="H60" s="21">
        <v>0</v>
      </c>
    </row>
    <row r="61" spans="1:8" x14ac:dyDescent="0.2">
      <c r="A61" s="9" t="s">
        <v>361</v>
      </c>
      <c r="B61" s="9"/>
      <c r="C61" s="9"/>
      <c r="D61" s="9"/>
      <c r="E61" s="9"/>
      <c r="F61" s="9"/>
      <c r="G61" s="9"/>
      <c r="H61" s="9"/>
    </row>
    <row r="62" spans="1:8" x14ac:dyDescent="0.2">
      <c r="A62" s="20" t="s">
        <v>362</v>
      </c>
      <c r="B62" s="21">
        <v>164</v>
      </c>
      <c r="C62" s="21">
        <v>69</v>
      </c>
      <c r="D62" s="21">
        <v>58</v>
      </c>
      <c r="E62" s="21">
        <v>7</v>
      </c>
      <c r="F62" s="21">
        <v>11</v>
      </c>
      <c r="G62" s="21">
        <v>15</v>
      </c>
      <c r="H62" s="21">
        <v>4</v>
      </c>
    </row>
    <row r="63" spans="1:8" x14ac:dyDescent="0.2">
      <c r="A63" s="20" t="s">
        <v>363</v>
      </c>
      <c r="B63" s="21">
        <v>658</v>
      </c>
      <c r="C63" s="21">
        <v>251</v>
      </c>
      <c r="D63" s="21">
        <v>281</v>
      </c>
      <c r="E63" s="21">
        <v>33</v>
      </c>
      <c r="F63" s="21">
        <v>33</v>
      </c>
      <c r="G63" s="21">
        <v>46</v>
      </c>
      <c r="H63" s="21">
        <v>14</v>
      </c>
    </row>
    <row r="64" spans="1:8" x14ac:dyDescent="0.2">
      <c r="A64" s="20" t="s">
        <v>364</v>
      </c>
      <c r="B64" s="21">
        <v>314</v>
      </c>
      <c r="C64" s="21">
        <v>125</v>
      </c>
      <c r="D64" s="21">
        <v>133</v>
      </c>
      <c r="E64" s="21">
        <v>18</v>
      </c>
      <c r="F64" s="21">
        <v>11</v>
      </c>
      <c r="G64" s="21">
        <v>20</v>
      </c>
      <c r="H64" s="21">
        <v>7</v>
      </c>
    </row>
    <row r="65" spans="1:8" x14ac:dyDescent="0.2">
      <c r="A65" s="20" t="s">
        <v>365</v>
      </c>
      <c r="B65" s="21">
        <v>110</v>
      </c>
      <c r="C65" s="21">
        <v>32</v>
      </c>
      <c r="D65" s="21">
        <v>51</v>
      </c>
      <c r="E65" s="21">
        <v>4</v>
      </c>
      <c r="F65" s="21">
        <v>8</v>
      </c>
      <c r="G65" s="21">
        <v>7</v>
      </c>
      <c r="H65" s="21">
        <v>8</v>
      </c>
    </row>
    <row r="66" spans="1:8" x14ac:dyDescent="0.2">
      <c r="A66" s="20" t="s">
        <v>366</v>
      </c>
      <c r="B66" s="21">
        <v>28</v>
      </c>
      <c r="C66" s="21">
        <v>13</v>
      </c>
      <c r="D66" s="21">
        <v>7</v>
      </c>
      <c r="E66" s="21">
        <v>2</v>
      </c>
      <c r="F66" s="21">
        <v>2</v>
      </c>
      <c r="G66" s="21">
        <v>3</v>
      </c>
      <c r="H66" s="21">
        <v>1</v>
      </c>
    </row>
    <row r="67" spans="1:8" x14ac:dyDescent="0.2">
      <c r="A67" s="9" t="s">
        <v>367</v>
      </c>
      <c r="B67" s="9"/>
      <c r="C67" s="9"/>
      <c r="D67" s="9"/>
      <c r="E67" s="9"/>
      <c r="F67" s="9"/>
      <c r="G67" s="9"/>
      <c r="H67" s="9"/>
    </row>
    <row r="68" spans="1:8" x14ac:dyDescent="0.2">
      <c r="A68" s="20" t="s">
        <v>368</v>
      </c>
      <c r="B68" s="21">
        <v>170</v>
      </c>
      <c r="C68" s="21">
        <v>62</v>
      </c>
      <c r="D68" s="21">
        <v>70</v>
      </c>
      <c r="E68" s="21">
        <v>10</v>
      </c>
      <c r="F68" s="21">
        <v>10</v>
      </c>
      <c r="G68" s="21">
        <v>9</v>
      </c>
      <c r="H68" s="21">
        <v>9</v>
      </c>
    </row>
    <row r="69" spans="1:8" x14ac:dyDescent="0.2">
      <c r="A69" s="20" t="s">
        <v>180</v>
      </c>
      <c r="B69" s="21">
        <v>939</v>
      </c>
      <c r="C69" s="21">
        <v>357</v>
      </c>
      <c r="D69" s="21">
        <v>401</v>
      </c>
      <c r="E69" s="21">
        <v>48</v>
      </c>
      <c r="F69" s="21">
        <v>47</v>
      </c>
      <c r="G69" s="21">
        <v>66</v>
      </c>
      <c r="H69" s="21">
        <v>20</v>
      </c>
    </row>
    <row r="70" spans="1:8" x14ac:dyDescent="0.2">
      <c r="A70" s="20" t="s">
        <v>369</v>
      </c>
      <c r="B70" s="21">
        <v>75</v>
      </c>
      <c r="C70" s="21">
        <v>32</v>
      </c>
      <c r="D70" s="21">
        <v>26</v>
      </c>
      <c r="E70" s="21">
        <v>4</v>
      </c>
      <c r="F70" s="21">
        <v>5</v>
      </c>
      <c r="G70" s="21">
        <v>6</v>
      </c>
      <c r="H70" s="21">
        <v>2</v>
      </c>
    </row>
    <row r="71" spans="1:8" x14ac:dyDescent="0.2">
      <c r="A71" s="20" t="s">
        <v>370</v>
      </c>
      <c r="B71" s="21">
        <v>384</v>
      </c>
      <c r="C71" s="21">
        <v>157</v>
      </c>
      <c r="D71" s="21">
        <v>157</v>
      </c>
      <c r="E71" s="21">
        <v>19</v>
      </c>
      <c r="F71" s="21">
        <v>15</v>
      </c>
      <c r="G71" s="21">
        <v>26</v>
      </c>
      <c r="H71" s="21">
        <v>10</v>
      </c>
    </row>
    <row r="72" spans="1:8" x14ac:dyDescent="0.2">
      <c r="A72" s="20" t="s">
        <v>371</v>
      </c>
      <c r="B72" s="21">
        <v>33</v>
      </c>
      <c r="C72" s="21">
        <v>11</v>
      </c>
      <c r="D72" s="21">
        <v>13</v>
      </c>
      <c r="E72" s="21">
        <v>2</v>
      </c>
      <c r="F72" s="21">
        <v>2</v>
      </c>
      <c r="G72" s="21">
        <v>4</v>
      </c>
      <c r="H72" s="21">
        <v>1</v>
      </c>
    </row>
    <row r="73" spans="1:8" x14ac:dyDescent="0.2">
      <c r="A73" s="20" t="s">
        <v>366</v>
      </c>
      <c r="B73" s="21">
        <v>25</v>
      </c>
      <c r="C73" s="21">
        <v>11</v>
      </c>
      <c r="D73" s="21">
        <v>7</v>
      </c>
      <c r="E73" s="21">
        <v>2</v>
      </c>
      <c r="F73" s="21">
        <v>2</v>
      </c>
      <c r="G73" s="21">
        <v>3</v>
      </c>
      <c r="H73" s="21">
        <v>0</v>
      </c>
    </row>
    <row r="74" spans="1:8" x14ac:dyDescent="0.2">
      <c r="A74" s="9" t="s">
        <v>372</v>
      </c>
      <c r="B74" s="9"/>
      <c r="C74" s="9"/>
      <c r="D74" s="9"/>
      <c r="E74" s="9"/>
      <c r="F74" s="9"/>
      <c r="G74" s="9"/>
      <c r="H74" s="9"/>
    </row>
    <row r="75" spans="1:8" x14ac:dyDescent="0.2">
      <c r="A75" s="20" t="s">
        <v>373</v>
      </c>
      <c r="B75" s="21">
        <v>170</v>
      </c>
      <c r="C75" s="21">
        <v>62</v>
      </c>
      <c r="D75" s="21">
        <v>70</v>
      </c>
      <c r="E75" s="21">
        <v>10</v>
      </c>
      <c r="F75" s="21">
        <v>10</v>
      </c>
      <c r="G75" s="21">
        <v>9</v>
      </c>
      <c r="H75" s="21">
        <v>9</v>
      </c>
    </row>
    <row r="76" spans="1:8" x14ac:dyDescent="0.2">
      <c r="A76" s="20" t="s">
        <v>374</v>
      </c>
      <c r="B76" s="21">
        <v>695</v>
      </c>
      <c r="C76" s="21">
        <v>264</v>
      </c>
      <c r="D76" s="21">
        <v>296</v>
      </c>
      <c r="E76" s="21">
        <v>31</v>
      </c>
      <c r="F76" s="21">
        <v>37</v>
      </c>
      <c r="G76" s="21">
        <v>53</v>
      </c>
      <c r="H76" s="21">
        <v>14</v>
      </c>
    </row>
    <row r="77" spans="1:8" x14ac:dyDescent="0.2">
      <c r="A77" s="20" t="s">
        <v>375</v>
      </c>
      <c r="B77" s="21">
        <v>207</v>
      </c>
      <c r="C77" s="21">
        <v>75</v>
      </c>
      <c r="D77" s="21">
        <v>91</v>
      </c>
      <c r="E77" s="21">
        <v>11</v>
      </c>
      <c r="F77" s="21">
        <v>12</v>
      </c>
      <c r="G77" s="21">
        <v>17</v>
      </c>
      <c r="H77" s="21">
        <v>1</v>
      </c>
    </row>
    <row r="78" spans="1:8" x14ac:dyDescent="0.2">
      <c r="A78" s="20" t="s">
        <v>376</v>
      </c>
      <c r="B78" s="21">
        <v>74</v>
      </c>
      <c r="C78" s="21">
        <v>33</v>
      </c>
      <c r="D78" s="21">
        <v>24</v>
      </c>
      <c r="E78" s="21">
        <v>5</v>
      </c>
      <c r="F78" s="21">
        <v>3</v>
      </c>
      <c r="G78" s="21">
        <v>4</v>
      </c>
      <c r="H78" s="21">
        <v>5</v>
      </c>
    </row>
    <row r="79" spans="1:8" x14ac:dyDescent="0.2">
      <c r="A79" s="20" t="s">
        <v>377</v>
      </c>
      <c r="B79" s="21">
        <v>48</v>
      </c>
      <c r="C79" s="21">
        <v>14</v>
      </c>
      <c r="D79" s="21">
        <v>26</v>
      </c>
      <c r="E79" s="21">
        <v>4</v>
      </c>
      <c r="F79" s="21">
        <v>1</v>
      </c>
      <c r="G79" s="21">
        <v>2</v>
      </c>
      <c r="H79" s="21">
        <v>1</v>
      </c>
    </row>
    <row r="80" spans="1:8" x14ac:dyDescent="0.2">
      <c r="A80" s="20" t="s">
        <v>378</v>
      </c>
      <c r="B80" s="21">
        <v>46</v>
      </c>
      <c r="C80" s="21">
        <v>24</v>
      </c>
      <c r="D80" s="21">
        <v>15</v>
      </c>
      <c r="E80" s="21">
        <v>1</v>
      </c>
      <c r="F80" s="21">
        <v>1</v>
      </c>
      <c r="G80" s="21">
        <v>1</v>
      </c>
      <c r="H80" s="21">
        <v>4</v>
      </c>
    </row>
    <row r="81" spans="1:8" x14ac:dyDescent="0.2">
      <c r="A81" s="20" t="s">
        <v>366</v>
      </c>
      <c r="B81" s="21">
        <v>34</v>
      </c>
      <c r="C81" s="21">
        <v>18</v>
      </c>
      <c r="D81" s="21">
        <v>8</v>
      </c>
      <c r="E81" s="21">
        <v>2</v>
      </c>
      <c r="F81" s="21">
        <v>1</v>
      </c>
      <c r="G81" s="21">
        <v>5</v>
      </c>
      <c r="H81" s="21">
        <v>0</v>
      </c>
    </row>
    <row r="82" spans="1:8" x14ac:dyDescent="0.2">
      <c r="A82" s="9" t="s">
        <v>379</v>
      </c>
      <c r="B82" s="9"/>
      <c r="C82" s="9"/>
      <c r="D82" s="9"/>
      <c r="E82" s="9"/>
      <c r="F82" s="9"/>
      <c r="G82" s="9"/>
      <c r="H82" s="9"/>
    </row>
    <row r="83" spans="1:8" x14ac:dyDescent="0.2">
      <c r="A83" s="20" t="s">
        <v>380</v>
      </c>
      <c r="B83" s="21">
        <v>521</v>
      </c>
      <c r="C83" s="21">
        <v>199</v>
      </c>
      <c r="D83" s="21">
        <v>210</v>
      </c>
      <c r="E83" s="21">
        <v>17</v>
      </c>
      <c r="F83" s="21">
        <v>33</v>
      </c>
      <c r="G83" s="21">
        <v>48</v>
      </c>
      <c r="H83" s="21">
        <v>14</v>
      </c>
    </row>
    <row r="84" spans="1:8" x14ac:dyDescent="0.2">
      <c r="A84" s="20" t="s">
        <v>381</v>
      </c>
      <c r="B84" s="21">
        <v>723</v>
      </c>
      <c r="C84" s="21">
        <v>277</v>
      </c>
      <c r="D84" s="21">
        <v>310</v>
      </c>
      <c r="E84" s="21">
        <v>45</v>
      </c>
      <c r="F84" s="21">
        <v>31</v>
      </c>
      <c r="G84" s="21">
        <v>40</v>
      </c>
      <c r="H84" s="21">
        <v>20</v>
      </c>
    </row>
    <row r="85" spans="1:8" x14ac:dyDescent="0.2">
      <c r="A85" s="20" t="s">
        <v>366</v>
      </c>
      <c r="B85" s="21">
        <v>30</v>
      </c>
      <c r="C85" s="21">
        <v>14</v>
      </c>
      <c r="D85" s="21">
        <v>10</v>
      </c>
      <c r="E85" s="21">
        <v>2</v>
      </c>
      <c r="F85" s="21">
        <v>1</v>
      </c>
      <c r="G85" s="21">
        <v>3</v>
      </c>
      <c r="H85" s="21">
        <v>0</v>
      </c>
    </row>
    <row r="86" spans="1:8" x14ac:dyDescent="0.2">
      <c r="A86" s="9" t="s">
        <v>382</v>
      </c>
      <c r="B86" s="9"/>
      <c r="C86" s="9"/>
      <c r="D86" s="9"/>
      <c r="E86" s="9"/>
      <c r="F86" s="9"/>
      <c r="G86" s="9"/>
      <c r="H86" s="9"/>
    </row>
    <row r="87" spans="1:8" x14ac:dyDescent="0.2">
      <c r="A87" s="20" t="s">
        <v>383</v>
      </c>
      <c r="B87" s="21">
        <v>254</v>
      </c>
      <c r="C87" s="21">
        <v>98</v>
      </c>
      <c r="D87" s="21">
        <v>96</v>
      </c>
      <c r="E87" s="21">
        <v>7</v>
      </c>
      <c r="F87" s="21">
        <v>17</v>
      </c>
      <c r="G87" s="21">
        <v>31</v>
      </c>
      <c r="H87" s="21">
        <v>5</v>
      </c>
    </row>
    <row r="88" spans="1:8" x14ac:dyDescent="0.2">
      <c r="A88" s="20" t="s">
        <v>181</v>
      </c>
      <c r="B88" s="21">
        <v>887</v>
      </c>
      <c r="C88" s="21">
        <v>336</v>
      </c>
      <c r="D88" s="21">
        <v>382</v>
      </c>
      <c r="E88" s="21">
        <v>53</v>
      </c>
      <c r="F88" s="21">
        <v>41</v>
      </c>
      <c r="G88" s="21">
        <v>50</v>
      </c>
      <c r="H88" s="21">
        <v>25</v>
      </c>
    </row>
    <row r="89" spans="1:8" x14ac:dyDescent="0.2">
      <c r="A89" s="20" t="s">
        <v>182</v>
      </c>
      <c r="B89" s="21">
        <v>18</v>
      </c>
      <c r="C89" s="21">
        <v>9</v>
      </c>
      <c r="D89" s="21">
        <v>8</v>
      </c>
      <c r="E89" s="21">
        <v>0</v>
      </c>
      <c r="F89" s="21">
        <v>0</v>
      </c>
      <c r="G89" s="21">
        <v>1</v>
      </c>
      <c r="H89" s="21">
        <v>0</v>
      </c>
    </row>
    <row r="90" spans="1:8" x14ac:dyDescent="0.2">
      <c r="A90" s="20" t="s">
        <v>384</v>
      </c>
      <c r="B90" s="21">
        <v>15</v>
      </c>
      <c r="C90" s="21">
        <v>5</v>
      </c>
      <c r="D90" s="21">
        <v>8</v>
      </c>
      <c r="E90" s="21">
        <v>0</v>
      </c>
      <c r="F90" s="21">
        <v>1</v>
      </c>
      <c r="G90" s="21">
        <v>0</v>
      </c>
      <c r="H90" s="21">
        <v>1</v>
      </c>
    </row>
    <row r="91" spans="1:8" x14ac:dyDescent="0.2">
      <c r="A91" s="20" t="s">
        <v>183</v>
      </c>
      <c r="B91" s="21">
        <v>31</v>
      </c>
      <c r="C91" s="21">
        <v>13</v>
      </c>
      <c r="D91" s="21">
        <v>13</v>
      </c>
      <c r="E91" s="21">
        <v>0</v>
      </c>
      <c r="F91" s="21">
        <v>2</v>
      </c>
      <c r="G91" s="21">
        <v>2</v>
      </c>
      <c r="H91" s="21">
        <v>1</v>
      </c>
    </row>
    <row r="92" spans="1:8" x14ac:dyDescent="0.2">
      <c r="A92" s="20" t="s">
        <v>385</v>
      </c>
      <c r="B92" s="21">
        <v>4</v>
      </c>
      <c r="C92" s="21">
        <v>3</v>
      </c>
      <c r="D92" s="21">
        <v>0</v>
      </c>
      <c r="E92" s="21">
        <v>1</v>
      </c>
      <c r="F92" s="21">
        <v>0</v>
      </c>
      <c r="G92" s="21">
        <v>0</v>
      </c>
      <c r="H92" s="21">
        <v>0</v>
      </c>
    </row>
    <row r="93" spans="1:8" x14ac:dyDescent="0.2">
      <c r="A93" s="20" t="s">
        <v>386</v>
      </c>
      <c r="B93" s="21">
        <v>0</v>
      </c>
      <c r="C93" s="21">
        <v>0</v>
      </c>
      <c r="D93" s="21">
        <v>0</v>
      </c>
      <c r="E93" s="21">
        <v>0</v>
      </c>
      <c r="F93" s="21">
        <v>0</v>
      </c>
      <c r="G93" s="21">
        <v>0</v>
      </c>
      <c r="H93" s="21">
        <v>0</v>
      </c>
    </row>
    <row r="94" spans="1:8" x14ac:dyDescent="0.2">
      <c r="A94" s="20" t="s">
        <v>387</v>
      </c>
      <c r="B94" s="21">
        <v>5</v>
      </c>
      <c r="C94" s="21">
        <v>1</v>
      </c>
      <c r="D94" s="21">
        <v>2</v>
      </c>
      <c r="E94" s="21">
        <v>0</v>
      </c>
      <c r="F94" s="21">
        <v>2</v>
      </c>
      <c r="G94" s="21">
        <v>0</v>
      </c>
      <c r="H94" s="21">
        <v>0</v>
      </c>
    </row>
    <row r="95" spans="1:8" x14ac:dyDescent="0.2">
      <c r="A95" s="20" t="s">
        <v>366</v>
      </c>
      <c r="B95" s="21">
        <v>60</v>
      </c>
      <c r="C95" s="21">
        <v>25</v>
      </c>
      <c r="D95" s="21">
        <v>21</v>
      </c>
      <c r="E95" s="21">
        <v>3</v>
      </c>
      <c r="F95" s="21">
        <v>2</v>
      </c>
      <c r="G95" s="21">
        <v>7</v>
      </c>
      <c r="H95" s="21">
        <v>2</v>
      </c>
    </row>
    <row r="96" spans="1:8" x14ac:dyDescent="0.2">
      <c r="A96" s="9" t="s">
        <v>388</v>
      </c>
      <c r="B96" s="9"/>
      <c r="C96" s="9"/>
      <c r="D96" s="9"/>
      <c r="E96" s="9"/>
      <c r="F96" s="9"/>
      <c r="G96" s="9"/>
      <c r="H96" s="9"/>
    </row>
    <row r="97" spans="1:8" x14ac:dyDescent="0.2">
      <c r="A97" s="20" t="s">
        <v>184</v>
      </c>
      <c r="B97" s="21">
        <v>16</v>
      </c>
      <c r="C97" s="21">
        <v>6</v>
      </c>
      <c r="D97" s="21">
        <v>7</v>
      </c>
      <c r="E97" s="21">
        <v>0</v>
      </c>
      <c r="F97" s="21">
        <v>2</v>
      </c>
      <c r="G97" s="21">
        <v>0</v>
      </c>
      <c r="H97" s="21">
        <v>1</v>
      </c>
    </row>
    <row r="98" spans="1:8" x14ac:dyDescent="0.2">
      <c r="A98" s="20" t="s">
        <v>185</v>
      </c>
      <c r="B98" s="21">
        <v>54</v>
      </c>
      <c r="C98" s="21">
        <v>18</v>
      </c>
      <c r="D98" s="21">
        <v>24</v>
      </c>
      <c r="E98" s="21">
        <v>3</v>
      </c>
      <c r="F98" s="21">
        <v>4</v>
      </c>
      <c r="G98" s="21">
        <v>4</v>
      </c>
      <c r="H98" s="21">
        <v>1</v>
      </c>
    </row>
    <row r="99" spans="1:8" x14ac:dyDescent="0.2">
      <c r="A99" s="20" t="s">
        <v>186</v>
      </c>
      <c r="B99" s="21">
        <v>111</v>
      </c>
      <c r="C99" s="21">
        <v>44</v>
      </c>
      <c r="D99" s="21">
        <v>44</v>
      </c>
      <c r="E99" s="21">
        <v>11</v>
      </c>
      <c r="F99" s="21">
        <v>5</v>
      </c>
      <c r="G99" s="21">
        <v>3</v>
      </c>
      <c r="H99" s="21">
        <v>4</v>
      </c>
    </row>
    <row r="100" spans="1:8" x14ac:dyDescent="0.2">
      <c r="A100" s="20" t="s">
        <v>187</v>
      </c>
      <c r="B100" s="21">
        <v>174</v>
      </c>
      <c r="C100" s="21">
        <v>61</v>
      </c>
      <c r="D100" s="21">
        <v>67</v>
      </c>
      <c r="E100" s="21">
        <v>12</v>
      </c>
      <c r="F100" s="21">
        <v>13</v>
      </c>
      <c r="G100" s="21">
        <v>15</v>
      </c>
      <c r="H100" s="21">
        <v>6</v>
      </c>
    </row>
    <row r="101" spans="1:8" x14ac:dyDescent="0.2">
      <c r="A101" s="20" t="s">
        <v>188</v>
      </c>
      <c r="B101" s="21">
        <v>208</v>
      </c>
      <c r="C101" s="21">
        <v>87</v>
      </c>
      <c r="D101" s="21">
        <v>86</v>
      </c>
      <c r="E101" s="21">
        <v>11</v>
      </c>
      <c r="F101" s="21">
        <v>5</v>
      </c>
      <c r="G101" s="21">
        <v>13</v>
      </c>
      <c r="H101" s="21">
        <v>6</v>
      </c>
    </row>
    <row r="102" spans="1:8" x14ac:dyDescent="0.2">
      <c r="A102" s="20" t="s">
        <v>189</v>
      </c>
      <c r="B102" s="21">
        <v>167</v>
      </c>
      <c r="C102" s="21">
        <v>57</v>
      </c>
      <c r="D102" s="21">
        <v>78</v>
      </c>
      <c r="E102" s="21">
        <v>7</v>
      </c>
      <c r="F102" s="21">
        <v>6</v>
      </c>
      <c r="G102" s="21">
        <v>17</v>
      </c>
      <c r="H102" s="21">
        <v>2</v>
      </c>
    </row>
    <row r="103" spans="1:8" x14ac:dyDescent="0.2">
      <c r="A103" s="20" t="s">
        <v>190</v>
      </c>
      <c r="B103" s="21">
        <v>217</v>
      </c>
      <c r="C103" s="21">
        <v>94</v>
      </c>
      <c r="D103" s="21">
        <v>78</v>
      </c>
      <c r="E103" s="21">
        <v>5</v>
      </c>
      <c r="F103" s="21">
        <v>15</v>
      </c>
      <c r="G103" s="21">
        <v>19</v>
      </c>
      <c r="H103" s="21">
        <v>6</v>
      </c>
    </row>
    <row r="104" spans="1:8" x14ac:dyDescent="0.2">
      <c r="A104" s="20" t="s">
        <v>191</v>
      </c>
      <c r="B104" s="21">
        <v>162</v>
      </c>
      <c r="C104" s="21">
        <v>56</v>
      </c>
      <c r="D104" s="21">
        <v>81</v>
      </c>
      <c r="E104" s="21">
        <v>10</v>
      </c>
      <c r="F104" s="21">
        <v>6</v>
      </c>
      <c r="G104" s="21">
        <v>6</v>
      </c>
      <c r="H104" s="21">
        <v>3</v>
      </c>
    </row>
    <row r="105" spans="1:8" x14ac:dyDescent="0.2">
      <c r="A105" s="20" t="s">
        <v>192</v>
      </c>
      <c r="B105" s="21">
        <v>43</v>
      </c>
      <c r="C105" s="21">
        <v>17</v>
      </c>
      <c r="D105" s="21">
        <v>20</v>
      </c>
      <c r="E105" s="21">
        <v>0</v>
      </c>
      <c r="F105" s="21">
        <v>3</v>
      </c>
      <c r="G105" s="21">
        <v>3</v>
      </c>
      <c r="H105" s="21">
        <v>0</v>
      </c>
    </row>
    <row r="106" spans="1:8" x14ac:dyDescent="0.2">
      <c r="A106" s="20" t="s">
        <v>193</v>
      </c>
      <c r="B106" s="21">
        <v>53</v>
      </c>
      <c r="C106" s="21">
        <v>18</v>
      </c>
      <c r="D106" s="21">
        <v>26</v>
      </c>
      <c r="E106" s="21">
        <v>1</v>
      </c>
      <c r="F106" s="21">
        <v>3</v>
      </c>
      <c r="G106" s="21">
        <v>4</v>
      </c>
      <c r="H106" s="21">
        <v>1</v>
      </c>
    </row>
    <row r="107" spans="1:8" x14ac:dyDescent="0.2">
      <c r="A107" s="20" t="s">
        <v>389</v>
      </c>
      <c r="B107" s="21">
        <v>9</v>
      </c>
      <c r="C107" s="21">
        <v>5</v>
      </c>
      <c r="D107" s="21">
        <v>2</v>
      </c>
      <c r="E107" s="21">
        <v>0</v>
      </c>
      <c r="F107" s="21">
        <v>0</v>
      </c>
      <c r="G107" s="21">
        <v>1</v>
      </c>
      <c r="H107" s="21">
        <v>1</v>
      </c>
    </row>
    <row r="108" spans="1:8" x14ac:dyDescent="0.2">
      <c r="A108" s="20" t="s">
        <v>366</v>
      </c>
      <c r="B108" s="21">
        <v>60</v>
      </c>
      <c r="C108" s="21">
        <v>27</v>
      </c>
      <c r="D108" s="21">
        <v>17</v>
      </c>
      <c r="E108" s="21">
        <v>4</v>
      </c>
      <c r="F108" s="21">
        <v>3</v>
      </c>
      <c r="G108" s="21">
        <v>6</v>
      </c>
      <c r="H108" s="21">
        <v>3</v>
      </c>
    </row>
    <row r="109" spans="1:8" x14ac:dyDescent="0.2">
      <c r="A109" s="9" t="s">
        <v>390</v>
      </c>
      <c r="B109" s="9"/>
      <c r="C109" s="9"/>
      <c r="D109" s="9"/>
      <c r="E109" s="9"/>
      <c r="F109" s="9"/>
      <c r="G109" s="9"/>
      <c r="H109" s="9"/>
    </row>
    <row r="110" spans="1:8" x14ac:dyDescent="0.2">
      <c r="A110" s="20" t="s">
        <v>391</v>
      </c>
      <c r="B110" s="21">
        <v>197</v>
      </c>
      <c r="C110" s="21">
        <v>90</v>
      </c>
      <c r="D110" s="21">
        <v>82</v>
      </c>
      <c r="E110" s="21">
        <v>4</v>
      </c>
      <c r="F110" s="21">
        <v>3</v>
      </c>
      <c r="G110" s="21">
        <v>12</v>
      </c>
      <c r="H110" s="21">
        <v>6</v>
      </c>
    </row>
    <row r="111" spans="1:8" x14ac:dyDescent="0.2">
      <c r="A111" s="20" t="s">
        <v>392</v>
      </c>
      <c r="B111" s="21">
        <v>522</v>
      </c>
      <c r="C111" s="21">
        <v>198</v>
      </c>
      <c r="D111" s="21">
        <v>224</v>
      </c>
      <c r="E111" s="21">
        <v>24</v>
      </c>
      <c r="F111" s="21">
        <v>26</v>
      </c>
      <c r="G111" s="21">
        <v>40</v>
      </c>
      <c r="H111" s="21">
        <v>10</v>
      </c>
    </row>
    <row r="112" spans="1:8" x14ac:dyDescent="0.2">
      <c r="A112" s="20" t="s">
        <v>393</v>
      </c>
      <c r="B112" s="21">
        <v>392</v>
      </c>
      <c r="C112" s="21">
        <v>131</v>
      </c>
      <c r="D112" s="21">
        <v>172</v>
      </c>
      <c r="E112" s="21">
        <v>23</v>
      </c>
      <c r="F112" s="21">
        <v>30</v>
      </c>
      <c r="G112" s="21">
        <v>24</v>
      </c>
      <c r="H112" s="21">
        <v>12</v>
      </c>
    </row>
    <row r="113" spans="1:8" x14ac:dyDescent="0.2">
      <c r="A113" s="20" t="s">
        <v>394</v>
      </c>
      <c r="B113" s="21">
        <v>163</v>
      </c>
      <c r="C113" s="21">
        <v>71</v>
      </c>
      <c r="D113" s="21">
        <v>52</v>
      </c>
      <c r="E113" s="21">
        <v>13</v>
      </c>
      <c r="F113" s="21">
        <v>6</v>
      </c>
      <c r="G113" s="21">
        <v>15</v>
      </c>
      <c r="H113" s="21">
        <v>6</v>
      </c>
    </row>
    <row r="114" spans="1:8" x14ac:dyDescent="0.2">
      <c r="A114" s="9" t="s">
        <v>395</v>
      </c>
      <c r="B114" s="9"/>
      <c r="C114" s="9"/>
      <c r="D114" s="9"/>
      <c r="E114" s="9"/>
      <c r="F114" s="9"/>
      <c r="G114" s="9"/>
      <c r="H114" s="9"/>
    </row>
    <row r="115" spans="1:8" x14ac:dyDescent="0.2">
      <c r="A115" s="20" t="s">
        <v>396</v>
      </c>
      <c r="B115" s="21">
        <v>165</v>
      </c>
      <c r="C115" s="21">
        <v>67</v>
      </c>
      <c r="D115" s="21">
        <v>67</v>
      </c>
      <c r="E115" s="21">
        <v>4</v>
      </c>
      <c r="F115" s="21">
        <v>9</v>
      </c>
      <c r="G115" s="21">
        <v>15</v>
      </c>
      <c r="H115" s="21">
        <v>3</v>
      </c>
    </row>
    <row r="116" spans="1:8" x14ac:dyDescent="0.2">
      <c r="A116" s="20" t="s">
        <v>397</v>
      </c>
      <c r="B116" s="21">
        <v>321</v>
      </c>
      <c r="C116" s="21">
        <v>125</v>
      </c>
      <c r="D116" s="21">
        <v>140</v>
      </c>
      <c r="E116" s="21">
        <v>20</v>
      </c>
      <c r="F116" s="21">
        <v>13</v>
      </c>
      <c r="G116" s="21">
        <v>16</v>
      </c>
      <c r="H116" s="21">
        <v>7</v>
      </c>
    </row>
    <row r="117" spans="1:8" x14ac:dyDescent="0.2">
      <c r="A117" s="20" t="s">
        <v>879</v>
      </c>
      <c r="B117" s="21">
        <v>316</v>
      </c>
      <c r="C117" s="21">
        <v>106</v>
      </c>
      <c r="D117" s="21">
        <v>136</v>
      </c>
      <c r="E117" s="21">
        <v>21</v>
      </c>
      <c r="F117" s="21">
        <v>22</v>
      </c>
      <c r="G117" s="21">
        <v>23</v>
      </c>
      <c r="H117" s="21">
        <v>8</v>
      </c>
    </row>
    <row r="118" spans="1:8" x14ac:dyDescent="0.2">
      <c r="A118" s="20" t="s">
        <v>398</v>
      </c>
      <c r="B118" s="21">
        <v>177</v>
      </c>
      <c r="C118" s="21">
        <v>68</v>
      </c>
      <c r="D118" s="21">
        <v>71</v>
      </c>
      <c r="E118" s="21">
        <v>7</v>
      </c>
      <c r="F118" s="21">
        <v>13</v>
      </c>
      <c r="G118" s="21">
        <v>13</v>
      </c>
      <c r="H118" s="21">
        <v>5</v>
      </c>
    </row>
    <row r="119" spans="1:8" x14ac:dyDescent="0.2">
      <c r="A119" s="20" t="s">
        <v>399</v>
      </c>
      <c r="B119" s="21">
        <v>132</v>
      </c>
      <c r="C119" s="21">
        <v>61</v>
      </c>
      <c r="D119" s="21">
        <v>50</v>
      </c>
      <c r="E119" s="21">
        <v>4</v>
      </c>
      <c r="F119" s="21">
        <v>2</v>
      </c>
      <c r="G119" s="21">
        <v>11</v>
      </c>
      <c r="H119" s="21">
        <v>4</v>
      </c>
    </row>
    <row r="120" spans="1:8" x14ac:dyDescent="0.2">
      <c r="A120" s="20" t="s">
        <v>400</v>
      </c>
      <c r="B120" s="21">
        <v>163</v>
      </c>
      <c r="C120" s="21">
        <v>63</v>
      </c>
      <c r="D120" s="21">
        <v>66</v>
      </c>
      <c r="E120" s="21">
        <v>8</v>
      </c>
      <c r="F120" s="21">
        <v>6</v>
      </c>
      <c r="G120" s="21">
        <v>13</v>
      </c>
      <c r="H120" s="21">
        <v>7</v>
      </c>
    </row>
    <row r="121" spans="1:8" x14ac:dyDescent="0.2">
      <c r="A121" s="9" t="s">
        <v>401</v>
      </c>
      <c r="B121" s="9"/>
      <c r="C121" s="9"/>
      <c r="D121" s="9"/>
      <c r="E121" s="9"/>
      <c r="F121" s="9"/>
      <c r="G121" s="9"/>
      <c r="H121" s="9"/>
    </row>
    <row r="122" spans="1:8" x14ac:dyDescent="0.2">
      <c r="A122" s="20" t="s">
        <v>878</v>
      </c>
      <c r="B122" s="21">
        <v>55</v>
      </c>
      <c r="C122" s="21">
        <v>27</v>
      </c>
      <c r="D122" s="21">
        <v>23</v>
      </c>
      <c r="E122" s="21">
        <v>0</v>
      </c>
      <c r="F122" s="21">
        <v>2</v>
      </c>
      <c r="G122" s="21">
        <v>2</v>
      </c>
      <c r="H122" s="21">
        <v>1</v>
      </c>
    </row>
    <row r="123" spans="1:8" x14ac:dyDescent="0.2">
      <c r="A123" s="20" t="s">
        <v>402</v>
      </c>
      <c r="B123" s="21">
        <v>110</v>
      </c>
      <c r="C123" s="21">
        <v>40</v>
      </c>
      <c r="D123" s="21">
        <v>44</v>
      </c>
      <c r="E123" s="21">
        <v>4</v>
      </c>
      <c r="F123" s="21">
        <v>7</v>
      </c>
      <c r="G123" s="21">
        <v>13</v>
      </c>
      <c r="H123" s="21">
        <v>2</v>
      </c>
    </row>
    <row r="124" spans="1:8" x14ac:dyDescent="0.2">
      <c r="A124" s="20" t="s">
        <v>397</v>
      </c>
      <c r="B124" s="21">
        <v>321</v>
      </c>
      <c r="C124" s="21">
        <v>125</v>
      </c>
      <c r="D124" s="21">
        <v>140</v>
      </c>
      <c r="E124" s="21">
        <v>20</v>
      </c>
      <c r="F124" s="21">
        <v>13</v>
      </c>
      <c r="G124" s="21">
        <v>16</v>
      </c>
      <c r="H124" s="21">
        <v>7</v>
      </c>
    </row>
    <row r="125" spans="1:8" x14ac:dyDescent="0.2">
      <c r="A125" s="20" t="s">
        <v>403</v>
      </c>
      <c r="B125" s="21">
        <v>92</v>
      </c>
      <c r="C125" s="21">
        <v>36</v>
      </c>
      <c r="D125" s="21">
        <v>38</v>
      </c>
      <c r="E125" s="21">
        <v>4</v>
      </c>
      <c r="F125" s="21">
        <v>6</v>
      </c>
      <c r="G125" s="21">
        <v>7</v>
      </c>
      <c r="H125" s="21">
        <v>1</v>
      </c>
    </row>
    <row r="126" spans="1:8" x14ac:dyDescent="0.2">
      <c r="A126" s="20" t="s">
        <v>404</v>
      </c>
      <c r="B126" s="21">
        <v>77</v>
      </c>
      <c r="C126" s="21">
        <v>20</v>
      </c>
      <c r="D126" s="21">
        <v>34</v>
      </c>
      <c r="E126" s="21">
        <v>6</v>
      </c>
      <c r="F126" s="21">
        <v>6</v>
      </c>
      <c r="G126" s="21">
        <v>8</v>
      </c>
      <c r="H126" s="21">
        <v>3</v>
      </c>
    </row>
    <row r="127" spans="1:8" x14ac:dyDescent="0.2">
      <c r="A127" s="20" t="s">
        <v>405</v>
      </c>
      <c r="B127" s="21">
        <v>147</v>
      </c>
      <c r="C127" s="21">
        <v>50</v>
      </c>
      <c r="D127" s="21">
        <v>64</v>
      </c>
      <c r="E127" s="21">
        <v>11</v>
      </c>
      <c r="F127" s="21">
        <v>10</v>
      </c>
      <c r="G127" s="21">
        <v>8</v>
      </c>
      <c r="H127" s="21">
        <v>4</v>
      </c>
    </row>
    <row r="128" spans="1:8" x14ac:dyDescent="0.2">
      <c r="A128" s="20" t="s">
        <v>398</v>
      </c>
      <c r="B128" s="21">
        <v>177</v>
      </c>
      <c r="C128" s="21">
        <v>68</v>
      </c>
      <c r="D128" s="21">
        <v>71</v>
      </c>
      <c r="E128" s="21">
        <v>7</v>
      </c>
      <c r="F128" s="21">
        <v>13</v>
      </c>
      <c r="G128" s="21">
        <v>13</v>
      </c>
      <c r="H128" s="21">
        <v>5</v>
      </c>
    </row>
    <row r="129" spans="1:8" x14ac:dyDescent="0.2">
      <c r="A129" s="20" t="s">
        <v>406</v>
      </c>
      <c r="B129" s="21">
        <v>99</v>
      </c>
      <c r="C129" s="21">
        <v>47</v>
      </c>
      <c r="D129" s="21">
        <v>34</v>
      </c>
      <c r="E129" s="21">
        <v>3</v>
      </c>
      <c r="F129" s="21">
        <v>2</v>
      </c>
      <c r="G129" s="21">
        <v>9</v>
      </c>
      <c r="H129" s="21">
        <v>4</v>
      </c>
    </row>
    <row r="130" spans="1:8" x14ac:dyDescent="0.2">
      <c r="A130" s="20" t="s">
        <v>407</v>
      </c>
      <c r="B130" s="21">
        <v>33</v>
      </c>
      <c r="C130" s="21">
        <v>14</v>
      </c>
      <c r="D130" s="21">
        <v>16</v>
      </c>
      <c r="E130" s="21">
        <v>1</v>
      </c>
      <c r="F130" s="21">
        <v>0</v>
      </c>
      <c r="G130" s="21">
        <v>2</v>
      </c>
      <c r="H130" s="21">
        <v>0</v>
      </c>
    </row>
    <row r="131" spans="1:8" x14ac:dyDescent="0.2">
      <c r="A131" s="33" t="s">
        <v>400</v>
      </c>
      <c r="B131" s="34">
        <v>163</v>
      </c>
      <c r="C131" s="34">
        <v>63</v>
      </c>
      <c r="D131" s="34">
        <v>66</v>
      </c>
      <c r="E131" s="34">
        <v>8</v>
      </c>
      <c r="F131" s="34">
        <v>6</v>
      </c>
      <c r="G131" s="34">
        <v>13</v>
      </c>
      <c r="H131" s="34">
        <v>7</v>
      </c>
    </row>
  </sheetData>
  <phoneticPr fontId="2"/>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B40D-383D-40F2-AF88-C3619645F420}">
  <dimension ref="A1:O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5" x14ac:dyDescent="0.2">
      <c r="A1" s="11" t="s">
        <v>3</v>
      </c>
      <c r="B1" s="7"/>
    </row>
    <row r="2" spans="1:15" x14ac:dyDescent="0.2">
      <c r="A2" s="15" t="str">
        <f xml:space="preserve"> HYPERLINK("#'目次'!B55","[49]")</f>
        <v>[49]</v>
      </c>
    </row>
    <row r="3" spans="1:15" x14ac:dyDescent="0.2">
      <c r="A3" s="7" t="s">
        <v>3</v>
      </c>
      <c r="B3" s="8" t="s">
        <v>1</v>
      </c>
    </row>
    <row r="4" spans="1:15" x14ac:dyDescent="0.2">
      <c r="A4" s="7" t="s">
        <v>3</v>
      </c>
      <c r="B4" s="8" t="s">
        <v>86</v>
      </c>
    </row>
    <row r="5" spans="1:15" x14ac:dyDescent="0.2">
      <c r="A5" s="7" t="s">
        <v>3</v>
      </c>
      <c r="B5" s="8" t="s">
        <v>85</v>
      </c>
    </row>
    <row r="6" spans="1:15" s="18" customFormat="1" ht="100.8" x14ac:dyDescent="0.2">
      <c r="A6" s="16" t="s">
        <v>3</v>
      </c>
      <c r="B6" s="17" t="s">
        <v>582</v>
      </c>
      <c r="C6" s="17" t="s">
        <v>814</v>
      </c>
      <c r="D6" s="17" t="s">
        <v>815</v>
      </c>
      <c r="E6" s="17" t="s">
        <v>280</v>
      </c>
      <c r="F6" s="17" t="s">
        <v>281</v>
      </c>
      <c r="G6" s="17" t="s">
        <v>282</v>
      </c>
      <c r="H6" s="17" t="s">
        <v>283</v>
      </c>
      <c r="I6" s="17" t="s">
        <v>816</v>
      </c>
      <c r="J6" s="17" t="s">
        <v>817</v>
      </c>
      <c r="K6" s="17" t="s">
        <v>818</v>
      </c>
      <c r="L6" s="17" t="s">
        <v>284</v>
      </c>
      <c r="M6" s="17" t="s">
        <v>634</v>
      </c>
      <c r="N6" s="17" t="s">
        <v>770</v>
      </c>
      <c r="O6" s="17" t="s">
        <v>613</v>
      </c>
    </row>
    <row r="7" spans="1:15" x14ac:dyDescent="0.2">
      <c r="A7" s="19" t="s">
        <v>585</v>
      </c>
      <c r="B7" s="10">
        <v>2677</v>
      </c>
      <c r="C7" s="10">
        <v>640</v>
      </c>
      <c r="D7" s="10">
        <v>636</v>
      </c>
      <c r="E7" s="10">
        <v>180</v>
      </c>
      <c r="F7" s="10">
        <v>175</v>
      </c>
      <c r="G7" s="10">
        <v>575</v>
      </c>
      <c r="H7" s="10">
        <v>163</v>
      </c>
      <c r="I7" s="10">
        <v>258</v>
      </c>
      <c r="J7" s="10">
        <v>343</v>
      </c>
      <c r="K7" s="10">
        <v>260</v>
      </c>
      <c r="L7" s="10">
        <v>161</v>
      </c>
      <c r="M7" s="10">
        <v>86</v>
      </c>
      <c r="N7" s="10">
        <v>1051</v>
      </c>
      <c r="O7" s="10">
        <v>73</v>
      </c>
    </row>
    <row r="8" spans="1:15" x14ac:dyDescent="0.2">
      <c r="A8" s="9" t="s">
        <v>339</v>
      </c>
      <c r="B8" s="9"/>
      <c r="C8" s="9"/>
      <c r="D8" s="9"/>
      <c r="E8" s="9"/>
      <c r="F8" s="9"/>
      <c r="G8" s="9"/>
      <c r="H8" s="9"/>
      <c r="I8" s="9"/>
      <c r="J8" s="9"/>
      <c r="K8" s="9"/>
      <c r="L8" s="9"/>
      <c r="M8" s="9"/>
      <c r="N8" s="9"/>
      <c r="O8" s="9"/>
    </row>
    <row r="9" spans="1:15" x14ac:dyDescent="0.2">
      <c r="A9" s="20" t="s">
        <v>340</v>
      </c>
      <c r="B9" s="21">
        <v>1277</v>
      </c>
      <c r="C9" s="21">
        <v>268</v>
      </c>
      <c r="D9" s="21">
        <v>266</v>
      </c>
      <c r="E9" s="21">
        <v>69</v>
      </c>
      <c r="F9" s="21">
        <v>72</v>
      </c>
      <c r="G9" s="21">
        <v>265</v>
      </c>
      <c r="H9" s="21">
        <v>74</v>
      </c>
      <c r="I9" s="21">
        <v>130</v>
      </c>
      <c r="J9" s="21">
        <v>150</v>
      </c>
      <c r="K9" s="21">
        <v>125</v>
      </c>
      <c r="L9" s="21">
        <v>79</v>
      </c>
      <c r="M9" s="21">
        <v>51</v>
      </c>
      <c r="N9" s="21">
        <v>536</v>
      </c>
      <c r="O9" s="21">
        <v>29</v>
      </c>
    </row>
    <row r="10" spans="1:15" x14ac:dyDescent="0.2">
      <c r="A10" s="20" t="s">
        <v>341</v>
      </c>
      <c r="B10" s="21">
        <v>1400</v>
      </c>
      <c r="C10" s="21">
        <v>372</v>
      </c>
      <c r="D10" s="21">
        <v>370</v>
      </c>
      <c r="E10" s="21">
        <v>111</v>
      </c>
      <c r="F10" s="21">
        <v>103</v>
      </c>
      <c r="G10" s="21">
        <v>310</v>
      </c>
      <c r="H10" s="21">
        <v>89</v>
      </c>
      <c r="I10" s="21">
        <v>128</v>
      </c>
      <c r="J10" s="21">
        <v>193</v>
      </c>
      <c r="K10" s="21">
        <v>135</v>
      </c>
      <c r="L10" s="21">
        <v>82</v>
      </c>
      <c r="M10" s="21">
        <v>35</v>
      </c>
      <c r="N10" s="21">
        <v>515</v>
      </c>
      <c r="O10" s="21">
        <v>44</v>
      </c>
    </row>
    <row r="11" spans="1:15" x14ac:dyDescent="0.2">
      <c r="A11" s="9" t="s">
        <v>342</v>
      </c>
      <c r="B11" s="9"/>
      <c r="C11" s="9"/>
      <c r="D11" s="9"/>
      <c r="E11" s="9"/>
      <c r="F11" s="9"/>
      <c r="G11" s="9"/>
      <c r="H11" s="9"/>
      <c r="I11" s="9"/>
      <c r="J11" s="9"/>
      <c r="K11" s="9"/>
      <c r="L11" s="9"/>
      <c r="M11" s="9"/>
      <c r="N11" s="9"/>
      <c r="O11" s="9"/>
    </row>
    <row r="12" spans="1:15" x14ac:dyDescent="0.2">
      <c r="A12" s="20" t="s">
        <v>343</v>
      </c>
      <c r="B12" s="21">
        <v>610</v>
      </c>
      <c r="C12" s="21">
        <v>119</v>
      </c>
      <c r="D12" s="21">
        <v>117</v>
      </c>
      <c r="E12" s="21">
        <v>43</v>
      </c>
      <c r="F12" s="21">
        <v>35</v>
      </c>
      <c r="G12" s="21">
        <v>138</v>
      </c>
      <c r="H12" s="21">
        <v>35</v>
      </c>
      <c r="I12" s="21">
        <v>54</v>
      </c>
      <c r="J12" s="21">
        <v>95</v>
      </c>
      <c r="K12" s="21">
        <v>58</v>
      </c>
      <c r="L12" s="21">
        <v>61</v>
      </c>
      <c r="M12" s="21">
        <v>23</v>
      </c>
      <c r="N12" s="21">
        <v>240</v>
      </c>
      <c r="O12" s="21">
        <v>6</v>
      </c>
    </row>
    <row r="13" spans="1:15" x14ac:dyDescent="0.2">
      <c r="A13" s="20" t="s">
        <v>344</v>
      </c>
      <c r="B13" s="21">
        <v>755</v>
      </c>
      <c r="C13" s="21">
        <v>171</v>
      </c>
      <c r="D13" s="21">
        <v>150</v>
      </c>
      <c r="E13" s="21">
        <v>45</v>
      </c>
      <c r="F13" s="21">
        <v>46</v>
      </c>
      <c r="G13" s="21">
        <v>155</v>
      </c>
      <c r="H13" s="21">
        <v>48</v>
      </c>
      <c r="I13" s="21">
        <v>71</v>
      </c>
      <c r="J13" s="21">
        <v>97</v>
      </c>
      <c r="K13" s="21">
        <v>73</v>
      </c>
      <c r="L13" s="21">
        <v>44</v>
      </c>
      <c r="M13" s="21">
        <v>24</v>
      </c>
      <c r="N13" s="21">
        <v>325</v>
      </c>
      <c r="O13" s="21">
        <v>10</v>
      </c>
    </row>
    <row r="14" spans="1:15" x14ac:dyDescent="0.2">
      <c r="A14" s="20" t="s">
        <v>345</v>
      </c>
      <c r="B14" s="21">
        <v>601</v>
      </c>
      <c r="C14" s="21">
        <v>156</v>
      </c>
      <c r="D14" s="21">
        <v>152</v>
      </c>
      <c r="E14" s="21">
        <v>39</v>
      </c>
      <c r="F14" s="21">
        <v>45</v>
      </c>
      <c r="G14" s="21">
        <v>136</v>
      </c>
      <c r="H14" s="21">
        <v>37</v>
      </c>
      <c r="I14" s="21">
        <v>60</v>
      </c>
      <c r="J14" s="21">
        <v>69</v>
      </c>
      <c r="K14" s="21">
        <v>70</v>
      </c>
      <c r="L14" s="21">
        <v>28</v>
      </c>
      <c r="M14" s="21">
        <v>19</v>
      </c>
      <c r="N14" s="21">
        <v>205</v>
      </c>
      <c r="O14" s="21">
        <v>19</v>
      </c>
    </row>
    <row r="15" spans="1:15" x14ac:dyDescent="0.2">
      <c r="A15" s="20" t="s">
        <v>346</v>
      </c>
      <c r="B15" s="21">
        <v>425</v>
      </c>
      <c r="C15" s="21">
        <v>108</v>
      </c>
      <c r="D15" s="21">
        <v>126</v>
      </c>
      <c r="E15" s="21">
        <v>39</v>
      </c>
      <c r="F15" s="21">
        <v>29</v>
      </c>
      <c r="G15" s="21">
        <v>90</v>
      </c>
      <c r="H15" s="21">
        <v>27</v>
      </c>
      <c r="I15" s="21">
        <v>48</v>
      </c>
      <c r="J15" s="21">
        <v>47</v>
      </c>
      <c r="K15" s="21">
        <v>41</v>
      </c>
      <c r="L15" s="21">
        <v>18</v>
      </c>
      <c r="M15" s="21">
        <v>13</v>
      </c>
      <c r="N15" s="21">
        <v>170</v>
      </c>
      <c r="O15" s="21">
        <v>19</v>
      </c>
    </row>
    <row r="16" spans="1:15" x14ac:dyDescent="0.2">
      <c r="A16" s="20" t="s">
        <v>347</v>
      </c>
      <c r="B16" s="21">
        <v>217</v>
      </c>
      <c r="C16" s="21">
        <v>61</v>
      </c>
      <c r="D16" s="21">
        <v>64</v>
      </c>
      <c r="E16" s="21">
        <v>12</v>
      </c>
      <c r="F16" s="21">
        <v>17</v>
      </c>
      <c r="G16" s="21">
        <v>42</v>
      </c>
      <c r="H16" s="21">
        <v>14</v>
      </c>
      <c r="I16" s="21">
        <v>20</v>
      </c>
      <c r="J16" s="21">
        <v>29</v>
      </c>
      <c r="K16" s="21">
        <v>14</v>
      </c>
      <c r="L16" s="21">
        <v>9</v>
      </c>
      <c r="M16" s="21">
        <v>7</v>
      </c>
      <c r="N16" s="21">
        <v>86</v>
      </c>
      <c r="O16" s="21">
        <v>16</v>
      </c>
    </row>
    <row r="17" spans="1:15" x14ac:dyDescent="0.2">
      <c r="A17" s="20" t="s">
        <v>348</v>
      </c>
      <c r="B17" s="21">
        <v>56</v>
      </c>
      <c r="C17" s="21">
        <v>23</v>
      </c>
      <c r="D17" s="21">
        <v>24</v>
      </c>
      <c r="E17" s="21">
        <v>1</v>
      </c>
      <c r="F17" s="21">
        <v>3</v>
      </c>
      <c r="G17" s="21">
        <v>14</v>
      </c>
      <c r="H17" s="21">
        <v>2</v>
      </c>
      <c r="I17" s="21">
        <v>5</v>
      </c>
      <c r="J17" s="21">
        <v>6</v>
      </c>
      <c r="K17" s="21">
        <v>3</v>
      </c>
      <c r="L17" s="21">
        <v>1</v>
      </c>
      <c r="M17" s="21">
        <v>0</v>
      </c>
      <c r="N17" s="21">
        <v>17</v>
      </c>
      <c r="O17" s="21">
        <v>3</v>
      </c>
    </row>
    <row r="18" spans="1:15" x14ac:dyDescent="0.2">
      <c r="A18" s="20" t="s">
        <v>349</v>
      </c>
      <c r="B18" s="21">
        <v>13</v>
      </c>
      <c r="C18" s="21">
        <v>2</v>
      </c>
      <c r="D18" s="21">
        <v>3</v>
      </c>
      <c r="E18" s="21">
        <v>1</v>
      </c>
      <c r="F18" s="21">
        <v>0</v>
      </c>
      <c r="G18" s="21">
        <v>0</v>
      </c>
      <c r="H18" s="21">
        <v>0</v>
      </c>
      <c r="I18" s="21">
        <v>0</v>
      </c>
      <c r="J18" s="21">
        <v>0</v>
      </c>
      <c r="K18" s="21">
        <v>1</v>
      </c>
      <c r="L18" s="21">
        <v>0</v>
      </c>
      <c r="M18" s="21">
        <v>0</v>
      </c>
      <c r="N18" s="21">
        <v>8</v>
      </c>
      <c r="O18" s="21">
        <v>0</v>
      </c>
    </row>
    <row r="19" spans="1:15" x14ac:dyDescent="0.2">
      <c r="A19" s="20" t="s">
        <v>350</v>
      </c>
      <c r="B19" s="21">
        <v>1365</v>
      </c>
      <c r="C19" s="21">
        <v>290</v>
      </c>
      <c r="D19" s="21">
        <v>267</v>
      </c>
      <c r="E19" s="21">
        <v>88</v>
      </c>
      <c r="F19" s="21">
        <v>81</v>
      </c>
      <c r="G19" s="21">
        <v>293</v>
      </c>
      <c r="H19" s="21">
        <v>83</v>
      </c>
      <c r="I19" s="21">
        <v>125</v>
      </c>
      <c r="J19" s="21">
        <v>192</v>
      </c>
      <c r="K19" s="21">
        <v>131</v>
      </c>
      <c r="L19" s="21">
        <v>105</v>
      </c>
      <c r="M19" s="21">
        <v>47</v>
      </c>
      <c r="N19" s="21">
        <v>565</v>
      </c>
      <c r="O19" s="21">
        <v>16</v>
      </c>
    </row>
    <row r="20" spans="1:15" x14ac:dyDescent="0.2">
      <c r="A20" s="20" t="s">
        <v>351</v>
      </c>
      <c r="B20" s="21">
        <v>1026</v>
      </c>
      <c r="C20" s="21">
        <v>264</v>
      </c>
      <c r="D20" s="21">
        <v>278</v>
      </c>
      <c r="E20" s="21">
        <v>78</v>
      </c>
      <c r="F20" s="21">
        <v>74</v>
      </c>
      <c r="G20" s="21">
        <v>226</v>
      </c>
      <c r="H20" s="21">
        <v>64</v>
      </c>
      <c r="I20" s="21">
        <v>108</v>
      </c>
      <c r="J20" s="21">
        <v>116</v>
      </c>
      <c r="K20" s="21">
        <v>111</v>
      </c>
      <c r="L20" s="21">
        <v>46</v>
      </c>
      <c r="M20" s="21">
        <v>32</v>
      </c>
      <c r="N20" s="21">
        <v>375</v>
      </c>
      <c r="O20" s="21">
        <v>38</v>
      </c>
    </row>
    <row r="21" spans="1:15" x14ac:dyDescent="0.2">
      <c r="A21" s="20" t="s">
        <v>352</v>
      </c>
      <c r="B21" s="21">
        <v>286</v>
      </c>
      <c r="C21" s="21">
        <v>86</v>
      </c>
      <c r="D21" s="21">
        <v>91</v>
      </c>
      <c r="E21" s="21">
        <v>14</v>
      </c>
      <c r="F21" s="21">
        <v>20</v>
      </c>
      <c r="G21" s="21">
        <v>56</v>
      </c>
      <c r="H21" s="21">
        <v>16</v>
      </c>
      <c r="I21" s="21">
        <v>25</v>
      </c>
      <c r="J21" s="21">
        <v>35</v>
      </c>
      <c r="K21" s="21">
        <v>18</v>
      </c>
      <c r="L21" s="21">
        <v>10</v>
      </c>
      <c r="M21" s="21">
        <v>7</v>
      </c>
      <c r="N21" s="21">
        <v>111</v>
      </c>
      <c r="O21" s="21">
        <v>19</v>
      </c>
    </row>
    <row r="22" spans="1:15" x14ac:dyDescent="0.2">
      <c r="A22" s="20" t="s">
        <v>353</v>
      </c>
      <c r="B22" s="21">
        <v>1312</v>
      </c>
      <c r="C22" s="21">
        <v>350</v>
      </c>
      <c r="D22" s="21">
        <v>369</v>
      </c>
      <c r="E22" s="21">
        <v>92</v>
      </c>
      <c r="F22" s="21">
        <v>94</v>
      </c>
      <c r="G22" s="21">
        <v>282</v>
      </c>
      <c r="H22" s="21">
        <v>80</v>
      </c>
      <c r="I22" s="21">
        <v>133</v>
      </c>
      <c r="J22" s="21">
        <v>151</v>
      </c>
      <c r="K22" s="21">
        <v>129</v>
      </c>
      <c r="L22" s="21">
        <v>56</v>
      </c>
      <c r="M22" s="21">
        <v>39</v>
      </c>
      <c r="N22" s="21">
        <v>486</v>
      </c>
      <c r="O22" s="21">
        <v>57</v>
      </c>
    </row>
    <row r="23" spans="1:15" x14ac:dyDescent="0.2">
      <c r="A23" s="9" t="s">
        <v>354</v>
      </c>
      <c r="B23" s="10">
        <v>298</v>
      </c>
      <c r="C23" s="10">
        <v>52</v>
      </c>
      <c r="D23" s="10">
        <v>53</v>
      </c>
      <c r="E23" s="10">
        <v>19</v>
      </c>
      <c r="F23" s="10">
        <v>15</v>
      </c>
      <c r="G23" s="10">
        <v>64</v>
      </c>
      <c r="H23" s="10">
        <v>14</v>
      </c>
      <c r="I23" s="10">
        <v>29</v>
      </c>
      <c r="J23" s="10">
        <v>37</v>
      </c>
      <c r="K23" s="10">
        <v>23</v>
      </c>
      <c r="L23" s="10">
        <v>29</v>
      </c>
      <c r="M23" s="10">
        <v>14</v>
      </c>
      <c r="N23" s="10">
        <v>132</v>
      </c>
      <c r="O23" s="10">
        <v>2</v>
      </c>
    </row>
    <row r="24" spans="1:15" x14ac:dyDescent="0.2">
      <c r="A24" s="20" t="s">
        <v>344</v>
      </c>
      <c r="B24" s="21">
        <v>388</v>
      </c>
      <c r="C24" s="21">
        <v>77</v>
      </c>
      <c r="D24" s="21">
        <v>64</v>
      </c>
      <c r="E24" s="21">
        <v>19</v>
      </c>
      <c r="F24" s="21">
        <v>22</v>
      </c>
      <c r="G24" s="21">
        <v>78</v>
      </c>
      <c r="H24" s="21">
        <v>20</v>
      </c>
      <c r="I24" s="21">
        <v>35</v>
      </c>
      <c r="J24" s="21">
        <v>55</v>
      </c>
      <c r="K24" s="21">
        <v>39</v>
      </c>
      <c r="L24" s="21">
        <v>22</v>
      </c>
      <c r="M24" s="21">
        <v>17</v>
      </c>
      <c r="N24" s="21">
        <v>173</v>
      </c>
      <c r="O24" s="21">
        <v>5</v>
      </c>
    </row>
    <row r="25" spans="1:15" x14ac:dyDescent="0.2">
      <c r="A25" s="20" t="s">
        <v>345</v>
      </c>
      <c r="B25" s="21">
        <v>299</v>
      </c>
      <c r="C25" s="21">
        <v>72</v>
      </c>
      <c r="D25" s="21">
        <v>68</v>
      </c>
      <c r="E25" s="21">
        <v>17</v>
      </c>
      <c r="F25" s="21">
        <v>21</v>
      </c>
      <c r="G25" s="21">
        <v>67</v>
      </c>
      <c r="H25" s="21">
        <v>22</v>
      </c>
      <c r="I25" s="21">
        <v>36</v>
      </c>
      <c r="J25" s="21">
        <v>31</v>
      </c>
      <c r="K25" s="21">
        <v>40</v>
      </c>
      <c r="L25" s="21">
        <v>17</v>
      </c>
      <c r="M25" s="21">
        <v>11</v>
      </c>
      <c r="N25" s="21">
        <v>104</v>
      </c>
      <c r="O25" s="21">
        <v>7</v>
      </c>
    </row>
    <row r="26" spans="1:15" x14ac:dyDescent="0.2">
      <c r="A26" s="20" t="s">
        <v>346</v>
      </c>
      <c r="B26" s="21">
        <v>192</v>
      </c>
      <c r="C26" s="21">
        <v>39</v>
      </c>
      <c r="D26" s="21">
        <v>52</v>
      </c>
      <c r="E26" s="21">
        <v>11</v>
      </c>
      <c r="F26" s="21">
        <v>9</v>
      </c>
      <c r="G26" s="21">
        <v>38</v>
      </c>
      <c r="H26" s="21">
        <v>11</v>
      </c>
      <c r="I26" s="21">
        <v>20</v>
      </c>
      <c r="J26" s="21">
        <v>16</v>
      </c>
      <c r="K26" s="21">
        <v>20</v>
      </c>
      <c r="L26" s="21">
        <v>8</v>
      </c>
      <c r="M26" s="21">
        <v>7</v>
      </c>
      <c r="N26" s="21">
        <v>85</v>
      </c>
      <c r="O26" s="21">
        <v>7</v>
      </c>
    </row>
    <row r="27" spans="1:15" x14ac:dyDescent="0.2">
      <c r="A27" s="20" t="s">
        <v>347</v>
      </c>
      <c r="B27" s="21">
        <v>77</v>
      </c>
      <c r="C27" s="21">
        <v>18</v>
      </c>
      <c r="D27" s="21">
        <v>21</v>
      </c>
      <c r="E27" s="21">
        <v>2</v>
      </c>
      <c r="F27" s="21">
        <v>4</v>
      </c>
      <c r="G27" s="21">
        <v>14</v>
      </c>
      <c r="H27" s="21">
        <v>5</v>
      </c>
      <c r="I27" s="21">
        <v>7</v>
      </c>
      <c r="J27" s="21">
        <v>8</v>
      </c>
      <c r="K27" s="21">
        <v>2</v>
      </c>
      <c r="L27" s="21">
        <v>3</v>
      </c>
      <c r="M27" s="21">
        <v>2</v>
      </c>
      <c r="N27" s="21">
        <v>32</v>
      </c>
      <c r="O27" s="21">
        <v>8</v>
      </c>
    </row>
    <row r="28" spans="1:15" x14ac:dyDescent="0.2">
      <c r="A28" s="20" t="s">
        <v>348</v>
      </c>
      <c r="B28" s="21">
        <v>19</v>
      </c>
      <c r="C28" s="21">
        <v>9</v>
      </c>
      <c r="D28" s="21">
        <v>8</v>
      </c>
      <c r="E28" s="21">
        <v>1</v>
      </c>
      <c r="F28" s="21">
        <v>1</v>
      </c>
      <c r="G28" s="21">
        <v>4</v>
      </c>
      <c r="H28" s="21">
        <v>2</v>
      </c>
      <c r="I28" s="21">
        <v>3</v>
      </c>
      <c r="J28" s="21">
        <v>3</v>
      </c>
      <c r="K28" s="21">
        <v>1</v>
      </c>
      <c r="L28" s="21">
        <v>0</v>
      </c>
      <c r="M28" s="21">
        <v>0</v>
      </c>
      <c r="N28" s="21">
        <v>7</v>
      </c>
      <c r="O28" s="21">
        <v>0</v>
      </c>
    </row>
    <row r="29" spans="1:15" x14ac:dyDescent="0.2">
      <c r="A29" s="20" t="s">
        <v>349</v>
      </c>
      <c r="B29" s="21">
        <v>4</v>
      </c>
      <c r="C29" s="21">
        <v>1</v>
      </c>
      <c r="D29" s="21">
        <v>0</v>
      </c>
      <c r="E29" s="21">
        <v>0</v>
      </c>
      <c r="F29" s="21">
        <v>0</v>
      </c>
      <c r="G29" s="21">
        <v>0</v>
      </c>
      <c r="H29" s="21">
        <v>0</v>
      </c>
      <c r="I29" s="21">
        <v>0</v>
      </c>
      <c r="J29" s="21">
        <v>0</v>
      </c>
      <c r="K29" s="21">
        <v>0</v>
      </c>
      <c r="L29" s="21">
        <v>0</v>
      </c>
      <c r="M29" s="21">
        <v>0</v>
      </c>
      <c r="N29" s="21">
        <v>3</v>
      </c>
      <c r="O29" s="21">
        <v>0</v>
      </c>
    </row>
    <row r="30" spans="1:15" x14ac:dyDescent="0.2">
      <c r="A30" s="20" t="s">
        <v>350</v>
      </c>
      <c r="B30" s="21">
        <v>686</v>
      </c>
      <c r="C30" s="21">
        <v>129</v>
      </c>
      <c r="D30" s="21">
        <v>117</v>
      </c>
      <c r="E30" s="21">
        <v>38</v>
      </c>
      <c r="F30" s="21">
        <v>37</v>
      </c>
      <c r="G30" s="21">
        <v>142</v>
      </c>
      <c r="H30" s="21">
        <v>34</v>
      </c>
      <c r="I30" s="21">
        <v>64</v>
      </c>
      <c r="J30" s="21">
        <v>92</v>
      </c>
      <c r="K30" s="21">
        <v>62</v>
      </c>
      <c r="L30" s="21">
        <v>51</v>
      </c>
      <c r="M30" s="21">
        <v>31</v>
      </c>
      <c r="N30" s="21">
        <v>305</v>
      </c>
      <c r="O30" s="21">
        <v>7</v>
      </c>
    </row>
    <row r="31" spans="1:15" x14ac:dyDescent="0.2">
      <c r="A31" s="20" t="s">
        <v>351</v>
      </c>
      <c r="B31" s="21">
        <v>491</v>
      </c>
      <c r="C31" s="21">
        <v>111</v>
      </c>
      <c r="D31" s="21">
        <v>120</v>
      </c>
      <c r="E31" s="21">
        <v>28</v>
      </c>
      <c r="F31" s="21">
        <v>30</v>
      </c>
      <c r="G31" s="21">
        <v>105</v>
      </c>
      <c r="H31" s="21">
        <v>33</v>
      </c>
      <c r="I31" s="21">
        <v>56</v>
      </c>
      <c r="J31" s="21">
        <v>47</v>
      </c>
      <c r="K31" s="21">
        <v>60</v>
      </c>
      <c r="L31" s="21">
        <v>25</v>
      </c>
      <c r="M31" s="21">
        <v>18</v>
      </c>
      <c r="N31" s="21">
        <v>189</v>
      </c>
      <c r="O31" s="21">
        <v>14</v>
      </c>
    </row>
    <row r="32" spans="1:15" x14ac:dyDescent="0.2">
      <c r="A32" s="20" t="s">
        <v>352</v>
      </c>
      <c r="B32" s="21">
        <v>100</v>
      </c>
      <c r="C32" s="21">
        <v>28</v>
      </c>
      <c r="D32" s="21">
        <v>29</v>
      </c>
      <c r="E32" s="21">
        <v>3</v>
      </c>
      <c r="F32" s="21">
        <v>5</v>
      </c>
      <c r="G32" s="21">
        <v>18</v>
      </c>
      <c r="H32" s="21">
        <v>7</v>
      </c>
      <c r="I32" s="21">
        <v>10</v>
      </c>
      <c r="J32" s="21">
        <v>11</v>
      </c>
      <c r="K32" s="21">
        <v>3</v>
      </c>
      <c r="L32" s="21">
        <v>3</v>
      </c>
      <c r="M32" s="21">
        <v>2</v>
      </c>
      <c r="N32" s="21">
        <v>42</v>
      </c>
      <c r="O32" s="21">
        <v>8</v>
      </c>
    </row>
    <row r="33" spans="1:15" x14ac:dyDescent="0.2">
      <c r="A33" s="20" t="s">
        <v>353</v>
      </c>
      <c r="B33" s="21">
        <v>591</v>
      </c>
      <c r="C33" s="21">
        <v>139</v>
      </c>
      <c r="D33" s="21">
        <v>149</v>
      </c>
      <c r="E33" s="21">
        <v>31</v>
      </c>
      <c r="F33" s="21">
        <v>35</v>
      </c>
      <c r="G33" s="21">
        <v>123</v>
      </c>
      <c r="H33" s="21">
        <v>40</v>
      </c>
      <c r="I33" s="21">
        <v>66</v>
      </c>
      <c r="J33" s="21">
        <v>58</v>
      </c>
      <c r="K33" s="21">
        <v>63</v>
      </c>
      <c r="L33" s="21">
        <v>28</v>
      </c>
      <c r="M33" s="21">
        <v>20</v>
      </c>
      <c r="N33" s="21">
        <v>231</v>
      </c>
      <c r="O33" s="21">
        <v>22</v>
      </c>
    </row>
    <row r="34" spans="1:15" x14ac:dyDescent="0.2">
      <c r="A34" s="9" t="s">
        <v>355</v>
      </c>
      <c r="B34" s="10">
        <v>312</v>
      </c>
      <c r="C34" s="10">
        <v>67</v>
      </c>
      <c r="D34" s="10">
        <v>64</v>
      </c>
      <c r="E34" s="10">
        <v>24</v>
      </c>
      <c r="F34" s="10">
        <v>20</v>
      </c>
      <c r="G34" s="10">
        <v>74</v>
      </c>
      <c r="H34" s="10">
        <v>21</v>
      </c>
      <c r="I34" s="10">
        <v>25</v>
      </c>
      <c r="J34" s="10">
        <v>58</v>
      </c>
      <c r="K34" s="10">
        <v>35</v>
      </c>
      <c r="L34" s="10">
        <v>32</v>
      </c>
      <c r="M34" s="10">
        <v>9</v>
      </c>
      <c r="N34" s="10">
        <v>108</v>
      </c>
      <c r="O34" s="10">
        <v>4</v>
      </c>
    </row>
    <row r="35" spans="1:15" x14ac:dyDescent="0.2">
      <c r="A35" s="20" t="s">
        <v>344</v>
      </c>
      <c r="B35" s="21">
        <v>367</v>
      </c>
      <c r="C35" s="21">
        <v>94</v>
      </c>
      <c r="D35" s="21">
        <v>86</v>
      </c>
      <c r="E35" s="21">
        <v>26</v>
      </c>
      <c r="F35" s="21">
        <v>24</v>
      </c>
      <c r="G35" s="21">
        <v>77</v>
      </c>
      <c r="H35" s="21">
        <v>28</v>
      </c>
      <c r="I35" s="21">
        <v>36</v>
      </c>
      <c r="J35" s="21">
        <v>42</v>
      </c>
      <c r="K35" s="21">
        <v>34</v>
      </c>
      <c r="L35" s="21">
        <v>22</v>
      </c>
      <c r="M35" s="21">
        <v>7</v>
      </c>
      <c r="N35" s="21">
        <v>152</v>
      </c>
      <c r="O35" s="21">
        <v>5</v>
      </c>
    </row>
    <row r="36" spans="1:15" x14ac:dyDescent="0.2">
      <c r="A36" s="20" t="s">
        <v>345</v>
      </c>
      <c r="B36" s="21">
        <v>302</v>
      </c>
      <c r="C36" s="21">
        <v>84</v>
      </c>
      <c r="D36" s="21">
        <v>84</v>
      </c>
      <c r="E36" s="21">
        <v>22</v>
      </c>
      <c r="F36" s="21">
        <v>24</v>
      </c>
      <c r="G36" s="21">
        <v>69</v>
      </c>
      <c r="H36" s="21">
        <v>15</v>
      </c>
      <c r="I36" s="21">
        <v>24</v>
      </c>
      <c r="J36" s="21">
        <v>38</v>
      </c>
      <c r="K36" s="21">
        <v>30</v>
      </c>
      <c r="L36" s="21">
        <v>11</v>
      </c>
      <c r="M36" s="21">
        <v>8</v>
      </c>
      <c r="N36" s="21">
        <v>101</v>
      </c>
      <c r="O36" s="21">
        <v>12</v>
      </c>
    </row>
    <row r="37" spans="1:15" x14ac:dyDescent="0.2">
      <c r="A37" s="20" t="s">
        <v>346</v>
      </c>
      <c r="B37" s="21">
        <v>233</v>
      </c>
      <c r="C37" s="21">
        <v>69</v>
      </c>
      <c r="D37" s="21">
        <v>74</v>
      </c>
      <c r="E37" s="21">
        <v>28</v>
      </c>
      <c r="F37" s="21">
        <v>20</v>
      </c>
      <c r="G37" s="21">
        <v>52</v>
      </c>
      <c r="H37" s="21">
        <v>16</v>
      </c>
      <c r="I37" s="21">
        <v>28</v>
      </c>
      <c r="J37" s="21">
        <v>31</v>
      </c>
      <c r="K37" s="21">
        <v>21</v>
      </c>
      <c r="L37" s="21">
        <v>10</v>
      </c>
      <c r="M37" s="21">
        <v>6</v>
      </c>
      <c r="N37" s="21">
        <v>85</v>
      </c>
      <c r="O37" s="21">
        <v>12</v>
      </c>
    </row>
    <row r="38" spans="1:15" x14ac:dyDescent="0.2">
      <c r="A38" s="20" t="s">
        <v>347</v>
      </c>
      <c r="B38" s="21">
        <v>140</v>
      </c>
      <c r="C38" s="21">
        <v>43</v>
      </c>
      <c r="D38" s="21">
        <v>43</v>
      </c>
      <c r="E38" s="21">
        <v>10</v>
      </c>
      <c r="F38" s="21">
        <v>13</v>
      </c>
      <c r="G38" s="21">
        <v>28</v>
      </c>
      <c r="H38" s="21">
        <v>9</v>
      </c>
      <c r="I38" s="21">
        <v>13</v>
      </c>
      <c r="J38" s="21">
        <v>21</v>
      </c>
      <c r="K38" s="21">
        <v>12</v>
      </c>
      <c r="L38" s="21">
        <v>6</v>
      </c>
      <c r="M38" s="21">
        <v>5</v>
      </c>
      <c r="N38" s="21">
        <v>54</v>
      </c>
      <c r="O38" s="21">
        <v>8</v>
      </c>
    </row>
    <row r="39" spans="1:15" x14ac:dyDescent="0.2">
      <c r="A39" s="20" t="s">
        <v>348</v>
      </c>
      <c r="B39" s="21">
        <v>37</v>
      </c>
      <c r="C39" s="21">
        <v>14</v>
      </c>
      <c r="D39" s="21">
        <v>16</v>
      </c>
      <c r="E39" s="21">
        <v>0</v>
      </c>
      <c r="F39" s="21">
        <v>2</v>
      </c>
      <c r="G39" s="21">
        <v>10</v>
      </c>
      <c r="H39" s="21">
        <v>0</v>
      </c>
      <c r="I39" s="21">
        <v>2</v>
      </c>
      <c r="J39" s="21">
        <v>3</v>
      </c>
      <c r="K39" s="21">
        <v>2</v>
      </c>
      <c r="L39" s="21">
        <v>1</v>
      </c>
      <c r="M39" s="21">
        <v>0</v>
      </c>
      <c r="N39" s="21">
        <v>10</v>
      </c>
      <c r="O39" s="21">
        <v>3</v>
      </c>
    </row>
    <row r="40" spans="1:15" x14ac:dyDescent="0.2">
      <c r="A40" s="20" t="s">
        <v>349</v>
      </c>
      <c r="B40" s="21">
        <v>9</v>
      </c>
      <c r="C40" s="21">
        <v>1</v>
      </c>
      <c r="D40" s="21">
        <v>3</v>
      </c>
      <c r="E40" s="21">
        <v>1</v>
      </c>
      <c r="F40" s="21">
        <v>0</v>
      </c>
      <c r="G40" s="21">
        <v>0</v>
      </c>
      <c r="H40" s="21">
        <v>0</v>
      </c>
      <c r="I40" s="21">
        <v>0</v>
      </c>
      <c r="J40" s="21">
        <v>0</v>
      </c>
      <c r="K40" s="21">
        <v>1</v>
      </c>
      <c r="L40" s="21">
        <v>0</v>
      </c>
      <c r="M40" s="21">
        <v>0</v>
      </c>
      <c r="N40" s="21">
        <v>5</v>
      </c>
      <c r="O40" s="21">
        <v>0</v>
      </c>
    </row>
    <row r="41" spans="1:15" x14ac:dyDescent="0.2">
      <c r="A41" s="20" t="s">
        <v>350</v>
      </c>
      <c r="B41" s="21">
        <v>679</v>
      </c>
      <c r="C41" s="21">
        <v>161</v>
      </c>
      <c r="D41" s="21">
        <v>150</v>
      </c>
      <c r="E41" s="21">
        <v>50</v>
      </c>
      <c r="F41" s="21">
        <v>44</v>
      </c>
      <c r="G41" s="21">
        <v>151</v>
      </c>
      <c r="H41" s="21">
        <v>49</v>
      </c>
      <c r="I41" s="21">
        <v>61</v>
      </c>
      <c r="J41" s="21">
        <v>100</v>
      </c>
      <c r="K41" s="21">
        <v>69</v>
      </c>
      <c r="L41" s="21">
        <v>54</v>
      </c>
      <c r="M41" s="21">
        <v>16</v>
      </c>
      <c r="N41" s="21">
        <v>260</v>
      </c>
      <c r="O41" s="21">
        <v>9</v>
      </c>
    </row>
    <row r="42" spans="1:15" x14ac:dyDescent="0.2">
      <c r="A42" s="20" t="s">
        <v>351</v>
      </c>
      <c r="B42" s="21">
        <v>535</v>
      </c>
      <c r="C42" s="21">
        <v>153</v>
      </c>
      <c r="D42" s="21">
        <v>158</v>
      </c>
      <c r="E42" s="21">
        <v>50</v>
      </c>
      <c r="F42" s="21">
        <v>44</v>
      </c>
      <c r="G42" s="21">
        <v>121</v>
      </c>
      <c r="H42" s="21">
        <v>31</v>
      </c>
      <c r="I42" s="21">
        <v>52</v>
      </c>
      <c r="J42" s="21">
        <v>69</v>
      </c>
      <c r="K42" s="21">
        <v>51</v>
      </c>
      <c r="L42" s="21">
        <v>21</v>
      </c>
      <c r="M42" s="21">
        <v>14</v>
      </c>
      <c r="N42" s="21">
        <v>186</v>
      </c>
      <c r="O42" s="21">
        <v>24</v>
      </c>
    </row>
    <row r="43" spans="1:15" x14ac:dyDescent="0.2">
      <c r="A43" s="20" t="s">
        <v>352</v>
      </c>
      <c r="B43" s="21">
        <v>186</v>
      </c>
      <c r="C43" s="21">
        <v>58</v>
      </c>
      <c r="D43" s="21">
        <v>62</v>
      </c>
      <c r="E43" s="21">
        <v>11</v>
      </c>
      <c r="F43" s="21">
        <v>15</v>
      </c>
      <c r="G43" s="21">
        <v>38</v>
      </c>
      <c r="H43" s="21">
        <v>9</v>
      </c>
      <c r="I43" s="21">
        <v>15</v>
      </c>
      <c r="J43" s="21">
        <v>24</v>
      </c>
      <c r="K43" s="21">
        <v>15</v>
      </c>
      <c r="L43" s="21">
        <v>7</v>
      </c>
      <c r="M43" s="21">
        <v>5</v>
      </c>
      <c r="N43" s="21">
        <v>69</v>
      </c>
      <c r="O43" s="21">
        <v>11</v>
      </c>
    </row>
    <row r="44" spans="1:15" x14ac:dyDescent="0.2">
      <c r="A44" s="20" t="s">
        <v>353</v>
      </c>
      <c r="B44" s="21">
        <v>721</v>
      </c>
      <c r="C44" s="21">
        <v>211</v>
      </c>
      <c r="D44" s="21">
        <v>220</v>
      </c>
      <c r="E44" s="21">
        <v>61</v>
      </c>
      <c r="F44" s="21">
        <v>59</v>
      </c>
      <c r="G44" s="21">
        <v>159</v>
      </c>
      <c r="H44" s="21">
        <v>40</v>
      </c>
      <c r="I44" s="21">
        <v>67</v>
      </c>
      <c r="J44" s="21">
        <v>93</v>
      </c>
      <c r="K44" s="21">
        <v>66</v>
      </c>
      <c r="L44" s="21">
        <v>28</v>
      </c>
      <c r="M44" s="21">
        <v>19</v>
      </c>
      <c r="N44" s="21">
        <v>255</v>
      </c>
      <c r="O44" s="21">
        <v>35</v>
      </c>
    </row>
    <row r="45" spans="1:15" x14ac:dyDescent="0.2">
      <c r="A45" s="9" t="s">
        <v>356</v>
      </c>
      <c r="B45" s="9"/>
      <c r="C45" s="9"/>
      <c r="D45" s="9"/>
      <c r="E45" s="9"/>
      <c r="F45" s="9"/>
      <c r="G45" s="9"/>
      <c r="H45" s="9"/>
      <c r="I45" s="9"/>
      <c r="J45" s="9"/>
      <c r="K45" s="9"/>
      <c r="L45" s="9"/>
      <c r="M45" s="9"/>
      <c r="N45" s="9"/>
      <c r="O45" s="9"/>
    </row>
    <row r="46" spans="1:15" x14ac:dyDescent="0.2">
      <c r="A46" s="20" t="s">
        <v>357</v>
      </c>
      <c r="B46" s="21">
        <v>138</v>
      </c>
      <c r="C46" s="21">
        <v>28</v>
      </c>
      <c r="D46" s="21">
        <v>23</v>
      </c>
      <c r="E46" s="21">
        <v>10</v>
      </c>
      <c r="F46" s="21">
        <v>9</v>
      </c>
      <c r="G46" s="21">
        <v>25</v>
      </c>
      <c r="H46" s="21">
        <v>9</v>
      </c>
      <c r="I46" s="21">
        <v>17</v>
      </c>
      <c r="J46" s="21">
        <v>17</v>
      </c>
      <c r="K46" s="21">
        <v>13</v>
      </c>
      <c r="L46" s="21">
        <v>5</v>
      </c>
      <c r="M46" s="21">
        <v>13</v>
      </c>
      <c r="N46" s="21">
        <v>58</v>
      </c>
      <c r="O46" s="21">
        <v>4</v>
      </c>
    </row>
    <row r="47" spans="1:15" x14ac:dyDescent="0.2">
      <c r="A47" s="20" t="s">
        <v>328</v>
      </c>
      <c r="B47" s="21">
        <v>1747</v>
      </c>
      <c r="C47" s="21">
        <v>416</v>
      </c>
      <c r="D47" s="21">
        <v>400</v>
      </c>
      <c r="E47" s="21">
        <v>123</v>
      </c>
      <c r="F47" s="21">
        <v>121</v>
      </c>
      <c r="G47" s="21">
        <v>399</v>
      </c>
      <c r="H47" s="21">
        <v>103</v>
      </c>
      <c r="I47" s="21">
        <v>169</v>
      </c>
      <c r="J47" s="21">
        <v>228</v>
      </c>
      <c r="K47" s="21">
        <v>172</v>
      </c>
      <c r="L47" s="21">
        <v>125</v>
      </c>
      <c r="M47" s="21">
        <v>52</v>
      </c>
      <c r="N47" s="21">
        <v>675</v>
      </c>
      <c r="O47" s="21">
        <v>33</v>
      </c>
    </row>
    <row r="48" spans="1:15" x14ac:dyDescent="0.2">
      <c r="A48" s="20" t="s">
        <v>329</v>
      </c>
      <c r="B48" s="21">
        <v>191</v>
      </c>
      <c r="C48" s="21">
        <v>47</v>
      </c>
      <c r="D48" s="21">
        <v>46</v>
      </c>
      <c r="E48" s="21">
        <v>9</v>
      </c>
      <c r="F48" s="21">
        <v>5</v>
      </c>
      <c r="G48" s="21">
        <v>26</v>
      </c>
      <c r="H48" s="21">
        <v>10</v>
      </c>
      <c r="I48" s="21">
        <v>14</v>
      </c>
      <c r="J48" s="21">
        <v>24</v>
      </c>
      <c r="K48" s="21">
        <v>18</v>
      </c>
      <c r="L48" s="21">
        <v>9</v>
      </c>
      <c r="M48" s="21">
        <v>6</v>
      </c>
      <c r="N48" s="21">
        <v>86</v>
      </c>
      <c r="O48" s="21">
        <v>5</v>
      </c>
    </row>
    <row r="49" spans="1:15" x14ac:dyDescent="0.2">
      <c r="A49" s="20" t="s">
        <v>330</v>
      </c>
      <c r="B49" s="21">
        <v>544</v>
      </c>
      <c r="C49" s="21">
        <v>139</v>
      </c>
      <c r="D49" s="21">
        <v>153</v>
      </c>
      <c r="E49" s="21">
        <v>33</v>
      </c>
      <c r="F49" s="21">
        <v>37</v>
      </c>
      <c r="G49" s="21">
        <v>114</v>
      </c>
      <c r="H49" s="21">
        <v>37</v>
      </c>
      <c r="I49" s="21">
        <v>55</v>
      </c>
      <c r="J49" s="21">
        <v>66</v>
      </c>
      <c r="K49" s="21">
        <v>49</v>
      </c>
      <c r="L49" s="21">
        <v>22</v>
      </c>
      <c r="M49" s="21">
        <v>14</v>
      </c>
      <c r="N49" s="21">
        <v>210</v>
      </c>
      <c r="O49" s="21">
        <v>27</v>
      </c>
    </row>
    <row r="50" spans="1:15" x14ac:dyDescent="0.2">
      <c r="A50" s="20" t="s">
        <v>358</v>
      </c>
      <c r="B50" s="21">
        <v>57</v>
      </c>
      <c r="C50" s="21">
        <v>10</v>
      </c>
      <c r="D50" s="21">
        <v>14</v>
      </c>
      <c r="E50" s="21">
        <v>5</v>
      </c>
      <c r="F50" s="21">
        <v>3</v>
      </c>
      <c r="G50" s="21">
        <v>11</v>
      </c>
      <c r="H50" s="21">
        <v>4</v>
      </c>
      <c r="I50" s="21">
        <v>3</v>
      </c>
      <c r="J50" s="21">
        <v>8</v>
      </c>
      <c r="K50" s="21">
        <v>8</v>
      </c>
      <c r="L50" s="21">
        <v>0</v>
      </c>
      <c r="M50" s="21">
        <v>1</v>
      </c>
      <c r="N50" s="21">
        <v>22</v>
      </c>
      <c r="O50" s="21">
        <v>4</v>
      </c>
    </row>
    <row r="51" spans="1:15" x14ac:dyDescent="0.2">
      <c r="A51" s="9" t="s">
        <v>359</v>
      </c>
      <c r="B51" s="10">
        <v>89</v>
      </c>
      <c r="C51" s="10">
        <v>17</v>
      </c>
      <c r="D51" s="10">
        <v>16</v>
      </c>
      <c r="E51" s="10">
        <v>5</v>
      </c>
      <c r="F51" s="10">
        <v>3</v>
      </c>
      <c r="G51" s="10">
        <v>12</v>
      </c>
      <c r="H51" s="10">
        <v>5</v>
      </c>
      <c r="I51" s="10">
        <v>7</v>
      </c>
      <c r="J51" s="10">
        <v>13</v>
      </c>
      <c r="K51" s="10">
        <v>7</v>
      </c>
      <c r="L51" s="10">
        <v>4</v>
      </c>
      <c r="M51" s="10">
        <v>9</v>
      </c>
      <c r="N51" s="10">
        <v>39</v>
      </c>
      <c r="O51" s="10">
        <v>4</v>
      </c>
    </row>
    <row r="52" spans="1:15" x14ac:dyDescent="0.2">
      <c r="A52" s="20" t="s">
        <v>331</v>
      </c>
      <c r="B52" s="21">
        <v>977</v>
      </c>
      <c r="C52" s="21">
        <v>210</v>
      </c>
      <c r="D52" s="21">
        <v>202</v>
      </c>
      <c r="E52" s="21">
        <v>60</v>
      </c>
      <c r="F52" s="21">
        <v>62</v>
      </c>
      <c r="G52" s="21">
        <v>221</v>
      </c>
      <c r="H52" s="21">
        <v>56</v>
      </c>
      <c r="I52" s="21">
        <v>102</v>
      </c>
      <c r="J52" s="21">
        <v>119</v>
      </c>
      <c r="K52" s="21">
        <v>105</v>
      </c>
      <c r="L52" s="21">
        <v>70</v>
      </c>
      <c r="M52" s="21">
        <v>35</v>
      </c>
      <c r="N52" s="21">
        <v>395</v>
      </c>
      <c r="O52" s="21">
        <v>16</v>
      </c>
    </row>
    <row r="53" spans="1:15" x14ac:dyDescent="0.2">
      <c r="A53" s="20" t="s">
        <v>332</v>
      </c>
      <c r="B53" s="21">
        <v>73</v>
      </c>
      <c r="C53" s="21">
        <v>15</v>
      </c>
      <c r="D53" s="21">
        <v>19</v>
      </c>
      <c r="E53" s="21">
        <v>2</v>
      </c>
      <c r="F53" s="21">
        <v>1</v>
      </c>
      <c r="G53" s="21">
        <v>8</v>
      </c>
      <c r="H53" s="21">
        <v>2</v>
      </c>
      <c r="I53" s="21">
        <v>8</v>
      </c>
      <c r="J53" s="21">
        <v>7</v>
      </c>
      <c r="K53" s="21">
        <v>1</v>
      </c>
      <c r="L53" s="21">
        <v>2</v>
      </c>
      <c r="M53" s="21">
        <v>2</v>
      </c>
      <c r="N53" s="21">
        <v>38</v>
      </c>
      <c r="O53" s="21">
        <v>2</v>
      </c>
    </row>
    <row r="54" spans="1:15" x14ac:dyDescent="0.2">
      <c r="A54" s="20" t="s">
        <v>333</v>
      </c>
      <c r="B54" s="21">
        <v>108</v>
      </c>
      <c r="C54" s="21">
        <v>22</v>
      </c>
      <c r="D54" s="21">
        <v>24</v>
      </c>
      <c r="E54" s="21">
        <v>2</v>
      </c>
      <c r="F54" s="21">
        <v>5</v>
      </c>
      <c r="G54" s="21">
        <v>21</v>
      </c>
      <c r="H54" s="21">
        <v>8</v>
      </c>
      <c r="I54" s="21">
        <v>11</v>
      </c>
      <c r="J54" s="21">
        <v>7</v>
      </c>
      <c r="K54" s="21">
        <v>7</v>
      </c>
      <c r="L54" s="21">
        <v>3</v>
      </c>
      <c r="M54" s="21">
        <v>4</v>
      </c>
      <c r="N54" s="21">
        <v>50</v>
      </c>
      <c r="O54" s="21">
        <v>6</v>
      </c>
    </row>
    <row r="55" spans="1:15" x14ac:dyDescent="0.2">
      <c r="A55" s="20" t="s">
        <v>358</v>
      </c>
      <c r="B55" s="21">
        <v>30</v>
      </c>
      <c r="C55" s="21">
        <v>4</v>
      </c>
      <c r="D55" s="21">
        <v>5</v>
      </c>
      <c r="E55" s="21">
        <v>0</v>
      </c>
      <c r="F55" s="21">
        <v>1</v>
      </c>
      <c r="G55" s="21">
        <v>3</v>
      </c>
      <c r="H55" s="21">
        <v>3</v>
      </c>
      <c r="I55" s="21">
        <v>2</v>
      </c>
      <c r="J55" s="21">
        <v>4</v>
      </c>
      <c r="K55" s="21">
        <v>5</v>
      </c>
      <c r="L55" s="21">
        <v>0</v>
      </c>
      <c r="M55" s="21">
        <v>1</v>
      </c>
      <c r="N55" s="21">
        <v>14</v>
      </c>
      <c r="O55" s="21">
        <v>1</v>
      </c>
    </row>
    <row r="56" spans="1:15" x14ac:dyDescent="0.2">
      <c r="A56" s="9" t="s">
        <v>360</v>
      </c>
      <c r="B56" s="10">
        <v>49</v>
      </c>
      <c r="C56" s="10">
        <v>11</v>
      </c>
      <c r="D56" s="10">
        <v>7</v>
      </c>
      <c r="E56" s="10">
        <v>5</v>
      </c>
      <c r="F56" s="10">
        <v>6</v>
      </c>
      <c r="G56" s="10">
        <v>13</v>
      </c>
      <c r="H56" s="10">
        <v>4</v>
      </c>
      <c r="I56" s="10">
        <v>10</v>
      </c>
      <c r="J56" s="10">
        <v>4</v>
      </c>
      <c r="K56" s="10">
        <v>6</v>
      </c>
      <c r="L56" s="10">
        <v>1</v>
      </c>
      <c r="M56" s="10">
        <v>4</v>
      </c>
      <c r="N56" s="10">
        <v>19</v>
      </c>
      <c r="O56" s="10">
        <v>0</v>
      </c>
    </row>
    <row r="57" spans="1:15" x14ac:dyDescent="0.2">
      <c r="A57" s="20" t="s">
        <v>331</v>
      </c>
      <c r="B57" s="21">
        <v>770</v>
      </c>
      <c r="C57" s="21">
        <v>206</v>
      </c>
      <c r="D57" s="21">
        <v>198</v>
      </c>
      <c r="E57" s="21">
        <v>63</v>
      </c>
      <c r="F57" s="21">
        <v>59</v>
      </c>
      <c r="G57" s="21">
        <v>178</v>
      </c>
      <c r="H57" s="21">
        <v>47</v>
      </c>
      <c r="I57" s="21">
        <v>67</v>
      </c>
      <c r="J57" s="21">
        <v>109</v>
      </c>
      <c r="K57" s="21">
        <v>67</v>
      </c>
      <c r="L57" s="21">
        <v>55</v>
      </c>
      <c r="M57" s="21">
        <v>17</v>
      </c>
      <c r="N57" s="21">
        <v>280</v>
      </c>
      <c r="O57" s="21">
        <v>17</v>
      </c>
    </row>
    <row r="58" spans="1:15" x14ac:dyDescent="0.2">
      <c r="A58" s="20" t="s">
        <v>332</v>
      </c>
      <c r="B58" s="21">
        <v>118</v>
      </c>
      <c r="C58" s="21">
        <v>32</v>
      </c>
      <c r="D58" s="21">
        <v>27</v>
      </c>
      <c r="E58" s="21">
        <v>7</v>
      </c>
      <c r="F58" s="21">
        <v>4</v>
      </c>
      <c r="G58" s="21">
        <v>18</v>
      </c>
      <c r="H58" s="21">
        <v>8</v>
      </c>
      <c r="I58" s="21">
        <v>6</v>
      </c>
      <c r="J58" s="21">
        <v>17</v>
      </c>
      <c r="K58" s="21">
        <v>17</v>
      </c>
      <c r="L58" s="21">
        <v>7</v>
      </c>
      <c r="M58" s="21">
        <v>4</v>
      </c>
      <c r="N58" s="21">
        <v>48</v>
      </c>
      <c r="O58" s="21">
        <v>3</v>
      </c>
    </row>
    <row r="59" spans="1:15" x14ac:dyDescent="0.2">
      <c r="A59" s="20" t="s">
        <v>333</v>
      </c>
      <c r="B59" s="21">
        <v>436</v>
      </c>
      <c r="C59" s="21">
        <v>117</v>
      </c>
      <c r="D59" s="21">
        <v>129</v>
      </c>
      <c r="E59" s="21">
        <v>31</v>
      </c>
      <c r="F59" s="21">
        <v>32</v>
      </c>
      <c r="G59" s="21">
        <v>93</v>
      </c>
      <c r="H59" s="21">
        <v>29</v>
      </c>
      <c r="I59" s="21">
        <v>44</v>
      </c>
      <c r="J59" s="21">
        <v>59</v>
      </c>
      <c r="K59" s="21">
        <v>42</v>
      </c>
      <c r="L59" s="21">
        <v>19</v>
      </c>
      <c r="M59" s="21">
        <v>10</v>
      </c>
      <c r="N59" s="21">
        <v>160</v>
      </c>
      <c r="O59" s="21">
        <v>21</v>
      </c>
    </row>
    <row r="60" spans="1:15" x14ac:dyDescent="0.2">
      <c r="A60" s="20" t="s">
        <v>358</v>
      </c>
      <c r="B60" s="21">
        <v>27</v>
      </c>
      <c r="C60" s="21">
        <v>6</v>
      </c>
      <c r="D60" s="21">
        <v>9</v>
      </c>
      <c r="E60" s="21">
        <v>5</v>
      </c>
      <c r="F60" s="21">
        <v>2</v>
      </c>
      <c r="G60" s="21">
        <v>8</v>
      </c>
      <c r="H60" s="21">
        <v>1</v>
      </c>
      <c r="I60" s="21">
        <v>1</v>
      </c>
      <c r="J60" s="21">
        <v>4</v>
      </c>
      <c r="K60" s="21">
        <v>3</v>
      </c>
      <c r="L60" s="21">
        <v>0</v>
      </c>
      <c r="M60" s="21">
        <v>0</v>
      </c>
      <c r="N60" s="21">
        <v>8</v>
      </c>
      <c r="O60" s="21">
        <v>3</v>
      </c>
    </row>
    <row r="61" spans="1:15" x14ac:dyDescent="0.2">
      <c r="A61" s="9" t="s">
        <v>361</v>
      </c>
      <c r="B61" s="9"/>
      <c r="C61" s="9"/>
      <c r="D61" s="9"/>
      <c r="E61" s="9"/>
      <c r="F61" s="9"/>
      <c r="G61" s="9"/>
      <c r="H61" s="9"/>
      <c r="I61" s="9"/>
      <c r="J61" s="9"/>
      <c r="K61" s="9"/>
      <c r="L61" s="9"/>
      <c r="M61" s="9"/>
      <c r="N61" s="9"/>
      <c r="O61" s="9"/>
    </row>
    <row r="62" spans="1:15" x14ac:dyDescent="0.2">
      <c r="A62" s="20" t="s">
        <v>362</v>
      </c>
      <c r="B62" s="21">
        <v>360</v>
      </c>
      <c r="C62" s="21">
        <v>78</v>
      </c>
      <c r="D62" s="21">
        <v>88</v>
      </c>
      <c r="E62" s="21">
        <v>29</v>
      </c>
      <c r="F62" s="21">
        <v>22</v>
      </c>
      <c r="G62" s="21">
        <v>72</v>
      </c>
      <c r="H62" s="21">
        <v>34</v>
      </c>
      <c r="I62" s="21">
        <v>32</v>
      </c>
      <c r="J62" s="21">
        <v>49</v>
      </c>
      <c r="K62" s="21">
        <v>38</v>
      </c>
      <c r="L62" s="21">
        <v>26</v>
      </c>
      <c r="M62" s="21">
        <v>8</v>
      </c>
      <c r="N62" s="21">
        <v>151</v>
      </c>
      <c r="O62" s="21">
        <v>15</v>
      </c>
    </row>
    <row r="63" spans="1:15" x14ac:dyDescent="0.2">
      <c r="A63" s="20" t="s">
        <v>363</v>
      </c>
      <c r="B63" s="21">
        <v>1326</v>
      </c>
      <c r="C63" s="21">
        <v>348</v>
      </c>
      <c r="D63" s="21">
        <v>320</v>
      </c>
      <c r="E63" s="21">
        <v>92</v>
      </c>
      <c r="F63" s="21">
        <v>72</v>
      </c>
      <c r="G63" s="21">
        <v>296</v>
      </c>
      <c r="H63" s="21">
        <v>79</v>
      </c>
      <c r="I63" s="21">
        <v>126</v>
      </c>
      <c r="J63" s="21">
        <v>165</v>
      </c>
      <c r="K63" s="21">
        <v>127</v>
      </c>
      <c r="L63" s="21">
        <v>71</v>
      </c>
      <c r="M63" s="21">
        <v>37</v>
      </c>
      <c r="N63" s="21">
        <v>505</v>
      </c>
      <c r="O63" s="21">
        <v>34</v>
      </c>
    </row>
    <row r="64" spans="1:15" x14ac:dyDescent="0.2">
      <c r="A64" s="20" t="s">
        <v>364</v>
      </c>
      <c r="B64" s="21">
        <v>649</v>
      </c>
      <c r="C64" s="21">
        <v>140</v>
      </c>
      <c r="D64" s="21">
        <v>153</v>
      </c>
      <c r="E64" s="21">
        <v>39</v>
      </c>
      <c r="F64" s="21">
        <v>57</v>
      </c>
      <c r="G64" s="21">
        <v>141</v>
      </c>
      <c r="H64" s="21">
        <v>35</v>
      </c>
      <c r="I64" s="21">
        <v>66</v>
      </c>
      <c r="J64" s="21">
        <v>90</v>
      </c>
      <c r="K64" s="21">
        <v>64</v>
      </c>
      <c r="L64" s="21">
        <v>54</v>
      </c>
      <c r="M64" s="21">
        <v>21</v>
      </c>
      <c r="N64" s="21">
        <v>254</v>
      </c>
      <c r="O64" s="21">
        <v>12</v>
      </c>
    </row>
    <row r="65" spans="1:15" x14ac:dyDescent="0.2">
      <c r="A65" s="20" t="s">
        <v>365</v>
      </c>
      <c r="B65" s="21">
        <v>277</v>
      </c>
      <c r="C65" s="21">
        <v>61</v>
      </c>
      <c r="D65" s="21">
        <v>57</v>
      </c>
      <c r="E65" s="21">
        <v>15</v>
      </c>
      <c r="F65" s="21">
        <v>20</v>
      </c>
      <c r="G65" s="21">
        <v>55</v>
      </c>
      <c r="H65" s="21">
        <v>11</v>
      </c>
      <c r="I65" s="21">
        <v>31</v>
      </c>
      <c r="J65" s="21">
        <v>30</v>
      </c>
      <c r="K65" s="21">
        <v>24</v>
      </c>
      <c r="L65" s="21">
        <v>8</v>
      </c>
      <c r="M65" s="21">
        <v>17</v>
      </c>
      <c r="N65" s="21">
        <v>118</v>
      </c>
      <c r="O65" s="21">
        <v>6</v>
      </c>
    </row>
    <row r="66" spans="1:15" x14ac:dyDescent="0.2">
      <c r="A66" s="20" t="s">
        <v>366</v>
      </c>
      <c r="B66" s="21">
        <v>65</v>
      </c>
      <c r="C66" s="21">
        <v>13</v>
      </c>
      <c r="D66" s="21">
        <v>18</v>
      </c>
      <c r="E66" s="21">
        <v>5</v>
      </c>
      <c r="F66" s="21">
        <v>4</v>
      </c>
      <c r="G66" s="21">
        <v>11</v>
      </c>
      <c r="H66" s="21">
        <v>4</v>
      </c>
      <c r="I66" s="21">
        <v>3</v>
      </c>
      <c r="J66" s="21">
        <v>9</v>
      </c>
      <c r="K66" s="21">
        <v>7</v>
      </c>
      <c r="L66" s="21">
        <v>2</v>
      </c>
      <c r="M66" s="21">
        <v>3</v>
      </c>
      <c r="N66" s="21">
        <v>23</v>
      </c>
      <c r="O66" s="21">
        <v>6</v>
      </c>
    </row>
    <row r="67" spans="1:15" x14ac:dyDescent="0.2">
      <c r="A67" s="9" t="s">
        <v>367</v>
      </c>
      <c r="B67" s="9"/>
      <c r="C67" s="9"/>
      <c r="D67" s="9"/>
      <c r="E67" s="9"/>
      <c r="F67" s="9"/>
      <c r="G67" s="9"/>
      <c r="H67" s="9"/>
      <c r="I67" s="9"/>
      <c r="J67" s="9"/>
      <c r="K67" s="9"/>
      <c r="L67" s="9"/>
      <c r="M67" s="9"/>
      <c r="N67" s="9"/>
      <c r="O67" s="9"/>
    </row>
    <row r="68" spans="1:15" x14ac:dyDescent="0.2">
      <c r="A68" s="20" t="s">
        <v>368</v>
      </c>
      <c r="B68" s="21">
        <v>537</v>
      </c>
      <c r="C68" s="21">
        <v>131</v>
      </c>
      <c r="D68" s="21">
        <v>122</v>
      </c>
      <c r="E68" s="21">
        <v>34</v>
      </c>
      <c r="F68" s="21">
        <v>32</v>
      </c>
      <c r="G68" s="21">
        <v>100</v>
      </c>
      <c r="H68" s="21">
        <v>25</v>
      </c>
      <c r="I68" s="21">
        <v>45</v>
      </c>
      <c r="J68" s="21">
        <v>62</v>
      </c>
      <c r="K68" s="21">
        <v>44</v>
      </c>
      <c r="L68" s="21">
        <v>20</v>
      </c>
      <c r="M68" s="21">
        <v>26</v>
      </c>
      <c r="N68" s="21">
        <v>225</v>
      </c>
      <c r="O68" s="21">
        <v>20</v>
      </c>
    </row>
    <row r="69" spans="1:15" x14ac:dyDescent="0.2">
      <c r="A69" s="20" t="s">
        <v>180</v>
      </c>
      <c r="B69" s="21">
        <v>1667</v>
      </c>
      <c r="C69" s="21">
        <v>387</v>
      </c>
      <c r="D69" s="21">
        <v>377</v>
      </c>
      <c r="E69" s="21">
        <v>116</v>
      </c>
      <c r="F69" s="21">
        <v>114</v>
      </c>
      <c r="G69" s="21">
        <v>380</v>
      </c>
      <c r="H69" s="21">
        <v>97</v>
      </c>
      <c r="I69" s="21">
        <v>159</v>
      </c>
      <c r="J69" s="21">
        <v>215</v>
      </c>
      <c r="K69" s="21">
        <v>165</v>
      </c>
      <c r="L69" s="21">
        <v>118</v>
      </c>
      <c r="M69" s="21">
        <v>49</v>
      </c>
      <c r="N69" s="21">
        <v>644</v>
      </c>
      <c r="O69" s="21">
        <v>34</v>
      </c>
    </row>
    <row r="70" spans="1:15" x14ac:dyDescent="0.2">
      <c r="A70" s="20" t="s">
        <v>369</v>
      </c>
      <c r="B70" s="21">
        <v>99</v>
      </c>
      <c r="C70" s="21">
        <v>29</v>
      </c>
      <c r="D70" s="21">
        <v>31</v>
      </c>
      <c r="E70" s="21">
        <v>8</v>
      </c>
      <c r="F70" s="21">
        <v>13</v>
      </c>
      <c r="G70" s="21">
        <v>35</v>
      </c>
      <c r="H70" s="21">
        <v>10</v>
      </c>
      <c r="I70" s="21">
        <v>13</v>
      </c>
      <c r="J70" s="21">
        <v>18</v>
      </c>
      <c r="K70" s="21">
        <v>19</v>
      </c>
      <c r="L70" s="21">
        <v>5</v>
      </c>
      <c r="M70" s="21">
        <v>3</v>
      </c>
      <c r="N70" s="21">
        <v>28</v>
      </c>
      <c r="O70" s="21">
        <v>1</v>
      </c>
    </row>
    <row r="71" spans="1:15" x14ac:dyDescent="0.2">
      <c r="A71" s="20" t="s">
        <v>370</v>
      </c>
      <c r="B71" s="21">
        <v>819</v>
      </c>
      <c r="C71" s="21">
        <v>184</v>
      </c>
      <c r="D71" s="21">
        <v>192</v>
      </c>
      <c r="E71" s="21">
        <v>57</v>
      </c>
      <c r="F71" s="21">
        <v>61</v>
      </c>
      <c r="G71" s="21">
        <v>177</v>
      </c>
      <c r="H71" s="21">
        <v>54</v>
      </c>
      <c r="I71" s="21">
        <v>82</v>
      </c>
      <c r="J71" s="21">
        <v>114</v>
      </c>
      <c r="K71" s="21">
        <v>78</v>
      </c>
      <c r="L71" s="21">
        <v>66</v>
      </c>
      <c r="M71" s="21">
        <v>21</v>
      </c>
      <c r="N71" s="21">
        <v>324</v>
      </c>
      <c r="O71" s="21">
        <v>20</v>
      </c>
    </row>
    <row r="72" spans="1:15" x14ac:dyDescent="0.2">
      <c r="A72" s="20" t="s">
        <v>371</v>
      </c>
      <c r="B72" s="21">
        <v>87</v>
      </c>
      <c r="C72" s="21">
        <v>20</v>
      </c>
      <c r="D72" s="21">
        <v>14</v>
      </c>
      <c r="E72" s="21">
        <v>7</v>
      </c>
      <c r="F72" s="21">
        <v>4</v>
      </c>
      <c r="G72" s="21">
        <v>16</v>
      </c>
      <c r="H72" s="21">
        <v>7</v>
      </c>
      <c r="I72" s="21">
        <v>10</v>
      </c>
      <c r="J72" s="21">
        <v>7</v>
      </c>
      <c r="K72" s="21">
        <v>8</v>
      </c>
      <c r="L72" s="21">
        <v>4</v>
      </c>
      <c r="M72" s="21">
        <v>4</v>
      </c>
      <c r="N72" s="21">
        <v>39</v>
      </c>
      <c r="O72" s="21">
        <v>5</v>
      </c>
    </row>
    <row r="73" spans="1:15" x14ac:dyDescent="0.2">
      <c r="A73" s="20" t="s">
        <v>366</v>
      </c>
      <c r="B73" s="21">
        <v>55</v>
      </c>
      <c r="C73" s="21">
        <v>10</v>
      </c>
      <c r="D73" s="21">
        <v>15</v>
      </c>
      <c r="E73" s="21">
        <v>5</v>
      </c>
      <c r="F73" s="21">
        <v>3</v>
      </c>
      <c r="G73" s="21">
        <v>12</v>
      </c>
      <c r="H73" s="21">
        <v>5</v>
      </c>
      <c r="I73" s="21">
        <v>2</v>
      </c>
      <c r="J73" s="21">
        <v>9</v>
      </c>
      <c r="K73" s="21">
        <v>8</v>
      </c>
      <c r="L73" s="21">
        <v>0</v>
      </c>
      <c r="M73" s="21">
        <v>2</v>
      </c>
      <c r="N73" s="21">
        <v>21</v>
      </c>
      <c r="O73" s="21">
        <v>3</v>
      </c>
    </row>
    <row r="74" spans="1:15" x14ac:dyDescent="0.2">
      <c r="A74" s="9" t="s">
        <v>372</v>
      </c>
      <c r="B74" s="9"/>
      <c r="C74" s="9"/>
      <c r="D74" s="9"/>
      <c r="E74" s="9"/>
      <c r="F74" s="9"/>
      <c r="G74" s="9"/>
      <c r="H74" s="9"/>
      <c r="I74" s="9"/>
      <c r="J74" s="9"/>
      <c r="K74" s="9"/>
      <c r="L74" s="9"/>
      <c r="M74" s="9"/>
      <c r="N74" s="9"/>
      <c r="O74" s="9"/>
    </row>
    <row r="75" spans="1:15" x14ac:dyDescent="0.2">
      <c r="A75" s="20" t="s">
        <v>373</v>
      </c>
      <c r="B75" s="21">
        <v>537</v>
      </c>
      <c r="C75" s="21">
        <v>131</v>
      </c>
      <c r="D75" s="21">
        <v>122</v>
      </c>
      <c r="E75" s="21">
        <v>34</v>
      </c>
      <c r="F75" s="21">
        <v>32</v>
      </c>
      <c r="G75" s="21">
        <v>100</v>
      </c>
      <c r="H75" s="21">
        <v>25</v>
      </c>
      <c r="I75" s="21">
        <v>45</v>
      </c>
      <c r="J75" s="21">
        <v>62</v>
      </c>
      <c r="K75" s="21">
        <v>44</v>
      </c>
      <c r="L75" s="21">
        <v>20</v>
      </c>
      <c r="M75" s="21">
        <v>26</v>
      </c>
      <c r="N75" s="21">
        <v>225</v>
      </c>
      <c r="O75" s="21">
        <v>20</v>
      </c>
    </row>
    <row r="76" spans="1:15" x14ac:dyDescent="0.2">
      <c r="A76" s="20" t="s">
        <v>374</v>
      </c>
      <c r="B76" s="21">
        <v>1329</v>
      </c>
      <c r="C76" s="21">
        <v>331</v>
      </c>
      <c r="D76" s="21">
        <v>329</v>
      </c>
      <c r="E76" s="21">
        <v>90</v>
      </c>
      <c r="F76" s="21">
        <v>84</v>
      </c>
      <c r="G76" s="21">
        <v>290</v>
      </c>
      <c r="H76" s="21">
        <v>81</v>
      </c>
      <c r="I76" s="21">
        <v>135</v>
      </c>
      <c r="J76" s="21">
        <v>169</v>
      </c>
      <c r="K76" s="21">
        <v>142</v>
      </c>
      <c r="L76" s="21">
        <v>76</v>
      </c>
      <c r="M76" s="21">
        <v>34</v>
      </c>
      <c r="N76" s="21">
        <v>506</v>
      </c>
      <c r="O76" s="21">
        <v>35</v>
      </c>
    </row>
    <row r="77" spans="1:15" x14ac:dyDescent="0.2">
      <c r="A77" s="20" t="s">
        <v>375</v>
      </c>
      <c r="B77" s="21">
        <v>406</v>
      </c>
      <c r="C77" s="21">
        <v>86</v>
      </c>
      <c r="D77" s="21">
        <v>84</v>
      </c>
      <c r="E77" s="21">
        <v>30</v>
      </c>
      <c r="F77" s="21">
        <v>36</v>
      </c>
      <c r="G77" s="21">
        <v>88</v>
      </c>
      <c r="H77" s="21">
        <v>28</v>
      </c>
      <c r="I77" s="21">
        <v>40</v>
      </c>
      <c r="J77" s="21">
        <v>62</v>
      </c>
      <c r="K77" s="21">
        <v>36</v>
      </c>
      <c r="L77" s="21">
        <v>26</v>
      </c>
      <c r="M77" s="21">
        <v>15</v>
      </c>
      <c r="N77" s="21">
        <v>170</v>
      </c>
      <c r="O77" s="21">
        <v>4</v>
      </c>
    </row>
    <row r="78" spans="1:15" x14ac:dyDescent="0.2">
      <c r="A78" s="20" t="s">
        <v>376</v>
      </c>
      <c r="B78" s="21">
        <v>152</v>
      </c>
      <c r="C78" s="21">
        <v>32</v>
      </c>
      <c r="D78" s="21">
        <v>36</v>
      </c>
      <c r="E78" s="21">
        <v>12</v>
      </c>
      <c r="F78" s="21">
        <v>7</v>
      </c>
      <c r="G78" s="21">
        <v>42</v>
      </c>
      <c r="H78" s="21">
        <v>8</v>
      </c>
      <c r="I78" s="21">
        <v>14</v>
      </c>
      <c r="J78" s="21">
        <v>17</v>
      </c>
      <c r="K78" s="21">
        <v>12</v>
      </c>
      <c r="L78" s="21">
        <v>12</v>
      </c>
      <c r="M78" s="21">
        <v>5</v>
      </c>
      <c r="N78" s="21">
        <v>51</v>
      </c>
      <c r="O78" s="21">
        <v>6</v>
      </c>
    </row>
    <row r="79" spans="1:15" x14ac:dyDescent="0.2">
      <c r="A79" s="20" t="s">
        <v>377</v>
      </c>
      <c r="B79" s="21">
        <v>88</v>
      </c>
      <c r="C79" s="21">
        <v>23</v>
      </c>
      <c r="D79" s="21">
        <v>22</v>
      </c>
      <c r="E79" s="21">
        <v>2</v>
      </c>
      <c r="F79" s="21">
        <v>4</v>
      </c>
      <c r="G79" s="21">
        <v>23</v>
      </c>
      <c r="H79" s="21">
        <v>10</v>
      </c>
      <c r="I79" s="21">
        <v>11</v>
      </c>
      <c r="J79" s="21">
        <v>11</v>
      </c>
      <c r="K79" s="21">
        <v>13</v>
      </c>
      <c r="L79" s="21">
        <v>10</v>
      </c>
      <c r="M79" s="21">
        <v>3</v>
      </c>
      <c r="N79" s="21">
        <v>33</v>
      </c>
      <c r="O79" s="21">
        <v>2</v>
      </c>
    </row>
    <row r="80" spans="1:15" x14ac:dyDescent="0.2">
      <c r="A80" s="20" t="s">
        <v>378</v>
      </c>
      <c r="B80" s="21">
        <v>84</v>
      </c>
      <c r="C80" s="21">
        <v>20</v>
      </c>
      <c r="D80" s="21">
        <v>23</v>
      </c>
      <c r="E80" s="21">
        <v>6</v>
      </c>
      <c r="F80" s="21">
        <v>7</v>
      </c>
      <c r="G80" s="21">
        <v>18</v>
      </c>
      <c r="H80" s="21">
        <v>5</v>
      </c>
      <c r="I80" s="21">
        <v>8</v>
      </c>
      <c r="J80" s="21">
        <v>12</v>
      </c>
      <c r="K80" s="21">
        <v>6</v>
      </c>
      <c r="L80" s="21">
        <v>15</v>
      </c>
      <c r="M80" s="21">
        <v>2</v>
      </c>
      <c r="N80" s="21">
        <v>30</v>
      </c>
      <c r="O80" s="21">
        <v>2</v>
      </c>
    </row>
    <row r="81" spans="1:15" x14ac:dyDescent="0.2">
      <c r="A81" s="20" t="s">
        <v>366</v>
      </c>
      <c r="B81" s="21">
        <v>81</v>
      </c>
      <c r="C81" s="21">
        <v>17</v>
      </c>
      <c r="D81" s="21">
        <v>20</v>
      </c>
      <c r="E81" s="21">
        <v>6</v>
      </c>
      <c r="F81" s="21">
        <v>5</v>
      </c>
      <c r="G81" s="21">
        <v>14</v>
      </c>
      <c r="H81" s="21">
        <v>6</v>
      </c>
      <c r="I81" s="21">
        <v>5</v>
      </c>
      <c r="J81" s="21">
        <v>10</v>
      </c>
      <c r="K81" s="21">
        <v>7</v>
      </c>
      <c r="L81" s="21">
        <v>2</v>
      </c>
      <c r="M81" s="21">
        <v>1</v>
      </c>
      <c r="N81" s="21">
        <v>36</v>
      </c>
      <c r="O81" s="21">
        <v>4</v>
      </c>
    </row>
    <row r="82" spans="1:15" x14ac:dyDescent="0.2">
      <c r="A82" s="9" t="s">
        <v>379</v>
      </c>
      <c r="B82" s="9"/>
      <c r="C82" s="9"/>
      <c r="D82" s="9"/>
      <c r="E82" s="9"/>
      <c r="F82" s="9"/>
      <c r="G82" s="9"/>
      <c r="H82" s="9"/>
      <c r="I82" s="9"/>
      <c r="J82" s="9"/>
      <c r="K82" s="9"/>
      <c r="L82" s="9"/>
      <c r="M82" s="9"/>
      <c r="N82" s="9"/>
      <c r="O82" s="9"/>
    </row>
    <row r="83" spans="1:15" x14ac:dyDescent="0.2">
      <c r="A83" s="20" t="s">
        <v>380</v>
      </c>
      <c r="B83" s="21">
        <v>788</v>
      </c>
      <c r="C83" s="21">
        <v>145</v>
      </c>
      <c r="D83" s="21">
        <v>119</v>
      </c>
      <c r="E83" s="21">
        <v>49</v>
      </c>
      <c r="F83" s="21">
        <v>50</v>
      </c>
      <c r="G83" s="21">
        <v>175</v>
      </c>
      <c r="H83" s="21">
        <v>47</v>
      </c>
      <c r="I83" s="21">
        <v>74</v>
      </c>
      <c r="J83" s="21">
        <v>103</v>
      </c>
      <c r="K83" s="21">
        <v>79</v>
      </c>
      <c r="L83" s="21">
        <v>63</v>
      </c>
      <c r="M83" s="21">
        <v>23</v>
      </c>
      <c r="N83" s="21">
        <v>335</v>
      </c>
      <c r="O83" s="21">
        <v>17</v>
      </c>
    </row>
    <row r="84" spans="1:15" x14ac:dyDescent="0.2">
      <c r="A84" s="20" t="s">
        <v>381</v>
      </c>
      <c r="B84" s="21">
        <v>1824</v>
      </c>
      <c r="C84" s="21">
        <v>485</v>
      </c>
      <c r="D84" s="21">
        <v>500</v>
      </c>
      <c r="E84" s="21">
        <v>125</v>
      </c>
      <c r="F84" s="21">
        <v>122</v>
      </c>
      <c r="G84" s="21">
        <v>386</v>
      </c>
      <c r="H84" s="21">
        <v>110</v>
      </c>
      <c r="I84" s="21">
        <v>179</v>
      </c>
      <c r="J84" s="21">
        <v>231</v>
      </c>
      <c r="K84" s="21">
        <v>174</v>
      </c>
      <c r="L84" s="21">
        <v>97</v>
      </c>
      <c r="M84" s="21">
        <v>62</v>
      </c>
      <c r="N84" s="21">
        <v>688</v>
      </c>
      <c r="O84" s="21">
        <v>52</v>
      </c>
    </row>
    <row r="85" spans="1:15" x14ac:dyDescent="0.2">
      <c r="A85" s="20" t="s">
        <v>366</v>
      </c>
      <c r="B85" s="21">
        <v>65</v>
      </c>
      <c r="C85" s="21">
        <v>10</v>
      </c>
      <c r="D85" s="21">
        <v>17</v>
      </c>
      <c r="E85" s="21">
        <v>6</v>
      </c>
      <c r="F85" s="21">
        <v>3</v>
      </c>
      <c r="G85" s="21">
        <v>14</v>
      </c>
      <c r="H85" s="21">
        <v>6</v>
      </c>
      <c r="I85" s="21">
        <v>5</v>
      </c>
      <c r="J85" s="21">
        <v>9</v>
      </c>
      <c r="K85" s="21">
        <v>7</v>
      </c>
      <c r="L85" s="21">
        <v>1</v>
      </c>
      <c r="M85" s="21">
        <v>1</v>
      </c>
      <c r="N85" s="21">
        <v>28</v>
      </c>
      <c r="O85" s="21">
        <v>4</v>
      </c>
    </row>
    <row r="86" spans="1:15" x14ac:dyDescent="0.2">
      <c r="A86" s="9" t="s">
        <v>382</v>
      </c>
      <c r="B86" s="9"/>
      <c r="C86" s="9"/>
      <c r="D86" s="9"/>
      <c r="E86" s="9"/>
      <c r="F86" s="9"/>
      <c r="G86" s="9"/>
      <c r="H86" s="9"/>
      <c r="I86" s="9"/>
      <c r="J86" s="9"/>
      <c r="K86" s="9"/>
      <c r="L86" s="9"/>
      <c r="M86" s="9"/>
      <c r="N86" s="9"/>
      <c r="O86" s="9"/>
    </row>
    <row r="87" spans="1:15" x14ac:dyDescent="0.2">
      <c r="A87" s="20" t="s">
        <v>383</v>
      </c>
      <c r="B87" s="21">
        <v>393</v>
      </c>
      <c r="C87" s="21">
        <v>69</v>
      </c>
      <c r="D87" s="21">
        <v>55</v>
      </c>
      <c r="E87" s="21">
        <v>23</v>
      </c>
      <c r="F87" s="21">
        <v>19</v>
      </c>
      <c r="G87" s="21">
        <v>82</v>
      </c>
      <c r="H87" s="21">
        <v>21</v>
      </c>
      <c r="I87" s="21">
        <v>37</v>
      </c>
      <c r="J87" s="21">
        <v>50</v>
      </c>
      <c r="K87" s="21">
        <v>35</v>
      </c>
      <c r="L87" s="21">
        <v>30</v>
      </c>
      <c r="M87" s="21">
        <v>12</v>
      </c>
      <c r="N87" s="21">
        <v>182</v>
      </c>
      <c r="O87" s="21">
        <v>5</v>
      </c>
    </row>
    <row r="88" spans="1:15" x14ac:dyDescent="0.2">
      <c r="A88" s="20" t="s">
        <v>181</v>
      </c>
      <c r="B88" s="21">
        <v>1944</v>
      </c>
      <c r="C88" s="21">
        <v>499</v>
      </c>
      <c r="D88" s="21">
        <v>500</v>
      </c>
      <c r="E88" s="21">
        <v>134</v>
      </c>
      <c r="F88" s="21">
        <v>138</v>
      </c>
      <c r="G88" s="21">
        <v>433</v>
      </c>
      <c r="H88" s="21">
        <v>122</v>
      </c>
      <c r="I88" s="21">
        <v>196</v>
      </c>
      <c r="J88" s="21">
        <v>249</v>
      </c>
      <c r="K88" s="21">
        <v>190</v>
      </c>
      <c r="L88" s="21">
        <v>110</v>
      </c>
      <c r="M88" s="21">
        <v>59</v>
      </c>
      <c r="N88" s="21">
        <v>734</v>
      </c>
      <c r="O88" s="21">
        <v>57</v>
      </c>
    </row>
    <row r="89" spans="1:15" x14ac:dyDescent="0.2">
      <c r="A89" s="20" t="s">
        <v>182</v>
      </c>
      <c r="B89" s="21">
        <v>38</v>
      </c>
      <c r="C89" s="21">
        <v>6</v>
      </c>
      <c r="D89" s="21">
        <v>5</v>
      </c>
      <c r="E89" s="21">
        <v>3</v>
      </c>
      <c r="F89" s="21">
        <v>1</v>
      </c>
      <c r="G89" s="21">
        <v>5</v>
      </c>
      <c r="H89" s="21">
        <v>0</v>
      </c>
      <c r="I89" s="21">
        <v>0</v>
      </c>
      <c r="J89" s="21">
        <v>2</v>
      </c>
      <c r="K89" s="21">
        <v>8</v>
      </c>
      <c r="L89" s="21">
        <v>1</v>
      </c>
      <c r="M89" s="21">
        <v>1</v>
      </c>
      <c r="N89" s="21">
        <v>19</v>
      </c>
      <c r="O89" s="21">
        <v>0</v>
      </c>
    </row>
    <row r="90" spans="1:15" x14ac:dyDescent="0.2">
      <c r="A90" s="20" t="s">
        <v>384</v>
      </c>
      <c r="B90" s="21">
        <v>36</v>
      </c>
      <c r="C90" s="21">
        <v>11</v>
      </c>
      <c r="D90" s="21">
        <v>11</v>
      </c>
      <c r="E90" s="21">
        <v>3</v>
      </c>
      <c r="F90" s="21">
        <v>3</v>
      </c>
      <c r="G90" s="21">
        <v>10</v>
      </c>
      <c r="H90" s="21">
        <v>2</v>
      </c>
      <c r="I90" s="21">
        <v>5</v>
      </c>
      <c r="J90" s="21">
        <v>6</v>
      </c>
      <c r="K90" s="21">
        <v>7</v>
      </c>
      <c r="L90" s="21">
        <v>4</v>
      </c>
      <c r="M90" s="21">
        <v>0</v>
      </c>
      <c r="N90" s="21">
        <v>8</v>
      </c>
      <c r="O90" s="21">
        <v>2</v>
      </c>
    </row>
    <row r="91" spans="1:15" x14ac:dyDescent="0.2">
      <c r="A91" s="20" t="s">
        <v>183</v>
      </c>
      <c r="B91" s="21">
        <v>53</v>
      </c>
      <c r="C91" s="21">
        <v>6</v>
      </c>
      <c r="D91" s="21">
        <v>7</v>
      </c>
      <c r="E91" s="21">
        <v>2</v>
      </c>
      <c r="F91" s="21">
        <v>3</v>
      </c>
      <c r="G91" s="21">
        <v>10</v>
      </c>
      <c r="H91" s="21">
        <v>5</v>
      </c>
      <c r="I91" s="21">
        <v>4</v>
      </c>
      <c r="J91" s="21">
        <v>7</v>
      </c>
      <c r="K91" s="21">
        <v>4</v>
      </c>
      <c r="L91" s="21">
        <v>7</v>
      </c>
      <c r="M91" s="21">
        <v>0</v>
      </c>
      <c r="N91" s="21">
        <v>25</v>
      </c>
      <c r="O91" s="21">
        <v>1</v>
      </c>
    </row>
    <row r="92" spans="1:15" x14ac:dyDescent="0.2">
      <c r="A92" s="20" t="s">
        <v>385</v>
      </c>
      <c r="B92" s="21">
        <v>22</v>
      </c>
      <c r="C92" s="21">
        <v>4</v>
      </c>
      <c r="D92" s="21">
        <v>7</v>
      </c>
      <c r="E92" s="21">
        <v>2</v>
      </c>
      <c r="F92" s="21">
        <v>2</v>
      </c>
      <c r="G92" s="21">
        <v>2</v>
      </c>
      <c r="H92" s="21">
        <v>4</v>
      </c>
      <c r="I92" s="21">
        <v>4</v>
      </c>
      <c r="J92" s="21">
        <v>2</v>
      </c>
      <c r="K92" s="21">
        <v>2</v>
      </c>
      <c r="L92" s="21">
        <v>0</v>
      </c>
      <c r="M92" s="21">
        <v>0</v>
      </c>
      <c r="N92" s="21">
        <v>6</v>
      </c>
      <c r="O92" s="21">
        <v>2</v>
      </c>
    </row>
    <row r="93" spans="1:15" x14ac:dyDescent="0.2">
      <c r="A93" s="20" t="s">
        <v>386</v>
      </c>
      <c r="B93" s="21">
        <v>32</v>
      </c>
      <c r="C93" s="21">
        <v>8</v>
      </c>
      <c r="D93" s="21">
        <v>9</v>
      </c>
      <c r="E93" s="21">
        <v>0</v>
      </c>
      <c r="F93" s="21">
        <v>1</v>
      </c>
      <c r="G93" s="21">
        <v>2</v>
      </c>
      <c r="H93" s="21">
        <v>0</v>
      </c>
      <c r="I93" s="21">
        <v>1</v>
      </c>
      <c r="J93" s="21">
        <v>3</v>
      </c>
      <c r="K93" s="21">
        <v>2</v>
      </c>
      <c r="L93" s="21">
        <v>0</v>
      </c>
      <c r="M93" s="21">
        <v>2</v>
      </c>
      <c r="N93" s="21">
        <v>15</v>
      </c>
      <c r="O93" s="21">
        <v>2</v>
      </c>
    </row>
    <row r="94" spans="1:15" x14ac:dyDescent="0.2">
      <c r="A94" s="20" t="s">
        <v>387</v>
      </c>
      <c r="B94" s="21">
        <v>9</v>
      </c>
      <c r="C94" s="21">
        <v>2</v>
      </c>
      <c r="D94" s="21">
        <v>1</v>
      </c>
      <c r="E94" s="21">
        <v>0</v>
      </c>
      <c r="F94" s="21">
        <v>0</v>
      </c>
      <c r="G94" s="21">
        <v>2</v>
      </c>
      <c r="H94" s="21">
        <v>0</v>
      </c>
      <c r="I94" s="21">
        <v>1</v>
      </c>
      <c r="J94" s="21">
        <v>1</v>
      </c>
      <c r="K94" s="21">
        <v>1</v>
      </c>
      <c r="L94" s="21">
        <v>1</v>
      </c>
      <c r="M94" s="21">
        <v>0</v>
      </c>
      <c r="N94" s="21">
        <v>5</v>
      </c>
      <c r="O94" s="21">
        <v>0</v>
      </c>
    </row>
    <row r="95" spans="1:15" x14ac:dyDescent="0.2">
      <c r="A95" s="20" t="s">
        <v>366</v>
      </c>
      <c r="B95" s="21">
        <v>150</v>
      </c>
      <c r="C95" s="21">
        <v>35</v>
      </c>
      <c r="D95" s="21">
        <v>41</v>
      </c>
      <c r="E95" s="21">
        <v>13</v>
      </c>
      <c r="F95" s="21">
        <v>8</v>
      </c>
      <c r="G95" s="21">
        <v>29</v>
      </c>
      <c r="H95" s="21">
        <v>9</v>
      </c>
      <c r="I95" s="21">
        <v>10</v>
      </c>
      <c r="J95" s="21">
        <v>23</v>
      </c>
      <c r="K95" s="21">
        <v>11</v>
      </c>
      <c r="L95" s="21">
        <v>8</v>
      </c>
      <c r="M95" s="21">
        <v>12</v>
      </c>
      <c r="N95" s="21">
        <v>57</v>
      </c>
      <c r="O95" s="21">
        <v>4</v>
      </c>
    </row>
    <row r="96" spans="1:15" x14ac:dyDescent="0.2">
      <c r="A96" s="9" t="s">
        <v>388</v>
      </c>
      <c r="B96" s="9"/>
      <c r="C96" s="9"/>
      <c r="D96" s="9"/>
      <c r="E96" s="9"/>
      <c r="F96" s="9"/>
      <c r="G96" s="9"/>
      <c r="H96" s="9"/>
      <c r="I96" s="9"/>
      <c r="J96" s="9"/>
      <c r="K96" s="9"/>
      <c r="L96" s="9"/>
      <c r="M96" s="9"/>
      <c r="N96" s="9"/>
      <c r="O96" s="9"/>
    </row>
    <row r="97" spans="1:15" x14ac:dyDescent="0.2">
      <c r="A97" s="20" t="s">
        <v>184</v>
      </c>
      <c r="B97" s="21">
        <v>54</v>
      </c>
      <c r="C97" s="21">
        <v>13</v>
      </c>
      <c r="D97" s="21">
        <v>12</v>
      </c>
      <c r="E97" s="21">
        <v>4</v>
      </c>
      <c r="F97" s="21">
        <v>4</v>
      </c>
      <c r="G97" s="21">
        <v>10</v>
      </c>
      <c r="H97" s="21">
        <v>1</v>
      </c>
      <c r="I97" s="21">
        <v>4</v>
      </c>
      <c r="J97" s="21">
        <v>10</v>
      </c>
      <c r="K97" s="21">
        <v>7</v>
      </c>
      <c r="L97" s="21">
        <v>6</v>
      </c>
      <c r="M97" s="21">
        <v>4</v>
      </c>
      <c r="N97" s="21">
        <v>19</v>
      </c>
      <c r="O97" s="21">
        <v>2</v>
      </c>
    </row>
    <row r="98" spans="1:15" x14ac:dyDescent="0.2">
      <c r="A98" s="20" t="s">
        <v>185</v>
      </c>
      <c r="B98" s="21">
        <v>196</v>
      </c>
      <c r="C98" s="21">
        <v>54</v>
      </c>
      <c r="D98" s="21">
        <v>50</v>
      </c>
      <c r="E98" s="21">
        <v>12</v>
      </c>
      <c r="F98" s="21">
        <v>9</v>
      </c>
      <c r="G98" s="21">
        <v>42</v>
      </c>
      <c r="H98" s="21">
        <v>9</v>
      </c>
      <c r="I98" s="21">
        <v>17</v>
      </c>
      <c r="J98" s="21">
        <v>21</v>
      </c>
      <c r="K98" s="21">
        <v>17</v>
      </c>
      <c r="L98" s="21">
        <v>5</v>
      </c>
      <c r="M98" s="21">
        <v>5</v>
      </c>
      <c r="N98" s="21">
        <v>80</v>
      </c>
      <c r="O98" s="21">
        <v>14</v>
      </c>
    </row>
    <row r="99" spans="1:15" x14ac:dyDescent="0.2">
      <c r="A99" s="20" t="s">
        <v>186</v>
      </c>
      <c r="B99" s="21">
        <v>310</v>
      </c>
      <c r="C99" s="21">
        <v>74</v>
      </c>
      <c r="D99" s="21">
        <v>71</v>
      </c>
      <c r="E99" s="21">
        <v>15</v>
      </c>
      <c r="F99" s="21">
        <v>15</v>
      </c>
      <c r="G99" s="21">
        <v>56</v>
      </c>
      <c r="H99" s="21">
        <v>16</v>
      </c>
      <c r="I99" s="21">
        <v>30</v>
      </c>
      <c r="J99" s="21">
        <v>41</v>
      </c>
      <c r="K99" s="21">
        <v>22</v>
      </c>
      <c r="L99" s="21">
        <v>13</v>
      </c>
      <c r="M99" s="21">
        <v>11</v>
      </c>
      <c r="N99" s="21">
        <v>117</v>
      </c>
      <c r="O99" s="21">
        <v>13</v>
      </c>
    </row>
    <row r="100" spans="1:15" x14ac:dyDescent="0.2">
      <c r="A100" s="20" t="s">
        <v>187</v>
      </c>
      <c r="B100" s="21">
        <v>385</v>
      </c>
      <c r="C100" s="21">
        <v>107</v>
      </c>
      <c r="D100" s="21">
        <v>101</v>
      </c>
      <c r="E100" s="21">
        <v>27</v>
      </c>
      <c r="F100" s="21">
        <v>28</v>
      </c>
      <c r="G100" s="21">
        <v>90</v>
      </c>
      <c r="H100" s="21">
        <v>18</v>
      </c>
      <c r="I100" s="21">
        <v>37</v>
      </c>
      <c r="J100" s="21">
        <v>54</v>
      </c>
      <c r="K100" s="21">
        <v>39</v>
      </c>
      <c r="L100" s="21">
        <v>20</v>
      </c>
      <c r="M100" s="21">
        <v>13</v>
      </c>
      <c r="N100" s="21">
        <v>153</v>
      </c>
      <c r="O100" s="21">
        <v>7</v>
      </c>
    </row>
    <row r="101" spans="1:15" x14ac:dyDescent="0.2">
      <c r="A101" s="20" t="s">
        <v>188</v>
      </c>
      <c r="B101" s="21">
        <v>361</v>
      </c>
      <c r="C101" s="21">
        <v>91</v>
      </c>
      <c r="D101" s="21">
        <v>103</v>
      </c>
      <c r="E101" s="21">
        <v>31</v>
      </c>
      <c r="F101" s="21">
        <v>28</v>
      </c>
      <c r="G101" s="21">
        <v>87</v>
      </c>
      <c r="H101" s="21">
        <v>23</v>
      </c>
      <c r="I101" s="21">
        <v>38</v>
      </c>
      <c r="J101" s="21">
        <v>42</v>
      </c>
      <c r="K101" s="21">
        <v>34</v>
      </c>
      <c r="L101" s="21">
        <v>25</v>
      </c>
      <c r="M101" s="21">
        <v>16</v>
      </c>
      <c r="N101" s="21">
        <v>136</v>
      </c>
      <c r="O101" s="21">
        <v>8</v>
      </c>
    </row>
    <row r="102" spans="1:15" x14ac:dyDescent="0.2">
      <c r="A102" s="20" t="s">
        <v>189</v>
      </c>
      <c r="B102" s="21">
        <v>315</v>
      </c>
      <c r="C102" s="21">
        <v>77</v>
      </c>
      <c r="D102" s="21">
        <v>71</v>
      </c>
      <c r="E102" s="21">
        <v>23</v>
      </c>
      <c r="F102" s="21">
        <v>21</v>
      </c>
      <c r="G102" s="21">
        <v>62</v>
      </c>
      <c r="H102" s="21">
        <v>21</v>
      </c>
      <c r="I102" s="21">
        <v>35</v>
      </c>
      <c r="J102" s="21">
        <v>35</v>
      </c>
      <c r="K102" s="21">
        <v>29</v>
      </c>
      <c r="L102" s="21">
        <v>14</v>
      </c>
      <c r="M102" s="21">
        <v>11</v>
      </c>
      <c r="N102" s="21">
        <v>122</v>
      </c>
      <c r="O102" s="21">
        <v>5</v>
      </c>
    </row>
    <row r="103" spans="1:15" x14ac:dyDescent="0.2">
      <c r="A103" s="20" t="s">
        <v>190</v>
      </c>
      <c r="B103" s="21">
        <v>364</v>
      </c>
      <c r="C103" s="21">
        <v>74</v>
      </c>
      <c r="D103" s="21">
        <v>85</v>
      </c>
      <c r="E103" s="21">
        <v>28</v>
      </c>
      <c r="F103" s="21">
        <v>25</v>
      </c>
      <c r="G103" s="21">
        <v>95</v>
      </c>
      <c r="H103" s="21">
        <v>36</v>
      </c>
      <c r="I103" s="21">
        <v>46</v>
      </c>
      <c r="J103" s="21">
        <v>58</v>
      </c>
      <c r="K103" s="21">
        <v>40</v>
      </c>
      <c r="L103" s="21">
        <v>34</v>
      </c>
      <c r="M103" s="21">
        <v>8</v>
      </c>
      <c r="N103" s="21">
        <v>139</v>
      </c>
      <c r="O103" s="21">
        <v>5</v>
      </c>
    </row>
    <row r="104" spans="1:15" x14ac:dyDescent="0.2">
      <c r="A104" s="20" t="s">
        <v>191</v>
      </c>
      <c r="B104" s="21">
        <v>267</v>
      </c>
      <c r="C104" s="21">
        <v>61</v>
      </c>
      <c r="D104" s="21">
        <v>54</v>
      </c>
      <c r="E104" s="21">
        <v>16</v>
      </c>
      <c r="F104" s="21">
        <v>15</v>
      </c>
      <c r="G104" s="21">
        <v>60</v>
      </c>
      <c r="H104" s="21">
        <v>16</v>
      </c>
      <c r="I104" s="21">
        <v>21</v>
      </c>
      <c r="J104" s="21">
        <v>32</v>
      </c>
      <c r="K104" s="21">
        <v>34</v>
      </c>
      <c r="L104" s="21">
        <v>18</v>
      </c>
      <c r="M104" s="21">
        <v>7</v>
      </c>
      <c r="N104" s="21">
        <v>102</v>
      </c>
      <c r="O104" s="21">
        <v>3</v>
      </c>
    </row>
    <row r="105" spans="1:15" x14ac:dyDescent="0.2">
      <c r="A105" s="20" t="s">
        <v>192</v>
      </c>
      <c r="B105" s="21">
        <v>90</v>
      </c>
      <c r="C105" s="21">
        <v>14</v>
      </c>
      <c r="D105" s="21">
        <v>19</v>
      </c>
      <c r="E105" s="21">
        <v>3</v>
      </c>
      <c r="F105" s="21">
        <v>5</v>
      </c>
      <c r="G105" s="21">
        <v>19</v>
      </c>
      <c r="H105" s="21">
        <v>3</v>
      </c>
      <c r="I105" s="21">
        <v>8</v>
      </c>
      <c r="J105" s="21">
        <v>10</v>
      </c>
      <c r="K105" s="21">
        <v>8</v>
      </c>
      <c r="L105" s="21">
        <v>11</v>
      </c>
      <c r="M105" s="21">
        <v>1</v>
      </c>
      <c r="N105" s="21">
        <v>39</v>
      </c>
      <c r="O105" s="21">
        <v>4</v>
      </c>
    </row>
    <row r="106" spans="1:15" x14ac:dyDescent="0.2">
      <c r="A106" s="20" t="s">
        <v>193</v>
      </c>
      <c r="B106" s="21">
        <v>94</v>
      </c>
      <c r="C106" s="21">
        <v>15</v>
      </c>
      <c r="D106" s="21">
        <v>9</v>
      </c>
      <c r="E106" s="21">
        <v>5</v>
      </c>
      <c r="F106" s="21">
        <v>7</v>
      </c>
      <c r="G106" s="21">
        <v>16</v>
      </c>
      <c r="H106" s="21">
        <v>4</v>
      </c>
      <c r="I106" s="21">
        <v>4</v>
      </c>
      <c r="J106" s="21">
        <v>12</v>
      </c>
      <c r="K106" s="21">
        <v>12</v>
      </c>
      <c r="L106" s="21">
        <v>9</v>
      </c>
      <c r="M106" s="21">
        <v>3</v>
      </c>
      <c r="N106" s="21">
        <v>49</v>
      </c>
      <c r="O106" s="21">
        <v>0</v>
      </c>
    </row>
    <row r="107" spans="1:15" x14ac:dyDescent="0.2">
      <c r="A107" s="20" t="s">
        <v>389</v>
      </c>
      <c r="B107" s="21">
        <v>47</v>
      </c>
      <c r="C107" s="21">
        <v>11</v>
      </c>
      <c r="D107" s="21">
        <v>9</v>
      </c>
      <c r="E107" s="21">
        <v>2</v>
      </c>
      <c r="F107" s="21">
        <v>2</v>
      </c>
      <c r="G107" s="21">
        <v>2</v>
      </c>
      <c r="H107" s="21">
        <v>0</v>
      </c>
      <c r="I107" s="21">
        <v>3</v>
      </c>
      <c r="J107" s="21">
        <v>5</v>
      </c>
      <c r="K107" s="21">
        <v>4</v>
      </c>
      <c r="L107" s="21">
        <v>0</v>
      </c>
      <c r="M107" s="21">
        <v>2</v>
      </c>
      <c r="N107" s="21">
        <v>22</v>
      </c>
      <c r="O107" s="21">
        <v>1</v>
      </c>
    </row>
    <row r="108" spans="1:15" x14ac:dyDescent="0.2">
      <c r="A108" s="20" t="s">
        <v>366</v>
      </c>
      <c r="B108" s="21">
        <v>194</v>
      </c>
      <c r="C108" s="21">
        <v>49</v>
      </c>
      <c r="D108" s="21">
        <v>52</v>
      </c>
      <c r="E108" s="21">
        <v>14</v>
      </c>
      <c r="F108" s="21">
        <v>16</v>
      </c>
      <c r="G108" s="21">
        <v>36</v>
      </c>
      <c r="H108" s="21">
        <v>16</v>
      </c>
      <c r="I108" s="21">
        <v>15</v>
      </c>
      <c r="J108" s="21">
        <v>23</v>
      </c>
      <c r="K108" s="21">
        <v>14</v>
      </c>
      <c r="L108" s="21">
        <v>6</v>
      </c>
      <c r="M108" s="21">
        <v>5</v>
      </c>
      <c r="N108" s="21">
        <v>73</v>
      </c>
      <c r="O108" s="21">
        <v>11</v>
      </c>
    </row>
    <row r="109" spans="1:15" x14ac:dyDescent="0.2">
      <c r="A109" s="9" t="s">
        <v>390</v>
      </c>
      <c r="B109" s="9"/>
      <c r="C109" s="9"/>
      <c r="D109" s="9"/>
      <c r="E109" s="9"/>
      <c r="F109" s="9"/>
      <c r="G109" s="9"/>
      <c r="H109" s="9"/>
      <c r="I109" s="9"/>
      <c r="J109" s="9"/>
      <c r="K109" s="9"/>
      <c r="L109" s="9"/>
      <c r="M109" s="9"/>
      <c r="N109" s="9"/>
      <c r="O109" s="9"/>
    </row>
    <row r="110" spans="1:15" x14ac:dyDescent="0.2">
      <c r="A110" s="20" t="s">
        <v>391</v>
      </c>
      <c r="B110" s="21">
        <v>633</v>
      </c>
      <c r="C110" s="21">
        <v>120</v>
      </c>
      <c r="D110" s="21">
        <v>109</v>
      </c>
      <c r="E110" s="21">
        <v>47</v>
      </c>
      <c r="F110" s="21">
        <v>42</v>
      </c>
      <c r="G110" s="21">
        <v>74</v>
      </c>
      <c r="H110" s="21">
        <v>25</v>
      </c>
      <c r="I110" s="21">
        <v>52</v>
      </c>
      <c r="J110" s="21">
        <v>61</v>
      </c>
      <c r="K110" s="21">
        <v>52</v>
      </c>
      <c r="L110" s="21">
        <v>35</v>
      </c>
      <c r="M110" s="21">
        <v>26</v>
      </c>
      <c r="N110" s="21">
        <v>295</v>
      </c>
      <c r="O110" s="21">
        <v>15</v>
      </c>
    </row>
    <row r="111" spans="1:15" x14ac:dyDescent="0.2">
      <c r="A111" s="20" t="s">
        <v>392</v>
      </c>
      <c r="B111" s="21">
        <v>1123</v>
      </c>
      <c r="C111" s="21">
        <v>258</v>
      </c>
      <c r="D111" s="21">
        <v>253</v>
      </c>
      <c r="E111" s="21">
        <v>80</v>
      </c>
      <c r="F111" s="21">
        <v>70</v>
      </c>
      <c r="G111" s="21">
        <v>240</v>
      </c>
      <c r="H111" s="21">
        <v>75</v>
      </c>
      <c r="I111" s="21">
        <v>110</v>
      </c>
      <c r="J111" s="21">
        <v>138</v>
      </c>
      <c r="K111" s="21">
        <v>102</v>
      </c>
      <c r="L111" s="21">
        <v>60</v>
      </c>
      <c r="M111" s="21">
        <v>34</v>
      </c>
      <c r="N111" s="21">
        <v>449</v>
      </c>
      <c r="O111" s="21">
        <v>33</v>
      </c>
    </row>
    <row r="112" spans="1:15" x14ac:dyDescent="0.2">
      <c r="A112" s="20" t="s">
        <v>393</v>
      </c>
      <c r="B112" s="21">
        <v>660</v>
      </c>
      <c r="C112" s="21">
        <v>191</v>
      </c>
      <c r="D112" s="21">
        <v>198</v>
      </c>
      <c r="E112" s="21">
        <v>39</v>
      </c>
      <c r="F112" s="21">
        <v>46</v>
      </c>
      <c r="G112" s="21">
        <v>191</v>
      </c>
      <c r="H112" s="21">
        <v>40</v>
      </c>
      <c r="I112" s="21">
        <v>67</v>
      </c>
      <c r="J112" s="21">
        <v>104</v>
      </c>
      <c r="K112" s="21">
        <v>84</v>
      </c>
      <c r="L112" s="21">
        <v>48</v>
      </c>
      <c r="M112" s="21">
        <v>18</v>
      </c>
      <c r="N112" s="21">
        <v>215</v>
      </c>
      <c r="O112" s="21">
        <v>16</v>
      </c>
    </row>
    <row r="113" spans="1:15" x14ac:dyDescent="0.2">
      <c r="A113" s="20" t="s">
        <v>394</v>
      </c>
      <c r="B113" s="21">
        <v>261</v>
      </c>
      <c r="C113" s="21">
        <v>71</v>
      </c>
      <c r="D113" s="21">
        <v>76</v>
      </c>
      <c r="E113" s="21">
        <v>14</v>
      </c>
      <c r="F113" s="21">
        <v>17</v>
      </c>
      <c r="G113" s="21">
        <v>70</v>
      </c>
      <c r="H113" s="21">
        <v>23</v>
      </c>
      <c r="I113" s="21">
        <v>29</v>
      </c>
      <c r="J113" s="21">
        <v>40</v>
      </c>
      <c r="K113" s="21">
        <v>22</v>
      </c>
      <c r="L113" s="21">
        <v>18</v>
      </c>
      <c r="M113" s="21">
        <v>8</v>
      </c>
      <c r="N113" s="21">
        <v>92</v>
      </c>
      <c r="O113" s="21">
        <v>9</v>
      </c>
    </row>
    <row r="114" spans="1:15" x14ac:dyDescent="0.2">
      <c r="A114" s="9" t="s">
        <v>395</v>
      </c>
      <c r="B114" s="9"/>
      <c r="C114" s="9"/>
      <c r="D114" s="9"/>
      <c r="E114" s="9"/>
      <c r="F114" s="9"/>
      <c r="G114" s="9"/>
      <c r="H114" s="9"/>
      <c r="I114" s="9"/>
      <c r="J114" s="9"/>
      <c r="K114" s="9"/>
      <c r="L114" s="9"/>
      <c r="M114" s="9"/>
      <c r="N114" s="9"/>
      <c r="O114" s="9"/>
    </row>
    <row r="115" spans="1:15" x14ac:dyDescent="0.2">
      <c r="A115" s="20" t="s">
        <v>396</v>
      </c>
      <c r="B115" s="21">
        <v>329</v>
      </c>
      <c r="C115" s="21">
        <v>100</v>
      </c>
      <c r="D115" s="21">
        <v>109</v>
      </c>
      <c r="E115" s="21">
        <v>24</v>
      </c>
      <c r="F115" s="21">
        <v>21</v>
      </c>
      <c r="G115" s="21">
        <v>75</v>
      </c>
      <c r="H115" s="21">
        <v>16</v>
      </c>
      <c r="I115" s="21">
        <v>22</v>
      </c>
      <c r="J115" s="21">
        <v>38</v>
      </c>
      <c r="K115" s="21">
        <v>20</v>
      </c>
      <c r="L115" s="21">
        <v>25</v>
      </c>
      <c r="M115" s="21">
        <v>13</v>
      </c>
      <c r="N115" s="21">
        <v>117</v>
      </c>
      <c r="O115" s="21">
        <v>8</v>
      </c>
    </row>
    <row r="116" spans="1:15" x14ac:dyDescent="0.2">
      <c r="A116" s="20" t="s">
        <v>397</v>
      </c>
      <c r="B116" s="21">
        <v>828</v>
      </c>
      <c r="C116" s="21">
        <v>206</v>
      </c>
      <c r="D116" s="21">
        <v>184</v>
      </c>
      <c r="E116" s="21">
        <v>58</v>
      </c>
      <c r="F116" s="21">
        <v>53</v>
      </c>
      <c r="G116" s="21">
        <v>160</v>
      </c>
      <c r="H116" s="21">
        <v>50</v>
      </c>
      <c r="I116" s="21">
        <v>85</v>
      </c>
      <c r="J116" s="21">
        <v>94</v>
      </c>
      <c r="K116" s="21">
        <v>84</v>
      </c>
      <c r="L116" s="21">
        <v>43</v>
      </c>
      <c r="M116" s="21">
        <v>25</v>
      </c>
      <c r="N116" s="21">
        <v>335</v>
      </c>
      <c r="O116" s="21">
        <v>24</v>
      </c>
    </row>
    <row r="117" spans="1:15" x14ac:dyDescent="0.2">
      <c r="A117" s="20" t="s">
        <v>879</v>
      </c>
      <c r="B117" s="21">
        <v>499</v>
      </c>
      <c r="C117" s="21">
        <v>119</v>
      </c>
      <c r="D117" s="21">
        <v>130</v>
      </c>
      <c r="E117" s="21">
        <v>31</v>
      </c>
      <c r="F117" s="21">
        <v>40</v>
      </c>
      <c r="G117" s="21">
        <v>140</v>
      </c>
      <c r="H117" s="21">
        <v>34</v>
      </c>
      <c r="I117" s="21">
        <v>55</v>
      </c>
      <c r="J117" s="21">
        <v>79</v>
      </c>
      <c r="K117" s="21">
        <v>50</v>
      </c>
      <c r="L117" s="21">
        <v>37</v>
      </c>
      <c r="M117" s="21">
        <v>18</v>
      </c>
      <c r="N117" s="21">
        <v>177</v>
      </c>
      <c r="O117" s="21">
        <v>11</v>
      </c>
    </row>
    <row r="118" spans="1:15" x14ac:dyDescent="0.2">
      <c r="A118" s="20" t="s">
        <v>398</v>
      </c>
      <c r="B118" s="21">
        <v>468</v>
      </c>
      <c r="C118" s="21">
        <v>77</v>
      </c>
      <c r="D118" s="21">
        <v>88</v>
      </c>
      <c r="E118" s="21">
        <v>43</v>
      </c>
      <c r="F118" s="21">
        <v>30</v>
      </c>
      <c r="G118" s="21">
        <v>80</v>
      </c>
      <c r="H118" s="21">
        <v>32</v>
      </c>
      <c r="I118" s="21">
        <v>43</v>
      </c>
      <c r="J118" s="21">
        <v>64</v>
      </c>
      <c r="K118" s="21">
        <v>52</v>
      </c>
      <c r="L118" s="21">
        <v>23</v>
      </c>
      <c r="M118" s="21">
        <v>13</v>
      </c>
      <c r="N118" s="21">
        <v>194</v>
      </c>
      <c r="O118" s="21">
        <v>17</v>
      </c>
    </row>
    <row r="119" spans="1:15" x14ac:dyDescent="0.2">
      <c r="A119" s="20" t="s">
        <v>399</v>
      </c>
      <c r="B119" s="21">
        <v>257</v>
      </c>
      <c r="C119" s="21">
        <v>68</v>
      </c>
      <c r="D119" s="21">
        <v>64</v>
      </c>
      <c r="E119" s="21">
        <v>15</v>
      </c>
      <c r="F119" s="21">
        <v>15</v>
      </c>
      <c r="G119" s="21">
        <v>57</v>
      </c>
      <c r="H119" s="21">
        <v>10</v>
      </c>
      <c r="I119" s="21">
        <v>25</v>
      </c>
      <c r="J119" s="21">
        <v>28</v>
      </c>
      <c r="K119" s="21">
        <v>21</v>
      </c>
      <c r="L119" s="21">
        <v>15</v>
      </c>
      <c r="M119" s="21">
        <v>6</v>
      </c>
      <c r="N119" s="21">
        <v>104</v>
      </c>
      <c r="O119" s="21">
        <v>3</v>
      </c>
    </row>
    <row r="120" spans="1:15" x14ac:dyDescent="0.2">
      <c r="A120" s="20" t="s">
        <v>400</v>
      </c>
      <c r="B120" s="21">
        <v>296</v>
      </c>
      <c r="C120" s="21">
        <v>70</v>
      </c>
      <c r="D120" s="21">
        <v>61</v>
      </c>
      <c r="E120" s="21">
        <v>9</v>
      </c>
      <c r="F120" s="21">
        <v>16</v>
      </c>
      <c r="G120" s="21">
        <v>63</v>
      </c>
      <c r="H120" s="21">
        <v>21</v>
      </c>
      <c r="I120" s="21">
        <v>28</v>
      </c>
      <c r="J120" s="21">
        <v>40</v>
      </c>
      <c r="K120" s="21">
        <v>33</v>
      </c>
      <c r="L120" s="21">
        <v>18</v>
      </c>
      <c r="M120" s="21">
        <v>11</v>
      </c>
      <c r="N120" s="21">
        <v>124</v>
      </c>
      <c r="O120" s="21">
        <v>10</v>
      </c>
    </row>
    <row r="121" spans="1:15" x14ac:dyDescent="0.2">
      <c r="A121" s="9" t="s">
        <v>401</v>
      </c>
      <c r="B121" s="9"/>
      <c r="C121" s="9"/>
      <c r="D121" s="9"/>
      <c r="E121" s="9"/>
      <c r="F121" s="9"/>
      <c r="G121" s="9"/>
      <c r="H121" s="9"/>
      <c r="I121" s="9"/>
      <c r="J121" s="9"/>
      <c r="K121" s="9"/>
      <c r="L121" s="9"/>
      <c r="M121" s="9"/>
      <c r="N121" s="9"/>
      <c r="O121" s="9"/>
    </row>
    <row r="122" spans="1:15" x14ac:dyDescent="0.2">
      <c r="A122" s="20" t="s">
        <v>878</v>
      </c>
      <c r="B122" s="21">
        <v>116</v>
      </c>
      <c r="C122" s="21">
        <v>30</v>
      </c>
      <c r="D122" s="21">
        <v>36</v>
      </c>
      <c r="E122" s="21">
        <v>8</v>
      </c>
      <c r="F122" s="21">
        <v>9</v>
      </c>
      <c r="G122" s="21">
        <v>19</v>
      </c>
      <c r="H122" s="21">
        <v>4</v>
      </c>
      <c r="I122" s="21">
        <v>6</v>
      </c>
      <c r="J122" s="21">
        <v>8</v>
      </c>
      <c r="K122" s="21">
        <v>7</v>
      </c>
      <c r="L122" s="21">
        <v>4</v>
      </c>
      <c r="M122" s="21">
        <v>6</v>
      </c>
      <c r="N122" s="21">
        <v>50</v>
      </c>
      <c r="O122" s="21">
        <v>3</v>
      </c>
    </row>
    <row r="123" spans="1:15" x14ac:dyDescent="0.2">
      <c r="A123" s="20" t="s">
        <v>402</v>
      </c>
      <c r="B123" s="21">
        <v>213</v>
      </c>
      <c r="C123" s="21">
        <v>70</v>
      </c>
      <c r="D123" s="21">
        <v>73</v>
      </c>
      <c r="E123" s="21">
        <v>16</v>
      </c>
      <c r="F123" s="21">
        <v>12</v>
      </c>
      <c r="G123" s="21">
        <v>56</v>
      </c>
      <c r="H123" s="21">
        <v>12</v>
      </c>
      <c r="I123" s="21">
        <v>16</v>
      </c>
      <c r="J123" s="21">
        <v>30</v>
      </c>
      <c r="K123" s="21">
        <v>13</v>
      </c>
      <c r="L123" s="21">
        <v>21</v>
      </c>
      <c r="M123" s="21">
        <v>7</v>
      </c>
      <c r="N123" s="21">
        <v>67</v>
      </c>
      <c r="O123" s="21">
        <v>5</v>
      </c>
    </row>
    <row r="124" spans="1:15" x14ac:dyDescent="0.2">
      <c r="A124" s="20" t="s">
        <v>397</v>
      </c>
      <c r="B124" s="21">
        <v>828</v>
      </c>
      <c r="C124" s="21">
        <v>206</v>
      </c>
      <c r="D124" s="21">
        <v>184</v>
      </c>
      <c r="E124" s="21">
        <v>58</v>
      </c>
      <c r="F124" s="21">
        <v>53</v>
      </c>
      <c r="G124" s="21">
        <v>160</v>
      </c>
      <c r="H124" s="21">
        <v>50</v>
      </c>
      <c r="I124" s="21">
        <v>85</v>
      </c>
      <c r="J124" s="21">
        <v>94</v>
      </c>
      <c r="K124" s="21">
        <v>84</v>
      </c>
      <c r="L124" s="21">
        <v>43</v>
      </c>
      <c r="M124" s="21">
        <v>25</v>
      </c>
      <c r="N124" s="21">
        <v>335</v>
      </c>
      <c r="O124" s="21">
        <v>24</v>
      </c>
    </row>
    <row r="125" spans="1:15" x14ac:dyDescent="0.2">
      <c r="A125" s="20" t="s">
        <v>403</v>
      </c>
      <c r="B125" s="21">
        <v>133</v>
      </c>
      <c r="C125" s="21">
        <v>38</v>
      </c>
      <c r="D125" s="21">
        <v>42</v>
      </c>
      <c r="E125" s="21">
        <v>8</v>
      </c>
      <c r="F125" s="21">
        <v>11</v>
      </c>
      <c r="G125" s="21">
        <v>45</v>
      </c>
      <c r="H125" s="21">
        <v>8</v>
      </c>
      <c r="I125" s="21">
        <v>6</v>
      </c>
      <c r="J125" s="21">
        <v>28</v>
      </c>
      <c r="K125" s="21">
        <v>17</v>
      </c>
      <c r="L125" s="21">
        <v>12</v>
      </c>
      <c r="M125" s="21">
        <v>5</v>
      </c>
      <c r="N125" s="21">
        <v>33</v>
      </c>
      <c r="O125" s="21">
        <v>2</v>
      </c>
    </row>
    <row r="126" spans="1:15" x14ac:dyDescent="0.2">
      <c r="A126" s="20" t="s">
        <v>404</v>
      </c>
      <c r="B126" s="21">
        <v>120</v>
      </c>
      <c r="C126" s="21">
        <v>26</v>
      </c>
      <c r="D126" s="21">
        <v>25</v>
      </c>
      <c r="E126" s="21">
        <v>9</v>
      </c>
      <c r="F126" s="21">
        <v>9</v>
      </c>
      <c r="G126" s="21">
        <v>33</v>
      </c>
      <c r="H126" s="21">
        <v>10</v>
      </c>
      <c r="I126" s="21">
        <v>17</v>
      </c>
      <c r="J126" s="21">
        <v>23</v>
      </c>
      <c r="K126" s="21">
        <v>13</v>
      </c>
      <c r="L126" s="21">
        <v>12</v>
      </c>
      <c r="M126" s="21">
        <v>3</v>
      </c>
      <c r="N126" s="21">
        <v>48</v>
      </c>
      <c r="O126" s="21">
        <v>4</v>
      </c>
    </row>
    <row r="127" spans="1:15" x14ac:dyDescent="0.2">
      <c r="A127" s="20" t="s">
        <v>405</v>
      </c>
      <c r="B127" s="21">
        <v>246</v>
      </c>
      <c r="C127" s="21">
        <v>55</v>
      </c>
      <c r="D127" s="21">
        <v>63</v>
      </c>
      <c r="E127" s="21">
        <v>14</v>
      </c>
      <c r="F127" s="21">
        <v>20</v>
      </c>
      <c r="G127" s="21">
        <v>62</v>
      </c>
      <c r="H127" s="21">
        <v>16</v>
      </c>
      <c r="I127" s="21">
        <v>32</v>
      </c>
      <c r="J127" s="21">
        <v>28</v>
      </c>
      <c r="K127" s="21">
        <v>20</v>
      </c>
      <c r="L127" s="21">
        <v>13</v>
      </c>
      <c r="M127" s="21">
        <v>10</v>
      </c>
      <c r="N127" s="21">
        <v>96</v>
      </c>
      <c r="O127" s="21">
        <v>5</v>
      </c>
    </row>
    <row r="128" spans="1:15" x14ac:dyDescent="0.2">
      <c r="A128" s="20" t="s">
        <v>398</v>
      </c>
      <c r="B128" s="21">
        <v>468</v>
      </c>
      <c r="C128" s="21">
        <v>77</v>
      </c>
      <c r="D128" s="21">
        <v>88</v>
      </c>
      <c r="E128" s="21">
        <v>43</v>
      </c>
      <c r="F128" s="21">
        <v>30</v>
      </c>
      <c r="G128" s="21">
        <v>80</v>
      </c>
      <c r="H128" s="21">
        <v>32</v>
      </c>
      <c r="I128" s="21">
        <v>43</v>
      </c>
      <c r="J128" s="21">
        <v>64</v>
      </c>
      <c r="K128" s="21">
        <v>52</v>
      </c>
      <c r="L128" s="21">
        <v>23</v>
      </c>
      <c r="M128" s="21">
        <v>13</v>
      </c>
      <c r="N128" s="21">
        <v>194</v>
      </c>
      <c r="O128" s="21">
        <v>17</v>
      </c>
    </row>
    <row r="129" spans="1:15" x14ac:dyDescent="0.2">
      <c r="A129" s="20" t="s">
        <v>406</v>
      </c>
      <c r="B129" s="21">
        <v>180</v>
      </c>
      <c r="C129" s="21">
        <v>49</v>
      </c>
      <c r="D129" s="21">
        <v>49</v>
      </c>
      <c r="E129" s="21">
        <v>8</v>
      </c>
      <c r="F129" s="21">
        <v>11</v>
      </c>
      <c r="G129" s="21">
        <v>35</v>
      </c>
      <c r="H129" s="21">
        <v>7</v>
      </c>
      <c r="I129" s="21">
        <v>16</v>
      </c>
      <c r="J129" s="21">
        <v>15</v>
      </c>
      <c r="K129" s="21">
        <v>14</v>
      </c>
      <c r="L129" s="21">
        <v>11</v>
      </c>
      <c r="M129" s="21">
        <v>4</v>
      </c>
      <c r="N129" s="21">
        <v>78</v>
      </c>
      <c r="O129" s="21">
        <v>1</v>
      </c>
    </row>
    <row r="130" spans="1:15" x14ac:dyDescent="0.2">
      <c r="A130" s="20" t="s">
        <v>407</v>
      </c>
      <c r="B130" s="21">
        <v>77</v>
      </c>
      <c r="C130" s="21">
        <v>19</v>
      </c>
      <c r="D130" s="21">
        <v>15</v>
      </c>
      <c r="E130" s="21">
        <v>7</v>
      </c>
      <c r="F130" s="21">
        <v>4</v>
      </c>
      <c r="G130" s="21">
        <v>22</v>
      </c>
      <c r="H130" s="21">
        <v>3</v>
      </c>
      <c r="I130" s="21">
        <v>9</v>
      </c>
      <c r="J130" s="21">
        <v>13</v>
      </c>
      <c r="K130" s="21">
        <v>7</v>
      </c>
      <c r="L130" s="21">
        <v>4</v>
      </c>
      <c r="M130" s="21">
        <v>2</v>
      </c>
      <c r="N130" s="21">
        <v>26</v>
      </c>
      <c r="O130" s="21">
        <v>2</v>
      </c>
    </row>
    <row r="131" spans="1:15" x14ac:dyDescent="0.2">
      <c r="A131" s="33" t="s">
        <v>400</v>
      </c>
      <c r="B131" s="34">
        <v>296</v>
      </c>
      <c r="C131" s="34">
        <v>70</v>
      </c>
      <c r="D131" s="34">
        <v>61</v>
      </c>
      <c r="E131" s="34">
        <v>9</v>
      </c>
      <c r="F131" s="34">
        <v>16</v>
      </c>
      <c r="G131" s="34">
        <v>63</v>
      </c>
      <c r="H131" s="34">
        <v>21</v>
      </c>
      <c r="I131" s="34">
        <v>28</v>
      </c>
      <c r="J131" s="34">
        <v>40</v>
      </c>
      <c r="K131" s="34">
        <v>33</v>
      </c>
      <c r="L131" s="34">
        <v>18</v>
      </c>
      <c r="M131" s="34">
        <v>11</v>
      </c>
      <c r="N131" s="34">
        <v>124</v>
      </c>
      <c r="O131" s="34">
        <v>10</v>
      </c>
    </row>
  </sheetData>
  <phoneticPr fontId="2"/>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72F11-59B1-41E0-BC3D-F8702B219A24}">
  <dimension ref="A1:S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9" x14ac:dyDescent="0.2">
      <c r="A1" s="11" t="s">
        <v>3</v>
      </c>
      <c r="B1" s="7"/>
    </row>
    <row r="2" spans="1:19" x14ac:dyDescent="0.2">
      <c r="A2" s="15" t="str">
        <f xml:space="preserve"> HYPERLINK("#'目次'!B56","[50]")</f>
        <v>[50]</v>
      </c>
    </row>
    <row r="3" spans="1:19" x14ac:dyDescent="0.2">
      <c r="A3" s="7" t="s">
        <v>3</v>
      </c>
      <c r="B3" s="8" t="s">
        <v>88</v>
      </c>
    </row>
    <row r="4" spans="1:19" x14ac:dyDescent="0.2">
      <c r="A4" s="7" t="s">
        <v>3</v>
      </c>
      <c r="B4" s="8" t="s">
        <v>87</v>
      </c>
    </row>
    <row r="5" spans="1:19" s="18" customFormat="1" ht="88.2" x14ac:dyDescent="0.2">
      <c r="A5" s="16" t="s">
        <v>3</v>
      </c>
      <c r="B5" s="17" t="s">
        <v>582</v>
      </c>
      <c r="C5" s="17" t="s">
        <v>819</v>
      </c>
      <c r="D5" s="17" t="s">
        <v>820</v>
      </c>
      <c r="E5" s="17" t="s">
        <v>821</v>
      </c>
      <c r="F5" s="17" t="s">
        <v>822</v>
      </c>
      <c r="G5" s="17" t="s">
        <v>823</v>
      </c>
      <c r="H5" s="17" t="s">
        <v>824</v>
      </c>
      <c r="I5" s="17" t="s">
        <v>285</v>
      </c>
      <c r="J5" s="17" t="s">
        <v>286</v>
      </c>
      <c r="K5" s="17" t="s">
        <v>287</v>
      </c>
      <c r="L5" s="17" t="s">
        <v>288</v>
      </c>
      <c r="M5" s="17" t="s">
        <v>825</v>
      </c>
      <c r="N5" s="17" t="s">
        <v>826</v>
      </c>
      <c r="O5" s="17" t="s">
        <v>827</v>
      </c>
      <c r="P5" s="17" t="s">
        <v>828</v>
      </c>
      <c r="Q5" s="17" t="s">
        <v>634</v>
      </c>
      <c r="R5" s="17" t="s">
        <v>770</v>
      </c>
      <c r="S5" s="17" t="s">
        <v>613</v>
      </c>
    </row>
    <row r="6" spans="1:19" x14ac:dyDescent="0.2">
      <c r="A6" s="19" t="s">
        <v>585</v>
      </c>
      <c r="B6" s="10">
        <v>2677</v>
      </c>
      <c r="C6" s="10">
        <v>1480</v>
      </c>
      <c r="D6" s="10">
        <v>1280</v>
      </c>
      <c r="E6" s="10">
        <v>1167</v>
      </c>
      <c r="F6" s="10">
        <v>715</v>
      </c>
      <c r="G6" s="10">
        <v>387</v>
      </c>
      <c r="H6" s="10">
        <v>404</v>
      </c>
      <c r="I6" s="10">
        <v>595</v>
      </c>
      <c r="J6" s="10">
        <v>215</v>
      </c>
      <c r="K6" s="10">
        <v>248</v>
      </c>
      <c r="L6" s="10">
        <v>255</v>
      </c>
      <c r="M6" s="10">
        <v>291</v>
      </c>
      <c r="N6" s="10">
        <v>338</v>
      </c>
      <c r="O6" s="10">
        <v>812</v>
      </c>
      <c r="P6" s="10">
        <v>816</v>
      </c>
      <c r="Q6" s="10">
        <v>69</v>
      </c>
      <c r="R6" s="10">
        <v>246</v>
      </c>
      <c r="S6" s="10">
        <v>47</v>
      </c>
    </row>
    <row r="7" spans="1:19" x14ac:dyDescent="0.2">
      <c r="A7" s="9" t="s">
        <v>339</v>
      </c>
      <c r="B7" s="9"/>
      <c r="C7" s="9"/>
      <c r="D7" s="9"/>
      <c r="E7" s="9"/>
      <c r="F7" s="9"/>
      <c r="G7" s="9"/>
      <c r="H7" s="9"/>
      <c r="I7" s="9"/>
      <c r="J7" s="9"/>
      <c r="K7" s="9"/>
      <c r="L7" s="9"/>
      <c r="M7" s="9"/>
      <c r="N7" s="9"/>
      <c r="O7" s="9"/>
      <c r="P7" s="9"/>
      <c r="Q7" s="9"/>
      <c r="R7" s="9"/>
      <c r="S7" s="9"/>
    </row>
    <row r="8" spans="1:19" x14ac:dyDescent="0.2">
      <c r="A8" s="20" t="s">
        <v>340</v>
      </c>
      <c r="B8" s="21">
        <v>1277</v>
      </c>
      <c r="C8" s="21">
        <v>675</v>
      </c>
      <c r="D8" s="21">
        <v>600</v>
      </c>
      <c r="E8" s="21">
        <v>595</v>
      </c>
      <c r="F8" s="21">
        <v>324</v>
      </c>
      <c r="G8" s="21">
        <v>207</v>
      </c>
      <c r="H8" s="21">
        <v>175</v>
      </c>
      <c r="I8" s="21">
        <v>262</v>
      </c>
      <c r="J8" s="21">
        <v>91</v>
      </c>
      <c r="K8" s="21">
        <v>127</v>
      </c>
      <c r="L8" s="21">
        <v>125</v>
      </c>
      <c r="M8" s="21">
        <v>135</v>
      </c>
      <c r="N8" s="21">
        <v>175</v>
      </c>
      <c r="O8" s="21">
        <v>338</v>
      </c>
      <c r="P8" s="21">
        <v>361</v>
      </c>
      <c r="Q8" s="21">
        <v>39</v>
      </c>
      <c r="R8" s="21">
        <v>133</v>
      </c>
      <c r="S8" s="21">
        <v>20</v>
      </c>
    </row>
    <row r="9" spans="1:19" x14ac:dyDescent="0.2">
      <c r="A9" s="20" t="s">
        <v>341</v>
      </c>
      <c r="B9" s="21">
        <v>1400</v>
      </c>
      <c r="C9" s="21">
        <v>805</v>
      </c>
      <c r="D9" s="21">
        <v>680</v>
      </c>
      <c r="E9" s="21">
        <v>572</v>
      </c>
      <c r="F9" s="21">
        <v>391</v>
      </c>
      <c r="G9" s="21">
        <v>180</v>
      </c>
      <c r="H9" s="21">
        <v>229</v>
      </c>
      <c r="I9" s="21">
        <v>333</v>
      </c>
      <c r="J9" s="21">
        <v>124</v>
      </c>
      <c r="K9" s="21">
        <v>121</v>
      </c>
      <c r="L9" s="21">
        <v>130</v>
      </c>
      <c r="M9" s="21">
        <v>156</v>
      </c>
      <c r="N9" s="21">
        <v>163</v>
      </c>
      <c r="O9" s="21">
        <v>474</v>
      </c>
      <c r="P9" s="21">
        <v>455</v>
      </c>
      <c r="Q9" s="21">
        <v>30</v>
      </c>
      <c r="R9" s="21">
        <v>113</v>
      </c>
      <c r="S9" s="21">
        <v>27</v>
      </c>
    </row>
    <row r="10" spans="1:19" x14ac:dyDescent="0.2">
      <c r="A10" s="9" t="s">
        <v>342</v>
      </c>
      <c r="B10" s="9"/>
      <c r="C10" s="9"/>
      <c r="D10" s="9"/>
      <c r="E10" s="9"/>
      <c r="F10" s="9"/>
      <c r="G10" s="9"/>
      <c r="H10" s="9"/>
      <c r="I10" s="9"/>
      <c r="J10" s="9"/>
      <c r="K10" s="9"/>
      <c r="L10" s="9"/>
      <c r="M10" s="9"/>
      <c r="N10" s="9"/>
      <c r="O10" s="9"/>
      <c r="P10" s="9"/>
      <c r="Q10" s="9"/>
      <c r="R10" s="9"/>
      <c r="S10" s="9"/>
    </row>
    <row r="11" spans="1:19" x14ac:dyDescent="0.2">
      <c r="A11" s="20" t="s">
        <v>343</v>
      </c>
      <c r="B11" s="21">
        <v>610</v>
      </c>
      <c r="C11" s="21">
        <v>340</v>
      </c>
      <c r="D11" s="21">
        <v>311</v>
      </c>
      <c r="E11" s="21">
        <v>317</v>
      </c>
      <c r="F11" s="21">
        <v>151</v>
      </c>
      <c r="G11" s="21">
        <v>143</v>
      </c>
      <c r="H11" s="21">
        <v>119</v>
      </c>
      <c r="I11" s="21">
        <v>136</v>
      </c>
      <c r="J11" s="21">
        <v>44</v>
      </c>
      <c r="K11" s="21">
        <v>70</v>
      </c>
      <c r="L11" s="21">
        <v>69</v>
      </c>
      <c r="M11" s="21">
        <v>84</v>
      </c>
      <c r="N11" s="21">
        <v>110</v>
      </c>
      <c r="O11" s="21">
        <v>204</v>
      </c>
      <c r="P11" s="21">
        <v>199</v>
      </c>
      <c r="Q11" s="21">
        <v>21</v>
      </c>
      <c r="R11" s="21">
        <v>45</v>
      </c>
      <c r="S11" s="21">
        <v>3</v>
      </c>
    </row>
    <row r="12" spans="1:19" x14ac:dyDescent="0.2">
      <c r="A12" s="20" t="s">
        <v>344</v>
      </c>
      <c r="B12" s="21">
        <v>755</v>
      </c>
      <c r="C12" s="21">
        <v>395</v>
      </c>
      <c r="D12" s="21">
        <v>349</v>
      </c>
      <c r="E12" s="21">
        <v>318</v>
      </c>
      <c r="F12" s="21">
        <v>195</v>
      </c>
      <c r="G12" s="21">
        <v>123</v>
      </c>
      <c r="H12" s="21">
        <v>118</v>
      </c>
      <c r="I12" s="21">
        <v>166</v>
      </c>
      <c r="J12" s="21">
        <v>56</v>
      </c>
      <c r="K12" s="21">
        <v>64</v>
      </c>
      <c r="L12" s="21">
        <v>83</v>
      </c>
      <c r="M12" s="21">
        <v>94</v>
      </c>
      <c r="N12" s="21">
        <v>108</v>
      </c>
      <c r="O12" s="21">
        <v>246</v>
      </c>
      <c r="P12" s="21">
        <v>229</v>
      </c>
      <c r="Q12" s="21">
        <v>16</v>
      </c>
      <c r="R12" s="21">
        <v>66</v>
      </c>
      <c r="S12" s="21">
        <v>10</v>
      </c>
    </row>
    <row r="13" spans="1:19" x14ac:dyDescent="0.2">
      <c r="A13" s="20" t="s">
        <v>345</v>
      </c>
      <c r="B13" s="21">
        <v>601</v>
      </c>
      <c r="C13" s="21">
        <v>327</v>
      </c>
      <c r="D13" s="21">
        <v>274</v>
      </c>
      <c r="E13" s="21">
        <v>273</v>
      </c>
      <c r="F13" s="21">
        <v>174</v>
      </c>
      <c r="G13" s="21">
        <v>73</v>
      </c>
      <c r="H13" s="21">
        <v>82</v>
      </c>
      <c r="I13" s="21">
        <v>131</v>
      </c>
      <c r="J13" s="21">
        <v>44</v>
      </c>
      <c r="K13" s="21">
        <v>52</v>
      </c>
      <c r="L13" s="21">
        <v>57</v>
      </c>
      <c r="M13" s="21">
        <v>63</v>
      </c>
      <c r="N13" s="21">
        <v>61</v>
      </c>
      <c r="O13" s="21">
        <v>191</v>
      </c>
      <c r="P13" s="21">
        <v>191</v>
      </c>
      <c r="Q13" s="21">
        <v>10</v>
      </c>
      <c r="R13" s="21">
        <v>49</v>
      </c>
      <c r="S13" s="21">
        <v>14</v>
      </c>
    </row>
    <row r="14" spans="1:19" x14ac:dyDescent="0.2">
      <c r="A14" s="20" t="s">
        <v>346</v>
      </c>
      <c r="B14" s="21">
        <v>425</v>
      </c>
      <c r="C14" s="21">
        <v>239</v>
      </c>
      <c r="D14" s="21">
        <v>203</v>
      </c>
      <c r="E14" s="21">
        <v>165</v>
      </c>
      <c r="F14" s="21">
        <v>123</v>
      </c>
      <c r="G14" s="21">
        <v>35</v>
      </c>
      <c r="H14" s="21">
        <v>51</v>
      </c>
      <c r="I14" s="21">
        <v>101</v>
      </c>
      <c r="J14" s="21">
        <v>36</v>
      </c>
      <c r="K14" s="21">
        <v>43</v>
      </c>
      <c r="L14" s="21">
        <v>36</v>
      </c>
      <c r="M14" s="21">
        <v>36</v>
      </c>
      <c r="N14" s="21">
        <v>38</v>
      </c>
      <c r="O14" s="21">
        <v>110</v>
      </c>
      <c r="P14" s="21">
        <v>123</v>
      </c>
      <c r="Q14" s="21">
        <v>13</v>
      </c>
      <c r="R14" s="21">
        <v>57</v>
      </c>
      <c r="S14" s="21">
        <v>11</v>
      </c>
    </row>
    <row r="15" spans="1:19" x14ac:dyDescent="0.2">
      <c r="A15" s="20" t="s">
        <v>347</v>
      </c>
      <c r="B15" s="21">
        <v>217</v>
      </c>
      <c r="C15" s="21">
        <v>132</v>
      </c>
      <c r="D15" s="21">
        <v>107</v>
      </c>
      <c r="E15" s="21">
        <v>76</v>
      </c>
      <c r="F15" s="21">
        <v>55</v>
      </c>
      <c r="G15" s="21">
        <v>13</v>
      </c>
      <c r="H15" s="21">
        <v>26</v>
      </c>
      <c r="I15" s="21">
        <v>43</v>
      </c>
      <c r="J15" s="21">
        <v>23</v>
      </c>
      <c r="K15" s="21">
        <v>15</v>
      </c>
      <c r="L15" s="21">
        <v>9</v>
      </c>
      <c r="M15" s="21">
        <v>11</v>
      </c>
      <c r="N15" s="21">
        <v>19</v>
      </c>
      <c r="O15" s="21">
        <v>44</v>
      </c>
      <c r="P15" s="21">
        <v>59</v>
      </c>
      <c r="Q15" s="21">
        <v>6</v>
      </c>
      <c r="R15" s="21">
        <v>22</v>
      </c>
      <c r="S15" s="21">
        <v>7</v>
      </c>
    </row>
    <row r="16" spans="1:19" x14ac:dyDescent="0.2">
      <c r="A16" s="20" t="s">
        <v>348</v>
      </c>
      <c r="B16" s="21">
        <v>56</v>
      </c>
      <c r="C16" s="21">
        <v>36</v>
      </c>
      <c r="D16" s="21">
        <v>27</v>
      </c>
      <c r="E16" s="21">
        <v>13</v>
      </c>
      <c r="F16" s="21">
        <v>13</v>
      </c>
      <c r="G16" s="21">
        <v>0</v>
      </c>
      <c r="H16" s="21">
        <v>6</v>
      </c>
      <c r="I16" s="21">
        <v>15</v>
      </c>
      <c r="J16" s="21">
        <v>10</v>
      </c>
      <c r="K16" s="21">
        <v>3</v>
      </c>
      <c r="L16" s="21">
        <v>1</v>
      </c>
      <c r="M16" s="21">
        <v>2</v>
      </c>
      <c r="N16" s="21">
        <v>2</v>
      </c>
      <c r="O16" s="21">
        <v>14</v>
      </c>
      <c r="P16" s="21">
        <v>13</v>
      </c>
      <c r="Q16" s="21">
        <v>2</v>
      </c>
      <c r="R16" s="21">
        <v>6</v>
      </c>
      <c r="S16" s="21">
        <v>2</v>
      </c>
    </row>
    <row r="17" spans="1:19" x14ac:dyDescent="0.2">
      <c r="A17" s="20" t="s">
        <v>349</v>
      </c>
      <c r="B17" s="21">
        <v>13</v>
      </c>
      <c r="C17" s="21">
        <v>11</v>
      </c>
      <c r="D17" s="21">
        <v>9</v>
      </c>
      <c r="E17" s="21">
        <v>5</v>
      </c>
      <c r="F17" s="21">
        <v>4</v>
      </c>
      <c r="G17" s="21">
        <v>0</v>
      </c>
      <c r="H17" s="21">
        <v>2</v>
      </c>
      <c r="I17" s="21">
        <v>3</v>
      </c>
      <c r="J17" s="21">
        <v>2</v>
      </c>
      <c r="K17" s="21">
        <v>1</v>
      </c>
      <c r="L17" s="21">
        <v>0</v>
      </c>
      <c r="M17" s="21">
        <v>1</v>
      </c>
      <c r="N17" s="21">
        <v>0</v>
      </c>
      <c r="O17" s="21">
        <v>3</v>
      </c>
      <c r="P17" s="21">
        <v>2</v>
      </c>
      <c r="Q17" s="21">
        <v>1</v>
      </c>
      <c r="R17" s="21">
        <v>1</v>
      </c>
      <c r="S17" s="21">
        <v>0</v>
      </c>
    </row>
    <row r="18" spans="1:19" x14ac:dyDescent="0.2">
      <c r="A18" s="20" t="s">
        <v>350</v>
      </c>
      <c r="B18" s="21">
        <v>1365</v>
      </c>
      <c r="C18" s="21">
        <v>735</v>
      </c>
      <c r="D18" s="21">
        <v>660</v>
      </c>
      <c r="E18" s="21">
        <v>635</v>
      </c>
      <c r="F18" s="21">
        <v>346</v>
      </c>
      <c r="G18" s="21">
        <v>266</v>
      </c>
      <c r="H18" s="21">
        <v>237</v>
      </c>
      <c r="I18" s="21">
        <v>302</v>
      </c>
      <c r="J18" s="21">
        <v>100</v>
      </c>
      <c r="K18" s="21">
        <v>134</v>
      </c>
      <c r="L18" s="21">
        <v>152</v>
      </c>
      <c r="M18" s="21">
        <v>178</v>
      </c>
      <c r="N18" s="21">
        <v>218</v>
      </c>
      <c r="O18" s="21">
        <v>450</v>
      </c>
      <c r="P18" s="21">
        <v>428</v>
      </c>
      <c r="Q18" s="21">
        <v>37</v>
      </c>
      <c r="R18" s="21">
        <v>111</v>
      </c>
      <c r="S18" s="21">
        <v>13</v>
      </c>
    </row>
    <row r="19" spans="1:19" x14ac:dyDescent="0.2">
      <c r="A19" s="20" t="s">
        <v>351</v>
      </c>
      <c r="B19" s="21">
        <v>1026</v>
      </c>
      <c r="C19" s="21">
        <v>566</v>
      </c>
      <c r="D19" s="21">
        <v>477</v>
      </c>
      <c r="E19" s="21">
        <v>438</v>
      </c>
      <c r="F19" s="21">
        <v>297</v>
      </c>
      <c r="G19" s="21">
        <v>108</v>
      </c>
      <c r="H19" s="21">
        <v>133</v>
      </c>
      <c r="I19" s="21">
        <v>232</v>
      </c>
      <c r="J19" s="21">
        <v>80</v>
      </c>
      <c r="K19" s="21">
        <v>95</v>
      </c>
      <c r="L19" s="21">
        <v>93</v>
      </c>
      <c r="M19" s="21">
        <v>99</v>
      </c>
      <c r="N19" s="21">
        <v>99</v>
      </c>
      <c r="O19" s="21">
        <v>301</v>
      </c>
      <c r="P19" s="21">
        <v>314</v>
      </c>
      <c r="Q19" s="21">
        <v>23</v>
      </c>
      <c r="R19" s="21">
        <v>106</v>
      </c>
      <c r="S19" s="21">
        <v>25</v>
      </c>
    </row>
    <row r="20" spans="1:19" x14ac:dyDescent="0.2">
      <c r="A20" s="20" t="s">
        <v>352</v>
      </c>
      <c r="B20" s="21">
        <v>286</v>
      </c>
      <c r="C20" s="21">
        <v>179</v>
      </c>
      <c r="D20" s="21">
        <v>143</v>
      </c>
      <c r="E20" s="21">
        <v>94</v>
      </c>
      <c r="F20" s="21">
        <v>72</v>
      </c>
      <c r="G20" s="21">
        <v>13</v>
      </c>
      <c r="H20" s="21">
        <v>34</v>
      </c>
      <c r="I20" s="21">
        <v>61</v>
      </c>
      <c r="J20" s="21">
        <v>35</v>
      </c>
      <c r="K20" s="21">
        <v>19</v>
      </c>
      <c r="L20" s="21">
        <v>10</v>
      </c>
      <c r="M20" s="21">
        <v>14</v>
      </c>
      <c r="N20" s="21">
        <v>21</v>
      </c>
      <c r="O20" s="21">
        <v>61</v>
      </c>
      <c r="P20" s="21">
        <v>74</v>
      </c>
      <c r="Q20" s="21">
        <v>9</v>
      </c>
      <c r="R20" s="21">
        <v>29</v>
      </c>
      <c r="S20" s="21">
        <v>9</v>
      </c>
    </row>
    <row r="21" spans="1:19" x14ac:dyDescent="0.2">
      <c r="A21" s="20" t="s">
        <v>353</v>
      </c>
      <c r="B21" s="21">
        <v>1312</v>
      </c>
      <c r="C21" s="21">
        <v>745</v>
      </c>
      <c r="D21" s="21">
        <v>620</v>
      </c>
      <c r="E21" s="21">
        <v>532</v>
      </c>
      <c r="F21" s="21">
        <v>369</v>
      </c>
      <c r="G21" s="21">
        <v>121</v>
      </c>
      <c r="H21" s="21">
        <v>167</v>
      </c>
      <c r="I21" s="21">
        <v>293</v>
      </c>
      <c r="J21" s="21">
        <v>115</v>
      </c>
      <c r="K21" s="21">
        <v>114</v>
      </c>
      <c r="L21" s="21">
        <v>103</v>
      </c>
      <c r="M21" s="21">
        <v>113</v>
      </c>
      <c r="N21" s="21">
        <v>120</v>
      </c>
      <c r="O21" s="21">
        <v>362</v>
      </c>
      <c r="P21" s="21">
        <v>388</v>
      </c>
      <c r="Q21" s="21">
        <v>32</v>
      </c>
      <c r="R21" s="21">
        <v>135</v>
      </c>
      <c r="S21" s="21">
        <v>34</v>
      </c>
    </row>
    <row r="22" spans="1:19" x14ac:dyDescent="0.2">
      <c r="A22" s="9" t="s">
        <v>354</v>
      </c>
      <c r="B22" s="10">
        <v>298</v>
      </c>
      <c r="C22" s="10">
        <v>160</v>
      </c>
      <c r="D22" s="10">
        <v>149</v>
      </c>
      <c r="E22" s="10">
        <v>156</v>
      </c>
      <c r="F22" s="10">
        <v>69</v>
      </c>
      <c r="G22" s="10">
        <v>66</v>
      </c>
      <c r="H22" s="10">
        <v>53</v>
      </c>
      <c r="I22" s="10">
        <v>56</v>
      </c>
      <c r="J22" s="10">
        <v>18</v>
      </c>
      <c r="K22" s="10">
        <v>36</v>
      </c>
      <c r="L22" s="10">
        <v>32</v>
      </c>
      <c r="M22" s="10">
        <v>38</v>
      </c>
      <c r="N22" s="10">
        <v>63</v>
      </c>
      <c r="O22" s="10">
        <v>84</v>
      </c>
      <c r="P22" s="10">
        <v>76</v>
      </c>
      <c r="Q22" s="10">
        <v>11</v>
      </c>
      <c r="R22" s="10">
        <v>27</v>
      </c>
      <c r="S22" s="10">
        <v>3</v>
      </c>
    </row>
    <row r="23" spans="1:19" x14ac:dyDescent="0.2">
      <c r="A23" s="20" t="s">
        <v>344</v>
      </c>
      <c r="B23" s="21">
        <v>388</v>
      </c>
      <c r="C23" s="21">
        <v>201</v>
      </c>
      <c r="D23" s="21">
        <v>186</v>
      </c>
      <c r="E23" s="21">
        <v>181</v>
      </c>
      <c r="F23" s="21">
        <v>96</v>
      </c>
      <c r="G23" s="21">
        <v>74</v>
      </c>
      <c r="H23" s="21">
        <v>49</v>
      </c>
      <c r="I23" s="21">
        <v>76</v>
      </c>
      <c r="J23" s="21">
        <v>25</v>
      </c>
      <c r="K23" s="21">
        <v>32</v>
      </c>
      <c r="L23" s="21">
        <v>43</v>
      </c>
      <c r="M23" s="21">
        <v>43</v>
      </c>
      <c r="N23" s="21">
        <v>51</v>
      </c>
      <c r="O23" s="21">
        <v>106</v>
      </c>
      <c r="P23" s="21">
        <v>106</v>
      </c>
      <c r="Q23" s="21">
        <v>7</v>
      </c>
      <c r="R23" s="21">
        <v>36</v>
      </c>
      <c r="S23" s="21">
        <v>5</v>
      </c>
    </row>
    <row r="24" spans="1:19" x14ac:dyDescent="0.2">
      <c r="A24" s="20" t="s">
        <v>345</v>
      </c>
      <c r="B24" s="21">
        <v>299</v>
      </c>
      <c r="C24" s="21">
        <v>154</v>
      </c>
      <c r="D24" s="21">
        <v>127</v>
      </c>
      <c r="E24" s="21">
        <v>148</v>
      </c>
      <c r="F24" s="21">
        <v>82</v>
      </c>
      <c r="G24" s="21">
        <v>43</v>
      </c>
      <c r="H24" s="21">
        <v>41</v>
      </c>
      <c r="I24" s="21">
        <v>66</v>
      </c>
      <c r="J24" s="21">
        <v>19</v>
      </c>
      <c r="K24" s="21">
        <v>28</v>
      </c>
      <c r="L24" s="21">
        <v>27</v>
      </c>
      <c r="M24" s="21">
        <v>35</v>
      </c>
      <c r="N24" s="21">
        <v>36</v>
      </c>
      <c r="O24" s="21">
        <v>89</v>
      </c>
      <c r="P24" s="21">
        <v>100</v>
      </c>
      <c r="Q24" s="21">
        <v>7</v>
      </c>
      <c r="R24" s="21">
        <v>25</v>
      </c>
      <c r="S24" s="21">
        <v>4</v>
      </c>
    </row>
    <row r="25" spans="1:19" x14ac:dyDescent="0.2">
      <c r="A25" s="20" t="s">
        <v>346</v>
      </c>
      <c r="B25" s="21">
        <v>192</v>
      </c>
      <c r="C25" s="21">
        <v>96</v>
      </c>
      <c r="D25" s="21">
        <v>92</v>
      </c>
      <c r="E25" s="21">
        <v>76</v>
      </c>
      <c r="F25" s="21">
        <v>49</v>
      </c>
      <c r="G25" s="21">
        <v>19</v>
      </c>
      <c r="H25" s="21">
        <v>21</v>
      </c>
      <c r="I25" s="21">
        <v>40</v>
      </c>
      <c r="J25" s="21">
        <v>16</v>
      </c>
      <c r="K25" s="21">
        <v>21</v>
      </c>
      <c r="L25" s="21">
        <v>19</v>
      </c>
      <c r="M25" s="21">
        <v>13</v>
      </c>
      <c r="N25" s="21">
        <v>19</v>
      </c>
      <c r="O25" s="21">
        <v>38</v>
      </c>
      <c r="P25" s="21">
        <v>52</v>
      </c>
      <c r="Q25" s="21">
        <v>9</v>
      </c>
      <c r="R25" s="21">
        <v>35</v>
      </c>
      <c r="S25" s="21">
        <v>4</v>
      </c>
    </row>
    <row r="26" spans="1:19" x14ac:dyDescent="0.2">
      <c r="A26" s="20" t="s">
        <v>347</v>
      </c>
      <c r="B26" s="21">
        <v>77</v>
      </c>
      <c r="C26" s="21">
        <v>48</v>
      </c>
      <c r="D26" s="21">
        <v>35</v>
      </c>
      <c r="E26" s="21">
        <v>29</v>
      </c>
      <c r="F26" s="21">
        <v>21</v>
      </c>
      <c r="G26" s="21">
        <v>5</v>
      </c>
      <c r="H26" s="21">
        <v>9</v>
      </c>
      <c r="I26" s="21">
        <v>13</v>
      </c>
      <c r="J26" s="21">
        <v>5</v>
      </c>
      <c r="K26" s="21">
        <v>9</v>
      </c>
      <c r="L26" s="21">
        <v>4</v>
      </c>
      <c r="M26" s="21">
        <v>5</v>
      </c>
      <c r="N26" s="21">
        <v>5</v>
      </c>
      <c r="O26" s="21">
        <v>15</v>
      </c>
      <c r="P26" s="21">
        <v>20</v>
      </c>
      <c r="Q26" s="21">
        <v>3</v>
      </c>
      <c r="R26" s="21">
        <v>7</v>
      </c>
      <c r="S26" s="21">
        <v>4</v>
      </c>
    </row>
    <row r="27" spans="1:19" x14ac:dyDescent="0.2">
      <c r="A27" s="20" t="s">
        <v>348</v>
      </c>
      <c r="B27" s="21">
        <v>19</v>
      </c>
      <c r="C27" s="21">
        <v>12</v>
      </c>
      <c r="D27" s="21">
        <v>8</v>
      </c>
      <c r="E27" s="21">
        <v>4</v>
      </c>
      <c r="F27" s="21">
        <v>6</v>
      </c>
      <c r="G27" s="21">
        <v>0</v>
      </c>
      <c r="H27" s="21">
        <v>2</v>
      </c>
      <c r="I27" s="21">
        <v>10</v>
      </c>
      <c r="J27" s="21">
        <v>7</v>
      </c>
      <c r="K27" s="21">
        <v>1</v>
      </c>
      <c r="L27" s="21">
        <v>0</v>
      </c>
      <c r="M27" s="21">
        <v>1</v>
      </c>
      <c r="N27" s="21">
        <v>1</v>
      </c>
      <c r="O27" s="21">
        <v>6</v>
      </c>
      <c r="P27" s="21">
        <v>7</v>
      </c>
      <c r="Q27" s="21">
        <v>2</v>
      </c>
      <c r="R27" s="21">
        <v>3</v>
      </c>
      <c r="S27" s="21">
        <v>0</v>
      </c>
    </row>
    <row r="28" spans="1:19" x14ac:dyDescent="0.2">
      <c r="A28" s="20" t="s">
        <v>349</v>
      </c>
      <c r="B28" s="21">
        <v>4</v>
      </c>
      <c r="C28" s="21">
        <v>4</v>
      </c>
      <c r="D28" s="21">
        <v>3</v>
      </c>
      <c r="E28" s="21">
        <v>1</v>
      </c>
      <c r="F28" s="21">
        <v>1</v>
      </c>
      <c r="G28" s="21">
        <v>0</v>
      </c>
      <c r="H28" s="21">
        <v>0</v>
      </c>
      <c r="I28" s="21">
        <v>1</v>
      </c>
      <c r="J28" s="21">
        <v>1</v>
      </c>
      <c r="K28" s="21">
        <v>0</v>
      </c>
      <c r="L28" s="21">
        <v>0</v>
      </c>
      <c r="M28" s="21">
        <v>0</v>
      </c>
      <c r="N28" s="21">
        <v>0</v>
      </c>
      <c r="O28" s="21">
        <v>0</v>
      </c>
      <c r="P28" s="21">
        <v>0</v>
      </c>
      <c r="Q28" s="21">
        <v>0</v>
      </c>
      <c r="R28" s="21">
        <v>0</v>
      </c>
      <c r="S28" s="21">
        <v>0</v>
      </c>
    </row>
    <row r="29" spans="1:19" x14ac:dyDescent="0.2">
      <c r="A29" s="20" t="s">
        <v>350</v>
      </c>
      <c r="B29" s="21">
        <v>686</v>
      </c>
      <c r="C29" s="21">
        <v>361</v>
      </c>
      <c r="D29" s="21">
        <v>335</v>
      </c>
      <c r="E29" s="21">
        <v>337</v>
      </c>
      <c r="F29" s="21">
        <v>165</v>
      </c>
      <c r="G29" s="21">
        <v>140</v>
      </c>
      <c r="H29" s="21">
        <v>102</v>
      </c>
      <c r="I29" s="21">
        <v>132</v>
      </c>
      <c r="J29" s="21">
        <v>43</v>
      </c>
      <c r="K29" s="21">
        <v>68</v>
      </c>
      <c r="L29" s="21">
        <v>75</v>
      </c>
      <c r="M29" s="21">
        <v>81</v>
      </c>
      <c r="N29" s="21">
        <v>114</v>
      </c>
      <c r="O29" s="21">
        <v>190</v>
      </c>
      <c r="P29" s="21">
        <v>182</v>
      </c>
      <c r="Q29" s="21">
        <v>18</v>
      </c>
      <c r="R29" s="21">
        <v>63</v>
      </c>
      <c r="S29" s="21">
        <v>8</v>
      </c>
    </row>
    <row r="30" spans="1:19" x14ac:dyDescent="0.2">
      <c r="A30" s="20" t="s">
        <v>351</v>
      </c>
      <c r="B30" s="21">
        <v>491</v>
      </c>
      <c r="C30" s="21">
        <v>250</v>
      </c>
      <c r="D30" s="21">
        <v>219</v>
      </c>
      <c r="E30" s="21">
        <v>224</v>
      </c>
      <c r="F30" s="21">
        <v>131</v>
      </c>
      <c r="G30" s="21">
        <v>62</v>
      </c>
      <c r="H30" s="21">
        <v>62</v>
      </c>
      <c r="I30" s="21">
        <v>106</v>
      </c>
      <c r="J30" s="21">
        <v>35</v>
      </c>
      <c r="K30" s="21">
        <v>49</v>
      </c>
      <c r="L30" s="21">
        <v>46</v>
      </c>
      <c r="M30" s="21">
        <v>48</v>
      </c>
      <c r="N30" s="21">
        <v>55</v>
      </c>
      <c r="O30" s="21">
        <v>127</v>
      </c>
      <c r="P30" s="21">
        <v>152</v>
      </c>
      <c r="Q30" s="21">
        <v>16</v>
      </c>
      <c r="R30" s="21">
        <v>60</v>
      </c>
      <c r="S30" s="21">
        <v>8</v>
      </c>
    </row>
    <row r="31" spans="1:19" x14ac:dyDescent="0.2">
      <c r="A31" s="20" t="s">
        <v>352</v>
      </c>
      <c r="B31" s="21">
        <v>100</v>
      </c>
      <c r="C31" s="21">
        <v>64</v>
      </c>
      <c r="D31" s="21">
        <v>46</v>
      </c>
      <c r="E31" s="21">
        <v>34</v>
      </c>
      <c r="F31" s="21">
        <v>28</v>
      </c>
      <c r="G31" s="21">
        <v>5</v>
      </c>
      <c r="H31" s="21">
        <v>11</v>
      </c>
      <c r="I31" s="21">
        <v>24</v>
      </c>
      <c r="J31" s="21">
        <v>13</v>
      </c>
      <c r="K31" s="21">
        <v>10</v>
      </c>
      <c r="L31" s="21">
        <v>4</v>
      </c>
      <c r="M31" s="21">
        <v>6</v>
      </c>
      <c r="N31" s="21">
        <v>6</v>
      </c>
      <c r="O31" s="21">
        <v>21</v>
      </c>
      <c r="P31" s="21">
        <v>27</v>
      </c>
      <c r="Q31" s="21">
        <v>5</v>
      </c>
      <c r="R31" s="21">
        <v>10</v>
      </c>
      <c r="S31" s="21">
        <v>4</v>
      </c>
    </row>
    <row r="32" spans="1:19" x14ac:dyDescent="0.2">
      <c r="A32" s="20" t="s">
        <v>353</v>
      </c>
      <c r="B32" s="21">
        <v>591</v>
      </c>
      <c r="C32" s="21">
        <v>314</v>
      </c>
      <c r="D32" s="21">
        <v>265</v>
      </c>
      <c r="E32" s="21">
        <v>258</v>
      </c>
      <c r="F32" s="21">
        <v>159</v>
      </c>
      <c r="G32" s="21">
        <v>67</v>
      </c>
      <c r="H32" s="21">
        <v>73</v>
      </c>
      <c r="I32" s="21">
        <v>130</v>
      </c>
      <c r="J32" s="21">
        <v>48</v>
      </c>
      <c r="K32" s="21">
        <v>59</v>
      </c>
      <c r="L32" s="21">
        <v>50</v>
      </c>
      <c r="M32" s="21">
        <v>54</v>
      </c>
      <c r="N32" s="21">
        <v>61</v>
      </c>
      <c r="O32" s="21">
        <v>148</v>
      </c>
      <c r="P32" s="21">
        <v>179</v>
      </c>
      <c r="Q32" s="21">
        <v>21</v>
      </c>
      <c r="R32" s="21">
        <v>70</v>
      </c>
      <c r="S32" s="21">
        <v>12</v>
      </c>
    </row>
    <row r="33" spans="1:19" x14ac:dyDescent="0.2">
      <c r="A33" s="9" t="s">
        <v>355</v>
      </c>
      <c r="B33" s="10">
        <v>312</v>
      </c>
      <c r="C33" s="10">
        <v>180</v>
      </c>
      <c r="D33" s="10">
        <v>162</v>
      </c>
      <c r="E33" s="10">
        <v>161</v>
      </c>
      <c r="F33" s="10">
        <v>82</v>
      </c>
      <c r="G33" s="10">
        <v>77</v>
      </c>
      <c r="H33" s="10">
        <v>66</v>
      </c>
      <c r="I33" s="10">
        <v>80</v>
      </c>
      <c r="J33" s="10">
        <v>26</v>
      </c>
      <c r="K33" s="10">
        <v>34</v>
      </c>
      <c r="L33" s="10">
        <v>37</v>
      </c>
      <c r="M33" s="10">
        <v>46</v>
      </c>
      <c r="N33" s="10">
        <v>47</v>
      </c>
      <c r="O33" s="10">
        <v>120</v>
      </c>
      <c r="P33" s="10">
        <v>123</v>
      </c>
      <c r="Q33" s="10">
        <v>10</v>
      </c>
      <c r="R33" s="10">
        <v>18</v>
      </c>
      <c r="S33" s="10">
        <v>0</v>
      </c>
    </row>
    <row r="34" spans="1:19" x14ac:dyDescent="0.2">
      <c r="A34" s="20" t="s">
        <v>344</v>
      </c>
      <c r="B34" s="21">
        <v>367</v>
      </c>
      <c r="C34" s="21">
        <v>194</v>
      </c>
      <c r="D34" s="21">
        <v>163</v>
      </c>
      <c r="E34" s="21">
        <v>137</v>
      </c>
      <c r="F34" s="21">
        <v>99</v>
      </c>
      <c r="G34" s="21">
        <v>49</v>
      </c>
      <c r="H34" s="21">
        <v>69</v>
      </c>
      <c r="I34" s="21">
        <v>90</v>
      </c>
      <c r="J34" s="21">
        <v>31</v>
      </c>
      <c r="K34" s="21">
        <v>32</v>
      </c>
      <c r="L34" s="21">
        <v>40</v>
      </c>
      <c r="M34" s="21">
        <v>51</v>
      </c>
      <c r="N34" s="21">
        <v>57</v>
      </c>
      <c r="O34" s="21">
        <v>140</v>
      </c>
      <c r="P34" s="21">
        <v>123</v>
      </c>
      <c r="Q34" s="21">
        <v>9</v>
      </c>
      <c r="R34" s="21">
        <v>30</v>
      </c>
      <c r="S34" s="21">
        <v>5</v>
      </c>
    </row>
    <row r="35" spans="1:19" x14ac:dyDescent="0.2">
      <c r="A35" s="20" t="s">
        <v>345</v>
      </c>
      <c r="B35" s="21">
        <v>302</v>
      </c>
      <c r="C35" s="21">
        <v>173</v>
      </c>
      <c r="D35" s="21">
        <v>147</v>
      </c>
      <c r="E35" s="21">
        <v>125</v>
      </c>
      <c r="F35" s="21">
        <v>92</v>
      </c>
      <c r="G35" s="21">
        <v>30</v>
      </c>
      <c r="H35" s="21">
        <v>41</v>
      </c>
      <c r="I35" s="21">
        <v>65</v>
      </c>
      <c r="J35" s="21">
        <v>25</v>
      </c>
      <c r="K35" s="21">
        <v>24</v>
      </c>
      <c r="L35" s="21">
        <v>30</v>
      </c>
      <c r="M35" s="21">
        <v>28</v>
      </c>
      <c r="N35" s="21">
        <v>25</v>
      </c>
      <c r="O35" s="21">
        <v>102</v>
      </c>
      <c r="P35" s="21">
        <v>91</v>
      </c>
      <c r="Q35" s="21">
        <v>3</v>
      </c>
      <c r="R35" s="21">
        <v>24</v>
      </c>
      <c r="S35" s="21">
        <v>10</v>
      </c>
    </row>
    <row r="36" spans="1:19" x14ac:dyDescent="0.2">
      <c r="A36" s="20" t="s">
        <v>346</v>
      </c>
      <c r="B36" s="21">
        <v>233</v>
      </c>
      <c r="C36" s="21">
        <v>143</v>
      </c>
      <c r="D36" s="21">
        <v>111</v>
      </c>
      <c r="E36" s="21">
        <v>89</v>
      </c>
      <c r="F36" s="21">
        <v>74</v>
      </c>
      <c r="G36" s="21">
        <v>16</v>
      </c>
      <c r="H36" s="21">
        <v>30</v>
      </c>
      <c r="I36" s="21">
        <v>61</v>
      </c>
      <c r="J36" s="21">
        <v>20</v>
      </c>
      <c r="K36" s="21">
        <v>22</v>
      </c>
      <c r="L36" s="21">
        <v>17</v>
      </c>
      <c r="M36" s="21">
        <v>23</v>
      </c>
      <c r="N36" s="21">
        <v>19</v>
      </c>
      <c r="O36" s="21">
        <v>72</v>
      </c>
      <c r="P36" s="21">
        <v>71</v>
      </c>
      <c r="Q36" s="21">
        <v>4</v>
      </c>
      <c r="R36" s="21">
        <v>22</v>
      </c>
      <c r="S36" s="21">
        <v>7</v>
      </c>
    </row>
    <row r="37" spans="1:19" x14ac:dyDescent="0.2">
      <c r="A37" s="20" t="s">
        <v>347</v>
      </c>
      <c r="B37" s="21">
        <v>140</v>
      </c>
      <c r="C37" s="21">
        <v>84</v>
      </c>
      <c r="D37" s="21">
        <v>72</v>
      </c>
      <c r="E37" s="21">
        <v>47</v>
      </c>
      <c r="F37" s="21">
        <v>34</v>
      </c>
      <c r="G37" s="21">
        <v>8</v>
      </c>
      <c r="H37" s="21">
        <v>17</v>
      </c>
      <c r="I37" s="21">
        <v>30</v>
      </c>
      <c r="J37" s="21">
        <v>18</v>
      </c>
      <c r="K37" s="21">
        <v>6</v>
      </c>
      <c r="L37" s="21">
        <v>5</v>
      </c>
      <c r="M37" s="21">
        <v>6</v>
      </c>
      <c r="N37" s="21">
        <v>14</v>
      </c>
      <c r="O37" s="21">
        <v>29</v>
      </c>
      <c r="P37" s="21">
        <v>39</v>
      </c>
      <c r="Q37" s="21">
        <v>3</v>
      </c>
      <c r="R37" s="21">
        <v>15</v>
      </c>
      <c r="S37" s="21">
        <v>3</v>
      </c>
    </row>
    <row r="38" spans="1:19" x14ac:dyDescent="0.2">
      <c r="A38" s="20" t="s">
        <v>348</v>
      </c>
      <c r="B38" s="21">
        <v>37</v>
      </c>
      <c r="C38" s="21">
        <v>24</v>
      </c>
      <c r="D38" s="21">
        <v>19</v>
      </c>
      <c r="E38" s="21">
        <v>9</v>
      </c>
      <c r="F38" s="21">
        <v>7</v>
      </c>
      <c r="G38" s="21">
        <v>0</v>
      </c>
      <c r="H38" s="21">
        <v>4</v>
      </c>
      <c r="I38" s="21">
        <v>5</v>
      </c>
      <c r="J38" s="21">
        <v>3</v>
      </c>
      <c r="K38" s="21">
        <v>2</v>
      </c>
      <c r="L38" s="21">
        <v>1</v>
      </c>
      <c r="M38" s="21">
        <v>1</v>
      </c>
      <c r="N38" s="21">
        <v>1</v>
      </c>
      <c r="O38" s="21">
        <v>8</v>
      </c>
      <c r="P38" s="21">
        <v>6</v>
      </c>
      <c r="Q38" s="21">
        <v>0</v>
      </c>
      <c r="R38" s="21">
        <v>3</v>
      </c>
      <c r="S38" s="21">
        <v>2</v>
      </c>
    </row>
    <row r="39" spans="1:19" x14ac:dyDescent="0.2">
      <c r="A39" s="20" t="s">
        <v>349</v>
      </c>
      <c r="B39" s="21">
        <v>9</v>
      </c>
      <c r="C39" s="21">
        <v>7</v>
      </c>
      <c r="D39" s="21">
        <v>6</v>
      </c>
      <c r="E39" s="21">
        <v>4</v>
      </c>
      <c r="F39" s="21">
        <v>3</v>
      </c>
      <c r="G39" s="21">
        <v>0</v>
      </c>
      <c r="H39" s="21">
        <v>2</v>
      </c>
      <c r="I39" s="21">
        <v>2</v>
      </c>
      <c r="J39" s="21">
        <v>1</v>
      </c>
      <c r="K39" s="21">
        <v>1</v>
      </c>
      <c r="L39" s="21">
        <v>0</v>
      </c>
      <c r="M39" s="21">
        <v>1</v>
      </c>
      <c r="N39" s="21">
        <v>0</v>
      </c>
      <c r="O39" s="21">
        <v>3</v>
      </c>
      <c r="P39" s="21">
        <v>2</v>
      </c>
      <c r="Q39" s="21">
        <v>1</v>
      </c>
      <c r="R39" s="21">
        <v>1</v>
      </c>
      <c r="S39" s="21">
        <v>0</v>
      </c>
    </row>
    <row r="40" spans="1:19" x14ac:dyDescent="0.2">
      <c r="A40" s="20" t="s">
        <v>350</v>
      </c>
      <c r="B40" s="21">
        <v>679</v>
      </c>
      <c r="C40" s="21">
        <v>374</v>
      </c>
      <c r="D40" s="21">
        <v>325</v>
      </c>
      <c r="E40" s="21">
        <v>298</v>
      </c>
      <c r="F40" s="21">
        <v>181</v>
      </c>
      <c r="G40" s="21">
        <v>126</v>
      </c>
      <c r="H40" s="21">
        <v>135</v>
      </c>
      <c r="I40" s="21">
        <v>170</v>
      </c>
      <c r="J40" s="21">
        <v>57</v>
      </c>
      <c r="K40" s="21">
        <v>66</v>
      </c>
      <c r="L40" s="21">
        <v>77</v>
      </c>
      <c r="M40" s="21">
        <v>97</v>
      </c>
      <c r="N40" s="21">
        <v>104</v>
      </c>
      <c r="O40" s="21">
        <v>260</v>
      </c>
      <c r="P40" s="21">
        <v>246</v>
      </c>
      <c r="Q40" s="21">
        <v>19</v>
      </c>
      <c r="R40" s="21">
        <v>48</v>
      </c>
      <c r="S40" s="21">
        <v>5</v>
      </c>
    </row>
    <row r="41" spans="1:19" x14ac:dyDescent="0.2">
      <c r="A41" s="20" t="s">
        <v>351</v>
      </c>
      <c r="B41" s="21">
        <v>535</v>
      </c>
      <c r="C41" s="21">
        <v>316</v>
      </c>
      <c r="D41" s="21">
        <v>258</v>
      </c>
      <c r="E41" s="21">
        <v>214</v>
      </c>
      <c r="F41" s="21">
        <v>166</v>
      </c>
      <c r="G41" s="21">
        <v>46</v>
      </c>
      <c r="H41" s="21">
        <v>71</v>
      </c>
      <c r="I41" s="21">
        <v>126</v>
      </c>
      <c r="J41" s="21">
        <v>45</v>
      </c>
      <c r="K41" s="21">
        <v>46</v>
      </c>
      <c r="L41" s="21">
        <v>47</v>
      </c>
      <c r="M41" s="21">
        <v>51</v>
      </c>
      <c r="N41" s="21">
        <v>44</v>
      </c>
      <c r="O41" s="21">
        <v>174</v>
      </c>
      <c r="P41" s="21">
        <v>162</v>
      </c>
      <c r="Q41" s="21">
        <v>7</v>
      </c>
      <c r="R41" s="21">
        <v>46</v>
      </c>
      <c r="S41" s="21">
        <v>17</v>
      </c>
    </row>
    <row r="42" spans="1:19" x14ac:dyDescent="0.2">
      <c r="A42" s="20" t="s">
        <v>352</v>
      </c>
      <c r="B42" s="21">
        <v>186</v>
      </c>
      <c r="C42" s="21">
        <v>115</v>
      </c>
      <c r="D42" s="21">
        <v>97</v>
      </c>
      <c r="E42" s="21">
        <v>60</v>
      </c>
      <c r="F42" s="21">
        <v>44</v>
      </c>
      <c r="G42" s="21">
        <v>8</v>
      </c>
      <c r="H42" s="21">
        <v>23</v>
      </c>
      <c r="I42" s="21">
        <v>37</v>
      </c>
      <c r="J42" s="21">
        <v>22</v>
      </c>
      <c r="K42" s="21">
        <v>9</v>
      </c>
      <c r="L42" s="21">
        <v>6</v>
      </c>
      <c r="M42" s="21">
        <v>8</v>
      </c>
      <c r="N42" s="21">
        <v>15</v>
      </c>
      <c r="O42" s="21">
        <v>40</v>
      </c>
      <c r="P42" s="21">
        <v>47</v>
      </c>
      <c r="Q42" s="21">
        <v>4</v>
      </c>
      <c r="R42" s="21">
        <v>19</v>
      </c>
      <c r="S42" s="21">
        <v>5</v>
      </c>
    </row>
    <row r="43" spans="1:19" x14ac:dyDescent="0.2">
      <c r="A43" s="20" t="s">
        <v>353</v>
      </c>
      <c r="B43" s="21">
        <v>721</v>
      </c>
      <c r="C43" s="21">
        <v>431</v>
      </c>
      <c r="D43" s="21">
        <v>355</v>
      </c>
      <c r="E43" s="21">
        <v>274</v>
      </c>
      <c r="F43" s="21">
        <v>210</v>
      </c>
      <c r="G43" s="21">
        <v>54</v>
      </c>
      <c r="H43" s="21">
        <v>94</v>
      </c>
      <c r="I43" s="21">
        <v>163</v>
      </c>
      <c r="J43" s="21">
        <v>67</v>
      </c>
      <c r="K43" s="21">
        <v>55</v>
      </c>
      <c r="L43" s="21">
        <v>53</v>
      </c>
      <c r="M43" s="21">
        <v>59</v>
      </c>
      <c r="N43" s="21">
        <v>59</v>
      </c>
      <c r="O43" s="21">
        <v>214</v>
      </c>
      <c r="P43" s="21">
        <v>209</v>
      </c>
      <c r="Q43" s="21">
        <v>11</v>
      </c>
      <c r="R43" s="21">
        <v>65</v>
      </c>
      <c r="S43" s="21">
        <v>22</v>
      </c>
    </row>
    <row r="44" spans="1:19" x14ac:dyDescent="0.2">
      <c r="A44" s="9" t="s">
        <v>356</v>
      </c>
      <c r="B44" s="9"/>
      <c r="C44" s="9"/>
      <c r="D44" s="9"/>
      <c r="E44" s="9"/>
      <c r="F44" s="9"/>
      <c r="G44" s="9"/>
      <c r="H44" s="9"/>
      <c r="I44" s="9"/>
      <c r="J44" s="9"/>
      <c r="K44" s="9"/>
      <c r="L44" s="9"/>
      <c r="M44" s="9"/>
      <c r="N44" s="9"/>
      <c r="O44" s="9"/>
      <c r="P44" s="9"/>
      <c r="Q44" s="9"/>
      <c r="R44" s="9"/>
      <c r="S44" s="9"/>
    </row>
    <row r="45" spans="1:19" x14ac:dyDescent="0.2">
      <c r="A45" s="20" t="s">
        <v>357</v>
      </c>
      <c r="B45" s="21">
        <v>138</v>
      </c>
      <c r="C45" s="21">
        <v>76</v>
      </c>
      <c r="D45" s="21">
        <v>70</v>
      </c>
      <c r="E45" s="21">
        <v>61</v>
      </c>
      <c r="F45" s="21">
        <v>25</v>
      </c>
      <c r="G45" s="21">
        <v>17</v>
      </c>
      <c r="H45" s="21">
        <v>34</v>
      </c>
      <c r="I45" s="21">
        <v>30</v>
      </c>
      <c r="J45" s="21">
        <v>12</v>
      </c>
      <c r="K45" s="21">
        <v>16</v>
      </c>
      <c r="L45" s="21">
        <v>12</v>
      </c>
      <c r="M45" s="21">
        <v>14</v>
      </c>
      <c r="N45" s="21">
        <v>11</v>
      </c>
      <c r="O45" s="21">
        <v>29</v>
      </c>
      <c r="P45" s="21">
        <v>36</v>
      </c>
      <c r="Q45" s="21">
        <v>9</v>
      </c>
      <c r="R45" s="21">
        <v>14</v>
      </c>
      <c r="S45" s="21">
        <v>3</v>
      </c>
    </row>
    <row r="46" spans="1:19" x14ac:dyDescent="0.2">
      <c r="A46" s="20" t="s">
        <v>328</v>
      </c>
      <c r="B46" s="21">
        <v>1747</v>
      </c>
      <c r="C46" s="21">
        <v>985</v>
      </c>
      <c r="D46" s="21">
        <v>882</v>
      </c>
      <c r="E46" s="21">
        <v>779</v>
      </c>
      <c r="F46" s="21">
        <v>494</v>
      </c>
      <c r="G46" s="21">
        <v>251</v>
      </c>
      <c r="H46" s="21">
        <v>224</v>
      </c>
      <c r="I46" s="21">
        <v>405</v>
      </c>
      <c r="J46" s="21">
        <v>122</v>
      </c>
      <c r="K46" s="21">
        <v>153</v>
      </c>
      <c r="L46" s="21">
        <v>166</v>
      </c>
      <c r="M46" s="21">
        <v>203</v>
      </c>
      <c r="N46" s="21">
        <v>248</v>
      </c>
      <c r="O46" s="21">
        <v>552</v>
      </c>
      <c r="P46" s="21">
        <v>561</v>
      </c>
      <c r="Q46" s="21">
        <v>41</v>
      </c>
      <c r="R46" s="21">
        <v>143</v>
      </c>
      <c r="S46" s="21">
        <v>19</v>
      </c>
    </row>
    <row r="47" spans="1:19" x14ac:dyDescent="0.2">
      <c r="A47" s="20" t="s">
        <v>329</v>
      </c>
      <c r="B47" s="21">
        <v>191</v>
      </c>
      <c r="C47" s="21">
        <v>90</v>
      </c>
      <c r="D47" s="21">
        <v>72</v>
      </c>
      <c r="E47" s="21">
        <v>93</v>
      </c>
      <c r="F47" s="21">
        <v>44</v>
      </c>
      <c r="G47" s="21">
        <v>48</v>
      </c>
      <c r="H47" s="21">
        <v>50</v>
      </c>
      <c r="I47" s="21">
        <v>23</v>
      </c>
      <c r="J47" s="21">
        <v>28</v>
      </c>
      <c r="K47" s="21">
        <v>25</v>
      </c>
      <c r="L47" s="21">
        <v>20</v>
      </c>
      <c r="M47" s="21">
        <v>27</v>
      </c>
      <c r="N47" s="21">
        <v>25</v>
      </c>
      <c r="O47" s="21">
        <v>48</v>
      </c>
      <c r="P47" s="21">
        <v>41</v>
      </c>
      <c r="Q47" s="21">
        <v>5</v>
      </c>
      <c r="R47" s="21">
        <v>24</v>
      </c>
      <c r="S47" s="21">
        <v>2</v>
      </c>
    </row>
    <row r="48" spans="1:19" x14ac:dyDescent="0.2">
      <c r="A48" s="20" t="s">
        <v>330</v>
      </c>
      <c r="B48" s="21">
        <v>544</v>
      </c>
      <c r="C48" s="21">
        <v>298</v>
      </c>
      <c r="D48" s="21">
        <v>234</v>
      </c>
      <c r="E48" s="21">
        <v>205</v>
      </c>
      <c r="F48" s="21">
        <v>136</v>
      </c>
      <c r="G48" s="21">
        <v>61</v>
      </c>
      <c r="H48" s="21">
        <v>83</v>
      </c>
      <c r="I48" s="21">
        <v>130</v>
      </c>
      <c r="J48" s="21">
        <v>48</v>
      </c>
      <c r="K48" s="21">
        <v>43</v>
      </c>
      <c r="L48" s="21">
        <v>49</v>
      </c>
      <c r="M48" s="21">
        <v>41</v>
      </c>
      <c r="N48" s="21">
        <v>49</v>
      </c>
      <c r="O48" s="21">
        <v>168</v>
      </c>
      <c r="P48" s="21">
        <v>165</v>
      </c>
      <c r="Q48" s="21">
        <v>13</v>
      </c>
      <c r="R48" s="21">
        <v>58</v>
      </c>
      <c r="S48" s="21">
        <v>21</v>
      </c>
    </row>
    <row r="49" spans="1:19" x14ac:dyDescent="0.2">
      <c r="A49" s="20" t="s">
        <v>358</v>
      </c>
      <c r="B49" s="21">
        <v>57</v>
      </c>
      <c r="C49" s="21">
        <v>31</v>
      </c>
      <c r="D49" s="21">
        <v>22</v>
      </c>
      <c r="E49" s="21">
        <v>29</v>
      </c>
      <c r="F49" s="21">
        <v>16</v>
      </c>
      <c r="G49" s="21">
        <v>10</v>
      </c>
      <c r="H49" s="21">
        <v>13</v>
      </c>
      <c r="I49" s="21">
        <v>7</v>
      </c>
      <c r="J49" s="21">
        <v>5</v>
      </c>
      <c r="K49" s="21">
        <v>11</v>
      </c>
      <c r="L49" s="21">
        <v>8</v>
      </c>
      <c r="M49" s="21">
        <v>6</v>
      </c>
      <c r="N49" s="21">
        <v>5</v>
      </c>
      <c r="O49" s="21">
        <v>15</v>
      </c>
      <c r="P49" s="21">
        <v>13</v>
      </c>
      <c r="Q49" s="21">
        <v>1</v>
      </c>
      <c r="R49" s="21">
        <v>7</v>
      </c>
      <c r="S49" s="21">
        <v>2</v>
      </c>
    </row>
    <row r="50" spans="1:19" x14ac:dyDescent="0.2">
      <c r="A50" s="9" t="s">
        <v>359</v>
      </c>
      <c r="B50" s="10">
        <v>89</v>
      </c>
      <c r="C50" s="10">
        <v>44</v>
      </c>
      <c r="D50" s="10">
        <v>46</v>
      </c>
      <c r="E50" s="10">
        <v>40</v>
      </c>
      <c r="F50" s="10">
        <v>16</v>
      </c>
      <c r="G50" s="10">
        <v>12</v>
      </c>
      <c r="H50" s="10">
        <v>21</v>
      </c>
      <c r="I50" s="10">
        <v>17</v>
      </c>
      <c r="J50" s="10">
        <v>7</v>
      </c>
      <c r="K50" s="10">
        <v>12</v>
      </c>
      <c r="L50" s="10">
        <v>8</v>
      </c>
      <c r="M50" s="10">
        <v>8</v>
      </c>
      <c r="N50" s="10">
        <v>7</v>
      </c>
      <c r="O50" s="10">
        <v>16</v>
      </c>
      <c r="P50" s="10">
        <v>16</v>
      </c>
      <c r="Q50" s="10">
        <v>6</v>
      </c>
      <c r="R50" s="10">
        <v>11</v>
      </c>
      <c r="S50" s="10">
        <v>3</v>
      </c>
    </row>
    <row r="51" spans="1:19" x14ac:dyDescent="0.2">
      <c r="A51" s="20" t="s">
        <v>331</v>
      </c>
      <c r="B51" s="21">
        <v>977</v>
      </c>
      <c r="C51" s="21">
        <v>525</v>
      </c>
      <c r="D51" s="21">
        <v>470</v>
      </c>
      <c r="E51" s="21">
        <v>469</v>
      </c>
      <c r="F51" s="21">
        <v>270</v>
      </c>
      <c r="G51" s="21">
        <v>164</v>
      </c>
      <c r="H51" s="21">
        <v>113</v>
      </c>
      <c r="I51" s="21">
        <v>211</v>
      </c>
      <c r="J51" s="21">
        <v>62</v>
      </c>
      <c r="K51" s="21">
        <v>94</v>
      </c>
      <c r="L51" s="21">
        <v>100</v>
      </c>
      <c r="M51" s="21">
        <v>110</v>
      </c>
      <c r="N51" s="21">
        <v>150</v>
      </c>
      <c r="O51" s="21">
        <v>280</v>
      </c>
      <c r="P51" s="21">
        <v>297</v>
      </c>
      <c r="Q51" s="21">
        <v>26</v>
      </c>
      <c r="R51" s="21">
        <v>92</v>
      </c>
      <c r="S51" s="21">
        <v>12</v>
      </c>
    </row>
    <row r="52" spans="1:19" x14ac:dyDescent="0.2">
      <c r="A52" s="20" t="s">
        <v>332</v>
      </c>
      <c r="B52" s="21">
        <v>73</v>
      </c>
      <c r="C52" s="21">
        <v>33</v>
      </c>
      <c r="D52" s="21">
        <v>27</v>
      </c>
      <c r="E52" s="21">
        <v>29</v>
      </c>
      <c r="F52" s="21">
        <v>8</v>
      </c>
      <c r="G52" s="21">
        <v>14</v>
      </c>
      <c r="H52" s="21">
        <v>19</v>
      </c>
      <c r="I52" s="21">
        <v>6</v>
      </c>
      <c r="J52" s="21">
        <v>7</v>
      </c>
      <c r="K52" s="21">
        <v>10</v>
      </c>
      <c r="L52" s="21">
        <v>4</v>
      </c>
      <c r="M52" s="21">
        <v>9</v>
      </c>
      <c r="N52" s="21">
        <v>6</v>
      </c>
      <c r="O52" s="21">
        <v>9</v>
      </c>
      <c r="P52" s="21">
        <v>10</v>
      </c>
      <c r="Q52" s="21">
        <v>3</v>
      </c>
      <c r="R52" s="21">
        <v>12</v>
      </c>
      <c r="S52" s="21">
        <v>2</v>
      </c>
    </row>
    <row r="53" spans="1:19" x14ac:dyDescent="0.2">
      <c r="A53" s="20" t="s">
        <v>333</v>
      </c>
      <c r="B53" s="21">
        <v>108</v>
      </c>
      <c r="C53" s="21">
        <v>59</v>
      </c>
      <c r="D53" s="21">
        <v>49</v>
      </c>
      <c r="E53" s="21">
        <v>43</v>
      </c>
      <c r="F53" s="21">
        <v>27</v>
      </c>
      <c r="G53" s="21">
        <v>10</v>
      </c>
      <c r="H53" s="21">
        <v>16</v>
      </c>
      <c r="I53" s="21">
        <v>25</v>
      </c>
      <c r="J53" s="21">
        <v>14</v>
      </c>
      <c r="K53" s="21">
        <v>8</v>
      </c>
      <c r="L53" s="21">
        <v>8</v>
      </c>
      <c r="M53" s="21">
        <v>7</v>
      </c>
      <c r="N53" s="21">
        <v>9</v>
      </c>
      <c r="O53" s="21">
        <v>28</v>
      </c>
      <c r="P53" s="21">
        <v>31</v>
      </c>
      <c r="Q53" s="21">
        <v>4</v>
      </c>
      <c r="R53" s="21">
        <v>14</v>
      </c>
      <c r="S53" s="21">
        <v>3</v>
      </c>
    </row>
    <row r="54" spans="1:19" x14ac:dyDescent="0.2">
      <c r="A54" s="20" t="s">
        <v>358</v>
      </c>
      <c r="B54" s="21">
        <v>30</v>
      </c>
      <c r="C54" s="21">
        <v>14</v>
      </c>
      <c r="D54" s="21">
        <v>8</v>
      </c>
      <c r="E54" s="21">
        <v>14</v>
      </c>
      <c r="F54" s="21">
        <v>3</v>
      </c>
      <c r="G54" s="21">
        <v>7</v>
      </c>
      <c r="H54" s="21">
        <v>6</v>
      </c>
      <c r="I54" s="21">
        <v>3</v>
      </c>
      <c r="J54" s="21">
        <v>1</v>
      </c>
      <c r="K54" s="21">
        <v>3</v>
      </c>
      <c r="L54" s="21">
        <v>5</v>
      </c>
      <c r="M54" s="21">
        <v>1</v>
      </c>
      <c r="N54" s="21">
        <v>3</v>
      </c>
      <c r="O54" s="21">
        <v>5</v>
      </c>
      <c r="P54" s="21">
        <v>7</v>
      </c>
      <c r="Q54" s="21">
        <v>0</v>
      </c>
      <c r="R54" s="21">
        <v>4</v>
      </c>
      <c r="S54" s="21">
        <v>0</v>
      </c>
    </row>
    <row r="55" spans="1:19" x14ac:dyDescent="0.2">
      <c r="A55" s="9" t="s">
        <v>360</v>
      </c>
      <c r="B55" s="10">
        <v>49</v>
      </c>
      <c r="C55" s="10">
        <v>32</v>
      </c>
      <c r="D55" s="10">
        <v>24</v>
      </c>
      <c r="E55" s="10">
        <v>21</v>
      </c>
      <c r="F55" s="10">
        <v>9</v>
      </c>
      <c r="G55" s="10">
        <v>5</v>
      </c>
      <c r="H55" s="10">
        <v>13</v>
      </c>
      <c r="I55" s="10">
        <v>13</v>
      </c>
      <c r="J55" s="10">
        <v>5</v>
      </c>
      <c r="K55" s="10">
        <v>4</v>
      </c>
      <c r="L55" s="10">
        <v>4</v>
      </c>
      <c r="M55" s="10">
        <v>6</v>
      </c>
      <c r="N55" s="10">
        <v>4</v>
      </c>
      <c r="O55" s="10">
        <v>13</v>
      </c>
      <c r="P55" s="10">
        <v>20</v>
      </c>
      <c r="Q55" s="10">
        <v>3</v>
      </c>
      <c r="R55" s="10">
        <v>3</v>
      </c>
      <c r="S55" s="10">
        <v>0</v>
      </c>
    </row>
    <row r="56" spans="1:19" x14ac:dyDescent="0.2">
      <c r="A56" s="20" t="s">
        <v>331</v>
      </c>
      <c r="B56" s="21">
        <v>770</v>
      </c>
      <c r="C56" s="21">
        <v>460</v>
      </c>
      <c r="D56" s="21">
        <v>412</v>
      </c>
      <c r="E56" s="21">
        <v>310</v>
      </c>
      <c r="F56" s="21">
        <v>224</v>
      </c>
      <c r="G56" s="21">
        <v>87</v>
      </c>
      <c r="H56" s="21">
        <v>111</v>
      </c>
      <c r="I56" s="21">
        <v>194</v>
      </c>
      <c r="J56" s="21">
        <v>60</v>
      </c>
      <c r="K56" s="21">
        <v>59</v>
      </c>
      <c r="L56" s="21">
        <v>66</v>
      </c>
      <c r="M56" s="21">
        <v>93</v>
      </c>
      <c r="N56" s="21">
        <v>98</v>
      </c>
      <c r="O56" s="21">
        <v>272</v>
      </c>
      <c r="P56" s="21">
        <v>264</v>
      </c>
      <c r="Q56" s="21">
        <v>15</v>
      </c>
      <c r="R56" s="21">
        <v>51</v>
      </c>
      <c r="S56" s="21">
        <v>7</v>
      </c>
    </row>
    <row r="57" spans="1:19" x14ac:dyDescent="0.2">
      <c r="A57" s="20" t="s">
        <v>332</v>
      </c>
      <c r="B57" s="21">
        <v>118</v>
      </c>
      <c r="C57" s="21">
        <v>57</v>
      </c>
      <c r="D57" s="21">
        <v>45</v>
      </c>
      <c r="E57" s="21">
        <v>64</v>
      </c>
      <c r="F57" s="21">
        <v>36</v>
      </c>
      <c r="G57" s="21">
        <v>34</v>
      </c>
      <c r="H57" s="21">
        <v>31</v>
      </c>
      <c r="I57" s="21">
        <v>17</v>
      </c>
      <c r="J57" s="21">
        <v>21</v>
      </c>
      <c r="K57" s="21">
        <v>15</v>
      </c>
      <c r="L57" s="21">
        <v>16</v>
      </c>
      <c r="M57" s="21">
        <v>18</v>
      </c>
      <c r="N57" s="21">
        <v>19</v>
      </c>
      <c r="O57" s="21">
        <v>39</v>
      </c>
      <c r="P57" s="21">
        <v>31</v>
      </c>
      <c r="Q57" s="21">
        <v>2</v>
      </c>
      <c r="R57" s="21">
        <v>12</v>
      </c>
      <c r="S57" s="21">
        <v>0</v>
      </c>
    </row>
    <row r="58" spans="1:19" x14ac:dyDescent="0.2">
      <c r="A58" s="20" t="s">
        <v>333</v>
      </c>
      <c r="B58" s="21">
        <v>436</v>
      </c>
      <c r="C58" s="21">
        <v>239</v>
      </c>
      <c r="D58" s="21">
        <v>185</v>
      </c>
      <c r="E58" s="21">
        <v>162</v>
      </c>
      <c r="F58" s="21">
        <v>109</v>
      </c>
      <c r="G58" s="21">
        <v>51</v>
      </c>
      <c r="H58" s="21">
        <v>67</v>
      </c>
      <c r="I58" s="21">
        <v>105</v>
      </c>
      <c r="J58" s="21">
        <v>34</v>
      </c>
      <c r="K58" s="21">
        <v>35</v>
      </c>
      <c r="L58" s="21">
        <v>41</v>
      </c>
      <c r="M58" s="21">
        <v>34</v>
      </c>
      <c r="N58" s="21">
        <v>40</v>
      </c>
      <c r="O58" s="21">
        <v>140</v>
      </c>
      <c r="P58" s="21">
        <v>134</v>
      </c>
      <c r="Q58" s="21">
        <v>9</v>
      </c>
      <c r="R58" s="21">
        <v>44</v>
      </c>
      <c r="S58" s="21">
        <v>18</v>
      </c>
    </row>
    <row r="59" spans="1:19" x14ac:dyDescent="0.2">
      <c r="A59" s="20" t="s">
        <v>358</v>
      </c>
      <c r="B59" s="21">
        <v>27</v>
      </c>
      <c r="C59" s="21">
        <v>17</v>
      </c>
      <c r="D59" s="21">
        <v>14</v>
      </c>
      <c r="E59" s="21">
        <v>15</v>
      </c>
      <c r="F59" s="21">
        <v>13</v>
      </c>
      <c r="G59" s="21">
        <v>3</v>
      </c>
      <c r="H59" s="21">
        <v>7</v>
      </c>
      <c r="I59" s="21">
        <v>4</v>
      </c>
      <c r="J59" s="21">
        <v>4</v>
      </c>
      <c r="K59" s="21">
        <v>8</v>
      </c>
      <c r="L59" s="21">
        <v>3</v>
      </c>
      <c r="M59" s="21">
        <v>5</v>
      </c>
      <c r="N59" s="21">
        <v>2</v>
      </c>
      <c r="O59" s="21">
        <v>10</v>
      </c>
      <c r="P59" s="21">
        <v>6</v>
      </c>
      <c r="Q59" s="21">
        <v>1</v>
      </c>
      <c r="R59" s="21">
        <v>3</v>
      </c>
      <c r="S59" s="21">
        <v>2</v>
      </c>
    </row>
    <row r="60" spans="1:19" x14ac:dyDescent="0.2">
      <c r="A60" s="9" t="s">
        <v>361</v>
      </c>
      <c r="B60" s="9"/>
      <c r="C60" s="9"/>
      <c r="D60" s="9"/>
      <c r="E60" s="9"/>
      <c r="F60" s="9"/>
      <c r="G60" s="9"/>
      <c r="H60" s="9"/>
      <c r="I60" s="9"/>
      <c r="J60" s="9"/>
      <c r="K60" s="9"/>
      <c r="L60" s="9"/>
      <c r="M60" s="9"/>
      <c r="N60" s="9"/>
      <c r="O60" s="9"/>
      <c r="P60" s="9"/>
      <c r="Q60" s="9"/>
      <c r="R60" s="9"/>
      <c r="S60" s="9"/>
    </row>
    <row r="61" spans="1:19" x14ac:dyDescent="0.2">
      <c r="A61" s="20" t="s">
        <v>362</v>
      </c>
      <c r="B61" s="21">
        <v>360</v>
      </c>
      <c r="C61" s="21">
        <v>195</v>
      </c>
      <c r="D61" s="21">
        <v>181</v>
      </c>
      <c r="E61" s="21">
        <v>159</v>
      </c>
      <c r="F61" s="21">
        <v>93</v>
      </c>
      <c r="G61" s="21">
        <v>52</v>
      </c>
      <c r="H61" s="21">
        <v>43</v>
      </c>
      <c r="I61" s="21">
        <v>83</v>
      </c>
      <c r="J61" s="21">
        <v>39</v>
      </c>
      <c r="K61" s="21">
        <v>39</v>
      </c>
      <c r="L61" s="21">
        <v>31</v>
      </c>
      <c r="M61" s="21">
        <v>31</v>
      </c>
      <c r="N61" s="21">
        <v>42</v>
      </c>
      <c r="O61" s="21">
        <v>97</v>
      </c>
      <c r="P61" s="21">
        <v>106</v>
      </c>
      <c r="Q61" s="21">
        <v>9</v>
      </c>
      <c r="R61" s="21">
        <v>45</v>
      </c>
      <c r="S61" s="21">
        <v>10</v>
      </c>
    </row>
    <row r="62" spans="1:19" x14ac:dyDescent="0.2">
      <c r="A62" s="20" t="s">
        <v>363</v>
      </c>
      <c r="B62" s="21">
        <v>1326</v>
      </c>
      <c r="C62" s="21">
        <v>743</v>
      </c>
      <c r="D62" s="21">
        <v>625</v>
      </c>
      <c r="E62" s="21">
        <v>553</v>
      </c>
      <c r="F62" s="21">
        <v>355</v>
      </c>
      <c r="G62" s="21">
        <v>184</v>
      </c>
      <c r="H62" s="21">
        <v>205</v>
      </c>
      <c r="I62" s="21">
        <v>280</v>
      </c>
      <c r="J62" s="21">
        <v>90</v>
      </c>
      <c r="K62" s="21">
        <v>109</v>
      </c>
      <c r="L62" s="21">
        <v>136</v>
      </c>
      <c r="M62" s="21">
        <v>153</v>
      </c>
      <c r="N62" s="21">
        <v>173</v>
      </c>
      <c r="O62" s="21">
        <v>399</v>
      </c>
      <c r="P62" s="21">
        <v>402</v>
      </c>
      <c r="Q62" s="21">
        <v>33</v>
      </c>
      <c r="R62" s="21">
        <v>116</v>
      </c>
      <c r="S62" s="21">
        <v>20</v>
      </c>
    </row>
    <row r="63" spans="1:19" x14ac:dyDescent="0.2">
      <c r="A63" s="20" t="s">
        <v>364</v>
      </c>
      <c r="B63" s="21">
        <v>649</v>
      </c>
      <c r="C63" s="21">
        <v>362</v>
      </c>
      <c r="D63" s="21">
        <v>323</v>
      </c>
      <c r="E63" s="21">
        <v>300</v>
      </c>
      <c r="F63" s="21">
        <v>185</v>
      </c>
      <c r="G63" s="21">
        <v>108</v>
      </c>
      <c r="H63" s="21">
        <v>73</v>
      </c>
      <c r="I63" s="21">
        <v>167</v>
      </c>
      <c r="J63" s="21">
        <v>58</v>
      </c>
      <c r="K63" s="21">
        <v>58</v>
      </c>
      <c r="L63" s="21">
        <v>55</v>
      </c>
      <c r="M63" s="21">
        <v>67</v>
      </c>
      <c r="N63" s="21">
        <v>99</v>
      </c>
      <c r="O63" s="21">
        <v>255</v>
      </c>
      <c r="P63" s="21">
        <v>223</v>
      </c>
      <c r="Q63" s="21">
        <v>13</v>
      </c>
      <c r="R63" s="21">
        <v>46</v>
      </c>
      <c r="S63" s="21">
        <v>6</v>
      </c>
    </row>
    <row r="64" spans="1:19" x14ac:dyDescent="0.2">
      <c r="A64" s="20" t="s">
        <v>365</v>
      </c>
      <c r="B64" s="21">
        <v>277</v>
      </c>
      <c r="C64" s="21">
        <v>144</v>
      </c>
      <c r="D64" s="21">
        <v>123</v>
      </c>
      <c r="E64" s="21">
        <v>122</v>
      </c>
      <c r="F64" s="21">
        <v>63</v>
      </c>
      <c r="G64" s="21">
        <v>33</v>
      </c>
      <c r="H64" s="21">
        <v>70</v>
      </c>
      <c r="I64" s="21">
        <v>57</v>
      </c>
      <c r="J64" s="21">
        <v>22</v>
      </c>
      <c r="K64" s="21">
        <v>33</v>
      </c>
      <c r="L64" s="21">
        <v>23</v>
      </c>
      <c r="M64" s="21">
        <v>32</v>
      </c>
      <c r="N64" s="21">
        <v>17</v>
      </c>
      <c r="O64" s="21">
        <v>45</v>
      </c>
      <c r="P64" s="21">
        <v>70</v>
      </c>
      <c r="Q64" s="21">
        <v>12</v>
      </c>
      <c r="R64" s="21">
        <v>33</v>
      </c>
      <c r="S64" s="21">
        <v>7</v>
      </c>
    </row>
    <row r="65" spans="1:19" x14ac:dyDescent="0.2">
      <c r="A65" s="20" t="s">
        <v>366</v>
      </c>
      <c r="B65" s="21">
        <v>65</v>
      </c>
      <c r="C65" s="21">
        <v>36</v>
      </c>
      <c r="D65" s="21">
        <v>28</v>
      </c>
      <c r="E65" s="21">
        <v>33</v>
      </c>
      <c r="F65" s="21">
        <v>19</v>
      </c>
      <c r="G65" s="21">
        <v>10</v>
      </c>
      <c r="H65" s="21">
        <v>13</v>
      </c>
      <c r="I65" s="21">
        <v>8</v>
      </c>
      <c r="J65" s="21">
        <v>6</v>
      </c>
      <c r="K65" s="21">
        <v>9</v>
      </c>
      <c r="L65" s="21">
        <v>10</v>
      </c>
      <c r="M65" s="21">
        <v>8</v>
      </c>
      <c r="N65" s="21">
        <v>7</v>
      </c>
      <c r="O65" s="21">
        <v>16</v>
      </c>
      <c r="P65" s="21">
        <v>15</v>
      </c>
      <c r="Q65" s="21">
        <v>2</v>
      </c>
      <c r="R65" s="21">
        <v>6</v>
      </c>
      <c r="S65" s="21">
        <v>4</v>
      </c>
    </row>
    <row r="66" spans="1:19" x14ac:dyDescent="0.2">
      <c r="A66" s="9" t="s">
        <v>367</v>
      </c>
      <c r="B66" s="9"/>
      <c r="C66" s="9"/>
      <c r="D66" s="9"/>
      <c r="E66" s="9"/>
      <c r="F66" s="9"/>
      <c r="G66" s="9"/>
      <c r="H66" s="9"/>
      <c r="I66" s="9"/>
      <c r="J66" s="9"/>
      <c r="K66" s="9"/>
      <c r="L66" s="9"/>
      <c r="M66" s="9"/>
      <c r="N66" s="9"/>
      <c r="O66" s="9"/>
      <c r="P66" s="9"/>
      <c r="Q66" s="9"/>
      <c r="R66" s="9"/>
      <c r="S66" s="9"/>
    </row>
    <row r="67" spans="1:19" x14ac:dyDescent="0.2">
      <c r="A67" s="20" t="s">
        <v>368</v>
      </c>
      <c r="B67" s="21">
        <v>537</v>
      </c>
      <c r="C67" s="21">
        <v>290</v>
      </c>
      <c r="D67" s="21">
        <v>215</v>
      </c>
      <c r="E67" s="21">
        <v>210</v>
      </c>
      <c r="F67" s="21">
        <v>122</v>
      </c>
      <c r="G67" s="21">
        <v>77</v>
      </c>
      <c r="H67" s="21">
        <v>124</v>
      </c>
      <c r="I67" s="21">
        <v>97</v>
      </c>
      <c r="J67" s="21">
        <v>43</v>
      </c>
      <c r="K67" s="21">
        <v>53</v>
      </c>
      <c r="L67" s="21">
        <v>56</v>
      </c>
      <c r="M67" s="21">
        <v>54</v>
      </c>
      <c r="N67" s="21">
        <v>51</v>
      </c>
      <c r="O67" s="21">
        <v>128</v>
      </c>
      <c r="P67" s="21">
        <v>134</v>
      </c>
      <c r="Q67" s="21">
        <v>15</v>
      </c>
      <c r="R67" s="21">
        <v>65</v>
      </c>
      <c r="S67" s="21">
        <v>17</v>
      </c>
    </row>
    <row r="68" spans="1:19" x14ac:dyDescent="0.2">
      <c r="A68" s="20" t="s">
        <v>180</v>
      </c>
      <c r="B68" s="21">
        <v>1667</v>
      </c>
      <c r="C68" s="21">
        <v>940</v>
      </c>
      <c r="D68" s="21">
        <v>840</v>
      </c>
      <c r="E68" s="21">
        <v>738</v>
      </c>
      <c r="F68" s="21">
        <v>463</v>
      </c>
      <c r="G68" s="21">
        <v>234</v>
      </c>
      <c r="H68" s="21">
        <v>209</v>
      </c>
      <c r="I68" s="21">
        <v>389</v>
      </c>
      <c r="J68" s="21">
        <v>118</v>
      </c>
      <c r="K68" s="21">
        <v>144</v>
      </c>
      <c r="L68" s="21">
        <v>157</v>
      </c>
      <c r="M68" s="21">
        <v>193</v>
      </c>
      <c r="N68" s="21">
        <v>238</v>
      </c>
      <c r="O68" s="21">
        <v>525</v>
      </c>
      <c r="P68" s="21">
        <v>540</v>
      </c>
      <c r="Q68" s="21">
        <v>41</v>
      </c>
      <c r="R68" s="21">
        <v>134</v>
      </c>
      <c r="S68" s="21">
        <v>19</v>
      </c>
    </row>
    <row r="69" spans="1:19" x14ac:dyDescent="0.2">
      <c r="A69" s="20" t="s">
        <v>369</v>
      </c>
      <c r="B69" s="21">
        <v>99</v>
      </c>
      <c r="C69" s="21">
        <v>60</v>
      </c>
      <c r="D69" s="21">
        <v>47</v>
      </c>
      <c r="E69" s="21">
        <v>44</v>
      </c>
      <c r="F69" s="21">
        <v>27</v>
      </c>
      <c r="G69" s="21">
        <v>17</v>
      </c>
      <c r="H69" s="21">
        <v>13</v>
      </c>
      <c r="I69" s="21">
        <v>23</v>
      </c>
      <c r="J69" s="21">
        <v>7</v>
      </c>
      <c r="K69" s="21">
        <v>14</v>
      </c>
      <c r="L69" s="21">
        <v>11</v>
      </c>
      <c r="M69" s="21">
        <v>16</v>
      </c>
      <c r="N69" s="21">
        <v>16</v>
      </c>
      <c r="O69" s="21">
        <v>34</v>
      </c>
      <c r="P69" s="21">
        <v>38</v>
      </c>
      <c r="Q69" s="21">
        <v>2</v>
      </c>
      <c r="R69" s="21">
        <v>11</v>
      </c>
      <c r="S69" s="21">
        <v>1</v>
      </c>
    </row>
    <row r="70" spans="1:19" x14ac:dyDescent="0.2">
      <c r="A70" s="20" t="s">
        <v>370</v>
      </c>
      <c r="B70" s="21">
        <v>819</v>
      </c>
      <c r="C70" s="21">
        <v>457</v>
      </c>
      <c r="D70" s="21">
        <v>421</v>
      </c>
      <c r="E70" s="21">
        <v>378</v>
      </c>
      <c r="F70" s="21">
        <v>221</v>
      </c>
      <c r="G70" s="21">
        <v>138</v>
      </c>
      <c r="H70" s="21">
        <v>87</v>
      </c>
      <c r="I70" s="21">
        <v>202</v>
      </c>
      <c r="J70" s="21">
        <v>78</v>
      </c>
      <c r="K70" s="21">
        <v>79</v>
      </c>
      <c r="L70" s="21">
        <v>72</v>
      </c>
      <c r="M70" s="21">
        <v>82</v>
      </c>
      <c r="N70" s="21">
        <v>118</v>
      </c>
      <c r="O70" s="21">
        <v>296</v>
      </c>
      <c r="P70" s="21">
        <v>271</v>
      </c>
      <c r="Q70" s="21">
        <v>19</v>
      </c>
      <c r="R70" s="21">
        <v>71</v>
      </c>
      <c r="S70" s="21">
        <v>14</v>
      </c>
    </row>
    <row r="71" spans="1:19" x14ac:dyDescent="0.2">
      <c r="A71" s="20" t="s">
        <v>371</v>
      </c>
      <c r="B71" s="21">
        <v>87</v>
      </c>
      <c r="C71" s="21">
        <v>37</v>
      </c>
      <c r="D71" s="21">
        <v>37</v>
      </c>
      <c r="E71" s="21">
        <v>40</v>
      </c>
      <c r="F71" s="21">
        <v>19</v>
      </c>
      <c r="G71" s="21">
        <v>14</v>
      </c>
      <c r="H71" s="21">
        <v>15</v>
      </c>
      <c r="I71" s="21">
        <v>17</v>
      </c>
      <c r="J71" s="21">
        <v>5</v>
      </c>
      <c r="K71" s="21">
        <v>7</v>
      </c>
      <c r="L71" s="21">
        <v>6</v>
      </c>
      <c r="M71" s="21">
        <v>12</v>
      </c>
      <c r="N71" s="21">
        <v>9</v>
      </c>
      <c r="O71" s="21">
        <v>23</v>
      </c>
      <c r="P71" s="21">
        <v>23</v>
      </c>
      <c r="Q71" s="21">
        <v>4</v>
      </c>
      <c r="R71" s="21">
        <v>12</v>
      </c>
      <c r="S71" s="21">
        <v>2</v>
      </c>
    </row>
    <row r="72" spans="1:19" x14ac:dyDescent="0.2">
      <c r="A72" s="20" t="s">
        <v>366</v>
      </c>
      <c r="B72" s="21">
        <v>55</v>
      </c>
      <c r="C72" s="21">
        <v>31</v>
      </c>
      <c r="D72" s="21">
        <v>25</v>
      </c>
      <c r="E72" s="21">
        <v>31</v>
      </c>
      <c r="F72" s="21">
        <v>17</v>
      </c>
      <c r="G72" s="21">
        <v>9</v>
      </c>
      <c r="H72" s="21">
        <v>13</v>
      </c>
      <c r="I72" s="21">
        <v>8</v>
      </c>
      <c r="J72" s="21">
        <v>4</v>
      </c>
      <c r="K72" s="21">
        <v>10</v>
      </c>
      <c r="L72" s="21">
        <v>8</v>
      </c>
      <c r="M72" s="21">
        <v>6</v>
      </c>
      <c r="N72" s="21">
        <v>5</v>
      </c>
      <c r="O72" s="21">
        <v>15</v>
      </c>
      <c r="P72" s="21">
        <v>15</v>
      </c>
      <c r="Q72" s="21">
        <v>1</v>
      </c>
      <c r="R72" s="21">
        <v>7</v>
      </c>
      <c r="S72" s="21">
        <v>1</v>
      </c>
    </row>
    <row r="73" spans="1:19" x14ac:dyDescent="0.2">
      <c r="A73" s="9" t="s">
        <v>372</v>
      </c>
      <c r="B73" s="9"/>
      <c r="C73" s="9"/>
      <c r="D73" s="9"/>
      <c r="E73" s="9"/>
      <c r="F73" s="9"/>
      <c r="G73" s="9"/>
      <c r="H73" s="9"/>
      <c r="I73" s="9"/>
      <c r="J73" s="9"/>
      <c r="K73" s="9"/>
      <c r="L73" s="9"/>
      <c r="M73" s="9"/>
      <c r="N73" s="9"/>
      <c r="O73" s="9"/>
      <c r="P73" s="9"/>
      <c r="Q73" s="9"/>
      <c r="R73" s="9"/>
      <c r="S73" s="9"/>
    </row>
    <row r="74" spans="1:19" x14ac:dyDescent="0.2">
      <c r="A74" s="20" t="s">
        <v>373</v>
      </c>
      <c r="B74" s="21">
        <v>537</v>
      </c>
      <c r="C74" s="21">
        <v>290</v>
      </c>
      <c r="D74" s="21">
        <v>215</v>
      </c>
      <c r="E74" s="21">
        <v>210</v>
      </c>
      <c r="F74" s="21">
        <v>122</v>
      </c>
      <c r="G74" s="21">
        <v>77</v>
      </c>
      <c r="H74" s="21">
        <v>124</v>
      </c>
      <c r="I74" s="21">
        <v>97</v>
      </c>
      <c r="J74" s="21">
        <v>43</v>
      </c>
      <c r="K74" s="21">
        <v>53</v>
      </c>
      <c r="L74" s="21">
        <v>56</v>
      </c>
      <c r="M74" s="21">
        <v>54</v>
      </c>
      <c r="N74" s="21">
        <v>51</v>
      </c>
      <c r="O74" s="21">
        <v>128</v>
      </c>
      <c r="P74" s="21">
        <v>134</v>
      </c>
      <c r="Q74" s="21">
        <v>15</v>
      </c>
      <c r="R74" s="21">
        <v>65</v>
      </c>
      <c r="S74" s="21">
        <v>17</v>
      </c>
    </row>
    <row r="75" spans="1:19" x14ac:dyDescent="0.2">
      <c r="A75" s="20" t="s">
        <v>374</v>
      </c>
      <c r="B75" s="21">
        <v>1329</v>
      </c>
      <c r="C75" s="21">
        <v>732</v>
      </c>
      <c r="D75" s="21">
        <v>659</v>
      </c>
      <c r="E75" s="21">
        <v>585</v>
      </c>
      <c r="F75" s="21">
        <v>376</v>
      </c>
      <c r="G75" s="21">
        <v>174</v>
      </c>
      <c r="H75" s="21">
        <v>187</v>
      </c>
      <c r="I75" s="21">
        <v>317</v>
      </c>
      <c r="J75" s="21">
        <v>106</v>
      </c>
      <c r="K75" s="21">
        <v>115</v>
      </c>
      <c r="L75" s="21">
        <v>121</v>
      </c>
      <c r="M75" s="21">
        <v>148</v>
      </c>
      <c r="N75" s="21">
        <v>175</v>
      </c>
      <c r="O75" s="21">
        <v>394</v>
      </c>
      <c r="P75" s="21">
        <v>426</v>
      </c>
      <c r="Q75" s="21">
        <v>33</v>
      </c>
      <c r="R75" s="21">
        <v>101</v>
      </c>
      <c r="S75" s="21">
        <v>19</v>
      </c>
    </row>
    <row r="76" spans="1:19" x14ac:dyDescent="0.2">
      <c r="A76" s="20" t="s">
        <v>375</v>
      </c>
      <c r="B76" s="21">
        <v>406</v>
      </c>
      <c r="C76" s="21">
        <v>232</v>
      </c>
      <c r="D76" s="21">
        <v>202</v>
      </c>
      <c r="E76" s="21">
        <v>186</v>
      </c>
      <c r="F76" s="21">
        <v>111</v>
      </c>
      <c r="G76" s="21">
        <v>54</v>
      </c>
      <c r="H76" s="21">
        <v>47</v>
      </c>
      <c r="I76" s="21">
        <v>92</v>
      </c>
      <c r="J76" s="21">
        <v>32</v>
      </c>
      <c r="K76" s="21">
        <v>41</v>
      </c>
      <c r="L76" s="21">
        <v>36</v>
      </c>
      <c r="M76" s="21">
        <v>48</v>
      </c>
      <c r="N76" s="21">
        <v>51</v>
      </c>
      <c r="O76" s="21">
        <v>142</v>
      </c>
      <c r="P76" s="21">
        <v>136</v>
      </c>
      <c r="Q76" s="21">
        <v>13</v>
      </c>
      <c r="R76" s="21">
        <v>34</v>
      </c>
      <c r="S76" s="21">
        <v>5</v>
      </c>
    </row>
    <row r="77" spans="1:19" x14ac:dyDescent="0.2">
      <c r="A77" s="20" t="s">
        <v>376</v>
      </c>
      <c r="B77" s="21">
        <v>152</v>
      </c>
      <c r="C77" s="21">
        <v>86</v>
      </c>
      <c r="D77" s="21">
        <v>79</v>
      </c>
      <c r="E77" s="21">
        <v>69</v>
      </c>
      <c r="F77" s="21">
        <v>38</v>
      </c>
      <c r="G77" s="21">
        <v>35</v>
      </c>
      <c r="H77" s="21">
        <v>13</v>
      </c>
      <c r="I77" s="21">
        <v>30</v>
      </c>
      <c r="J77" s="21">
        <v>12</v>
      </c>
      <c r="K77" s="21">
        <v>14</v>
      </c>
      <c r="L77" s="21">
        <v>11</v>
      </c>
      <c r="M77" s="21">
        <v>18</v>
      </c>
      <c r="N77" s="21">
        <v>15</v>
      </c>
      <c r="O77" s="21">
        <v>56</v>
      </c>
      <c r="P77" s="21">
        <v>44</v>
      </c>
      <c r="Q77" s="21">
        <v>3</v>
      </c>
      <c r="R77" s="21">
        <v>19</v>
      </c>
      <c r="S77" s="21">
        <v>1</v>
      </c>
    </row>
    <row r="78" spans="1:19" x14ac:dyDescent="0.2">
      <c r="A78" s="20" t="s">
        <v>377</v>
      </c>
      <c r="B78" s="21">
        <v>88</v>
      </c>
      <c r="C78" s="21">
        <v>49</v>
      </c>
      <c r="D78" s="21">
        <v>45</v>
      </c>
      <c r="E78" s="21">
        <v>37</v>
      </c>
      <c r="F78" s="21">
        <v>19</v>
      </c>
      <c r="G78" s="21">
        <v>10</v>
      </c>
      <c r="H78" s="21">
        <v>10</v>
      </c>
      <c r="I78" s="21">
        <v>19</v>
      </c>
      <c r="J78" s="21">
        <v>9</v>
      </c>
      <c r="K78" s="21">
        <v>9</v>
      </c>
      <c r="L78" s="21">
        <v>10</v>
      </c>
      <c r="M78" s="21">
        <v>8</v>
      </c>
      <c r="N78" s="21">
        <v>17</v>
      </c>
      <c r="O78" s="21">
        <v>31</v>
      </c>
      <c r="P78" s="21">
        <v>25</v>
      </c>
      <c r="Q78" s="21">
        <v>2</v>
      </c>
      <c r="R78" s="21">
        <v>9</v>
      </c>
      <c r="S78" s="21">
        <v>1</v>
      </c>
    </row>
    <row r="79" spans="1:19" x14ac:dyDescent="0.2">
      <c r="A79" s="20" t="s">
        <v>378</v>
      </c>
      <c r="B79" s="21">
        <v>84</v>
      </c>
      <c r="C79" s="21">
        <v>48</v>
      </c>
      <c r="D79" s="21">
        <v>48</v>
      </c>
      <c r="E79" s="21">
        <v>40</v>
      </c>
      <c r="F79" s="21">
        <v>23</v>
      </c>
      <c r="G79" s="21">
        <v>19</v>
      </c>
      <c r="H79" s="21">
        <v>5</v>
      </c>
      <c r="I79" s="21">
        <v>26</v>
      </c>
      <c r="J79" s="21">
        <v>5</v>
      </c>
      <c r="K79" s="21">
        <v>3</v>
      </c>
      <c r="L79" s="21">
        <v>10</v>
      </c>
      <c r="M79" s="21">
        <v>7</v>
      </c>
      <c r="N79" s="21">
        <v>22</v>
      </c>
      <c r="O79" s="21">
        <v>38</v>
      </c>
      <c r="P79" s="21">
        <v>33</v>
      </c>
      <c r="Q79" s="21">
        <v>2</v>
      </c>
      <c r="R79" s="21">
        <v>8</v>
      </c>
      <c r="S79" s="21">
        <v>1</v>
      </c>
    </row>
    <row r="80" spans="1:19" x14ac:dyDescent="0.2">
      <c r="A80" s="20" t="s">
        <v>366</v>
      </c>
      <c r="B80" s="21">
        <v>81</v>
      </c>
      <c r="C80" s="21">
        <v>43</v>
      </c>
      <c r="D80" s="21">
        <v>32</v>
      </c>
      <c r="E80" s="21">
        <v>40</v>
      </c>
      <c r="F80" s="21">
        <v>26</v>
      </c>
      <c r="G80" s="21">
        <v>18</v>
      </c>
      <c r="H80" s="21">
        <v>18</v>
      </c>
      <c r="I80" s="21">
        <v>14</v>
      </c>
      <c r="J80" s="21">
        <v>8</v>
      </c>
      <c r="K80" s="21">
        <v>13</v>
      </c>
      <c r="L80" s="21">
        <v>11</v>
      </c>
      <c r="M80" s="21">
        <v>8</v>
      </c>
      <c r="N80" s="21">
        <v>7</v>
      </c>
      <c r="O80" s="21">
        <v>23</v>
      </c>
      <c r="P80" s="21">
        <v>18</v>
      </c>
      <c r="Q80" s="21">
        <v>1</v>
      </c>
      <c r="R80" s="21">
        <v>10</v>
      </c>
      <c r="S80" s="21">
        <v>3</v>
      </c>
    </row>
    <row r="81" spans="1:19" x14ac:dyDescent="0.2">
      <c r="A81" s="9" t="s">
        <v>379</v>
      </c>
      <c r="B81" s="9"/>
      <c r="C81" s="9"/>
      <c r="D81" s="9"/>
      <c r="E81" s="9"/>
      <c r="F81" s="9"/>
      <c r="G81" s="9"/>
      <c r="H81" s="9"/>
      <c r="I81" s="9"/>
      <c r="J81" s="9"/>
      <c r="K81" s="9"/>
      <c r="L81" s="9"/>
      <c r="M81" s="9"/>
      <c r="N81" s="9"/>
      <c r="O81" s="9"/>
      <c r="P81" s="9"/>
      <c r="Q81" s="9"/>
      <c r="R81" s="9"/>
      <c r="S81" s="9"/>
    </row>
    <row r="82" spans="1:19" x14ac:dyDescent="0.2">
      <c r="A82" s="20" t="s">
        <v>380</v>
      </c>
      <c r="B82" s="21">
        <v>788</v>
      </c>
      <c r="C82" s="21">
        <v>423</v>
      </c>
      <c r="D82" s="21">
        <v>362</v>
      </c>
      <c r="E82" s="21">
        <v>365</v>
      </c>
      <c r="F82" s="21">
        <v>191</v>
      </c>
      <c r="G82" s="21">
        <v>205</v>
      </c>
      <c r="H82" s="21">
        <v>133</v>
      </c>
      <c r="I82" s="21">
        <v>178</v>
      </c>
      <c r="J82" s="21">
        <v>71</v>
      </c>
      <c r="K82" s="21">
        <v>87</v>
      </c>
      <c r="L82" s="21">
        <v>95</v>
      </c>
      <c r="M82" s="21">
        <v>108</v>
      </c>
      <c r="N82" s="21">
        <v>128</v>
      </c>
      <c r="O82" s="21">
        <v>254</v>
      </c>
      <c r="P82" s="21">
        <v>244</v>
      </c>
      <c r="Q82" s="21">
        <v>19</v>
      </c>
      <c r="R82" s="21">
        <v>67</v>
      </c>
      <c r="S82" s="21">
        <v>11</v>
      </c>
    </row>
    <row r="83" spans="1:19" x14ac:dyDescent="0.2">
      <c r="A83" s="20" t="s">
        <v>381</v>
      </c>
      <c r="B83" s="21">
        <v>1824</v>
      </c>
      <c r="C83" s="21">
        <v>1020</v>
      </c>
      <c r="D83" s="21">
        <v>890</v>
      </c>
      <c r="E83" s="21">
        <v>768</v>
      </c>
      <c r="F83" s="21">
        <v>505</v>
      </c>
      <c r="G83" s="21">
        <v>170</v>
      </c>
      <c r="H83" s="21">
        <v>258</v>
      </c>
      <c r="I83" s="21">
        <v>410</v>
      </c>
      <c r="J83" s="21">
        <v>140</v>
      </c>
      <c r="K83" s="21">
        <v>151</v>
      </c>
      <c r="L83" s="21">
        <v>150</v>
      </c>
      <c r="M83" s="21">
        <v>175</v>
      </c>
      <c r="N83" s="21">
        <v>203</v>
      </c>
      <c r="O83" s="21">
        <v>540</v>
      </c>
      <c r="P83" s="21">
        <v>555</v>
      </c>
      <c r="Q83" s="21">
        <v>49</v>
      </c>
      <c r="R83" s="21">
        <v>172</v>
      </c>
      <c r="S83" s="21">
        <v>35</v>
      </c>
    </row>
    <row r="84" spans="1:19" x14ac:dyDescent="0.2">
      <c r="A84" s="20" t="s">
        <v>366</v>
      </c>
      <c r="B84" s="21">
        <v>65</v>
      </c>
      <c r="C84" s="21">
        <v>37</v>
      </c>
      <c r="D84" s="21">
        <v>28</v>
      </c>
      <c r="E84" s="21">
        <v>34</v>
      </c>
      <c r="F84" s="21">
        <v>19</v>
      </c>
      <c r="G84" s="21">
        <v>12</v>
      </c>
      <c r="H84" s="21">
        <v>13</v>
      </c>
      <c r="I84" s="21">
        <v>7</v>
      </c>
      <c r="J84" s="21">
        <v>4</v>
      </c>
      <c r="K84" s="21">
        <v>10</v>
      </c>
      <c r="L84" s="21">
        <v>10</v>
      </c>
      <c r="M84" s="21">
        <v>8</v>
      </c>
      <c r="N84" s="21">
        <v>7</v>
      </c>
      <c r="O84" s="21">
        <v>18</v>
      </c>
      <c r="P84" s="21">
        <v>17</v>
      </c>
      <c r="Q84" s="21">
        <v>1</v>
      </c>
      <c r="R84" s="21">
        <v>7</v>
      </c>
      <c r="S84" s="21">
        <v>1</v>
      </c>
    </row>
    <row r="85" spans="1:19" x14ac:dyDescent="0.2">
      <c r="A85" s="9" t="s">
        <v>382</v>
      </c>
      <c r="B85" s="9"/>
      <c r="C85" s="9"/>
      <c r="D85" s="9"/>
      <c r="E85" s="9"/>
      <c r="F85" s="9"/>
      <c r="G85" s="9"/>
      <c r="H85" s="9"/>
      <c r="I85" s="9"/>
      <c r="J85" s="9"/>
      <c r="K85" s="9"/>
      <c r="L85" s="9"/>
      <c r="M85" s="9"/>
      <c r="N85" s="9"/>
      <c r="O85" s="9"/>
      <c r="P85" s="9"/>
      <c r="Q85" s="9"/>
      <c r="R85" s="9"/>
      <c r="S85" s="9"/>
    </row>
    <row r="86" spans="1:19" x14ac:dyDescent="0.2">
      <c r="A86" s="20" t="s">
        <v>383</v>
      </c>
      <c r="B86" s="21">
        <v>393</v>
      </c>
      <c r="C86" s="21">
        <v>197</v>
      </c>
      <c r="D86" s="21">
        <v>171</v>
      </c>
      <c r="E86" s="21">
        <v>175</v>
      </c>
      <c r="F86" s="21">
        <v>78</v>
      </c>
      <c r="G86" s="21">
        <v>114</v>
      </c>
      <c r="H86" s="21">
        <v>70</v>
      </c>
      <c r="I86" s="21">
        <v>79</v>
      </c>
      <c r="J86" s="21">
        <v>34</v>
      </c>
      <c r="K86" s="21">
        <v>46</v>
      </c>
      <c r="L86" s="21">
        <v>46</v>
      </c>
      <c r="M86" s="21">
        <v>49</v>
      </c>
      <c r="N86" s="21">
        <v>63</v>
      </c>
      <c r="O86" s="21">
        <v>111</v>
      </c>
      <c r="P86" s="21">
        <v>104</v>
      </c>
      <c r="Q86" s="21">
        <v>9</v>
      </c>
      <c r="R86" s="21">
        <v>40</v>
      </c>
      <c r="S86" s="21">
        <v>6</v>
      </c>
    </row>
    <row r="87" spans="1:19" x14ac:dyDescent="0.2">
      <c r="A87" s="20" t="s">
        <v>181</v>
      </c>
      <c r="B87" s="21">
        <v>1944</v>
      </c>
      <c r="C87" s="21">
        <v>1122</v>
      </c>
      <c r="D87" s="21">
        <v>973</v>
      </c>
      <c r="E87" s="21">
        <v>876</v>
      </c>
      <c r="F87" s="21">
        <v>556</v>
      </c>
      <c r="G87" s="21">
        <v>233</v>
      </c>
      <c r="H87" s="21">
        <v>276</v>
      </c>
      <c r="I87" s="21">
        <v>450</v>
      </c>
      <c r="J87" s="21">
        <v>158</v>
      </c>
      <c r="K87" s="21">
        <v>161</v>
      </c>
      <c r="L87" s="21">
        <v>176</v>
      </c>
      <c r="M87" s="21">
        <v>207</v>
      </c>
      <c r="N87" s="21">
        <v>235</v>
      </c>
      <c r="O87" s="21">
        <v>605</v>
      </c>
      <c r="P87" s="21">
        <v>625</v>
      </c>
      <c r="Q87" s="21">
        <v>47</v>
      </c>
      <c r="R87" s="21">
        <v>159</v>
      </c>
      <c r="S87" s="21">
        <v>32</v>
      </c>
    </row>
    <row r="88" spans="1:19" x14ac:dyDescent="0.2">
      <c r="A88" s="20" t="s">
        <v>182</v>
      </c>
      <c r="B88" s="21">
        <v>38</v>
      </c>
      <c r="C88" s="21">
        <v>18</v>
      </c>
      <c r="D88" s="21">
        <v>23</v>
      </c>
      <c r="E88" s="21">
        <v>12</v>
      </c>
      <c r="F88" s="21">
        <v>9</v>
      </c>
      <c r="G88" s="21">
        <v>6</v>
      </c>
      <c r="H88" s="21">
        <v>3</v>
      </c>
      <c r="I88" s="21">
        <v>9</v>
      </c>
      <c r="J88" s="21">
        <v>2</v>
      </c>
      <c r="K88" s="21">
        <v>4</v>
      </c>
      <c r="L88" s="21">
        <v>5</v>
      </c>
      <c r="M88" s="21">
        <v>3</v>
      </c>
      <c r="N88" s="21">
        <v>5</v>
      </c>
      <c r="O88" s="21">
        <v>9</v>
      </c>
      <c r="P88" s="21">
        <v>10</v>
      </c>
      <c r="Q88" s="21">
        <v>1</v>
      </c>
      <c r="R88" s="21">
        <v>3</v>
      </c>
      <c r="S88" s="21">
        <v>1</v>
      </c>
    </row>
    <row r="89" spans="1:19" x14ac:dyDescent="0.2">
      <c r="A89" s="20" t="s">
        <v>384</v>
      </c>
      <c r="B89" s="21">
        <v>36</v>
      </c>
      <c r="C89" s="21">
        <v>17</v>
      </c>
      <c r="D89" s="21">
        <v>14</v>
      </c>
      <c r="E89" s="21">
        <v>12</v>
      </c>
      <c r="F89" s="21">
        <v>9</v>
      </c>
      <c r="G89" s="21">
        <v>6</v>
      </c>
      <c r="H89" s="21">
        <v>4</v>
      </c>
      <c r="I89" s="21">
        <v>9</v>
      </c>
      <c r="J89" s="21">
        <v>5</v>
      </c>
      <c r="K89" s="21">
        <v>5</v>
      </c>
      <c r="L89" s="21">
        <v>5</v>
      </c>
      <c r="M89" s="21">
        <v>3</v>
      </c>
      <c r="N89" s="21">
        <v>7</v>
      </c>
      <c r="O89" s="21">
        <v>15</v>
      </c>
      <c r="P89" s="21">
        <v>12</v>
      </c>
      <c r="Q89" s="21">
        <v>0</v>
      </c>
      <c r="R89" s="21">
        <v>2</v>
      </c>
      <c r="S89" s="21">
        <v>0</v>
      </c>
    </row>
    <row r="90" spans="1:19" x14ac:dyDescent="0.2">
      <c r="A90" s="20" t="s">
        <v>183</v>
      </c>
      <c r="B90" s="21">
        <v>53</v>
      </c>
      <c r="C90" s="21">
        <v>28</v>
      </c>
      <c r="D90" s="21">
        <v>26</v>
      </c>
      <c r="E90" s="21">
        <v>19</v>
      </c>
      <c r="F90" s="21">
        <v>16</v>
      </c>
      <c r="G90" s="21">
        <v>4</v>
      </c>
      <c r="H90" s="21">
        <v>7</v>
      </c>
      <c r="I90" s="21">
        <v>17</v>
      </c>
      <c r="J90" s="21">
        <v>2</v>
      </c>
      <c r="K90" s="21">
        <v>2</v>
      </c>
      <c r="L90" s="21">
        <v>5</v>
      </c>
      <c r="M90" s="21">
        <v>11</v>
      </c>
      <c r="N90" s="21">
        <v>10</v>
      </c>
      <c r="O90" s="21">
        <v>19</v>
      </c>
      <c r="P90" s="21">
        <v>19</v>
      </c>
      <c r="Q90" s="21">
        <v>2</v>
      </c>
      <c r="R90" s="21">
        <v>5</v>
      </c>
      <c r="S90" s="21">
        <v>0</v>
      </c>
    </row>
    <row r="91" spans="1:19" x14ac:dyDescent="0.2">
      <c r="A91" s="20" t="s">
        <v>385</v>
      </c>
      <c r="B91" s="21">
        <v>22</v>
      </c>
      <c r="C91" s="21">
        <v>14</v>
      </c>
      <c r="D91" s="21">
        <v>11</v>
      </c>
      <c r="E91" s="21">
        <v>8</v>
      </c>
      <c r="F91" s="21">
        <v>3</v>
      </c>
      <c r="G91" s="21">
        <v>0</v>
      </c>
      <c r="H91" s="21">
        <v>3</v>
      </c>
      <c r="I91" s="21">
        <v>2</v>
      </c>
      <c r="J91" s="21">
        <v>1</v>
      </c>
      <c r="K91" s="21">
        <v>1</v>
      </c>
      <c r="L91" s="21">
        <v>0</v>
      </c>
      <c r="M91" s="21">
        <v>1</v>
      </c>
      <c r="N91" s="21">
        <v>0</v>
      </c>
      <c r="O91" s="21">
        <v>9</v>
      </c>
      <c r="P91" s="21">
        <v>6</v>
      </c>
      <c r="Q91" s="21">
        <v>0</v>
      </c>
      <c r="R91" s="21">
        <v>1</v>
      </c>
      <c r="S91" s="21">
        <v>1</v>
      </c>
    </row>
    <row r="92" spans="1:19" x14ac:dyDescent="0.2">
      <c r="A92" s="20" t="s">
        <v>386</v>
      </c>
      <c r="B92" s="21">
        <v>32</v>
      </c>
      <c r="C92" s="21">
        <v>11</v>
      </c>
      <c r="D92" s="21">
        <v>6</v>
      </c>
      <c r="E92" s="21">
        <v>4</v>
      </c>
      <c r="F92" s="21">
        <v>3</v>
      </c>
      <c r="G92" s="21">
        <v>3</v>
      </c>
      <c r="H92" s="21">
        <v>12</v>
      </c>
      <c r="I92" s="21">
        <v>2</v>
      </c>
      <c r="J92" s="21">
        <v>1</v>
      </c>
      <c r="K92" s="21">
        <v>3</v>
      </c>
      <c r="L92" s="21">
        <v>3</v>
      </c>
      <c r="M92" s="21">
        <v>1</v>
      </c>
      <c r="N92" s="21">
        <v>2</v>
      </c>
      <c r="O92" s="21">
        <v>4</v>
      </c>
      <c r="P92" s="21">
        <v>2</v>
      </c>
      <c r="Q92" s="21">
        <v>1</v>
      </c>
      <c r="R92" s="21">
        <v>11</v>
      </c>
      <c r="S92" s="21">
        <v>2</v>
      </c>
    </row>
    <row r="93" spans="1:19" x14ac:dyDescent="0.2">
      <c r="A93" s="20" t="s">
        <v>387</v>
      </c>
      <c r="B93" s="21">
        <v>9</v>
      </c>
      <c r="C93" s="21">
        <v>4</v>
      </c>
      <c r="D93" s="21">
        <v>4</v>
      </c>
      <c r="E93" s="21">
        <v>4</v>
      </c>
      <c r="F93" s="21">
        <v>1</v>
      </c>
      <c r="G93" s="21">
        <v>0</v>
      </c>
      <c r="H93" s="21">
        <v>1</v>
      </c>
      <c r="I93" s="21">
        <v>1</v>
      </c>
      <c r="J93" s="21">
        <v>0</v>
      </c>
      <c r="K93" s="21">
        <v>1</v>
      </c>
      <c r="L93" s="21">
        <v>0</v>
      </c>
      <c r="M93" s="21">
        <v>0</v>
      </c>
      <c r="N93" s="21">
        <v>1</v>
      </c>
      <c r="O93" s="21">
        <v>1</v>
      </c>
      <c r="P93" s="21">
        <v>1</v>
      </c>
      <c r="Q93" s="21">
        <v>0</v>
      </c>
      <c r="R93" s="21">
        <v>2</v>
      </c>
      <c r="S93" s="21">
        <v>0</v>
      </c>
    </row>
    <row r="94" spans="1:19" x14ac:dyDescent="0.2">
      <c r="A94" s="20" t="s">
        <v>366</v>
      </c>
      <c r="B94" s="21">
        <v>150</v>
      </c>
      <c r="C94" s="21">
        <v>69</v>
      </c>
      <c r="D94" s="21">
        <v>52</v>
      </c>
      <c r="E94" s="21">
        <v>57</v>
      </c>
      <c r="F94" s="21">
        <v>40</v>
      </c>
      <c r="G94" s="21">
        <v>21</v>
      </c>
      <c r="H94" s="21">
        <v>28</v>
      </c>
      <c r="I94" s="21">
        <v>26</v>
      </c>
      <c r="J94" s="21">
        <v>12</v>
      </c>
      <c r="K94" s="21">
        <v>25</v>
      </c>
      <c r="L94" s="21">
        <v>15</v>
      </c>
      <c r="M94" s="21">
        <v>16</v>
      </c>
      <c r="N94" s="21">
        <v>15</v>
      </c>
      <c r="O94" s="21">
        <v>39</v>
      </c>
      <c r="P94" s="21">
        <v>37</v>
      </c>
      <c r="Q94" s="21">
        <v>9</v>
      </c>
      <c r="R94" s="21">
        <v>23</v>
      </c>
      <c r="S94" s="21">
        <v>5</v>
      </c>
    </row>
    <row r="95" spans="1:19" x14ac:dyDescent="0.2">
      <c r="A95" s="9" t="s">
        <v>388</v>
      </c>
      <c r="B95" s="9"/>
      <c r="C95" s="9"/>
      <c r="D95" s="9"/>
      <c r="E95" s="9"/>
      <c r="F95" s="9"/>
      <c r="G95" s="9"/>
      <c r="H95" s="9"/>
      <c r="I95" s="9"/>
      <c r="J95" s="9"/>
      <c r="K95" s="9"/>
      <c r="L95" s="9"/>
      <c r="M95" s="9"/>
      <c r="N95" s="9"/>
      <c r="O95" s="9"/>
      <c r="P95" s="9"/>
      <c r="Q95" s="9"/>
      <c r="R95" s="9"/>
      <c r="S95" s="9"/>
    </row>
    <row r="96" spans="1:19" x14ac:dyDescent="0.2">
      <c r="A96" s="20" t="s">
        <v>184</v>
      </c>
      <c r="B96" s="21">
        <v>54</v>
      </c>
      <c r="C96" s="21">
        <v>24</v>
      </c>
      <c r="D96" s="21">
        <v>18</v>
      </c>
      <c r="E96" s="21">
        <v>26</v>
      </c>
      <c r="F96" s="21">
        <v>6</v>
      </c>
      <c r="G96" s="21">
        <v>5</v>
      </c>
      <c r="H96" s="21">
        <v>7</v>
      </c>
      <c r="I96" s="21">
        <v>8</v>
      </c>
      <c r="J96" s="21">
        <v>1</v>
      </c>
      <c r="K96" s="21">
        <v>4</v>
      </c>
      <c r="L96" s="21">
        <v>3</v>
      </c>
      <c r="M96" s="21">
        <v>4</v>
      </c>
      <c r="N96" s="21">
        <v>5</v>
      </c>
      <c r="O96" s="21">
        <v>10</v>
      </c>
      <c r="P96" s="21">
        <v>7</v>
      </c>
      <c r="Q96" s="21">
        <v>3</v>
      </c>
      <c r="R96" s="21">
        <v>15</v>
      </c>
      <c r="S96" s="21">
        <v>1</v>
      </c>
    </row>
    <row r="97" spans="1:19" x14ac:dyDescent="0.2">
      <c r="A97" s="20" t="s">
        <v>185</v>
      </c>
      <c r="B97" s="21">
        <v>196</v>
      </c>
      <c r="C97" s="21">
        <v>107</v>
      </c>
      <c r="D97" s="21">
        <v>78</v>
      </c>
      <c r="E97" s="21">
        <v>88</v>
      </c>
      <c r="F97" s="21">
        <v>55</v>
      </c>
      <c r="G97" s="21">
        <v>19</v>
      </c>
      <c r="H97" s="21">
        <v>46</v>
      </c>
      <c r="I97" s="21">
        <v>29</v>
      </c>
      <c r="J97" s="21">
        <v>20</v>
      </c>
      <c r="K97" s="21">
        <v>25</v>
      </c>
      <c r="L97" s="21">
        <v>21</v>
      </c>
      <c r="M97" s="21">
        <v>17</v>
      </c>
      <c r="N97" s="21">
        <v>15</v>
      </c>
      <c r="O97" s="21">
        <v>39</v>
      </c>
      <c r="P97" s="21">
        <v>42</v>
      </c>
      <c r="Q97" s="21">
        <v>6</v>
      </c>
      <c r="R97" s="21">
        <v>20</v>
      </c>
      <c r="S97" s="21">
        <v>10</v>
      </c>
    </row>
    <row r="98" spans="1:19" x14ac:dyDescent="0.2">
      <c r="A98" s="20" t="s">
        <v>186</v>
      </c>
      <c r="B98" s="21">
        <v>310</v>
      </c>
      <c r="C98" s="21">
        <v>164</v>
      </c>
      <c r="D98" s="21">
        <v>140</v>
      </c>
      <c r="E98" s="21">
        <v>144</v>
      </c>
      <c r="F98" s="21">
        <v>70</v>
      </c>
      <c r="G98" s="21">
        <v>40</v>
      </c>
      <c r="H98" s="21">
        <v>51</v>
      </c>
      <c r="I98" s="21">
        <v>55</v>
      </c>
      <c r="J98" s="21">
        <v>21</v>
      </c>
      <c r="K98" s="21">
        <v>27</v>
      </c>
      <c r="L98" s="21">
        <v>33</v>
      </c>
      <c r="M98" s="21">
        <v>25</v>
      </c>
      <c r="N98" s="21">
        <v>40</v>
      </c>
      <c r="O98" s="21">
        <v>74</v>
      </c>
      <c r="P98" s="21">
        <v>79</v>
      </c>
      <c r="Q98" s="21">
        <v>8</v>
      </c>
      <c r="R98" s="21">
        <v>37</v>
      </c>
      <c r="S98" s="21">
        <v>9</v>
      </c>
    </row>
    <row r="99" spans="1:19" x14ac:dyDescent="0.2">
      <c r="A99" s="20" t="s">
        <v>187</v>
      </c>
      <c r="B99" s="21">
        <v>385</v>
      </c>
      <c r="C99" s="21">
        <v>209</v>
      </c>
      <c r="D99" s="21">
        <v>185</v>
      </c>
      <c r="E99" s="21">
        <v>180</v>
      </c>
      <c r="F99" s="21">
        <v>106</v>
      </c>
      <c r="G99" s="21">
        <v>64</v>
      </c>
      <c r="H99" s="21">
        <v>68</v>
      </c>
      <c r="I99" s="21">
        <v>84</v>
      </c>
      <c r="J99" s="21">
        <v>26</v>
      </c>
      <c r="K99" s="21">
        <v>43</v>
      </c>
      <c r="L99" s="21">
        <v>31</v>
      </c>
      <c r="M99" s="21">
        <v>38</v>
      </c>
      <c r="N99" s="21">
        <v>39</v>
      </c>
      <c r="O99" s="21">
        <v>93</v>
      </c>
      <c r="P99" s="21">
        <v>111</v>
      </c>
      <c r="Q99" s="21">
        <v>10</v>
      </c>
      <c r="R99" s="21">
        <v>31</v>
      </c>
      <c r="S99" s="21">
        <v>7</v>
      </c>
    </row>
    <row r="100" spans="1:19" x14ac:dyDescent="0.2">
      <c r="A100" s="20" t="s">
        <v>188</v>
      </c>
      <c r="B100" s="21">
        <v>361</v>
      </c>
      <c r="C100" s="21">
        <v>208</v>
      </c>
      <c r="D100" s="21">
        <v>184</v>
      </c>
      <c r="E100" s="21">
        <v>173</v>
      </c>
      <c r="F100" s="21">
        <v>114</v>
      </c>
      <c r="G100" s="21">
        <v>54</v>
      </c>
      <c r="H100" s="21">
        <v>55</v>
      </c>
      <c r="I100" s="21">
        <v>87</v>
      </c>
      <c r="J100" s="21">
        <v>33</v>
      </c>
      <c r="K100" s="21">
        <v>34</v>
      </c>
      <c r="L100" s="21">
        <v>42</v>
      </c>
      <c r="M100" s="21">
        <v>42</v>
      </c>
      <c r="N100" s="21">
        <v>50</v>
      </c>
      <c r="O100" s="21">
        <v>131</v>
      </c>
      <c r="P100" s="21">
        <v>124</v>
      </c>
      <c r="Q100" s="21">
        <v>8</v>
      </c>
      <c r="R100" s="21">
        <v>23</v>
      </c>
      <c r="S100" s="21">
        <v>4</v>
      </c>
    </row>
    <row r="101" spans="1:19" x14ac:dyDescent="0.2">
      <c r="A101" s="20" t="s">
        <v>189</v>
      </c>
      <c r="B101" s="21">
        <v>315</v>
      </c>
      <c r="C101" s="21">
        <v>188</v>
      </c>
      <c r="D101" s="21">
        <v>158</v>
      </c>
      <c r="E101" s="21">
        <v>141</v>
      </c>
      <c r="F101" s="21">
        <v>79</v>
      </c>
      <c r="G101" s="21">
        <v>42</v>
      </c>
      <c r="H101" s="21">
        <v>35</v>
      </c>
      <c r="I101" s="21">
        <v>76</v>
      </c>
      <c r="J101" s="21">
        <v>19</v>
      </c>
      <c r="K101" s="21">
        <v>29</v>
      </c>
      <c r="L101" s="21">
        <v>25</v>
      </c>
      <c r="M101" s="21">
        <v>30</v>
      </c>
      <c r="N101" s="21">
        <v>39</v>
      </c>
      <c r="O101" s="21">
        <v>109</v>
      </c>
      <c r="P101" s="21">
        <v>113</v>
      </c>
      <c r="Q101" s="21">
        <v>11</v>
      </c>
      <c r="R101" s="21">
        <v>16</v>
      </c>
      <c r="S101" s="21">
        <v>4</v>
      </c>
    </row>
    <row r="102" spans="1:19" x14ac:dyDescent="0.2">
      <c r="A102" s="20" t="s">
        <v>190</v>
      </c>
      <c r="B102" s="21">
        <v>364</v>
      </c>
      <c r="C102" s="21">
        <v>214</v>
      </c>
      <c r="D102" s="21">
        <v>189</v>
      </c>
      <c r="E102" s="21">
        <v>151</v>
      </c>
      <c r="F102" s="21">
        <v>108</v>
      </c>
      <c r="G102" s="21">
        <v>67</v>
      </c>
      <c r="H102" s="21">
        <v>45</v>
      </c>
      <c r="I102" s="21">
        <v>109</v>
      </c>
      <c r="J102" s="21">
        <v>34</v>
      </c>
      <c r="K102" s="21">
        <v>37</v>
      </c>
      <c r="L102" s="21">
        <v>33</v>
      </c>
      <c r="M102" s="21">
        <v>58</v>
      </c>
      <c r="N102" s="21">
        <v>50</v>
      </c>
      <c r="O102" s="21">
        <v>140</v>
      </c>
      <c r="P102" s="21">
        <v>135</v>
      </c>
      <c r="Q102" s="21">
        <v>9</v>
      </c>
      <c r="R102" s="21">
        <v>27</v>
      </c>
      <c r="S102" s="21">
        <v>1</v>
      </c>
    </row>
    <row r="103" spans="1:19" x14ac:dyDescent="0.2">
      <c r="A103" s="20" t="s">
        <v>191</v>
      </c>
      <c r="B103" s="21">
        <v>267</v>
      </c>
      <c r="C103" s="21">
        <v>152</v>
      </c>
      <c r="D103" s="21">
        <v>153</v>
      </c>
      <c r="E103" s="21">
        <v>112</v>
      </c>
      <c r="F103" s="21">
        <v>71</v>
      </c>
      <c r="G103" s="21">
        <v>39</v>
      </c>
      <c r="H103" s="21">
        <v>30</v>
      </c>
      <c r="I103" s="21">
        <v>65</v>
      </c>
      <c r="J103" s="21">
        <v>26</v>
      </c>
      <c r="K103" s="21">
        <v>20</v>
      </c>
      <c r="L103" s="21">
        <v>26</v>
      </c>
      <c r="M103" s="21">
        <v>38</v>
      </c>
      <c r="N103" s="21">
        <v>49</v>
      </c>
      <c r="O103" s="21">
        <v>100</v>
      </c>
      <c r="P103" s="21">
        <v>90</v>
      </c>
      <c r="Q103" s="21">
        <v>4</v>
      </c>
      <c r="R103" s="21">
        <v>22</v>
      </c>
      <c r="S103" s="21">
        <v>1</v>
      </c>
    </row>
    <row r="104" spans="1:19" x14ac:dyDescent="0.2">
      <c r="A104" s="20" t="s">
        <v>192</v>
      </c>
      <c r="B104" s="21">
        <v>90</v>
      </c>
      <c r="C104" s="21">
        <v>50</v>
      </c>
      <c r="D104" s="21">
        <v>50</v>
      </c>
      <c r="E104" s="21">
        <v>38</v>
      </c>
      <c r="F104" s="21">
        <v>25</v>
      </c>
      <c r="G104" s="21">
        <v>12</v>
      </c>
      <c r="H104" s="21">
        <v>6</v>
      </c>
      <c r="I104" s="21">
        <v>20</v>
      </c>
      <c r="J104" s="21">
        <v>8</v>
      </c>
      <c r="K104" s="21">
        <v>4</v>
      </c>
      <c r="L104" s="21">
        <v>8</v>
      </c>
      <c r="M104" s="21">
        <v>8</v>
      </c>
      <c r="N104" s="21">
        <v>17</v>
      </c>
      <c r="O104" s="21">
        <v>29</v>
      </c>
      <c r="P104" s="21">
        <v>29</v>
      </c>
      <c r="Q104" s="21">
        <v>0</v>
      </c>
      <c r="R104" s="21">
        <v>5</v>
      </c>
      <c r="S104" s="21">
        <v>0</v>
      </c>
    </row>
    <row r="105" spans="1:19" x14ac:dyDescent="0.2">
      <c r="A105" s="20" t="s">
        <v>193</v>
      </c>
      <c r="B105" s="21">
        <v>94</v>
      </c>
      <c r="C105" s="21">
        <v>42</v>
      </c>
      <c r="D105" s="21">
        <v>34</v>
      </c>
      <c r="E105" s="21">
        <v>27</v>
      </c>
      <c r="F105" s="21">
        <v>21</v>
      </c>
      <c r="G105" s="21">
        <v>17</v>
      </c>
      <c r="H105" s="21">
        <v>11</v>
      </c>
      <c r="I105" s="21">
        <v>26</v>
      </c>
      <c r="J105" s="21">
        <v>9</v>
      </c>
      <c r="K105" s="21">
        <v>4</v>
      </c>
      <c r="L105" s="21">
        <v>11</v>
      </c>
      <c r="M105" s="21">
        <v>17</v>
      </c>
      <c r="N105" s="21">
        <v>20</v>
      </c>
      <c r="O105" s="21">
        <v>36</v>
      </c>
      <c r="P105" s="21">
        <v>33</v>
      </c>
      <c r="Q105" s="21">
        <v>3</v>
      </c>
      <c r="R105" s="21">
        <v>14</v>
      </c>
      <c r="S105" s="21">
        <v>1</v>
      </c>
    </row>
    <row r="106" spans="1:19" x14ac:dyDescent="0.2">
      <c r="A106" s="20" t="s">
        <v>389</v>
      </c>
      <c r="B106" s="21">
        <v>47</v>
      </c>
      <c r="C106" s="21">
        <v>21</v>
      </c>
      <c r="D106" s="21">
        <v>15</v>
      </c>
      <c r="E106" s="21">
        <v>15</v>
      </c>
      <c r="F106" s="21">
        <v>7</v>
      </c>
      <c r="G106" s="21">
        <v>5</v>
      </c>
      <c r="H106" s="21">
        <v>12</v>
      </c>
      <c r="I106" s="21">
        <v>8</v>
      </c>
      <c r="J106" s="21">
        <v>4</v>
      </c>
      <c r="K106" s="21">
        <v>2</v>
      </c>
      <c r="L106" s="21">
        <v>6</v>
      </c>
      <c r="M106" s="21">
        <v>4</v>
      </c>
      <c r="N106" s="21">
        <v>1</v>
      </c>
      <c r="O106" s="21">
        <v>8</v>
      </c>
      <c r="P106" s="21">
        <v>6</v>
      </c>
      <c r="Q106" s="21">
        <v>2</v>
      </c>
      <c r="R106" s="21">
        <v>8</v>
      </c>
      <c r="S106" s="21">
        <v>0</v>
      </c>
    </row>
    <row r="107" spans="1:19" x14ac:dyDescent="0.2">
      <c r="A107" s="20" t="s">
        <v>366</v>
      </c>
      <c r="B107" s="21">
        <v>194</v>
      </c>
      <c r="C107" s="21">
        <v>101</v>
      </c>
      <c r="D107" s="21">
        <v>76</v>
      </c>
      <c r="E107" s="21">
        <v>72</v>
      </c>
      <c r="F107" s="21">
        <v>53</v>
      </c>
      <c r="G107" s="21">
        <v>23</v>
      </c>
      <c r="H107" s="21">
        <v>38</v>
      </c>
      <c r="I107" s="21">
        <v>28</v>
      </c>
      <c r="J107" s="21">
        <v>14</v>
      </c>
      <c r="K107" s="21">
        <v>19</v>
      </c>
      <c r="L107" s="21">
        <v>16</v>
      </c>
      <c r="M107" s="21">
        <v>10</v>
      </c>
      <c r="N107" s="21">
        <v>13</v>
      </c>
      <c r="O107" s="21">
        <v>43</v>
      </c>
      <c r="P107" s="21">
        <v>47</v>
      </c>
      <c r="Q107" s="21">
        <v>5</v>
      </c>
      <c r="R107" s="21">
        <v>28</v>
      </c>
      <c r="S107" s="21">
        <v>9</v>
      </c>
    </row>
    <row r="108" spans="1:19" x14ac:dyDescent="0.2">
      <c r="A108" s="9" t="s">
        <v>390</v>
      </c>
      <c r="B108" s="9"/>
      <c r="C108" s="9"/>
      <c r="D108" s="9"/>
      <c r="E108" s="9"/>
      <c r="F108" s="9"/>
      <c r="G108" s="9"/>
      <c r="H108" s="9"/>
      <c r="I108" s="9"/>
      <c r="J108" s="9"/>
      <c r="K108" s="9"/>
      <c r="L108" s="9"/>
      <c r="M108" s="9"/>
      <c r="N108" s="9"/>
      <c r="O108" s="9"/>
      <c r="P108" s="9"/>
      <c r="Q108" s="9"/>
      <c r="R108" s="9"/>
      <c r="S108" s="9"/>
    </row>
    <row r="109" spans="1:19" x14ac:dyDescent="0.2">
      <c r="A109" s="20" t="s">
        <v>391</v>
      </c>
      <c r="B109" s="21">
        <v>633</v>
      </c>
      <c r="C109" s="21">
        <v>355</v>
      </c>
      <c r="D109" s="21">
        <v>293</v>
      </c>
      <c r="E109" s="21">
        <v>288</v>
      </c>
      <c r="F109" s="21">
        <v>157</v>
      </c>
      <c r="G109" s="21">
        <v>95</v>
      </c>
      <c r="H109" s="21">
        <v>109</v>
      </c>
      <c r="I109" s="21">
        <v>164</v>
      </c>
      <c r="J109" s="21">
        <v>56</v>
      </c>
      <c r="K109" s="21">
        <v>55</v>
      </c>
      <c r="L109" s="21">
        <v>63</v>
      </c>
      <c r="M109" s="21">
        <v>77</v>
      </c>
      <c r="N109" s="21">
        <v>76</v>
      </c>
      <c r="O109" s="21">
        <v>176</v>
      </c>
      <c r="P109" s="21">
        <v>196</v>
      </c>
      <c r="Q109" s="21">
        <v>16</v>
      </c>
      <c r="R109" s="21">
        <v>57</v>
      </c>
      <c r="S109" s="21">
        <v>15</v>
      </c>
    </row>
    <row r="110" spans="1:19" x14ac:dyDescent="0.2">
      <c r="A110" s="20" t="s">
        <v>392</v>
      </c>
      <c r="B110" s="21">
        <v>1123</v>
      </c>
      <c r="C110" s="21">
        <v>606</v>
      </c>
      <c r="D110" s="21">
        <v>530</v>
      </c>
      <c r="E110" s="21">
        <v>477</v>
      </c>
      <c r="F110" s="21">
        <v>295</v>
      </c>
      <c r="G110" s="21">
        <v>155</v>
      </c>
      <c r="H110" s="21">
        <v>157</v>
      </c>
      <c r="I110" s="21">
        <v>226</v>
      </c>
      <c r="J110" s="21">
        <v>85</v>
      </c>
      <c r="K110" s="21">
        <v>106</v>
      </c>
      <c r="L110" s="21">
        <v>99</v>
      </c>
      <c r="M110" s="21">
        <v>112</v>
      </c>
      <c r="N110" s="21">
        <v>142</v>
      </c>
      <c r="O110" s="21">
        <v>329</v>
      </c>
      <c r="P110" s="21">
        <v>351</v>
      </c>
      <c r="Q110" s="21">
        <v>31</v>
      </c>
      <c r="R110" s="21">
        <v>111</v>
      </c>
      <c r="S110" s="21">
        <v>18</v>
      </c>
    </row>
    <row r="111" spans="1:19" x14ac:dyDescent="0.2">
      <c r="A111" s="20" t="s">
        <v>393</v>
      </c>
      <c r="B111" s="21">
        <v>660</v>
      </c>
      <c r="C111" s="21">
        <v>364</v>
      </c>
      <c r="D111" s="21">
        <v>321</v>
      </c>
      <c r="E111" s="21">
        <v>287</v>
      </c>
      <c r="F111" s="21">
        <v>190</v>
      </c>
      <c r="G111" s="21">
        <v>110</v>
      </c>
      <c r="H111" s="21">
        <v>105</v>
      </c>
      <c r="I111" s="21">
        <v>144</v>
      </c>
      <c r="J111" s="21">
        <v>58</v>
      </c>
      <c r="K111" s="21">
        <v>58</v>
      </c>
      <c r="L111" s="21">
        <v>68</v>
      </c>
      <c r="M111" s="21">
        <v>79</v>
      </c>
      <c r="N111" s="21">
        <v>86</v>
      </c>
      <c r="O111" s="21">
        <v>224</v>
      </c>
      <c r="P111" s="21">
        <v>201</v>
      </c>
      <c r="Q111" s="21">
        <v>15</v>
      </c>
      <c r="R111" s="21">
        <v>57</v>
      </c>
      <c r="S111" s="21">
        <v>10</v>
      </c>
    </row>
    <row r="112" spans="1:19" x14ac:dyDescent="0.2">
      <c r="A112" s="20" t="s">
        <v>394</v>
      </c>
      <c r="B112" s="21">
        <v>261</v>
      </c>
      <c r="C112" s="21">
        <v>155</v>
      </c>
      <c r="D112" s="21">
        <v>136</v>
      </c>
      <c r="E112" s="21">
        <v>115</v>
      </c>
      <c r="F112" s="21">
        <v>73</v>
      </c>
      <c r="G112" s="21">
        <v>27</v>
      </c>
      <c r="H112" s="21">
        <v>33</v>
      </c>
      <c r="I112" s="21">
        <v>61</v>
      </c>
      <c r="J112" s="21">
        <v>16</v>
      </c>
      <c r="K112" s="21">
        <v>29</v>
      </c>
      <c r="L112" s="21">
        <v>25</v>
      </c>
      <c r="M112" s="21">
        <v>23</v>
      </c>
      <c r="N112" s="21">
        <v>34</v>
      </c>
      <c r="O112" s="21">
        <v>83</v>
      </c>
      <c r="P112" s="21">
        <v>68</v>
      </c>
      <c r="Q112" s="21">
        <v>7</v>
      </c>
      <c r="R112" s="21">
        <v>21</v>
      </c>
      <c r="S112" s="21">
        <v>4</v>
      </c>
    </row>
    <row r="113" spans="1:19" x14ac:dyDescent="0.2">
      <c r="A113" s="9" t="s">
        <v>395</v>
      </c>
      <c r="B113" s="9"/>
      <c r="C113" s="9"/>
      <c r="D113" s="9"/>
      <c r="E113" s="9"/>
      <c r="F113" s="9"/>
      <c r="G113" s="9"/>
      <c r="H113" s="9"/>
      <c r="I113" s="9"/>
      <c r="J113" s="9"/>
      <c r="K113" s="9"/>
      <c r="L113" s="9"/>
      <c r="M113" s="9"/>
      <c r="N113" s="9"/>
      <c r="O113" s="9"/>
      <c r="P113" s="9"/>
      <c r="Q113" s="9"/>
      <c r="R113" s="9"/>
      <c r="S113" s="9"/>
    </row>
    <row r="114" spans="1:19" x14ac:dyDescent="0.2">
      <c r="A114" s="20" t="s">
        <v>396</v>
      </c>
      <c r="B114" s="21">
        <v>329</v>
      </c>
      <c r="C114" s="21">
        <v>175</v>
      </c>
      <c r="D114" s="21">
        <v>159</v>
      </c>
      <c r="E114" s="21">
        <v>167</v>
      </c>
      <c r="F114" s="21">
        <v>87</v>
      </c>
      <c r="G114" s="21">
        <v>47</v>
      </c>
      <c r="H114" s="21">
        <v>39</v>
      </c>
      <c r="I114" s="21">
        <v>69</v>
      </c>
      <c r="J114" s="21">
        <v>27</v>
      </c>
      <c r="K114" s="21">
        <v>26</v>
      </c>
      <c r="L114" s="21">
        <v>34</v>
      </c>
      <c r="M114" s="21">
        <v>39</v>
      </c>
      <c r="N114" s="21">
        <v>41</v>
      </c>
      <c r="O114" s="21">
        <v>104</v>
      </c>
      <c r="P114" s="21">
        <v>88</v>
      </c>
      <c r="Q114" s="21">
        <v>11</v>
      </c>
      <c r="R114" s="21">
        <v>26</v>
      </c>
      <c r="S114" s="21">
        <v>6</v>
      </c>
    </row>
    <row r="115" spans="1:19" x14ac:dyDescent="0.2">
      <c r="A115" s="20" t="s">
        <v>397</v>
      </c>
      <c r="B115" s="21">
        <v>828</v>
      </c>
      <c r="C115" s="21">
        <v>481</v>
      </c>
      <c r="D115" s="21">
        <v>433</v>
      </c>
      <c r="E115" s="21">
        <v>365</v>
      </c>
      <c r="F115" s="21">
        <v>238</v>
      </c>
      <c r="G115" s="21">
        <v>133</v>
      </c>
      <c r="H115" s="21">
        <v>142</v>
      </c>
      <c r="I115" s="21">
        <v>205</v>
      </c>
      <c r="J115" s="21">
        <v>72</v>
      </c>
      <c r="K115" s="21">
        <v>80</v>
      </c>
      <c r="L115" s="21">
        <v>79</v>
      </c>
      <c r="M115" s="21">
        <v>101</v>
      </c>
      <c r="N115" s="21">
        <v>118</v>
      </c>
      <c r="O115" s="21">
        <v>258</v>
      </c>
      <c r="P115" s="21">
        <v>283</v>
      </c>
      <c r="Q115" s="21">
        <v>20</v>
      </c>
      <c r="R115" s="21">
        <v>63</v>
      </c>
      <c r="S115" s="21">
        <v>11</v>
      </c>
    </row>
    <row r="116" spans="1:19" x14ac:dyDescent="0.2">
      <c r="A116" s="20" t="s">
        <v>879</v>
      </c>
      <c r="B116" s="21">
        <v>499</v>
      </c>
      <c r="C116" s="21">
        <v>286</v>
      </c>
      <c r="D116" s="21">
        <v>246</v>
      </c>
      <c r="E116" s="21">
        <v>210</v>
      </c>
      <c r="F116" s="21">
        <v>131</v>
      </c>
      <c r="G116" s="21">
        <v>64</v>
      </c>
      <c r="H116" s="21">
        <v>70</v>
      </c>
      <c r="I116" s="21">
        <v>117</v>
      </c>
      <c r="J116" s="21">
        <v>40</v>
      </c>
      <c r="K116" s="21">
        <v>49</v>
      </c>
      <c r="L116" s="21">
        <v>45</v>
      </c>
      <c r="M116" s="21">
        <v>58</v>
      </c>
      <c r="N116" s="21">
        <v>62</v>
      </c>
      <c r="O116" s="21">
        <v>151</v>
      </c>
      <c r="P116" s="21">
        <v>137</v>
      </c>
      <c r="Q116" s="21">
        <v>14</v>
      </c>
      <c r="R116" s="21">
        <v>46</v>
      </c>
      <c r="S116" s="21">
        <v>8</v>
      </c>
    </row>
    <row r="117" spans="1:19" x14ac:dyDescent="0.2">
      <c r="A117" s="20" t="s">
        <v>398</v>
      </c>
      <c r="B117" s="21">
        <v>468</v>
      </c>
      <c r="C117" s="21">
        <v>254</v>
      </c>
      <c r="D117" s="21">
        <v>208</v>
      </c>
      <c r="E117" s="21">
        <v>191</v>
      </c>
      <c r="F117" s="21">
        <v>115</v>
      </c>
      <c r="G117" s="21">
        <v>73</v>
      </c>
      <c r="H117" s="21">
        <v>75</v>
      </c>
      <c r="I117" s="21">
        <v>96</v>
      </c>
      <c r="J117" s="21">
        <v>35</v>
      </c>
      <c r="K117" s="21">
        <v>46</v>
      </c>
      <c r="L117" s="21">
        <v>46</v>
      </c>
      <c r="M117" s="21">
        <v>49</v>
      </c>
      <c r="N117" s="21">
        <v>50</v>
      </c>
      <c r="O117" s="21">
        <v>132</v>
      </c>
      <c r="P117" s="21">
        <v>148</v>
      </c>
      <c r="Q117" s="21">
        <v>11</v>
      </c>
      <c r="R117" s="21">
        <v>47</v>
      </c>
      <c r="S117" s="21">
        <v>7</v>
      </c>
    </row>
    <row r="118" spans="1:19" x14ac:dyDescent="0.2">
      <c r="A118" s="20" t="s">
        <v>399</v>
      </c>
      <c r="B118" s="21">
        <v>257</v>
      </c>
      <c r="C118" s="21">
        <v>137</v>
      </c>
      <c r="D118" s="21">
        <v>108</v>
      </c>
      <c r="E118" s="21">
        <v>100</v>
      </c>
      <c r="F118" s="21">
        <v>69</v>
      </c>
      <c r="G118" s="21">
        <v>29</v>
      </c>
      <c r="H118" s="21">
        <v>26</v>
      </c>
      <c r="I118" s="21">
        <v>56</v>
      </c>
      <c r="J118" s="21">
        <v>14</v>
      </c>
      <c r="K118" s="21">
        <v>23</v>
      </c>
      <c r="L118" s="21">
        <v>26</v>
      </c>
      <c r="M118" s="21">
        <v>23</v>
      </c>
      <c r="N118" s="21">
        <v>30</v>
      </c>
      <c r="O118" s="21">
        <v>74</v>
      </c>
      <c r="P118" s="21">
        <v>79</v>
      </c>
      <c r="Q118" s="21">
        <v>4</v>
      </c>
      <c r="R118" s="21">
        <v>26</v>
      </c>
      <c r="S118" s="21">
        <v>6</v>
      </c>
    </row>
    <row r="119" spans="1:19" x14ac:dyDescent="0.2">
      <c r="A119" s="20" t="s">
        <v>400</v>
      </c>
      <c r="B119" s="21">
        <v>296</v>
      </c>
      <c r="C119" s="21">
        <v>147</v>
      </c>
      <c r="D119" s="21">
        <v>126</v>
      </c>
      <c r="E119" s="21">
        <v>134</v>
      </c>
      <c r="F119" s="21">
        <v>75</v>
      </c>
      <c r="G119" s="21">
        <v>41</v>
      </c>
      <c r="H119" s="21">
        <v>52</v>
      </c>
      <c r="I119" s="21">
        <v>52</v>
      </c>
      <c r="J119" s="21">
        <v>27</v>
      </c>
      <c r="K119" s="21">
        <v>24</v>
      </c>
      <c r="L119" s="21">
        <v>25</v>
      </c>
      <c r="M119" s="21">
        <v>21</v>
      </c>
      <c r="N119" s="21">
        <v>37</v>
      </c>
      <c r="O119" s="21">
        <v>93</v>
      </c>
      <c r="P119" s="21">
        <v>81</v>
      </c>
      <c r="Q119" s="21">
        <v>9</v>
      </c>
      <c r="R119" s="21">
        <v>38</v>
      </c>
      <c r="S119" s="21">
        <v>9</v>
      </c>
    </row>
    <row r="120" spans="1:19" x14ac:dyDescent="0.2">
      <c r="A120" s="9" t="s">
        <v>401</v>
      </c>
      <c r="B120" s="9"/>
      <c r="C120" s="9"/>
      <c r="D120" s="9"/>
      <c r="E120" s="9"/>
      <c r="F120" s="9"/>
      <c r="G120" s="9"/>
      <c r="H120" s="9"/>
      <c r="I120" s="9"/>
      <c r="J120" s="9"/>
      <c r="K120" s="9"/>
      <c r="L120" s="9"/>
      <c r="M120" s="9"/>
      <c r="N120" s="9"/>
      <c r="O120" s="9"/>
      <c r="P120" s="9"/>
      <c r="Q120" s="9"/>
      <c r="R120" s="9"/>
      <c r="S120" s="9"/>
    </row>
    <row r="121" spans="1:19" x14ac:dyDescent="0.2">
      <c r="A121" s="20" t="s">
        <v>878</v>
      </c>
      <c r="B121" s="21">
        <v>116</v>
      </c>
      <c r="C121" s="21">
        <v>66</v>
      </c>
      <c r="D121" s="21">
        <v>55</v>
      </c>
      <c r="E121" s="21">
        <v>53</v>
      </c>
      <c r="F121" s="21">
        <v>31</v>
      </c>
      <c r="G121" s="21">
        <v>10</v>
      </c>
      <c r="H121" s="21">
        <v>19</v>
      </c>
      <c r="I121" s="21">
        <v>22</v>
      </c>
      <c r="J121" s="21">
        <v>9</v>
      </c>
      <c r="K121" s="21">
        <v>8</v>
      </c>
      <c r="L121" s="21">
        <v>14</v>
      </c>
      <c r="M121" s="21">
        <v>12</v>
      </c>
      <c r="N121" s="21">
        <v>13</v>
      </c>
      <c r="O121" s="21">
        <v>33</v>
      </c>
      <c r="P121" s="21">
        <v>30</v>
      </c>
      <c r="Q121" s="21">
        <v>5</v>
      </c>
      <c r="R121" s="21">
        <v>6</v>
      </c>
      <c r="S121" s="21">
        <v>4</v>
      </c>
    </row>
    <row r="122" spans="1:19" x14ac:dyDescent="0.2">
      <c r="A122" s="20" t="s">
        <v>402</v>
      </c>
      <c r="B122" s="21">
        <v>213</v>
      </c>
      <c r="C122" s="21">
        <v>109</v>
      </c>
      <c r="D122" s="21">
        <v>104</v>
      </c>
      <c r="E122" s="21">
        <v>114</v>
      </c>
      <c r="F122" s="21">
        <v>56</v>
      </c>
      <c r="G122" s="21">
        <v>37</v>
      </c>
      <c r="H122" s="21">
        <v>20</v>
      </c>
      <c r="I122" s="21">
        <v>47</v>
      </c>
      <c r="J122" s="21">
        <v>18</v>
      </c>
      <c r="K122" s="21">
        <v>18</v>
      </c>
      <c r="L122" s="21">
        <v>20</v>
      </c>
      <c r="M122" s="21">
        <v>27</v>
      </c>
      <c r="N122" s="21">
        <v>28</v>
      </c>
      <c r="O122" s="21">
        <v>71</v>
      </c>
      <c r="P122" s="21">
        <v>58</v>
      </c>
      <c r="Q122" s="21">
        <v>6</v>
      </c>
      <c r="R122" s="21">
        <v>20</v>
      </c>
      <c r="S122" s="21">
        <v>2</v>
      </c>
    </row>
    <row r="123" spans="1:19" x14ac:dyDescent="0.2">
      <c r="A123" s="20" t="s">
        <v>397</v>
      </c>
      <c r="B123" s="21">
        <v>828</v>
      </c>
      <c r="C123" s="21">
        <v>481</v>
      </c>
      <c r="D123" s="21">
        <v>433</v>
      </c>
      <c r="E123" s="21">
        <v>365</v>
      </c>
      <c r="F123" s="21">
        <v>238</v>
      </c>
      <c r="G123" s="21">
        <v>133</v>
      </c>
      <c r="H123" s="21">
        <v>142</v>
      </c>
      <c r="I123" s="21">
        <v>205</v>
      </c>
      <c r="J123" s="21">
        <v>72</v>
      </c>
      <c r="K123" s="21">
        <v>80</v>
      </c>
      <c r="L123" s="21">
        <v>79</v>
      </c>
      <c r="M123" s="21">
        <v>101</v>
      </c>
      <c r="N123" s="21">
        <v>118</v>
      </c>
      <c r="O123" s="21">
        <v>258</v>
      </c>
      <c r="P123" s="21">
        <v>283</v>
      </c>
      <c r="Q123" s="21">
        <v>20</v>
      </c>
      <c r="R123" s="21">
        <v>63</v>
      </c>
      <c r="S123" s="21">
        <v>11</v>
      </c>
    </row>
    <row r="124" spans="1:19" x14ac:dyDescent="0.2">
      <c r="A124" s="20" t="s">
        <v>403</v>
      </c>
      <c r="B124" s="21">
        <v>133</v>
      </c>
      <c r="C124" s="21">
        <v>76</v>
      </c>
      <c r="D124" s="21">
        <v>64</v>
      </c>
      <c r="E124" s="21">
        <v>56</v>
      </c>
      <c r="F124" s="21">
        <v>35</v>
      </c>
      <c r="G124" s="21">
        <v>22</v>
      </c>
      <c r="H124" s="21">
        <v>25</v>
      </c>
      <c r="I124" s="21">
        <v>32</v>
      </c>
      <c r="J124" s="21">
        <v>7</v>
      </c>
      <c r="K124" s="21">
        <v>11</v>
      </c>
      <c r="L124" s="21">
        <v>14</v>
      </c>
      <c r="M124" s="21">
        <v>18</v>
      </c>
      <c r="N124" s="21">
        <v>20</v>
      </c>
      <c r="O124" s="21">
        <v>39</v>
      </c>
      <c r="P124" s="21">
        <v>38</v>
      </c>
      <c r="Q124" s="21">
        <v>3</v>
      </c>
      <c r="R124" s="21">
        <v>9</v>
      </c>
      <c r="S124" s="21">
        <v>3</v>
      </c>
    </row>
    <row r="125" spans="1:19" x14ac:dyDescent="0.2">
      <c r="A125" s="20" t="s">
        <v>404</v>
      </c>
      <c r="B125" s="21">
        <v>120</v>
      </c>
      <c r="C125" s="21">
        <v>66</v>
      </c>
      <c r="D125" s="21">
        <v>61</v>
      </c>
      <c r="E125" s="21">
        <v>51</v>
      </c>
      <c r="F125" s="21">
        <v>35</v>
      </c>
      <c r="G125" s="21">
        <v>15</v>
      </c>
      <c r="H125" s="21">
        <v>20</v>
      </c>
      <c r="I125" s="21">
        <v>24</v>
      </c>
      <c r="J125" s="21">
        <v>15</v>
      </c>
      <c r="K125" s="21">
        <v>18</v>
      </c>
      <c r="L125" s="21">
        <v>17</v>
      </c>
      <c r="M125" s="21">
        <v>13</v>
      </c>
      <c r="N125" s="21">
        <v>19</v>
      </c>
      <c r="O125" s="21">
        <v>41</v>
      </c>
      <c r="P125" s="21">
        <v>30</v>
      </c>
      <c r="Q125" s="21">
        <v>3</v>
      </c>
      <c r="R125" s="21">
        <v>16</v>
      </c>
      <c r="S125" s="21">
        <v>1</v>
      </c>
    </row>
    <row r="126" spans="1:19" x14ac:dyDescent="0.2">
      <c r="A126" s="20" t="s">
        <v>405</v>
      </c>
      <c r="B126" s="21">
        <v>246</v>
      </c>
      <c r="C126" s="21">
        <v>144</v>
      </c>
      <c r="D126" s="21">
        <v>121</v>
      </c>
      <c r="E126" s="21">
        <v>103</v>
      </c>
      <c r="F126" s="21">
        <v>61</v>
      </c>
      <c r="G126" s="21">
        <v>27</v>
      </c>
      <c r="H126" s="21">
        <v>25</v>
      </c>
      <c r="I126" s="21">
        <v>61</v>
      </c>
      <c r="J126" s="21">
        <v>18</v>
      </c>
      <c r="K126" s="21">
        <v>20</v>
      </c>
      <c r="L126" s="21">
        <v>14</v>
      </c>
      <c r="M126" s="21">
        <v>27</v>
      </c>
      <c r="N126" s="21">
        <v>23</v>
      </c>
      <c r="O126" s="21">
        <v>71</v>
      </c>
      <c r="P126" s="21">
        <v>69</v>
      </c>
      <c r="Q126" s="21">
        <v>8</v>
      </c>
      <c r="R126" s="21">
        <v>21</v>
      </c>
      <c r="S126" s="21">
        <v>4</v>
      </c>
    </row>
    <row r="127" spans="1:19" x14ac:dyDescent="0.2">
      <c r="A127" s="20" t="s">
        <v>398</v>
      </c>
      <c r="B127" s="21">
        <v>468</v>
      </c>
      <c r="C127" s="21">
        <v>254</v>
      </c>
      <c r="D127" s="21">
        <v>208</v>
      </c>
      <c r="E127" s="21">
        <v>191</v>
      </c>
      <c r="F127" s="21">
        <v>115</v>
      </c>
      <c r="G127" s="21">
        <v>73</v>
      </c>
      <c r="H127" s="21">
        <v>75</v>
      </c>
      <c r="I127" s="21">
        <v>96</v>
      </c>
      <c r="J127" s="21">
        <v>35</v>
      </c>
      <c r="K127" s="21">
        <v>46</v>
      </c>
      <c r="L127" s="21">
        <v>46</v>
      </c>
      <c r="M127" s="21">
        <v>49</v>
      </c>
      <c r="N127" s="21">
        <v>50</v>
      </c>
      <c r="O127" s="21">
        <v>132</v>
      </c>
      <c r="P127" s="21">
        <v>148</v>
      </c>
      <c r="Q127" s="21">
        <v>11</v>
      </c>
      <c r="R127" s="21">
        <v>47</v>
      </c>
      <c r="S127" s="21">
        <v>7</v>
      </c>
    </row>
    <row r="128" spans="1:19" x14ac:dyDescent="0.2">
      <c r="A128" s="20" t="s">
        <v>406</v>
      </c>
      <c r="B128" s="21">
        <v>180</v>
      </c>
      <c r="C128" s="21">
        <v>90</v>
      </c>
      <c r="D128" s="21">
        <v>72</v>
      </c>
      <c r="E128" s="21">
        <v>65</v>
      </c>
      <c r="F128" s="21">
        <v>42</v>
      </c>
      <c r="G128" s="21">
        <v>22</v>
      </c>
      <c r="H128" s="21">
        <v>19</v>
      </c>
      <c r="I128" s="21">
        <v>35</v>
      </c>
      <c r="J128" s="21">
        <v>6</v>
      </c>
      <c r="K128" s="21">
        <v>17</v>
      </c>
      <c r="L128" s="21">
        <v>19</v>
      </c>
      <c r="M128" s="21">
        <v>14</v>
      </c>
      <c r="N128" s="21">
        <v>20</v>
      </c>
      <c r="O128" s="21">
        <v>50</v>
      </c>
      <c r="P128" s="21">
        <v>50</v>
      </c>
      <c r="Q128" s="21">
        <v>3</v>
      </c>
      <c r="R128" s="21">
        <v>22</v>
      </c>
      <c r="S128" s="21">
        <v>5</v>
      </c>
    </row>
    <row r="129" spans="1:19" x14ac:dyDescent="0.2">
      <c r="A129" s="20" t="s">
        <v>407</v>
      </c>
      <c r="B129" s="21">
        <v>77</v>
      </c>
      <c r="C129" s="21">
        <v>47</v>
      </c>
      <c r="D129" s="21">
        <v>36</v>
      </c>
      <c r="E129" s="21">
        <v>35</v>
      </c>
      <c r="F129" s="21">
        <v>27</v>
      </c>
      <c r="G129" s="21">
        <v>7</v>
      </c>
      <c r="H129" s="21">
        <v>7</v>
      </c>
      <c r="I129" s="21">
        <v>21</v>
      </c>
      <c r="J129" s="21">
        <v>8</v>
      </c>
      <c r="K129" s="21">
        <v>6</v>
      </c>
      <c r="L129" s="21">
        <v>7</v>
      </c>
      <c r="M129" s="21">
        <v>9</v>
      </c>
      <c r="N129" s="21">
        <v>10</v>
      </c>
      <c r="O129" s="21">
        <v>24</v>
      </c>
      <c r="P129" s="21">
        <v>29</v>
      </c>
      <c r="Q129" s="21">
        <v>1</v>
      </c>
      <c r="R129" s="21">
        <v>4</v>
      </c>
      <c r="S129" s="21">
        <v>1</v>
      </c>
    </row>
    <row r="130" spans="1:19" x14ac:dyDescent="0.2">
      <c r="A130" s="33" t="s">
        <v>400</v>
      </c>
      <c r="B130" s="34">
        <v>296</v>
      </c>
      <c r="C130" s="34">
        <v>147</v>
      </c>
      <c r="D130" s="34">
        <v>126</v>
      </c>
      <c r="E130" s="34">
        <v>134</v>
      </c>
      <c r="F130" s="34">
        <v>75</v>
      </c>
      <c r="G130" s="34">
        <v>41</v>
      </c>
      <c r="H130" s="34">
        <v>52</v>
      </c>
      <c r="I130" s="34">
        <v>52</v>
      </c>
      <c r="J130" s="34">
        <v>27</v>
      </c>
      <c r="K130" s="34">
        <v>24</v>
      </c>
      <c r="L130" s="34">
        <v>25</v>
      </c>
      <c r="M130" s="34">
        <v>21</v>
      </c>
      <c r="N130" s="34">
        <v>37</v>
      </c>
      <c r="O130" s="34">
        <v>93</v>
      </c>
      <c r="P130" s="34">
        <v>81</v>
      </c>
      <c r="Q130" s="34">
        <v>9</v>
      </c>
      <c r="R130" s="34">
        <v>38</v>
      </c>
      <c r="S130" s="34">
        <v>9</v>
      </c>
    </row>
  </sheetData>
  <phoneticPr fontId="2"/>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2854A-6464-4325-B082-8E6154C8288E}">
  <dimension ref="A1:D131"/>
  <sheetViews>
    <sheetView workbookViewId="0">
      <selection activeCell="A7" sqref="A7"/>
    </sheetView>
  </sheetViews>
  <sheetFormatPr defaultColWidth="9" defaultRowHeight="12.6" x14ac:dyDescent="0.2"/>
  <cols>
    <col min="1" max="1" width="43" style="12" bestFit="1" customWidth="1"/>
    <col min="2" max="256" width="7.6640625" style="12" customWidth="1"/>
    <col min="257" max="16384" width="9" style="12"/>
  </cols>
  <sheetData>
    <row r="1" spans="1:4" x14ac:dyDescent="0.2">
      <c r="A1" s="11" t="s">
        <v>3</v>
      </c>
      <c r="B1" s="7"/>
    </row>
    <row r="2" spans="1:4" x14ac:dyDescent="0.2">
      <c r="A2" s="15" t="str">
        <f xml:space="preserve"> HYPERLINK("#'目次'!B7","[1]")</f>
        <v>[1]</v>
      </c>
      <c r="B2" s="23" t="s">
        <v>334</v>
      </c>
    </row>
    <row r="3" spans="1:4" x14ac:dyDescent="0.2">
      <c r="A3" s="7" t="s">
        <v>3</v>
      </c>
      <c r="B3" s="8" t="s">
        <v>308</v>
      </c>
    </row>
    <row r="4" spans="1:4" x14ac:dyDescent="0.2">
      <c r="A4" s="7" t="s">
        <v>3</v>
      </c>
      <c r="B4" s="8" t="s">
        <v>1</v>
      </c>
    </row>
    <row r="5" spans="1:4" x14ac:dyDescent="0.2">
      <c r="A5" s="7" t="s">
        <v>3</v>
      </c>
      <c r="B5" s="8" t="s">
        <v>309</v>
      </c>
    </row>
    <row r="6" spans="1:4" s="18" customFormat="1" x14ac:dyDescent="0.2">
      <c r="A6" s="16" t="s">
        <v>3</v>
      </c>
      <c r="B6" s="17" t="s">
        <v>335</v>
      </c>
      <c r="C6" s="17" t="s">
        <v>336</v>
      </c>
      <c r="D6" s="17" t="s">
        <v>337</v>
      </c>
    </row>
    <row r="7" spans="1:4" x14ac:dyDescent="0.2">
      <c r="A7" s="19" t="s">
        <v>338</v>
      </c>
      <c r="B7" s="10">
        <v>2677</v>
      </c>
      <c r="C7" s="13">
        <v>47.702652</v>
      </c>
      <c r="D7" s="13">
        <v>52.297348</v>
      </c>
    </row>
    <row r="8" spans="1:4" x14ac:dyDescent="0.2">
      <c r="A8" s="9" t="s">
        <v>339</v>
      </c>
      <c r="B8" s="9"/>
      <c r="C8" s="9"/>
      <c r="D8" s="9"/>
    </row>
    <row r="9" spans="1:4" x14ac:dyDescent="0.2">
      <c r="A9" s="20" t="s">
        <v>340</v>
      </c>
      <c r="B9" s="21">
        <v>1277</v>
      </c>
      <c r="C9" s="22">
        <v>100</v>
      </c>
      <c r="D9" s="22">
        <v>0</v>
      </c>
    </row>
    <row r="10" spans="1:4" x14ac:dyDescent="0.2">
      <c r="A10" s="20" t="s">
        <v>341</v>
      </c>
      <c r="B10" s="21">
        <v>1400</v>
      </c>
      <c r="C10" s="22">
        <v>0</v>
      </c>
      <c r="D10" s="22">
        <v>100</v>
      </c>
    </row>
    <row r="11" spans="1:4" x14ac:dyDescent="0.2">
      <c r="A11" s="9" t="s">
        <v>342</v>
      </c>
      <c r="B11" s="9"/>
      <c r="C11" s="9"/>
      <c r="D11" s="9"/>
    </row>
    <row r="12" spans="1:4" x14ac:dyDescent="0.2">
      <c r="A12" s="20" t="s">
        <v>343</v>
      </c>
      <c r="B12" s="21">
        <v>610</v>
      </c>
      <c r="C12" s="22">
        <v>48.852459000000003</v>
      </c>
      <c r="D12" s="22">
        <v>51.147540999999997</v>
      </c>
    </row>
    <row r="13" spans="1:4" x14ac:dyDescent="0.2">
      <c r="A13" s="20" t="s">
        <v>344</v>
      </c>
      <c r="B13" s="21">
        <v>755</v>
      </c>
      <c r="C13" s="22">
        <v>51.390728000000003</v>
      </c>
      <c r="D13" s="22">
        <v>48.609271999999997</v>
      </c>
    </row>
    <row r="14" spans="1:4" x14ac:dyDescent="0.2">
      <c r="A14" s="20" t="s">
        <v>345</v>
      </c>
      <c r="B14" s="21">
        <v>601</v>
      </c>
      <c r="C14" s="22">
        <v>49.750416000000001</v>
      </c>
      <c r="D14" s="22">
        <v>50.249583999999999</v>
      </c>
    </row>
    <row r="15" spans="1:4" x14ac:dyDescent="0.2">
      <c r="A15" s="20" t="s">
        <v>346</v>
      </c>
      <c r="B15" s="21">
        <v>425</v>
      </c>
      <c r="C15" s="22">
        <v>45.176470999999999</v>
      </c>
      <c r="D15" s="22">
        <v>54.823529000000001</v>
      </c>
    </row>
    <row r="16" spans="1:4" x14ac:dyDescent="0.2">
      <c r="A16" s="20" t="s">
        <v>347</v>
      </c>
      <c r="B16" s="21">
        <v>217</v>
      </c>
      <c r="C16" s="22">
        <v>35.483871000000001</v>
      </c>
      <c r="D16" s="22">
        <v>64.516129000000006</v>
      </c>
    </row>
    <row r="17" spans="1:4" x14ac:dyDescent="0.2">
      <c r="A17" s="20" t="s">
        <v>348</v>
      </c>
      <c r="B17" s="21">
        <v>56</v>
      </c>
      <c r="C17" s="22">
        <v>33.928570999999998</v>
      </c>
      <c r="D17" s="22">
        <v>66.071428999999995</v>
      </c>
    </row>
    <row r="18" spans="1:4" x14ac:dyDescent="0.2">
      <c r="A18" s="20" t="s">
        <v>349</v>
      </c>
      <c r="B18" s="21">
        <v>13</v>
      </c>
      <c r="C18" s="22">
        <v>30.769231000000001</v>
      </c>
      <c r="D18" s="22">
        <v>69.230768999999995</v>
      </c>
    </row>
    <row r="19" spans="1:4" x14ac:dyDescent="0.2">
      <c r="A19" s="20" t="s">
        <v>350</v>
      </c>
      <c r="B19" s="21">
        <v>1365</v>
      </c>
      <c r="C19" s="22">
        <v>50.256410000000002</v>
      </c>
      <c r="D19" s="22">
        <v>49.743589999999998</v>
      </c>
    </row>
    <row r="20" spans="1:4" x14ac:dyDescent="0.2">
      <c r="A20" s="20" t="s">
        <v>351</v>
      </c>
      <c r="B20" s="21">
        <v>1026</v>
      </c>
      <c r="C20" s="22">
        <v>47.85575</v>
      </c>
      <c r="D20" s="22">
        <v>52.14425</v>
      </c>
    </row>
    <row r="21" spans="1:4" x14ac:dyDescent="0.2">
      <c r="A21" s="20" t="s">
        <v>352</v>
      </c>
      <c r="B21" s="21">
        <v>286</v>
      </c>
      <c r="C21" s="22">
        <v>34.965035</v>
      </c>
      <c r="D21" s="22">
        <v>65.034965</v>
      </c>
    </row>
    <row r="22" spans="1:4" x14ac:dyDescent="0.2">
      <c r="A22" s="20" t="s">
        <v>353</v>
      </c>
      <c r="B22" s="21">
        <v>1312</v>
      </c>
      <c r="C22" s="22">
        <v>45.045732000000001</v>
      </c>
      <c r="D22" s="22">
        <v>54.954267999999999</v>
      </c>
    </row>
    <row r="23" spans="1:4" x14ac:dyDescent="0.2">
      <c r="A23" s="9" t="s">
        <v>354</v>
      </c>
      <c r="B23" s="10">
        <v>298</v>
      </c>
      <c r="C23" s="13">
        <v>100</v>
      </c>
      <c r="D23" s="13">
        <v>0</v>
      </c>
    </row>
    <row r="24" spans="1:4" x14ac:dyDescent="0.2">
      <c r="A24" s="20" t="s">
        <v>344</v>
      </c>
      <c r="B24" s="21">
        <v>388</v>
      </c>
      <c r="C24" s="22">
        <v>100</v>
      </c>
      <c r="D24" s="22">
        <v>0</v>
      </c>
    </row>
    <row r="25" spans="1:4" x14ac:dyDescent="0.2">
      <c r="A25" s="20" t="s">
        <v>345</v>
      </c>
      <c r="B25" s="21">
        <v>299</v>
      </c>
      <c r="C25" s="22">
        <v>100</v>
      </c>
      <c r="D25" s="22">
        <v>0</v>
      </c>
    </row>
    <row r="26" spans="1:4" x14ac:dyDescent="0.2">
      <c r="A26" s="20" t="s">
        <v>346</v>
      </c>
      <c r="B26" s="21">
        <v>192</v>
      </c>
      <c r="C26" s="22">
        <v>100</v>
      </c>
      <c r="D26" s="22">
        <v>0</v>
      </c>
    </row>
    <row r="27" spans="1:4" x14ac:dyDescent="0.2">
      <c r="A27" s="20" t="s">
        <v>347</v>
      </c>
      <c r="B27" s="21">
        <v>77</v>
      </c>
      <c r="C27" s="22">
        <v>100</v>
      </c>
      <c r="D27" s="22">
        <v>0</v>
      </c>
    </row>
    <row r="28" spans="1:4" x14ac:dyDescent="0.2">
      <c r="A28" s="20" t="s">
        <v>348</v>
      </c>
      <c r="B28" s="21">
        <v>19</v>
      </c>
      <c r="C28" s="22">
        <v>100</v>
      </c>
      <c r="D28" s="22">
        <v>0</v>
      </c>
    </row>
    <row r="29" spans="1:4" x14ac:dyDescent="0.2">
      <c r="A29" s="20" t="s">
        <v>349</v>
      </c>
      <c r="B29" s="21">
        <v>4</v>
      </c>
      <c r="C29" s="22">
        <v>100</v>
      </c>
      <c r="D29" s="22">
        <v>0</v>
      </c>
    </row>
    <row r="30" spans="1:4" x14ac:dyDescent="0.2">
      <c r="A30" s="20" t="s">
        <v>350</v>
      </c>
      <c r="B30" s="21">
        <v>686</v>
      </c>
      <c r="C30" s="22">
        <v>100</v>
      </c>
      <c r="D30" s="22">
        <v>0</v>
      </c>
    </row>
    <row r="31" spans="1:4" x14ac:dyDescent="0.2">
      <c r="A31" s="20" t="s">
        <v>351</v>
      </c>
      <c r="B31" s="21">
        <v>491</v>
      </c>
      <c r="C31" s="22">
        <v>100</v>
      </c>
      <c r="D31" s="22">
        <v>0</v>
      </c>
    </row>
    <row r="32" spans="1:4" x14ac:dyDescent="0.2">
      <c r="A32" s="20" t="s">
        <v>352</v>
      </c>
      <c r="B32" s="21">
        <v>100</v>
      </c>
      <c r="C32" s="22">
        <v>100</v>
      </c>
      <c r="D32" s="22">
        <v>0</v>
      </c>
    </row>
    <row r="33" spans="1:4" x14ac:dyDescent="0.2">
      <c r="A33" s="20" t="s">
        <v>353</v>
      </c>
      <c r="B33" s="21">
        <v>591</v>
      </c>
      <c r="C33" s="22">
        <v>100</v>
      </c>
      <c r="D33" s="22">
        <v>0</v>
      </c>
    </row>
    <row r="34" spans="1:4" x14ac:dyDescent="0.2">
      <c r="A34" s="9" t="s">
        <v>355</v>
      </c>
      <c r="B34" s="10">
        <v>312</v>
      </c>
      <c r="C34" s="13">
        <v>0</v>
      </c>
      <c r="D34" s="13">
        <v>100</v>
      </c>
    </row>
    <row r="35" spans="1:4" x14ac:dyDescent="0.2">
      <c r="A35" s="20" t="s">
        <v>344</v>
      </c>
      <c r="B35" s="21">
        <v>367</v>
      </c>
      <c r="C35" s="22">
        <v>0</v>
      </c>
      <c r="D35" s="22">
        <v>100</v>
      </c>
    </row>
    <row r="36" spans="1:4" x14ac:dyDescent="0.2">
      <c r="A36" s="20" t="s">
        <v>345</v>
      </c>
      <c r="B36" s="21">
        <v>302</v>
      </c>
      <c r="C36" s="22">
        <v>0</v>
      </c>
      <c r="D36" s="22">
        <v>100</v>
      </c>
    </row>
    <row r="37" spans="1:4" x14ac:dyDescent="0.2">
      <c r="A37" s="20" t="s">
        <v>346</v>
      </c>
      <c r="B37" s="21">
        <v>233</v>
      </c>
      <c r="C37" s="22">
        <v>0</v>
      </c>
      <c r="D37" s="22">
        <v>100</v>
      </c>
    </row>
    <row r="38" spans="1:4" x14ac:dyDescent="0.2">
      <c r="A38" s="20" t="s">
        <v>347</v>
      </c>
      <c r="B38" s="21">
        <v>140</v>
      </c>
      <c r="C38" s="22">
        <v>0</v>
      </c>
      <c r="D38" s="22">
        <v>100</v>
      </c>
    </row>
    <row r="39" spans="1:4" x14ac:dyDescent="0.2">
      <c r="A39" s="20" t="s">
        <v>348</v>
      </c>
      <c r="B39" s="21">
        <v>37</v>
      </c>
      <c r="C39" s="22">
        <v>0</v>
      </c>
      <c r="D39" s="22">
        <v>100</v>
      </c>
    </row>
    <row r="40" spans="1:4" x14ac:dyDescent="0.2">
      <c r="A40" s="20" t="s">
        <v>349</v>
      </c>
      <c r="B40" s="21">
        <v>9</v>
      </c>
      <c r="C40" s="22">
        <v>0</v>
      </c>
      <c r="D40" s="22">
        <v>100</v>
      </c>
    </row>
    <row r="41" spans="1:4" x14ac:dyDescent="0.2">
      <c r="A41" s="20" t="s">
        <v>350</v>
      </c>
      <c r="B41" s="21">
        <v>679</v>
      </c>
      <c r="C41" s="22">
        <v>0</v>
      </c>
      <c r="D41" s="22">
        <v>100</v>
      </c>
    </row>
    <row r="42" spans="1:4" x14ac:dyDescent="0.2">
      <c r="A42" s="20" t="s">
        <v>351</v>
      </c>
      <c r="B42" s="21">
        <v>535</v>
      </c>
      <c r="C42" s="22">
        <v>0</v>
      </c>
      <c r="D42" s="22">
        <v>100</v>
      </c>
    </row>
    <row r="43" spans="1:4" x14ac:dyDescent="0.2">
      <c r="A43" s="20" t="s">
        <v>352</v>
      </c>
      <c r="B43" s="21">
        <v>186</v>
      </c>
      <c r="C43" s="22">
        <v>0</v>
      </c>
      <c r="D43" s="22">
        <v>100</v>
      </c>
    </row>
    <row r="44" spans="1:4" x14ac:dyDescent="0.2">
      <c r="A44" s="20" t="s">
        <v>353</v>
      </c>
      <c r="B44" s="21">
        <v>721</v>
      </c>
      <c r="C44" s="22">
        <v>0</v>
      </c>
      <c r="D44" s="22">
        <v>100</v>
      </c>
    </row>
    <row r="45" spans="1:4" x14ac:dyDescent="0.2">
      <c r="A45" s="9" t="s">
        <v>356</v>
      </c>
      <c r="B45" s="9"/>
      <c r="C45" s="9"/>
      <c r="D45" s="9"/>
    </row>
    <row r="46" spans="1:4" x14ac:dyDescent="0.2">
      <c r="A46" s="20" t="s">
        <v>357</v>
      </c>
      <c r="B46" s="21">
        <v>138</v>
      </c>
      <c r="C46" s="22">
        <v>64.492754000000005</v>
      </c>
      <c r="D46" s="22">
        <v>35.507246000000002</v>
      </c>
    </row>
    <row r="47" spans="1:4" x14ac:dyDescent="0.2">
      <c r="A47" s="20" t="s">
        <v>328</v>
      </c>
      <c r="B47" s="21">
        <v>1747</v>
      </c>
      <c r="C47" s="22">
        <v>55.924441999999999</v>
      </c>
      <c r="D47" s="22">
        <v>44.075558000000001</v>
      </c>
    </row>
    <row r="48" spans="1:4" x14ac:dyDescent="0.2">
      <c r="A48" s="20" t="s">
        <v>329</v>
      </c>
      <c r="B48" s="21">
        <v>191</v>
      </c>
      <c r="C48" s="22">
        <v>38.219895000000001</v>
      </c>
      <c r="D48" s="22">
        <v>61.780104999999999</v>
      </c>
    </row>
    <row r="49" spans="1:4" x14ac:dyDescent="0.2">
      <c r="A49" s="20" t="s">
        <v>330</v>
      </c>
      <c r="B49" s="21">
        <v>544</v>
      </c>
      <c r="C49" s="22">
        <v>19.852941000000001</v>
      </c>
      <c r="D49" s="22">
        <v>80.147058999999999</v>
      </c>
    </row>
    <row r="50" spans="1:4" x14ac:dyDescent="0.2">
      <c r="A50" s="20" t="s">
        <v>358</v>
      </c>
      <c r="B50" s="21">
        <v>57</v>
      </c>
      <c r="C50" s="22">
        <v>52.631579000000002</v>
      </c>
      <c r="D50" s="22">
        <v>47.368420999999998</v>
      </c>
    </row>
    <row r="51" spans="1:4" x14ac:dyDescent="0.2">
      <c r="A51" s="9" t="s">
        <v>359</v>
      </c>
      <c r="B51" s="10">
        <v>89</v>
      </c>
      <c r="C51" s="13">
        <v>100</v>
      </c>
      <c r="D51" s="13">
        <v>0</v>
      </c>
    </row>
    <row r="52" spans="1:4" x14ac:dyDescent="0.2">
      <c r="A52" s="20" t="s">
        <v>331</v>
      </c>
      <c r="B52" s="21">
        <v>977</v>
      </c>
      <c r="C52" s="22">
        <v>100</v>
      </c>
      <c r="D52" s="22">
        <v>0</v>
      </c>
    </row>
    <row r="53" spans="1:4" x14ac:dyDescent="0.2">
      <c r="A53" s="20" t="s">
        <v>332</v>
      </c>
      <c r="B53" s="21">
        <v>73</v>
      </c>
      <c r="C53" s="22">
        <v>100</v>
      </c>
      <c r="D53" s="22">
        <v>0</v>
      </c>
    </row>
    <row r="54" spans="1:4" x14ac:dyDescent="0.2">
      <c r="A54" s="20" t="s">
        <v>333</v>
      </c>
      <c r="B54" s="21">
        <v>108</v>
      </c>
      <c r="C54" s="22">
        <v>100</v>
      </c>
      <c r="D54" s="22">
        <v>0</v>
      </c>
    </row>
    <row r="55" spans="1:4" x14ac:dyDescent="0.2">
      <c r="A55" s="20" t="s">
        <v>358</v>
      </c>
      <c r="B55" s="21">
        <v>30</v>
      </c>
      <c r="C55" s="22">
        <v>100</v>
      </c>
      <c r="D55" s="22">
        <v>0</v>
      </c>
    </row>
    <row r="56" spans="1:4" x14ac:dyDescent="0.2">
      <c r="A56" s="9" t="s">
        <v>360</v>
      </c>
      <c r="B56" s="10">
        <v>49</v>
      </c>
      <c r="C56" s="13">
        <v>0</v>
      </c>
      <c r="D56" s="13">
        <v>100</v>
      </c>
    </row>
    <row r="57" spans="1:4" x14ac:dyDescent="0.2">
      <c r="A57" s="20" t="s">
        <v>331</v>
      </c>
      <c r="B57" s="21">
        <v>770</v>
      </c>
      <c r="C57" s="22">
        <v>0</v>
      </c>
      <c r="D57" s="22">
        <v>100</v>
      </c>
    </row>
    <row r="58" spans="1:4" x14ac:dyDescent="0.2">
      <c r="A58" s="20" t="s">
        <v>332</v>
      </c>
      <c r="B58" s="21">
        <v>118</v>
      </c>
      <c r="C58" s="22">
        <v>0</v>
      </c>
      <c r="D58" s="22">
        <v>100</v>
      </c>
    </row>
    <row r="59" spans="1:4" x14ac:dyDescent="0.2">
      <c r="A59" s="20" t="s">
        <v>333</v>
      </c>
      <c r="B59" s="21">
        <v>436</v>
      </c>
      <c r="C59" s="22">
        <v>0</v>
      </c>
      <c r="D59" s="22">
        <v>100</v>
      </c>
    </row>
    <row r="60" spans="1:4" x14ac:dyDescent="0.2">
      <c r="A60" s="20" t="s">
        <v>358</v>
      </c>
      <c r="B60" s="21">
        <v>27</v>
      </c>
      <c r="C60" s="22">
        <v>0</v>
      </c>
      <c r="D60" s="22">
        <v>100</v>
      </c>
    </row>
    <row r="61" spans="1:4" x14ac:dyDescent="0.2">
      <c r="A61" s="9" t="s">
        <v>361</v>
      </c>
      <c r="B61" s="9"/>
      <c r="C61" s="9"/>
      <c r="D61" s="9"/>
    </row>
    <row r="62" spans="1:4" x14ac:dyDescent="0.2">
      <c r="A62" s="20" t="s">
        <v>362</v>
      </c>
      <c r="B62" s="21">
        <v>360</v>
      </c>
      <c r="C62" s="22">
        <v>50</v>
      </c>
      <c r="D62" s="22">
        <v>50</v>
      </c>
    </row>
    <row r="63" spans="1:4" x14ac:dyDescent="0.2">
      <c r="A63" s="20" t="s">
        <v>363</v>
      </c>
      <c r="B63" s="21">
        <v>1326</v>
      </c>
      <c r="C63" s="22">
        <v>48.039216000000003</v>
      </c>
      <c r="D63" s="22">
        <v>51.960783999999997</v>
      </c>
    </row>
    <row r="64" spans="1:4" x14ac:dyDescent="0.2">
      <c r="A64" s="20" t="s">
        <v>364</v>
      </c>
      <c r="B64" s="21">
        <v>649</v>
      </c>
      <c r="C64" s="22">
        <v>40.986133000000002</v>
      </c>
      <c r="D64" s="22">
        <v>59.013866999999998</v>
      </c>
    </row>
    <row r="65" spans="1:4" x14ac:dyDescent="0.2">
      <c r="A65" s="20" t="s">
        <v>365</v>
      </c>
      <c r="B65" s="21">
        <v>277</v>
      </c>
      <c r="C65" s="22">
        <v>57.400722000000002</v>
      </c>
      <c r="D65" s="22">
        <v>42.599277999999998</v>
      </c>
    </row>
    <row r="66" spans="1:4" x14ac:dyDescent="0.2">
      <c r="A66" s="20" t="s">
        <v>366</v>
      </c>
      <c r="B66" s="21">
        <v>65</v>
      </c>
      <c r="C66" s="22">
        <v>53.846153999999999</v>
      </c>
      <c r="D66" s="22">
        <v>46.153846000000001</v>
      </c>
    </row>
    <row r="67" spans="1:4" x14ac:dyDescent="0.2">
      <c r="A67" s="9" t="s">
        <v>367</v>
      </c>
      <c r="B67" s="9"/>
      <c r="C67" s="9"/>
      <c r="D67" s="9"/>
    </row>
    <row r="68" spans="1:4" x14ac:dyDescent="0.2">
      <c r="A68" s="20" t="s">
        <v>368</v>
      </c>
      <c r="B68" s="21">
        <v>537</v>
      </c>
      <c r="C68" s="22">
        <v>36.126629000000001</v>
      </c>
      <c r="D68" s="22">
        <v>63.873370999999999</v>
      </c>
    </row>
    <row r="69" spans="1:4" x14ac:dyDescent="0.2">
      <c r="A69" s="20" t="s">
        <v>180</v>
      </c>
      <c r="B69" s="21">
        <v>1667</v>
      </c>
      <c r="C69" s="22">
        <v>56.628673999999997</v>
      </c>
      <c r="D69" s="22">
        <v>43.371326000000003</v>
      </c>
    </row>
    <row r="70" spans="1:4" x14ac:dyDescent="0.2">
      <c r="A70" s="20" t="s">
        <v>369</v>
      </c>
      <c r="B70" s="21">
        <v>99</v>
      </c>
      <c r="C70" s="22">
        <v>56.565657000000002</v>
      </c>
      <c r="D70" s="22">
        <v>43.434342999999998</v>
      </c>
    </row>
    <row r="71" spans="1:4" x14ac:dyDescent="0.2">
      <c r="A71" s="20" t="s">
        <v>370</v>
      </c>
      <c r="B71" s="21">
        <v>819</v>
      </c>
      <c r="C71" s="22">
        <v>41.269841</v>
      </c>
      <c r="D71" s="22">
        <v>58.730159</v>
      </c>
    </row>
    <row r="72" spans="1:4" x14ac:dyDescent="0.2">
      <c r="A72" s="20" t="s">
        <v>371</v>
      </c>
      <c r="B72" s="21">
        <v>87</v>
      </c>
      <c r="C72" s="22">
        <v>37.931033999999997</v>
      </c>
      <c r="D72" s="22">
        <v>62.068966000000003</v>
      </c>
    </row>
    <row r="73" spans="1:4" x14ac:dyDescent="0.2">
      <c r="A73" s="20" t="s">
        <v>366</v>
      </c>
      <c r="B73" s="21">
        <v>55</v>
      </c>
      <c r="C73" s="22">
        <v>54.545454999999997</v>
      </c>
      <c r="D73" s="22">
        <v>45.454545000000003</v>
      </c>
    </row>
    <row r="74" spans="1:4" x14ac:dyDescent="0.2">
      <c r="A74" s="9" t="s">
        <v>372</v>
      </c>
      <c r="B74" s="9"/>
      <c r="C74" s="9"/>
      <c r="D74" s="9"/>
    </row>
    <row r="75" spans="1:4" x14ac:dyDescent="0.2">
      <c r="A75" s="20" t="s">
        <v>373</v>
      </c>
      <c r="B75" s="21">
        <v>537</v>
      </c>
      <c r="C75" s="22">
        <v>36.126629000000001</v>
      </c>
      <c r="D75" s="22">
        <v>63.873370999999999</v>
      </c>
    </row>
    <row r="76" spans="1:4" x14ac:dyDescent="0.2">
      <c r="A76" s="20" t="s">
        <v>374</v>
      </c>
      <c r="B76" s="21">
        <v>1329</v>
      </c>
      <c r="C76" s="22">
        <v>52.746426</v>
      </c>
      <c r="D76" s="22">
        <v>47.253574</v>
      </c>
    </row>
    <row r="77" spans="1:4" x14ac:dyDescent="0.2">
      <c r="A77" s="20" t="s">
        <v>375</v>
      </c>
      <c r="B77" s="21">
        <v>406</v>
      </c>
      <c r="C77" s="22">
        <v>47.536946</v>
      </c>
      <c r="D77" s="22">
        <v>52.463054</v>
      </c>
    </row>
    <row r="78" spans="1:4" x14ac:dyDescent="0.2">
      <c r="A78" s="20" t="s">
        <v>376</v>
      </c>
      <c r="B78" s="21">
        <v>152</v>
      </c>
      <c r="C78" s="22">
        <v>48.684210999999998</v>
      </c>
      <c r="D78" s="22">
        <v>51.315789000000002</v>
      </c>
    </row>
    <row r="79" spans="1:4" x14ac:dyDescent="0.2">
      <c r="A79" s="20" t="s">
        <v>377</v>
      </c>
      <c r="B79" s="21">
        <v>88</v>
      </c>
      <c r="C79" s="22">
        <v>39.772727000000003</v>
      </c>
      <c r="D79" s="22">
        <v>60.227272999999997</v>
      </c>
    </row>
    <row r="80" spans="1:4" x14ac:dyDescent="0.2">
      <c r="A80" s="20" t="s">
        <v>378</v>
      </c>
      <c r="B80" s="21">
        <v>84</v>
      </c>
      <c r="C80" s="22">
        <v>45.238095000000001</v>
      </c>
      <c r="D80" s="22">
        <v>54.761904999999999</v>
      </c>
    </row>
    <row r="81" spans="1:4" x14ac:dyDescent="0.2">
      <c r="A81" s="20" t="s">
        <v>366</v>
      </c>
      <c r="B81" s="21">
        <v>81</v>
      </c>
      <c r="C81" s="22">
        <v>51.851852000000001</v>
      </c>
      <c r="D81" s="22">
        <v>48.148147999999999</v>
      </c>
    </row>
    <row r="82" spans="1:4" x14ac:dyDescent="0.2">
      <c r="A82" s="9" t="s">
        <v>379</v>
      </c>
      <c r="B82" s="9"/>
      <c r="C82" s="9"/>
      <c r="D82" s="9"/>
    </row>
    <row r="83" spans="1:4" x14ac:dyDescent="0.2">
      <c r="A83" s="20" t="s">
        <v>380</v>
      </c>
      <c r="B83" s="21">
        <v>788</v>
      </c>
      <c r="C83" s="22">
        <v>59.137056000000001</v>
      </c>
      <c r="D83" s="22">
        <v>40.862943999999999</v>
      </c>
    </row>
    <row r="84" spans="1:4" x14ac:dyDescent="0.2">
      <c r="A84" s="20" t="s">
        <v>381</v>
      </c>
      <c r="B84" s="21">
        <v>1824</v>
      </c>
      <c r="C84" s="22">
        <v>42.653509</v>
      </c>
      <c r="D84" s="22">
        <v>57.346491</v>
      </c>
    </row>
    <row r="85" spans="1:4" x14ac:dyDescent="0.2">
      <c r="A85" s="20" t="s">
        <v>366</v>
      </c>
      <c r="B85" s="21">
        <v>65</v>
      </c>
      <c r="C85" s="22">
        <v>50.769230999999998</v>
      </c>
      <c r="D85" s="22">
        <v>49.230769000000002</v>
      </c>
    </row>
    <row r="86" spans="1:4" x14ac:dyDescent="0.2">
      <c r="A86" s="9" t="s">
        <v>382</v>
      </c>
      <c r="B86" s="9"/>
      <c r="C86" s="9"/>
      <c r="D86" s="9"/>
    </row>
    <row r="87" spans="1:4" x14ac:dyDescent="0.2">
      <c r="A87" s="20" t="s">
        <v>383</v>
      </c>
      <c r="B87" s="21">
        <v>393</v>
      </c>
      <c r="C87" s="22">
        <v>59.541984999999997</v>
      </c>
      <c r="D87" s="22">
        <v>40.458015000000003</v>
      </c>
    </row>
    <row r="88" spans="1:4" x14ac:dyDescent="0.2">
      <c r="A88" s="20" t="s">
        <v>181</v>
      </c>
      <c r="B88" s="21">
        <v>1944</v>
      </c>
      <c r="C88" s="22">
        <v>46.450617000000001</v>
      </c>
      <c r="D88" s="22">
        <v>53.549382999999999</v>
      </c>
    </row>
    <row r="89" spans="1:4" x14ac:dyDescent="0.2">
      <c r="A89" s="20" t="s">
        <v>182</v>
      </c>
      <c r="B89" s="21">
        <v>38</v>
      </c>
      <c r="C89" s="22">
        <v>52.631579000000002</v>
      </c>
      <c r="D89" s="22">
        <v>47.368420999999998</v>
      </c>
    </row>
    <row r="90" spans="1:4" x14ac:dyDescent="0.2">
      <c r="A90" s="20" t="s">
        <v>384</v>
      </c>
      <c r="B90" s="21">
        <v>36</v>
      </c>
      <c r="C90" s="22">
        <v>36.111111000000001</v>
      </c>
      <c r="D90" s="22">
        <v>63.888888999999999</v>
      </c>
    </row>
    <row r="91" spans="1:4" x14ac:dyDescent="0.2">
      <c r="A91" s="20" t="s">
        <v>183</v>
      </c>
      <c r="B91" s="21">
        <v>53</v>
      </c>
      <c r="C91" s="22">
        <v>43.396225999999999</v>
      </c>
      <c r="D91" s="22">
        <v>56.603774000000001</v>
      </c>
    </row>
    <row r="92" spans="1:4" x14ac:dyDescent="0.2">
      <c r="A92" s="20" t="s">
        <v>385</v>
      </c>
      <c r="B92" s="21">
        <v>22</v>
      </c>
      <c r="C92" s="22">
        <v>13.636364</v>
      </c>
      <c r="D92" s="22">
        <v>86.363636</v>
      </c>
    </row>
    <row r="93" spans="1:4" x14ac:dyDescent="0.2">
      <c r="A93" s="20" t="s">
        <v>386</v>
      </c>
      <c r="B93" s="21">
        <v>32</v>
      </c>
      <c r="C93" s="22">
        <v>46.875</v>
      </c>
      <c r="D93" s="22">
        <v>53.125</v>
      </c>
    </row>
    <row r="94" spans="1:4" x14ac:dyDescent="0.2">
      <c r="A94" s="20" t="s">
        <v>387</v>
      </c>
      <c r="B94" s="21">
        <v>9</v>
      </c>
      <c r="C94" s="22">
        <v>22.222221999999999</v>
      </c>
      <c r="D94" s="22">
        <v>77.777777999999998</v>
      </c>
    </row>
    <row r="95" spans="1:4" x14ac:dyDescent="0.2">
      <c r="A95" s="20" t="s">
        <v>366</v>
      </c>
      <c r="B95" s="21">
        <v>150</v>
      </c>
      <c r="C95" s="22">
        <v>42.666666999999997</v>
      </c>
      <c r="D95" s="22">
        <v>57.333333000000003</v>
      </c>
    </row>
    <row r="96" spans="1:4" x14ac:dyDescent="0.2">
      <c r="A96" s="9" t="s">
        <v>388</v>
      </c>
      <c r="B96" s="9"/>
      <c r="C96" s="9"/>
      <c r="D96" s="9"/>
    </row>
    <row r="97" spans="1:4" x14ac:dyDescent="0.2">
      <c r="A97" s="20" t="s">
        <v>184</v>
      </c>
      <c r="B97" s="21">
        <v>54</v>
      </c>
      <c r="C97" s="22">
        <v>51.851852000000001</v>
      </c>
      <c r="D97" s="22">
        <v>48.148147999999999</v>
      </c>
    </row>
    <row r="98" spans="1:4" x14ac:dyDescent="0.2">
      <c r="A98" s="20" t="s">
        <v>185</v>
      </c>
      <c r="B98" s="21">
        <v>196</v>
      </c>
      <c r="C98" s="22">
        <v>40.306122000000002</v>
      </c>
      <c r="D98" s="22">
        <v>59.693877999999998</v>
      </c>
    </row>
    <row r="99" spans="1:4" x14ac:dyDescent="0.2">
      <c r="A99" s="20" t="s">
        <v>186</v>
      </c>
      <c r="B99" s="21">
        <v>310</v>
      </c>
      <c r="C99" s="22">
        <v>41.290323000000001</v>
      </c>
      <c r="D99" s="22">
        <v>58.709676999999999</v>
      </c>
    </row>
    <row r="100" spans="1:4" x14ac:dyDescent="0.2">
      <c r="A100" s="20" t="s">
        <v>187</v>
      </c>
      <c r="B100" s="21">
        <v>385</v>
      </c>
      <c r="C100" s="22">
        <v>48.311687999999997</v>
      </c>
      <c r="D100" s="22">
        <v>51.688312000000003</v>
      </c>
    </row>
    <row r="101" spans="1:4" x14ac:dyDescent="0.2">
      <c r="A101" s="20" t="s">
        <v>188</v>
      </c>
      <c r="B101" s="21">
        <v>361</v>
      </c>
      <c r="C101" s="22">
        <v>52.908586999999997</v>
      </c>
      <c r="D101" s="22">
        <v>47.091413000000003</v>
      </c>
    </row>
    <row r="102" spans="1:4" x14ac:dyDescent="0.2">
      <c r="A102" s="20" t="s">
        <v>189</v>
      </c>
      <c r="B102" s="21">
        <v>315</v>
      </c>
      <c r="C102" s="22">
        <v>49.841270000000002</v>
      </c>
      <c r="D102" s="22">
        <v>50.158729999999998</v>
      </c>
    </row>
    <row r="103" spans="1:4" x14ac:dyDescent="0.2">
      <c r="A103" s="20" t="s">
        <v>190</v>
      </c>
      <c r="B103" s="21">
        <v>364</v>
      </c>
      <c r="C103" s="22">
        <v>52.197802000000003</v>
      </c>
      <c r="D103" s="22">
        <v>47.802197999999997</v>
      </c>
    </row>
    <row r="104" spans="1:4" x14ac:dyDescent="0.2">
      <c r="A104" s="20" t="s">
        <v>191</v>
      </c>
      <c r="B104" s="21">
        <v>267</v>
      </c>
      <c r="C104" s="22">
        <v>50.936329999999998</v>
      </c>
      <c r="D104" s="22">
        <v>49.063670000000002</v>
      </c>
    </row>
    <row r="105" spans="1:4" x14ac:dyDescent="0.2">
      <c r="A105" s="20" t="s">
        <v>192</v>
      </c>
      <c r="B105" s="21">
        <v>90</v>
      </c>
      <c r="C105" s="22">
        <v>44.444443999999997</v>
      </c>
      <c r="D105" s="22">
        <v>55.555556000000003</v>
      </c>
    </row>
    <row r="106" spans="1:4" x14ac:dyDescent="0.2">
      <c r="A106" s="20" t="s">
        <v>193</v>
      </c>
      <c r="B106" s="21">
        <v>94</v>
      </c>
      <c r="C106" s="22">
        <v>54.255319</v>
      </c>
      <c r="D106" s="22">
        <v>45.744681</v>
      </c>
    </row>
    <row r="107" spans="1:4" x14ac:dyDescent="0.2">
      <c r="A107" s="20" t="s">
        <v>389</v>
      </c>
      <c r="B107" s="21">
        <v>47</v>
      </c>
      <c r="C107" s="22">
        <v>51.063830000000003</v>
      </c>
      <c r="D107" s="22">
        <v>48.936169999999997</v>
      </c>
    </row>
    <row r="108" spans="1:4" x14ac:dyDescent="0.2">
      <c r="A108" s="20" t="s">
        <v>366</v>
      </c>
      <c r="B108" s="21">
        <v>194</v>
      </c>
      <c r="C108" s="22">
        <v>34.536082</v>
      </c>
      <c r="D108" s="22">
        <v>65.463918000000007</v>
      </c>
    </row>
    <row r="109" spans="1:4" x14ac:dyDescent="0.2">
      <c r="A109" s="9" t="s">
        <v>390</v>
      </c>
      <c r="B109" s="9"/>
      <c r="C109" s="9"/>
      <c r="D109" s="9"/>
    </row>
    <row r="110" spans="1:4" x14ac:dyDescent="0.2">
      <c r="A110" s="20" t="s">
        <v>391</v>
      </c>
      <c r="B110" s="21">
        <v>633</v>
      </c>
      <c r="C110" s="22">
        <v>44.549762999999999</v>
      </c>
      <c r="D110" s="22">
        <v>55.450237000000001</v>
      </c>
    </row>
    <row r="111" spans="1:4" x14ac:dyDescent="0.2">
      <c r="A111" s="20" t="s">
        <v>392</v>
      </c>
      <c r="B111" s="21">
        <v>1123</v>
      </c>
      <c r="C111" s="22">
        <v>48.085484999999998</v>
      </c>
      <c r="D111" s="22">
        <v>51.914515000000002</v>
      </c>
    </row>
    <row r="112" spans="1:4" x14ac:dyDescent="0.2">
      <c r="A112" s="20" t="s">
        <v>393</v>
      </c>
      <c r="B112" s="21">
        <v>660</v>
      </c>
      <c r="C112" s="22">
        <v>51.212121000000003</v>
      </c>
      <c r="D112" s="22">
        <v>48.787878999999997</v>
      </c>
    </row>
    <row r="113" spans="1:4" x14ac:dyDescent="0.2">
      <c r="A113" s="20" t="s">
        <v>394</v>
      </c>
      <c r="B113" s="21">
        <v>261</v>
      </c>
      <c r="C113" s="22">
        <v>44.827585999999997</v>
      </c>
      <c r="D113" s="22">
        <v>55.172414000000003</v>
      </c>
    </row>
    <row r="114" spans="1:4" x14ac:dyDescent="0.2">
      <c r="A114" s="9" t="s">
        <v>395</v>
      </c>
      <c r="B114" s="9"/>
      <c r="C114" s="9"/>
      <c r="D114" s="9"/>
    </row>
    <row r="115" spans="1:4" x14ac:dyDescent="0.2">
      <c r="A115" s="20" t="s">
        <v>396</v>
      </c>
      <c r="B115" s="21">
        <v>329</v>
      </c>
      <c r="C115" s="22">
        <v>43.768996999999999</v>
      </c>
      <c r="D115" s="22">
        <v>56.231003000000001</v>
      </c>
    </row>
    <row r="116" spans="1:4" x14ac:dyDescent="0.2">
      <c r="A116" s="20" t="s">
        <v>397</v>
      </c>
      <c r="B116" s="21">
        <v>828</v>
      </c>
      <c r="C116" s="22">
        <v>49.154589000000001</v>
      </c>
      <c r="D116" s="22">
        <v>50.845410999999999</v>
      </c>
    </row>
    <row r="117" spans="1:4" x14ac:dyDescent="0.2">
      <c r="A117" s="20" t="s">
        <v>879</v>
      </c>
      <c r="B117" s="21">
        <v>499</v>
      </c>
      <c r="C117" s="22">
        <v>51.703406999999999</v>
      </c>
      <c r="D117" s="22">
        <v>48.296593000000001</v>
      </c>
    </row>
    <row r="118" spans="1:4" x14ac:dyDescent="0.2">
      <c r="A118" s="20" t="s">
        <v>398</v>
      </c>
      <c r="B118" s="21">
        <v>468</v>
      </c>
      <c r="C118" s="22">
        <v>46.367521000000004</v>
      </c>
      <c r="D118" s="22">
        <v>53.632478999999996</v>
      </c>
    </row>
    <row r="119" spans="1:4" x14ac:dyDescent="0.2">
      <c r="A119" s="20" t="s">
        <v>399</v>
      </c>
      <c r="B119" s="21">
        <v>257</v>
      </c>
      <c r="C119" s="22">
        <v>42.801555999999998</v>
      </c>
      <c r="D119" s="22">
        <v>57.198444000000002</v>
      </c>
    </row>
    <row r="120" spans="1:4" x14ac:dyDescent="0.2">
      <c r="A120" s="20" t="s">
        <v>400</v>
      </c>
      <c r="B120" s="21">
        <v>296</v>
      </c>
      <c r="C120" s="22">
        <v>47.635134999999998</v>
      </c>
      <c r="D120" s="22">
        <v>52.364865000000002</v>
      </c>
    </row>
    <row r="121" spans="1:4" x14ac:dyDescent="0.2">
      <c r="A121" s="9" t="s">
        <v>401</v>
      </c>
      <c r="B121" s="9"/>
      <c r="C121" s="9"/>
      <c r="D121" s="9"/>
    </row>
    <row r="122" spans="1:4" x14ac:dyDescent="0.2">
      <c r="A122" s="20" t="s">
        <v>878</v>
      </c>
      <c r="B122" s="21">
        <v>116</v>
      </c>
      <c r="C122" s="22">
        <v>42.241379000000002</v>
      </c>
      <c r="D122" s="22">
        <v>57.758620999999998</v>
      </c>
    </row>
    <row r="123" spans="1:4" x14ac:dyDescent="0.2">
      <c r="A123" s="20" t="s">
        <v>402</v>
      </c>
      <c r="B123" s="21">
        <v>213</v>
      </c>
      <c r="C123" s="22">
        <v>44.600938999999997</v>
      </c>
      <c r="D123" s="22">
        <v>55.399061000000003</v>
      </c>
    </row>
    <row r="124" spans="1:4" x14ac:dyDescent="0.2">
      <c r="A124" s="20" t="s">
        <v>397</v>
      </c>
      <c r="B124" s="21">
        <v>828</v>
      </c>
      <c r="C124" s="22">
        <v>49.154589000000001</v>
      </c>
      <c r="D124" s="22">
        <v>50.845410999999999</v>
      </c>
    </row>
    <row r="125" spans="1:4" x14ac:dyDescent="0.2">
      <c r="A125" s="20" t="s">
        <v>403</v>
      </c>
      <c r="B125" s="21">
        <v>133</v>
      </c>
      <c r="C125" s="22">
        <v>51.879699000000002</v>
      </c>
      <c r="D125" s="22">
        <v>48.120300999999998</v>
      </c>
    </row>
    <row r="126" spans="1:4" x14ac:dyDescent="0.2">
      <c r="A126" s="20" t="s">
        <v>404</v>
      </c>
      <c r="B126" s="21">
        <v>120</v>
      </c>
      <c r="C126" s="22">
        <v>52.5</v>
      </c>
      <c r="D126" s="22">
        <v>47.5</v>
      </c>
    </row>
    <row r="127" spans="1:4" x14ac:dyDescent="0.2">
      <c r="A127" s="20" t="s">
        <v>405</v>
      </c>
      <c r="B127" s="21">
        <v>246</v>
      </c>
      <c r="C127" s="22">
        <v>51.219512000000002</v>
      </c>
      <c r="D127" s="22">
        <v>48.780487999999998</v>
      </c>
    </row>
    <row r="128" spans="1:4" x14ac:dyDescent="0.2">
      <c r="A128" s="20" t="s">
        <v>398</v>
      </c>
      <c r="B128" s="21">
        <v>468</v>
      </c>
      <c r="C128" s="22">
        <v>46.367521000000004</v>
      </c>
      <c r="D128" s="22">
        <v>53.632478999999996</v>
      </c>
    </row>
    <row r="129" spans="1:4" x14ac:dyDescent="0.2">
      <c r="A129" s="20" t="s">
        <v>406</v>
      </c>
      <c r="B129" s="21">
        <v>180</v>
      </c>
      <c r="C129" s="22">
        <v>42.777777999999998</v>
      </c>
      <c r="D129" s="22">
        <v>57.222222000000002</v>
      </c>
    </row>
    <row r="130" spans="1:4" x14ac:dyDescent="0.2">
      <c r="A130" s="20" t="s">
        <v>407</v>
      </c>
      <c r="B130" s="21">
        <v>77</v>
      </c>
      <c r="C130" s="22">
        <v>42.857143000000001</v>
      </c>
      <c r="D130" s="22">
        <v>57.142856999999999</v>
      </c>
    </row>
    <row r="131" spans="1:4" x14ac:dyDescent="0.2">
      <c r="A131" s="33" t="s">
        <v>400</v>
      </c>
      <c r="B131" s="34">
        <v>296</v>
      </c>
      <c r="C131" s="35">
        <v>47.635134999999998</v>
      </c>
      <c r="D131" s="35">
        <v>52.364865000000002</v>
      </c>
    </row>
  </sheetData>
  <phoneticPr fontId="2"/>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8AF3EB-EBFF-4558-8854-6422A02D773E}">
  <dimension ref="A1:P129"/>
  <sheetViews>
    <sheetView workbookViewId="0"/>
  </sheetViews>
  <sheetFormatPr defaultColWidth="9" defaultRowHeight="12.6" x14ac:dyDescent="0.2"/>
  <cols>
    <col min="1" max="1" width="43" style="12" bestFit="1" customWidth="1"/>
    <col min="2" max="14" width="7.6640625" style="12" customWidth="1"/>
    <col min="15" max="15" width="7.6640625" style="30" customWidth="1"/>
    <col min="16" max="16" width="15.44140625" style="12" customWidth="1"/>
    <col min="17" max="256" width="7.6640625" style="12" customWidth="1"/>
    <col min="257" max="16384" width="9" style="12"/>
  </cols>
  <sheetData>
    <row r="1" spans="1:16" x14ac:dyDescent="0.2">
      <c r="A1" s="11" t="s">
        <v>3</v>
      </c>
      <c r="B1" s="7"/>
    </row>
    <row r="2" spans="1:16" x14ac:dyDescent="0.2">
      <c r="A2" s="15" t="str">
        <f xml:space="preserve"> HYPERLINK("#'目次'!B8","[2]")</f>
        <v>[2]</v>
      </c>
      <c r="B2" s="23" t="s">
        <v>334</v>
      </c>
    </row>
    <row r="3" spans="1:16" x14ac:dyDescent="0.2">
      <c r="A3" s="7" t="s">
        <v>3</v>
      </c>
      <c r="B3" s="8" t="s">
        <v>310</v>
      </c>
    </row>
    <row r="4" spans="1:16" s="18" customFormat="1" ht="37.799999999999997" x14ac:dyDescent="0.2">
      <c r="A4" s="16" t="s">
        <v>3</v>
      </c>
      <c r="B4" s="17" t="s">
        <v>335</v>
      </c>
      <c r="C4" s="17" t="s">
        <v>408</v>
      </c>
      <c r="D4" s="17" t="s">
        <v>409</v>
      </c>
      <c r="E4" s="17" t="s">
        <v>410</v>
      </c>
      <c r="F4" s="17" t="s">
        <v>411</v>
      </c>
      <c r="G4" s="17" t="s">
        <v>412</v>
      </c>
      <c r="H4" s="17" t="s">
        <v>413</v>
      </c>
      <c r="I4" s="17" t="s">
        <v>414</v>
      </c>
      <c r="J4" s="17" t="s">
        <v>415</v>
      </c>
      <c r="K4" s="17" t="s">
        <v>416</v>
      </c>
      <c r="L4" s="17" t="s">
        <v>417</v>
      </c>
      <c r="M4" s="17" t="s">
        <v>418</v>
      </c>
      <c r="N4" s="17" t="s">
        <v>419</v>
      </c>
      <c r="O4" s="31" t="s">
        <v>420</v>
      </c>
      <c r="P4" s="17" t="s">
        <v>421</v>
      </c>
    </row>
    <row r="5" spans="1:16" x14ac:dyDescent="0.2">
      <c r="A5" s="19" t="s">
        <v>338</v>
      </c>
      <c r="B5" s="10">
        <v>2677</v>
      </c>
      <c r="C5" s="13">
        <v>22.786701999999998</v>
      </c>
      <c r="D5" s="13">
        <v>28.203213000000002</v>
      </c>
      <c r="E5" s="13">
        <v>22.450503999999999</v>
      </c>
      <c r="F5" s="13">
        <v>15.875980999999999</v>
      </c>
      <c r="G5" s="13">
        <v>8.1060890000000008</v>
      </c>
      <c r="H5" s="13">
        <v>2.0918939999999999</v>
      </c>
      <c r="I5" s="13">
        <v>0.48561799999999999</v>
      </c>
      <c r="J5" s="13">
        <v>50.989913999999999</v>
      </c>
      <c r="K5" s="13">
        <v>38.326484999999998</v>
      </c>
      <c r="L5" s="13">
        <v>10.683600999999999</v>
      </c>
      <c r="M5" s="13">
        <v>49.010086000000001</v>
      </c>
      <c r="N5" s="13">
        <v>75.207322000000005</v>
      </c>
      <c r="O5" s="13">
        <v>74</v>
      </c>
      <c r="P5" s="37">
        <v>75</v>
      </c>
    </row>
    <row r="6" spans="1:16" x14ac:dyDescent="0.2">
      <c r="A6" s="9" t="s">
        <v>339</v>
      </c>
      <c r="B6" s="9"/>
      <c r="C6" s="9"/>
      <c r="D6" s="9"/>
      <c r="E6" s="9"/>
      <c r="F6" s="9"/>
      <c r="G6" s="9"/>
      <c r="H6" s="9"/>
      <c r="I6" s="9"/>
      <c r="J6" s="9"/>
      <c r="K6" s="9"/>
      <c r="L6" s="9"/>
      <c r="M6" s="9"/>
      <c r="N6" s="9"/>
      <c r="O6" s="32"/>
      <c r="P6" s="38"/>
    </row>
    <row r="7" spans="1:16" x14ac:dyDescent="0.2">
      <c r="A7" s="20" t="s">
        <v>340</v>
      </c>
      <c r="B7" s="21">
        <v>1277</v>
      </c>
      <c r="C7" s="22">
        <v>23.335944000000001</v>
      </c>
      <c r="D7" s="22">
        <v>30.383711999999999</v>
      </c>
      <c r="E7" s="22">
        <v>23.414252000000001</v>
      </c>
      <c r="F7" s="22">
        <v>15.035239000000001</v>
      </c>
      <c r="G7" s="22">
        <v>6.029757</v>
      </c>
      <c r="H7" s="22">
        <v>1.487862</v>
      </c>
      <c r="I7" s="22">
        <v>0.31323400000000001</v>
      </c>
      <c r="J7" s="22">
        <v>53.719655000000003</v>
      </c>
      <c r="K7" s="22">
        <v>38.449491000000002</v>
      </c>
      <c r="L7" s="22">
        <v>7.8308540000000004</v>
      </c>
      <c r="M7" s="22">
        <v>46.280344999999997</v>
      </c>
      <c r="N7" s="22">
        <v>74.725137000000004</v>
      </c>
      <c r="O7" s="22">
        <v>74</v>
      </c>
      <c r="P7" s="39" t="s">
        <v>836</v>
      </c>
    </row>
    <row r="8" spans="1:16" x14ac:dyDescent="0.2">
      <c r="A8" s="20" t="s">
        <v>341</v>
      </c>
      <c r="B8" s="21">
        <v>1400</v>
      </c>
      <c r="C8" s="22">
        <v>22.285713999999999</v>
      </c>
      <c r="D8" s="22">
        <v>26.214286000000001</v>
      </c>
      <c r="E8" s="22">
        <v>21.571428999999998</v>
      </c>
      <c r="F8" s="22">
        <v>16.642856999999999</v>
      </c>
      <c r="G8" s="22">
        <v>10</v>
      </c>
      <c r="H8" s="22">
        <v>2.6428569999999998</v>
      </c>
      <c r="I8" s="22">
        <v>0.64285700000000001</v>
      </c>
      <c r="J8" s="22">
        <v>48.5</v>
      </c>
      <c r="K8" s="22">
        <v>38.214286000000001</v>
      </c>
      <c r="L8" s="22">
        <v>13.285714</v>
      </c>
      <c r="M8" s="22">
        <v>51.5</v>
      </c>
      <c r="N8" s="22">
        <v>75.647143</v>
      </c>
      <c r="O8" s="22">
        <v>75</v>
      </c>
      <c r="P8" s="39">
        <v>75</v>
      </c>
    </row>
    <row r="9" spans="1:16" x14ac:dyDescent="0.2">
      <c r="A9" s="9" t="s">
        <v>342</v>
      </c>
      <c r="B9" s="9"/>
      <c r="C9" s="9"/>
      <c r="D9" s="9"/>
      <c r="E9" s="9"/>
      <c r="F9" s="9"/>
      <c r="G9" s="9"/>
      <c r="H9" s="9"/>
      <c r="I9" s="9"/>
      <c r="J9" s="9"/>
      <c r="K9" s="9"/>
      <c r="L9" s="9"/>
      <c r="M9" s="9"/>
      <c r="N9" s="9"/>
      <c r="O9" s="32"/>
      <c r="P9" s="38"/>
    </row>
    <row r="10" spans="1:16" x14ac:dyDescent="0.2">
      <c r="A10" s="20" t="s">
        <v>343</v>
      </c>
      <c r="B10" s="21">
        <v>610</v>
      </c>
      <c r="C10" s="22">
        <v>100</v>
      </c>
      <c r="D10" s="22">
        <v>0</v>
      </c>
      <c r="E10" s="22">
        <v>0</v>
      </c>
      <c r="F10" s="22">
        <v>0</v>
      </c>
      <c r="G10" s="22">
        <v>0</v>
      </c>
      <c r="H10" s="22">
        <v>0</v>
      </c>
      <c r="I10" s="22">
        <v>0</v>
      </c>
      <c r="J10" s="22">
        <v>100</v>
      </c>
      <c r="K10" s="22">
        <v>0</v>
      </c>
      <c r="L10" s="22">
        <v>0</v>
      </c>
      <c r="M10" s="22">
        <v>0</v>
      </c>
      <c r="N10" s="22">
        <v>67.116393000000002</v>
      </c>
      <c r="O10" s="22">
        <v>67</v>
      </c>
      <c r="P10" s="39">
        <v>68</v>
      </c>
    </row>
    <row r="11" spans="1:16" x14ac:dyDescent="0.2">
      <c r="A11" s="20" t="s">
        <v>344</v>
      </c>
      <c r="B11" s="21">
        <v>755</v>
      </c>
      <c r="C11" s="22">
        <v>0</v>
      </c>
      <c r="D11" s="22">
        <v>100</v>
      </c>
      <c r="E11" s="22">
        <v>0</v>
      </c>
      <c r="F11" s="22">
        <v>0</v>
      </c>
      <c r="G11" s="22">
        <v>0</v>
      </c>
      <c r="H11" s="22">
        <v>0</v>
      </c>
      <c r="I11" s="22">
        <v>0</v>
      </c>
      <c r="J11" s="22">
        <v>100</v>
      </c>
      <c r="K11" s="22">
        <v>0</v>
      </c>
      <c r="L11" s="22">
        <v>0</v>
      </c>
      <c r="M11" s="22">
        <v>0</v>
      </c>
      <c r="N11" s="22">
        <v>72.098012999999995</v>
      </c>
      <c r="O11" s="22">
        <v>72</v>
      </c>
      <c r="P11" s="39">
        <v>73</v>
      </c>
    </row>
    <row r="12" spans="1:16" x14ac:dyDescent="0.2">
      <c r="A12" s="20" t="s">
        <v>345</v>
      </c>
      <c r="B12" s="21">
        <v>601</v>
      </c>
      <c r="C12" s="22">
        <v>0</v>
      </c>
      <c r="D12" s="22">
        <v>0</v>
      </c>
      <c r="E12" s="22">
        <v>100</v>
      </c>
      <c r="F12" s="22">
        <v>0</v>
      </c>
      <c r="G12" s="22">
        <v>0</v>
      </c>
      <c r="H12" s="22">
        <v>0</v>
      </c>
      <c r="I12" s="22">
        <v>0</v>
      </c>
      <c r="J12" s="22">
        <v>0</v>
      </c>
      <c r="K12" s="22">
        <v>100</v>
      </c>
      <c r="L12" s="22">
        <v>0</v>
      </c>
      <c r="M12" s="22">
        <v>100</v>
      </c>
      <c r="N12" s="22">
        <v>76.605656999999994</v>
      </c>
      <c r="O12" s="22">
        <v>76</v>
      </c>
      <c r="P12" s="39">
        <v>75</v>
      </c>
    </row>
    <row r="13" spans="1:16" x14ac:dyDescent="0.2">
      <c r="A13" s="20" t="s">
        <v>346</v>
      </c>
      <c r="B13" s="21">
        <v>425</v>
      </c>
      <c r="C13" s="22">
        <v>0</v>
      </c>
      <c r="D13" s="22">
        <v>0</v>
      </c>
      <c r="E13" s="22">
        <v>0</v>
      </c>
      <c r="F13" s="22">
        <v>100</v>
      </c>
      <c r="G13" s="22">
        <v>0</v>
      </c>
      <c r="H13" s="22">
        <v>0</v>
      </c>
      <c r="I13" s="22">
        <v>0</v>
      </c>
      <c r="J13" s="22">
        <v>0</v>
      </c>
      <c r="K13" s="22">
        <v>100</v>
      </c>
      <c r="L13" s="22">
        <v>0</v>
      </c>
      <c r="M13" s="22">
        <v>100</v>
      </c>
      <c r="N13" s="22">
        <v>81.703529000000003</v>
      </c>
      <c r="O13" s="22">
        <v>82</v>
      </c>
      <c r="P13" s="39">
        <v>80</v>
      </c>
    </row>
    <row r="14" spans="1:16" x14ac:dyDescent="0.2">
      <c r="A14" s="20" t="s">
        <v>347</v>
      </c>
      <c r="B14" s="21">
        <v>217</v>
      </c>
      <c r="C14" s="22">
        <v>0</v>
      </c>
      <c r="D14" s="22">
        <v>0</v>
      </c>
      <c r="E14" s="22">
        <v>0</v>
      </c>
      <c r="F14" s="22">
        <v>0</v>
      </c>
      <c r="G14" s="22">
        <v>100</v>
      </c>
      <c r="H14" s="22">
        <v>0</v>
      </c>
      <c r="I14" s="22">
        <v>0</v>
      </c>
      <c r="J14" s="22">
        <v>0</v>
      </c>
      <c r="K14" s="22">
        <v>0</v>
      </c>
      <c r="L14" s="22">
        <v>100</v>
      </c>
      <c r="M14" s="22">
        <v>100</v>
      </c>
      <c r="N14" s="22">
        <v>86.686635999999993</v>
      </c>
      <c r="O14" s="22">
        <v>86</v>
      </c>
      <c r="P14" s="39">
        <v>85</v>
      </c>
    </row>
    <row r="15" spans="1:16" x14ac:dyDescent="0.2">
      <c r="A15" s="20" t="s">
        <v>348</v>
      </c>
      <c r="B15" s="21">
        <v>56</v>
      </c>
      <c r="C15" s="22">
        <v>0</v>
      </c>
      <c r="D15" s="22">
        <v>0</v>
      </c>
      <c r="E15" s="22">
        <v>0</v>
      </c>
      <c r="F15" s="22">
        <v>0</v>
      </c>
      <c r="G15" s="22">
        <v>0</v>
      </c>
      <c r="H15" s="22">
        <v>100</v>
      </c>
      <c r="I15" s="22">
        <v>0</v>
      </c>
      <c r="J15" s="22">
        <v>0</v>
      </c>
      <c r="K15" s="22">
        <v>0</v>
      </c>
      <c r="L15" s="22">
        <v>100</v>
      </c>
      <c r="M15" s="22">
        <v>100</v>
      </c>
      <c r="N15" s="22">
        <v>91.535713999999999</v>
      </c>
      <c r="O15" s="22">
        <v>91.5</v>
      </c>
      <c r="P15" s="39">
        <v>90</v>
      </c>
    </row>
    <row r="16" spans="1:16" x14ac:dyDescent="0.2">
      <c r="A16" s="20" t="s">
        <v>349</v>
      </c>
      <c r="B16" s="21">
        <v>13</v>
      </c>
      <c r="C16" s="22">
        <v>0</v>
      </c>
      <c r="D16" s="22">
        <v>0</v>
      </c>
      <c r="E16" s="22">
        <v>0</v>
      </c>
      <c r="F16" s="22">
        <v>0</v>
      </c>
      <c r="G16" s="22">
        <v>0</v>
      </c>
      <c r="H16" s="22">
        <v>0</v>
      </c>
      <c r="I16" s="22">
        <v>100</v>
      </c>
      <c r="J16" s="22">
        <v>0</v>
      </c>
      <c r="K16" s="22">
        <v>0</v>
      </c>
      <c r="L16" s="22">
        <v>100</v>
      </c>
      <c r="M16" s="22">
        <v>100</v>
      </c>
      <c r="N16" s="22">
        <v>96.461538000000004</v>
      </c>
      <c r="O16" s="22">
        <v>96</v>
      </c>
      <c r="P16" s="39">
        <v>95</v>
      </c>
    </row>
    <row r="17" spans="1:16" x14ac:dyDescent="0.2">
      <c r="A17" s="20" t="s">
        <v>350</v>
      </c>
      <c r="B17" s="21">
        <v>1365</v>
      </c>
      <c r="C17" s="22">
        <v>44.688645000000001</v>
      </c>
      <c r="D17" s="22">
        <v>55.311354999999999</v>
      </c>
      <c r="E17" s="22">
        <v>0</v>
      </c>
      <c r="F17" s="22">
        <v>0</v>
      </c>
      <c r="G17" s="22">
        <v>0</v>
      </c>
      <c r="H17" s="22">
        <v>0</v>
      </c>
      <c r="I17" s="22">
        <v>0</v>
      </c>
      <c r="J17" s="22">
        <v>100</v>
      </c>
      <c r="K17" s="22">
        <v>0</v>
      </c>
      <c r="L17" s="22">
        <v>0</v>
      </c>
      <c r="M17" s="22">
        <v>0</v>
      </c>
      <c r="N17" s="22">
        <v>69.871795000000006</v>
      </c>
      <c r="O17" s="22">
        <v>70</v>
      </c>
      <c r="P17" s="39">
        <v>73</v>
      </c>
    </row>
    <row r="18" spans="1:16" x14ac:dyDescent="0.2">
      <c r="A18" s="20" t="s">
        <v>351</v>
      </c>
      <c r="B18" s="21">
        <v>1026</v>
      </c>
      <c r="C18" s="22">
        <v>0</v>
      </c>
      <c r="D18" s="22">
        <v>0</v>
      </c>
      <c r="E18" s="22">
        <v>58.576998000000003</v>
      </c>
      <c r="F18" s="22">
        <v>41.423001999999997</v>
      </c>
      <c r="G18" s="22">
        <v>0</v>
      </c>
      <c r="H18" s="22">
        <v>0</v>
      </c>
      <c r="I18" s="22">
        <v>0</v>
      </c>
      <c r="J18" s="22">
        <v>0</v>
      </c>
      <c r="K18" s="22">
        <v>100</v>
      </c>
      <c r="L18" s="22">
        <v>0</v>
      </c>
      <c r="M18" s="22">
        <v>100</v>
      </c>
      <c r="N18" s="22">
        <v>78.717348999999999</v>
      </c>
      <c r="O18" s="22">
        <v>79</v>
      </c>
      <c r="P18" s="39">
        <v>75</v>
      </c>
    </row>
    <row r="19" spans="1:16" x14ac:dyDescent="0.2">
      <c r="A19" s="20" t="s">
        <v>352</v>
      </c>
      <c r="B19" s="21">
        <v>286</v>
      </c>
      <c r="C19" s="22">
        <v>0</v>
      </c>
      <c r="D19" s="22">
        <v>0</v>
      </c>
      <c r="E19" s="22">
        <v>0</v>
      </c>
      <c r="F19" s="22">
        <v>0</v>
      </c>
      <c r="G19" s="22">
        <v>75.874126000000004</v>
      </c>
      <c r="H19" s="22">
        <v>19.58042</v>
      </c>
      <c r="I19" s="22">
        <v>4.5454549999999996</v>
      </c>
      <c r="J19" s="22">
        <v>0</v>
      </c>
      <c r="K19" s="22">
        <v>0</v>
      </c>
      <c r="L19" s="22">
        <v>100</v>
      </c>
      <c r="M19" s="22">
        <v>100</v>
      </c>
      <c r="N19" s="22">
        <v>88.080420000000004</v>
      </c>
      <c r="O19" s="22">
        <v>88</v>
      </c>
      <c r="P19" s="39">
        <v>85</v>
      </c>
    </row>
    <row r="20" spans="1:16" x14ac:dyDescent="0.2">
      <c r="A20" s="20" t="s">
        <v>353</v>
      </c>
      <c r="B20" s="21">
        <v>1312</v>
      </c>
      <c r="C20" s="22">
        <v>0</v>
      </c>
      <c r="D20" s="22">
        <v>0</v>
      </c>
      <c r="E20" s="22">
        <v>45.807926999999999</v>
      </c>
      <c r="F20" s="22">
        <v>32.393293</v>
      </c>
      <c r="G20" s="22">
        <v>16.539634</v>
      </c>
      <c r="H20" s="22">
        <v>4.2682929999999999</v>
      </c>
      <c r="I20" s="22">
        <v>0.99085400000000001</v>
      </c>
      <c r="J20" s="22">
        <v>0</v>
      </c>
      <c r="K20" s="22">
        <v>78.201220000000006</v>
      </c>
      <c r="L20" s="22">
        <v>21.798780000000001</v>
      </c>
      <c r="M20" s="22">
        <v>100</v>
      </c>
      <c r="N20" s="22">
        <v>80.758384000000007</v>
      </c>
      <c r="O20" s="22">
        <v>80</v>
      </c>
      <c r="P20" s="39">
        <v>75</v>
      </c>
    </row>
    <row r="21" spans="1:16" x14ac:dyDescent="0.2">
      <c r="A21" s="9" t="s">
        <v>354</v>
      </c>
      <c r="B21" s="10">
        <v>298</v>
      </c>
      <c r="C21" s="13">
        <v>100</v>
      </c>
      <c r="D21" s="13">
        <v>0</v>
      </c>
      <c r="E21" s="13">
        <v>0</v>
      </c>
      <c r="F21" s="13">
        <v>0</v>
      </c>
      <c r="G21" s="13">
        <v>0</v>
      </c>
      <c r="H21" s="13">
        <v>0</v>
      </c>
      <c r="I21" s="13">
        <v>0</v>
      </c>
      <c r="J21" s="13">
        <v>100</v>
      </c>
      <c r="K21" s="13">
        <v>0</v>
      </c>
      <c r="L21" s="13">
        <v>0</v>
      </c>
      <c r="M21" s="13">
        <v>0</v>
      </c>
      <c r="N21" s="13">
        <v>67.130871999999997</v>
      </c>
      <c r="O21" s="13">
        <v>67</v>
      </c>
      <c r="P21" s="37">
        <v>69</v>
      </c>
    </row>
    <row r="22" spans="1:16" x14ac:dyDescent="0.2">
      <c r="A22" s="20" t="s">
        <v>344</v>
      </c>
      <c r="B22" s="21">
        <v>388</v>
      </c>
      <c r="C22" s="22">
        <v>0</v>
      </c>
      <c r="D22" s="22">
        <v>100</v>
      </c>
      <c r="E22" s="22">
        <v>0</v>
      </c>
      <c r="F22" s="22">
        <v>0</v>
      </c>
      <c r="G22" s="22">
        <v>0</v>
      </c>
      <c r="H22" s="22">
        <v>0</v>
      </c>
      <c r="I22" s="22">
        <v>0</v>
      </c>
      <c r="J22" s="22">
        <v>100</v>
      </c>
      <c r="K22" s="22">
        <v>0</v>
      </c>
      <c r="L22" s="22">
        <v>0</v>
      </c>
      <c r="M22" s="22">
        <v>0</v>
      </c>
      <c r="N22" s="22">
        <v>72.208763000000005</v>
      </c>
      <c r="O22" s="22">
        <v>72</v>
      </c>
      <c r="P22" s="39">
        <v>74</v>
      </c>
    </row>
    <row r="23" spans="1:16" x14ac:dyDescent="0.2">
      <c r="A23" s="20" t="s">
        <v>345</v>
      </c>
      <c r="B23" s="21">
        <v>299</v>
      </c>
      <c r="C23" s="22">
        <v>0</v>
      </c>
      <c r="D23" s="22">
        <v>0</v>
      </c>
      <c r="E23" s="22">
        <v>100</v>
      </c>
      <c r="F23" s="22">
        <v>0</v>
      </c>
      <c r="G23" s="22">
        <v>0</v>
      </c>
      <c r="H23" s="22">
        <v>0</v>
      </c>
      <c r="I23" s="22">
        <v>0</v>
      </c>
      <c r="J23" s="22">
        <v>0</v>
      </c>
      <c r="K23" s="22">
        <v>100</v>
      </c>
      <c r="L23" s="22">
        <v>0</v>
      </c>
      <c r="M23" s="22">
        <v>100</v>
      </c>
      <c r="N23" s="22">
        <v>76.565217000000004</v>
      </c>
      <c r="O23" s="22">
        <v>76</v>
      </c>
      <c r="P23" s="39">
        <v>75</v>
      </c>
    </row>
    <row r="24" spans="1:16" x14ac:dyDescent="0.2">
      <c r="A24" s="20" t="s">
        <v>346</v>
      </c>
      <c r="B24" s="21">
        <v>192</v>
      </c>
      <c r="C24" s="22">
        <v>0</v>
      </c>
      <c r="D24" s="22">
        <v>0</v>
      </c>
      <c r="E24" s="22">
        <v>0</v>
      </c>
      <c r="F24" s="22">
        <v>100</v>
      </c>
      <c r="G24" s="22">
        <v>0</v>
      </c>
      <c r="H24" s="22">
        <v>0</v>
      </c>
      <c r="I24" s="22">
        <v>0</v>
      </c>
      <c r="J24" s="22">
        <v>0</v>
      </c>
      <c r="K24" s="22">
        <v>100</v>
      </c>
      <c r="L24" s="22">
        <v>0</v>
      </c>
      <c r="M24" s="22">
        <v>100</v>
      </c>
      <c r="N24" s="22">
        <v>81.765625</v>
      </c>
      <c r="O24" s="22">
        <v>82</v>
      </c>
      <c r="P24" s="39">
        <v>81</v>
      </c>
    </row>
    <row r="25" spans="1:16" x14ac:dyDescent="0.2">
      <c r="A25" s="20" t="s">
        <v>347</v>
      </c>
      <c r="B25" s="21">
        <v>77</v>
      </c>
      <c r="C25" s="22">
        <v>0</v>
      </c>
      <c r="D25" s="22">
        <v>0</v>
      </c>
      <c r="E25" s="22">
        <v>0</v>
      </c>
      <c r="F25" s="22">
        <v>0</v>
      </c>
      <c r="G25" s="22">
        <v>100</v>
      </c>
      <c r="H25" s="22">
        <v>0</v>
      </c>
      <c r="I25" s="22">
        <v>0</v>
      </c>
      <c r="J25" s="22">
        <v>0</v>
      </c>
      <c r="K25" s="22">
        <v>0</v>
      </c>
      <c r="L25" s="22">
        <v>100</v>
      </c>
      <c r="M25" s="22">
        <v>100</v>
      </c>
      <c r="N25" s="22">
        <v>86.714286000000001</v>
      </c>
      <c r="O25" s="22">
        <v>87</v>
      </c>
      <c r="P25" s="39" t="s">
        <v>837</v>
      </c>
    </row>
    <row r="26" spans="1:16" x14ac:dyDescent="0.2">
      <c r="A26" s="20" t="s">
        <v>348</v>
      </c>
      <c r="B26" s="21">
        <v>19</v>
      </c>
      <c r="C26" s="22">
        <v>0</v>
      </c>
      <c r="D26" s="22">
        <v>0</v>
      </c>
      <c r="E26" s="22">
        <v>0</v>
      </c>
      <c r="F26" s="22">
        <v>0</v>
      </c>
      <c r="G26" s="22">
        <v>0</v>
      </c>
      <c r="H26" s="22">
        <v>100</v>
      </c>
      <c r="I26" s="22">
        <v>0</v>
      </c>
      <c r="J26" s="22">
        <v>0</v>
      </c>
      <c r="K26" s="22">
        <v>0</v>
      </c>
      <c r="L26" s="22">
        <v>100</v>
      </c>
      <c r="M26" s="22">
        <v>100</v>
      </c>
      <c r="N26" s="22">
        <v>91.894737000000006</v>
      </c>
      <c r="O26" s="22">
        <v>92</v>
      </c>
      <c r="P26" s="39">
        <v>93</v>
      </c>
    </row>
    <row r="27" spans="1:16" x14ac:dyDescent="0.2">
      <c r="A27" s="20" t="s">
        <v>349</v>
      </c>
      <c r="B27" s="21">
        <v>4</v>
      </c>
      <c r="C27" s="22">
        <v>0</v>
      </c>
      <c r="D27" s="22">
        <v>0</v>
      </c>
      <c r="E27" s="22">
        <v>0</v>
      </c>
      <c r="F27" s="22">
        <v>0</v>
      </c>
      <c r="G27" s="22">
        <v>0</v>
      </c>
      <c r="H27" s="22">
        <v>0</v>
      </c>
      <c r="I27" s="22">
        <v>100</v>
      </c>
      <c r="J27" s="22">
        <v>0</v>
      </c>
      <c r="K27" s="22">
        <v>0</v>
      </c>
      <c r="L27" s="22">
        <v>100</v>
      </c>
      <c r="M27" s="22">
        <v>100</v>
      </c>
      <c r="N27" s="22">
        <v>96.75</v>
      </c>
      <c r="O27" s="22">
        <v>96.5</v>
      </c>
      <c r="P27" s="39">
        <v>95</v>
      </c>
    </row>
    <row r="28" spans="1:16" x14ac:dyDescent="0.2">
      <c r="A28" s="20" t="s">
        <v>350</v>
      </c>
      <c r="B28" s="21">
        <v>686</v>
      </c>
      <c r="C28" s="22">
        <v>43.440232999999999</v>
      </c>
      <c r="D28" s="22">
        <v>56.559767000000001</v>
      </c>
      <c r="E28" s="22">
        <v>0</v>
      </c>
      <c r="F28" s="22">
        <v>0</v>
      </c>
      <c r="G28" s="22">
        <v>0</v>
      </c>
      <c r="H28" s="22">
        <v>0</v>
      </c>
      <c r="I28" s="22">
        <v>0</v>
      </c>
      <c r="J28" s="22">
        <v>100</v>
      </c>
      <c r="K28" s="22">
        <v>0</v>
      </c>
      <c r="L28" s="22">
        <v>0</v>
      </c>
      <c r="M28" s="22">
        <v>0</v>
      </c>
      <c r="N28" s="22">
        <v>70.002915000000002</v>
      </c>
      <c r="O28" s="22">
        <v>70</v>
      </c>
      <c r="P28" s="39">
        <v>74</v>
      </c>
    </row>
    <row r="29" spans="1:16" x14ac:dyDescent="0.2">
      <c r="A29" s="20" t="s">
        <v>351</v>
      </c>
      <c r="B29" s="21">
        <v>491</v>
      </c>
      <c r="C29" s="22">
        <v>0</v>
      </c>
      <c r="D29" s="22">
        <v>0</v>
      </c>
      <c r="E29" s="22">
        <v>60.896129999999999</v>
      </c>
      <c r="F29" s="22">
        <v>39.103870000000001</v>
      </c>
      <c r="G29" s="22">
        <v>0</v>
      </c>
      <c r="H29" s="22">
        <v>0</v>
      </c>
      <c r="I29" s="22">
        <v>0</v>
      </c>
      <c r="J29" s="22">
        <v>0</v>
      </c>
      <c r="K29" s="22">
        <v>100</v>
      </c>
      <c r="L29" s="22">
        <v>0</v>
      </c>
      <c r="M29" s="22">
        <v>100</v>
      </c>
      <c r="N29" s="22">
        <v>78.598777999999996</v>
      </c>
      <c r="O29" s="22">
        <v>78</v>
      </c>
      <c r="P29" s="39">
        <v>75</v>
      </c>
    </row>
    <row r="30" spans="1:16" x14ac:dyDescent="0.2">
      <c r="A30" s="20" t="s">
        <v>352</v>
      </c>
      <c r="B30" s="21">
        <v>100</v>
      </c>
      <c r="C30" s="22">
        <v>0</v>
      </c>
      <c r="D30" s="22">
        <v>0</v>
      </c>
      <c r="E30" s="22">
        <v>0</v>
      </c>
      <c r="F30" s="22">
        <v>0</v>
      </c>
      <c r="G30" s="22">
        <v>77</v>
      </c>
      <c r="H30" s="22">
        <v>19</v>
      </c>
      <c r="I30" s="22">
        <v>4</v>
      </c>
      <c r="J30" s="22">
        <v>0</v>
      </c>
      <c r="K30" s="22">
        <v>0</v>
      </c>
      <c r="L30" s="22">
        <v>100</v>
      </c>
      <c r="M30" s="22">
        <v>100</v>
      </c>
      <c r="N30" s="22">
        <v>88.1</v>
      </c>
      <c r="O30" s="22">
        <v>87.5</v>
      </c>
      <c r="P30" s="39" t="s">
        <v>837</v>
      </c>
    </row>
    <row r="31" spans="1:16" x14ac:dyDescent="0.2">
      <c r="A31" s="20" t="s">
        <v>353</v>
      </c>
      <c r="B31" s="21">
        <v>591</v>
      </c>
      <c r="C31" s="22">
        <v>0</v>
      </c>
      <c r="D31" s="22">
        <v>0</v>
      </c>
      <c r="E31" s="22">
        <v>50.592216999999998</v>
      </c>
      <c r="F31" s="22">
        <v>32.487310000000001</v>
      </c>
      <c r="G31" s="22">
        <v>13.028765</v>
      </c>
      <c r="H31" s="22">
        <v>3.21489</v>
      </c>
      <c r="I31" s="22">
        <v>0.67681899999999995</v>
      </c>
      <c r="J31" s="22">
        <v>0</v>
      </c>
      <c r="K31" s="22">
        <v>83.079526000000001</v>
      </c>
      <c r="L31" s="22">
        <v>16.920473999999999</v>
      </c>
      <c r="M31" s="22">
        <v>100</v>
      </c>
      <c r="N31" s="22">
        <v>80.206429999999997</v>
      </c>
      <c r="O31" s="22">
        <v>79</v>
      </c>
      <c r="P31" s="39">
        <v>75</v>
      </c>
    </row>
    <row r="32" spans="1:16" x14ac:dyDescent="0.2">
      <c r="A32" s="9" t="s">
        <v>355</v>
      </c>
      <c r="B32" s="10">
        <v>312</v>
      </c>
      <c r="C32" s="13">
        <v>100</v>
      </c>
      <c r="D32" s="13">
        <v>0</v>
      </c>
      <c r="E32" s="13">
        <v>0</v>
      </c>
      <c r="F32" s="13">
        <v>0</v>
      </c>
      <c r="G32" s="13">
        <v>0</v>
      </c>
      <c r="H32" s="13">
        <v>0</v>
      </c>
      <c r="I32" s="13">
        <v>0</v>
      </c>
      <c r="J32" s="13">
        <v>100</v>
      </c>
      <c r="K32" s="13">
        <v>0</v>
      </c>
      <c r="L32" s="13">
        <v>0</v>
      </c>
      <c r="M32" s="13">
        <v>0</v>
      </c>
      <c r="N32" s="13">
        <v>67.102564000000001</v>
      </c>
      <c r="O32" s="13">
        <v>67</v>
      </c>
      <c r="P32" s="37">
        <v>68</v>
      </c>
    </row>
    <row r="33" spans="1:16" x14ac:dyDescent="0.2">
      <c r="A33" s="20" t="s">
        <v>344</v>
      </c>
      <c r="B33" s="21">
        <v>367</v>
      </c>
      <c r="C33" s="22">
        <v>0</v>
      </c>
      <c r="D33" s="22">
        <v>100</v>
      </c>
      <c r="E33" s="22">
        <v>0</v>
      </c>
      <c r="F33" s="22">
        <v>0</v>
      </c>
      <c r="G33" s="22">
        <v>0</v>
      </c>
      <c r="H33" s="22">
        <v>0</v>
      </c>
      <c r="I33" s="22">
        <v>0</v>
      </c>
      <c r="J33" s="22">
        <v>100</v>
      </c>
      <c r="K33" s="22">
        <v>0</v>
      </c>
      <c r="L33" s="22">
        <v>0</v>
      </c>
      <c r="M33" s="22">
        <v>0</v>
      </c>
      <c r="N33" s="22">
        <v>71.980925999999997</v>
      </c>
      <c r="O33" s="22">
        <v>72</v>
      </c>
      <c r="P33" s="39">
        <v>70</v>
      </c>
    </row>
    <row r="34" spans="1:16" x14ac:dyDescent="0.2">
      <c r="A34" s="20" t="s">
        <v>345</v>
      </c>
      <c r="B34" s="21">
        <v>302</v>
      </c>
      <c r="C34" s="22">
        <v>0</v>
      </c>
      <c r="D34" s="22">
        <v>0</v>
      </c>
      <c r="E34" s="22">
        <v>100</v>
      </c>
      <c r="F34" s="22">
        <v>0</v>
      </c>
      <c r="G34" s="22">
        <v>0</v>
      </c>
      <c r="H34" s="22">
        <v>0</v>
      </c>
      <c r="I34" s="22">
        <v>0</v>
      </c>
      <c r="J34" s="22">
        <v>0</v>
      </c>
      <c r="K34" s="22">
        <v>100</v>
      </c>
      <c r="L34" s="22">
        <v>0</v>
      </c>
      <c r="M34" s="22">
        <v>100</v>
      </c>
      <c r="N34" s="22">
        <v>76.645695000000003</v>
      </c>
      <c r="O34" s="22">
        <v>76</v>
      </c>
      <c r="P34" s="39">
        <v>75</v>
      </c>
    </row>
    <row r="35" spans="1:16" x14ac:dyDescent="0.2">
      <c r="A35" s="20" t="s">
        <v>346</v>
      </c>
      <c r="B35" s="21">
        <v>233</v>
      </c>
      <c r="C35" s="22">
        <v>0</v>
      </c>
      <c r="D35" s="22">
        <v>0</v>
      </c>
      <c r="E35" s="22">
        <v>0</v>
      </c>
      <c r="F35" s="22">
        <v>100</v>
      </c>
      <c r="G35" s="22">
        <v>0</v>
      </c>
      <c r="H35" s="22">
        <v>0</v>
      </c>
      <c r="I35" s="22">
        <v>0</v>
      </c>
      <c r="J35" s="22">
        <v>0</v>
      </c>
      <c r="K35" s="22">
        <v>100</v>
      </c>
      <c r="L35" s="22">
        <v>0</v>
      </c>
      <c r="M35" s="22">
        <v>100</v>
      </c>
      <c r="N35" s="22">
        <v>81.652360999999999</v>
      </c>
      <c r="O35" s="22">
        <v>82</v>
      </c>
      <c r="P35" s="39">
        <v>80</v>
      </c>
    </row>
    <row r="36" spans="1:16" x14ac:dyDescent="0.2">
      <c r="A36" s="20" t="s">
        <v>347</v>
      </c>
      <c r="B36" s="21">
        <v>140</v>
      </c>
      <c r="C36" s="22">
        <v>0</v>
      </c>
      <c r="D36" s="22">
        <v>0</v>
      </c>
      <c r="E36" s="22">
        <v>0</v>
      </c>
      <c r="F36" s="22">
        <v>0</v>
      </c>
      <c r="G36" s="22">
        <v>100</v>
      </c>
      <c r="H36" s="22">
        <v>0</v>
      </c>
      <c r="I36" s="22">
        <v>0</v>
      </c>
      <c r="J36" s="22">
        <v>0</v>
      </c>
      <c r="K36" s="22">
        <v>0</v>
      </c>
      <c r="L36" s="22">
        <v>100</v>
      </c>
      <c r="M36" s="22">
        <v>100</v>
      </c>
      <c r="N36" s="22">
        <v>86.671429000000003</v>
      </c>
      <c r="O36" s="22">
        <v>86</v>
      </c>
      <c r="P36" s="39">
        <v>85</v>
      </c>
    </row>
    <row r="37" spans="1:16" x14ac:dyDescent="0.2">
      <c r="A37" s="20" t="s">
        <v>348</v>
      </c>
      <c r="B37" s="21">
        <v>37</v>
      </c>
      <c r="C37" s="22">
        <v>0</v>
      </c>
      <c r="D37" s="22">
        <v>0</v>
      </c>
      <c r="E37" s="22">
        <v>0</v>
      </c>
      <c r="F37" s="22">
        <v>0</v>
      </c>
      <c r="G37" s="22">
        <v>0</v>
      </c>
      <c r="H37" s="22">
        <v>100</v>
      </c>
      <c r="I37" s="22">
        <v>0</v>
      </c>
      <c r="J37" s="22">
        <v>0</v>
      </c>
      <c r="K37" s="22">
        <v>0</v>
      </c>
      <c r="L37" s="22">
        <v>100</v>
      </c>
      <c r="M37" s="22">
        <v>100</v>
      </c>
      <c r="N37" s="22">
        <v>91.351350999999994</v>
      </c>
      <c r="O37" s="22">
        <v>91</v>
      </c>
      <c r="P37" s="39">
        <v>90</v>
      </c>
    </row>
    <row r="38" spans="1:16" x14ac:dyDescent="0.2">
      <c r="A38" s="20" t="s">
        <v>349</v>
      </c>
      <c r="B38" s="21">
        <v>9</v>
      </c>
      <c r="C38" s="22">
        <v>0</v>
      </c>
      <c r="D38" s="22">
        <v>0</v>
      </c>
      <c r="E38" s="22">
        <v>0</v>
      </c>
      <c r="F38" s="22">
        <v>0</v>
      </c>
      <c r="G38" s="22">
        <v>0</v>
      </c>
      <c r="H38" s="22">
        <v>0</v>
      </c>
      <c r="I38" s="22">
        <v>100</v>
      </c>
      <c r="J38" s="22">
        <v>0</v>
      </c>
      <c r="K38" s="22">
        <v>0</v>
      </c>
      <c r="L38" s="22">
        <v>100</v>
      </c>
      <c r="M38" s="22">
        <v>100</v>
      </c>
      <c r="N38" s="22">
        <v>96.333332999999996</v>
      </c>
      <c r="O38" s="22">
        <v>96</v>
      </c>
      <c r="P38" s="39" t="s">
        <v>838</v>
      </c>
    </row>
    <row r="39" spans="1:16" x14ac:dyDescent="0.2">
      <c r="A39" s="20" t="s">
        <v>350</v>
      </c>
      <c r="B39" s="21">
        <v>679</v>
      </c>
      <c r="C39" s="22">
        <v>45.949925999999998</v>
      </c>
      <c r="D39" s="22">
        <v>54.050074000000002</v>
      </c>
      <c r="E39" s="22">
        <v>0</v>
      </c>
      <c r="F39" s="22">
        <v>0</v>
      </c>
      <c r="G39" s="22">
        <v>0</v>
      </c>
      <c r="H39" s="22">
        <v>0</v>
      </c>
      <c r="I39" s="22">
        <v>0</v>
      </c>
      <c r="J39" s="22">
        <v>100</v>
      </c>
      <c r="K39" s="22">
        <v>0</v>
      </c>
      <c r="L39" s="22">
        <v>0</v>
      </c>
      <c r="M39" s="22">
        <v>0</v>
      </c>
      <c r="N39" s="22">
        <v>69.739322999999999</v>
      </c>
      <c r="O39" s="22">
        <v>70</v>
      </c>
      <c r="P39" s="39">
        <v>70</v>
      </c>
    </row>
    <row r="40" spans="1:16" x14ac:dyDescent="0.2">
      <c r="A40" s="20" t="s">
        <v>351</v>
      </c>
      <c r="B40" s="21">
        <v>535</v>
      </c>
      <c r="C40" s="22">
        <v>0</v>
      </c>
      <c r="D40" s="22">
        <v>0</v>
      </c>
      <c r="E40" s="22">
        <v>56.448597999999997</v>
      </c>
      <c r="F40" s="22">
        <v>43.551402000000003</v>
      </c>
      <c r="G40" s="22">
        <v>0</v>
      </c>
      <c r="H40" s="22">
        <v>0</v>
      </c>
      <c r="I40" s="22">
        <v>0</v>
      </c>
      <c r="J40" s="22">
        <v>0</v>
      </c>
      <c r="K40" s="22">
        <v>100</v>
      </c>
      <c r="L40" s="22">
        <v>0</v>
      </c>
      <c r="M40" s="22">
        <v>100</v>
      </c>
      <c r="N40" s="22">
        <v>78.826167999999996</v>
      </c>
      <c r="O40" s="22">
        <v>79</v>
      </c>
      <c r="P40" s="39">
        <v>75</v>
      </c>
    </row>
    <row r="41" spans="1:16" x14ac:dyDescent="0.2">
      <c r="A41" s="20" t="s">
        <v>352</v>
      </c>
      <c r="B41" s="21">
        <v>186</v>
      </c>
      <c r="C41" s="22">
        <v>0</v>
      </c>
      <c r="D41" s="22">
        <v>0</v>
      </c>
      <c r="E41" s="22">
        <v>0</v>
      </c>
      <c r="F41" s="22">
        <v>0</v>
      </c>
      <c r="G41" s="22">
        <v>75.268816999999999</v>
      </c>
      <c r="H41" s="22">
        <v>19.892472999999999</v>
      </c>
      <c r="I41" s="22">
        <v>4.8387099999999998</v>
      </c>
      <c r="J41" s="22">
        <v>0</v>
      </c>
      <c r="K41" s="22">
        <v>0</v>
      </c>
      <c r="L41" s="22">
        <v>100</v>
      </c>
      <c r="M41" s="22">
        <v>100</v>
      </c>
      <c r="N41" s="22">
        <v>88.069891999999996</v>
      </c>
      <c r="O41" s="22">
        <v>88</v>
      </c>
      <c r="P41" s="39">
        <v>85</v>
      </c>
    </row>
    <row r="42" spans="1:16" x14ac:dyDescent="0.2">
      <c r="A42" s="20" t="s">
        <v>353</v>
      </c>
      <c r="B42" s="21">
        <v>721</v>
      </c>
      <c r="C42" s="22">
        <v>0</v>
      </c>
      <c r="D42" s="22">
        <v>0</v>
      </c>
      <c r="E42" s="22">
        <v>41.886268999999999</v>
      </c>
      <c r="F42" s="22">
        <v>32.316226999999998</v>
      </c>
      <c r="G42" s="22">
        <v>19.417476000000001</v>
      </c>
      <c r="H42" s="22">
        <v>5.131761</v>
      </c>
      <c r="I42" s="22">
        <v>1.2482660000000001</v>
      </c>
      <c r="J42" s="22">
        <v>0</v>
      </c>
      <c r="K42" s="22">
        <v>74.202496999999994</v>
      </c>
      <c r="L42" s="22">
        <v>25.797502999999999</v>
      </c>
      <c r="M42" s="22">
        <v>100</v>
      </c>
      <c r="N42" s="22">
        <v>81.210818000000003</v>
      </c>
      <c r="O42" s="22">
        <v>80</v>
      </c>
      <c r="P42" s="39">
        <v>75</v>
      </c>
    </row>
    <row r="43" spans="1:16" x14ac:dyDescent="0.2">
      <c r="A43" s="9" t="s">
        <v>356</v>
      </c>
      <c r="B43" s="9"/>
      <c r="C43" s="9"/>
      <c r="D43" s="9"/>
      <c r="E43" s="9"/>
      <c r="F43" s="9"/>
      <c r="G43" s="9"/>
      <c r="H43" s="9"/>
      <c r="I43" s="9"/>
      <c r="J43" s="9"/>
      <c r="K43" s="9"/>
      <c r="L43" s="9"/>
      <c r="M43" s="9"/>
      <c r="N43" s="9"/>
      <c r="O43" s="32"/>
      <c r="P43" s="38"/>
    </row>
    <row r="44" spans="1:16" x14ac:dyDescent="0.2">
      <c r="A44" s="20" t="s">
        <v>357</v>
      </c>
      <c r="B44" s="21">
        <v>138</v>
      </c>
      <c r="C44" s="22">
        <v>40.579709999999999</v>
      </c>
      <c r="D44" s="22">
        <v>31.159420000000001</v>
      </c>
      <c r="E44" s="22">
        <v>16.666667</v>
      </c>
      <c r="F44" s="22">
        <v>5.7971009999999996</v>
      </c>
      <c r="G44" s="22">
        <v>5.0724640000000001</v>
      </c>
      <c r="H44" s="22">
        <v>0.724638</v>
      </c>
      <c r="I44" s="22">
        <v>0</v>
      </c>
      <c r="J44" s="22">
        <v>71.739130000000003</v>
      </c>
      <c r="K44" s="22">
        <v>22.463768000000002</v>
      </c>
      <c r="L44" s="22">
        <v>5.7971009999999996</v>
      </c>
      <c r="M44" s="22">
        <v>28.260870000000001</v>
      </c>
      <c r="N44" s="22">
        <v>72.188406000000001</v>
      </c>
      <c r="O44" s="22">
        <v>71.5</v>
      </c>
      <c r="P44" s="39">
        <v>69</v>
      </c>
    </row>
    <row r="45" spans="1:16" x14ac:dyDescent="0.2">
      <c r="A45" s="20" t="s">
        <v>328</v>
      </c>
      <c r="B45" s="21">
        <v>1747</v>
      </c>
      <c r="C45" s="22">
        <v>24.957069000000001</v>
      </c>
      <c r="D45" s="22">
        <v>31.768746</v>
      </c>
      <c r="E45" s="22">
        <v>23.010876</v>
      </c>
      <c r="F45" s="22">
        <v>14.024041</v>
      </c>
      <c r="G45" s="22">
        <v>5.2661709999999999</v>
      </c>
      <c r="H45" s="22">
        <v>0.97309699999999999</v>
      </c>
      <c r="I45" s="22">
        <v>0</v>
      </c>
      <c r="J45" s="22">
        <v>56.725816000000002</v>
      </c>
      <c r="K45" s="22">
        <v>37.034917</v>
      </c>
      <c r="L45" s="22">
        <v>6.2392669999999999</v>
      </c>
      <c r="M45" s="22">
        <v>43.274183999999998</v>
      </c>
      <c r="N45" s="22">
        <v>74.188322999999997</v>
      </c>
      <c r="O45" s="22">
        <v>73</v>
      </c>
      <c r="P45" s="39">
        <v>73</v>
      </c>
    </row>
    <row r="46" spans="1:16" x14ac:dyDescent="0.2">
      <c r="A46" s="20" t="s">
        <v>329</v>
      </c>
      <c r="B46" s="21">
        <v>191</v>
      </c>
      <c r="C46" s="22">
        <v>31.413613000000002</v>
      </c>
      <c r="D46" s="22">
        <v>30.366492000000001</v>
      </c>
      <c r="E46" s="22">
        <v>20.942408</v>
      </c>
      <c r="F46" s="22">
        <v>9.9476440000000004</v>
      </c>
      <c r="G46" s="22">
        <v>7.3298430000000003</v>
      </c>
      <c r="H46" s="22">
        <v>0</v>
      </c>
      <c r="I46" s="22">
        <v>0</v>
      </c>
      <c r="J46" s="22">
        <v>61.780104999999999</v>
      </c>
      <c r="K46" s="22">
        <v>30.890052000000001</v>
      </c>
      <c r="L46" s="22">
        <v>7.3298430000000003</v>
      </c>
      <c r="M46" s="22">
        <v>38.219895000000001</v>
      </c>
      <c r="N46" s="22">
        <v>73.329842999999997</v>
      </c>
      <c r="O46" s="22">
        <v>73</v>
      </c>
      <c r="P46" s="39">
        <v>75</v>
      </c>
    </row>
    <row r="47" spans="1:16" x14ac:dyDescent="0.2">
      <c r="A47" s="20" t="s">
        <v>330</v>
      </c>
      <c r="B47" s="21">
        <v>544</v>
      </c>
      <c r="C47" s="22">
        <v>9.0073530000000002</v>
      </c>
      <c r="D47" s="22">
        <v>15.625</v>
      </c>
      <c r="E47" s="22">
        <v>22.426470999999999</v>
      </c>
      <c r="F47" s="22">
        <v>25.919118000000001</v>
      </c>
      <c r="G47" s="22">
        <v>18.382352999999998</v>
      </c>
      <c r="H47" s="22">
        <v>6.4338240000000004</v>
      </c>
      <c r="I47" s="22">
        <v>2.2058819999999999</v>
      </c>
      <c r="J47" s="22">
        <v>24.632352999999998</v>
      </c>
      <c r="K47" s="22">
        <v>48.345587999999999</v>
      </c>
      <c r="L47" s="22">
        <v>27.022058999999999</v>
      </c>
      <c r="M47" s="22">
        <v>75.367647000000005</v>
      </c>
      <c r="N47" s="22">
        <v>79.737132000000003</v>
      </c>
      <c r="O47" s="22">
        <v>80</v>
      </c>
      <c r="P47" s="39">
        <v>75</v>
      </c>
    </row>
    <row r="48" spans="1:16" x14ac:dyDescent="0.2">
      <c r="A48" s="20" t="s">
        <v>358</v>
      </c>
      <c r="B48" s="21">
        <v>57</v>
      </c>
      <c r="C48" s="22">
        <v>15.789474</v>
      </c>
      <c r="D48" s="22">
        <v>24.561404</v>
      </c>
      <c r="E48" s="22">
        <v>24.561404</v>
      </c>
      <c r="F48" s="22">
        <v>21.052631999999999</v>
      </c>
      <c r="G48" s="22">
        <v>7.017544</v>
      </c>
      <c r="H48" s="22">
        <v>5.2631579999999998</v>
      </c>
      <c r="I48" s="22">
        <v>1.754386</v>
      </c>
      <c r="J48" s="22">
        <v>40.350876999999997</v>
      </c>
      <c r="K48" s="22">
        <v>45.614035000000001</v>
      </c>
      <c r="L48" s="22">
        <v>14.035088</v>
      </c>
      <c r="M48" s="22">
        <v>59.649123000000003</v>
      </c>
      <c r="N48" s="22">
        <v>76.807017999999999</v>
      </c>
      <c r="O48" s="22">
        <v>76</v>
      </c>
      <c r="P48" s="39" t="s">
        <v>839</v>
      </c>
    </row>
    <row r="49" spans="1:16" x14ac:dyDescent="0.2">
      <c r="A49" s="9" t="s">
        <v>359</v>
      </c>
      <c r="B49" s="10">
        <v>89</v>
      </c>
      <c r="C49" s="13">
        <v>39.325842999999999</v>
      </c>
      <c r="D49" s="13">
        <v>33.707864999999998</v>
      </c>
      <c r="E49" s="13">
        <v>17.977528</v>
      </c>
      <c r="F49" s="13">
        <v>4.4943819999999999</v>
      </c>
      <c r="G49" s="13">
        <v>3.370787</v>
      </c>
      <c r="H49" s="13">
        <v>1.123596</v>
      </c>
      <c r="I49" s="13">
        <v>0</v>
      </c>
      <c r="J49" s="13">
        <v>73.033708000000004</v>
      </c>
      <c r="K49" s="13">
        <v>22.471910000000001</v>
      </c>
      <c r="L49" s="13">
        <v>4.4943819999999999</v>
      </c>
      <c r="M49" s="13">
        <v>26.966291999999999</v>
      </c>
      <c r="N49" s="13">
        <v>72.056179999999998</v>
      </c>
      <c r="O49" s="13">
        <v>71</v>
      </c>
      <c r="P49" s="37">
        <v>69</v>
      </c>
    </row>
    <row r="50" spans="1:16" x14ac:dyDescent="0.2">
      <c r="A50" s="20" t="s">
        <v>331</v>
      </c>
      <c r="B50" s="21">
        <v>977</v>
      </c>
      <c r="C50" s="22">
        <v>23.643808</v>
      </c>
      <c r="D50" s="22">
        <v>31.627431000000001</v>
      </c>
      <c r="E50" s="22">
        <v>23.439098999999999</v>
      </c>
      <c r="F50" s="22">
        <v>14.943705</v>
      </c>
      <c r="G50" s="22">
        <v>5.3224159999999996</v>
      </c>
      <c r="H50" s="22">
        <v>1.023541</v>
      </c>
      <c r="I50" s="22">
        <v>0</v>
      </c>
      <c r="J50" s="22">
        <v>55.271237999999997</v>
      </c>
      <c r="K50" s="22">
        <v>38.382804999999998</v>
      </c>
      <c r="L50" s="22">
        <v>6.3459570000000003</v>
      </c>
      <c r="M50" s="22">
        <v>44.728762000000003</v>
      </c>
      <c r="N50" s="22">
        <v>74.441146000000003</v>
      </c>
      <c r="O50" s="22">
        <v>74</v>
      </c>
      <c r="P50" s="39">
        <v>74</v>
      </c>
    </row>
    <row r="51" spans="1:16" x14ac:dyDescent="0.2">
      <c r="A51" s="20" t="s">
        <v>332</v>
      </c>
      <c r="B51" s="21">
        <v>73</v>
      </c>
      <c r="C51" s="22">
        <v>27.397259999999999</v>
      </c>
      <c r="D51" s="22">
        <v>32.876711999999998</v>
      </c>
      <c r="E51" s="22">
        <v>20.547944999999999</v>
      </c>
      <c r="F51" s="22">
        <v>13.69863</v>
      </c>
      <c r="G51" s="22">
        <v>5.4794520000000002</v>
      </c>
      <c r="H51" s="22">
        <v>0</v>
      </c>
      <c r="I51" s="22">
        <v>0</v>
      </c>
      <c r="J51" s="22">
        <v>60.273972999999998</v>
      </c>
      <c r="K51" s="22">
        <v>34.246575</v>
      </c>
      <c r="L51" s="22">
        <v>5.4794520000000002</v>
      </c>
      <c r="M51" s="22">
        <v>39.726027000000002</v>
      </c>
      <c r="N51" s="22">
        <v>73.643835999999993</v>
      </c>
      <c r="O51" s="22">
        <v>73</v>
      </c>
      <c r="P51" s="39">
        <v>68</v>
      </c>
    </row>
    <row r="52" spans="1:16" x14ac:dyDescent="0.2">
      <c r="A52" s="20" t="s">
        <v>333</v>
      </c>
      <c r="B52" s="21">
        <v>108</v>
      </c>
      <c r="C52" s="22">
        <v>7.4074070000000001</v>
      </c>
      <c r="D52" s="22">
        <v>17.592593000000001</v>
      </c>
      <c r="E52" s="22">
        <v>26.851852000000001</v>
      </c>
      <c r="F52" s="22">
        <v>23.148147999999999</v>
      </c>
      <c r="G52" s="22">
        <v>13.888889000000001</v>
      </c>
      <c r="H52" s="22">
        <v>7.4074070000000001</v>
      </c>
      <c r="I52" s="22">
        <v>3.7037040000000001</v>
      </c>
      <c r="J52" s="22">
        <v>25</v>
      </c>
      <c r="K52" s="22">
        <v>50</v>
      </c>
      <c r="L52" s="22">
        <v>25</v>
      </c>
      <c r="M52" s="22">
        <v>75</v>
      </c>
      <c r="N52" s="22">
        <v>79.703704000000002</v>
      </c>
      <c r="O52" s="22">
        <v>79</v>
      </c>
      <c r="P52" s="39">
        <v>75</v>
      </c>
    </row>
    <row r="53" spans="1:16" x14ac:dyDescent="0.2">
      <c r="A53" s="20" t="s">
        <v>358</v>
      </c>
      <c r="B53" s="21">
        <v>30</v>
      </c>
      <c r="C53" s="22">
        <v>13.333333</v>
      </c>
      <c r="D53" s="22">
        <v>20</v>
      </c>
      <c r="E53" s="22">
        <v>33.333333000000003</v>
      </c>
      <c r="F53" s="22">
        <v>23.333333</v>
      </c>
      <c r="G53" s="22">
        <v>10</v>
      </c>
      <c r="H53" s="22">
        <v>0</v>
      </c>
      <c r="I53" s="22">
        <v>0</v>
      </c>
      <c r="J53" s="22">
        <v>33.333333000000003</v>
      </c>
      <c r="K53" s="22">
        <v>56.666666999999997</v>
      </c>
      <c r="L53" s="22">
        <v>10</v>
      </c>
      <c r="M53" s="22">
        <v>66.666667000000004</v>
      </c>
      <c r="N53" s="22">
        <v>76.599999999999994</v>
      </c>
      <c r="O53" s="22">
        <v>76.5</v>
      </c>
      <c r="P53" s="39" t="s">
        <v>840</v>
      </c>
    </row>
    <row r="54" spans="1:16" x14ac:dyDescent="0.2">
      <c r="A54" s="9" t="s">
        <v>360</v>
      </c>
      <c r="B54" s="10">
        <v>49</v>
      </c>
      <c r="C54" s="13">
        <v>42.857143000000001</v>
      </c>
      <c r="D54" s="13">
        <v>26.530612000000001</v>
      </c>
      <c r="E54" s="13">
        <v>14.285714</v>
      </c>
      <c r="F54" s="13">
        <v>8.1632650000000009</v>
      </c>
      <c r="G54" s="13">
        <v>8.1632650000000009</v>
      </c>
      <c r="H54" s="13">
        <v>0</v>
      </c>
      <c r="I54" s="13">
        <v>0</v>
      </c>
      <c r="J54" s="13">
        <v>69.387754999999999</v>
      </c>
      <c r="K54" s="13">
        <v>22.448979999999999</v>
      </c>
      <c r="L54" s="13">
        <v>8.1632650000000009</v>
      </c>
      <c r="M54" s="13">
        <v>30.612245000000001</v>
      </c>
      <c r="N54" s="13">
        <v>72.428571000000005</v>
      </c>
      <c r="O54" s="13">
        <v>72</v>
      </c>
      <c r="P54" s="37" t="s">
        <v>841</v>
      </c>
    </row>
    <row r="55" spans="1:16" x14ac:dyDescent="0.2">
      <c r="A55" s="20" t="s">
        <v>331</v>
      </c>
      <c r="B55" s="21">
        <v>770</v>
      </c>
      <c r="C55" s="22">
        <v>26.623377000000001</v>
      </c>
      <c r="D55" s="22">
        <v>31.948052000000001</v>
      </c>
      <c r="E55" s="22">
        <v>22.467531999999999</v>
      </c>
      <c r="F55" s="22">
        <v>12.857143000000001</v>
      </c>
      <c r="G55" s="22">
        <v>5.1948049999999997</v>
      </c>
      <c r="H55" s="22">
        <v>0.90909099999999998</v>
      </c>
      <c r="I55" s="22">
        <v>0</v>
      </c>
      <c r="J55" s="22">
        <v>58.571429000000002</v>
      </c>
      <c r="K55" s="22">
        <v>35.324674999999999</v>
      </c>
      <c r="L55" s="22">
        <v>6.1038959999999998</v>
      </c>
      <c r="M55" s="22">
        <v>41.428570999999998</v>
      </c>
      <c r="N55" s="22">
        <v>73.867531999999997</v>
      </c>
      <c r="O55" s="22">
        <v>73</v>
      </c>
      <c r="P55" s="39">
        <v>73</v>
      </c>
    </row>
    <row r="56" spans="1:16" x14ac:dyDescent="0.2">
      <c r="A56" s="20" t="s">
        <v>332</v>
      </c>
      <c r="B56" s="21">
        <v>118</v>
      </c>
      <c r="C56" s="22">
        <v>33.898305000000001</v>
      </c>
      <c r="D56" s="22">
        <v>28.813559000000001</v>
      </c>
      <c r="E56" s="22">
        <v>21.186440999999999</v>
      </c>
      <c r="F56" s="22">
        <v>7.6271190000000004</v>
      </c>
      <c r="G56" s="22">
        <v>8.4745760000000008</v>
      </c>
      <c r="H56" s="22">
        <v>0</v>
      </c>
      <c r="I56" s="22">
        <v>0</v>
      </c>
      <c r="J56" s="22">
        <v>62.711863999999998</v>
      </c>
      <c r="K56" s="22">
        <v>28.813559000000001</v>
      </c>
      <c r="L56" s="22">
        <v>8.4745760000000008</v>
      </c>
      <c r="M56" s="22">
        <v>37.288136000000002</v>
      </c>
      <c r="N56" s="22">
        <v>73.135593</v>
      </c>
      <c r="O56" s="22">
        <v>72.5</v>
      </c>
      <c r="P56" s="39">
        <v>67</v>
      </c>
    </row>
    <row r="57" spans="1:16" x14ac:dyDescent="0.2">
      <c r="A57" s="20" t="s">
        <v>333</v>
      </c>
      <c r="B57" s="21">
        <v>436</v>
      </c>
      <c r="C57" s="22">
        <v>9.40367</v>
      </c>
      <c r="D57" s="22">
        <v>15.137615</v>
      </c>
      <c r="E57" s="22">
        <v>21.330275</v>
      </c>
      <c r="F57" s="22">
        <v>26.605505000000001</v>
      </c>
      <c r="G57" s="22">
        <v>19.495412999999999</v>
      </c>
      <c r="H57" s="22">
        <v>6.1926610000000002</v>
      </c>
      <c r="I57" s="22">
        <v>1.834862</v>
      </c>
      <c r="J57" s="22">
        <v>24.541284000000001</v>
      </c>
      <c r="K57" s="22">
        <v>47.935780000000001</v>
      </c>
      <c r="L57" s="22">
        <v>27.522936000000001</v>
      </c>
      <c r="M57" s="22">
        <v>75.458715999999995</v>
      </c>
      <c r="N57" s="22">
        <v>79.745412999999999</v>
      </c>
      <c r="O57" s="22">
        <v>80</v>
      </c>
      <c r="P57" s="39">
        <v>82</v>
      </c>
    </row>
    <row r="58" spans="1:16" x14ac:dyDescent="0.2">
      <c r="A58" s="20" t="s">
        <v>358</v>
      </c>
      <c r="B58" s="21">
        <v>27</v>
      </c>
      <c r="C58" s="22">
        <v>18.518519000000001</v>
      </c>
      <c r="D58" s="22">
        <v>29.629629999999999</v>
      </c>
      <c r="E58" s="22">
        <v>14.814814999999999</v>
      </c>
      <c r="F58" s="22">
        <v>18.518519000000001</v>
      </c>
      <c r="G58" s="22">
        <v>3.7037040000000001</v>
      </c>
      <c r="H58" s="22">
        <v>11.111110999999999</v>
      </c>
      <c r="I58" s="22">
        <v>3.7037040000000001</v>
      </c>
      <c r="J58" s="22">
        <v>48.148147999999999</v>
      </c>
      <c r="K58" s="22">
        <v>33.333333000000003</v>
      </c>
      <c r="L58" s="22">
        <v>18.518519000000001</v>
      </c>
      <c r="M58" s="22">
        <v>51.851852000000001</v>
      </c>
      <c r="N58" s="22">
        <v>77.037036999999998</v>
      </c>
      <c r="O58" s="22">
        <v>75</v>
      </c>
      <c r="P58" s="39" t="s">
        <v>842</v>
      </c>
    </row>
    <row r="59" spans="1:16" x14ac:dyDescent="0.2">
      <c r="A59" s="9" t="s">
        <v>361</v>
      </c>
      <c r="B59" s="9"/>
      <c r="C59" s="9"/>
      <c r="D59" s="9"/>
      <c r="E59" s="9"/>
      <c r="F59" s="9"/>
      <c r="G59" s="9"/>
      <c r="H59" s="9"/>
      <c r="I59" s="9"/>
      <c r="J59" s="9"/>
      <c r="K59" s="9"/>
      <c r="L59" s="9"/>
      <c r="M59" s="9"/>
      <c r="N59" s="9"/>
      <c r="O59" s="32"/>
      <c r="P59" s="38"/>
    </row>
    <row r="60" spans="1:16" x14ac:dyDescent="0.2">
      <c r="A60" s="20" t="s">
        <v>362</v>
      </c>
      <c r="B60" s="21">
        <v>360</v>
      </c>
      <c r="C60" s="22">
        <v>18.055555999999999</v>
      </c>
      <c r="D60" s="22">
        <v>25.555555999999999</v>
      </c>
      <c r="E60" s="22">
        <v>21.111111000000001</v>
      </c>
      <c r="F60" s="22">
        <v>19.722221999999999</v>
      </c>
      <c r="G60" s="22">
        <v>11.944444000000001</v>
      </c>
      <c r="H60" s="22">
        <v>2.7777780000000001</v>
      </c>
      <c r="I60" s="22">
        <v>0.83333299999999999</v>
      </c>
      <c r="J60" s="22">
        <v>43.611111000000001</v>
      </c>
      <c r="K60" s="22">
        <v>40.833333000000003</v>
      </c>
      <c r="L60" s="22">
        <v>15.555555999999999</v>
      </c>
      <c r="M60" s="22">
        <v>56.388888999999999</v>
      </c>
      <c r="N60" s="22">
        <v>76.633332999999993</v>
      </c>
      <c r="O60" s="22">
        <v>75.5</v>
      </c>
      <c r="P60" s="39">
        <v>75</v>
      </c>
    </row>
    <row r="61" spans="1:16" x14ac:dyDescent="0.2">
      <c r="A61" s="20" t="s">
        <v>363</v>
      </c>
      <c r="B61" s="21">
        <v>1326</v>
      </c>
      <c r="C61" s="22">
        <v>20.81448</v>
      </c>
      <c r="D61" s="22">
        <v>29.034690999999999</v>
      </c>
      <c r="E61" s="22">
        <v>23.831071000000001</v>
      </c>
      <c r="F61" s="22">
        <v>16.666667</v>
      </c>
      <c r="G61" s="22">
        <v>7.4660630000000001</v>
      </c>
      <c r="H61" s="22">
        <v>1.9607840000000001</v>
      </c>
      <c r="I61" s="22">
        <v>0.226244</v>
      </c>
      <c r="J61" s="22">
        <v>49.849170000000001</v>
      </c>
      <c r="K61" s="22">
        <v>40.497737999999998</v>
      </c>
      <c r="L61" s="22">
        <v>9.6530919999999991</v>
      </c>
      <c r="M61" s="22">
        <v>50.150829999999999</v>
      </c>
      <c r="N61" s="22">
        <v>75.262443000000005</v>
      </c>
      <c r="O61" s="22">
        <v>75</v>
      </c>
      <c r="P61" s="39">
        <v>75</v>
      </c>
    </row>
    <row r="62" spans="1:16" x14ac:dyDescent="0.2">
      <c r="A62" s="20" t="s">
        <v>364</v>
      </c>
      <c r="B62" s="21">
        <v>649</v>
      </c>
      <c r="C62" s="22">
        <v>23.728814</v>
      </c>
      <c r="D62" s="22">
        <v>28.351310000000002</v>
      </c>
      <c r="E62" s="22">
        <v>22.342065000000002</v>
      </c>
      <c r="F62" s="22">
        <v>14.175655000000001</v>
      </c>
      <c r="G62" s="22">
        <v>8.6286590000000007</v>
      </c>
      <c r="H62" s="22">
        <v>2.003082</v>
      </c>
      <c r="I62" s="22">
        <v>0.77041599999999999</v>
      </c>
      <c r="J62" s="22">
        <v>52.080123</v>
      </c>
      <c r="K62" s="22">
        <v>36.517719999999997</v>
      </c>
      <c r="L62" s="22">
        <v>11.402157000000001</v>
      </c>
      <c r="M62" s="22">
        <v>47.919877</v>
      </c>
      <c r="N62" s="22">
        <v>75.095532000000006</v>
      </c>
      <c r="O62" s="22">
        <v>74</v>
      </c>
      <c r="P62" s="39">
        <v>75</v>
      </c>
    </row>
    <row r="63" spans="1:16" x14ac:dyDescent="0.2">
      <c r="A63" s="20" t="s">
        <v>365</v>
      </c>
      <c r="B63" s="21">
        <v>277</v>
      </c>
      <c r="C63" s="22">
        <v>38.267147999999999</v>
      </c>
      <c r="D63" s="22">
        <v>27.075811999999999</v>
      </c>
      <c r="E63" s="22">
        <v>18.050542</v>
      </c>
      <c r="F63" s="22">
        <v>10.108302999999999</v>
      </c>
      <c r="G63" s="22">
        <v>5.0541520000000002</v>
      </c>
      <c r="H63" s="22">
        <v>1.083032</v>
      </c>
      <c r="I63" s="22">
        <v>0.36101100000000003</v>
      </c>
      <c r="J63" s="22">
        <v>65.342960000000005</v>
      </c>
      <c r="K63" s="22">
        <v>28.158844999999999</v>
      </c>
      <c r="L63" s="22">
        <v>6.4981949999999999</v>
      </c>
      <c r="M63" s="22">
        <v>34.657040000000002</v>
      </c>
      <c r="N63" s="22">
        <v>72.938627999999994</v>
      </c>
      <c r="O63" s="22">
        <v>72</v>
      </c>
      <c r="P63" s="39">
        <v>69</v>
      </c>
    </row>
    <row r="64" spans="1:16" x14ac:dyDescent="0.2">
      <c r="A64" s="20" t="s">
        <v>366</v>
      </c>
      <c r="B64" s="21">
        <v>65</v>
      </c>
      <c r="C64" s="22">
        <v>13.846154</v>
      </c>
      <c r="D64" s="22">
        <v>29.230768999999999</v>
      </c>
      <c r="E64" s="22">
        <v>21.538461999999999</v>
      </c>
      <c r="F64" s="22">
        <v>20</v>
      </c>
      <c r="G64" s="22">
        <v>7.6923079999999997</v>
      </c>
      <c r="H64" s="22">
        <v>6.1538459999999997</v>
      </c>
      <c r="I64" s="22">
        <v>1.538462</v>
      </c>
      <c r="J64" s="22">
        <v>43.076923000000001</v>
      </c>
      <c r="K64" s="22">
        <v>41.538462000000003</v>
      </c>
      <c r="L64" s="22">
        <v>15.384615</v>
      </c>
      <c r="M64" s="22">
        <v>56.923076999999999</v>
      </c>
      <c r="N64" s="22">
        <v>76.969230999999994</v>
      </c>
      <c r="O64" s="22">
        <v>76</v>
      </c>
      <c r="P64" s="39">
        <v>72</v>
      </c>
    </row>
    <row r="65" spans="1:16" x14ac:dyDescent="0.2">
      <c r="A65" s="9" t="s">
        <v>367</v>
      </c>
      <c r="B65" s="9"/>
      <c r="C65" s="9"/>
      <c r="D65" s="9"/>
      <c r="E65" s="9"/>
      <c r="F65" s="9"/>
      <c r="G65" s="9"/>
      <c r="H65" s="9"/>
      <c r="I65" s="9"/>
      <c r="J65" s="9"/>
      <c r="K65" s="9"/>
      <c r="L65" s="9"/>
      <c r="M65" s="9"/>
      <c r="N65" s="9"/>
      <c r="O65" s="32"/>
      <c r="P65" s="38"/>
    </row>
    <row r="66" spans="1:16" x14ac:dyDescent="0.2">
      <c r="A66" s="20" t="s">
        <v>368</v>
      </c>
      <c r="B66" s="21">
        <v>537</v>
      </c>
      <c r="C66" s="22">
        <v>21.042831</v>
      </c>
      <c r="D66" s="22">
        <v>22.346368999999999</v>
      </c>
      <c r="E66" s="22">
        <v>22.346368999999999</v>
      </c>
      <c r="F66" s="22">
        <v>19.180633</v>
      </c>
      <c r="G66" s="22">
        <v>10.428305</v>
      </c>
      <c r="H66" s="22">
        <v>4.0968340000000003</v>
      </c>
      <c r="I66" s="22">
        <v>0.55865900000000002</v>
      </c>
      <c r="J66" s="22">
        <v>43.389198999999998</v>
      </c>
      <c r="K66" s="22">
        <v>41.527002000000003</v>
      </c>
      <c r="L66" s="22">
        <v>15.083799000000001</v>
      </c>
      <c r="M66" s="22">
        <v>56.610801000000002</v>
      </c>
      <c r="N66" s="22">
        <v>76.331470999999993</v>
      </c>
      <c r="O66" s="22">
        <v>75</v>
      </c>
      <c r="P66" s="39">
        <v>75</v>
      </c>
    </row>
    <row r="67" spans="1:16" x14ac:dyDescent="0.2">
      <c r="A67" s="20" t="s">
        <v>180</v>
      </c>
      <c r="B67" s="21">
        <v>1667</v>
      </c>
      <c r="C67" s="22">
        <v>25.014997000000001</v>
      </c>
      <c r="D67" s="22">
        <v>31.913616999999999</v>
      </c>
      <c r="E67" s="22">
        <v>23.275345000000002</v>
      </c>
      <c r="F67" s="22">
        <v>13.797241</v>
      </c>
      <c r="G67" s="22">
        <v>4.9790039999999998</v>
      </c>
      <c r="H67" s="22">
        <v>1.0197959999999999</v>
      </c>
      <c r="I67" s="22">
        <v>0</v>
      </c>
      <c r="J67" s="22">
        <v>56.928614000000003</v>
      </c>
      <c r="K67" s="22">
        <v>37.072584999999997</v>
      </c>
      <c r="L67" s="22">
        <v>5.9988000000000001</v>
      </c>
      <c r="M67" s="22">
        <v>43.071385999999997</v>
      </c>
      <c r="N67" s="22">
        <v>74.148169999999993</v>
      </c>
      <c r="O67" s="22">
        <v>73</v>
      </c>
      <c r="P67" s="39">
        <v>73</v>
      </c>
    </row>
    <row r="68" spans="1:16" x14ac:dyDescent="0.2">
      <c r="A68" s="20" t="s">
        <v>369</v>
      </c>
      <c r="B68" s="21">
        <v>99</v>
      </c>
      <c r="C68" s="22">
        <v>60.606060999999997</v>
      </c>
      <c r="D68" s="22">
        <v>31.313130999999998</v>
      </c>
      <c r="E68" s="22">
        <v>5.0505050000000002</v>
      </c>
      <c r="F68" s="22">
        <v>3.030303</v>
      </c>
      <c r="G68" s="22">
        <v>0</v>
      </c>
      <c r="H68" s="22">
        <v>0</v>
      </c>
      <c r="I68" s="22">
        <v>0</v>
      </c>
      <c r="J68" s="22">
        <v>91.919191999999995</v>
      </c>
      <c r="K68" s="22">
        <v>8.0808079999999993</v>
      </c>
      <c r="L68" s="22">
        <v>0</v>
      </c>
      <c r="M68" s="22">
        <v>8.0808079999999993</v>
      </c>
      <c r="N68" s="22">
        <v>69.313130999999998</v>
      </c>
      <c r="O68" s="22">
        <v>69</v>
      </c>
      <c r="P68" s="39">
        <v>65</v>
      </c>
    </row>
    <row r="69" spans="1:16" x14ac:dyDescent="0.2">
      <c r="A69" s="20" t="s">
        <v>370</v>
      </c>
      <c r="B69" s="21">
        <v>819</v>
      </c>
      <c r="C69" s="22">
        <v>24.053723999999999</v>
      </c>
      <c r="D69" s="22">
        <v>26.495726000000001</v>
      </c>
      <c r="E69" s="22">
        <v>20.634920999999999</v>
      </c>
      <c r="F69" s="22">
        <v>14.774115</v>
      </c>
      <c r="G69" s="22">
        <v>10.744811</v>
      </c>
      <c r="H69" s="22">
        <v>2.3199019999999999</v>
      </c>
      <c r="I69" s="22">
        <v>0.97680100000000003</v>
      </c>
      <c r="J69" s="22">
        <v>50.549450999999998</v>
      </c>
      <c r="K69" s="22">
        <v>35.409035000000003</v>
      </c>
      <c r="L69" s="22">
        <v>14.041513999999999</v>
      </c>
      <c r="M69" s="22">
        <v>49.450549000000002</v>
      </c>
      <c r="N69" s="22">
        <v>75.499388999999994</v>
      </c>
      <c r="O69" s="22">
        <v>74</v>
      </c>
      <c r="P69" s="39">
        <v>75</v>
      </c>
    </row>
    <row r="70" spans="1:16" x14ac:dyDescent="0.2">
      <c r="A70" s="20" t="s">
        <v>371</v>
      </c>
      <c r="B70" s="21">
        <v>87</v>
      </c>
      <c r="C70" s="22">
        <v>29.885057</v>
      </c>
      <c r="D70" s="22">
        <v>25.287355999999999</v>
      </c>
      <c r="E70" s="22">
        <v>20.689654999999998</v>
      </c>
      <c r="F70" s="22">
        <v>12.643678</v>
      </c>
      <c r="G70" s="22">
        <v>8.0459770000000006</v>
      </c>
      <c r="H70" s="22">
        <v>2.298851</v>
      </c>
      <c r="I70" s="22">
        <v>1.1494249999999999</v>
      </c>
      <c r="J70" s="22">
        <v>55.172414000000003</v>
      </c>
      <c r="K70" s="22">
        <v>33.333333000000003</v>
      </c>
      <c r="L70" s="22">
        <v>11.494253</v>
      </c>
      <c r="M70" s="22">
        <v>44.827585999999997</v>
      </c>
      <c r="N70" s="22">
        <v>74.597701000000001</v>
      </c>
      <c r="O70" s="22">
        <v>74</v>
      </c>
      <c r="P70" s="39" t="s">
        <v>843</v>
      </c>
    </row>
    <row r="71" spans="1:16" x14ac:dyDescent="0.2">
      <c r="A71" s="20" t="s">
        <v>366</v>
      </c>
      <c r="B71" s="21">
        <v>55</v>
      </c>
      <c r="C71" s="22">
        <v>16.363636</v>
      </c>
      <c r="D71" s="22">
        <v>21.818182</v>
      </c>
      <c r="E71" s="22">
        <v>27.272727</v>
      </c>
      <c r="F71" s="22">
        <v>20</v>
      </c>
      <c r="G71" s="22">
        <v>10.909091</v>
      </c>
      <c r="H71" s="22">
        <v>1.818182</v>
      </c>
      <c r="I71" s="22">
        <v>1.818182</v>
      </c>
      <c r="J71" s="22">
        <v>38.181818</v>
      </c>
      <c r="K71" s="22">
        <v>47.272727000000003</v>
      </c>
      <c r="L71" s="22">
        <v>14.545455</v>
      </c>
      <c r="M71" s="22">
        <v>61.818182</v>
      </c>
      <c r="N71" s="22">
        <v>76.763636000000005</v>
      </c>
      <c r="O71" s="22">
        <v>76</v>
      </c>
      <c r="P71" s="39" t="s">
        <v>844</v>
      </c>
    </row>
    <row r="72" spans="1:16" x14ac:dyDescent="0.2">
      <c r="A72" s="9" t="s">
        <v>372</v>
      </c>
      <c r="B72" s="9"/>
      <c r="C72" s="9"/>
      <c r="D72" s="9"/>
      <c r="E72" s="9"/>
      <c r="F72" s="9"/>
      <c r="G72" s="9"/>
      <c r="H72" s="9"/>
      <c r="I72" s="9"/>
      <c r="J72" s="9"/>
      <c r="K72" s="9"/>
      <c r="L72" s="9"/>
      <c r="M72" s="9"/>
      <c r="N72" s="9"/>
      <c r="O72" s="32"/>
      <c r="P72" s="38"/>
    </row>
    <row r="73" spans="1:16" x14ac:dyDescent="0.2">
      <c r="A73" s="20" t="s">
        <v>373</v>
      </c>
      <c r="B73" s="21">
        <v>537</v>
      </c>
      <c r="C73" s="22">
        <v>21.042831</v>
      </c>
      <c r="D73" s="22">
        <v>22.346368999999999</v>
      </c>
      <c r="E73" s="22">
        <v>22.346368999999999</v>
      </c>
      <c r="F73" s="22">
        <v>19.180633</v>
      </c>
      <c r="G73" s="22">
        <v>10.428305</v>
      </c>
      <c r="H73" s="22">
        <v>4.0968340000000003</v>
      </c>
      <c r="I73" s="22">
        <v>0.55865900000000002</v>
      </c>
      <c r="J73" s="22">
        <v>43.389198999999998</v>
      </c>
      <c r="K73" s="22">
        <v>41.527002000000003</v>
      </c>
      <c r="L73" s="22">
        <v>15.083799000000001</v>
      </c>
      <c r="M73" s="22">
        <v>56.610801000000002</v>
      </c>
      <c r="N73" s="22">
        <v>76.331470999999993</v>
      </c>
      <c r="O73" s="22">
        <v>75</v>
      </c>
      <c r="P73" s="39">
        <v>75</v>
      </c>
    </row>
    <row r="74" spans="1:16" x14ac:dyDescent="0.2">
      <c r="A74" s="20" t="s">
        <v>374</v>
      </c>
      <c r="B74" s="21">
        <v>1329</v>
      </c>
      <c r="C74" s="22">
        <v>20.165538000000002</v>
      </c>
      <c r="D74" s="22">
        <v>30.248307</v>
      </c>
      <c r="E74" s="22">
        <v>24.529722</v>
      </c>
      <c r="F74" s="22">
        <v>16.403310999999999</v>
      </c>
      <c r="G74" s="22">
        <v>7.0729870000000004</v>
      </c>
      <c r="H74" s="22">
        <v>1.504891</v>
      </c>
      <c r="I74" s="22">
        <v>7.5245000000000006E-2</v>
      </c>
      <c r="J74" s="22">
        <v>50.413845000000002</v>
      </c>
      <c r="K74" s="22">
        <v>40.933031999999997</v>
      </c>
      <c r="L74" s="22">
        <v>8.6531230000000008</v>
      </c>
      <c r="M74" s="22">
        <v>49.586154999999998</v>
      </c>
      <c r="N74" s="22">
        <v>75.145222000000004</v>
      </c>
      <c r="O74" s="22">
        <v>74</v>
      </c>
      <c r="P74" s="39" t="s">
        <v>845</v>
      </c>
    </row>
    <row r="75" spans="1:16" x14ac:dyDescent="0.2">
      <c r="A75" s="20" t="s">
        <v>375</v>
      </c>
      <c r="B75" s="21">
        <v>406</v>
      </c>
      <c r="C75" s="22">
        <v>30.788177000000001</v>
      </c>
      <c r="D75" s="22">
        <v>31.280788000000001</v>
      </c>
      <c r="E75" s="22">
        <v>17.241378999999998</v>
      </c>
      <c r="F75" s="22">
        <v>11.576355</v>
      </c>
      <c r="G75" s="22">
        <v>6.4039409999999997</v>
      </c>
      <c r="H75" s="22">
        <v>1.231527</v>
      </c>
      <c r="I75" s="22">
        <v>1.477833</v>
      </c>
      <c r="J75" s="22">
        <v>62.068966000000003</v>
      </c>
      <c r="K75" s="22">
        <v>28.817734000000002</v>
      </c>
      <c r="L75" s="22">
        <v>9.1133000000000006</v>
      </c>
      <c r="M75" s="22">
        <v>37.931033999999997</v>
      </c>
      <c r="N75" s="22">
        <v>74.034482999999994</v>
      </c>
      <c r="O75" s="22">
        <v>73</v>
      </c>
      <c r="P75" s="39">
        <v>74</v>
      </c>
    </row>
    <row r="76" spans="1:16" x14ac:dyDescent="0.2">
      <c r="A76" s="20" t="s">
        <v>376</v>
      </c>
      <c r="B76" s="21">
        <v>152</v>
      </c>
      <c r="C76" s="22">
        <v>26.973683999999999</v>
      </c>
      <c r="D76" s="22">
        <v>24.342105</v>
      </c>
      <c r="E76" s="22">
        <v>19.736841999999999</v>
      </c>
      <c r="F76" s="22">
        <v>13.157895</v>
      </c>
      <c r="G76" s="22">
        <v>11.842105</v>
      </c>
      <c r="H76" s="22">
        <v>3.2894739999999998</v>
      </c>
      <c r="I76" s="22">
        <v>0.65789500000000001</v>
      </c>
      <c r="J76" s="22">
        <v>51.315789000000002</v>
      </c>
      <c r="K76" s="22">
        <v>32.894736999999999</v>
      </c>
      <c r="L76" s="22">
        <v>15.789474</v>
      </c>
      <c r="M76" s="22">
        <v>48.684210999999998</v>
      </c>
      <c r="N76" s="22">
        <v>75.243420999999998</v>
      </c>
      <c r="O76" s="22">
        <v>74</v>
      </c>
      <c r="P76" s="39" t="s">
        <v>846</v>
      </c>
    </row>
    <row r="77" spans="1:16" x14ac:dyDescent="0.2">
      <c r="A77" s="20" t="s">
        <v>377</v>
      </c>
      <c r="B77" s="21">
        <v>88</v>
      </c>
      <c r="C77" s="22">
        <v>25</v>
      </c>
      <c r="D77" s="22">
        <v>37.5</v>
      </c>
      <c r="E77" s="22">
        <v>15.909091</v>
      </c>
      <c r="F77" s="22">
        <v>7.9545450000000004</v>
      </c>
      <c r="G77" s="22">
        <v>12.5</v>
      </c>
      <c r="H77" s="22">
        <v>1.1363639999999999</v>
      </c>
      <c r="I77" s="22">
        <v>0</v>
      </c>
      <c r="J77" s="22">
        <v>62.5</v>
      </c>
      <c r="K77" s="22">
        <v>23.863636</v>
      </c>
      <c r="L77" s="22">
        <v>13.636364</v>
      </c>
      <c r="M77" s="22">
        <v>37.5</v>
      </c>
      <c r="N77" s="22">
        <v>74.352272999999997</v>
      </c>
      <c r="O77" s="22">
        <v>73</v>
      </c>
      <c r="P77" s="39" t="s">
        <v>847</v>
      </c>
    </row>
    <row r="78" spans="1:16" x14ac:dyDescent="0.2">
      <c r="A78" s="20" t="s">
        <v>378</v>
      </c>
      <c r="B78" s="21">
        <v>84</v>
      </c>
      <c r="C78" s="22">
        <v>36.904761999999998</v>
      </c>
      <c r="D78" s="22">
        <v>21.428571000000002</v>
      </c>
      <c r="E78" s="22">
        <v>22.619047999999999</v>
      </c>
      <c r="F78" s="22">
        <v>13.095238</v>
      </c>
      <c r="G78" s="22">
        <v>3.5714290000000002</v>
      </c>
      <c r="H78" s="22">
        <v>2.3809520000000002</v>
      </c>
      <c r="I78" s="22">
        <v>0</v>
      </c>
      <c r="J78" s="22">
        <v>58.333333000000003</v>
      </c>
      <c r="K78" s="22">
        <v>35.714286000000001</v>
      </c>
      <c r="L78" s="22">
        <v>5.9523809999999999</v>
      </c>
      <c r="M78" s="22">
        <v>41.666666999999997</v>
      </c>
      <c r="N78" s="22">
        <v>73.428571000000005</v>
      </c>
      <c r="O78" s="22">
        <v>72</v>
      </c>
      <c r="P78" s="39">
        <v>68</v>
      </c>
    </row>
    <row r="79" spans="1:16" x14ac:dyDescent="0.2">
      <c r="A79" s="20" t="s">
        <v>366</v>
      </c>
      <c r="B79" s="21">
        <v>81</v>
      </c>
      <c r="C79" s="22">
        <v>12.345679000000001</v>
      </c>
      <c r="D79" s="22">
        <v>22.222221999999999</v>
      </c>
      <c r="E79" s="22">
        <v>27.160494</v>
      </c>
      <c r="F79" s="22">
        <v>23.456790000000002</v>
      </c>
      <c r="G79" s="22">
        <v>11.111110999999999</v>
      </c>
      <c r="H79" s="22">
        <v>1.2345680000000001</v>
      </c>
      <c r="I79" s="22">
        <v>2.4691360000000002</v>
      </c>
      <c r="J79" s="22">
        <v>34.567900999999999</v>
      </c>
      <c r="K79" s="22">
        <v>50.617283999999998</v>
      </c>
      <c r="L79" s="22">
        <v>14.814814999999999</v>
      </c>
      <c r="M79" s="22">
        <v>65.432098999999994</v>
      </c>
      <c r="N79" s="22">
        <v>77.358024999999998</v>
      </c>
      <c r="O79" s="22">
        <v>77</v>
      </c>
      <c r="P79" s="39" t="s">
        <v>848</v>
      </c>
    </row>
    <row r="80" spans="1:16" x14ac:dyDescent="0.2">
      <c r="A80" s="9" t="s">
        <v>379</v>
      </c>
      <c r="B80" s="9"/>
      <c r="C80" s="9"/>
      <c r="D80" s="9"/>
      <c r="E80" s="9"/>
      <c r="F80" s="9"/>
      <c r="G80" s="9"/>
      <c r="H80" s="9"/>
      <c r="I80" s="9"/>
      <c r="J80" s="9"/>
      <c r="K80" s="9"/>
      <c r="L80" s="9"/>
      <c r="M80" s="9"/>
      <c r="N80" s="9"/>
      <c r="O80" s="32"/>
      <c r="P80" s="38"/>
    </row>
    <row r="81" spans="1:16" x14ac:dyDescent="0.2">
      <c r="A81" s="20" t="s">
        <v>380</v>
      </c>
      <c r="B81" s="21">
        <v>788</v>
      </c>
      <c r="C81" s="22">
        <v>41.624364999999997</v>
      </c>
      <c r="D81" s="22">
        <v>34.263959</v>
      </c>
      <c r="E81" s="22">
        <v>16.497461999999999</v>
      </c>
      <c r="F81" s="22">
        <v>6.2182740000000001</v>
      </c>
      <c r="G81" s="22">
        <v>1.2690360000000001</v>
      </c>
      <c r="H81" s="22">
        <v>0.12690399999999999</v>
      </c>
      <c r="I81" s="22">
        <v>0</v>
      </c>
      <c r="J81" s="22">
        <v>75.888324999999995</v>
      </c>
      <c r="K81" s="22">
        <v>22.715736</v>
      </c>
      <c r="L81" s="22">
        <v>1.395939</v>
      </c>
      <c r="M81" s="22">
        <v>24.111675000000002</v>
      </c>
      <c r="N81" s="22">
        <v>71.453046000000001</v>
      </c>
      <c r="O81" s="22">
        <v>70.5</v>
      </c>
      <c r="P81" s="39" t="s">
        <v>849</v>
      </c>
    </row>
    <row r="82" spans="1:16" x14ac:dyDescent="0.2">
      <c r="A82" s="20" t="s">
        <v>381</v>
      </c>
      <c r="B82" s="21">
        <v>1824</v>
      </c>
      <c r="C82" s="22">
        <v>14.912281</v>
      </c>
      <c r="D82" s="22">
        <v>25.657895</v>
      </c>
      <c r="E82" s="22">
        <v>24.945174999999999</v>
      </c>
      <c r="F82" s="22">
        <v>19.956140000000001</v>
      </c>
      <c r="G82" s="22">
        <v>10.964912</v>
      </c>
      <c r="H82" s="22">
        <v>2.9057019999999998</v>
      </c>
      <c r="I82" s="22">
        <v>0.65789500000000001</v>
      </c>
      <c r="J82" s="22">
        <v>40.570174999999999</v>
      </c>
      <c r="K82" s="22">
        <v>44.901316000000001</v>
      </c>
      <c r="L82" s="22">
        <v>14.528509</v>
      </c>
      <c r="M82" s="22">
        <v>59.429825000000001</v>
      </c>
      <c r="N82" s="22">
        <v>76.776864000000003</v>
      </c>
      <c r="O82" s="22">
        <v>76</v>
      </c>
      <c r="P82" s="39">
        <v>75</v>
      </c>
    </row>
    <row r="83" spans="1:16" x14ac:dyDescent="0.2">
      <c r="A83" s="20" t="s">
        <v>366</v>
      </c>
      <c r="B83" s="21">
        <v>65</v>
      </c>
      <c r="C83" s="22">
        <v>15.384615</v>
      </c>
      <c r="D83" s="22">
        <v>26.153846000000001</v>
      </c>
      <c r="E83" s="22">
        <v>24.615385</v>
      </c>
      <c r="F83" s="22">
        <v>18.461538000000001</v>
      </c>
      <c r="G83" s="22">
        <v>10.769231</v>
      </c>
      <c r="H83" s="22">
        <v>3.0769229999999999</v>
      </c>
      <c r="I83" s="22">
        <v>1.538462</v>
      </c>
      <c r="J83" s="22">
        <v>41.538462000000003</v>
      </c>
      <c r="K83" s="22">
        <v>43.076923000000001</v>
      </c>
      <c r="L83" s="22">
        <v>15.384615</v>
      </c>
      <c r="M83" s="22">
        <v>58.461537999999997</v>
      </c>
      <c r="N83" s="22">
        <v>76.676923000000002</v>
      </c>
      <c r="O83" s="22">
        <v>76</v>
      </c>
      <c r="P83" s="39">
        <v>65</v>
      </c>
    </row>
    <row r="84" spans="1:16" x14ac:dyDescent="0.2">
      <c r="A84" s="9" t="s">
        <v>382</v>
      </c>
      <c r="B84" s="9"/>
      <c r="C84" s="9"/>
      <c r="D84" s="9"/>
      <c r="E84" s="9"/>
      <c r="F84" s="9"/>
      <c r="G84" s="9"/>
      <c r="H84" s="9"/>
      <c r="I84" s="9"/>
      <c r="J84" s="9"/>
      <c r="K84" s="9"/>
      <c r="L84" s="9"/>
      <c r="M84" s="9"/>
      <c r="N84" s="9"/>
      <c r="O84" s="32"/>
      <c r="P84" s="38"/>
    </row>
    <row r="85" spans="1:16" x14ac:dyDescent="0.2">
      <c r="A85" s="20" t="s">
        <v>383</v>
      </c>
      <c r="B85" s="21">
        <v>393</v>
      </c>
      <c r="C85" s="22">
        <v>47.073791</v>
      </c>
      <c r="D85" s="22">
        <v>34.351145000000002</v>
      </c>
      <c r="E85" s="22">
        <v>14.75827</v>
      </c>
      <c r="F85" s="22">
        <v>3.0534349999999999</v>
      </c>
      <c r="G85" s="22">
        <v>0.50890599999999997</v>
      </c>
      <c r="H85" s="22">
        <v>0.25445299999999998</v>
      </c>
      <c r="I85" s="22">
        <v>0</v>
      </c>
      <c r="J85" s="22">
        <v>81.424936000000002</v>
      </c>
      <c r="K85" s="22">
        <v>17.811705</v>
      </c>
      <c r="L85" s="22">
        <v>0.76335900000000001</v>
      </c>
      <c r="M85" s="22">
        <v>18.575064000000001</v>
      </c>
      <c r="N85" s="22">
        <v>70.608142000000001</v>
      </c>
      <c r="O85" s="22">
        <v>70</v>
      </c>
      <c r="P85" s="39">
        <v>66</v>
      </c>
    </row>
    <row r="86" spans="1:16" x14ac:dyDescent="0.2">
      <c r="A86" s="20" t="s">
        <v>181</v>
      </c>
      <c r="B86" s="21">
        <v>1944</v>
      </c>
      <c r="C86" s="22">
        <v>18.467078000000001</v>
      </c>
      <c r="D86" s="22">
        <v>27.572016000000001</v>
      </c>
      <c r="E86" s="22">
        <v>23.868313000000001</v>
      </c>
      <c r="F86" s="22">
        <v>17.901235</v>
      </c>
      <c r="G86" s="22">
        <v>9.1563789999999994</v>
      </c>
      <c r="H86" s="22">
        <v>2.5205760000000001</v>
      </c>
      <c r="I86" s="22">
        <v>0.51440300000000005</v>
      </c>
      <c r="J86" s="22">
        <v>46.039095000000003</v>
      </c>
      <c r="K86" s="22">
        <v>41.769547000000003</v>
      </c>
      <c r="L86" s="22">
        <v>12.191357999999999</v>
      </c>
      <c r="M86" s="22">
        <v>53.960904999999997</v>
      </c>
      <c r="N86" s="22">
        <v>75.982510000000005</v>
      </c>
      <c r="O86" s="22">
        <v>75</v>
      </c>
      <c r="P86" s="39">
        <v>75</v>
      </c>
    </row>
    <row r="87" spans="1:16" x14ac:dyDescent="0.2">
      <c r="A87" s="20" t="s">
        <v>182</v>
      </c>
      <c r="B87" s="21">
        <v>38</v>
      </c>
      <c r="C87" s="22">
        <v>34.210526000000002</v>
      </c>
      <c r="D87" s="22">
        <v>21.052631999999999</v>
      </c>
      <c r="E87" s="22">
        <v>18.421053000000001</v>
      </c>
      <c r="F87" s="22">
        <v>21.052631999999999</v>
      </c>
      <c r="G87" s="22">
        <v>5.2631579999999998</v>
      </c>
      <c r="H87" s="22">
        <v>0</v>
      </c>
      <c r="I87" s="22">
        <v>0</v>
      </c>
      <c r="J87" s="22">
        <v>55.263157999999997</v>
      </c>
      <c r="K87" s="22">
        <v>39.473683999999999</v>
      </c>
      <c r="L87" s="22">
        <v>5.2631579999999998</v>
      </c>
      <c r="M87" s="22">
        <v>44.736842000000003</v>
      </c>
      <c r="N87" s="22">
        <v>73.789473999999998</v>
      </c>
      <c r="O87" s="22">
        <v>73.5</v>
      </c>
      <c r="P87" s="39">
        <v>69</v>
      </c>
    </row>
    <row r="88" spans="1:16" x14ac:dyDescent="0.2">
      <c r="A88" s="20" t="s">
        <v>384</v>
      </c>
      <c r="B88" s="21">
        <v>36</v>
      </c>
      <c r="C88" s="22">
        <v>11.111110999999999</v>
      </c>
      <c r="D88" s="22">
        <v>27.777778000000001</v>
      </c>
      <c r="E88" s="22">
        <v>25</v>
      </c>
      <c r="F88" s="22">
        <v>11.111110999999999</v>
      </c>
      <c r="G88" s="22">
        <v>22.222221999999999</v>
      </c>
      <c r="H88" s="22">
        <v>0</v>
      </c>
      <c r="I88" s="22">
        <v>2.7777780000000001</v>
      </c>
      <c r="J88" s="22">
        <v>38.888888999999999</v>
      </c>
      <c r="K88" s="22">
        <v>36.111111000000001</v>
      </c>
      <c r="L88" s="22">
        <v>25</v>
      </c>
      <c r="M88" s="22">
        <v>61.111111000000001</v>
      </c>
      <c r="N88" s="22">
        <v>77.5</v>
      </c>
      <c r="O88" s="22">
        <v>75.5</v>
      </c>
      <c r="P88" s="39">
        <v>75</v>
      </c>
    </row>
    <row r="89" spans="1:16" x14ac:dyDescent="0.2">
      <c r="A89" s="20" t="s">
        <v>183</v>
      </c>
      <c r="B89" s="21">
        <v>53</v>
      </c>
      <c r="C89" s="22">
        <v>16.981131999999999</v>
      </c>
      <c r="D89" s="22">
        <v>22.641508999999999</v>
      </c>
      <c r="E89" s="22">
        <v>26.415094</v>
      </c>
      <c r="F89" s="22">
        <v>22.641508999999999</v>
      </c>
      <c r="G89" s="22">
        <v>11.320755</v>
      </c>
      <c r="H89" s="22">
        <v>0</v>
      </c>
      <c r="I89" s="22">
        <v>0</v>
      </c>
      <c r="J89" s="22">
        <v>39.622641999999999</v>
      </c>
      <c r="K89" s="22">
        <v>49.056604</v>
      </c>
      <c r="L89" s="22">
        <v>11.320755</v>
      </c>
      <c r="M89" s="22">
        <v>60.377358000000001</v>
      </c>
      <c r="N89" s="22">
        <v>76.396225999999999</v>
      </c>
      <c r="O89" s="22">
        <v>76</v>
      </c>
      <c r="P89" s="39">
        <v>79</v>
      </c>
    </row>
    <row r="90" spans="1:16" x14ac:dyDescent="0.2">
      <c r="A90" s="20" t="s">
        <v>385</v>
      </c>
      <c r="B90" s="21">
        <v>22</v>
      </c>
      <c r="C90" s="22">
        <v>13.636364</v>
      </c>
      <c r="D90" s="22">
        <v>4.5454549999999996</v>
      </c>
      <c r="E90" s="22">
        <v>31.818182</v>
      </c>
      <c r="F90" s="22">
        <v>27.272727</v>
      </c>
      <c r="G90" s="22">
        <v>13.636364</v>
      </c>
      <c r="H90" s="22">
        <v>4.5454549999999996</v>
      </c>
      <c r="I90" s="22">
        <v>4.5454549999999996</v>
      </c>
      <c r="J90" s="22">
        <v>18.181818</v>
      </c>
      <c r="K90" s="22">
        <v>59.090909000000003</v>
      </c>
      <c r="L90" s="22">
        <v>22.727273</v>
      </c>
      <c r="M90" s="22">
        <v>81.818181999999993</v>
      </c>
      <c r="N90" s="22">
        <v>79.409091000000004</v>
      </c>
      <c r="O90" s="22">
        <v>79.5</v>
      </c>
      <c r="P90" s="39" t="s">
        <v>850</v>
      </c>
    </row>
    <row r="91" spans="1:16" x14ac:dyDescent="0.2">
      <c r="A91" s="20" t="s">
        <v>386</v>
      </c>
      <c r="B91" s="21">
        <v>32</v>
      </c>
      <c r="C91" s="22">
        <v>18.75</v>
      </c>
      <c r="D91" s="22">
        <v>37.5</v>
      </c>
      <c r="E91" s="22">
        <v>18.75</v>
      </c>
      <c r="F91" s="22">
        <v>21.875</v>
      </c>
      <c r="G91" s="22">
        <v>3.125</v>
      </c>
      <c r="H91" s="22">
        <v>0</v>
      </c>
      <c r="I91" s="22">
        <v>0</v>
      </c>
      <c r="J91" s="22">
        <v>56.25</v>
      </c>
      <c r="K91" s="22">
        <v>40.625</v>
      </c>
      <c r="L91" s="22">
        <v>3.125</v>
      </c>
      <c r="M91" s="22">
        <v>43.75</v>
      </c>
      <c r="N91" s="22">
        <v>74.4375</v>
      </c>
      <c r="O91" s="22">
        <v>73.5</v>
      </c>
      <c r="P91" s="39">
        <v>73</v>
      </c>
    </row>
    <row r="92" spans="1:16" x14ac:dyDescent="0.2">
      <c r="A92" s="20" t="s">
        <v>387</v>
      </c>
      <c r="B92" s="21">
        <v>9</v>
      </c>
      <c r="C92" s="22">
        <v>33.333333000000003</v>
      </c>
      <c r="D92" s="22">
        <v>22.222221999999999</v>
      </c>
      <c r="E92" s="22">
        <v>11.111110999999999</v>
      </c>
      <c r="F92" s="22">
        <v>11.111110999999999</v>
      </c>
      <c r="G92" s="22">
        <v>0</v>
      </c>
      <c r="H92" s="22">
        <v>22.222221999999999</v>
      </c>
      <c r="I92" s="22">
        <v>0</v>
      </c>
      <c r="J92" s="22">
        <v>55.555556000000003</v>
      </c>
      <c r="K92" s="22">
        <v>22.222221999999999</v>
      </c>
      <c r="L92" s="22">
        <v>22.222221999999999</v>
      </c>
      <c r="M92" s="22">
        <v>44.444443999999997</v>
      </c>
      <c r="N92" s="22">
        <v>75.333332999999996</v>
      </c>
      <c r="O92" s="22">
        <v>72</v>
      </c>
      <c r="P92" s="39">
        <v>90</v>
      </c>
    </row>
    <row r="93" spans="1:16" x14ac:dyDescent="0.2">
      <c r="A93" s="20" t="s">
        <v>366</v>
      </c>
      <c r="B93" s="21">
        <v>150</v>
      </c>
      <c r="C93" s="22">
        <v>18.666667</v>
      </c>
      <c r="D93" s="22">
        <v>26</v>
      </c>
      <c r="E93" s="22">
        <v>23.333333</v>
      </c>
      <c r="F93" s="22">
        <v>18</v>
      </c>
      <c r="G93" s="22">
        <v>11.333333</v>
      </c>
      <c r="H93" s="22">
        <v>2</v>
      </c>
      <c r="I93" s="22">
        <v>0.66666700000000001</v>
      </c>
      <c r="J93" s="22">
        <v>44.666666999999997</v>
      </c>
      <c r="K93" s="22">
        <v>41.333333000000003</v>
      </c>
      <c r="L93" s="22">
        <v>14</v>
      </c>
      <c r="M93" s="22">
        <v>55.333333000000003</v>
      </c>
      <c r="N93" s="22">
        <v>76.14</v>
      </c>
      <c r="O93" s="22">
        <v>75</v>
      </c>
      <c r="P93" s="39">
        <v>75</v>
      </c>
    </row>
    <row r="94" spans="1:16" x14ac:dyDescent="0.2">
      <c r="A94" s="9" t="s">
        <v>388</v>
      </c>
      <c r="B94" s="9"/>
      <c r="C94" s="9"/>
      <c r="D94" s="9"/>
      <c r="E94" s="9"/>
      <c r="F94" s="9"/>
      <c r="G94" s="9"/>
      <c r="H94" s="9"/>
      <c r="I94" s="9"/>
      <c r="J94" s="9"/>
      <c r="K94" s="9"/>
      <c r="L94" s="9"/>
      <c r="M94" s="9"/>
      <c r="N94" s="9"/>
      <c r="O94" s="32"/>
      <c r="P94" s="38"/>
    </row>
    <row r="95" spans="1:16" x14ac:dyDescent="0.2">
      <c r="A95" s="20" t="s">
        <v>184</v>
      </c>
      <c r="B95" s="21">
        <v>54</v>
      </c>
      <c r="C95" s="22">
        <v>29.629629999999999</v>
      </c>
      <c r="D95" s="22">
        <v>22.222221999999999</v>
      </c>
      <c r="E95" s="22">
        <v>18.518519000000001</v>
      </c>
      <c r="F95" s="22">
        <v>22.222221999999999</v>
      </c>
      <c r="G95" s="22">
        <v>7.4074070000000001</v>
      </c>
      <c r="H95" s="22">
        <v>0</v>
      </c>
      <c r="I95" s="22">
        <v>0</v>
      </c>
      <c r="J95" s="22">
        <v>51.851852000000001</v>
      </c>
      <c r="K95" s="22">
        <v>40.740741</v>
      </c>
      <c r="L95" s="22">
        <v>7.4074070000000001</v>
      </c>
      <c r="M95" s="22">
        <v>48.148147999999999</v>
      </c>
      <c r="N95" s="22">
        <v>74.685185000000004</v>
      </c>
      <c r="O95" s="22">
        <v>74</v>
      </c>
      <c r="P95" s="39">
        <v>74</v>
      </c>
    </row>
    <row r="96" spans="1:16" x14ac:dyDescent="0.2">
      <c r="A96" s="20" t="s">
        <v>185</v>
      </c>
      <c r="B96" s="21">
        <v>196</v>
      </c>
      <c r="C96" s="22">
        <v>16.836735000000001</v>
      </c>
      <c r="D96" s="22">
        <v>20.408162999999998</v>
      </c>
      <c r="E96" s="22">
        <v>26.020408</v>
      </c>
      <c r="F96" s="22">
        <v>20.408162999999998</v>
      </c>
      <c r="G96" s="22">
        <v>10.714286</v>
      </c>
      <c r="H96" s="22">
        <v>5.6122449999999997</v>
      </c>
      <c r="I96" s="22">
        <v>0</v>
      </c>
      <c r="J96" s="22">
        <v>37.244897999999999</v>
      </c>
      <c r="K96" s="22">
        <v>46.428570999999998</v>
      </c>
      <c r="L96" s="22">
        <v>16.326530999999999</v>
      </c>
      <c r="M96" s="22">
        <v>62.755102000000001</v>
      </c>
      <c r="N96" s="22">
        <v>77.153060999999994</v>
      </c>
      <c r="O96" s="22">
        <v>76</v>
      </c>
      <c r="P96" s="39">
        <v>75</v>
      </c>
    </row>
    <row r="97" spans="1:16" x14ac:dyDescent="0.2">
      <c r="A97" s="20" t="s">
        <v>186</v>
      </c>
      <c r="B97" s="21">
        <v>310</v>
      </c>
      <c r="C97" s="22">
        <v>19.354838999999998</v>
      </c>
      <c r="D97" s="22">
        <v>26.774194000000001</v>
      </c>
      <c r="E97" s="22">
        <v>22.258064999999998</v>
      </c>
      <c r="F97" s="22">
        <v>19.032257999999999</v>
      </c>
      <c r="G97" s="22">
        <v>10</v>
      </c>
      <c r="H97" s="22">
        <v>1.935484</v>
      </c>
      <c r="I97" s="22">
        <v>0.64516099999999998</v>
      </c>
      <c r="J97" s="22">
        <v>46.129032000000002</v>
      </c>
      <c r="K97" s="22">
        <v>41.290323000000001</v>
      </c>
      <c r="L97" s="22">
        <v>12.580645000000001</v>
      </c>
      <c r="M97" s="22">
        <v>53.870967999999998</v>
      </c>
      <c r="N97" s="22">
        <v>75.961290000000005</v>
      </c>
      <c r="O97" s="22">
        <v>75</v>
      </c>
      <c r="P97" s="39">
        <v>70</v>
      </c>
    </row>
    <row r="98" spans="1:16" x14ac:dyDescent="0.2">
      <c r="A98" s="20" t="s">
        <v>187</v>
      </c>
      <c r="B98" s="21">
        <v>385</v>
      </c>
      <c r="C98" s="22">
        <v>17.662337999999998</v>
      </c>
      <c r="D98" s="22">
        <v>30.389610000000001</v>
      </c>
      <c r="E98" s="22">
        <v>24.675325000000001</v>
      </c>
      <c r="F98" s="22">
        <v>17.662337999999998</v>
      </c>
      <c r="G98" s="22">
        <v>7.5324679999999997</v>
      </c>
      <c r="H98" s="22">
        <v>1.5584420000000001</v>
      </c>
      <c r="I98" s="22">
        <v>0.51948099999999997</v>
      </c>
      <c r="J98" s="22">
        <v>48.051948000000003</v>
      </c>
      <c r="K98" s="22">
        <v>42.337662000000002</v>
      </c>
      <c r="L98" s="22">
        <v>9.6103900000000007</v>
      </c>
      <c r="M98" s="22">
        <v>51.948051999999997</v>
      </c>
      <c r="N98" s="22">
        <v>75.496104000000003</v>
      </c>
      <c r="O98" s="22">
        <v>75</v>
      </c>
      <c r="P98" s="39">
        <v>75</v>
      </c>
    </row>
    <row r="99" spans="1:16" x14ac:dyDescent="0.2">
      <c r="A99" s="20" t="s">
        <v>188</v>
      </c>
      <c r="B99" s="21">
        <v>361</v>
      </c>
      <c r="C99" s="22">
        <v>19.390581999999998</v>
      </c>
      <c r="D99" s="22">
        <v>29.639889</v>
      </c>
      <c r="E99" s="22">
        <v>26.315788999999999</v>
      </c>
      <c r="F99" s="22">
        <v>13.296398999999999</v>
      </c>
      <c r="G99" s="22">
        <v>9.1412739999999992</v>
      </c>
      <c r="H99" s="22">
        <v>1.9390579999999999</v>
      </c>
      <c r="I99" s="22">
        <v>0.27700799999999998</v>
      </c>
      <c r="J99" s="22">
        <v>49.030470999999999</v>
      </c>
      <c r="K99" s="22">
        <v>39.612188000000003</v>
      </c>
      <c r="L99" s="22">
        <v>11.357341</v>
      </c>
      <c r="M99" s="22">
        <v>50.969529000000001</v>
      </c>
      <c r="N99" s="22">
        <v>75.365651</v>
      </c>
      <c r="O99" s="22">
        <v>75</v>
      </c>
      <c r="P99" s="39">
        <v>75</v>
      </c>
    </row>
    <row r="100" spans="1:16" x14ac:dyDescent="0.2">
      <c r="A100" s="20" t="s">
        <v>189</v>
      </c>
      <c r="B100" s="21">
        <v>315</v>
      </c>
      <c r="C100" s="22">
        <v>21.269841</v>
      </c>
      <c r="D100" s="22">
        <v>30.793651000000001</v>
      </c>
      <c r="E100" s="22">
        <v>24.126984</v>
      </c>
      <c r="F100" s="22">
        <v>15.873016</v>
      </c>
      <c r="G100" s="22">
        <v>5.7142860000000004</v>
      </c>
      <c r="H100" s="22">
        <v>1.269841</v>
      </c>
      <c r="I100" s="22">
        <v>0.95238100000000003</v>
      </c>
      <c r="J100" s="22">
        <v>52.063491999999997</v>
      </c>
      <c r="K100" s="22">
        <v>40</v>
      </c>
      <c r="L100" s="22">
        <v>7.9365079999999999</v>
      </c>
      <c r="M100" s="22">
        <v>47.936508000000003</v>
      </c>
      <c r="N100" s="22">
        <v>74.965079000000003</v>
      </c>
      <c r="O100" s="22">
        <v>74</v>
      </c>
      <c r="P100" s="39" t="s">
        <v>836</v>
      </c>
    </row>
    <row r="101" spans="1:16" x14ac:dyDescent="0.2">
      <c r="A101" s="20" t="s">
        <v>190</v>
      </c>
      <c r="B101" s="21">
        <v>364</v>
      </c>
      <c r="C101" s="22">
        <v>32.142856999999999</v>
      </c>
      <c r="D101" s="22">
        <v>28.571428999999998</v>
      </c>
      <c r="E101" s="22">
        <v>18.406593000000001</v>
      </c>
      <c r="F101" s="22">
        <v>11.538462000000001</v>
      </c>
      <c r="G101" s="22">
        <v>7.1428570000000002</v>
      </c>
      <c r="H101" s="22">
        <v>1.9230769999999999</v>
      </c>
      <c r="I101" s="22">
        <v>0.274725</v>
      </c>
      <c r="J101" s="22">
        <v>60.714286000000001</v>
      </c>
      <c r="K101" s="22">
        <v>29.945055</v>
      </c>
      <c r="L101" s="22">
        <v>9.3406590000000005</v>
      </c>
      <c r="M101" s="22">
        <v>39.285713999999999</v>
      </c>
      <c r="N101" s="22">
        <v>73.829669999999993</v>
      </c>
      <c r="O101" s="22">
        <v>73</v>
      </c>
      <c r="P101" s="39">
        <v>65</v>
      </c>
    </row>
    <row r="102" spans="1:16" x14ac:dyDescent="0.2">
      <c r="A102" s="20" t="s">
        <v>191</v>
      </c>
      <c r="B102" s="21">
        <v>267</v>
      </c>
      <c r="C102" s="22">
        <v>35.580523999999997</v>
      </c>
      <c r="D102" s="22">
        <v>31.835205999999999</v>
      </c>
      <c r="E102" s="22">
        <v>16.104869000000001</v>
      </c>
      <c r="F102" s="22">
        <v>8.2396999999999991</v>
      </c>
      <c r="G102" s="22">
        <v>5.9925090000000001</v>
      </c>
      <c r="H102" s="22">
        <v>1.498127</v>
      </c>
      <c r="I102" s="22">
        <v>0.74906399999999995</v>
      </c>
      <c r="J102" s="22">
        <v>67.415729999999996</v>
      </c>
      <c r="K102" s="22">
        <v>24.344569</v>
      </c>
      <c r="L102" s="22">
        <v>8.2396999999999991</v>
      </c>
      <c r="M102" s="22">
        <v>32.584269999999997</v>
      </c>
      <c r="N102" s="22">
        <v>73.344569000000007</v>
      </c>
      <c r="O102" s="22">
        <v>72</v>
      </c>
      <c r="P102" s="39">
        <v>66</v>
      </c>
    </row>
    <row r="103" spans="1:16" x14ac:dyDescent="0.2">
      <c r="A103" s="20" t="s">
        <v>192</v>
      </c>
      <c r="B103" s="21">
        <v>90</v>
      </c>
      <c r="C103" s="22">
        <v>24.444444000000001</v>
      </c>
      <c r="D103" s="22">
        <v>32.222222000000002</v>
      </c>
      <c r="E103" s="22">
        <v>22.222221999999999</v>
      </c>
      <c r="F103" s="22">
        <v>7.7777779999999996</v>
      </c>
      <c r="G103" s="22">
        <v>11.111110999999999</v>
      </c>
      <c r="H103" s="22">
        <v>2.2222219999999999</v>
      </c>
      <c r="I103" s="22">
        <v>0</v>
      </c>
      <c r="J103" s="22">
        <v>56.666666999999997</v>
      </c>
      <c r="K103" s="22">
        <v>30</v>
      </c>
      <c r="L103" s="22">
        <v>13.333333</v>
      </c>
      <c r="M103" s="22">
        <v>43.333333000000003</v>
      </c>
      <c r="N103" s="22">
        <v>74.766666999999998</v>
      </c>
      <c r="O103" s="22">
        <v>73</v>
      </c>
      <c r="P103" s="39">
        <v>73</v>
      </c>
    </row>
    <row r="104" spans="1:16" x14ac:dyDescent="0.2">
      <c r="A104" s="20" t="s">
        <v>193</v>
      </c>
      <c r="B104" s="21">
        <v>94</v>
      </c>
      <c r="C104" s="22">
        <v>30.851064000000001</v>
      </c>
      <c r="D104" s="22">
        <v>30.851064000000001</v>
      </c>
      <c r="E104" s="22">
        <v>18.085106</v>
      </c>
      <c r="F104" s="22">
        <v>17.021277000000001</v>
      </c>
      <c r="G104" s="22">
        <v>2.1276600000000001</v>
      </c>
      <c r="H104" s="22">
        <v>1.0638300000000001</v>
      </c>
      <c r="I104" s="22">
        <v>0</v>
      </c>
      <c r="J104" s="22">
        <v>61.702128000000002</v>
      </c>
      <c r="K104" s="22">
        <v>35.106383000000001</v>
      </c>
      <c r="L104" s="22">
        <v>3.1914889999999998</v>
      </c>
      <c r="M104" s="22">
        <v>38.297871999999998</v>
      </c>
      <c r="N104" s="22">
        <v>73.531914999999998</v>
      </c>
      <c r="O104" s="22">
        <v>73</v>
      </c>
      <c r="P104" s="39">
        <v>70</v>
      </c>
    </row>
    <row r="105" spans="1:16" x14ac:dyDescent="0.2">
      <c r="A105" s="20" t="s">
        <v>389</v>
      </c>
      <c r="B105" s="21">
        <v>47</v>
      </c>
      <c r="C105" s="22">
        <v>17.021277000000001</v>
      </c>
      <c r="D105" s="22">
        <v>17.021277000000001</v>
      </c>
      <c r="E105" s="22">
        <v>31.914894</v>
      </c>
      <c r="F105" s="22">
        <v>21.276596000000001</v>
      </c>
      <c r="G105" s="22">
        <v>8.5106380000000001</v>
      </c>
      <c r="H105" s="22">
        <v>2.1276600000000001</v>
      </c>
      <c r="I105" s="22">
        <v>2.1276600000000001</v>
      </c>
      <c r="J105" s="22">
        <v>34.042552999999998</v>
      </c>
      <c r="K105" s="22">
        <v>53.191488999999997</v>
      </c>
      <c r="L105" s="22">
        <v>12.765957</v>
      </c>
      <c r="M105" s="22">
        <v>65.957447000000002</v>
      </c>
      <c r="N105" s="22">
        <v>76.808510999999996</v>
      </c>
      <c r="O105" s="22">
        <v>76</v>
      </c>
      <c r="P105" s="39" t="s">
        <v>851</v>
      </c>
    </row>
    <row r="106" spans="1:16" x14ac:dyDescent="0.2">
      <c r="A106" s="20" t="s">
        <v>366</v>
      </c>
      <c r="B106" s="21">
        <v>194</v>
      </c>
      <c r="C106" s="22">
        <v>12.886597999999999</v>
      </c>
      <c r="D106" s="22">
        <v>22.680412</v>
      </c>
      <c r="E106" s="22">
        <v>22.164947999999999</v>
      </c>
      <c r="F106" s="22">
        <v>26.28866</v>
      </c>
      <c r="G106" s="22">
        <v>11.85567</v>
      </c>
      <c r="H106" s="22">
        <v>3.608247</v>
      </c>
      <c r="I106" s="22">
        <v>0.51546400000000003</v>
      </c>
      <c r="J106" s="22">
        <v>35.567010000000003</v>
      </c>
      <c r="K106" s="22">
        <v>48.453608000000003</v>
      </c>
      <c r="L106" s="22">
        <v>15.979381</v>
      </c>
      <c r="M106" s="22">
        <v>64.432990000000004</v>
      </c>
      <c r="N106" s="22">
        <v>77.484536000000006</v>
      </c>
      <c r="O106" s="22">
        <v>77</v>
      </c>
      <c r="P106" s="39" t="s">
        <v>852</v>
      </c>
    </row>
    <row r="107" spans="1:16" x14ac:dyDescent="0.2">
      <c r="A107" s="9" t="s">
        <v>390</v>
      </c>
      <c r="B107" s="9"/>
      <c r="C107" s="9"/>
      <c r="D107" s="9"/>
      <c r="E107" s="9"/>
      <c r="F107" s="9"/>
      <c r="G107" s="9"/>
      <c r="H107" s="9"/>
      <c r="I107" s="9"/>
      <c r="J107" s="9"/>
      <c r="K107" s="9"/>
      <c r="L107" s="9"/>
      <c r="M107" s="9"/>
      <c r="N107" s="9"/>
      <c r="O107" s="32"/>
      <c r="P107" s="38"/>
    </row>
    <row r="108" spans="1:16" x14ac:dyDescent="0.2">
      <c r="A108" s="20" t="s">
        <v>391</v>
      </c>
      <c r="B108" s="21">
        <v>633</v>
      </c>
      <c r="C108" s="22">
        <v>22.116904000000002</v>
      </c>
      <c r="D108" s="22">
        <v>29.383886</v>
      </c>
      <c r="E108" s="22">
        <v>21.958926000000002</v>
      </c>
      <c r="F108" s="22">
        <v>13.270142</v>
      </c>
      <c r="G108" s="22">
        <v>9.9526070000000004</v>
      </c>
      <c r="H108" s="22">
        <v>2.2116899999999999</v>
      </c>
      <c r="I108" s="22">
        <v>1.105845</v>
      </c>
      <c r="J108" s="22">
        <v>51.500790000000002</v>
      </c>
      <c r="K108" s="22">
        <v>35.229067999999998</v>
      </c>
      <c r="L108" s="22">
        <v>13.270142</v>
      </c>
      <c r="M108" s="22">
        <v>48.499209999999998</v>
      </c>
      <c r="N108" s="22">
        <v>75.440758000000002</v>
      </c>
      <c r="O108" s="22">
        <v>74</v>
      </c>
      <c r="P108" s="39">
        <v>73</v>
      </c>
    </row>
    <row r="109" spans="1:16" x14ac:dyDescent="0.2">
      <c r="A109" s="20" t="s">
        <v>392</v>
      </c>
      <c r="B109" s="21">
        <v>1123</v>
      </c>
      <c r="C109" s="22">
        <v>22.885128999999999</v>
      </c>
      <c r="D109" s="22">
        <v>26.179874999999999</v>
      </c>
      <c r="E109" s="22">
        <v>22.707035000000001</v>
      </c>
      <c r="F109" s="22">
        <v>17.898485999999998</v>
      </c>
      <c r="G109" s="22">
        <v>8.1032949999999992</v>
      </c>
      <c r="H109" s="22">
        <v>1.869991</v>
      </c>
      <c r="I109" s="22">
        <v>0.35618899999999998</v>
      </c>
      <c r="J109" s="22">
        <v>49.065004000000002</v>
      </c>
      <c r="K109" s="22">
        <v>40.605521000000003</v>
      </c>
      <c r="L109" s="22">
        <v>10.329475</v>
      </c>
      <c r="M109" s="22">
        <v>50.934995999999998</v>
      </c>
      <c r="N109" s="22">
        <v>75.342832000000001</v>
      </c>
      <c r="O109" s="22">
        <v>75</v>
      </c>
      <c r="P109" s="39">
        <v>75</v>
      </c>
    </row>
    <row r="110" spans="1:16" x14ac:dyDescent="0.2">
      <c r="A110" s="20" t="s">
        <v>393</v>
      </c>
      <c r="B110" s="21">
        <v>660</v>
      </c>
      <c r="C110" s="22">
        <v>22.878788</v>
      </c>
      <c r="D110" s="22">
        <v>29.545455</v>
      </c>
      <c r="E110" s="22">
        <v>21.969697</v>
      </c>
      <c r="F110" s="22">
        <v>15.757576</v>
      </c>
      <c r="G110" s="22">
        <v>7.1212119999999999</v>
      </c>
      <c r="H110" s="22">
        <v>2.424242</v>
      </c>
      <c r="I110" s="22">
        <v>0.30303000000000002</v>
      </c>
      <c r="J110" s="22">
        <v>52.424242</v>
      </c>
      <c r="K110" s="22">
        <v>37.727272999999997</v>
      </c>
      <c r="L110" s="22">
        <v>9.8484850000000002</v>
      </c>
      <c r="M110" s="22">
        <v>47.575758</v>
      </c>
      <c r="N110" s="22">
        <v>75.004544999999993</v>
      </c>
      <c r="O110" s="22">
        <v>74</v>
      </c>
      <c r="P110" s="39" t="s">
        <v>853</v>
      </c>
    </row>
    <row r="111" spans="1:16" x14ac:dyDescent="0.2">
      <c r="A111" s="20" t="s">
        <v>394</v>
      </c>
      <c r="B111" s="21">
        <v>261</v>
      </c>
      <c r="C111" s="22">
        <v>23.754788999999999</v>
      </c>
      <c r="D111" s="22">
        <v>30.651340999999999</v>
      </c>
      <c r="E111" s="22">
        <v>23.754788999999999</v>
      </c>
      <c r="F111" s="22">
        <v>13.793103</v>
      </c>
      <c r="G111" s="22">
        <v>6.1302680000000001</v>
      </c>
      <c r="H111" s="22">
        <v>1.9157090000000001</v>
      </c>
      <c r="I111" s="22">
        <v>0</v>
      </c>
      <c r="J111" s="22">
        <v>54.406129999999997</v>
      </c>
      <c r="K111" s="22">
        <v>37.547893000000002</v>
      </c>
      <c r="L111" s="22">
        <v>8.0459770000000006</v>
      </c>
      <c r="M111" s="22">
        <v>45.593870000000003</v>
      </c>
      <c r="N111" s="22">
        <v>74.570881</v>
      </c>
      <c r="O111" s="22">
        <v>74</v>
      </c>
      <c r="P111" s="39">
        <v>75</v>
      </c>
    </row>
    <row r="112" spans="1:16" x14ac:dyDescent="0.2">
      <c r="A112" s="9" t="s">
        <v>395</v>
      </c>
      <c r="B112" s="9"/>
      <c r="C112" s="9"/>
      <c r="D112" s="9"/>
      <c r="E112" s="9"/>
      <c r="F112" s="9"/>
      <c r="G112" s="9"/>
      <c r="H112" s="9"/>
      <c r="I112" s="9"/>
      <c r="J112" s="9"/>
      <c r="K112" s="9"/>
      <c r="L112" s="9"/>
      <c r="M112" s="9"/>
      <c r="N112" s="9"/>
      <c r="O112" s="32"/>
      <c r="P112" s="38"/>
    </row>
    <row r="113" spans="1:16" x14ac:dyDescent="0.2">
      <c r="A113" s="20" t="s">
        <v>396</v>
      </c>
      <c r="B113" s="21">
        <v>329</v>
      </c>
      <c r="C113" s="22">
        <v>25.531915000000001</v>
      </c>
      <c r="D113" s="22">
        <v>25.531915000000001</v>
      </c>
      <c r="E113" s="22">
        <v>21.884498000000001</v>
      </c>
      <c r="F113" s="22">
        <v>15.805471000000001</v>
      </c>
      <c r="G113" s="22">
        <v>8.2066870000000005</v>
      </c>
      <c r="H113" s="22">
        <v>3.039514</v>
      </c>
      <c r="I113" s="22">
        <v>0</v>
      </c>
      <c r="J113" s="22">
        <v>51.063830000000003</v>
      </c>
      <c r="K113" s="22">
        <v>37.689970000000002</v>
      </c>
      <c r="L113" s="22">
        <v>11.246200999999999</v>
      </c>
      <c r="M113" s="22">
        <v>48.936169999999997</v>
      </c>
      <c r="N113" s="22">
        <v>75.106382999999994</v>
      </c>
      <c r="O113" s="22">
        <v>74</v>
      </c>
      <c r="P113" s="39">
        <v>75</v>
      </c>
    </row>
    <row r="114" spans="1:16" x14ac:dyDescent="0.2">
      <c r="A114" s="20" t="s">
        <v>397</v>
      </c>
      <c r="B114" s="21">
        <v>828</v>
      </c>
      <c r="C114" s="22">
        <v>21.256039000000001</v>
      </c>
      <c r="D114" s="22">
        <v>29.347826000000001</v>
      </c>
      <c r="E114" s="22">
        <v>21.980675999999999</v>
      </c>
      <c r="F114" s="22">
        <v>16.183575000000001</v>
      </c>
      <c r="G114" s="22">
        <v>8.4541059999999995</v>
      </c>
      <c r="H114" s="22">
        <v>2.294686</v>
      </c>
      <c r="I114" s="22">
        <v>0.48309200000000002</v>
      </c>
      <c r="J114" s="22">
        <v>50.603864999999999</v>
      </c>
      <c r="K114" s="22">
        <v>38.164251</v>
      </c>
      <c r="L114" s="22">
        <v>11.231884000000001</v>
      </c>
      <c r="M114" s="22">
        <v>49.396135000000001</v>
      </c>
      <c r="N114" s="22">
        <v>75.342995000000002</v>
      </c>
      <c r="O114" s="22">
        <v>74</v>
      </c>
      <c r="P114" s="39">
        <v>70</v>
      </c>
    </row>
    <row r="115" spans="1:16" x14ac:dyDescent="0.2">
      <c r="A115" s="20" t="s">
        <v>879</v>
      </c>
      <c r="B115" s="21">
        <v>499</v>
      </c>
      <c r="C115" s="22">
        <v>23.446894</v>
      </c>
      <c r="D115" s="22">
        <v>30.460922</v>
      </c>
      <c r="E115" s="22">
        <v>23.246493000000001</v>
      </c>
      <c r="F115" s="22">
        <v>13.426854000000001</v>
      </c>
      <c r="G115" s="22">
        <v>7.4148300000000003</v>
      </c>
      <c r="H115" s="22">
        <v>1.0020039999999999</v>
      </c>
      <c r="I115" s="22">
        <v>1.0020039999999999</v>
      </c>
      <c r="J115" s="22">
        <v>53.907815999999997</v>
      </c>
      <c r="K115" s="22">
        <v>36.673347</v>
      </c>
      <c r="L115" s="22">
        <v>9.4188379999999992</v>
      </c>
      <c r="M115" s="22">
        <v>46.092184000000003</v>
      </c>
      <c r="N115" s="22">
        <v>74.865730999999997</v>
      </c>
      <c r="O115" s="22">
        <v>74</v>
      </c>
      <c r="P115" s="39" t="s">
        <v>854</v>
      </c>
    </row>
    <row r="116" spans="1:16" x14ac:dyDescent="0.2">
      <c r="A116" s="20" t="s">
        <v>398</v>
      </c>
      <c r="B116" s="21">
        <v>468</v>
      </c>
      <c r="C116" s="22">
        <v>20.940170999999999</v>
      </c>
      <c r="D116" s="22">
        <v>27.350427</v>
      </c>
      <c r="E116" s="22">
        <v>23.717949000000001</v>
      </c>
      <c r="F116" s="22">
        <v>18.162393000000002</v>
      </c>
      <c r="G116" s="22">
        <v>7.4786320000000002</v>
      </c>
      <c r="H116" s="22">
        <v>1.9230769999999999</v>
      </c>
      <c r="I116" s="22">
        <v>0.42735000000000001</v>
      </c>
      <c r="J116" s="22">
        <v>48.290598000000003</v>
      </c>
      <c r="K116" s="22">
        <v>41.880341999999999</v>
      </c>
      <c r="L116" s="22">
        <v>9.8290600000000001</v>
      </c>
      <c r="M116" s="22">
        <v>51.709401999999997</v>
      </c>
      <c r="N116" s="22">
        <v>75.474359000000007</v>
      </c>
      <c r="O116" s="22">
        <v>75</v>
      </c>
      <c r="P116" s="39">
        <v>74</v>
      </c>
    </row>
    <row r="117" spans="1:16" x14ac:dyDescent="0.2">
      <c r="A117" s="20" t="s">
        <v>399</v>
      </c>
      <c r="B117" s="21">
        <v>257</v>
      </c>
      <c r="C117" s="22">
        <v>18.287938</v>
      </c>
      <c r="D117" s="22">
        <v>25.291829</v>
      </c>
      <c r="E117" s="22">
        <v>23.735409000000001</v>
      </c>
      <c r="F117" s="22">
        <v>19.844358</v>
      </c>
      <c r="G117" s="22">
        <v>10.505837</v>
      </c>
      <c r="H117" s="22">
        <v>2.3346300000000002</v>
      </c>
      <c r="I117" s="22">
        <v>0</v>
      </c>
      <c r="J117" s="22">
        <v>43.579766999999997</v>
      </c>
      <c r="K117" s="22">
        <v>43.579766999999997</v>
      </c>
      <c r="L117" s="22">
        <v>12.840467</v>
      </c>
      <c r="M117" s="22">
        <v>56.420233000000003</v>
      </c>
      <c r="N117" s="22">
        <v>76.081711999999996</v>
      </c>
      <c r="O117" s="22">
        <v>75</v>
      </c>
      <c r="P117" s="39">
        <v>75</v>
      </c>
    </row>
    <row r="118" spans="1:16" x14ac:dyDescent="0.2">
      <c r="A118" s="20" t="s">
        <v>400</v>
      </c>
      <c r="B118" s="21">
        <v>296</v>
      </c>
      <c r="C118" s="22">
        <v>29.72973</v>
      </c>
      <c r="D118" s="22">
        <v>28.040541000000001</v>
      </c>
      <c r="E118" s="22">
        <v>19.932431999999999</v>
      </c>
      <c r="F118" s="22">
        <v>12.162162</v>
      </c>
      <c r="G118" s="22">
        <v>7.094595</v>
      </c>
      <c r="H118" s="22">
        <v>2.364865</v>
      </c>
      <c r="I118" s="22">
        <v>0.67567600000000005</v>
      </c>
      <c r="J118" s="22">
        <v>57.770269999999996</v>
      </c>
      <c r="K118" s="22">
        <v>32.094594999999998</v>
      </c>
      <c r="L118" s="22">
        <v>10.135135</v>
      </c>
      <c r="M118" s="22">
        <v>42.229730000000004</v>
      </c>
      <c r="N118" s="35">
        <v>74.334458999999995</v>
      </c>
      <c r="O118" s="35">
        <v>73</v>
      </c>
      <c r="P118" s="40">
        <v>67</v>
      </c>
    </row>
    <row r="119" spans="1:16" x14ac:dyDescent="0.2">
      <c r="A119" s="9" t="s">
        <v>401</v>
      </c>
      <c r="B119" s="9"/>
      <c r="C119" s="9"/>
      <c r="D119" s="9"/>
      <c r="E119" s="9"/>
      <c r="F119" s="9"/>
      <c r="G119" s="9"/>
      <c r="H119" s="9"/>
      <c r="I119" s="9"/>
      <c r="J119" s="9"/>
      <c r="K119" s="9"/>
      <c r="L119" s="9"/>
      <c r="M119" s="9"/>
      <c r="N119" s="9"/>
      <c r="O119" s="32"/>
      <c r="P119" s="38"/>
    </row>
    <row r="120" spans="1:16" x14ac:dyDescent="0.2">
      <c r="A120" s="20" t="s">
        <v>878</v>
      </c>
      <c r="B120" s="21">
        <v>116</v>
      </c>
      <c r="C120" s="22">
        <v>28.448276</v>
      </c>
      <c r="D120" s="22">
        <v>27.586207000000002</v>
      </c>
      <c r="E120" s="22">
        <v>18.965516999999998</v>
      </c>
      <c r="F120" s="22">
        <v>17.241378999999998</v>
      </c>
      <c r="G120" s="22">
        <v>7.7586209999999998</v>
      </c>
      <c r="H120" s="22">
        <v>0</v>
      </c>
      <c r="I120" s="22">
        <v>0</v>
      </c>
      <c r="J120" s="22">
        <v>56.034483000000002</v>
      </c>
      <c r="K120" s="22">
        <v>36.206896999999998</v>
      </c>
      <c r="L120" s="22">
        <v>7.7586209999999998</v>
      </c>
      <c r="M120" s="22">
        <v>43.965516999999998</v>
      </c>
      <c r="N120" s="22">
        <v>74.534482999999994</v>
      </c>
      <c r="O120" s="22">
        <v>74</v>
      </c>
      <c r="P120" s="39">
        <v>74</v>
      </c>
    </row>
    <row r="121" spans="1:16" x14ac:dyDescent="0.2">
      <c r="A121" s="20" t="s">
        <v>402</v>
      </c>
      <c r="B121" s="21">
        <v>213</v>
      </c>
      <c r="C121" s="22">
        <v>23.943662</v>
      </c>
      <c r="D121" s="22">
        <v>24.413146000000001</v>
      </c>
      <c r="E121" s="22">
        <v>23.474177999999998</v>
      </c>
      <c r="F121" s="22">
        <v>15.023474</v>
      </c>
      <c r="G121" s="22">
        <v>8.450704</v>
      </c>
      <c r="H121" s="22">
        <v>4.6948359999999996</v>
      </c>
      <c r="I121" s="22">
        <v>0</v>
      </c>
      <c r="J121" s="22">
        <v>48.356808000000001</v>
      </c>
      <c r="K121" s="22">
        <v>38.497653</v>
      </c>
      <c r="L121" s="22">
        <v>13.14554</v>
      </c>
      <c r="M121" s="22">
        <v>51.643191999999999</v>
      </c>
      <c r="N121" s="22">
        <v>75.417839999999998</v>
      </c>
      <c r="O121" s="22">
        <v>75</v>
      </c>
      <c r="P121" s="39">
        <v>75</v>
      </c>
    </row>
    <row r="122" spans="1:16" x14ac:dyDescent="0.2">
      <c r="A122" s="20" t="s">
        <v>397</v>
      </c>
      <c r="B122" s="21">
        <v>828</v>
      </c>
      <c r="C122" s="22">
        <v>21.256039000000001</v>
      </c>
      <c r="D122" s="22">
        <v>29.347826000000001</v>
      </c>
      <c r="E122" s="22">
        <v>21.980675999999999</v>
      </c>
      <c r="F122" s="22">
        <v>16.183575000000001</v>
      </c>
      <c r="G122" s="22">
        <v>8.4541059999999995</v>
      </c>
      <c r="H122" s="22">
        <v>2.294686</v>
      </c>
      <c r="I122" s="22">
        <v>0.48309200000000002</v>
      </c>
      <c r="J122" s="22">
        <v>50.603864999999999</v>
      </c>
      <c r="K122" s="22">
        <v>38.164251</v>
      </c>
      <c r="L122" s="22">
        <v>11.231884000000001</v>
      </c>
      <c r="M122" s="22">
        <v>49.396135000000001</v>
      </c>
      <c r="N122" s="22">
        <v>75.342995000000002</v>
      </c>
      <c r="O122" s="22">
        <v>74</v>
      </c>
      <c r="P122" s="39">
        <v>70</v>
      </c>
    </row>
    <row r="123" spans="1:16" x14ac:dyDescent="0.2">
      <c r="A123" s="20" t="s">
        <v>403</v>
      </c>
      <c r="B123" s="21">
        <v>133</v>
      </c>
      <c r="C123" s="22">
        <v>27.067668999999999</v>
      </c>
      <c r="D123" s="22">
        <v>33.834586000000002</v>
      </c>
      <c r="E123" s="22">
        <v>23.308271000000001</v>
      </c>
      <c r="F123" s="22">
        <v>8.2706769999999992</v>
      </c>
      <c r="G123" s="22">
        <v>6.7669170000000003</v>
      </c>
      <c r="H123" s="22">
        <v>0.75187999999999999</v>
      </c>
      <c r="I123" s="22">
        <v>0</v>
      </c>
      <c r="J123" s="22">
        <v>60.902256000000001</v>
      </c>
      <c r="K123" s="22">
        <v>31.578946999999999</v>
      </c>
      <c r="L123" s="22">
        <v>7.5187970000000002</v>
      </c>
      <c r="M123" s="22">
        <v>39.097743999999999</v>
      </c>
      <c r="N123" s="22">
        <v>73.714286000000001</v>
      </c>
      <c r="O123" s="22">
        <v>73</v>
      </c>
      <c r="P123" s="39">
        <v>70</v>
      </c>
    </row>
    <row r="124" spans="1:16" x14ac:dyDescent="0.2">
      <c r="A124" s="20" t="s">
        <v>404</v>
      </c>
      <c r="B124" s="21">
        <v>120</v>
      </c>
      <c r="C124" s="22">
        <v>18.333333</v>
      </c>
      <c r="D124" s="22">
        <v>29.166667</v>
      </c>
      <c r="E124" s="22">
        <v>22.5</v>
      </c>
      <c r="F124" s="22">
        <v>16.666667</v>
      </c>
      <c r="G124" s="22">
        <v>11.666667</v>
      </c>
      <c r="H124" s="22">
        <v>0</v>
      </c>
      <c r="I124" s="22">
        <v>1.6666669999999999</v>
      </c>
      <c r="J124" s="22">
        <v>47.5</v>
      </c>
      <c r="K124" s="22">
        <v>39.166666999999997</v>
      </c>
      <c r="L124" s="22">
        <v>13.333333</v>
      </c>
      <c r="M124" s="22">
        <v>52.5</v>
      </c>
      <c r="N124" s="22">
        <v>76.133332999999993</v>
      </c>
      <c r="O124" s="22">
        <v>75</v>
      </c>
      <c r="P124" s="39">
        <v>73</v>
      </c>
    </row>
    <row r="125" spans="1:16" x14ac:dyDescent="0.2">
      <c r="A125" s="20" t="s">
        <v>405</v>
      </c>
      <c r="B125" s="21">
        <v>246</v>
      </c>
      <c r="C125" s="22">
        <v>23.983740000000001</v>
      </c>
      <c r="D125" s="22">
        <v>29.268293</v>
      </c>
      <c r="E125" s="22">
        <v>23.577235999999999</v>
      </c>
      <c r="F125" s="22">
        <v>14.634145999999999</v>
      </c>
      <c r="G125" s="22">
        <v>5.6910569999999998</v>
      </c>
      <c r="H125" s="22">
        <v>1.6260159999999999</v>
      </c>
      <c r="I125" s="22">
        <v>1.2195119999999999</v>
      </c>
      <c r="J125" s="22">
        <v>53.252032999999997</v>
      </c>
      <c r="K125" s="22">
        <v>38.211382</v>
      </c>
      <c r="L125" s="22">
        <v>8.5365850000000005</v>
      </c>
      <c r="M125" s="22">
        <v>46.747967000000003</v>
      </c>
      <c r="N125" s="22">
        <v>74.869918999999996</v>
      </c>
      <c r="O125" s="22">
        <v>74</v>
      </c>
      <c r="P125" s="39" t="s">
        <v>855</v>
      </c>
    </row>
    <row r="126" spans="1:16" x14ac:dyDescent="0.2">
      <c r="A126" s="20" t="s">
        <v>398</v>
      </c>
      <c r="B126" s="21">
        <v>468</v>
      </c>
      <c r="C126" s="22">
        <v>20.940170999999999</v>
      </c>
      <c r="D126" s="22">
        <v>27.350427</v>
      </c>
      <c r="E126" s="22">
        <v>23.717949000000001</v>
      </c>
      <c r="F126" s="22">
        <v>18.162393000000002</v>
      </c>
      <c r="G126" s="22">
        <v>7.4786320000000002</v>
      </c>
      <c r="H126" s="22">
        <v>1.9230769999999999</v>
      </c>
      <c r="I126" s="22">
        <v>0.42735000000000001</v>
      </c>
      <c r="J126" s="22">
        <v>48.290598000000003</v>
      </c>
      <c r="K126" s="22">
        <v>41.880341999999999</v>
      </c>
      <c r="L126" s="22">
        <v>9.8290600000000001</v>
      </c>
      <c r="M126" s="22">
        <v>51.709401999999997</v>
      </c>
      <c r="N126" s="22">
        <v>75.474359000000007</v>
      </c>
      <c r="O126" s="22">
        <v>75</v>
      </c>
      <c r="P126" s="39">
        <v>74</v>
      </c>
    </row>
    <row r="127" spans="1:16" x14ac:dyDescent="0.2">
      <c r="A127" s="20" t="s">
        <v>406</v>
      </c>
      <c r="B127" s="21">
        <v>180</v>
      </c>
      <c r="C127" s="22">
        <v>18.888888999999999</v>
      </c>
      <c r="D127" s="22">
        <v>26.111111000000001</v>
      </c>
      <c r="E127" s="22">
        <v>22.777778000000001</v>
      </c>
      <c r="F127" s="22">
        <v>19.444444000000001</v>
      </c>
      <c r="G127" s="22">
        <v>9.4444440000000007</v>
      </c>
      <c r="H127" s="22">
        <v>3.3333330000000001</v>
      </c>
      <c r="I127" s="22">
        <v>0</v>
      </c>
      <c r="J127" s="22">
        <v>45</v>
      </c>
      <c r="K127" s="22">
        <v>42.222222000000002</v>
      </c>
      <c r="L127" s="22">
        <v>12.777778</v>
      </c>
      <c r="M127" s="22">
        <v>55</v>
      </c>
      <c r="N127" s="22">
        <v>76.05</v>
      </c>
      <c r="O127" s="22">
        <v>75</v>
      </c>
      <c r="P127" s="39">
        <v>75</v>
      </c>
    </row>
    <row r="128" spans="1:16" x14ac:dyDescent="0.2">
      <c r="A128" s="20" t="s">
        <v>407</v>
      </c>
      <c r="B128" s="21">
        <v>77</v>
      </c>
      <c r="C128" s="22">
        <v>16.883116999999999</v>
      </c>
      <c r="D128" s="22">
        <v>23.376622999999999</v>
      </c>
      <c r="E128" s="22">
        <v>25.974025999999999</v>
      </c>
      <c r="F128" s="22">
        <v>20.779221</v>
      </c>
      <c r="G128" s="22">
        <v>12.987012999999999</v>
      </c>
      <c r="H128" s="22">
        <v>0</v>
      </c>
      <c r="I128" s="22">
        <v>0</v>
      </c>
      <c r="J128" s="22">
        <v>40.259740000000001</v>
      </c>
      <c r="K128" s="22">
        <v>46.753247000000002</v>
      </c>
      <c r="L128" s="22">
        <v>12.987012999999999</v>
      </c>
      <c r="M128" s="22">
        <v>59.740259999999999</v>
      </c>
      <c r="N128" s="22">
        <v>76.155844000000002</v>
      </c>
      <c r="O128" s="22">
        <v>75</v>
      </c>
      <c r="P128" s="39">
        <v>75</v>
      </c>
    </row>
    <row r="129" spans="1:16" x14ac:dyDescent="0.2">
      <c r="A129" s="33" t="s">
        <v>400</v>
      </c>
      <c r="B129" s="34">
        <v>296</v>
      </c>
      <c r="C129" s="35">
        <v>29.72973</v>
      </c>
      <c r="D129" s="35">
        <v>28.040541000000001</v>
      </c>
      <c r="E129" s="35">
        <v>19.932431999999999</v>
      </c>
      <c r="F129" s="35">
        <v>12.162162</v>
      </c>
      <c r="G129" s="35">
        <v>7.094595</v>
      </c>
      <c r="H129" s="35">
        <v>2.364865</v>
      </c>
      <c r="I129" s="35">
        <v>0.67567600000000005</v>
      </c>
      <c r="J129" s="35">
        <v>57.770269999999996</v>
      </c>
      <c r="K129" s="35">
        <v>32.094594999999998</v>
      </c>
      <c r="L129" s="35">
        <v>10.135135</v>
      </c>
      <c r="M129" s="35">
        <v>42.229730000000004</v>
      </c>
      <c r="N129" s="35">
        <v>74.334458999999995</v>
      </c>
      <c r="O129" s="35">
        <v>73</v>
      </c>
      <c r="P129" s="40">
        <v>67</v>
      </c>
    </row>
  </sheetData>
  <phoneticPr fontId="2"/>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432FF-B04C-44C6-A0BA-CFA78BEDF792}">
  <dimension ref="A1:G129"/>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7" x14ac:dyDescent="0.2">
      <c r="A1" s="11" t="s">
        <v>3</v>
      </c>
      <c r="B1" s="7"/>
    </row>
    <row r="2" spans="1:7" x14ac:dyDescent="0.2">
      <c r="A2" s="15" t="str">
        <f xml:space="preserve"> HYPERLINK("#'目次'!B9","[3]")</f>
        <v>[3]</v>
      </c>
      <c r="B2" s="23" t="s">
        <v>334</v>
      </c>
    </row>
    <row r="3" spans="1:7" x14ac:dyDescent="0.2">
      <c r="A3" s="7" t="s">
        <v>3</v>
      </c>
      <c r="B3" s="8" t="s">
        <v>311</v>
      </c>
    </row>
    <row r="4" spans="1:7" s="18" customFormat="1" ht="63" x14ac:dyDescent="0.2">
      <c r="A4" s="16" t="s">
        <v>3</v>
      </c>
      <c r="B4" s="17" t="s">
        <v>335</v>
      </c>
      <c r="C4" s="17" t="s">
        <v>422</v>
      </c>
      <c r="D4" s="17" t="s">
        <v>312</v>
      </c>
      <c r="E4" s="17" t="s">
        <v>313</v>
      </c>
      <c r="F4" s="17" t="s">
        <v>314</v>
      </c>
      <c r="G4" s="17" t="s">
        <v>366</v>
      </c>
    </row>
    <row r="5" spans="1:7" x14ac:dyDescent="0.2">
      <c r="A5" s="19" t="s">
        <v>338</v>
      </c>
      <c r="B5" s="10">
        <v>2677</v>
      </c>
      <c r="C5" s="13">
        <v>5.1550240000000001</v>
      </c>
      <c r="D5" s="13">
        <v>65.259619000000001</v>
      </c>
      <c r="E5" s="13">
        <v>7.1348520000000004</v>
      </c>
      <c r="F5" s="13">
        <v>20.321255000000001</v>
      </c>
      <c r="G5" s="13">
        <v>2.1292490000000002</v>
      </c>
    </row>
    <row r="6" spans="1:7" x14ac:dyDescent="0.2">
      <c r="A6" s="9" t="s">
        <v>339</v>
      </c>
      <c r="B6" s="9"/>
      <c r="C6" s="9"/>
      <c r="D6" s="9"/>
      <c r="E6" s="9"/>
      <c r="F6" s="9"/>
      <c r="G6" s="9"/>
    </row>
    <row r="7" spans="1:7" x14ac:dyDescent="0.2">
      <c r="A7" s="20" t="s">
        <v>340</v>
      </c>
      <c r="B7" s="21">
        <v>1277</v>
      </c>
      <c r="C7" s="22">
        <v>6.9694599999999998</v>
      </c>
      <c r="D7" s="22">
        <v>76.507439000000005</v>
      </c>
      <c r="E7" s="22">
        <v>5.7165229999999996</v>
      </c>
      <c r="F7" s="22">
        <v>8.4573219999999996</v>
      </c>
      <c r="G7" s="22">
        <v>2.349256</v>
      </c>
    </row>
    <row r="8" spans="1:7" x14ac:dyDescent="0.2">
      <c r="A8" s="20" t="s">
        <v>341</v>
      </c>
      <c r="B8" s="21">
        <v>1400</v>
      </c>
      <c r="C8" s="22">
        <v>3.5</v>
      </c>
      <c r="D8" s="22">
        <v>55</v>
      </c>
      <c r="E8" s="22">
        <v>8.4285709999999998</v>
      </c>
      <c r="F8" s="22">
        <v>31.142856999999999</v>
      </c>
      <c r="G8" s="22">
        <v>1.928571</v>
      </c>
    </row>
    <row r="9" spans="1:7" x14ac:dyDescent="0.2">
      <c r="A9" s="9" t="s">
        <v>342</v>
      </c>
      <c r="B9" s="9"/>
      <c r="C9" s="9"/>
      <c r="D9" s="9"/>
      <c r="E9" s="9"/>
      <c r="F9" s="9"/>
      <c r="G9" s="9"/>
    </row>
    <row r="10" spans="1:7" x14ac:dyDescent="0.2">
      <c r="A10" s="20" t="s">
        <v>343</v>
      </c>
      <c r="B10" s="21">
        <v>610</v>
      </c>
      <c r="C10" s="22">
        <v>9.1803279999999994</v>
      </c>
      <c r="D10" s="22">
        <v>71.475409999999997</v>
      </c>
      <c r="E10" s="22">
        <v>9.8360660000000006</v>
      </c>
      <c r="F10" s="22">
        <v>8.0327870000000008</v>
      </c>
      <c r="G10" s="22">
        <v>1.4754100000000001</v>
      </c>
    </row>
    <row r="11" spans="1:7" x14ac:dyDescent="0.2">
      <c r="A11" s="20" t="s">
        <v>344</v>
      </c>
      <c r="B11" s="21">
        <v>755</v>
      </c>
      <c r="C11" s="22">
        <v>5.6953639999999996</v>
      </c>
      <c r="D11" s="22">
        <v>73.509934000000001</v>
      </c>
      <c r="E11" s="22">
        <v>7.6821190000000001</v>
      </c>
      <c r="F11" s="22">
        <v>11.258278000000001</v>
      </c>
      <c r="G11" s="22">
        <v>1.8543050000000001</v>
      </c>
    </row>
    <row r="12" spans="1:7" x14ac:dyDescent="0.2">
      <c r="A12" s="20" t="s">
        <v>345</v>
      </c>
      <c r="B12" s="21">
        <v>601</v>
      </c>
      <c r="C12" s="22">
        <v>3.8269549999999999</v>
      </c>
      <c r="D12" s="22">
        <v>66.888519000000002</v>
      </c>
      <c r="E12" s="22">
        <v>6.6555739999999997</v>
      </c>
      <c r="F12" s="22">
        <v>20.299500999999999</v>
      </c>
      <c r="G12" s="22">
        <v>2.3294510000000002</v>
      </c>
    </row>
    <row r="13" spans="1:7" x14ac:dyDescent="0.2">
      <c r="A13" s="20" t="s">
        <v>346</v>
      </c>
      <c r="B13" s="21">
        <v>425</v>
      </c>
      <c r="C13" s="22">
        <v>1.8823529999999999</v>
      </c>
      <c r="D13" s="22">
        <v>57.647058999999999</v>
      </c>
      <c r="E13" s="22">
        <v>4.4705880000000002</v>
      </c>
      <c r="F13" s="22">
        <v>33.176470999999999</v>
      </c>
      <c r="G13" s="22">
        <v>2.8235290000000002</v>
      </c>
    </row>
    <row r="14" spans="1:7" x14ac:dyDescent="0.2">
      <c r="A14" s="20" t="s">
        <v>347</v>
      </c>
      <c r="B14" s="21">
        <v>217</v>
      </c>
      <c r="C14" s="22">
        <v>3.225806</v>
      </c>
      <c r="D14" s="22">
        <v>42.396312999999999</v>
      </c>
      <c r="E14" s="22">
        <v>6.451613</v>
      </c>
      <c r="F14" s="22">
        <v>46.082948999999999</v>
      </c>
      <c r="G14" s="22">
        <v>1.843318</v>
      </c>
    </row>
    <row r="15" spans="1:7" x14ac:dyDescent="0.2">
      <c r="A15" s="20" t="s">
        <v>348</v>
      </c>
      <c r="B15" s="21">
        <v>56</v>
      </c>
      <c r="C15" s="22">
        <v>1.785714</v>
      </c>
      <c r="D15" s="22">
        <v>30.357143000000001</v>
      </c>
      <c r="E15" s="22">
        <v>0</v>
      </c>
      <c r="F15" s="22">
        <v>62.5</v>
      </c>
      <c r="G15" s="22">
        <v>5.3571429999999998</v>
      </c>
    </row>
    <row r="16" spans="1:7" x14ac:dyDescent="0.2">
      <c r="A16" s="20" t="s">
        <v>349</v>
      </c>
      <c r="B16" s="21">
        <v>13</v>
      </c>
      <c r="C16" s="22">
        <v>0</v>
      </c>
      <c r="D16" s="22">
        <v>0</v>
      </c>
      <c r="E16" s="22">
        <v>0</v>
      </c>
      <c r="F16" s="22">
        <v>92.307692000000003</v>
      </c>
      <c r="G16" s="22">
        <v>7.6923079999999997</v>
      </c>
    </row>
    <row r="17" spans="1:7" x14ac:dyDescent="0.2">
      <c r="A17" s="20" t="s">
        <v>350</v>
      </c>
      <c r="B17" s="21">
        <v>1365</v>
      </c>
      <c r="C17" s="22">
        <v>7.2527470000000003</v>
      </c>
      <c r="D17" s="22">
        <v>72.600733000000005</v>
      </c>
      <c r="E17" s="22">
        <v>8.6446889999999996</v>
      </c>
      <c r="F17" s="22">
        <v>9.8168500000000005</v>
      </c>
      <c r="G17" s="22">
        <v>1.684982</v>
      </c>
    </row>
    <row r="18" spans="1:7" x14ac:dyDescent="0.2">
      <c r="A18" s="20" t="s">
        <v>351</v>
      </c>
      <c r="B18" s="21">
        <v>1026</v>
      </c>
      <c r="C18" s="22">
        <v>3.021442</v>
      </c>
      <c r="D18" s="22">
        <v>63.060428999999999</v>
      </c>
      <c r="E18" s="22">
        <v>5.7504869999999997</v>
      </c>
      <c r="F18" s="22">
        <v>25.633527999999998</v>
      </c>
      <c r="G18" s="22">
        <v>2.5341130000000001</v>
      </c>
    </row>
    <row r="19" spans="1:7" x14ac:dyDescent="0.2">
      <c r="A19" s="20" t="s">
        <v>352</v>
      </c>
      <c r="B19" s="21">
        <v>286</v>
      </c>
      <c r="C19" s="22">
        <v>2.7972030000000001</v>
      </c>
      <c r="D19" s="22">
        <v>38.111888</v>
      </c>
      <c r="E19" s="22">
        <v>4.895105</v>
      </c>
      <c r="F19" s="22">
        <v>51.398600999999999</v>
      </c>
      <c r="G19" s="22">
        <v>2.7972030000000001</v>
      </c>
    </row>
    <row r="20" spans="1:7" x14ac:dyDescent="0.2">
      <c r="A20" s="20" t="s">
        <v>353</v>
      </c>
      <c r="B20" s="21">
        <v>1312</v>
      </c>
      <c r="C20" s="22">
        <v>2.9725609999999998</v>
      </c>
      <c r="D20" s="22">
        <v>57.621951000000003</v>
      </c>
      <c r="E20" s="22">
        <v>5.5640239999999999</v>
      </c>
      <c r="F20" s="22">
        <v>31.25</v>
      </c>
      <c r="G20" s="22">
        <v>2.5914630000000001</v>
      </c>
    </row>
    <row r="21" spans="1:7" x14ac:dyDescent="0.2">
      <c r="A21" s="9" t="s">
        <v>354</v>
      </c>
      <c r="B21" s="10">
        <v>298</v>
      </c>
      <c r="C21" s="13">
        <v>11.744966</v>
      </c>
      <c r="D21" s="13">
        <v>77.516779</v>
      </c>
      <c r="E21" s="13">
        <v>6.7114089999999997</v>
      </c>
      <c r="F21" s="13">
        <v>2.684564</v>
      </c>
      <c r="G21" s="13">
        <v>1.342282</v>
      </c>
    </row>
    <row r="22" spans="1:7" x14ac:dyDescent="0.2">
      <c r="A22" s="20" t="s">
        <v>344</v>
      </c>
      <c r="B22" s="21">
        <v>388</v>
      </c>
      <c r="C22" s="22">
        <v>7.7319589999999998</v>
      </c>
      <c r="D22" s="22">
        <v>79.639174999999994</v>
      </c>
      <c r="E22" s="22">
        <v>6.1855669999999998</v>
      </c>
      <c r="F22" s="22">
        <v>4.8969069999999997</v>
      </c>
      <c r="G22" s="22">
        <v>1.546392</v>
      </c>
    </row>
    <row r="23" spans="1:7" x14ac:dyDescent="0.2">
      <c r="A23" s="20" t="s">
        <v>345</v>
      </c>
      <c r="B23" s="21">
        <v>299</v>
      </c>
      <c r="C23" s="22">
        <v>5.3511709999999999</v>
      </c>
      <c r="D23" s="22">
        <v>76.588628999999997</v>
      </c>
      <c r="E23" s="22">
        <v>5.0167219999999997</v>
      </c>
      <c r="F23" s="22">
        <v>9.6989970000000003</v>
      </c>
      <c r="G23" s="22">
        <v>3.3444820000000002</v>
      </c>
    </row>
    <row r="24" spans="1:7" x14ac:dyDescent="0.2">
      <c r="A24" s="20" t="s">
        <v>346</v>
      </c>
      <c r="B24" s="21">
        <v>192</v>
      </c>
      <c r="C24" s="22">
        <v>2.0833330000000001</v>
      </c>
      <c r="D24" s="22">
        <v>76.041667000000004</v>
      </c>
      <c r="E24" s="22">
        <v>5.2083329999999997</v>
      </c>
      <c r="F24" s="22">
        <v>13.020833</v>
      </c>
      <c r="G24" s="22">
        <v>3.6458330000000001</v>
      </c>
    </row>
    <row r="25" spans="1:7" x14ac:dyDescent="0.2">
      <c r="A25" s="20" t="s">
        <v>347</v>
      </c>
      <c r="B25" s="21">
        <v>77</v>
      </c>
      <c r="C25" s="22">
        <v>3.8961039999999998</v>
      </c>
      <c r="D25" s="22">
        <v>67.532467999999994</v>
      </c>
      <c r="E25" s="22">
        <v>5.1948049999999997</v>
      </c>
      <c r="F25" s="22">
        <v>19.480519000000001</v>
      </c>
      <c r="G25" s="22">
        <v>3.8961039999999998</v>
      </c>
    </row>
    <row r="26" spans="1:7" x14ac:dyDescent="0.2">
      <c r="A26" s="20" t="s">
        <v>348</v>
      </c>
      <c r="B26" s="21">
        <v>19</v>
      </c>
      <c r="C26" s="22">
        <v>5.2631579999999998</v>
      </c>
      <c r="D26" s="22">
        <v>52.631579000000002</v>
      </c>
      <c r="E26" s="22">
        <v>0</v>
      </c>
      <c r="F26" s="22">
        <v>42.105263000000001</v>
      </c>
      <c r="G26" s="22">
        <v>0</v>
      </c>
    </row>
    <row r="27" spans="1:7" x14ac:dyDescent="0.2">
      <c r="A27" s="20" t="s">
        <v>349</v>
      </c>
      <c r="B27" s="21">
        <v>4</v>
      </c>
      <c r="C27" s="22">
        <v>0</v>
      </c>
      <c r="D27" s="22">
        <v>0</v>
      </c>
      <c r="E27" s="22">
        <v>0</v>
      </c>
      <c r="F27" s="22">
        <v>100</v>
      </c>
      <c r="G27" s="22">
        <v>0</v>
      </c>
    </row>
    <row r="28" spans="1:7" x14ac:dyDescent="0.2">
      <c r="A28" s="20" t="s">
        <v>350</v>
      </c>
      <c r="B28" s="21">
        <v>686</v>
      </c>
      <c r="C28" s="22">
        <v>9.4752189999999992</v>
      </c>
      <c r="D28" s="22">
        <v>78.717201000000003</v>
      </c>
      <c r="E28" s="22">
        <v>6.4139939999999998</v>
      </c>
      <c r="F28" s="22">
        <v>3.9358599999999999</v>
      </c>
      <c r="G28" s="22">
        <v>1.4577260000000001</v>
      </c>
    </row>
    <row r="29" spans="1:7" x14ac:dyDescent="0.2">
      <c r="A29" s="20" t="s">
        <v>351</v>
      </c>
      <c r="B29" s="21">
        <v>491</v>
      </c>
      <c r="C29" s="22">
        <v>4.0733199999999998</v>
      </c>
      <c r="D29" s="22">
        <v>76.374745000000004</v>
      </c>
      <c r="E29" s="22">
        <v>5.0916499999999996</v>
      </c>
      <c r="F29" s="22">
        <v>10.997963</v>
      </c>
      <c r="G29" s="22">
        <v>3.4623219999999999</v>
      </c>
    </row>
    <row r="30" spans="1:7" x14ac:dyDescent="0.2">
      <c r="A30" s="20" t="s">
        <v>352</v>
      </c>
      <c r="B30" s="21">
        <v>100</v>
      </c>
      <c r="C30" s="22">
        <v>4</v>
      </c>
      <c r="D30" s="22">
        <v>62</v>
      </c>
      <c r="E30" s="22">
        <v>4</v>
      </c>
      <c r="F30" s="22">
        <v>27</v>
      </c>
      <c r="G30" s="22">
        <v>3</v>
      </c>
    </row>
    <row r="31" spans="1:7" x14ac:dyDescent="0.2">
      <c r="A31" s="20" t="s">
        <v>353</v>
      </c>
      <c r="B31" s="21">
        <v>591</v>
      </c>
      <c r="C31" s="22">
        <v>4.0609140000000004</v>
      </c>
      <c r="D31" s="22">
        <v>73.94247</v>
      </c>
      <c r="E31" s="22">
        <v>4.9069370000000001</v>
      </c>
      <c r="F31" s="22">
        <v>13.705584</v>
      </c>
      <c r="G31" s="22">
        <v>3.3840949999999999</v>
      </c>
    </row>
    <row r="32" spans="1:7" x14ac:dyDescent="0.2">
      <c r="A32" s="9" t="s">
        <v>355</v>
      </c>
      <c r="B32" s="10">
        <v>312</v>
      </c>
      <c r="C32" s="13">
        <v>6.7307689999999996</v>
      </c>
      <c r="D32" s="13">
        <v>65.705128000000002</v>
      </c>
      <c r="E32" s="13">
        <v>12.820513</v>
      </c>
      <c r="F32" s="13">
        <v>13.141026</v>
      </c>
      <c r="G32" s="13">
        <v>1.6025640000000001</v>
      </c>
    </row>
    <row r="33" spans="1:7" x14ac:dyDescent="0.2">
      <c r="A33" s="20" t="s">
        <v>344</v>
      </c>
      <c r="B33" s="21">
        <v>367</v>
      </c>
      <c r="C33" s="22">
        <v>3.5422340000000001</v>
      </c>
      <c r="D33" s="22">
        <v>67.029972999999998</v>
      </c>
      <c r="E33" s="22">
        <v>9.2643050000000002</v>
      </c>
      <c r="F33" s="22">
        <v>17.983650999999998</v>
      </c>
      <c r="G33" s="22">
        <v>2.179837</v>
      </c>
    </row>
    <row r="34" spans="1:7" x14ac:dyDescent="0.2">
      <c r="A34" s="20" t="s">
        <v>345</v>
      </c>
      <c r="B34" s="21">
        <v>302</v>
      </c>
      <c r="C34" s="22">
        <v>2.3178809999999999</v>
      </c>
      <c r="D34" s="22">
        <v>57.284768</v>
      </c>
      <c r="E34" s="22">
        <v>8.2781459999999996</v>
      </c>
      <c r="F34" s="22">
        <v>30.794702000000001</v>
      </c>
      <c r="G34" s="22">
        <v>1.324503</v>
      </c>
    </row>
    <row r="35" spans="1:7" x14ac:dyDescent="0.2">
      <c r="A35" s="20" t="s">
        <v>346</v>
      </c>
      <c r="B35" s="21">
        <v>233</v>
      </c>
      <c r="C35" s="22">
        <v>1.7167380000000001</v>
      </c>
      <c r="D35" s="22">
        <v>42.489269999999998</v>
      </c>
      <c r="E35" s="22">
        <v>3.8626610000000001</v>
      </c>
      <c r="F35" s="22">
        <v>49.785407999999997</v>
      </c>
      <c r="G35" s="22">
        <v>2.1459229999999998</v>
      </c>
    </row>
    <row r="36" spans="1:7" x14ac:dyDescent="0.2">
      <c r="A36" s="20" t="s">
        <v>347</v>
      </c>
      <c r="B36" s="21">
        <v>140</v>
      </c>
      <c r="C36" s="22">
        <v>2.8571430000000002</v>
      </c>
      <c r="D36" s="22">
        <v>28.571428999999998</v>
      </c>
      <c r="E36" s="22">
        <v>7.1428570000000002</v>
      </c>
      <c r="F36" s="22">
        <v>60.714286000000001</v>
      </c>
      <c r="G36" s="22">
        <v>0.71428599999999998</v>
      </c>
    </row>
    <row r="37" spans="1:7" x14ac:dyDescent="0.2">
      <c r="A37" s="20" t="s">
        <v>348</v>
      </c>
      <c r="B37" s="21">
        <v>37</v>
      </c>
      <c r="C37" s="22">
        <v>0</v>
      </c>
      <c r="D37" s="22">
        <v>18.918918999999999</v>
      </c>
      <c r="E37" s="22">
        <v>0</v>
      </c>
      <c r="F37" s="22">
        <v>72.972972999999996</v>
      </c>
      <c r="G37" s="22">
        <v>8.1081079999999996</v>
      </c>
    </row>
    <row r="38" spans="1:7" x14ac:dyDescent="0.2">
      <c r="A38" s="20" t="s">
        <v>349</v>
      </c>
      <c r="B38" s="21">
        <v>9</v>
      </c>
      <c r="C38" s="22">
        <v>0</v>
      </c>
      <c r="D38" s="22">
        <v>0</v>
      </c>
      <c r="E38" s="22">
        <v>0</v>
      </c>
      <c r="F38" s="22">
        <v>88.888889000000006</v>
      </c>
      <c r="G38" s="22">
        <v>11.111110999999999</v>
      </c>
    </row>
    <row r="39" spans="1:7" x14ac:dyDescent="0.2">
      <c r="A39" s="20" t="s">
        <v>350</v>
      </c>
      <c r="B39" s="21">
        <v>679</v>
      </c>
      <c r="C39" s="22">
        <v>5.0073639999999999</v>
      </c>
      <c r="D39" s="22">
        <v>66.421207999999993</v>
      </c>
      <c r="E39" s="22">
        <v>10.89838</v>
      </c>
      <c r="F39" s="22">
        <v>15.758468000000001</v>
      </c>
      <c r="G39" s="22">
        <v>1.9145799999999999</v>
      </c>
    </row>
    <row r="40" spans="1:7" x14ac:dyDescent="0.2">
      <c r="A40" s="20" t="s">
        <v>351</v>
      </c>
      <c r="B40" s="21">
        <v>535</v>
      </c>
      <c r="C40" s="22">
        <v>2.0560749999999999</v>
      </c>
      <c r="D40" s="22">
        <v>50.841121000000001</v>
      </c>
      <c r="E40" s="22">
        <v>6.3551399999999996</v>
      </c>
      <c r="F40" s="22">
        <v>39.065421000000001</v>
      </c>
      <c r="G40" s="22">
        <v>1.6822429999999999</v>
      </c>
    </row>
    <row r="41" spans="1:7" x14ac:dyDescent="0.2">
      <c r="A41" s="20" t="s">
        <v>352</v>
      </c>
      <c r="B41" s="21">
        <v>186</v>
      </c>
      <c r="C41" s="22">
        <v>2.1505380000000001</v>
      </c>
      <c r="D41" s="22">
        <v>25.268816999999999</v>
      </c>
      <c r="E41" s="22">
        <v>5.3763439999999996</v>
      </c>
      <c r="F41" s="22">
        <v>64.516129000000006</v>
      </c>
      <c r="G41" s="22">
        <v>2.6881719999999998</v>
      </c>
    </row>
    <row r="42" spans="1:7" x14ac:dyDescent="0.2">
      <c r="A42" s="20" t="s">
        <v>353</v>
      </c>
      <c r="B42" s="21">
        <v>721</v>
      </c>
      <c r="C42" s="22">
        <v>2.080444</v>
      </c>
      <c r="D42" s="22">
        <v>44.244104999999998</v>
      </c>
      <c r="E42" s="22">
        <v>6.1026350000000003</v>
      </c>
      <c r="F42" s="22">
        <v>45.631067999999999</v>
      </c>
      <c r="G42" s="22">
        <v>1.941748</v>
      </c>
    </row>
    <row r="43" spans="1:7" x14ac:dyDescent="0.2">
      <c r="A43" s="9" t="s">
        <v>356</v>
      </c>
      <c r="B43" s="9"/>
      <c r="C43" s="9"/>
      <c r="D43" s="9"/>
      <c r="E43" s="9"/>
      <c r="F43" s="9"/>
      <c r="G43" s="9"/>
    </row>
    <row r="44" spans="1:7" x14ac:dyDescent="0.2">
      <c r="A44" s="20" t="s">
        <v>357</v>
      </c>
      <c r="B44" s="21">
        <v>138</v>
      </c>
      <c r="C44" s="22">
        <v>100</v>
      </c>
      <c r="D44" s="22">
        <v>0</v>
      </c>
      <c r="E44" s="22">
        <v>0</v>
      </c>
      <c r="F44" s="22">
        <v>0</v>
      </c>
      <c r="G44" s="22">
        <v>0</v>
      </c>
    </row>
    <row r="45" spans="1:7" x14ac:dyDescent="0.2">
      <c r="A45" s="20" t="s">
        <v>328</v>
      </c>
      <c r="B45" s="21">
        <v>1747</v>
      </c>
      <c r="C45" s="22">
        <v>0</v>
      </c>
      <c r="D45" s="22">
        <v>100</v>
      </c>
      <c r="E45" s="22">
        <v>0</v>
      </c>
      <c r="F45" s="22">
        <v>0</v>
      </c>
      <c r="G45" s="22">
        <v>0</v>
      </c>
    </row>
    <row r="46" spans="1:7" x14ac:dyDescent="0.2">
      <c r="A46" s="20" t="s">
        <v>329</v>
      </c>
      <c r="B46" s="21">
        <v>191</v>
      </c>
      <c r="C46" s="22">
        <v>0</v>
      </c>
      <c r="D46" s="22">
        <v>0</v>
      </c>
      <c r="E46" s="22">
        <v>100</v>
      </c>
      <c r="F46" s="22">
        <v>0</v>
      </c>
      <c r="G46" s="22">
        <v>0</v>
      </c>
    </row>
    <row r="47" spans="1:7" x14ac:dyDescent="0.2">
      <c r="A47" s="20" t="s">
        <v>330</v>
      </c>
      <c r="B47" s="21">
        <v>544</v>
      </c>
      <c r="C47" s="22">
        <v>0</v>
      </c>
      <c r="D47" s="22">
        <v>0</v>
      </c>
      <c r="E47" s="22">
        <v>0</v>
      </c>
      <c r="F47" s="22">
        <v>100</v>
      </c>
      <c r="G47" s="22">
        <v>0</v>
      </c>
    </row>
    <row r="48" spans="1:7" x14ac:dyDescent="0.2">
      <c r="A48" s="20" t="s">
        <v>358</v>
      </c>
      <c r="B48" s="21">
        <v>57</v>
      </c>
      <c r="C48" s="22">
        <v>0</v>
      </c>
      <c r="D48" s="22">
        <v>0</v>
      </c>
      <c r="E48" s="22">
        <v>0</v>
      </c>
      <c r="F48" s="22">
        <v>0</v>
      </c>
      <c r="G48" s="22">
        <v>100</v>
      </c>
    </row>
    <row r="49" spans="1:7" x14ac:dyDescent="0.2">
      <c r="A49" s="9" t="s">
        <v>359</v>
      </c>
      <c r="B49" s="10">
        <v>89</v>
      </c>
      <c r="C49" s="13">
        <v>100</v>
      </c>
      <c r="D49" s="13">
        <v>0</v>
      </c>
      <c r="E49" s="13">
        <v>0</v>
      </c>
      <c r="F49" s="13">
        <v>0</v>
      </c>
      <c r="G49" s="13">
        <v>0</v>
      </c>
    </row>
    <row r="50" spans="1:7" x14ac:dyDescent="0.2">
      <c r="A50" s="20" t="s">
        <v>331</v>
      </c>
      <c r="B50" s="21">
        <v>977</v>
      </c>
      <c r="C50" s="22">
        <v>0</v>
      </c>
      <c r="D50" s="22">
        <v>100</v>
      </c>
      <c r="E50" s="22">
        <v>0</v>
      </c>
      <c r="F50" s="22">
        <v>0</v>
      </c>
      <c r="G50" s="22">
        <v>0</v>
      </c>
    </row>
    <row r="51" spans="1:7" x14ac:dyDescent="0.2">
      <c r="A51" s="20" t="s">
        <v>332</v>
      </c>
      <c r="B51" s="21">
        <v>73</v>
      </c>
      <c r="C51" s="22">
        <v>0</v>
      </c>
      <c r="D51" s="22">
        <v>0</v>
      </c>
      <c r="E51" s="22">
        <v>100</v>
      </c>
      <c r="F51" s="22">
        <v>0</v>
      </c>
      <c r="G51" s="22">
        <v>0</v>
      </c>
    </row>
    <row r="52" spans="1:7" x14ac:dyDescent="0.2">
      <c r="A52" s="20" t="s">
        <v>333</v>
      </c>
      <c r="B52" s="21">
        <v>108</v>
      </c>
      <c r="C52" s="22">
        <v>0</v>
      </c>
      <c r="D52" s="22">
        <v>0</v>
      </c>
      <c r="E52" s="22">
        <v>0</v>
      </c>
      <c r="F52" s="22">
        <v>100</v>
      </c>
      <c r="G52" s="22">
        <v>0</v>
      </c>
    </row>
    <row r="53" spans="1:7" x14ac:dyDescent="0.2">
      <c r="A53" s="20" t="s">
        <v>358</v>
      </c>
      <c r="B53" s="21">
        <v>30</v>
      </c>
      <c r="C53" s="22">
        <v>0</v>
      </c>
      <c r="D53" s="22">
        <v>0</v>
      </c>
      <c r="E53" s="22">
        <v>0</v>
      </c>
      <c r="F53" s="22">
        <v>0</v>
      </c>
      <c r="G53" s="22">
        <v>100</v>
      </c>
    </row>
    <row r="54" spans="1:7" x14ac:dyDescent="0.2">
      <c r="A54" s="9" t="s">
        <v>360</v>
      </c>
      <c r="B54" s="10">
        <v>49</v>
      </c>
      <c r="C54" s="13">
        <v>100</v>
      </c>
      <c r="D54" s="13">
        <v>0</v>
      </c>
      <c r="E54" s="13">
        <v>0</v>
      </c>
      <c r="F54" s="13">
        <v>0</v>
      </c>
      <c r="G54" s="13">
        <v>0</v>
      </c>
    </row>
    <row r="55" spans="1:7" x14ac:dyDescent="0.2">
      <c r="A55" s="20" t="s">
        <v>331</v>
      </c>
      <c r="B55" s="21">
        <v>770</v>
      </c>
      <c r="C55" s="22">
        <v>0</v>
      </c>
      <c r="D55" s="22">
        <v>100</v>
      </c>
      <c r="E55" s="22">
        <v>0</v>
      </c>
      <c r="F55" s="22">
        <v>0</v>
      </c>
      <c r="G55" s="22">
        <v>0</v>
      </c>
    </row>
    <row r="56" spans="1:7" x14ac:dyDescent="0.2">
      <c r="A56" s="20" t="s">
        <v>332</v>
      </c>
      <c r="B56" s="21">
        <v>118</v>
      </c>
      <c r="C56" s="22">
        <v>0</v>
      </c>
      <c r="D56" s="22">
        <v>0</v>
      </c>
      <c r="E56" s="22">
        <v>100</v>
      </c>
      <c r="F56" s="22">
        <v>0</v>
      </c>
      <c r="G56" s="22">
        <v>0</v>
      </c>
    </row>
    <row r="57" spans="1:7" x14ac:dyDescent="0.2">
      <c r="A57" s="20" t="s">
        <v>333</v>
      </c>
      <c r="B57" s="21">
        <v>436</v>
      </c>
      <c r="C57" s="22">
        <v>0</v>
      </c>
      <c r="D57" s="22">
        <v>0</v>
      </c>
      <c r="E57" s="22">
        <v>0</v>
      </c>
      <c r="F57" s="22">
        <v>100</v>
      </c>
      <c r="G57" s="22">
        <v>0</v>
      </c>
    </row>
    <row r="58" spans="1:7" x14ac:dyDescent="0.2">
      <c r="A58" s="20" t="s">
        <v>358</v>
      </c>
      <c r="B58" s="21">
        <v>27</v>
      </c>
      <c r="C58" s="22">
        <v>0</v>
      </c>
      <c r="D58" s="22">
        <v>0</v>
      </c>
      <c r="E58" s="22">
        <v>0</v>
      </c>
      <c r="F58" s="22">
        <v>0</v>
      </c>
      <c r="G58" s="22">
        <v>100</v>
      </c>
    </row>
    <row r="59" spans="1:7" x14ac:dyDescent="0.2">
      <c r="A59" s="9" t="s">
        <v>361</v>
      </c>
      <c r="B59" s="9"/>
      <c r="C59" s="9"/>
      <c r="D59" s="9"/>
      <c r="E59" s="9"/>
      <c r="F59" s="9"/>
      <c r="G59" s="9"/>
    </row>
    <row r="60" spans="1:7" x14ac:dyDescent="0.2">
      <c r="A60" s="20" t="s">
        <v>362</v>
      </c>
      <c r="B60" s="21">
        <v>360</v>
      </c>
      <c r="C60" s="22">
        <v>1.111111</v>
      </c>
      <c r="D60" s="22">
        <v>64.722222000000002</v>
      </c>
      <c r="E60" s="22">
        <v>3.6111110000000002</v>
      </c>
      <c r="F60" s="22">
        <v>30.555555999999999</v>
      </c>
      <c r="G60" s="22">
        <v>0</v>
      </c>
    </row>
    <row r="61" spans="1:7" x14ac:dyDescent="0.2">
      <c r="A61" s="20" t="s">
        <v>363</v>
      </c>
      <c r="B61" s="21">
        <v>1326</v>
      </c>
      <c r="C61" s="22">
        <v>0.37707400000000002</v>
      </c>
      <c r="D61" s="22">
        <v>72.171946000000005</v>
      </c>
      <c r="E61" s="22">
        <v>8.5972849999999994</v>
      </c>
      <c r="F61" s="22">
        <v>18.627451000000001</v>
      </c>
      <c r="G61" s="22">
        <v>0.226244</v>
      </c>
    </row>
    <row r="62" spans="1:7" x14ac:dyDescent="0.2">
      <c r="A62" s="20" t="s">
        <v>364</v>
      </c>
      <c r="B62" s="21">
        <v>649</v>
      </c>
      <c r="C62" s="22">
        <v>0.154083</v>
      </c>
      <c r="D62" s="22">
        <v>70.416025000000005</v>
      </c>
      <c r="E62" s="22">
        <v>5.855162</v>
      </c>
      <c r="F62" s="22">
        <v>23.420646999999999</v>
      </c>
      <c r="G62" s="22">
        <v>0.154083</v>
      </c>
    </row>
    <row r="63" spans="1:7" x14ac:dyDescent="0.2">
      <c r="A63" s="20" t="s">
        <v>365</v>
      </c>
      <c r="B63" s="21">
        <v>277</v>
      </c>
      <c r="C63" s="22">
        <v>43.682310000000001</v>
      </c>
      <c r="D63" s="22">
        <v>35.018051</v>
      </c>
      <c r="E63" s="22">
        <v>9.025271</v>
      </c>
      <c r="F63" s="22">
        <v>11.552346999999999</v>
      </c>
      <c r="G63" s="22">
        <v>0.72202200000000005</v>
      </c>
    </row>
    <row r="64" spans="1:7" x14ac:dyDescent="0.2">
      <c r="A64" s="20" t="s">
        <v>366</v>
      </c>
      <c r="B64" s="21">
        <v>65</v>
      </c>
      <c r="C64" s="22">
        <v>10.769231</v>
      </c>
      <c r="D64" s="22">
        <v>4.6153849999999998</v>
      </c>
      <c r="E64" s="22">
        <v>1.538462</v>
      </c>
      <c r="F64" s="22">
        <v>4.6153849999999998</v>
      </c>
      <c r="G64" s="22">
        <v>78.461538000000004</v>
      </c>
    </row>
    <row r="65" spans="1:7" x14ac:dyDescent="0.2">
      <c r="A65" s="9" t="s">
        <v>367</v>
      </c>
      <c r="B65" s="9"/>
      <c r="C65" s="9"/>
      <c r="D65" s="9"/>
      <c r="E65" s="9"/>
      <c r="F65" s="9"/>
      <c r="G65" s="9"/>
    </row>
    <row r="66" spans="1:7" x14ac:dyDescent="0.2">
      <c r="A66" s="20" t="s">
        <v>368</v>
      </c>
      <c r="B66" s="21">
        <v>537</v>
      </c>
      <c r="C66" s="22">
        <v>18.808194</v>
      </c>
      <c r="D66" s="22">
        <v>4.2830539999999999</v>
      </c>
      <c r="E66" s="22">
        <v>24.208566000000001</v>
      </c>
      <c r="F66" s="22">
        <v>52.327747000000002</v>
      </c>
      <c r="G66" s="22">
        <v>0.37243900000000002</v>
      </c>
    </row>
    <row r="67" spans="1:7" x14ac:dyDescent="0.2">
      <c r="A67" s="20" t="s">
        <v>180</v>
      </c>
      <c r="B67" s="21">
        <v>1667</v>
      </c>
      <c r="C67" s="22">
        <v>0.35992800000000003</v>
      </c>
      <c r="D67" s="22">
        <v>99.340131999999997</v>
      </c>
      <c r="E67" s="22">
        <v>0.17996400000000001</v>
      </c>
      <c r="F67" s="22">
        <v>0</v>
      </c>
      <c r="G67" s="22">
        <v>0.119976</v>
      </c>
    </row>
    <row r="68" spans="1:7" x14ac:dyDescent="0.2">
      <c r="A68" s="20" t="s">
        <v>369</v>
      </c>
      <c r="B68" s="21">
        <v>99</v>
      </c>
      <c r="C68" s="22">
        <v>9.0909089999999999</v>
      </c>
      <c r="D68" s="22">
        <v>76.767677000000006</v>
      </c>
      <c r="E68" s="22">
        <v>5.0505050000000002</v>
      </c>
      <c r="F68" s="22">
        <v>9.0909089999999999</v>
      </c>
      <c r="G68" s="22">
        <v>0</v>
      </c>
    </row>
    <row r="69" spans="1:7" x14ac:dyDescent="0.2">
      <c r="A69" s="20" t="s">
        <v>370</v>
      </c>
      <c r="B69" s="21">
        <v>819</v>
      </c>
      <c r="C69" s="22">
        <v>0.1221</v>
      </c>
      <c r="D69" s="22">
        <v>64.224664000000004</v>
      </c>
      <c r="E69" s="22">
        <v>5.616606</v>
      </c>
      <c r="F69" s="22">
        <v>29.914529999999999</v>
      </c>
      <c r="G69" s="22">
        <v>0.1221</v>
      </c>
    </row>
    <row r="70" spans="1:7" x14ac:dyDescent="0.2">
      <c r="A70" s="20" t="s">
        <v>371</v>
      </c>
      <c r="B70" s="21">
        <v>87</v>
      </c>
      <c r="C70" s="22">
        <v>26.436782000000001</v>
      </c>
      <c r="D70" s="22">
        <v>41.379309999999997</v>
      </c>
      <c r="E70" s="22">
        <v>11.494253</v>
      </c>
      <c r="F70" s="22">
        <v>18.390805</v>
      </c>
      <c r="G70" s="22">
        <v>2.298851</v>
      </c>
    </row>
    <row r="71" spans="1:7" x14ac:dyDescent="0.2">
      <c r="A71" s="20" t="s">
        <v>366</v>
      </c>
      <c r="B71" s="21">
        <v>55</v>
      </c>
      <c r="C71" s="22">
        <v>0</v>
      </c>
      <c r="D71" s="22">
        <v>3.6363639999999999</v>
      </c>
      <c r="E71" s="22">
        <v>1.818182</v>
      </c>
      <c r="F71" s="22">
        <v>3.6363639999999999</v>
      </c>
      <c r="G71" s="22">
        <v>90.909091000000004</v>
      </c>
    </row>
    <row r="72" spans="1:7" x14ac:dyDescent="0.2">
      <c r="A72" s="9" t="s">
        <v>372</v>
      </c>
      <c r="B72" s="9"/>
      <c r="C72" s="9"/>
      <c r="D72" s="9"/>
      <c r="E72" s="9"/>
      <c r="F72" s="9"/>
      <c r="G72" s="9"/>
    </row>
    <row r="73" spans="1:7" x14ac:dyDescent="0.2">
      <c r="A73" s="20" t="s">
        <v>373</v>
      </c>
      <c r="B73" s="21">
        <v>537</v>
      </c>
      <c r="C73" s="22">
        <v>18.808194</v>
      </c>
      <c r="D73" s="22">
        <v>4.2830539999999999</v>
      </c>
      <c r="E73" s="22">
        <v>24.208566000000001</v>
      </c>
      <c r="F73" s="22">
        <v>52.327747000000002</v>
      </c>
      <c r="G73" s="22">
        <v>0.37243900000000002</v>
      </c>
    </row>
    <row r="74" spans="1:7" x14ac:dyDescent="0.2">
      <c r="A74" s="20" t="s">
        <v>374</v>
      </c>
      <c r="B74" s="21">
        <v>1329</v>
      </c>
      <c r="C74" s="22">
        <v>1.6553800000000001</v>
      </c>
      <c r="D74" s="22">
        <v>86.004514999999998</v>
      </c>
      <c r="E74" s="22">
        <v>2.4830700000000001</v>
      </c>
      <c r="F74" s="22">
        <v>9.5560569999999991</v>
      </c>
      <c r="G74" s="22">
        <v>0.30097800000000002</v>
      </c>
    </row>
    <row r="75" spans="1:7" x14ac:dyDescent="0.2">
      <c r="A75" s="20" t="s">
        <v>375</v>
      </c>
      <c r="B75" s="21">
        <v>406</v>
      </c>
      <c r="C75" s="22">
        <v>2.2167490000000001</v>
      </c>
      <c r="D75" s="22">
        <v>79.802955999999995</v>
      </c>
      <c r="E75" s="22">
        <v>2.4630540000000001</v>
      </c>
      <c r="F75" s="22">
        <v>15.270936000000001</v>
      </c>
      <c r="G75" s="22">
        <v>0.246305</v>
      </c>
    </row>
    <row r="76" spans="1:7" x14ac:dyDescent="0.2">
      <c r="A76" s="20" t="s">
        <v>376</v>
      </c>
      <c r="B76" s="21">
        <v>152</v>
      </c>
      <c r="C76" s="22">
        <v>1.3157890000000001</v>
      </c>
      <c r="D76" s="22">
        <v>75</v>
      </c>
      <c r="E76" s="22">
        <v>3.2894739999999998</v>
      </c>
      <c r="F76" s="22">
        <v>20.394736999999999</v>
      </c>
      <c r="G76" s="22">
        <v>0</v>
      </c>
    </row>
    <row r="77" spans="1:7" x14ac:dyDescent="0.2">
      <c r="A77" s="20" t="s">
        <v>377</v>
      </c>
      <c r="B77" s="21">
        <v>88</v>
      </c>
      <c r="C77" s="22">
        <v>3.4090910000000001</v>
      </c>
      <c r="D77" s="22">
        <v>65.909091000000004</v>
      </c>
      <c r="E77" s="22">
        <v>7.9545450000000004</v>
      </c>
      <c r="F77" s="22">
        <v>22.727273</v>
      </c>
      <c r="G77" s="22">
        <v>0</v>
      </c>
    </row>
    <row r="78" spans="1:7" x14ac:dyDescent="0.2">
      <c r="A78" s="20" t="s">
        <v>378</v>
      </c>
      <c r="B78" s="21">
        <v>84</v>
      </c>
      <c r="C78" s="22">
        <v>0</v>
      </c>
      <c r="D78" s="22">
        <v>84.523809999999997</v>
      </c>
      <c r="E78" s="22">
        <v>3.5714290000000002</v>
      </c>
      <c r="F78" s="22">
        <v>11.904762</v>
      </c>
      <c r="G78" s="22">
        <v>0</v>
      </c>
    </row>
    <row r="79" spans="1:7" x14ac:dyDescent="0.2">
      <c r="A79" s="20" t="s">
        <v>366</v>
      </c>
      <c r="B79" s="21">
        <v>81</v>
      </c>
      <c r="C79" s="22">
        <v>1.2345680000000001</v>
      </c>
      <c r="D79" s="22">
        <v>17.283950999999998</v>
      </c>
      <c r="E79" s="22">
        <v>3.7037040000000001</v>
      </c>
      <c r="F79" s="22">
        <v>16.049382999999999</v>
      </c>
      <c r="G79" s="22">
        <v>61.728394999999999</v>
      </c>
    </row>
    <row r="80" spans="1:7" x14ac:dyDescent="0.2">
      <c r="A80" s="9" t="s">
        <v>379</v>
      </c>
      <c r="B80" s="9"/>
      <c r="C80" s="9"/>
      <c r="D80" s="9"/>
      <c r="E80" s="9"/>
      <c r="F80" s="9"/>
      <c r="G80" s="9"/>
    </row>
    <row r="81" spans="1:7" x14ac:dyDescent="0.2">
      <c r="A81" s="20" t="s">
        <v>380</v>
      </c>
      <c r="B81" s="21">
        <v>788</v>
      </c>
      <c r="C81" s="22">
        <v>5.7106599999999998</v>
      </c>
      <c r="D81" s="22">
        <v>72.335025000000002</v>
      </c>
      <c r="E81" s="22">
        <v>9.0101519999999997</v>
      </c>
      <c r="F81" s="22">
        <v>12.690355</v>
      </c>
      <c r="G81" s="22">
        <v>0.253807</v>
      </c>
    </row>
    <row r="82" spans="1:7" x14ac:dyDescent="0.2">
      <c r="A82" s="20" t="s">
        <v>381</v>
      </c>
      <c r="B82" s="21">
        <v>1824</v>
      </c>
      <c r="C82" s="22">
        <v>5.0986840000000004</v>
      </c>
      <c r="D82" s="22">
        <v>63.980263000000001</v>
      </c>
      <c r="E82" s="22">
        <v>6.5241230000000003</v>
      </c>
      <c r="F82" s="22">
        <v>24.122807000000002</v>
      </c>
      <c r="G82" s="22">
        <v>0.27412300000000001</v>
      </c>
    </row>
    <row r="83" spans="1:7" x14ac:dyDescent="0.2">
      <c r="A83" s="20" t="s">
        <v>366</v>
      </c>
      <c r="B83" s="21">
        <v>65</v>
      </c>
      <c r="C83" s="22">
        <v>0</v>
      </c>
      <c r="D83" s="22">
        <v>15.384615</v>
      </c>
      <c r="E83" s="22">
        <v>1.538462</v>
      </c>
      <c r="F83" s="22">
        <v>6.1538459999999997</v>
      </c>
      <c r="G83" s="22">
        <v>76.923077000000006</v>
      </c>
    </row>
    <row r="84" spans="1:7" x14ac:dyDescent="0.2">
      <c r="A84" s="9" t="s">
        <v>382</v>
      </c>
      <c r="B84" s="9"/>
      <c r="C84" s="9"/>
      <c r="D84" s="9"/>
      <c r="E84" s="9"/>
      <c r="F84" s="9"/>
      <c r="G84" s="9"/>
    </row>
    <row r="85" spans="1:7" x14ac:dyDescent="0.2">
      <c r="A85" s="20" t="s">
        <v>383</v>
      </c>
      <c r="B85" s="21">
        <v>393</v>
      </c>
      <c r="C85" s="22">
        <v>7.3791349999999998</v>
      </c>
      <c r="D85" s="22">
        <v>73.791348999999997</v>
      </c>
      <c r="E85" s="22">
        <v>8.9058519999999994</v>
      </c>
      <c r="F85" s="22">
        <v>9.4147580000000008</v>
      </c>
      <c r="G85" s="22">
        <v>0.50890599999999997</v>
      </c>
    </row>
    <row r="86" spans="1:7" x14ac:dyDescent="0.2">
      <c r="A86" s="20" t="s">
        <v>181</v>
      </c>
      <c r="B86" s="21">
        <v>1944</v>
      </c>
      <c r="C86" s="22">
        <v>4.5267489999999997</v>
      </c>
      <c r="D86" s="22">
        <v>66.923867999999999</v>
      </c>
      <c r="E86" s="22">
        <v>6.0185190000000004</v>
      </c>
      <c r="F86" s="22">
        <v>22.325102999999999</v>
      </c>
      <c r="G86" s="22">
        <v>0.205761</v>
      </c>
    </row>
    <row r="87" spans="1:7" x14ac:dyDescent="0.2">
      <c r="A87" s="20" t="s">
        <v>182</v>
      </c>
      <c r="B87" s="21">
        <v>38</v>
      </c>
      <c r="C87" s="22">
        <v>7.8947370000000001</v>
      </c>
      <c r="D87" s="22">
        <v>65.789473999999998</v>
      </c>
      <c r="E87" s="22">
        <v>7.8947370000000001</v>
      </c>
      <c r="F87" s="22">
        <v>18.421053000000001</v>
      </c>
      <c r="G87" s="22">
        <v>0</v>
      </c>
    </row>
    <row r="88" spans="1:7" x14ac:dyDescent="0.2">
      <c r="A88" s="20" t="s">
        <v>384</v>
      </c>
      <c r="B88" s="21">
        <v>36</v>
      </c>
      <c r="C88" s="22">
        <v>5.5555560000000002</v>
      </c>
      <c r="D88" s="22">
        <v>52.777777999999998</v>
      </c>
      <c r="E88" s="22">
        <v>13.888889000000001</v>
      </c>
      <c r="F88" s="22">
        <v>27.777778000000001</v>
      </c>
      <c r="G88" s="22">
        <v>0</v>
      </c>
    </row>
    <row r="89" spans="1:7" x14ac:dyDescent="0.2">
      <c r="A89" s="20" t="s">
        <v>183</v>
      </c>
      <c r="B89" s="21">
        <v>53</v>
      </c>
      <c r="C89" s="22">
        <v>3.7735850000000002</v>
      </c>
      <c r="D89" s="22">
        <v>62.264150999999998</v>
      </c>
      <c r="E89" s="22">
        <v>9.4339619999999993</v>
      </c>
      <c r="F89" s="22">
        <v>24.528302</v>
      </c>
      <c r="G89" s="22">
        <v>0</v>
      </c>
    </row>
    <row r="90" spans="1:7" x14ac:dyDescent="0.2">
      <c r="A90" s="20" t="s">
        <v>385</v>
      </c>
      <c r="B90" s="21">
        <v>22</v>
      </c>
      <c r="C90" s="22">
        <v>0</v>
      </c>
      <c r="D90" s="22">
        <v>13.636364</v>
      </c>
      <c r="E90" s="22">
        <v>13.636364</v>
      </c>
      <c r="F90" s="22">
        <v>72.727272999999997</v>
      </c>
      <c r="G90" s="22">
        <v>0</v>
      </c>
    </row>
    <row r="91" spans="1:7" x14ac:dyDescent="0.2">
      <c r="A91" s="20" t="s">
        <v>386</v>
      </c>
      <c r="B91" s="21">
        <v>32</v>
      </c>
      <c r="C91" s="22">
        <v>21.875</v>
      </c>
      <c r="D91" s="22">
        <v>25</v>
      </c>
      <c r="E91" s="22">
        <v>37.5</v>
      </c>
      <c r="F91" s="22">
        <v>15.625</v>
      </c>
      <c r="G91" s="22">
        <v>0</v>
      </c>
    </row>
    <row r="92" spans="1:7" x14ac:dyDescent="0.2">
      <c r="A92" s="20" t="s">
        <v>387</v>
      </c>
      <c r="B92" s="21">
        <v>9</v>
      </c>
      <c r="C92" s="22">
        <v>0</v>
      </c>
      <c r="D92" s="22">
        <v>100</v>
      </c>
      <c r="E92" s="22">
        <v>0</v>
      </c>
      <c r="F92" s="22">
        <v>0</v>
      </c>
      <c r="G92" s="22">
        <v>0</v>
      </c>
    </row>
    <row r="93" spans="1:7" x14ac:dyDescent="0.2">
      <c r="A93" s="20" t="s">
        <v>366</v>
      </c>
      <c r="B93" s="21">
        <v>150</v>
      </c>
      <c r="C93" s="22">
        <v>4.6666670000000003</v>
      </c>
      <c r="D93" s="22">
        <v>39.333333000000003</v>
      </c>
      <c r="E93" s="22">
        <v>7.3333329999999997</v>
      </c>
      <c r="F93" s="22">
        <v>14.666667</v>
      </c>
      <c r="G93" s="22">
        <v>34</v>
      </c>
    </row>
    <row r="94" spans="1:7" x14ac:dyDescent="0.2">
      <c r="A94" s="9" t="s">
        <v>388</v>
      </c>
      <c r="B94" s="9"/>
      <c r="C94" s="9"/>
      <c r="D94" s="9"/>
      <c r="E94" s="9"/>
      <c r="F94" s="9"/>
      <c r="G94" s="9"/>
    </row>
    <row r="95" spans="1:7" x14ac:dyDescent="0.2">
      <c r="A95" s="20" t="s">
        <v>184</v>
      </c>
      <c r="B95" s="21">
        <v>54</v>
      </c>
      <c r="C95" s="22">
        <v>9.2592590000000001</v>
      </c>
      <c r="D95" s="22">
        <v>51.851852000000001</v>
      </c>
      <c r="E95" s="22">
        <v>22.222221999999999</v>
      </c>
      <c r="F95" s="22">
        <v>16.666667</v>
      </c>
      <c r="G95" s="22">
        <v>0</v>
      </c>
    </row>
    <row r="96" spans="1:7" x14ac:dyDescent="0.2">
      <c r="A96" s="20" t="s">
        <v>185</v>
      </c>
      <c r="B96" s="21">
        <v>196</v>
      </c>
      <c r="C96" s="22">
        <v>7.6530610000000001</v>
      </c>
      <c r="D96" s="22">
        <v>39.285713999999999</v>
      </c>
      <c r="E96" s="22">
        <v>17.346938999999999</v>
      </c>
      <c r="F96" s="22">
        <v>35.714286000000001</v>
      </c>
      <c r="G96" s="22">
        <v>0</v>
      </c>
    </row>
    <row r="97" spans="1:7" x14ac:dyDescent="0.2">
      <c r="A97" s="20" t="s">
        <v>186</v>
      </c>
      <c r="B97" s="21">
        <v>310</v>
      </c>
      <c r="C97" s="22">
        <v>11.612902999999999</v>
      </c>
      <c r="D97" s="22">
        <v>42.258065000000002</v>
      </c>
      <c r="E97" s="22">
        <v>12.258065</v>
      </c>
      <c r="F97" s="22">
        <v>33.225805999999999</v>
      </c>
      <c r="G97" s="22">
        <v>0.64516099999999998</v>
      </c>
    </row>
    <row r="98" spans="1:7" x14ac:dyDescent="0.2">
      <c r="A98" s="20" t="s">
        <v>187</v>
      </c>
      <c r="B98" s="21">
        <v>385</v>
      </c>
      <c r="C98" s="22">
        <v>8.0519479999999994</v>
      </c>
      <c r="D98" s="22">
        <v>62.077922000000001</v>
      </c>
      <c r="E98" s="22">
        <v>7.5324679999999997</v>
      </c>
      <c r="F98" s="22">
        <v>21.558441999999999</v>
      </c>
      <c r="G98" s="22">
        <v>0.77922100000000005</v>
      </c>
    </row>
    <row r="99" spans="1:7" x14ac:dyDescent="0.2">
      <c r="A99" s="20" t="s">
        <v>188</v>
      </c>
      <c r="B99" s="21">
        <v>361</v>
      </c>
      <c r="C99" s="22">
        <v>1.9390579999999999</v>
      </c>
      <c r="D99" s="22">
        <v>83.933518000000007</v>
      </c>
      <c r="E99" s="22">
        <v>3.8781159999999999</v>
      </c>
      <c r="F99" s="22">
        <v>10.249307</v>
      </c>
      <c r="G99" s="22">
        <v>0</v>
      </c>
    </row>
    <row r="100" spans="1:7" x14ac:dyDescent="0.2">
      <c r="A100" s="20" t="s">
        <v>189</v>
      </c>
      <c r="B100" s="21">
        <v>315</v>
      </c>
      <c r="C100" s="22">
        <v>1.9047620000000001</v>
      </c>
      <c r="D100" s="22">
        <v>83.174603000000005</v>
      </c>
      <c r="E100" s="22">
        <v>2.5396830000000001</v>
      </c>
      <c r="F100" s="22">
        <v>12.380952000000001</v>
      </c>
      <c r="G100" s="22">
        <v>0</v>
      </c>
    </row>
    <row r="101" spans="1:7" x14ac:dyDescent="0.2">
      <c r="A101" s="20" t="s">
        <v>190</v>
      </c>
      <c r="B101" s="21">
        <v>364</v>
      </c>
      <c r="C101" s="22">
        <v>2.1978019999999998</v>
      </c>
      <c r="D101" s="22">
        <v>79.395604000000006</v>
      </c>
      <c r="E101" s="22">
        <v>3.0219779999999998</v>
      </c>
      <c r="F101" s="22">
        <v>15.384615</v>
      </c>
      <c r="G101" s="22">
        <v>0</v>
      </c>
    </row>
    <row r="102" spans="1:7" x14ac:dyDescent="0.2">
      <c r="A102" s="20" t="s">
        <v>191</v>
      </c>
      <c r="B102" s="21">
        <v>267</v>
      </c>
      <c r="C102" s="22">
        <v>0.74906399999999995</v>
      </c>
      <c r="D102" s="22">
        <v>81.647940000000006</v>
      </c>
      <c r="E102" s="22">
        <v>3.7453180000000001</v>
      </c>
      <c r="F102" s="22">
        <v>13.857678</v>
      </c>
      <c r="G102" s="22">
        <v>0</v>
      </c>
    </row>
    <row r="103" spans="1:7" x14ac:dyDescent="0.2">
      <c r="A103" s="20" t="s">
        <v>192</v>
      </c>
      <c r="B103" s="21">
        <v>90</v>
      </c>
      <c r="C103" s="22">
        <v>0</v>
      </c>
      <c r="D103" s="22">
        <v>81.111110999999994</v>
      </c>
      <c r="E103" s="22">
        <v>3.3333330000000001</v>
      </c>
      <c r="F103" s="22">
        <v>15.555555999999999</v>
      </c>
      <c r="G103" s="22">
        <v>0</v>
      </c>
    </row>
    <row r="104" spans="1:7" x14ac:dyDescent="0.2">
      <c r="A104" s="20" t="s">
        <v>193</v>
      </c>
      <c r="B104" s="21">
        <v>94</v>
      </c>
      <c r="C104" s="22">
        <v>2.1276600000000001</v>
      </c>
      <c r="D104" s="22">
        <v>87.234043</v>
      </c>
      <c r="E104" s="22">
        <v>3.1914889999999998</v>
      </c>
      <c r="F104" s="22">
        <v>7.446809</v>
      </c>
      <c r="G104" s="22">
        <v>0</v>
      </c>
    </row>
    <row r="105" spans="1:7" x14ac:dyDescent="0.2">
      <c r="A105" s="20" t="s">
        <v>389</v>
      </c>
      <c r="B105" s="21">
        <v>47</v>
      </c>
      <c r="C105" s="22">
        <v>25.531915000000001</v>
      </c>
      <c r="D105" s="22">
        <v>17.021277000000001</v>
      </c>
      <c r="E105" s="22">
        <v>21.276596000000001</v>
      </c>
      <c r="F105" s="22">
        <v>36.170212999999997</v>
      </c>
      <c r="G105" s="22">
        <v>0</v>
      </c>
    </row>
    <row r="106" spans="1:7" x14ac:dyDescent="0.2">
      <c r="A106" s="20" t="s">
        <v>366</v>
      </c>
      <c r="B106" s="21">
        <v>194</v>
      </c>
      <c r="C106" s="22">
        <v>7.2164950000000001</v>
      </c>
      <c r="D106" s="22">
        <v>19.072164999999998</v>
      </c>
      <c r="E106" s="22">
        <v>9.7938139999999994</v>
      </c>
      <c r="F106" s="22">
        <v>37.113402000000001</v>
      </c>
      <c r="G106" s="22">
        <v>26.804124000000002</v>
      </c>
    </row>
    <row r="107" spans="1:7" x14ac:dyDescent="0.2">
      <c r="A107" s="9" t="s">
        <v>390</v>
      </c>
      <c r="B107" s="9"/>
      <c r="C107" s="9"/>
      <c r="D107" s="9"/>
      <c r="E107" s="9"/>
      <c r="F107" s="9"/>
      <c r="G107" s="9"/>
    </row>
    <row r="108" spans="1:7" x14ac:dyDescent="0.2">
      <c r="A108" s="20" t="s">
        <v>391</v>
      </c>
      <c r="B108" s="21">
        <v>633</v>
      </c>
      <c r="C108" s="22">
        <v>6.319115</v>
      </c>
      <c r="D108" s="22">
        <v>63.981043</v>
      </c>
      <c r="E108" s="22">
        <v>7.7409160000000004</v>
      </c>
      <c r="F108" s="22">
        <v>19.747235</v>
      </c>
      <c r="G108" s="22">
        <v>2.2116899999999999</v>
      </c>
    </row>
    <row r="109" spans="1:7" x14ac:dyDescent="0.2">
      <c r="A109" s="20" t="s">
        <v>392</v>
      </c>
      <c r="B109" s="21">
        <v>1123</v>
      </c>
      <c r="C109" s="22">
        <v>4.8085490000000002</v>
      </c>
      <c r="D109" s="22">
        <v>63.134461000000002</v>
      </c>
      <c r="E109" s="22">
        <v>7.5690119999999999</v>
      </c>
      <c r="F109" s="22">
        <v>22.350846000000001</v>
      </c>
      <c r="G109" s="22">
        <v>2.1371329999999999</v>
      </c>
    </row>
    <row r="110" spans="1:7" x14ac:dyDescent="0.2">
      <c r="A110" s="20" t="s">
        <v>393</v>
      </c>
      <c r="B110" s="21">
        <v>660</v>
      </c>
      <c r="C110" s="22">
        <v>5</v>
      </c>
      <c r="D110" s="22">
        <v>68.939393999999993</v>
      </c>
      <c r="E110" s="22">
        <v>4.8484850000000002</v>
      </c>
      <c r="F110" s="22">
        <v>19.242424</v>
      </c>
      <c r="G110" s="22">
        <v>1.969697</v>
      </c>
    </row>
    <row r="111" spans="1:7" x14ac:dyDescent="0.2">
      <c r="A111" s="20" t="s">
        <v>394</v>
      </c>
      <c r="B111" s="21">
        <v>261</v>
      </c>
      <c r="C111" s="22">
        <v>4.2145590000000004</v>
      </c>
      <c r="D111" s="22">
        <v>68.199234000000004</v>
      </c>
      <c r="E111" s="22">
        <v>9.5785440000000008</v>
      </c>
      <c r="F111" s="22">
        <v>15.708812</v>
      </c>
      <c r="G111" s="22">
        <v>2.298851</v>
      </c>
    </row>
    <row r="112" spans="1:7" x14ac:dyDescent="0.2">
      <c r="A112" s="9" t="s">
        <v>395</v>
      </c>
      <c r="B112" s="9"/>
      <c r="C112" s="9"/>
      <c r="D112" s="9"/>
      <c r="E112" s="9"/>
      <c r="F112" s="9"/>
      <c r="G112" s="9"/>
    </row>
    <row r="113" spans="1:7" x14ac:dyDescent="0.2">
      <c r="A113" s="20" t="s">
        <v>396</v>
      </c>
      <c r="B113" s="21">
        <v>329</v>
      </c>
      <c r="C113" s="22">
        <v>5.7750760000000003</v>
      </c>
      <c r="D113" s="22">
        <v>57.75076</v>
      </c>
      <c r="E113" s="22">
        <v>7.902736</v>
      </c>
      <c r="F113" s="22">
        <v>25.531915000000001</v>
      </c>
      <c r="G113" s="22">
        <v>3.039514</v>
      </c>
    </row>
    <row r="114" spans="1:7" x14ac:dyDescent="0.2">
      <c r="A114" s="20" t="s">
        <v>397</v>
      </c>
      <c r="B114" s="21">
        <v>828</v>
      </c>
      <c r="C114" s="22">
        <v>5.4347830000000004</v>
      </c>
      <c r="D114" s="22">
        <v>66.545894000000004</v>
      </c>
      <c r="E114" s="22">
        <v>6.5217390000000002</v>
      </c>
      <c r="F114" s="22">
        <v>19.927536</v>
      </c>
      <c r="G114" s="22">
        <v>1.5700480000000001</v>
      </c>
    </row>
    <row r="115" spans="1:7" x14ac:dyDescent="0.2">
      <c r="A115" s="20" t="s">
        <v>879</v>
      </c>
      <c r="B115" s="21">
        <v>499</v>
      </c>
      <c r="C115" s="22">
        <v>4.2084169999999999</v>
      </c>
      <c r="D115" s="22">
        <v>69.939880000000002</v>
      </c>
      <c r="E115" s="22">
        <v>5.4108219999999996</v>
      </c>
      <c r="F115" s="22">
        <v>19.038076</v>
      </c>
      <c r="G115" s="22">
        <v>1.402806</v>
      </c>
    </row>
    <row r="116" spans="1:7" x14ac:dyDescent="0.2">
      <c r="A116" s="20" t="s">
        <v>398</v>
      </c>
      <c r="B116" s="21">
        <v>468</v>
      </c>
      <c r="C116" s="22">
        <v>7.4786320000000002</v>
      </c>
      <c r="D116" s="22">
        <v>65.170940000000002</v>
      </c>
      <c r="E116" s="22">
        <v>6.6239319999999999</v>
      </c>
      <c r="F116" s="22">
        <v>18.162393000000002</v>
      </c>
      <c r="G116" s="22">
        <v>2.5641029999999998</v>
      </c>
    </row>
    <row r="117" spans="1:7" x14ac:dyDescent="0.2">
      <c r="A117" s="20" t="s">
        <v>399</v>
      </c>
      <c r="B117" s="21">
        <v>257</v>
      </c>
      <c r="C117" s="22">
        <v>1.9455249999999999</v>
      </c>
      <c r="D117" s="22">
        <v>63.424124999999997</v>
      </c>
      <c r="E117" s="22">
        <v>8.5603110000000004</v>
      </c>
      <c r="F117" s="22">
        <v>24.124514000000001</v>
      </c>
      <c r="G117" s="22">
        <v>1.9455249999999999</v>
      </c>
    </row>
    <row r="118" spans="1:7" x14ac:dyDescent="0.2">
      <c r="A118" s="20" t="s">
        <v>400</v>
      </c>
      <c r="B118" s="21">
        <v>296</v>
      </c>
      <c r="C118" s="22">
        <v>4.3918920000000004</v>
      </c>
      <c r="D118" s="22">
        <v>63.851351000000001</v>
      </c>
      <c r="E118" s="22">
        <v>10.472973</v>
      </c>
      <c r="F118" s="22">
        <v>17.905404999999998</v>
      </c>
      <c r="G118" s="22">
        <v>3.3783780000000001</v>
      </c>
    </row>
    <row r="119" spans="1:7" x14ac:dyDescent="0.2">
      <c r="A119" s="9" t="s">
        <v>401</v>
      </c>
      <c r="B119" s="9"/>
      <c r="C119" s="9"/>
      <c r="D119" s="9"/>
      <c r="E119" s="9"/>
      <c r="F119" s="9"/>
      <c r="G119" s="9"/>
    </row>
    <row r="120" spans="1:7" x14ac:dyDescent="0.2">
      <c r="A120" s="20" t="s">
        <v>878</v>
      </c>
      <c r="B120" s="21">
        <v>116</v>
      </c>
      <c r="C120" s="22">
        <v>6.8965519999999998</v>
      </c>
      <c r="D120" s="22">
        <v>63.793103000000002</v>
      </c>
      <c r="E120" s="22">
        <v>12.931034</v>
      </c>
      <c r="F120" s="22">
        <v>15.517241</v>
      </c>
      <c r="G120" s="22">
        <v>0.86206899999999997</v>
      </c>
    </row>
    <row r="121" spans="1:7" x14ac:dyDescent="0.2">
      <c r="A121" s="20" t="s">
        <v>402</v>
      </c>
      <c r="B121" s="21">
        <v>213</v>
      </c>
      <c r="C121" s="22">
        <v>5.1643189999999999</v>
      </c>
      <c r="D121" s="22">
        <v>54.460093999999998</v>
      </c>
      <c r="E121" s="22">
        <v>5.1643189999999999</v>
      </c>
      <c r="F121" s="22">
        <v>30.985914999999999</v>
      </c>
      <c r="G121" s="22">
        <v>4.225352</v>
      </c>
    </row>
    <row r="122" spans="1:7" x14ac:dyDescent="0.2">
      <c r="A122" s="20" t="s">
        <v>397</v>
      </c>
      <c r="B122" s="21">
        <v>828</v>
      </c>
      <c r="C122" s="22">
        <v>5.4347830000000004</v>
      </c>
      <c r="D122" s="22">
        <v>66.545894000000004</v>
      </c>
      <c r="E122" s="22">
        <v>6.5217390000000002</v>
      </c>
      <c r="F122" s="22">
        <v>19.927536</v>
      </c>
      <c r="G122" s="22">
        <v>1.5700480000000001</v>
      </c>
    </row>
    <row r="123" spans="1:7" x14ac:dyDescent="0.2">
      <c r="A123" s="20" t="s">
        <v>403</v>
      </c>
      <c r="B123" s="21">
        <v>133</v>
      </c>
      <c r="C123" s="22">
        <v>3.759398</v>
      </c>
      <c r="D123" s="22">
        <v>79.699247999999997</v>
      </c>
      <c r="E123" s="22">
        <v>2.2556389999999999</v>
      </c>
      <c r="F123" s="22">
        <v>12.030075</v>
      </c>
      <c r="G123" s="22">
        <v>2.2556389999999999</v>
      </c>
    </row>
    <row r="124" spans="1:7" x14ac:dyDescent="0.2">
      <c r="A124" s="20" t="s">
        <v>404</v>
      </c>
      <c r="B124" s="21">
        <v>120</v>
      </c>
      <c r="C124" s="22">
        <v>6.6666670000000003</v>
      </c>
      <c r="D124" s="22">
        <v>68.333332999999996</v>
      </c>
      <c r="E124" s="22">
        <v>6.6666670000000003</v>
      </c>
      <c r="F124" s="22">
        <v>15.833333</v>
      </c>
      <c r="G124" s="22">
        <v>2.5</v>
      </c>
    </row>
    <row r="125" spans="1:7" x14ac:dyDescent="0.2">
      <c r="A125" s="20" t="s">
        <v>405</v>
      </c>
      <c r="B125" s="21">
        <v>246</v>
      </c>
      <c r="C125" s="22">
        <v>3.252033</v>
      </c>
      <c r="D125" s="22">
        <v>65.447153999999998</v>
      </c>
      <c r="E125" s="22">
        <v>6.5040649999999998</v>
      </c>
      <c r="F125" s="22">
        <v>24.390243999999999</v>
      </c>
      <c r="G125" s="22">
        <v>0.40650399999999998</v>
      </c>
    </row>
    <row r="126" spans="1:7" x14ac:dyDescent="0.2">
      <c r="A126" s="20" t="s">
        <v>398</v>
      </c>
      <c r="B126" s="21">
        <v>468</v>
      </c>
      <c r="C126" s="22">
        <v>7.4786320000000002</v>
      </c>
      <c r="D126" s="22">
        <v>65.170940000000002</v>
      </c>
      <c r="E126" s="22">
        <v>6.6239319999999999</v>
      </c>
      <c r="F126" s="22">
        <v>18.162393000000002</v>
      </c>
      <c r="G126" s="22">
        <v>2.5641029999999998</v>
      </c>
    </row>
    <row r="127" spans="1:7" x14ac:dyDescent="0.2">
      <c r="A127" s="20" t="s">
        <v>406</v>
      </c>
      <c r="B127" s="21">
        <v>180</v>
      </c>
      <c r="C127" s="22">
        <v>1.6666669999999999</v>
      </c>
      <c r="D127" s="22">
        <v>63.888888999999999</v>
      </c>
      <c r="E127" s="22">
        <v>8.3333329999999997</v>
      </c>
      <c r="F127" s="22">
        <v>25</v>
      </c>
      <c r="G127" s="22">
        <v>1.111111</v>
      </c>
    </row>
    <row r="128" spans="1:7" x14ac:dyDescent="0.2">
      <c r="A128" s="20" t="s">
        <v>407</v>
      </c>
      <c r="B128" s="21">
        <v>77</v>
      </c>
      <c r="C128" s="22">
        <v>2.5974029999999999</v>
      </c>
      <c r="D128" s="22">
        <v>62.337662000000002</v>
      </c>
      <c r="E128" s="22">
        <v>9.0909089999999999</v>
      </c>
      <c r="F128" s="22">
        <v>22.077922000000001</v>
      </c>
      <c r="G128" s="22">
        <v>3.8961039999999998</v>
      </c>
    </row>
    <row r="129" spans="1:7" x14ac:dyDescent="0.2">
      <c r="A129" s="33" t="s">
        <v>400</v>
      </c>
      <c r="B129" s="34">
        <v>296</v>
      </c>
      <c r="C129" s="35">
        <v>4.3918920000000004</v>
      </c>
      <c r="D129" s="35">
        <v>63.851351000000001</v>
      </c>
      <c r="E129" s="35">
        <v>10.472973</v>
      </c>
      <c r="F129" s="35">
        <v>17.905404999999998</v>
      </c>
      <c r="G129" s="35">
        <v>3.3783780000000001</v>
      </c>
    </row>
  </sheetData>
  <phoneticPr fontId="2"/>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423A0-0CCD-4C1C-A174-821868DB3188}">
  <dimension ref="A1:G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7" x14ac:dyDescent="0.2">
      <c r="A1" s="11" t="s">
        <v>3</v>
      </c>
      <c r="B1" s="7"/>
    </row>
    <row r="2" spans="1:7" x14ac:dyDescent="0.2">
      <c r="A2" s="15" t="str">
        <f xml:space="preserve"> HYPERLINK("#'目次'!B10","[4]")</f>
        <v>[4]</v>
      </c>
      <c r="B2" s="23" t="s">
        <v>334</v>
      </c>
    </row>
    <row r="3" spans="1:7" x14ac:dyDescent="0.2">
      <c r="A3" s="7" t="s">
        <v>3</v>
      </c>
      <c r="B3" s="8" t="s">
        <v>315</v>
      </c>
    </row>
    <row r="4" spans="1:7" x14ac:dyDescent="0.2">
      <c r="A4" s="7" t="s">
        <v>3</v>
      </c>
      <c r="B4" s="8" t="s">
        <v>316</v>
      </c>
    </row>
    <row r="5" spans="1:7" s="18" customFormat="1" ht="50.4" x14ac:dyDescent="0.2">
      <c r="A5" s="16" t="s">
        <v>3</v>
      </c>
      <c r="B5" s="17" t="s">
        <v>335</v>
      </c>
      <c r="C5" s="17" t="s">
        <v>362</v>
      </c>
      <c r="D5" s="17" t="s">
        <v>363</v>
      </c>
      <c r="E5" s="17" t="s">
        <v>364</v>
      </c>
      <c r="F5" s="17" t="s">
        <v>365</v>
      </c>
      <c r="G5" s="17" t="s">
        <v>366</v>
      </c>
    </row>
    <row r="6" spans="1:7" x14ac:dyDescent="0.2">
      <c r="A6" s="19" t="s">
        <v>338</v>
      </c>
      <c r="B6" s="10">
        <v>2677</v>
      </c>
      <c r="C6" s="13">
        <v>13.447889</v>
      </c>
      <c r="D6" s="13">
        <v>49.533059000000002</v>
      </c>
      <c r="E6" s="13">
        <v>24.243556000000002</v>
      </c>
      <c r="F6" s="13">
        <v>10.347403999999999</v>
      </c>
      <c r="G6" s="13">
        <v>2.4280910000000002</v>
      </c>
    </row>
    <row r="7" spans="1:7" x14ac:dyDescent="0.2">
      <c r="A7" s="9" t="s">
        <v>339</v>
      </c>
      <c r="B7" s="9"/>
      <c r="C7" s="9"/>
      <c r="D7" s="9"/>
      <c r="E7" s="9"/>
      <c r="F7" s="9"/>
      <c r="G7" s="9"/>
    </row>
    <row r="8" spans="1:7" x14ac:dyDescent="0.2">
      <c r="A8" s="20" t="s">
        <v>340</v>
      </c>
      <c r="B8" s="21">
        <v>1277</v>
      </c>
      <c r="C8" s="22">
        <v>14.095535999999999</v>
      </c>
      <c r="D8" s="22">
        <v>49.882536999999999</v>
      </c>
      <c r="E8" s="22">
        <v>20.830069999999999</v>
      </c>
      <c r="F8" s="22">
        <v>12.451057</v>
      </c>
      <c r="G8" s="22">
        <v>2.740799</v>
      </c>
    </row>
    <row r="9" spans="1:7" x14ac:dyDescent="0.2">
      <c r="A9" s="20" t="s">
        <v>341</v>
      </c>
      <c r="B9" s="21">
        <v>1400</v>
      </c>
      <c r="C9" s="22">
        <v>12.857143000000001</v>
      </c>
      <c r="D9" s="22">
        <v>49.214286000000001</v>
      </c>
      <c r="E9" s="22">
        <v>27.357143000000001</v>
      </c>
      <c r="F9" s="22">
        <v>8.4285709999999998</v>
      </c>
      <c r="G9" s="22">
        <v>2.1428569999999998</v>
      </c>
    </row>
    <row r="10" spans="1:7" x14ac:dyDescent="0.2">
      <c r="A10" s="9" t="s">
        <v>342</v>
      </c>
      <c r="B10" s="9"/>
      <c r="C10" s="9"/>
      <c r="D10" s="9"/>
      <c r="E10" s="9"/>
      <c r="F10" s="9"/>
      <c r="G10" s="9"/>
    </row>
    <row r="11" spans="1:7" x14ac:dyDescent="0.2">
      <c r="A11" s="20" t="s">
        <v>343</v>
      </c>
      <c r="B11" s="21">
        <v>610</v>
      </c>
      <c r="C11" s="22">
        <v>10.655737999999999</v>
      </c>
      <c r="D11" s="22">
        <v>45.245902000000001</v>
      </c>
      <c r="E11" s="22">
        <v>25.245902000000001</v>
      </c>
      <c r="F11" s="22">
        <v>17.377049</v>
      </c>
      <c r="G11" s="22">
        <v>1.4754100000000001</v>
      </c>
    </row>
    <row r="12" spans="1:7" x14ac:dyDescent="0.2">
      <c r="A12" s="20" t="s">
        <v>344</v>
      </c>
      <c r="B12" s="21">
        <v>755</v>
      </c>
      <c r="C12" s="22">
        <v>12.18543</v>
      </c>
      <c r="D12" s="22">
        <v>50.993377000000002</v>
      </c>
      <c r="E12" s="22">
        <v>24.370861000000001</v>
      </c>
      <c r="F12" s="22">
        <v>9.9337750000000007</v>
      </c>
      <c r="G12" s="22">
        <v>2.516556</v>
      </c>
    </row>
    <row r="13" spans="1:7" x14ac:dyDescent="0.2">
      <c r="A13" s="20" t="s">
        <v>345</v>
      </c>
      <c r="B13" s="21">
        <v>601</v>
      </c>
      <c r="C13" s="22">
        <v>12.645591</v>
      </c>
      <c r="D13" s="22">
        <v>52.579034999999998</v>
      </c>
      <c r="E13" s="22">
        <v>24.126456000000001</v>
      </c>
      <c r="F13" s="22">
        <v>8.3194680000000005</v>
      </c>
      <c r="G13" s="22">
        <v>2.3294510000000002</v>
      </c>
    </row>
    <row r="14" spans="1:7" x14ac:dyDescent="0.2">
      <c r="A14" s="20" t="s">
        <v>346</v>
      </c>
      <c r="B14" s="21">
        <v>425</v>
      </c>
      <c r="C14" s="22">
        <v>16.705881999999999</v>
      </c>
      <c r="D14" s="22">
        <v>52</v>
      </c>
      <c r="E14" s="22">
        <v>21.647058999999999</v>
      </c>
      <c r="F14" s="22">
        <v>6.5882350000000001</v>
      </c>
      <c r="G14" s="22">
        <v>3.058824</v>
      </c>
    </row>
    <row r="15" spans="1:7" x14ac:dyDescent="0.2">
      <c r="A15" s="20" t="s">
        <v>347</v>
      </c>
      <c r="B15" s="21">
        <v>217</v>
      </c>
      <c r="C15" s="22">
        <v>19.815667999999999</v>
      </c>
      <c r="D15" s="22">
        <v>45.622120000000002</v>
      </c>
      <c r="E15" s="22">
        <v>25.806452</v>
      </c>
      <c r="F15" s="22">
        <v>6.451613</v>
      </c>
      <c r="G15" s="22">
        <v>2.3041469999999999</v>
      </c>
    </row>
    <row r="16" spans="1:7" x14ac:dyDescent="0.2">
      <c r="A16" s="20" t="s">
        <v>348</v>
      </c>
      <c r="B16" s="21">
        <v>56</v>
      </c>
      <c r="C16" s="22">
        <v>17.857143000000001</v>
      </c>
      <c r="D16" s="22">
        <v>46.428570999999998</v>
      </c>
      <c r="E16" s="22">
        <v>23.214286000000001</v>
      </c>
      <c r="F16" s="22">
        <v>5.3571429999999998</v>
      </c>
      <c r="G16" s="22">
        <v>7.1428570000000002</v>
      </c>
    </row>
    <row r="17" spans="1:7" x14ac:dyDescent="0.2">
      <c r="A17" s="20" t="s">
        <v>349</v>
      </c>
      <c r="B17" s="21">
        <v>13</v>
      </c>
      <c r="C17" s="22">
        <v>23.076923000000001</v>
      </c>
      <c r="D17" s="22">
        <v>23.076923000000001</v>
      </c>
      <c r="E17" s="22">
        <v>38.461537999999997</v>
      </c>
      <c r="F17" s="22">
        <v>7.6923079999999997</v>
      </c>
      <c r="G17" s="22">
        <v>7.6923079999999997</v>
      </c>
    </row>
    <row r="18" spans="1:7" x14ac:dyDescent="0.2">
      <c r="A18" s="20" t="s">
        <v>350</v>
      </c>
      <c r="B18" s="21">
        <v>1365</v>
      </c>
      <c r="C18" s="22">
        <v>11.501832</v>
      </c>
      <c r="D18" s="22">
        <v>48.424908000000002</v>
      </c>
      <c r="E18" s="22">
        <v>24.761904999999999</v>
      </c>
      <c r="F18" s="22">
        <v>13.260073</v>
      </c>
      <c r="G18" s="22">
        <v>2.051282</v>
      </c>
    </row>
    <row r="19" spans="1:7" x14ac:dyDescent="0.2">
      <c r="A19" s="20" t="s">
        <v>351</v>
      </c>
      <c r="B19" s="21">
        <v>1026</v>
      </c>
      <c r="C19" s="22">
        <v>14.327484999999999</v>
      </c>
      <c r="D19" s="22">
        <v>52.339181000000004</v>
      </c>
      <c r="E19" s="22">
        <v>23.099415</v>
      </c>
      <c r="F19" s="22">
        <v>7.6023389999999997</v>
      </c>
      <c r="G19" s="22">
        <v>2.6315789999999999</v>
      </c>
    </row>
    <row r="20" spans="1:7" x14ac:dyDescent="0.2">
      <c r="A20" s="20" t="s">
        <v>352</v>
      </c>
      <c r="B20" s="21">
        <v>286</v>
      </c>
      <c r="C20" s="22">
        <v>19.58042</v>
      </c>
      <c r="D20" s="22">
        <v>44.755245000000002</v>
      </c>
      <c r="E20" s="22">
        <v>25.874126</v>
      </c>
      <c r="F20" s="22">
        <v>6.2937060000000002</v>
      </c>
      <c r="G20" s="22">
        <v>3.4965030000000001</v>
      </c>
    </row>
    <row r="21" spans="1:7" x14ac:dyDescent="0.2">
      <c r="A21" s="20" t="s">
        <v>353</v>
      </c>
      <c r="B21" s="21">
        <v>1312</v>
      </c>
      <c r="C21" s="22">
        <v>15.472561000000001</v>
      </c>
      <c r="D21" s="22">
        <v>50.685975999999997</v>
      </c>
      <c r="E21" s="22">
        <v>23.704267999999999</v>
      </c>
      <c r="F21" s="22">
        <v>7.3170729999999997</v>
      </c>
      <c r="G21" s="22">
        <v>2.820122</v>
      </c>
    </row>
    <row r="22" spans="1:7" x14ac:dyDescent="0.2">
      <c r="A22" s="9" t="s">
        <v>354</v>
      </c>
      <c r="B22" s="10">
        <v>298</v>
      </c>
      <c r="C22" s="13">
        <v>11.744966</v>
      </c>
      <c r="D22" s="13">
        <v>43.959732000000002</v>
      </c>
      <c r="E22" s="13">
        <v>22.483221</v>
      </c>
      <c r="F22" s="13">
        <v>20.469798999999998</v>
      </c>
      <c r="G22" s="13">
        <v>1.342282</v>
      </c>
    </row>
    <row r="23" spans="1:7" x14ac:dyDescent="0.2">
      <c r="A23" s="20" t="s">
        <v>344</v>
      </c>
      <c r="B23" s="21">
        <v>388</v>
      </c>
      <c r="C23" s="22">
        <v>13.14433</v>
      </c>
      <c r="D23" s="22">
        <v>50.257731999999997</v>
      </c>
      <c r="E23" s="22">
        <v>22.164947999999999</v>
      </c>
      <c r="F23" s="22">
        <v>11.85567</v>
      </c>
      <c r="G23" s="22">
        <v>2.5773199999999998</v>
      </c>
    </row>
    <row r="24" spans="1:7" x14ac:dyDescent="0.2">
      <c r="A24" s="20" t="s">
        <v>345</v>
      </c>
      <c r="B24" s="21">
        <v>299</v>
      </c>
      <c r="C24" s="22">
        <v>13.712375</v>
      </c>
      <c r="D24" s="22">
        <v>53.846153999999999</v>
      </c>
      <c r="E24" s="22">
        <v>18.394649000000001</v>
      </c>
      <c r="F24" s="22">
        <v>10.702341000000001</v>
      </c>
      <c r="G24" s="22">
        <v>3.3444820000000002</v>
      </c>
    </row>
    <row r="25" spans="1:7" x14ac:dyDescent="0.2">
      <c r="A25" s="20" t="s">
        <v>346</v>
      </c>
      <c r="B25" s="21">
        <v>192</v>
      </c>
      <c r="C25" s="22">
        <v>16.145833</v>
      </c>
      <c r="D25" s="22">
        <v>55.208333000000003</v>
      </c>
      <c r="E25" s="22">
        <v>18.75</v>
      </c>
      <c r="F25" s="22">
        <v>6.25</v>
      </c>
      <c r="G25" s="22">
        <v>3.6458330000000001</v>
      </c>
    </row>
    <row r="26" spans="1:7" x14ac:dyDescent="0.2">
      <c r="A26" s="20" t="s">
        <v>347</v>
      </c>
      <c r="B26" s="21">
        <v>77</v>
      </c>
      <c r="C26" s="22">
        <v>19.480519000000001</v>
      </c>
      <c r="D26" s="22">
        <v>48.051948000000003</v>
      </c>
      <c r="E26" s="22">
        <v>20.779221</v>
      </c>
      <c r="F26" s="22">
        <v>6.493506</v>
      </c>
      <c r="G26" s="22">
        <v>5.1948049999999997</v>
      </c>
    </row>
    <row r="27" spans="1:7" x14ac:dyDescent="0.2">
      <c r="A27" s="20" t="s">
        <v>348</v>
      </c>
      <c r="B27" s="21">
        <v>19</v>
      </c>
      <c r="C27" s="22">
        <v>31.578946999999999</v>
      </c>
      <c r="D27" s="22">
        <v>31.578946999999999</v>
      </c>
      <c r="E27" s="22">
        <v>26.315788999999999</v>
      </c>
      <c r="F27" s="22">
        <v>10.526316</v>
      </c>
      <c r="G27" s="22">
        <v>0</v>
      </c>
    </row>
    <row r="28" spans="1:7" x14ac:dyDescent="0.2">
      <c r="A28" s="20" t="s">
        <v>349</v>
      </c>
      <c r="B28" s="21">
        <v>4</v>
      </c>
      <c r="C28" s="22">
        <v>25</v>
      </c>
      <c r="D28" s="22">
        <v>25</v>
      </c>
      <c r="E28" s="22">
        <v>25</v>
      </c>
      <c r="F28" s="22">
        <v>25</v>
      </c>
      <c r="G28" s="22">
        <v>0</v>
      </c>
    </row>
    <row r="29" spans="1:7" x14ac:dyDescent="0.2">
      <c r="A29" s="20" t="s">
        <v>350</v>
      </c>
      <c r="B29" s="21">
        <v>686</v>
      </c>
      <c r="C29" s="22">
        <v>12.536443</v>
      </c>
      <c r="D29" s="22">
        <v>47.521866000000003</v>
      </c>
      <c r="E29" s="22">
        <v>22.303207</v>
      </c>
      <c r="F29" s="22">
        <v>15.597668000000001</v>
      </c>
      <c r="G29" s="22">
        <v>2.040816</v>
      </c>
    </row>
    <row r="30" spans="1:7" x14ac:dyDescent="0.2">
      <c r="A30" s="20" t="s">
        <v>351</v>
      </c>
      <c r="B30" s="21">
        <v>491</v>
      </c>
      <c r="C30" s="22">
        <v>14.663951000000001</v>
      </c>
      <c r="D30" s="22">
        <v>54.378819</v>
      </c>
      <c r="E30" s="22">
        <v>18.533605000000001</v>
      </c>
      <c r="F30" s="22">
        <v>8.9613029999999991</v>
      </c>
      <c r="G30" s="22">
        <v>3.4623219999999999</v>
      </c>
    </row>
    <row r="31" spans="1:7" x14ac:dyDescent="0.2">
      <c r="A31" s="20" t="s">
        <v>352</v>
      </c>
      <c r="B31" s="21">
        <v>100</v>
      </c>
      <c r="C31" s="22">
        <v>22</v>
      </c>
      <c r="D31" s="22">
        <v>44</v>
      </c>
      <c r="E31" s="22">
        <v>22</v>
      </c>
      <c r="F31" s="22">
        <v>8</v>
      </c>
      <c r="G31" s="22">
        <v>4</v>
      </c>
    </row>
    <row r="32" spans="1:7" x14ac:dyDescent="0.2">
      <c r="A32" s="20" t="s">
        <v>353</v>
      </c>
      <c r="B32" s="21">
        <v>591</v>
      </c>
      <c r="C32" s="22">
        <v>15.905245000000001</v>
      </c>
      <c r="D32" s="22">
        <v>52.622672999999999</v>
      </c>
      <c r="E32" s="22">
        <v>19.120135000000001</v>
      </c>
      <c r="F32" s="22">
        <v>8.7986459999999997</v>
      </c>
      <c r="G32" s="22">
        <v>3.553299</v>
      </c>
    </row>
    <row r="33" spans="1:7" x14ac:dyDescent="0.2">
      <c r="A33" s="9" t="s">
        <v>355</v>
      </c>
      <c r="B33" s="10">
        <v>312</v>
      </c>
      <c r="C33" s="13">
        <v>9.6153849999999998</v>
      </c>
      <c r="D33" s="13">
        <v>46.474359</v>
      </c>
      <c r="E33" s="13">
        <v>27.884615</v>
      </c>
      <c r="F33" s="13">
        <v>14.423076999999999</v>
      </c>
      <c r="G33" s="13">
        <v>1.6025640000000001</v>
      </c>
    </row>
    <row r="34" spans="1:7" x14ac:dyDescent="0.2">
      <c r="A34" s="20" t="s">
        <v>344</v>
      </c>
      <c r="B34" s="21">
        <v>367</v>
      </c>
      <c r="C34" s="22">
        <v>11.171662</v>
      </c>
      <c r="D34" s="22">
        <v>51.771116999999997</v>
      </c>
      <c r="E34" s="22">
        <v>26.702997</v>
      </c>
      <c r="F34" s="22">
        <v>7.9019069999999996</v>
      </c>
      <c r="G34" s="22">
        <v>2.4523160000000002</v>
      </c>
    </row>
    <row r="35" spans="1:7" x14ac:dyDescent="0.2">
      <c r="A35" s="20" t="s">
        <v>345</v>
      </c>
      <c r="B35" s="21">
        <v>302</v>
      </c>
      <c r="C35" s="22">
        <v>11.589404</v>
      </c>
      <c r="D35" s="22">
        <v>51.324503</v>
      </c>
      <c r="E35" s="22">
        <v>29.801324999999999</v>
      </c>
      <c r="F35" s="22">
        <v>5.9602649999999997</v>
      </c>
      <c r="G35" s="22">
        <v>1.324503</v>
      </c>
    </row>
    <row r="36" spans="1:7" x14ac:dyDescent="0.2">
      <c r="A36" s="20" t="s">
        <v>346</v>
      </c>
      <c r="B36" s="21">
        <v>233</v>
      </c>
      <c r="C36" s="22">
        <v>17.167382</v>
      </c>
      <c r="D36" s="22">
        <v>49.356223</v>
      </c>
      <c r="E36" s="22">
        <v>24.034334999999999</v>
      </c>
      <c r="F36" s="22">
        <v>6.8669529999999996</v>
      </c>
      <c r="G36" s="22">
        <v>2.575107</v>
      </c>
    </row>
    <row r="37" spans="1:7" x14ac:dyDescent="0.2">
      <c r="A37" s="20" t="s">
        <v>347</v>
      </c>
      <c r="B37" s="21">
        <v>140</v>
      </c>
      <c r="C37" s="22">
        <v>20</v>
      </c>
      <c r="D37" s="22">
        <v>44.285713999999999</v>
      </c>
      <c r="E37" s="22">
        <v>28.571428999999998</v>
      </c>
      <c r="F37" s="22">
        <v>6.4285709999999998</v>
      </c>
      <c r="G37" s="22">
        <v>0.71428599999999998</v>
      </c>
    </row>
    <row r="38" spans="1:7" x14ac:dyDescent="0.2">
      <c r="A38" s="20" t="s">
        <v>348</v>
      </c>
      <c r="B38" s="21">
        <v>37</v>
      </c>
      <c r="C38" s="22">
        <v>10.810810999999999</v>
      </c>
      <c r="D38" s="22">
        <v>54.054054000000001</v>
      </c>
      <c r="E38" s="22">
        <v>21.621621999999999</v>
      </c>
      <c r="F38" s="22">
        <v>2.7027030000000001</v>
      </c>
      <c r="G38" s="22">
        <v>10.810810999999999</v>
      </c>
    </row>
    <row r="39" spans="1:7" x14ac:dyDescent="0.2">
      <c r="A39" s="20" t="s">
        <v>349</v>
      </c>
      <c r="B39" s="21">
        <v>9</v>
      </c>
      <c r="C39" s="22">
        <v>22.222221999999999</v>
      </c>
      <c r="D39" s="22">
        <v>22.222221999999999</v>
      </c>
      <c r="E39" s="22">
        <v>44.444443999999997</v>
      </c>
      <c r="F39" s="22">
        <v>0</v>
      </c>
      <c r="G39" s="22">
        <v>11.111110999999999</v>
      </c>
    </row>
    <row r="40" spans="1:7" x14ac:dyDescent="0.2">
      <c r="A40" s="20" t="s">
        <v>350</v>
      </c>
      <c r="B40" s="21">
        <v>679</v>
      </c>
      <c r="C40" s="22">
        <v>10.456554000000001</v>
      </c>
      <c r="D40" s="22">
        <v>49.337260999999998</v>
      </c>
      <c r="E40" s="22">
        <v>27.245950000000001</v>
      </c>
      <c r="F40" s="22">
        <v>10.89838</v>
      </c>
      <c r="G40" s="22">
        <v>2.0618560000000001</v>
      </c>
    </row>
    <row r="41" spans="1:7" x14ac:dyDescent="0.2">
      <c r="A41" s="20" t="s">
        <v>351</v>
      </c>
      <c r="B41" s="21">
        <v>535</v>
      </c>
      <c r="C41" s="22">
        <v>14.018692</v>
      </c>
      <c r="D41" s="22">
        <v>50.467289999999998</v>
      </c>
      <c r="E41" s="22">
        <v>27.289719999999999</v>
      </c>
      <c r="F41" s="22">
        <v>6.3551399999999996</v>
      </c>
      <c r="G41" s="22">
        <v>1.869159</v>
      </c>
    </row>
    <row r="42" spans="1:7" x14ac:dyDescent="0.2">
      <c r="A42" s="20" t="s">
        <v>352</v>
      </c>
      <c r="B42" s="21">
        <v>186</v>
      </c>
      <c r="C42" s="22">
        <v>18.27957</v>
      </c>
      <c r="D42" s="22">
        <v>45.161290000000001</v>
      </c>
      <c r="E42" s="22">
        <v>27.956989</v>
      </c>
      <c r="F42" s="22">
        <v>5.3763439999999996</v>
      </c>
      <c r="G42" s="22">
        <v>3.225806</v>
      </c>
    </row>
    <row r="43" spans="1:7" x14ac:dyDescent="0.2">
      <c r="A43" s="20" t="s">
        <v>353</v>
      </c>
      <c r="B43" s="21">
        <v>721</v>
      </c>
      <c r="C43" s="22">
        <v>15.117891999999999</v>
      </c>
      <c r="D43" s="22">
        <v>49.098474000000003</v>
      </c>
      <c r="E43" s="22">
        <v>27.461859</v>
      </c>
      <c r="F43" s="22">
        <v>6.1026350000000003</v>
      </c>
      <c r="G43" s="22">
        <v>2.2191399999999999</v>
      </c>
    </row>
    <row r="44" spans="1:7" x14ac:dyDescent="0.2">
      <c r="A44" s="9" t="s">
        <v>356</v>
      </c>
      <c r="B44" s="9"/>
      <c r="C44" s="9"/>
      <c r="D44" s="9"/>
      <c r="E44" s="9"/>
      <c r="F44" s="9"/>
      <c r="G44" s="9"/>
    </row>
    <row r="45" spans="1:7" x14ac:dyDescent="0.2">
      <c r="A45" s="20" t="s">
        <v>357</v>
      </c>
      <c r="B45" s="21">
        <v>138</v>
      </c>
      <c r="C45" s="22">
        <v>2.8985509999999999</v>
      </c>
      <c r="D45" s="22">
        <v>3.6231879999999999</v>
      </c>
      <c r="E45" s="22">
        <v>0.724638</v>
      </c>
      <c r="F45" s="22">
        <v>87.681158999999994</v>
      </c>
      <c r="G45" s="22">
        <v>5.0724640000000001</v>
      </c>
    </row>
    <row r="46" spans="1:7" x14ac:dyDescent="0.2">
      <c r="A46" s="20" t="s">
        <v>328</v>
      </c>
      <c r="B46" s="21">
        <v>1747</v>
      </c>
      <c r="C46" s="22">
        <v>13.337149</v>
      </c>
      <c r="D46" s="22">
        <v>54.779622000000003</v>
      </c>
      <c r="E46" s="22">
        <v>26.159130000000001</v>
      </c>
      <c r="F46" s="22">
        <v>5.5523759999999998</v>
      </c>
      <c r="G46" s="22">
        <v>0.17172299999999999</v>
      </c>
    </row>
    <row r="47" spans="1:7" x14ac:dyDescent="0.2">
      <c r="A47" s="20" t="s">
        <v>329</v>
      </c>
      <c r="B47" s="21">
        <v>191</v>
      </c>
      <c r="C47" s="22">
        <v>6.8062829999999996</v>
      </c>
      <c r="D47" s="22">
        <v>59.685864000000002</v>
      </c>
      <c r="E47" s="22">
        <v>19.895288000000001</v>
      </c>
      <c r="F47" s="22">
        <v>13.089005</v>
      </c>
      <c r="G47" s="22">
        <v>0.52356000000000003</v>
      </c>
    </row>
    <row r="48" spans="1:7" x14ac:dyDescent="0.2">
      <c r="A48" s="20" t="s">
        <v>330</v>
      </c>
      <c r="B48" s="21">
        <v>544</v>
      </c>
      <c r="C48" s="22">
        <v>20.220587999999999</v>
      </c>
      <c r="D48" s="22">
        <v>45.404412000000001</v>
      </c>
      <c r="E48" s="22">
        <v>27.941175999999999</v>
      </c>
      <c r="F48" s="22">
        <v>5.8823530000000002</v>
      </c>
      <c r="G48" s="22">
        <v>0.55147100000000004</v>
      </c>
    </row>
    <row r="49" spans="1:7" x14ac:dyDescent="0.2">
      <c r="A49" s="20" t="s">
        <v>358</v>
      </c>
      <c r="B49" s="21">
        <v>57</v>
      </c>
      <c r="C49" s="22">
        <v>0</v>
      </c>
      <c r="D49" s="22">
        <v>5.2631579999999998</v>
      </c>
      <c r="E49" s="22">
        <v>1.754386</v>
      </c>
      <c r="F49" s="22">
        <v>3.508772</v>
      </c>
      <c r="G49" s="22">
        <v>89.473684000000006</v>
      </c>
    </row>
    <row r="50" spans="1:7" x14ac:dyDescent="0.2">
      <c r="A50" s="9" t="s">
        <v>359</v>
      </c>
      <c r="B50" s="10">
        <v>89</v>
      </c>
      <c r="C50" s="13">
        <v>2.2471909999999999</v>
      </c>
      <c r="D50" s="13">
        <v>1.123596</v>
      </c>
      <c r="E50" s="13">
        <v>1.123596</v>
      </c>
      <c r="F50" s="13">
        <v>88.764044999999996</v>
      </c>
      <c r="G50" s="13">
        <v>6.7415729999999998</v>
      </c>
    </row>
    <row r="51" spans="1:7" x14ac:dyDescent="0.2">
      <c r="A51" s="20" t="s">
        <v>331</v>
      </c>
      <c r="B51" s="21">
        <v>977</v>
      </c>
      <c r="C51" s="22">
        <v>15.148414000000001</v>
      </c>
      <c r="D51" s="22">
        <v>54.861821999999997</v>
      </c>
      <c r="E51" s="22">
        <v>24.053224</v>
      </c>
      <c r="F51" s="22">
        <v>5.8341859999999999</v>
      </c>
      <c r="G51" s="22">
        <v>0.102354</v>
      </c>
    </row>
    <row r="52" spans="1:7" x14ac:dyDescent="0.2">
      <c r="A52" s="20" t="s">
        <v>332</v>
      </c>
      <c r="B52" s="21">
        <v>73</v>
      </c>
      <c r="C52" s="22">
        <v>4.1095889999999997</v>
      </c>
      <c r="D52" s="22">
        <v>68.493150999999997</v>
      </c>
      <c r="E52" s="22">
        <v>9.5890409999999999</v>
      </c>
      <c r="F52" s="22">
        <v>17.808219000000001</v>
      </c>
      <c r="G52" s="22">
        <v>0</v>
      </c>
    </row>
    <row r="53" spans="1:7" x14ac:dyDescent="0.2">
      <c r="A53" s="20" t="s">
        <v>333</v>
      </c>
      <c r="B53" s="21">
        <v>108</v>
      </c>
      <c r="C53" s="22">
        <v>25</v>
      </c>
      <c r="D53" s="22">
        <v>46.296295999999998</v>
      </c>
      <c r="E53" s="22">
        <v>21.296296000000002</v>
      </c>
      <c r="F53" s="22">
        <v>7.4074070000000001</v>
      </c>
      <c r="G53" s="22">
        <v>0</v>
      </c>
    </row>
    <row r="54" spans="1:7" x14ac:dyDescent="0.2">
      <c r="A54" s="20" t="s">
        <v>358</v>
      </c>
      <c r="B54" s="21">
        <v>30</v>
      </c>
      <c r="C54" s="22">
        <v>0</v>
      </c>
      <c r="D54" s="22">
        <v>0</v>
      </c>
      <c r="E54" s="22">
        <v>0</v>
      </c>
      <c r="F54" s="22">
        <v>6.6666670000000003</v>
      </c>
      <c r="G54" s="22">
        <v>93.333332999999996</v>
      </c>
    </row>
    <row r="55" spans="1:7" x14ac:dyDescent="0.2">
      <c r="A55" s="9" t="s">
        <v>360</v>
      </c>
      <c r="B55" s="10">
        <v>49</v>
      </c>
      <c r="C55" s="13">
        <v>4.0816330000000001</v>
      </c>
      <c r="D55" s="13">
        <v>8.1632650000000009</v>
      </c>
      <c r="E55" s="13">
        <v>0</v>
      </c>
      <c r="F55" s="13">
        <v>85.714286000000001</v>
      </c>
      <c r="G55" s="13">
        <v>2.040816</v>
      </c>
    </row>
    <row r="56" spans="1:7" x14ac:dyDescent="0.2">
      <c r="A56" s="20" t="s">
        <v>331</v>
      </c>
      <c r="B56" s="21">
        <v>770</v>
      </c>
      <c r="C56" s="22">
        <v>11.038961</v>
      </c>
      <c r="D56" s="22">
        <v>54.675325000000001</v>
      </c>
      <c r="E56" s="22">
        <v>28.831168999999999</v>
      </c>
      <c r="F56" s="22">
        <v>5.1948049999999997</v>
      </c>
      <c r="G56" s="22">
        <v>0.25974000000000003</v>
      </c>
    </row>
    <row r="57" spans="1:7" x14ac:dyDescent="0.2">
      <c r="A57" s="20" t="s">
        <v>332</v>
      </c>
      <c r="B57" s="21">
        <v>118</v>
      </c>
      <c r="C57" s="22">
        <v>8.4745760000000008</v>
      </c>
      <c r="D57" s="22">
        <v>54.237287999999999</v>
      </c>
      <c r="E57" s="22">
        <v>26.271186</v>
      </c>
      <c r="F57" s="22">
        <v>10.169492</v>
      </c>
      <c r="G57" s="22">
        <v>0.84745800000000004</v>
      </c>
    </row>
    <row r="58" spans="1:7" x14ac:dyDescent="0.2">
      <c r="A58" s="20" t="s">
        <v>333</v>
      </c>
      <c r="B58" s="21">
        <v>436</v>
      </c>
      <c r="C58" s="22">
        <v>19.036697</v>
      </c>
      <c r="D58" s="22">
        <v>45.183486000000002</v>
      </c>
      <c r="E58" s="22">
        <v>29.587156</v>
      </c>
      <c r="F58" s="22">
        <v>5.5045869999999999</v>
      </c>
      <c r="G58" s="22">
        <v>0.68807300000000005</v>
      </c>
    </row>
    <row r="59" spans="1:7" x14ac:dyDescent="0.2">
      <c r="A59" s="20" t="s">
        <v>358</v>
      </c>
      <c r="B59" s="21">
        <v>27</v>
      </c>
      <c r="C59" s="22">
        <v>0</v>
      </c>
      <c r="D59" s="22">
        <v>11.111110999999999</v>
      </c>
      <c r="E59" s="22">
        <v>3.7037040000000001</v>
      </c>
      <c r="F59" s="22">
        <v>0</v>
      </c>
      <c r="G59" s="22">
        <v>85.185185000000004</v>
      </c>
    </row>
    <row r="60" spans="1:7" x14ac:dyDescent="0.2">
      <c r="A60" s="9" t="s">
        <v>361</v>
      </c>
      <c r="B60" s="9"/>
      <c r="C60" s="9"/>
      <c r="D60" s="9"/>
      <c r="E60" s="9"/>
      <c r="F60" s="9"/>
      <c r="G60" s="9"/>
    </row>
    <row r="61" spans="1:7" x14ac:dyDescent="0.2">
      <c r="A61" s="20" t="s">
        <v>362</v>
      </c>
      <c r="B61" s="21">
        <v>360</v>
      </c>
      <c r="C61" s="22">
        <v>100</v>
      </c>
      <c r="D61" s="22">
        <v>0</v>
      </c>
      <c r="E61" s="22">
        <v>0</v>
      </c>
      <c r="F61" s="22">
        <v>0</v>
      </c>
      <c r="G61" s="22">
        <v>0</v>
      </c>
    </row>
    <row r="62" spans="1:7" x14ac:dyDescent="0.2">
      <c r="A62" s="20" t="s">
        <v>363</v>
      </c>
      <c r="B62" s="21">
        <v>1326</v>
      </c>
      <c r="C62" s="22">
        <v>0</v>
      </c>
      <c r="D62" s="22">
        <v>100</v>
      </c>
      <c r="E62" s="22">
        <v>0</v>
      </c>
      <c r="F62" s="22">
        <v>0</v>
      </c>
      <c r="G62" s="22">
        <v>0</v>
      </c>
    </row>
    <row r="63" spans="1:7" x14ac:dyDescent="0.2">
      <c r="A63" s="20" t="s">
        <v>364</v>
      </c>
      <c r="B63" s="21">
        <v>649</v>
      </c>
      <c r="C63" s="22">
        <v>0</v>
      </c>
      <c r="D63" s="22">
        <v>0</v>
      </c>
      <c r="E63" s="22">
        <v>100</v>
      </c>
      <c r="F63" s="22">
        <v>0</v>
      </c>
      <c r="G63" s="22">
        <v>0</v>
      </c>
    </row>
    <row r="64" spans="1:7" x14ac:dyDescent="0.2">
      <c r="A64" s="20" t="s">
        <v>365</v>
      </c>
      <c r="B64" s="21">
        <v>277</v>
      </c>
      <c r="C64" s="22">
        <v>0</v>
      </c>
      <c r="D64" s="22">
        <v>0</v>
      </c>
      <c r="E64" s="22">
        <v>0</v>
      </c>
      <c r="F64" s="22">
        <v>100</v>
      </c>
      <c r="G64" s="22">
        <v>0</v>
      </c>
    </row>
    <row r="65" spans="1:7" x14ac:dyDescent="0.2">
      <c r="A65" s="20" t="s">
        <v>366</v>
      </c>
      <c r="B65" s="21">
        <v>65</v>
      </c>
      <c r="C65" s="22">
        <v>0</v>
      </c>
      <c r="D65" s="22">
        <v>0</v>
      </c>
      <c r="E65" s="22">
        <v>0</v>
      </c>
      <c r="F65" s="22">
        <v>0</v>
      </c>
      <c r="G65" s="22">
        <v>100</v>
      </c>
    </row>
    <row r="66" spans="1:7" x14ac:dyDescent="0.2">
      <c r="A66" s="9" t="s">
        <v>367</v>
      </c>
      <c r="B66" s="9"/>
      <c r="C66" s="9"/>
      <c r="D66" s="9"/>
      <c r="E66" s="9"/>
      <c r="F66" s="9"/>
      <c r="G66" s="9"/>
    </row>
    <row r="67" spans="1:7" x14ac:dyDescent="0.2">
      <c r="A67" s="20" t="s">
        <v>368</v>
      </c>
      <c r="B67" s="21">
        <v>537</v>
      </c>
      <c r="C67" s="22">
        <v>0</v>
      </c>
      <c r="D67" s="22">
        <v>66.666667000000004</v>
      </c>
      <c r="E67" s="22">
        <v>4.2830539999999999</v>
      </c>
      <c r="F67" s="22">
        <v>28.119181000000001</v>
      </c>
      <c r="G67" s="22">
        <v>0.93109900000000001</v>
      </c>
    </row>
    <row r="68" spans="1:7" x14ac:dyDescent="0.2">
      <c r="A68" s="20" t="s">
        <v>180</v>
      </c>
      <c r="B68" s="21">
        <v>1667</v>
      </c>
      <c r="C68" s="22">
        <v>12.777445</v>
      </c>
      <c r="D68" s="22">
        <v>56.208758000000003</v>
      </c>
      <c r="E68" s="22">
        <v>25.194960999999999</v>
      </c>
      <c r="F68" s="22">
        <v>5.5788840000000004</v>
      </c>
      <c r="G68" s="22">
        <v>0.239952</v>
      </c>
    </row>
    <row r="69" spans="1:7" x14ac:dyDescent="0.2">
      <c r="A69" s="20" t="s">
        <v>369</v>
      </c>
      <c r="B69" s="21">
        <v>99</v>
      </c>
      <c r="C69" s="22">
        <v>12.121212</v>
      </c>
      <c r="D69" s="22">
        <v>45.454545000000003</v>
      </c>
      <c r="E69" s="22">
        <v>24.242424</v>
      </c>
      <c r="F69" s="22">
        <v>18.181818</v>
      </c>
      <c r="G69" s="22">
        <v>0</v>
      </c>
    </row>
    <row r="70" spans="1:7" x14ac:dyDescent="0.2">
      <c r="A70" s="20" t="s">
        <v>370</v>
      </c>
      <c r="B70" s="21">
        <v>819</v>
      </c>
      <c r="C70" s="22">
        <v>34.676434999999998</v>
      </c>
      <c r="D70" s="22">
        <v>0.36630000000000001</v>
      </c>
      <c r="E70" s="22">
        <v>64.224664000000004</v>
      </c>
      <c r="F70" s="22">
        <v>0</v>
      </c>
      <c r="G70" s="22">
        <v>0.73260099999999995</v>
      </c>
    </row>
    <row r="71" spans="1:7" x14ac:dyDescent="0.2">
      <c r="A71" s="20" t="s">
        <v>371</v>
      </c>
      <c r="B71" s="21">
        <v>87</v>
      </c>
      <c r="C71" s="22">
        <v>10.344828</v>
      </c>
      <c r="D71" s="22">
        <v>27.586207000000002</v>
      </c>
      <c r="E71" s="22">
        <v>34.482759000000001</v>
      </c>
      <c r="F71" s="22">
        <v>25.287355999999999</v>
      </c>
      <c r="G71" s="22">
        <v>2.298851</v>
      </c>
    </row>
    <row r="72" spans="1:7" x14ac:dyDescent="0.2">
      <c r="A72" s="20" t="s">
        <v>366</v>
      </c>
      <c r="B72" s="21">
        <v>55</v>
      </c>
      <c r="C72" s="22">
        <v>7.2727269999999997</v>
      </c>
      <c r="D72" s="22">
        <v>0</v>
      </c>
      <c r="E72" s="22">
        <v>1.818182</v>
      </c>
      <c r="F72" s="22">
        <v>0</v>
      </c>
      <c r="G72" s="22">
        <v>90.909091000000004</v>
      </c>
    </row>
    <row r="73" spans="1:7" x14ac:dyDescent="0.2">
      <c r="A73" s="9" t="s">
        <v>372</v>
      </c>
      <c r="B73" s="9"/>
      <c r="C73" s="9"/>
      <c r="D73" s="9"/>
      <c r="E73" s="9"/>
      <c r="F73" s="9"/>
      <c r="G73" s="9"/>
    </row>
    <row r="74" spans="1:7" x14ac:dyDescent="0.2">
      <c r="A74" s="20" t="s">
        <v>373</v>
      </c>
      <c r="B74" s="21">
        <v>537</v>
      </c>
      <c r="C74" s="22">
        <v>0</v>
      </c>
      <c r="D74" s="22">
        <v>66.666667000000004</v>
      </c>
      <c r="E74" s="22">
        <v>4.2830539999999999</v>
      </c>
      <c r="F74" s="22">
        <v>28.119181000000001</v>
      </c>
      <c r="G74" s="22">
        <v>0.93109900000000001</v>
      </c>
    </row>
    <row r="75" spans="1:7" x14ac:dyDescent="0.2">
      <c r="A75" s="20" t="s">
        <v>374</v>
      </c>
      <c r="B75" s="21">
        <v>1329</v>
      </c>
      <c r="C75" s="22">
        <v>10.233257999999999</v>
      </c>
      <c r="D75" s="22">
        <v>68.698268999999996</v>
      </c>
      <c r="E75" s="22">
        <v>12.791573</v>
      </c>
      <c r="F75" s="22">
        <v>7.9006769999999999</v>
      </c>
      <c r="G75" s="22">
        <v>0.37622299999999997</v>
      </c>
    </row>
    <row r="76" spans="1:7" x14ac:dyDescent="0.2">
      <c r="A76" s="20" t="s">
        <v>375</v>
      </c>
      <c r="B76" s="21">
        <v>406</v>
      </c>
      <c r="C76" s="22">
        <v>21.921182000000002</v>
      </c>
      <c r="D76" s="22">
        <v>9.3596059999999994</v>
      </c>
      <c r="E76" s="22">
        <v>64.285713999999999</v>
      </c>
      <c r="F76" s="22">
        <v>3.4482759999999999</v>
      </c>
      <c r="G76" s="22">
        <v>0.98522200000000004</v>
      </c>
    </row>
    <row r="77" spans="1:7" x14ac:dyDescent="0.2">
      <c r="A77" s="20" t="s">
        <v>376</v>
      </c>
      <c r="B77" s="21">
        <v>152</v>
      </c>
      <c r="C77" s="22">
        <v>43.421053000000001</v>
      </c>
      <c r="D77" s="22">
        <v>3.947368</v>
      </c>
      <c r="E77" s="22">
        <v>51.315789000000002</v>
      </c>
      <c r="F77" s="22">
        <v>0.65789500000000001</v>
      </c>
      <c r="G77" s="22">
        <v>0.65789500000000001</v>
      </c>
    </row>
    <row r="78" spans="1:7" x14ac:dyDescent="0.2">
      <c r="A78" s="20" t="s">
        <v>377</v>
      </c>
      <c r="B78" s="21">
        <v>88</v>
      </c>
      <c r="C78" s="22">
        <v>31.818182</v>
      </c>
      <c r="D78" s="22">
        <v>0</v>
      </c>
      <c r="E78" s="22">
        <v>64.772727000000003</v>
      </c>
      <c r="F78" s="22">
        <v>3.4090910000000001</v>
      </c>
      <c r="G78" s="22">
        <v>0</v>
      </c>
    </row>
    <row r="79" spans="1:7" x14ac:dyDescent="0.2">
      <c r="A79" s="20" t="s">
        <v>378</v>
      </c>
      <c r="B79" s="21">
        <v>84</v>
      </c>
      <c r="C79" s="22">
        <v>39.285713999999999</v>
      </c>
      <c r="D79" s="22">
        <v>1.1904760000000001</v>
      </c>
      <c r="E79" s="22">
        <v>57.142856999999999</v>
      </c>
      <c r="F79" s="22">
        <v>1.1904760000000001</v>
      </c>
      <c r="G79" s="22">
        <v>1.1904760000000001</v>
      </c>
    </row>
    <row r="80" spans="1:7" x14ac:dyDescent="0.2">
      <c r="A80" s="20" t="s">
        <v>366</v>
      </c>
      <c r="B80" s="21">
        <v>81</v>
      </c>
      <c r="C80" s="22">
        <v>9.8765429999999999</v>
      </c>
      <c r="D80" s="22">
        <v>12.345679000000001</v>
      </c>
      <c r="E80" s="22">
        <v>14.814814999999999</v>
      </c>
      <c r="F80" s="22">
        <v>2.4691360000000002</v>
      </c>
      <c r="G80" s="22">
        <v>60.493827000000003</v>
      </c>
    </row>
    <row r="81" spans="1:7" x14ac:dyDescent="0.2">
      <c r="A81" s="9" t="s">
        <v>379</v>
      </c>
      <c r="B81" s="9"/>
      <c r="C81" s="9"/>
      <c r="D81" s="9"/>
      <c r="E81" s="9"/>
      <c r="F81" s="9"/>
      <c r="G81" s="9"/>
    </row>
    <row r="82" spans="1:7" x14ac:dyDescent="0.2">
      <c r="A82" s="20" t="s">
        <v>380</v>
      </c>
      <c r="B82" s="21">
        <v>788</v>
      </c>
      <c r="C82" s="22">
        <v>13.959391</v>
      </c>
      <c r="D82" s="22">
        <v>48.223350000000003</v>
      </c>
      <c r="E82" s="22">
        <v>27.664974999999998</v>
      </c>
      <c r="F82" s="22">
        <v>9.6446699999999996</v>
      </c>
      <c r="G82" s="22">
        <v>0.50761400000000001</v>
      </c>
    </row>
    <row r="83" spans="1:7" x14ac:dyDescent="0.2">
      <c r="A83" s="20" t="s">
        <v>381</v>
      </c>
      <c r="B83" s="21">
        <v>1824</v>
      </c>
      <c r="C83" s="22">
        <v>13.432017999999999</v>
      </c>
      <c r="D83" s="22">
        <v>51.480263000000001</v>
      </c>
      <c r="E83" s="22">
        <v>23.464912000000002</v>
      </c>
      <c r="F83" s="22">
        <v>10.964912</v>
      </c>
      <c r="G83" s="22">
        <v>0.65789500000000001</v>
      </c>
    </row>
    <row r="84" spans="1:7" x14ac:dyDescent="0.2">
      <c r="A84" s="20" t="s">
        <v>366</v>
      </c>
      <c r="B84" s="21">
        <v>65</v>
      </c>
      <c r="C84" s="22">
        <v>7.6923079999999997</v>
      </c>
      <c r="D84" s="22">
        <v>10.769231</v>
      </c>
      <c r="E84" s="22">
        <v>4.6153849999999998</v>
      </c>
      <c r="F84" s="22">
        <v>1.538462</v>
      </c>
      <c r="G84" s="22">
        <v>75.384614999999997</v>
      </c>
    </row>
    <row r="85" spans="1:7" x14ac:dyDescent="0.2">
      <c r="A85" s="9" t="s">
        <v>382</v>
      </c>
      <c r="B85" s="9"/>
      <c r="C85" s="9"/>
      <c r="D85" s="9"/>
      <c r="E85" s="9"/>
      <c r="F85" s="9"/>
      <c r="G85" s="9"/>
    </row>
    <row r="86" spans="1:7" x14ac:dyDescent="0.2">
      <c r="A86" s="20" t="s">
        <v>383</v>
      </c>
      <c r="B86" s="21">
        <v>393</v>
      </c>
      <c r="C86" s="22">
        <v>14.249364</v>
      </c>
      <c r="D86" s="22">
        <v>47.073791</v>
      </c>
      <c r="E86" s="22">
        <v>26.972010000000001</v>
      </c>
      <c r="F86" s="22">
        <v>11.704834999999999</v>
      </c>
      <c r="G86" s="22">
        <v>0</v>
      </c>
    </row>
    <row r="87" spans="1:7" x14ac:dyDescent="0.2">
      <c r="A87" s="20" t="s">
        <v>181</v>
      </c>
      <c r="B87" s="21">
        <v>1944</v>
      </c>
      <c r="C87" s="22">
        <v>13.477366</v>
      </c>
      <c r="D87" s="22">
        <v>51.337448999999999</v>
      </c>
      <c r="E87" s="22">
        <v>24.742798000000001</v>
      </c>
      <c r="F87" s="22">
        <v>9.9794239999999999</v>
      </c>
      <c r="G87" s="22">
        <v>0.46296300000000001</v>
      </c>
    </row>
    <row r="88" spans="1:7" x14ac:dyDescent="0.2">
      <c r="A88" s="20" t="s">
        <v>182</v>
      </c>
      <c r="B88" s="21">
        <v>38</v>
      </c>
      <c r="C88" s="22">
        <v>7.8947370000000001</v>
      </c>
      <c r="D88" s="22">
        <v>42.105263000000001</v>
      </c>
      <c r="E88" s="22">
        <v>31.578946999999999</v>
      </c>
      <c r="F88" s="22">
        <v>15.789474</v>
      </c>
      <c r="G88" s="22">
        <v>2.6315789999999999</v>
      </c>
    </row>
    <row r="89" spans="1:7" x14ac:dyDescent="0.2">
      <c r="A89" s="20" t="s">
        <v>384</v>
      </c>
      <c r="B89" s="21">
        <v>36</v>
      </c>
      <c r="C89" s="22">
        <v>22.222221999999999</v>
      </c>
      <c r="D89" s="22">
        <v>44.444443999999997</v>
      </c>
      <c r="E89" s="22">
        <v>22.222221999999999</v>
      </c>
      <c r="F89" s="22">
        <v>11.111110999999999</v>
      </c>
      <c r="G89" s="22">
        <v>0</v>
      </c>
    </row>
    <row r="90" spans="1:7" x14ac:dyDescent="0.2">
      <c r="A90" s="20" t="s">
        <v>183</v>
      </c>
      <c r="B90" s="21">
        <v>53</v>
      </c>
      <c r="C90" s="22">
        <v>7.5471700000000004</v>
      </c>
      <c r="D90" s="22">
        <v>58.490566000000001</v>
      </c>
      <c r="E90" s="22">
        <v>26.415094</v>
      </c>
      <c r="F90" s="22">
        <v>5.6603770000000004</v>
      </c>
      <c r="G90" s="22">
        <v>1.886792</v>
      </c>
    </row>
    <row r="91" spans="1:7" x14ac:dyDescent="0.2">
      <c r="A91" s="20" t="s">
        <v>385</v>
      </c>
      <c r="B91" s="21">
        <v>22</v>
      </c>
      <c r="C91" s="22">
        <v>36.363636</v>
      </c>
      <c r="D91" s="22">
        <v>13.636364</v>
      </c>
      <c r="E91" s="22">
        <v>50</v>
      </c>
      <c r="F91" s="22">
        <v>0</v>
      </c>
      <c r="G91" s="22">
        <v>0</v>
      </c>
    </row>
    <row r="92" spans="1:7" x14ac:dyDescent="0.2">
      <c r="A92" s="20" t="s">
        <v>386</v>
      </c>
      <c r="B92" s="21">
        <v>32</v>
      </c>
      <c r="C92" s="22">
        <v>0</v>
      </c>
      <c r="D92" s="22">
        <v>59.375</v>
      </c>
      <c r="E92" s="22">
        <v>3.125</v>
      </c>
      <c r="F92" s="22">
        <v>34.375</v>
      </c>
      <c r="G92" s="22">
        <v>3.125</v>
      </c>
    </row>
    <row r="93" spans="1:7" x14ac:dyDescent="0.2">
      <c r="A93" s="20" t="s">
        <v>387</v>
      </c>
      <c r="B93" s="21">
        <v>9</v>
      </c>
      <c r="C93" s="22">
        <v>22.222221999999999</v>
      </c>
      <c r="D93" s="22">
        <v>44.444443999999997</v>
      </c>
      <c r="E93" s="22">
        <v>22.222221999999999</v>
      </c>
      <c r="F93" s="22">
        <v>11.111110999999999</v>
      </c>
      <c r="G93" s="22">
        <v>0</v>
      </c>
    </row>
    <row r="94" spans="1:7" x14ac:dyDescent="0.2">
      <c r="A94" s="20" t="s">
        <v>366</v>
      </c>
      <c r="B94" s="21">
        <v>150</v>
      </c>
      <c r="C94" s="22">
        <v>11.333333</v>
      </c>
      <c r="D94" s="22">
        <v>36</v>
      </c>
      <c r="E94" s="22">
        <v>9.3333329999999997</v>
      </c>
      <c r="F94" s="22">
        <v>8</v>
      </c>
      <c r="G94" s="22">
        <v>35.333333000000003</v>
      </c>
    </row>
    <row r="95" spans="1:7" x14ac:dyDescent="0.2">
      <c r="A95" s="9" t="s">
        <v>388</v>
      </c>
      <c r="B95" s="9"/>
      <c r="C95" s="9"/>
      <c r="D95" s="9"/>
      <c r="E95" s="9"/>
      <c r="F95" s="9"/>
      <c r="G95" s="9"/>
    </row>
    <row r="96" spans="1:7" x14ac:dyDescent="0.2">
      <c r="A96" s="20" t="s">
        <v>184</v>
      </c>
      <c r="B96" s="21">
        <v>54</v>
      </c>
      <c r="C96" s="22">
        <v>11.111110999999999</v>
      </c>
      <c r="D96" s="22">
        <v>51.851852000000001</v>
      </c>
      <c r="E96" s="22">
        <v>18.518519000000001</v>
      </c>
      <c r="F96" s="22">
        <v>18.518519000000001</v>
      </c>
      <c r="G96" s="22">
        <v>0</v>
      </c>
    </row>
    <row r="97" spans="1:7" x14ac:dyDescent="0.2">
      <c r="A97" s="20" t="s">
        <v>185</v>
      </c>
      <c r="B97" s="21">
        <v>196</v>
      </c>
      <c r="C97" s="22">
        <v>9.1836730000000006</v>
      </c>
      <c r="D97" s="22">
        <v>60.714286000000001</v>
      </c>
      <c r="E97" s="22">
        <v>11.734693999999999</v>
      </c>
      <c r="F97" s="22">
        <v>18.367346999999999</v>
      </c>
      <c r="G97" s="22">
        <v>0</v>
      </c>
    </row>
    <row r="98" spans="1:7" x14ac:dyDescent="0.2">
      <c r="A98" s="20" t="s">
        <v>186</v>
      </c>
      <c r="B98" s="21">
        <v>310</v>
      </c>
      <c r="C98" s="22">
        <v>8.3870970000000007</v>
      </c>
      <c r="D98" s="22">
        <v>58.064515999999998</v>
      </c>
      <c r="E98" s="22">
        <v>16.451612999999998</v>
      </c>
      <c r="F98" s="22">
        <v>15.483871000000001</v>
      </c>
      <c r="G98" s="22">
        <v>1.612903</v>
      </c>
    </row>
    <row r="99" spans="1:7" x14ac:dyDescent="0.2">
      <c r="A99" s="20" t="s">
        <v>187</v>
      </c>
      <c r="B99" s="21">
        <v>385</v>
      </c>
      <c r="C99" s="22">
        <v>10.909091</v>
      </c>
      <c r="D99" s="22">
        <v>55.844155999999998</v>
      </c>
      <c r="E99" s="22">
        <v>17.402597</v>
      </c>
      <c r="F99" s="22">
        <v>14.285714</v>
      </c>
      <c r="G99" s="22">
        <v>1.5584420000000001</v>
      </c>
    </row>
    <row r="100" spans="1:7" x14ac:dyDescent="0.2">
      <c r="A100" s="20" t="s">
        <v>188</v>
      </c>
      <c r="B100" s="21">
        <v>361</v>
      </c>
      <c r="C100" s="22">
        <v>12.742381999999999</v>
      </c>
      <c r="D100" s="22">
        <v>59.833795000000002</v>
      </c>
      <c r="E100" s="22">
        <v>20.498615000000001</v>
      </c>
      <c r="F100" s="22">
        <v>6.9252079999999996</v>
      </c>
      <c r="G100" s="22">
        <v>0</v>
      </c>
    </row>
    <row r="101" spans="1:7" x14ac:dyDescent="0.2">
      <c r="A101" s="20" t="s">
        <v>189</v>
      </c>
      <c r="B101" s="21">
        <v>315</v>
      </c>
      <c r="C101" s="22">
        <v>16.190476</v>
      </c>
      <c r="D101" s="22">
        <v>53.650793999999998</v>
      </c>
      <c r="E101" s="22">
        <v>21.587302000000001</v>
      </c>
      <c r="F101" s="22">
        <v>8.2539680000000004</v>
      </c>
      <c r="G101" s="22">
        <v>0.31746000000000002</v>
      </c>
    </row>
    <row r="102" spans="1:7" x14ac:dyDescent="0.2">
      <c r="A102" s="20" t="s">
        <v>190</v>
      </c>
      <c r="B102" s="21">
        <v>364</v>
      </c>
      <c r="C102" s="22">
        <v>14.835165</v>
      </c>
      <c r="D102" s="22">
        <v>48.076923000000001</v>
      </c>
      <c r="E102" s="22">
        <v>30.769231000000001</v>
      </c>
      <c r="F102" s="22">
        <v>6.0439559999999997</v>
      </c>
      <c r="G102" s="22">
        <v>0.274725</v>
      </c>
    </row>
    <row r="103" spans="1:7" x14ac:dyDescent="0.2">
      <c r="A103" s="20" t="s">
        <v>191</v>
      </c>
      <c r="B103" s="21">
        <v>267</v>
      </c>
      <c r="C103" s="22">
        <v>15.730337</v>
      </c>
      <c r="D103" s="22">
        <v>30.337078999999999</v>
      </c>
      <c r="E103" s="22">
        <v>49.812733999999999</v>
      </c>
      <c r="F103" s="22">
        <v>4.1198499999999996</v>
      </c>
      <c r="G103" s="22">
        <v>0</v>
      </c>
    </row>
    <row r="104" spans="1:7" x14ac:dyDescent="0.2">
      <c r="A104" s="20" t="s">
        <v>192</v>
      </c>
      <c r="B104" s="21">
        <v>90</v>
      </c>
      <c r="C104" s="22">
        <v>28.888888999999999</v>
      </c>
      <c r="D104" s="22">
        <v>18.888888999999999</v>
      </c>
      <c r="E104" s="22">
        <v>52.222222000000002</v>
      </c>
      <c r="F104" s="22">
        <v>0</v>
      </c>
      <c r="G104" s="22">
        <v>0</v>
      </c>
    </row>
    <row r="105" spans="1:7" x14ac:dyDescent="0.2">
      <c r="A105" s="20" t="s">
        <v>193</v>
      </c>
      <c r="B105" s="21">
        <v>94</v>
      </c>
      <c r="C105" s="22">
        <v>22.340426000000001</v>
      </c>
      <c r="D105" s="22">
        <v>31.914894</v>
      </c>
      <c r="E105" s="22">
        <v>41.489362</v>
      </c>
      <c r="F105" s="22">
        <v>4.2553190000000001</v>
      </c>
      <c r="G105" s="22">
        <v>0</v>
      </c>
    </row>
    <row r="106" spans="1:7" x14ac:dyDescent="0.2">
      <c r="A106" s="20" t="s">
        <v>389</v>
      </c>
      <c r="B106" s="21">
        <v>47</v>
      </c>
      <c r="C106" s="22">
        <v>10.638298000000001</v>
      </c>
      <c r="D106" s="22">
        <v>53.191488999999997</v>
      </c>
      <c r="E106" s="22">
        <v>0</v>
      </c>
      <c r="F106" s="22">
        <v>34.042552999999998</v>
      </c>
      <c r="G106" s="22">
        <v>2.1276600000000001</v>
      </c>
    </row>
    <row r="107" spans="1:7" x14ac:dyDescent="0.2">
      <c r="A107" s="20" t="s">
        <v>366</v>
      </c>
      <c r="B107" s="21">
        <v>194</v>
      </c>
      <c r="C107" s="22">
        <v>11.85567</v>
      </c>
      <c r="D107" s="22">
        <v>36.597937999999999</v>
      </c>
      <c r="E107" s="22">
        <v>12.886597999999999</v>
      </c>
      <c r="F107" s="22">
        <v>12.371134</v>
      </c>
      <c r="G107" s="22">
        <v>26.28866</v>
      </c>
    </row>
    <row r="108" spans="1:7" x14ac:dyDescent="0.2">
      <c r="A108" s="9" t="s">
        <v>390</v>
      </c>
      <c r="B108" s="9"/>
      <c r="C108" s="9"/>
      <c r="D108" s="9"/>
      <c r="E108" s="9"/>
      <c r="F108" s="9"/>
      <c r="G108" s="9"/>
    </row>
    <row r="109" spans="1:7" x14ac:dyDescent="0.2">
      <c r="A109" s="20" t="s">
        <v>391</v>
      </c>
      <c r="B109" s="21">
        <v>633</v>
      </c>
      <c r="C109" s="22">
        <v>12.006319</v>
      </c>
      <c r="D109" s="22">
        <v>48.341231999999998</v>
      </c>
      <c r="E109" s="22">
        <v>23.696681999999999</v>
      </c>
      <c r="F109" s="22">
        <v>12.954186</v>
      </c>
      <c r="G109" s="22">
        <v>3.0015800000000001</v>
      </c>
    </row>
    <row r="110" spans="1:7" x14ac:dyDescent="0.2">
      <c r="A110" s="20" t="s">
        <v>392</v>
      </c>
      <c r="B110" s="21">
        <v>1123</v>
      </c>
      <c r="C110" s="22">
        <v>13.268032</v>
      </c>
      <c r="D110" s="22">
        <v>50.934995999999998</v>
      </c>
      <c r="E110" s="22">
        <v>23.597507</v>
      </c>
      <c r="F110" s="22">
        <v>9.7951910000000009</v>
      </c>
      <c r="G110" s="22">
        <v>2.404274</v>
      </c>
    </row>
    <row r="111" spans="1:7" x14ac:dyDescent="0.2">
      <c r="A111" s="20" t="s">
        <v>393</v>
      </c>
      <c r="B111" s="21">
        <v>660</v>
      </c>
      <c r="C111" s="22">
        <v>14.242424</v>
      </c>
      <c r="D111" s="22">
        <v>49.242424</v>
      </c>
      <c r="E111" s="22">
        <v>24.848485</v>
      </c>
      <c r="F111" s="22">
        <v>9.5454550000000005</v>
      </c>
      <c r="G111" s="22">
        <v>2.1212119999999999</v>
      </c>
    </row>
    <row r="112" spans="1:7" x14ac:dyDescent="0.2">
      <c r="A112" s="20" t="s">
        <v>394</v>
      </c>
      <c r="B112" s="21">
        <v>261</v>
      </c>
      <c r="C112" s="22">
        <v>15.708812</v>
      </c>
      <c r="D112" s="22">
        <v>47.126437000000003</v>
      </c>
      <c r="E112" s="22">
        <v>26.819922999999999</v>
      </c>
      <c r="F112" s="22">
        <v>8.429119</v>
      </c>
      <c r="G112" s="22">
        <v>1.9157090000000001</v>
      </c>
    </row>
    <row r="113" spans="1:7" x14ac:dyDescent="0.2">
      <c r="A113" s="9" t="s">
        <v>395</v>
      </c>
      <c r="B113" s="9"/>
      <c r="C113" s="9"/>
      <c r="D113" s="9"/>
      <c r="E113" s="9"/>
      <c r="F113" s="9"/>
      <c r="G113" s="9"/>
    </row>
    <row r="114" spans="1:7" x14ac:dyDescent="0.2">
      <c r="A114" s="20" t="s">
        <v>396</v>
      </c>
      <c r="B114" s="21">
        <v>329</v>
      </c>
      <c r="C114" s="22">
        <v>13.981763000000001</v>
      </c>
      <c r="D114" s="22">
        <v>46.504559</v>
      </c>
      <c r="E114" s="22">
        <v>25.227964</v>
      </c>
      <c r="F114" s="22">
        <v>11.854103</v>
      </c>
      <c r="G114" s="22">
        <v>2.4316110000000002</v>
      </c>
    </row>
    <row r="115" spans="1:7" x14ac:dyDescent="0.2">
      <c r="A115" s="20" t="s">
        <v>397</v>
      </c>
      <c r="B115" s="21">
        <v>828</v>
      </c>
      <c r="C115" s="22">
        <v>11.714976</v>
      </c>
      <c r="D115" s="22">
        <v>49.758454</v>
      </c>
      <c r="E115" s="22">
        <v>24.758454</v>
      </c>
      <c r="F115" s="22">
        <v>11.47343</v>
      </c>
      <c r="G115" s="22">
        <v>2.294686</v>
      </c>
    </row>
    <row r="116" spans="1:7" x14ac:dyDescent="0.2">
      <c r="A116" s="20" t="s">
        <v>879</v>
      </c>
      <c r="B116" s="21">
        <v>499</v>
      </c>
      <c r="C116" s="22">
        <v>19.238477</v>
      </c>
      <c r="D116" s="22">
        <v>43.687375000000003</v>
      </c>
      <c r="E116" s="22">
        <v>26.452905999999999</v>
      </c>
      <c r="F116" s="22">
        <v>8.8176349999999992</v>
      </c>
      <c r="G116" s="22">
        <v>1.803607</v>
      </c>
    </row>
    <row r="117" spans="1:7" x14ac:dyDescent="0.2">
      <c r="A117" s="20" t="s">
        <v>398</v>
      </c>
      <c r="B117" s="21">
        <v>468</v>
      </c>
      <c r="C117" s="22">
        <v>13.247863000000001</v>
      </c>
      <c r="D117" s="22">
        <v>49.145299000000001</v>
      </c>
      <c r="E117" s="22">
        <v>22.649573</v>
      </c>
      <c r="F117" s="22">
        <v>12.606838</v>
      </c>
      <c r="G117" s="22">
        <v>2.3504269999999998</v>
      </c>
    </row>
    <row r="118" spans="1:7" x14ac:dyDescent="0.2">
      <c r="A118" s="20" t="s">
        <v>399</v>
      </c>
      <c r="B118" s="21">
        <v>257</v>
      </c>
      <c r="C118" s="22">
        <v>9.7276260000000008</v>
      </c>
      <c r="D118" s="22">
        <v>53.307392999999998</v>
      </c>
      <c r="E118" s="22">
        <v>27.237354</v>
      </c>
      <c r="F118" s="22">
        <v>6.2256809999999998</v>
      </c>
      <c r="G118" s="22">
        <v>3.5019459999999998</v>
      </c>
    </row>
    <row r="119" spans="1:7" x14ac:dyDescent="0.2">
      <c r="A119" s="20" t="s">
        <v>400</v>
      </c>
      <c r="B119" s="21">
        <v>296</v>
      </c>
      <c r="C119" s="22">
        <v>11.486485999999999</v>
      </c>
      <c r="D119" s="22">
        <v>59.459459000000003</v>
      </c>
      <c r="E119" s="22">
        <v>17.905404999999998</v>
      </c>
      <c r="F119" s="22">
        <v>8.1081079999999996</v>
      </c>
      <c r="G119" s="22">
        <v>3.0405410000000002</v>
      </c>
    </row>
    <row r="120" spans="1:7" x14ac:dyDescent="0.2">
      <c r="A120" s="9" t="s">
        <v>401</v>
      </c>
      <c r="B120" s="9"/>
      <c r="C120" s="9"/>
      <c r="D120" s="9"/>
      <c r="E120" s="9"/>
      <c r="F120" s="9"/>
      <c r="G120" s="9"/>
    </row>
    <row r="121" spans="1:7" x14ac:dyDescent="0.2">
      <c r="A121" s="20" t="s">
        <v>878</v>
      </c>
      <c r="B121" s="21">
        <v>116</v>
      </c>
      <c r="C121" s="22">
        <v>8.6206899999999997</v>
      </c>
      <c r="D121" s="22">
        <v>51.724138000000004</v>
      </c>
      <c r="E121" s="22">
        <v>22.413792999999998</v>
      </c>
      <c r="F121" s="22">
        <v>17.241378999999998</v>
      </c>
      <c r="G121" s="22">
        <v>0</v>
      </c>
    </row>
    <row r="122" spans="1:7" x14ac:dyDescent="0.2">
      <c r="A122" s="20" t="s">
        <v>402</v>
      </c>
      <c r="B122" s="21">
        <v>213</v>
      </c>
      <c r="C122" s="22">
        <v>16.901408</v>
      </c>
      <c r="D122" s="22">
        <v>43.661971999999999</v>
      </c>
      <c r="E122" s="22">
        <v>26.760563000000001</v>
      </c>
      <c r="F122" s="22">
        <v>8.9201879999999996</v>
      </c>
      <c r="G122" s="22">
        <v>3.7558690000000001</v>
      </c>
    </row>
    <row r="123" spans="1:7" x14ac:dyDescent="0.2">
      <c r="A123" s="20" t="s">
        <v>397</v>
      </c>
      <c r="B123" s="21">
        <v>828</v>
      </c>
      <c r="C123" s="22">
        <v>11.714976</v>
      </c>
      <c r="D123" s="22">
        <v>49.758454</v>
      </c>
      <c r="E123" s="22">
        <v>24.758454</v>
      </c>
      <c r="F123" s="22">
        <v>11.47343</v>
      </c>
      <c r="G123" s="22">
        <v>2.294686</v>
      </c>
    </row>
    <row r="124" spans="1:7" x14ac:dyDescent="0.2">
      <c r="A124" s="20" t="s">
        <v>403</v>
      </c>
      <c r="B124" s="21">
        <v>133</v>
      </c>
      <c r="C124" s="22">
        <v>19.548871999999999</v>
      </c>
      <c r="D124" s="22">
        <v>45.864662000000003</v>
      </c>
      <c r="E124" s="22">
        <v>25.56391</v>
      </c>
      <c r="F124" s="22">
        <v>6.7669170000000003</v>
      </c>
      <c r="G124" s="22">
        <v>2.2556389999999999</v>
      </c>
    </row>
    <row r="125" spans="1:7" x14ac:dyDescent="0.2">
      <c r="A125" s="20" t="s">
        <v>404</v>
      </c>
      <c r="B125" s="21">
        <v>120</v>
      </c>
      <c r="C125" s="22">
        <v>15.833333</v>
      </c>
      <c r="D125" s="22">
        <v>48.333333000000003</v>
      </c>
      <c r="E125" s="22">
        <v>21.666667</v>
      </c>
      <c r="F125" s="22">
        <v>10.833333</v>
      </c>
      <c r="G125" s="22">
        <v>3.3333330000000001</v>
      </c>
    </row>
    <row r="126" spans="1:7" x14ac:dyDescent="0.2">
      <c r="A126" s="20" t="s">
        <v>405</v>
      </c>
      <c r="B126" s="21">
        <v>246</v>
      </c>
      <c r="C126" s="22">
        <v>20.731707</v>
      </c>
      <c r="D126" s="22">
        <v>40.243901999999999</v>
      </c>
      <c r="E126" s="22">
        <v>29.268293</v>
      </c>
      <c r="F126" s="22">
        <v>8.9430890000000005</v>
      </c>
      <c r="G126" s="22">
        <v>0.81300799999999995</v>
      </c>
    </row>
    <row r="127" spans="1:7" x14ac:dyDescent="0.2">
      <c r="A127" s="20" t="s">
        <v>398</v>
      </c>
      <c r="B127" s="21">
        <v>468</v>
      </c>
      <c r="C127" s="22">
        <v>13.247863000000001</v>
      </c>
      <c r="D127" s="22">
        <v>49.145299000000001</v>
      </c>
      <c r="E127" s="22">
        <v>22.649573</v>
      </c>
      <c r="F127" s="22">
        <v>12.606838</v>
      </c>
      <c r="G127" s="22">
        <v>2.3504269999999998</v>
      </c>
    </row>
    <row r="128" spans="1:7" x14ac:dyDescent="0.2">
      <c r="A128" s="20" t="s">
        <v>406</v>
      </c>
      <c r="B128" s="21">
        <v>180</v>
      </c>
      <c r="C128" s="22">
        <v>8.8888890000000007</v>
      </c>
      <c r="D128" s="22">
        <v>51.111111000000001</v>
      </c>
      <c r="E128" s="22">
        <v>31.111111000000001</v>
      </c>
      <c r="F128" s="22">
        <v>6.6666670000000003</v>
      </c>
      <c r="G128" s="22">
        <v>2.2222219999999999</v>
      </c>
    </row>
    <row r="129" spans="1:7" x14ac:dyDescent="0.2">
      <c r="A129" s="20" t="s">
        <v>407</v>
      </c>
      <c r="B129" s="21">
        <v>77</v>
      </c>
      <c r="C129" s="22">
        <v>11.688312</v>
      </c>
      <c r="D129" s="22">
        <v>58.441558000000001</v>
      </c>
      <c r="E129" s="22">
        <v>18.181818</v>
      </c>
      <c r="F129" s="22">
        <v>5.1948049999999997</v>
      </c>
      <c r="G129" s="22">
        <v>6.493506</v>
      </c>
    </row>
    <row r="130" spans="1:7" x14ac:dyDescent="0.2">
      <c r="A130" s="33" t="s">
        <v>400</v>
      </c>
      <c r="B130" s="34">
        <v>296</v>
      </c>
      <c r="C130" s="35">
        <v>11.486485999999999</v>
      </c>
      <c r="D130" s="35">
        <v>59.459459000000003</v>
      </c>
      <c r="E130" s="35">
        <v>17.905404999999998</v>
      </c>
      <c r="F130" s="35">
        <v>8.1081079999999996</v>
      </c>
      <c r="G130" s="35">
        <v>3.0405410000000002</v>
      </c>
    </row>
  </sheetData>
  <phoneticPr fontId="2"/>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42E52-E35C-4608-A0C0-C6AC6D8B14BE}">
  <dimension ref="A1:H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8" x14ac:dyDescent="0.2">
      <c r="A1" s="11" t="s">
        <v>3</v>
      </c>
      <c r="B1" s="7"/>
    </row>
    <row r="2" spans="1:8" x14ac:dyDescent="0.2">
      <c r="A2" s="15" t="str">
        <f xml:space="preserve"> HYPERLINK("#'目次'!B11","[5]")</f>
        <v>[5]</v>
      </c>
      <c r="B2" s="23" t="s">
        <v>334</v>
      </c>
    </row>
    <row r="3" spans="1:8" x14ac:dyDescent="0.2">
      <c r="A3" s="7" t="s">
        <v>3</v>
      </c>
      <c r="B3" s="8" t="s">
        <v>317</v>
      </c>
    </row>
    <row r="4" spans="1:8" x14ac:dyDescent="0.2">
      <c r="A4" s="7" t="s">
        <v>3</v>
      </c>
      <c r="B4" s="8" t="s">
        <v>318</v>
      </c>
    </row>
    <row r="5" spans="1:8" s="18" customFormat="1" ht="63" x14ac:dyDescent="0.2">
      <c r="A5" s="16" t="s">
        <v>3</v>
      </c>
      <c r="B5" s="17" t="s">
        <v>335</v>
      </c>
      <c r="C5" s="17" t="s">
        <v>368</v>
      </c>
      <c r="D5" s="17" t="s">
        <v>180</v>
      </c>
      <c r="E5" s="17" t="s">
        <v>369</v>
      </c>
      <c r="F5" s="17" t="s">
        <v>370</v>
      </c>
      <c r="G5" s="17" t="s">
        <v>371</v>
      </c>
      <c r="H5" s="17" t="s">
        <v>366</v>
      </c>
    </row>
    <row r="6" spans="1:8" x14ac:dyDescent="0.2">
      <c r="A6" s="19" t="s">
        <v>338</v>
      </c>
      <c r="B6" s="10">
        <v>2677</v>
      </c>
      <c r="C6" s="13">
        <v>20.059767999999998</v>
      </c>
      <c r="D6" s="13">
        <v>62.271199000000003</v>
      </c>
      <c r="E6" s="13">
        <v>3.6981700000000002</v>
      </c>
      <c r="F6" s="13">
        <v>30.593948000000001</v>
      </c>
      <c r="G6" s="13">
        <v>3.2499069999999999</v>
      </c>
      <c r="H6" s="13">
        <v>2.0545390000000001</v>
      </c>
    </row>
    <row r="7" spans="1:8" x14ac:dyDescent="0.2">
      <c r="A7" s="9" t="s">
        <v>339</v>
      </c>
      <c r="B7" s="9"/>
      <c r="C7" s="9"/>
      <c r="D7" s="9"/>
      <c r="E7" s="9"/>
      <c r="F7" s="9"/>
      <c r="G7" s="9"/>
      <c r="H7" s="9"/>
    </row>
    <row r="8" spans="1:8" x14ac:dyDescent="0.2">
      <c r="A8" s="20" t="s">
        <v>340</v>
      </c>
      <c r="B8" s="21">
        <v>1277</v>
      </c>
      <c r="C8" s="22">
        <v>15.191856</v>
      </c>
      <c r="D8" s="22">
        <v>73.923258000000004</v>
      </c>
      <c r="E8" s="22">
        <v>4.3852779999999996</v>
      </c>
      <c r="F8" s="22">
        <v>26.468285000000002</v>
      </c>
      <c r="G8" s="22">
        <v>2.5841820000000002</v>
      </c>
      <c r="H8" s="22">
        <v>2.349256</v>
      </c>
    </row>
    <row r="9" spans="1:8" x14ac:dyDescent="0.2">
      <c r="A9" s="20" t="s">
        <v>341</v>
      </c>
      <c r="B9" s="21">
        <v>1400</v>
      </c>
      <c r="C9" s="22">
        <v>24.5</v>
      </c>
      <c r="D9" s="22">
        <v>51.642856999999999</v>
      </c>
      <c r="E9" s="22">
        <v>3.0714290000000002</v>
      </c>
      <c r="F9" s="22">
        <v>34.357143000000001</v>
      </c>
      <c r="G9" s="22">
        <v>3.8571430000000002</v>
      </c>
      <c r="H9" s="22">
        <v>1.785714</v>
      </c>
    </row>
    <row r="10" spans="1:8" x14ac:dyDescent="0.2">
      <c r="A10" s="9" t="s">
        <v>342</v>
      </c>
      <c r="B10" s="9"/>
      <c r="C10" s="9"/>
      <c r="D10" s="9"/>
      <c r="E10" s="9"/>
      <c r="F10" s="9"/>
      <c r="G10" s="9"/>
      <c r="H10" s="9"/>
    </row>
    <row r="11" spans="1:8" x14ac:dyDescent="0.2">
      <c r="A11" s="20" t="s">
        <v>343</v>
      </c>
      <c r="B11" s="21">
        <v>610</v>
      </c>
      <c r="C11" s="22">
        <v>18.52459</v>
      </c>
      <c r="D11" s="22">
        <v>68.360656000000006</v>
      </c>
      <c r="E11" s="22">
        <v>9.8360660000000006</v>
      </c>
      <c r="F11" s="22">
        <v>32.295082000000001</v>
      </c>
      <c r="G11" s="22">
        <v>4.2622949999999999</v>
      </c>
      <c r="H11" s="22">
        <v>1.4754100000000001</v>
      </c>
    </row>
    <row r="12" spans="1:8" x14ac:dyDescent="0.2">
      <c r="A12" s="20" t="s">
        <v>344</v>
      </c>
      <c r="B12" s="21">
        <v>755</v>
      </c>
      <c r="C12" s="22">
        <v>15.89404</v>
      </c>
      <c r="D12" s="22">
        <v>70.463576000000003</v>
      </c>
      <c r="E12" s="22">
        <v>4.1059599999999996</v>
      </c>
      <c r="F12" s="22">
        <v>28.741721999999999</v>
      </c>
      <c r="G12" s="22">
        <v>2.913907</v>
      </c>
      <c r="H12" s="22">
        <v>1.589404</v>
      </c>
    </row>
    <row r="13" spans="1:8" x14ac:dyDescent="0.2">
      <c r="A13" s="20" t="s">
        <v>345</v>
      </c>
      <c r="B13" s="21">
        <v>601</v>
      </c>
      <c r="C13" s="22">
        <v>19.966722000000001</v>
      </c>
      <c r="D13" s="22">
        <v>64.559067999999996</v>
      </c>
      <c r="E13" s="22">
        <v>0.83194699999999999</v>
      </c>
      <c r="F13" s="22">
        <v>28.119800000000001</v>
      </c>
      <c r="G13" s="22">
        <v>2.9950079999999999</v>
      </c>
      <c r="H13" s="22">
        <v>2.4958399999999998</v>
      </c>
    </row>
    <row r="14" spans="1:8" x14ac:dyDescent="0.2">
      <c r="A14" s="20" t="s">
        <v>346</v>
      </c>
      <c r="B14" s="21">
        <v>425</v>
      </c>
      <c r="C14" s="22">
        <v>24.235294</v>
      </c>
      <c r="D14" s="22">
        <v>54.117646999999998</v>
      </c>
      <c r="E14" s="22">
        <v>0.70588200000000001</v>
      </c>
      <c r="F14" s="22">
        <v>28.470587999999999</v>
      </c>
      <c r="G14" s="22">
        <v>2.5882350000000001</v>
      </c>
      <c r="H14" s="22">
        <v>2.5882350000000001</v>
      </c>
    </row>
    <row r="15" spans="1:8" x14ac:dyDescent="0.2">
      <c r="A15" s="20" t="s">
        <v>347</v>
      </c>
      <c r="B15" s="21">
        <v>217</v>
      </c>
      <c r="C15" s="22">
        <v>25.806452</v>
      </c>
      <c r="D15" s="22">
        <v>38.248848000000002</v>
      </c>
      <c r="E15" s="22">
        <v>0</v>
      </c>
      <c r="F15" s="22">
        <v>40.552995000000003</v>
      </c>
      <c r="G15" s="22">
        <v>3.225806</v>
      </c>
      <c r="H15" s="22">
        <v>2.764977</v>
      </c>
    </row>
    <row r="16" spans="1:8" x14ac:dyDescent="0.2">
      <c r="A16" s="20" t="s">
        <v>348</v>
      </c>
      <c r="B16" s="21">
        <v>56</v>
      </c>
      <c r="C16" s="22">
        <v>39.285713999999999</v>
      </c>
      <c r="D16" s="22">
        <v>30.357143000000001</v>
      </c>
      <c r="E16" s="22">
        <v>0</v>
      </c>
      <c r="F16" s="22">
        <v>33.928570999999998</v>
      </c>
      <c r="G16" s="22">
        <v>3.5714290000000002</v>
      </c>
      <c r="H16" s="22">
        <v>1.785714</v>
      </c>
    </row>
    <row r="17" spans="1:8" x14ac:dyDescent="0.2">
      <c r="A17" s="20" t="s">
        <v>349</v>
      </c>
      <c r="B17" s="21">
        <v>13</v>
      </c>
      <c r="C17" s="22">
        <v>23.076923000000001</v>
      </c>
      <c r="D17" s="22">
        <v>0</v>
      </c>
      <c r="E17" s="22">
        <v>0</v>
      </c>
      <c r="F17" s="22">
        <v>61.538462000000003</v>
      </c>
      <c r="G17" s="22">
        <v>7.6923079999999997</v>
      </c>
      <c r="H17" s="22">
        <v>7.6923079999999997</v>
      </c>
    </row>
    <row r="18" spans="1:8" x14ac:dyDescent="0.2">
      <c r="A18" s="20" t="s">
        <v>350</v>
      </c>
      <c r="B18" s="21">
        <v>1365</v>
      </c>
      <c r="C18" s="22">
        <v>17.069597000000002</v>
      </c>
      <c r="D18" s="22">
        <v>69.523809999999997</v>
      </c>
      <c r="E18" s="22">
        <v>6.6666670000000003</v>
      </c>
      <c r="F18" s="22">
        <v>30.32967</v>
      </c>
      <c r="G18" s="22">
        <v>3.5164840000000002</v>
      </c>
      <c r="H18" s="22">
        <v>1.538462</v>
      </c>
    </row>
    <row r="19" spans="1:8" x14ac:dyDescent="0.2">
      <c r="A19" s="20" t="s">
        <v>351</v>
      </c>
      <c r="B19" s="21">
        <v>1026</v>
      </c>
      <c r="C19" s="22">
        <v>21.734893</v>
      </c>
      <c r="D19" s="22">
        <v>60.233918000000003</v>
      </c>
      <c r="E19" s="22">
        <v>0.77972699999999995</v>
      </c>
      <c r="F19" s="22">
        <v>28.265107</v>
      </c>
      <c r="G19" s="22">
        <v>2.826511</v>
      </c>
      <c r="H19" s="22">
        <v>2.5341130000000001</v>
      </c>
    </row>
    <row r="20" spans="1:8" x14ac:dyDescent="0.2">
      <c r="A20" s="20" t="s">
        <v>352</v>
      </c>
      <c r="B20" s="21">
        <v>286</v>
      </c>
      <c r="C20" s="22">
        <v>28.321677999999999</v>
      </c>
      <c r="D20" s="22">
        <v>34.965035</v>
      </c>
      <c r="E20" s="22">
        <v>0</v>
      </c>
      <c r="F20" s="22">
        <v>40.209789999999998</v>
      </c>
      <c r="G20" s="22">
        <v>3.4965030000000001</v>
      </c>
      <c r="H20" s="22">
        <v>2.7972030000000001</v>
      </c>
    </row>
    <row r="21" spans="1:8" x14ac:dyDescent="0.2">
      <c r="A21" s="20" t="s">
        <v>353</v>
      </c>
      <c r="B21" s="21">
        <v>1312</v>
      </c>
      <c r="C21" s="22">
        <v>23.170732000000001</v>
      </c>
      <c r="D21" s="22">
        <v>54.725610000000003</v>
      </c>
      <c r="E21" s="22">
        <v>0.60975599999999996</v>
      </c>
      <c r="F21" s="22">
        <v>30.868901999999999</v>
      </c>
      <c r="G21" s="22">
        <v>2.9725609999999998</v>
      </c>
      <c r="H21" s="22">
        <v>2.5914630000000001</v>
      </c>
    </row>
    <row r="22" spans="1:8" x14ac:dyDescent="0.2">
      <c r="A22" s="9" t="s">
        <v>354</v>
      </c>
      <c r="B22" s="10">
        <v>298</v>
      </c>
      <c r="C22" s="13">
        <v>17.114094000000001</v>
      </c>
      <c r="D22" s="13">
        <v>74.496644000000003</v>
      </c>
      <c r="E22" s="13">
        <v>11.073826</v>
      </c>
      <c r="F22" s="13">
        <v>30.872482999999999</v>
      </c>
      <c r="G22" s="13">
        <v>3.3557049999999999</v>
      </c>
      <c r="H22" s="13">
        <v>1.342282</v>
      </c>
    </row>
    <row r="23" spans="1:8" x14ac:dyDescent="0.2">
      <c r="A23" s="20" t="s">
        <v>344</v>
      </c>
      <c r="B23" s="21">
        <v>388</v>
      </c>
      <c r="C23" s="22">
        <v>15.463918</v>
      </c>
      <c r="D23" s="22">
        <v>77.061856000000006</v>
      </c>
      <c r="E23" s="22">
        <v>4.6391749999999998</v>
      </c>
      <c r="F23" s="22">
        <v>25.515464000000001</v>
      </c>
      <c r="G23" s="22">
        <v>2.319588</v>
      </c>
      <c r="H23" s="22">
        <v>1.2886599999999999</v>
      </c>
    </row>
    <row r="24" spans="1:8" x14ac:dyDescent="0.2">
      <c r="A24" s="20" t="s">
        <v>345</v>
      </c>
      <c r="B24" s="21">
        <v>299</v>
      </c>
      <c r="C24" s="22">
        <v>14.381271</v>
      </c>
      <c r="D24" s="22">
        <v>74.247491999999994</v>
      </c>
      <c r="E24" s="22">
        <v>1.003344</v>
      </c>
      <c r="F24" s="22">
        <v>22.073578999999999</v>
      </c>
      <c r="G24" s="22">
        <v>2.0066890000000002</v>
      </c>
      <c r="H24" s="22">
        <v>3.6789299999999998</v>
      </c>
    </row>
    <row r="25" spans="1:8" x14ac:dyDescent="0.2">
      <c r="A25" s="20" t="s">
        <v>346</v>
      </c>
      <c r="B25" s="21">
        <v>192</v>
      </c>
      <c r="C25" s="22">
        <v>13.541667</v>
      </c>
      <c r="D25" s="22">
        <v>73.4375</v>
      </c>
      <c r="E25" s="22">
        <v>1.0416669999999999</v>
      </c>
      <c r="F25" s="22">
        <v>22.916667</v>
      </c>
      <c r="G25" s="22">
        <v>2.0833330000000001</v>
      </c>
      <c r="H25" s="22">
        <v>3.125</v>
      </c>
    </row>
    <row r="26" spans="1:8" x14ac:dyDescent="0.2">
      <c r="A26" s="20" t="s">
        <v>347</v>
      </c>
      <c r="B26" s="21">
        <v>77</v>
      </c>
      <c r="C26" s="22">
        <v>14.285714</v>
      </c>
      <c r="D26" s="22">
        <v>64.935064999999994</v>
      </c>
      <c r="E26" s="22">
        <v>0</v>
      </c>
      <c r="F26" s="22">
        <v>35.064934999999998</v>
      </c>
      <c r="G26" s="22">
        <v>1.2987010000000001</v>
      </c>
      <c r="H26" s="22">
        <v>5.1948049999999997</v>
      </c>
    </row>
    <row r="27" spans="1:8" x14ac:dyDescent="0.2">
      <c r="A27" s="20" t="s">
        <v>348</v>
      </c>
      <c r="B27" s="21">
        <v>19</v>
      </c>
      <c r="C27" s="22">
        <v>10.526316</v>
      </c>
      <c r="D27" s="22">
        <v>52.631579000000002</v>
      </c>
      <c r="E27" s="22">
        <v>0</v>
      </c>
      <c r="F27" s="22">
        <v>42.105263000000001</v>
      </c>
      <c r="G27" s="22">
        <v>10.526316</v>
      </c>
      <c r="H27" s="22">
        <v>0</v>
      </c>
    </row>
    <row r="28" spans="1:8" x14ac:dyDescent="0.2">
      <c r="A28" s="20" t="s">
        <v>349</v>
      </c>
      <c r="B28" s="21">
        <v>4</v>
      </c>
      <c r="C28" s="22">
        <v>25</v>
      </c>
      <c r="D28" s="22">
        <v>0</v>
      </c>
      <c r="E28" s="22">
        <v>0</v>
      </c>
      <c r="F28" s="22">
        <v>50</v>
      </c>
      <c r="G28" s="22">
        <v>25</v>
      </c>
      <c r="H28" s="22">
        <v>0</v>
      </c>
    </row>
    <row r="29" spans="1:8" x14ac:dyDescent="0.2">
      <c r="A29" s="20" t="s">
        <v>350</v>
      </c>
      <c r="B29" s="21">
        <v>686</v>
      </c>
      <c r="C29" s="22">
        <v>16.180758000000001</v>
      </c>
      <c r="D29" s="22">
        <v>75.947522000000006</v>
      </c>
      <c r="E29" s="22">
        <v>7.4344020000000004</v>
      </c>
      <c r="F29" s="22">
        <v>27.842566000000001</v>
      </c>
      <c r="G29" s="22">
        <v>2.769679</v>
      </c>
      <c r="H29" s="22">
        <v>1.3119529999999999</v>
      </c>
    </row>
    <row r="30" spans="1:8" x14ac:dyDescent="0.2">
      <c r="A30" s="20" t="s">
        <v>351</v>
      </c>
      <c r="B30" s="21">
        <v>491</v>
      </c>
      <c r="C30" s="22">
        <v>14.052953</v>
      </c>
      <c r="D30" s="22">
        <v>73.930753999999993</v>
      </c>
      <c r="E30" s="22">
        <v>1.01833</v>
      </c>
      <c r="F30" s="22">
        <v>22.403258999999998</v>
      </c>
      <c r="G30" s="22">
        <v>2.0366599999999999</v>
      </c>
      <c r="H30" s="22">
        <v>3.4623219999999999</v>
      </c>
    </row>
    <row r="31" spans="1:8" x14ac:dyDescent="0.2">
      <c r="A31" s="20" t="s">
        <v>352</v>
      </c>
      <c r="B31" s="21">
        <v>100</v>
      </c>
      <c r="C31" s="22">
        <v>14</v>
      </c>
      <c r="D31" s="22">
        <v>60</v>
      </c>
      <c r="E31" s="22">
        <v>0</v>
      </c>
      <c r="F31" s="22">
        <v>37</v>
      </c>
      <c r="G31" s="22">
        <v>4</v>
      </c>
      <c r="H31" s="22">
        <v>4</v>
      </c>
    </row>
    <row r="32" spans="1:8" x14ac:dyDescent="0.2">
      <c r="A32" s="20" t="s">
        <v>353</v>
      </c>
      <c r="B32" s="21">
        <v>591</v>
      </c>
      <c r="C32" s="22">
        <v>14.043993</v>
      </c>
      <c r="D32" s="22">
        <v>71.573604000000003</v>
      </c>
      <c r="E32" s="22">
        <v>0.846024</v>
      </c>
      <c r="F32" s="22">
        <v>24.873096</v>
      </c>
      <c r="G32" s="22">
        <v>2.3688660000000001</v>
      </c>
      <c r="H32" s="22">
        <v>3.553299</v>
      </c>
    </row>
    <row r="33" spans="1:8" x14ac:dyDescent="0.2">
      <c r="A33" s="9" t="s">
        <v>355</v>
      </c>
      <c r="B33" s="10">
        <v>312</v>
      </c>
      <c r="C33" s="13">
        <v>19.871794999999999</v>
      </c>
      <c r="D33" s="13">
        <v>62.5</v>
      </c>
      <c r="E33" s="13">
        <v>8.6538459999999997</v>
      </c>
      <c r="F33" s="13">
        <v>33.653846000000001</v>
      </c>
      <c r="G33" s="13">
        <v>5.1282050000000003</v>
      </c>
      <c r="H33" s="13">
        <v>1.6025640000000001</v>
      </c>
    </row>
    <row r="34" spans="1:8" x14ac:dyDescent="0.2">
      <c r="A34" s="20" t="s">
        <v>344</v>
      </c>
      <c r="B34" s="21">
        <v>367</v>
      </c>
      <c r="C34" s="22">
        <v>16.348773999999999</v>
      </c>
      <c r="D34" s="22">
        <v>63.487738</v>
      </c>
      <c r="E34" s="22">
        <v>3.5422340000000001</v>
      </c>
      <c r="F34" s="22">
        <v>32.152588999999999</v>
      </c>
      <c r="G34" s="22">
        <v>3.5422340000000001</v>
      </c>
      <c r="H34" s="22">
        <v>1.907357</v>
      </c>
    </row>
    <row r="35" spans="1:8" x14ac:dyDescent="0.2">
      <c r="A35" s="20" t="s">
        <v>345</v>
      </c>
      <c r="B35" s="21">
        <v>302</v>
      </c>
      <c r="C35" s="22">
        <v>25.496689</v>
      </c>
      <c r="D35" s="22">
        <v>54.966887</v>
      </c>
      <c r="E35" s="22">
        <v>0.66225199999999995</v>
      </c>
      <c r="F35" s="22">
        <v>34.105960000000003</v>
      </c>
      <c r="G35" s="22">
        <v>3.9735100000000001</v>
      </c>
      <c r="H35" s="22">
        <v>1.324503</v>
      </c>
    </row>
    <row r="36" spans="1:8" x14ac:dyDescent="0.2">
      <c r="A36" s="20" t="s">
        <v>346</v>
      </c>
      <c r="B36" s="21">
        <v>233</v>
      </c>
      <c r="C36" s="22">
        <v>33.04721</v>
      </c>
      <c r="D36" s="22">
        <v>38.197425000000003</v>
      </c>
      <c r="E36" s="22">
        <v>0.42918499999999998</v>
      </c>
      <c r="F36" s="22">
        <v>33.04721</v>
      </c>
      <c r="G36" s="22">
        <v>3.004292</v>
      </c>
      <c r="H36" s="22">
        <v>2.1459229999999998</v>
      </c>
    </row>
    <row r="37" spans="1:8" x14ac:dyDescent="0.2">
      <c r="A37" s="20" t="s">
        <v>347</v>
      </c>
      <c r="B37" s="21">
        <v>140</v>
      </c>
      <c r="C37" s="22">
        <v>32.142856999999999</v>
      </c>
      <c r="D37" s="22">
        <v>23.571428999999998</v>
      </c>
      <c r="E37" s="22">
        <v>0</v>
      </c>
      <c r="F37" s="22">
        <v>43.571429000000002</v>
      </c>
      <c r="G37" s="22">
        <v>4.2857139999999996</v>
      </c>
      <c r="H37" s="22">
        <v>1.428571</v>
      </c>
    </row>
    <row r="38" spans="1:8" x14ac:dyDescent="0.2">
      <c r="A38" s="20" t="s">
        <v>348</v>
      </c>
      <c r="B38" s="21">
        <v>37</v>
      </c>
      <c r="C38" s="22">
        <v>54.054054000000001</v>
      </c>
      <c r="D38" s="22">
        <v>18.918918999999999</v>
      </c>
      <c r="E38" s="22">
        <v>0</v>
      </c>
      <c r="F38" s="22">
        <v>29.72973</v>
      </c>
      <c r="G38" s="22">
        <v>0</v>
      </c>
      <c r="H38" s="22">
        <v>2.7027030000000001</v>
      </c>
    </row>
    <row r="39" spans="1:8" x14ac:dyDescent="0.2">
      <c r="A39" s="20" t="s">
        <v>349</v>
      </c>
      <c r="B39" s="21">
        <v>9</v>
      </c>
      <c r="C39" s="22">
        <v>22.222221999999999</v>
      </c>
      <c r="D39" s="22">
        <v>0</v>
      </c>
      <c r="E39" s="22">
        <v>0</v>
      </c>
      <c r="F39" s="22">
        <v>66.666667000000004</v>
      </c>
      <c r="G39" s="22">
        <v>0</v>
      </c>
      <c r="H39" s="22">
        <v>11.111110999999999</v>
      </c>
    </row>
    <row r="40" spans="1:8" x14ac:dyDescent="0.2">
      <c r="A40" s="20" t="s">
        <v>350</v>
      </c>
      <c r="B40" s="21">
        <v>679</v>
      </c>
      <c r="C40" s="22">
        <v>17.967599</v>
      </c>
      <c r="D40" s="22">
        <v>63.033873</v>
      </c>
      <c r="E40" s="22">
        <v>5.8910159999999996</v>
      </c>
      <c r="F40" s="22">
        <v>32.842415000000003</v>
      </c>
      <c r="G40" s="22">
        <v>4.2709869999999999</v>
      </c>
      <c r="H40" s="22">
        <v>1.7673049999999999</v>
      </c>
    </row>
    <row r="41" spans="1:8" x14ac:dyDescent="0.2">
      <c r="A41" s="20" t="s">
        <v>351</v>
      </c>
      <c r="B41" s="21">
        <v>535</v>
      </c>
      <c r="C41" s="22">
        <v>28.785046999999999</v>
      </c>
      <c r="D41" s="22">
        <v>47.663550999999998</v>
      </c>
      <c r="E41" s="22">
        <v>0.56074800000000002</v>
      </c>
      <c r="F41" s="22">
        <v>33.644860000000001</v>
      </c>
      <c r="G41" s="22">
        <v>3.5514019999999999</v>
      </c>
      <c r="H41" s="22">
        <v>1.6822429999999999</v>
      </c>
    </row>
    <row r="42" spans="1:8" x14ac:dyDescent="0.2">
      <c r="A42" s="20" t="s">
        <v>352</v>
      </c>
      <c r="B42" s="21">
        <v>186</v>
      </c>
      <c r="C42" s="22">
        <v>36.021504999999998</v>
      </c>
      <c r="D42" s="22">
        <v>21.505375999999998</v>
      </c>
      <c r="E42" s="22">
        <v>0</v>
      </c>
      <c r="F42" s="22">
        <v>41.935484000000002</v>
      </c>
      <c r="G42" s="22">
        <v>3.225806</v>
      </c>
      <c r="H42" s="22">
        <v>2.1505380000000001</v>
      </c>
    </row>
    <row r="43" spans="1:8" x14ac:dyDescent="0.2">
      <c r="A43" s="20" t="s">
        <v>353</v>
      </c>
      <c r="B43" s="21">
        <v>721</v>
      </c>
      <c r="C43" s="22">
        <v>30.651872000000001</v>
      </c>
      <c r="D43" s="22">
        <v>40.915394999999997</v>
      </c>
      <c r="E43" s="22">
        <v>0.41608899999999999</v>
      </c>
      <c r="F43" s="22">
        <v>35.783633999999999</v>
      </c>
      <c r="G43" s="22">
        <v>3.467406</v>
      </c>
      <c r="H43" s="22">
        <v>1.803051</v>
      </c>
    </row>
    <row r="44" spans="1:8" x14ac:dyDescent="0.2">
      <c r="A44" s="9" t="s">
        <v>356</v>
      </c>
      <c r="B44" s="9"/>
      <c r="C44" s="9"/>
      <c r="D44" s="9"/>
      <c r="E44" s="9"/>
      <c r="F44" s="9"/>
      <c r="G44" s="9"/>
      <c r="H44" s="9"/>
    </row>
    <row r="45" spans="1:8" x14ac:dyDescent="0.2">
      <c r="A45" s="20" t="s">
        <v>357</v>
      </c>
      <c r="B45" s="21">
        <v>138</v>
      </c>
      <c r="C45" s="22">
        <v>73.188406000000001</v>
      </c>
      <c r="D45" s="22">
        <v>4.3478260000000004</v>
      </c>
      <c r="E45" s="22">
        <v>6.5217390000000002</v>
      </c>
      <c r="F45" s="22">
        <v>0.724638</v>
      </c>
      <c r="G45" s="22">
        <v>16.666667</v>
      </c>
      <c r="H45" s="22">
        <v>0</v>
      </c>
    </row>
    <row r="46" spans="1:8" x14ac:dyDescent="0.2">
      <c r="A46" s="20" t="s">
        <v>328</v>
      </c>
      <c r="B46" s="21">
        <v>1747</v>
      </c>
      <c r="C46" s="22">
        <v>1.316543</v>
      </c>
      <c r="D46" s="22">
        <v>94.791070000000005</v>
      </c>
      <c r="E46" s="22">
        <v>4.3503150000000002</v>
      </c>
      <c r="F46" s="22">
        <v>30.108758000000002</v>
      </c>
      <c r="G46" s="22">
        <v>2.0606749999999998</v>
      </c>
      <c r="H46" s="22">
        <v>0.114482</v>
      </c>
    </row>
    <row r="47" spans="1:8" x14ac:dyDescent="0.2">
      <c r="A47" s="20" t="s">
        <v>329</v>
      </c>
      <c r="B47" s="21">
        <v>191</v>
      </c>
      <c r="C47" s="22">
        <v>68.062826999999999</v>
      </c>
      <c r="D47" s="22">
        <v>1.570681</v>
      </c>
      <c r="E47" s="22">
        <v>2.617801</v>
      </c>
      <c r="F47" s="22">
        <v>24.083770000000001</v>
      </c>
      <c r="G47" s="22">
        <v>5.2356020000000001</v>
      </c>
      <c r="H47" s="22">
        <v>0.52356000000000003</v>
      </c>
    </row>
    <row r="48" spans="1:8" x14ac:dyDescent="0.2">
      <c r="A48" s="20" t="s">
        <v>330</v>
      </c>
      <c r="B48" s="21">
        <v>544</v>
      </c>
      <c r="C48" s="22">
        <v>51.654412000000001</v>
      </c>
      <c r="D48" s="22">
        <v>0</v>
      </c>
      <c r="E48" s="22">
        <v>1.654412</v>
      </c>
      <c r="F48" s="22">
        <v>45.036765000000003</v>
      </c>
      <c r="G48" s="22">
        <v>2.941176</v>
      </c>
      <c r="H48" s="22">
        <v>0.367647</v>
      </c>
    </row>
    <row r="49" spans="1:8" x14ac:dyDescent="0.2">
      <c r="A49" s="20" t="s">
        <v>358</v>
      </c>
      <c r="B49" s="21">
        <v>57</v>
      </c>
      <c r="C49" s="22">
        <v>3.508772</v>
      </c>
      <c r="D49" s="22">
        <v>3.508772</v>
      </c>
      <c r="E49" s="22">
        <v>0</v>
      </c>
      <c r="F49" s="22">
        <v>1.754386</v>
      </c>
      <c r="G49" s="22">
        <v>3.508772</v>
      </c>
      <c r="H49" s="22">
        <v>87.719297999999995</v>
      </c>
    </row>
    <row r="50" spans="1:8" x14ac:dyDescent="0.2">
      <c r="A50" s="9" t="s">
        <v>359</v>
      </c>
      <c r="B50" s="10">
        <v>89</v>
      </c>
      <c r="C50" s="13">
        <v>76.404494</v>
      </c>
      <c r="D50" s="13">
        <v>5.6179779999999999</v>
      </c>
      <c r="E50" s="13">
        <v>5.6179779999999999</v>
      </c>
      <c r="F50" s="13">
        <v>0</v>
      </c>
      <c r="G50" s="13">
        <v>13.483146</v>
      </c>
      <c r="H50" s="13">
        <v>0</v>
      </c>
    </row>
    <row r="51" spans="1:8" x14ac:dyDescent="0.2">
      <c r="A51" s="20" t="s">
        <v>331</v>
      </c>
      <c r="B51" s="21">
        <v>977</v>
      </c>
      <c r="C51" s="22">
        <v>0.92118699999999998</v>
      </c>
      <c r="D51" s="22">
        <v>95.598771999999997</v>
      </c>
      <c r="E51" s="22">
        <v>5.1177070000000002</v>
      </c>
      <c r="F51" s="22">
        <v>28.761514999999999</v>
      </c>
      <c r="G51" s="22">
        <v>1.535312</v>
      </c>
      <c r="H51" s="22">
        <v>0.204708</v>
      </c>
    </row>
    <row r="52" spans="1:8" x14ac:dyDescent="0.2">
      <c r="A52" s="20" t="s">
        <v>332</v>
      </c>
      <c r="B52" s="21">
        <v>73</v>
      </c>
      <c r="C52" s="22">
        <v>86.301370000000006</v>
      </c>
      <c r="D52" s="22">
        <v>4.1095889999999997</v>
      </c>
      <c r="E52" s="22">
        <v>1.3698630000000001</v>
      </c>
      <c r="F52" s="22">
        <v>8.2191779999999994</v>
      </c>
      <c r="G52" s="22">
        <v>1.3698630000000001</v>
      </c>
      <c r="H52" s="22">
        <v>0</v>
      </c>
    </row>
    <row r="53" spans="1:8" x14ac:dyDescent="0.2">
      <c r="A53" s="20" t="s">
        <v>333</v>
      </c>
      <c r="B53" s="21">
        <v>108</v>
      </c>
      <c r="C53" s="22">
        <v>50</v>
      </c>
      <c r="D53" s="22">
        <v>0</v>
      </c>
      <c r="E53" s="22">
        <v>0</v>
      </c>
      <c r="F53" s="22">
        <v>47.222222000000002</v>
      </c>
      <c r="G53" s="22">
        <v>4.6296299999999997</v>
      </c>
      <c r="H53" s="22">
        <v>0</v>
      </c>
    </row>
    <row r="54" spans="1:8" x14ac:dyDescent="0.2">
      <c r="A54" s="20" t="s">
        <v>358</v>
      </c>
      <c r="B54" s="21">
        <v>30</v>
      </c>
      <c r="C54" s="22">
        <v>0</v>
      </c>
      <c r="D54" s="22">
        <v>6.6666670000000003</v>
      </c>
      <c r="E54" s="22">
        <v>0</v>
      </c>
      <c r="F54" s="22">
        <v>0</v>
      </c>
      <c r="G54" s="22">
        <v>0</v>
      </c>
      <c r="H54" s="22">
        <v>93.333332999999996</v>
      </c>
    </row>
    <row r="55" spans="1:8" x14ac:dyDescent="0.2">
      <c r="A55" s="9" t="s">
        <v>360</v>
      </c>
      <c r="B55" s="10">
        <v>49</v>
      </c>
      <c r="C55" s="13">
        <v>67.346939000000006</v>
      </c>
      <c r="D55" s="13">
        <v>2.040816</v>
      </c>
      <c r="E55" s="13">
        <v>8.1632650000000009</v>
      </c>
      <c r="F55" s="13">
        <v>2.040816</v>
      </c>
      <c r="G55" s="13">
        <v>22.448979999999999</v>
      </c>
      <c r="H55" s="13">
        <v>0</v>
      </c>
    </row>
    <row r="56" spans="1:8" x14ac:dyDescent="0.2">
      <c r="A56" s="20" t="s">
        <v>331</v>
      </c>
      <c r="B56" s="21">
        <v>770</v>
      </c>
      <c r="C56" s="22">
        <v>1.818182</v>
      </c>
      <c r="D56" s="22">
        <v>93.766233999999997</v>
      </c>
      <c r="E56" s="22">
        <v>3.3766229999999999</v>
      </c>
      <c r="F56" s="22">
        <v>31.818182</v>
      </c>
      <c r="G56" s="22">
        <v>2.7272729999999998</v>
      </c>
      <c r="H56" s="22">
        <v>0</v>
      </c>
    </row>
    <row r="57" spans="1:8" x14ac:dyDescent="0.2">
      <c r="A57" s="20" t="s">
        <v>332</v>
      </c>
      <c r="B57" s="21">
        <v>118</v>
      </c>
      <c r="C57" s="22">
        <v>56.779660999999997</v>
      </c>
      <c r="D57" s="22">
        <v>0</v>
      </c>
      <c r="E57" s="22">
        <v>3.389831</v>
      </c>
      <c r="F57" s="22">
        <v>33.898305000000001</v>
      </c>
      <c r="G57" s="22">
        <v>7.6271190000000004</v>
      </c>
      <c r="H57" s="22">
        <v>0.84745800000000004</v>
      </c>
    </row>
    <row r="58" spans="1:8" x14ac:dyDescent="0.2">
      <c r="A58" s="20" t="s">
        <v>333</v>
      </c>
      <c r="B58" s="21">
        <v>436</v>
      </c>
      <c r="C58" s="22">
        <v>52.064219999999999</v>
      </c>
      <c r="D58" s="22">
        <v>0</v>
      </c>
      <c r="E58" s="22">
        <v>2.0642200000000002</v>
      </c>
      <c r="F58" s="22">
        <v>44.495412999999999</v>
      </c>
      <c r="G58" s="22">
        <v>2.5229360000000001</v>
      </c>
      <c r="H58" s="22">
        <v>0.45871600000000001</v>
      </c>
    </row>
    <row r="59" spans="1:8" x14ac:dyDescent="0.2">
      <c r="A59" s="20" t="s">
        <v>358</v>
      </c>
      <c r="B59" s="21">
        <v>27</v>
      </c>
      <c r="C59" s="22">
        <v>7.4074070000000001</v>
      </c>
      <c r="D59" s="22">
        <v>0</v>
      </c>
      <c r="E59" s="22">
        <v>0</v>
      </c>
      <c r="F59" s="22">
        <v>3.7037040000000001</v>
      </c>
      <c r="G59" s="22">
        <v>7.4074070000000001</v>
      </c>
      <c r="H59" s="22">
        <v>81.481481000000002</v>
      </c>
    </row>
    <row r="60" spans="1:8" x14ac:dyDescent="0.2">
      <c r="A60" s="9" t="s">
        <v>361</v>
      </c>
      <c r="B60" s="9"/>
      <c r="C60" s="9"/>
      <c r="D60" s="9"/>
      <c r="E60" s="9"/>
      <c r="F60" s="9"/>
      <c r="G60" s="9"/>
      <c r="H60" s="9"/>
    </row>
    <row r="61" spans="1:8" x14ac:dyDescent="0.2">
      <c r="A61" s="20" t="s">
        <v>362</v>
      </c>
      <c r="B61" s="21">
        <v>360</v>
      </c>
      <c r="C61" s="22">
        <v>0</v>
      </c>
      <c r="D61" s="22">
        <v>59.166666999999997</v>
      </c>
      <c r="E61" s="22">
        <v>3.3333330000000001</v>
      </c>
      <c r="F61" s="22">
        <v>78.888889000000006</v>
      </c>
      <c r="G61" s="22">
        <v>2.5</v>
      </c>
      <c r="H61" s="22">
        <v>1.111111</v>
      </c>
    </row>
    <row r="62" spans="1:8" x14ac:dyDescent="0.2">
      <c r="A62" s="20" t="s">
        <v>363</v>
      </c>
      <c r="B62" s="21">
        <v>1326</v>
      </c>
      <c r="C62" s="22">
        <v>26.998491999999999</v>
      </c>
      <c r="D62" s="22">
        <v>70.663650000000004</v>
      </c>
      <c r="E62" s="22">
        <v>3.3936649999999999</v>
      </c>
      <c r="F62" s="22">
        <v>0.226244</v>
      </c>
      <c r="G62" s="22">
        <v>1.809955</v>
      </c>
      <c r="H62" s="22">
        <v>0</v>
      </c>
    </row>
    <row r="63" spans="1:8" x14ac:dyDescent="0.2">
      <c r="A63" s="20" t="s">
        <v>364</v>
      </c>
      <c r="B63" s="21">
        <v>649</v>
      </c>
      <c r="C63" s="22">
        <v>3.543914</v>
      </c>
      <c r="D63" s="22">
        <v>64.714945999999998</v>
      </c>
      <c r="E63" s="22">
        <v>3.697997</v>
      </c>
      <c r="F63" s="22">
        <v>81.047765999999996</v>
      </c>
      <c r="G63" s="22">
        <v>4.6224959999999999</v>
      </c>
      <c r="H63" s="22">
        <v>0.154083</v>
      </c>
    </row>
    <row r="64" spans="1:8" x14ac:dyDescent="0.2">
      <c r="A64" s="20" t="s">
        <v>365</v>
      </c>
      <c r="B64" s="21">
        <v>277</v>
      </c>
      <c r="C64" s="22">
        <v>54.512635000000003</v>
      </c>
      <c r="D64" s="22">
        <v>33.574007000000002</v>
      </c>
      <c r="E64" s="22">
        <v>6.4981949999999999</v>
      </c>
      <c r="F64" s="22">
        <v>0</v>
      </c>
      <c r="G64" s="22">
        <v>7.9422379999999997</v>
      </c>
      <c r="H64" s="22">
        <v>0</v>
      </c>
    </row>
    <row r="65" spans="1:8" x14ac:dyDescent="0.2">
      <c r="A65" s="20" t="s">
        <v>366</v>
      </c>
      <c r="B65" s="21">
        <v>65</v>
      </c>
      <c r="C65" s="22">
        <v>7.6923079999999997</v>
      </c>
      <c r="D65" s="22">
        <v>6.1538459999999997</v>
      </c>
      <c r="E65" s="22">
        <v>0</v>
      </c>
      <c r="F65" s="22">
        <v>9.2307690000000004</v>
      </c>
      <c r="G65" s="22">
        <v>3.0769229999999999</v>
      </c>
      <c r="H65" s="22">
        <v>76.923077000000006</v>
      </c>
    </row>
    <row r="66" spans="1:8" x14ac:dyDescent="0.2">
      <c r="A66" s="9" t="s">
        <v>367</v>
      </c>
      <c r="B66" s="9"/>
      <c r="C66" s="9"/>
      <c r="D66" s="9"/>
      <c r="E66" s="9"/>
      <c r="F66" s="9"/>
      <c r="G66" s="9"/>
      <c r="H66" s="9"/>
    </row>
    <row r="67" spans="1:8" x14ac:dyDescent="0.2">
      <c r="A67" s="20" t="s">
        <v>368</v>
      </c>
      <c r="B67" s="21">
        <v>537</v>
      </c>
      <c r="C67" s="22">
        <v>100</v>
      </c>
      <c r="D67" s="22">
        <v>0</v>
      </c>
      <c r="E67" s="22">
        <v>0</v>
      </c>
      <c r="F67" s="22">
        <v>0</v>
      </c>
      <c r="G67" s="22">
        <v>0</v>
      </c>
      <c r="H67" s="22">
        <v>0</v>
      </c>
    </row>
    <row r="68" spans="1:8" x14ac:dyDescent="0.2">
      <c r="A68" s="20" t="s">
        <v>180</v>
      </c>
      <c r="B68" s="21">
        <v>1667</v>
      </c>
      <c r="C68" s="22">
        <v>0</v>
      </c>
      <c r="D68" s="22">
        <v>100</v>
      </c>
      <c r="E68" s="22">
        <v>3.9592079999999998</v>
      </c>
      <c r="F68" s="22">
        <v>28.674264999999998</v>
      </c>
      <c r="G68" s="22">
        <v>1.4997</v>
      </c>
      <c r="H68" s="22">
        <v>0</v>
      </c>
    </row>
    <row r="69" spans="1:8" x14ac:dyDescent="0.2">
      <c r="A69" s="20" t="s">
        <v>369</v>
      </c>
      <c r="B69" s="21">
        <v>99</v>
      </c>
      <c r="C69" s="22">
        <v>0</v>
      </c>
      <c r="D69" s="22">
        <v>66.666667000000004</v>
      </c>
      <c r="E69" s="22">
        <v>100</v>
      </c>
      <c r="F69" s="22">
        <v>28.282827999999999</v>
      </c>
      <c r="G69" s="22">
        <v>8.0808079999999993</v>
      </c>
      <c r="H69" s="22">
        <v>0</v>
      </c>
    </row>
    <row r="70" spans="1:8" x14ac:dyDescent="0.2">
      <c r="A70" s="20" t="s">
        <v>370</v>
      </c>
      <c r="B70" s="21">
        <v>819</v>
      </c>
      <c r="C70" s="22">
        <v>0</v>
      </c>
      <c r="D70" s="22">
        <v>58.363858</v>
      </c>
      <c r="E70" s="22">
        <v>3.418803</v>
      </c>
      <c r="F70" s="22">
        <v>100</v>
      </c>
      <c r="G70" s="22">
        <v>3.6630039999999999</v>
      </c>
      <c r="H70" s="22">
        <v>0</v>
      </c>
    </row>
    <row r="71" spans="1:8" x14ac:dyDescent="0.2">
      <c r="A71" s="20" t="s">
        <v>371</v>
      </c>
      <c r="B71" s="21">
        <v>87</v>
      </c>
      <c r="C71" s="22">
        <v>0</v>
      </c>
      <c r="D71" s="22">
        <v>28.735631999999999</v>
      </c>
      <c r="E71" s="22">
        <v>9.1954019999999996</v>
      </c>
      <c r="F71" s="22">
        <v>34.482759000000001</v>
      </c>
      <c r="G71" s="22">
        <v>100</v>
      </c>
      <c r="H71" s="22">
        <v>0</v>
      </c>
    </row>
    <row r="72" spans="1:8" x14ac:dyDescent="0.2">
      <c r="A72" s="20" t="s">
        <v>366</v>
      </c>
      <c r="B72" s="21">
        <v>55</v>
      </c>
      <c r="C72" s="22">
        <v>0</v>
      </c>
      <c r="D72" s="22">
        <v>0</v>
      </c>
      <c r="E72" s="22">
        <v>0</v>
      </c>
      <c r="F72" s="22">
        <v>0</v>
      </c>
      <c r="G72" s="22">
        <v>0</v>
      </c>
      <c r="H72" s="22">
        <v>100</v>
      </c>
    </row>
    <row r="73" spans="1:8" x14ac:dyDescent="0.2">
      <c r="A73" s="9" t="s">
        <v>372</v>
      </c>
      <c r="B73" s="9"/>
      <c r="C73" s="9"/>
      <c r="D73" s="9"/>
      <c r="E73" s="9"/>
      <c r="F73" s="9"/>
      <c r="G73" s="9"/>
      <c r="H73" s="9"/>
    </row>
    <row r="74" spans="1:8" x14ac:dyDescent="0.2">
      <c r="A74" s="20" t="s">
        <v>373</v>
      </c>
      <c r="B74" s="21">
        <v>537</v>
      </c>
      <c r="C74" s="22">
        <v>100</v>
      </c>
      <c r="D74" s="22">
        <v>0</v>
      </c>
      <c r="E74" s="22">
        <v>0</v>
      </c>
      <c r="F74" s="22">
        <v>0</v>
      </c>
      <c r="G74" s="22">
        <v>0</v>
      </c>
      <c r="H74" s="22">
        <v>0</v>
      </c>
    </row>
    <row r="75" spans="1:8" x14ac:dyDescent="0.2">
      <c r="A75" s="20" t="s">
        <v>374</v>
      </c>
      <c r="B75" s="21">
        <v>1329</v>
      </c>
      <c r="C75" s="22">
        <v>0</v>
      </c>
      <c r="D75" s="22">
        <v>85.929270000000002</v>
      </c>
      <c r="E75" s="22">
        <v>1.203913</v>
      </c>
      <c r="F75" s="22">
        <v>11.286682000000001</v>
      </c>
      <c r="G75" s="22">
        <v>1.504891</v>
      </c>
      <c r="H75" s="22">
        <v>7.5245000000000006E-2</v>
      </c>
    </row>
    <row r="76" spans="1:8" x14ac:dyDescent="0.2">
      <c r="A76" s="20" t="s">
        <v>375</v>
      </c>
      <c r="B76" s="21">
        <v>406</v>
      </c>
      <c r="C76" s="22">
        <v>0</v>
      </c>
      <c r="D76" s="22">
        <v>75.369457999999995</v>
      </c>
      <c r="E76" s="22">
        <v>11.576355</v>
      </c>
      <c r="F76" s="22">
        <v>85.221675000000005</v>
      </c>
      <c r="G76" s="22">
        <v>4.1871919999999996</v>
      </c>
      <c r="H76" s="22">
        <v>0.49261100000000002</v>
      </c>
    </row>
    <row r="77" spans="1:8" x14ac:dyDescent="0.2">
      <c r="A77" s="20" t="s">
        <v>376</v>
      </c>
      <c r="B77" s="21">
        <v>152</v>
      </c>
      <c r="C77" s="22">
        <v>0</v>
      </c>
      <c r="D77" s="22">
        <v>69.736841999999996</v>
      </c>
      <c r="E77" s="22">
        <v>12.5</v>
      </c>
      <c r="F77" s="22">
        <v>93.421053000000001</v>
      </c>
      <c r="G77" s="22">
        <v>8.5526319999999991</v>
      </c>
      <c r="H77" s="22">
        <v>0</v>
      </c>
    </row>
    <row r="78" spans="1:8" x14ac:dyDescent="0.2">
      <c r="A78" s="20" t="s">
        <v>377</v>
      </c>
      <c r="B78" s="21">
        <v>88</v>
      </c>
      <c r="C78" s="22">
        <v>0</v>
      </c>
      <c r="D78" s="22">
        <v>50</v>
      </c>
      <c r="E78" s="22">
        <v>11.363636</v>
      </c>
      <c r="F78" s="22">
        <v>93.181818000000007</v>
      </c>
      <c r="G78" s="22">
        <v>17.045455</v>
      </c>
      <c r="H78" s="22">
        <v>1.1363639999999999</v>
      </c>
    </row>
    <row r="79" spans="1:8" x14ac:dyDescent="0.2">
      <c r="A79" s="20" t="s">
        <v>378</v>
      </c>
      <c r="B79" s="21">
        <v>84</v>
      </c>
      <c r="C79" s="22">
        <v>0</v>
      </c>
      <c r="D79" s="22">
        <v>71.428571000000005</v>
      </c>
      <c r="E79" s="22">
        <v>7.1428570000000002</v>
      </c>
      <c r="F79" s="22">
        <v>95.238095000000001</v>
      </c>
      <c r="G79" s="22">
        <v>11.904762</v>
      </c>
      <c r="H79" s="22">
        <v>1.1904760000000001</v>
      </c>
    </row>
    <row r="80" spans="1:8" x14ac:dyDescent="0.2">
      <c r="A80" s="20" t="s">
        <v>366</v>
      </c>
      <c r="B80" s="21">
        <v>81</v>
      </c>
      <c r="C80" s="22">
        <v>0</v>
      </c>
      <c r="D80" s="22">
        <v>11.111110999999999</v>
      </c>
      <c r="E80" s="22">
        <v>1.2345680000000001</v>
      </c>
      <c r="F80" s="22">
        <v>23.456790000000002</v>
      </c>
      <c r="G80" s="22">
        <v>14.814814999999999</v>
      </c>
      <c r="H80" s="22">
        <v>61.728394999999999</v>
      </c>
    </row>
    <row r="81" spans="1:8" x14ac:dyDescent="0.2">
      <c r="A81" s="9" t="s">
        <v>379</v>
      </c>
      <c r="B81" s="9"/>
      <c r="C81" s="9"/>
      <c r="D81" s="9"/>
      <c r="E81" s="9"/>
      <c r="F81" s="9"/>
      <c r="G81" s="9"/>
      <c r="H81" s="9"/>
    </row>
    <row r="82" spans="1:8" x14ac:dyDescent="0.2">
      <c r="A82" s="20" t="s">
        <v>380</v>
      </c>
      <c r="B82" s="21">
        <v>788</v>
      </c>
      <c r="C82" s="22">
        <v>18.654821999999999</v>
      </c>
      <c r="D82" s="22">
        <v>69.035533000000001</v>
      </c>
      <c r="E82" s="22">
        <v>6.0913709999999996</v>
      </c>
      <c r="F82" s="22">
        <v>35.279187999999998</v>
      </c>
      <c r="G82" s="22">
        <v>2.7918780000000001</v>
      </c>
      <c r="H82" s="22">
        <v>0.12690399999999999</v>
      </c>
    </row>
    <row r="83" spans="1:8" x14ac:dyDescent="0.2">
      <c r="A83" s="20" t="s">
        <v>381</v>
      </c>
      <c r="B83" s="21">
        <v>1824</v>
      </c>
      <c r="C83" s="22">
        <v>21.217105</v>
      </c>
      <c r="D83" s="22">
        <v>61.074561000000003</v>
      </c>
      <c r="E83" s="22">
        <v>2.7960530000000001</v>
      </c>
      <c r="F83" s="22">
        <v>29.495614</v>
      </c>
      <c r="G83" s="22">
        <v>3.508772</v>
      </c>
      <c r="H83" s="22">
        <v>0.27412300000000001</v>
      </c>
    </row>
    <row r="84" spans="1:8" x14ac:dyDescent="0.2">
      <c r="A84" s="20" t="s">
        <v>366</v>
      </c>
      <c r="B84" s="21">
        <v>65</v>
      </c>
      <c r="C84" s="22">
        <v>4.6153849999999998</v>
      </c>
      <c r="D84" s="22">
        <v>13.846154</v>
      </c>
      <c r="E84" s="22">
        <v>0</v>
      </c>
      <c r="F84" s="22">
        <v>4.6153849999999998</v>
      </c>
      <c r="G84" s="22">
        <v>1.538462</v>
      </c>
      <c r="H84" s="22">
        <v>75.384614999999997</v>
      </c>
    </row>
    <row r="85" spans="1:8" x14ac:dyDescent="0.2">
      <c r="A85" s="9" t="s">
        <v>382</v>
      </c>
      <c r="B85" s="9"/>
      <c r="C85" s="9"/>
      <c r="D85" s="9"/>
      <c r="E85" s="9"/>
      <c r="F85" s="9"/>
      <c r="G85" s="9"/>
      <c r="H85" s="9"/>
    </row>
    <row r="86" spans="1:8" x14ac:dyDescent="0.2">
      <c r="A86" s="20" t="s">
        <v>383</v>
      </c>
      <c r="B86" s="21">
        <v>393</v>
      </c>
      <c r="C86" s="22">
        <v>19.083969</v>
      </c>
      <c r="D86" s="22">
        <v>70.229007999999993</v>
      </c>
      <c r="E86" s="22">
        <v>5.0890589999999998</v>
      </c>
      <c r="F86" s="22">
        <v>34.860050999999999</v>
      </c>
      <c r="G86" s="22">
        <v>2.7989820000000001</v>
      </c>
      <c r="H86" s="22">
        <v>0</v>
      </c>
    </row>
    <row r="87" spans="1:8" x14ac:dyDescent="0.2">
      <c r="A87" s="20" t="s">
        <v>181</v>
      </c>
      <c r="B87" s="21">
        <v>1944</v>
      </c>
      <c r="C87" s="22">
        <v>19.393004000000001</v>
      </c>
      <c r="D87" s="22">
        <v>63.786008000000002</v>
      </c>
      <c r="E87" s="22">
        <v>3.6008230000000001</v>
      </c>
      <c r="F87" s="22">
        <v>30.349793999999999</v>
      </c>
      <c r="G87" s="22">
        <v>3.652263</v>
      </c>
      <c r="H87" s="22">
        <v>0.25720199999999999</v>
      </c>
    </row>
    <row r="88" spans="1:8" x14ac:dyDescent="0.2">
      <c r="A88" s="20" t="s">
        <v>182</v>
      </c>
      <c r="B88" s="21">
        <v>38</v>
      </c>
      <c r="C88" s="22">
        <v>23.684211000000001</v>
      </c>
      <c r="D88" s="22">
        <v>63.157895000000003</v>
      </c>
      <c r="E88" s="22">
        <v>2.6315789999999999</v>
      </c>
      <c r="F88" s="22">
        <v>36.842104999999997</v>
      </c>
      <c r="G88" s="22">
        <v>0</v>
      </c>
      <c r="H88" s="22">
        <v>0</v>
      </c>
    </row>
    <row r="89" spans="1:8" x14ac:dyDescent="0.2">
      <c r="A89" s="20" t="s">
        <v>384</v>
      </c>
      <c r="B89" s="21">
        <v>36</v>
      </c>
      <c r="C89" s="22">
        <v>33.333333000000003</v>
      </c>
      <c r="D89" s="22">
        <v>47.222222000000002</v>
      </c>
      <c r="E89" s="22">
        <v>5.5555560000000002</v>
      </c>
      <c r="F89" s="22">
        <v>36.111111000000001</v>
      </c>
      <c r="G89" s="22">
        <v>0</v>
      </c>
      <c r="H89" s="22">
        <v>0</v>
      </c>
    </row>
    <row r="90" spans="1:8" x14ac:dyDescent="0.2">
      <c r="A90" s="20" t="s">
        <v>183</v>
      </c>
      <c r="B90" s="21">
        <v>53</v>
      </c>
      <c r="C90" s="22">
        <v>22.641508999999999</v>
      </c>
      <c r="D90" s="22">
        <v>60.377358000000001</v>
      </c>
      <c r="E90" s="22">
        <v>5.6603770000000004</v>
      </c>
      <c r="F90" s="22">
        <v>32.075471999999998</v>
      </c>
      <c r="G90" s="22">
        <v>1.886792</v>
      </c>
      <c r="H90" s="22">
        <v>0</v>
      </c>
    </row>
    <row r="91" spans="1:8" x14ac:dyDescent="0.2">
      <c r="A91" s="20" t="s">
        <v>385</v>
      </c>
      <c r="B91" s="21">
        <v>22</v>
      </c>
      <c r="C91" s="22">
        <v>9.0909089999999999</v>
      </c>
      <c r="D91" s="22">
        <v>13.636364</v>
      </c>
      <c r="E91" s="22">
        <v>0</v>
      </c>
      <c r="F91" s="22">
        <v>81.818181999999993</v>
      </c>
      <c r="G91" s="22">
        <v>0</v>
      </c>
      <c r="H91" s="22">
        <v>0</v>
      </c>
    </row>
    <row r="92" spans="1:8" x14ac:dyDescent="0.2">
      <c r="A92" s="20" t="s">
        <v>386</v>
      </c>
      <c r="B92" s="21">
        <v>32</v>
      </c>
      <c r="C92" s="22">
        <v>75</v>
      </c>
      <c r="D92" s="22">
        <v>25</v>
      </c>
      <c r="E92" s="22">
        <v>0</v>
      </c>
      <c r="F92" s="22">
        <v>0</v>
      </c>
      <c r="G92" s="22">
        <v>0</v>
      </c>
      <c r="H92" s="22">
        <v>0</v>
      </c>
    </row>
    <row r="93" spans="1:8" x14ac:dyDescent="0.2">
      <c r="A93" s="20" t="s">
        <v>387</v>
      </c>
      <c r="B93" s="21">
        <v>9</v>
      </c>
      <c r="C93" s="22">
        <v>0</v>
      </c>
      <c r="D93" s="22">
        <v>100</v>
      </c>
      <c r="E93" s="22">
        <v>0</v>
      </c>
      <c r="F93" s="22">
        <v>33.333333000000003</v>
      </c>
      <c r="G93" s="22">
        <v>0</v>
      </c>
      <c r="H93" s="22">
        <v>0</v>
      </c>
    </row>
    <row r="94" spans="1:8" x14ac:dyDescent="0.2">
      <c r="A94" s="20" t="s">
        <v>366</v>
      </c>
      <c r="B94" s="21">
        <v>150</v>
      </c>
      <c r="C94" s="22">
        <v>17.333333</v>
      </c>
      <c r="D94" s="22">
        <v>38.666666999999997</v>
      </c>
      <c r="E94" s="22">
        <v>2</v>
      </c>
      <c r="F94" s="22">
        <v>18</v>
      </c>
      <c r="G94" s="22">
        <v>2.6666669999999999</v>
      </c>
      <c r="H94" s="22">
        <v>33.333333000000003</v>
      </c>
    </row>
    <row r="95" spans="1:8" x14ac:dyDescent="0.2">
      <c r="A95" s="9" t="s">
        <v>388</v>
      </c>
      <c r="B95" s="9"/>
      <c r="C95" s="9"/>
      <c r="D95" s="9"/>
      <c r="E95" s="9"/>
      <c r="F95" s="9"/>
      <c r="G95" s="9"/>
      <c r="H95" s="9"/>
    </row>
    <row r="96" spans="1:8" x14ac:dyDescent="0.2">
      <c r="A96" s="20" t="s">
        <v>184</v>
      </c>
      <c r="B96" s="21">
        <v>54</v>
      </c>
      <c r="C96" s="22">
        <v>38.888888999999999</v>
      </c>
      <c r="D96" s="22">
        <v>46.296295999999998</v>
      </c>
      <c r="E96" s="22">
        <v>3.7037040000000001</v>
      </c>
      <c r="F96" s="22">
        <v>12.962963</v>
      </c>
      <c r="G96" s="22">
        <v>3.7037040000000001</v>
      </c>
      <c r="H96" s="22">
        <v>1.8518520000000001</v>
      </c>
    </row>
    <row r="97" spans="1:8" x14ac:dyDescent="0.2">
      <c r="A97" s="20" t="s">
        <v>185</v>
      </c>
      <c r="B97" s="21">
        <v>196</v>
      </c>
      <c r="C97" s="22">
        <v>52.040816</v>
      </c>
      <c r="D97" s="22">
        <v>34.693877999999998</v>
      </c>
      <c r="E97" s="22">
        <v>3.0612240000000002</v>
      </c>
      <c r="F97" s="22">
        <v>12.244897999999999</v>
      </c>
      <c r="G97" s="22">
        <v>2.040816</v>
      </c>
      <c r="H97" s="22">
        <v>0</v>
      </c>
    </row>
    <row r="98" spans="1:8" x14ac:dyDescent="0.2">
      <c r="A98" s="20" t="s">
        <v>186</v>
      </c>
      <c r="B98" s="21">
        <v>310</v>
      </c>
      <c r="C98" s="22">
        <v>42.258065000000002</v>
      </c>
      <c r="D98" s="22">
        <v>40.645161000000002</v>
      </c>
      <c r="E98" s="22">
        <v>1.2903230000000001</v>
      </c>
      <c r="F98" s="22">
        <v>17.741935000000002</v>
      </c>
      <c r="G98" s="22">
        <v>4.5161290000000003</v>
      </c>
      <c r="H98" s="22">
        <v>0.32258100000000001</v>
      </c>
    </row>
    <row r="99" spans="1:8" x14ac:dyDescent="0.2">
      <c r="A99" s="20" t="s">
        <v>187</v>
      </c>
      <c r="B99" s="21">
        <v>385</v>
      </c>
      <c r="C99" s="22">
        <v>25.454545</v>
      </c>
      <c r="D99" s="22">
        <v>59.480519000000001</v>
      </c>
      <c r="E99" s="22">
        <v>3.1168830000000001</v>
      </c>
      <c r="F99" s="22">
        <v>20.259740000000001</v>
      </c>
      <c r="G99" s="22">
        <v>3.1168830000000001</v>
      </c>
      <c r="H99" s="22">
        <v>0.51948099999999997</v>
      </c>
    </row>
    <row r="100" spans="1:8" x14ac:dyDescent="0.2">
      <c r="A100" s="20" t="s">
        <v>188</v>
      </c>
      <c r="B100" s="21">
        <v>361</v>
      </c>
      <c r="C100" s="22">
        <v>7.202216</v>
      </c>
      <c r="D100" s="22">
        <v>80.886426999999998</v>
      </c>
      <c r="E100" s="22">
        <v>4.155125</v>
      </c>
      <c r="F100" s="22">
        <v>24.376730999999999</v>
      </c>
      <c r="G100" s="22">
        <v>1.108033</v>
      </c>
      <c r="H100" s="22">
        <v>0</v>
      </c>
    </row>
    <row r="101" spans="1:8" x14ac:dyDescent="0.2">
      <c r="A101" s="20" t="s">
        <v>189</v>
      </c>
      <c r="B101" s="21">
        <v>315</v>
      </c>
      <c r="C101" s="22">
        <v>5.0793650000000001</v>
      </c>
      <c r="D101" s="22">
        <v>80.317459999999997</v>
      </c>
      <c r="E101" s="22">
        <v>3.1746029999999998</v>
      </c>
      <c r="F101" s="22">
        <v>31.428571000000002</v>
      </c>
      <c r="G101" s="22">
        <v>2.5396830000000001</v>
      </c>
      <c r="H101" s="22">
        <v>0</v>
      </c>
    </row>
    <row r="102" spans="1:8" x14ac:dyDescent="0.2">
      <c r="A102" s="20" t="s">
        <v>190</v>
      </c>
      <c r="B102" s="21">
        <v>364</v>
      </c>
      <c r="C102" s="22">
        <v>4.3956039999999996</v>
      </c>
      <c r="D102" s="22">
        <v>76.923077000000006</v>
      </c>
      <c r="E102" s="22">
        <v>6.3186809999999998</v>
      </c>
      <c r="F102" s="22">
        <v>39.56044</v>
      </c>
      <c r="G102" s="22">
        <v>3.5714290000000002</v>
      </c>
      <c r="H102" s="22">
        <v>0</v>
      </c>
    </row>
    <row r="103" spans="1:8" x14ac:dyDescent="0.2">
      <c r="A103" s="20" t="s">
        <v>191</v>
      </c>
      <c r="B103" s="21">
        <v>267</v>
      </c>
      <c r="C103" s="22">
        <v>1.8726590000000001</v>
      </c>
      <c r="D103" s="22">
        <v>78.277153999999996</v>
      </c>
      <c r="E103" s="22">
        <v>6.3670410000000004</v>
      </c>
      <c r="F103" s="22">
        <v>59.550561999999999</v>
      </c>
      <c r="G103" s="22">
        <v>5.9925090000000001</v>
      </c>
      <c r="H103" s="22">
        <v>0.37453199999999998</v>
      </c>
    </row>
    <row r="104" spans="1:8" x14ac:dyDescent="0.2">
      <c r="A104" s="20" t="s">
        <v>192</v>
      </c>
      <c r="B104" s="21">
        <v>90</v>
      </c>
      <c r="C104" s="22">
        <v>0</v>
      </c>
      <c r="D104" s="22">
        <v>73.333332999999996</v>
      </c>
      <c r="E104" s="22">
        <v>2.2222219999999999</v>
      </c>
      <c r="F104" s="22">
        <v>75.555555999999996</v>
      </c>
      <c r="G104" s="22">
        <v>3.3333330000000001</v>
      </c>
      <c r="H104" s="22">
        <v>0</v>
      </c>
    </row>
    <row r="105" spans="1:8" x14ac:dyDescent="0.2">
      <c r="A105" s="20" t="s">
        <v>193</v>
      </c>
      <c r="B105" s="21">
        <v>94</v>
      </c>
      <c r="C105" s="22">
        <v>3.1914889999999998</v>
      </c>
      <c r="D105" s="22">
        <v>82.978723000000002</v>
      </c>
      <c r="E105" s="22">
        <v>8.5106380000000001</v>
      </c>
      <c r="F105" s="22">
        <v>60.638297999999999</v>
      </c>
      <c r="G105" s="22">
        <v>4.2553190000000001</v>
      </c>
      <c r="H105" s="22">
        <v>0</v>
      </c>
    </row>
    <row r="106" spans="1:8" x14ac:dyDescent="0.2">
      <c r="A106" s="20" t="s">
        <v>389</v>
      </c>
      <c r="B106" s="21">
        <v>47</v>
      </c>
      <c r="C106" s="22">
        <v>72.340425999999994</v>
      </c>
      <c r="D106" s="22">
        <v>14.893617000000001</v>
      </c>
      <c r="E106" s="22">
        <v>0</v>
      </c>
      <c r="F106" s="22">
        <v>8.5106380000000001</v>
      </c>
      <c r="G106" s="22">
        <v>6.3829789999999997</v>
      </c>
      <c r="H106" s="22">
        <v>0</v>
      </c>
    </row>
    <row r="107" spans="1:8" x14ac:dyDescent="0.2">
      <c r="A107" s="20" t="s">
        <v>366</v>
      </c>
      <c r="B107" s="21">
        <v>194</v>
      </c>
      <c r="C107" s="22">
        <v>43.814433000000001</v>
      </c>
      <c r="D107" s="22">
        <v>17.525773000000001</v>
      </c>
      <c r="E107" s="22">
        <v>0</v>
      </c>
      <c r="F107" s="22">
        <v>18.556701</v>
      </c>
      <c r="G107" s="22">
        <v>2.0618560000000001</v>
      </c>
      <c r="H107" s="22">
        <v>25.773195999999999</v>
      </c>
    </row>
    <row r="108" spans="1:8" x14ac:dyDescent="0.2">
      <c r="A108" s="9" t="s">
        <v>390</v>
      </c>
      <c r="B108" s="9"/>
      <c r="C108" s="9"/>
      <c r="D108" s="9"/>
      <c r="E108" s="9"/>
      <c r="F108" s="9"/>
      <c r="G108" s="9"/>
      <c r="H108" s="9"/>
    </row>
    <row r="109" spans="1:8" x14ac:dyDescent="0.2">
      <c r="A109" s="20" t="s">
        <v>391</v>
      </c>
      <c r="B109" s="21">
        <v>633</v>
      </c>
      <c r="C109" s="22">
        <v>22.432859000000001</v>
      </c>
      <c r="D109" s="22">
        <v>60.663507000000003</v>
      </c>
      <c r="E109" s="22">
        <v>3.317536</v>
      </c>
      <c r="F109" s="22">
        <v>30.173776</v>
      </c>
      <c r="G109" s="22">
        <v>2.8436020000000002</v>
      </c>
      <c r="H109" s="22">
        <v>2.2116899999999999</v>
      </c>
    </row>
    <row r="110" spans="1:8" x14ac:dyDescent="0.2">
      <c r="A110" s="20" t="s">
        <v>392</v>
      </c>
      <c r="B110" s="21">
        <v>1123</v>
      </c>
      <c r="C110" s="22">
        <v>20.302759999999999</v>
      </c>
      <c r="D110" s="22">
        <v>61.086376000000001</v>
      </c>
      <c r="E110" s="22">
        <v>2.7604630000000001</v>
      </c>
      <c r="F110" s="22">
        <v>29.652716000000002</v>
      </c>
      <c r="G110" s="22">
        <v>3.650935</v>
      </c>
      <c r="H110" s="22">
        <v>2.2261799999999998</v>
      </c>
    </row>
    <row r="111" spans="1:8" x14ac:dyDescent="0.2">
      <c r="A111" s="20" t="s">
        <v>393</v>
      </c>
      <c r="B111" s="21">
        <v>660</v>
      </c>
      <c r="C111" s="22">
        <v>18.484848</v>
      </c>
      <c r="D111" s="22">
        <v>64.393939000000003</v>
      </c>
      <c r="E111" s="22">
        <v>5.3030299999999997</v>
      </c>
      <c r="F111" s="22">
        <v>30.909091</v>
      </c>
      <c r="G111" s="22">
        <v>2.7272729999999998</v>
      </c>
      <c r="H111" s="22">
        <v>1.6666669999999999</v>
      </c>
    </row>
    <row r="112" spans="1:8" x14ac:dyDescent="0.2">
      <c r="A112" s="20" t="s">
        <v>394</v>
      </c>
      <c r="B112" s="21">
        <v>261</v>
      </c>
      <c r="C112" s="22">
        <v>17.241378999999998</v>
      </c>
      <c r="D112" s="22">
        <v>65.900383000000005</v>
      </c>
      <c r="E112" s="22">
        <v>4.5977009999999998</v>
      </c>
      <c r="F112" s="22">
        <v>34.865900000000003</v>
      </c>
      <c r="G112" s="22">
        <v>3.8314180000000002</v>
      </c>
      <c r="H112" s="22">
        <v>1.9157090000000001</v>
      </c>
    </row>
    <row r="113" spans="1:8" x14ac:dyDescent="0.2">
      <c r="A113" s="9" t="s">
        <v>395</v>
      </c>
      <c r="B113" s="9"/>
      <c r="C113" s="9"/>
      <c r="D113" s="9"/>
      <c r="E113" s="9"/>
      <c r="F113" s="9"/>
      <c r="G113" s="9"/>
      <c r="H113" s="9"/>
    </row>
    <row r="114" spans="1:8" x14ac:dyDescent="0.2">
      <c r="A114" s="20" t="s">
        <v>396</v>
      </c>
      <c r="B114" s="21">
        <v>329</v>
      </c>
      <c r="C114" s="22">
        <v>22.492401000000001</v>
      </c>
      <c r="D114" s="22">
        <v>55.319149000000003</v>
      </c>
      <c r="E114" s="22">
        <v>4.5592709999999999</v>
      </c>
      <c r="F114" s="22">
        <v>31.306991</v>
      </c>
      <c r="G114" s="22">
        <v>4.8632220000000004</v>
      </c>
      <c r="H114" s="22">
        <v>2.1276600000000001</v>
      </c>
    </row>
    <row r="115" spans="1:8" x14ac:dyDescent="0.2">
      <c r="A115" s="20" t="s">
        <v>397</v>
      </c>
      <c r="B115" s="21">
        <v>828</v>
      </c>
      <c r="C115" s="22">
        <v>20.410627999999999</v>
      </c>
      <c r="D115" s="22">
        <v>63.52657</v>
      </c>
      <c r="E115" s="22">
        <v>3.2608700000000002</v>
      </c>
      <c r="F115" s="22">
        <v>30.555555999999999</v>
      </c>
      <c r="G115" s="22">
        <v>3.0193240000000001</v>
      </c>
      <c r="H115" s="22">
        <v>1.6908209999999999</v>
      </c>
    </row>
    <row r="116" spans="1:8" x14ac:dyDescent="0.2">
      <c r="A116" s="20" t="s">
        <v>879</v>
      </c>
      <c r="B116" s="21">
        <v>499</v>
      </c>
      <c r="C116" s="22">
        <v>14.228457000000001</v>
      </c>
      <c r="D116" s="22">
        <v>65.731463000000005</v>
      </c>
      <c r="E116" s="22">
        <v>5.6112219999999997</v>
      </c>
      <c r="F116" s="22">
        <v>36.673347</v>
      </c>
      <c r="G116" s="22">
        <v>1.803607</v>
      </c>
      <c r="H116" s="22">
        <v>1.803607</v>
      </c>
    </row>
    <row r="117" spans="1:8" x14ac:dyDescent="0.2">
      <c r="A117" s="20" t="s">
        <v>398</v>
      </c>
      <c r="B117" s="21">
        <v>468</v>
      </c>
      <c r="C117" s="22">
        <v>20.940170999999999</v>
      </c>
      <c r="D117" s="22">
        <v>61.752136999999998</v>
      </c>
      <c r="E117" s="22">
        <v>3.418803</v>
      </c>
      <c r="F117" s="22">
        <v>28.205127999999998</v>
      </c>
      <c r="G117" s="22">
        <v>4.273504</v>
      </c>
      <c r="H117" s="22">
        <v>2.3504269999999998</v>
      </c>
    </row>
    <row r="118" spans="1:8" x14ac:dyDescent="0.2">
      <c r="A118" s="20" t="s">
        <v>399</v>
      </c>
      <c r="B118" s="21">
        <v>257</v>
      </c>
      <c r="C118" s="22">
        <v>20.622568000000001</v>
      </c>
      <c r="D118" s="22">
        <v>61.478599000000003</v>
      </c>
      <c r="E118" s="22">
        <v>2.3346300000000002</v>
      </c>
      <c r="F118" s="22">
        <v>31.128405000000001</v>
      </c>
      <c r="G118" s="22">
        <v>3.1128399999999998</v>
      </c>
      <c r="H118" s="22">
        <v>2.3346300000000002</v>
      </c>
    </row>
    <row r="119" spans="1:8" x14ac:dyDescent="0.2">
      <c r="A119" s="20" t="s">
        <v>400</v>
      </c>
      <c r="B119" s="21">
        <v>296</v>
      </c>
      <c r="C119" s="22">
        <v>24.324324000000001</v>
      </c>
      <c r="D119" s="22">
        <v>62.162162000000002</v>
      </c>
      <c r="E119" s="22">
        <v>2.364865</v>
      </c>
      <c r="F119" s="22">
        <v>22.972973</v>
      </c>
      <c r="G119" s="22">
        <v>3.0405410000000002</v>
      </c>
      <c r="H119" s="22">
        <v>2.7027030000000001</v>
      </c>
    </row>
    <row r="120" spans="1:8" x14ac:dyDescent="0.2">
      <c r="A120" s="9" t="s">
        <v>401</v>
      </c>
      <c r="B120" s="9"/>
      <c r="C120" s="9"/>
      <c r="D120" s="9"/>
      <c r="E120" s="9"/>
      <c r="F120" s="9"/>
      <c r="G120" s="9"/>
      <c r="H120" s="9"/>
    </row>
    <row r="121" spans="1:8" x14ac:dyDescent="0.2">
      <c r="A121" s="20" t="s">
        <v>878</v>
      </c>
      <c r="B121" s="21">
        <v>116</v>
      </c>
      <c r="C121" s="22">
        <v>25</v>
      </c>
      <c r="D121" s="22">
        <v>61.206896999999998</v>
      </c>
      <c r="E121" s="22">
        <v>3.4482759999999999</v>
      </c>
      <c r="F121" s="22">
        <v>21.551724</v>
      </c>
      <c r="G121" s="22">
        <v>2.5862069999999999</v>
      </c>
      <c r="H121" s="22">
        <v>0</v>
      </c>
    </row>
    <row r="122" spans="1:8" x14ac:dyDescent="0.2">
      <c r="A122" s="20" t="s">
        <v>402</v>
      </c>
      <c r="B122" s="21">
        <v>213</v>
      </c>
      <c r="C122" s="22">
        <v>21.126760999999998</v>
      </c>
      <c r="D122" s="22">
        <v>52.112676</v>
      </c>
      <c r="E122" s="22">
        <v>5.1643189999999999</v>
      </c>
      <c r="F122" s="22">
        <v>36.619717999999999</v>
      </c>
      <c r="G122" s="22">
        <v>6.1032859999999998</v>
      </c>
      <c r="H122" s="22">
        <v>3.2863850000000001</v>
      </c>
    </row>
    <row r="123" spans="1:8" x14ac:dyDescent="0.2">
      <c r="A123" s="20" t="s">
        <v>397</v>
      </c>
      <c r="B123" s="21">
        <v>828</v>
      </c>
      <c r="C123" s="22">
        <v>20.410627999999999</v>
      </c>
      <c r="D123" s="22">
        <v>63.52657</v>
      </c>
      <c r="E123" s="22">
        <v>3.2608700000000002</v>
      </c>
      <c r="F123" s="22">
        <v>30.555555999999999</v>
      </c>
      <c r="G123" s="22">
        <v>3.0193240000000001</v>
      </c>
      <c r="H123" s="22">
        <v>1.6908209999999999</v>
      </c>
    </row>
    <row r="124" spans="1:8" x14ac:dyDescent="0.2">
      <c r="A124" s="20" t="s">
        <v>403</v>
      </c>
      <c r="B124" s="21">
        <v>133</v>
      </c>
      <c r="C124" s="22">
        <v>6.7669170000000003</v>
      </c>
      <c r="D124" s="22">
        <v>75.187970000000007</v>
      </c>
      <c r="E124" s="22">
        <v>8.2706769999999992</v>
      </c>
      <c r="F124" s="22">
        <v>32.330826999999999</v>
      </c>
      <c r="G124" s="22">
        <v>1.5037590000000001</v>
      </c>
      <c r="H124" s="22">
        <v>3.0075189999999998</v>
      </c>
    </row>
    <row r="125" spans="1:8" x14ac:dyDescent="0.2">
      <c r="A125" s="20" t="s">
        <v>404</v>
      </c>
      <c r="B125" s="21">
        <v>120</v>
      </c>
      <c r="C125" s="22">
        <v>16.666667</v>
      </c>
      <c r="D125" s="22">
        <v>63.333333000000003</v>
      </c>
      <c r="E125" s="22">
        <v>1.6666669999999999</v>
      </c>
      <c r="F125" s="22">
        <v>34.166666999999997</v>
      </c>
      <c r="G125" s="22">
        <v>0.83333299999999999</v>
      </c>
      <c r="H125" s="22">
        <v>3.3333330000000001</v>
      </c>
    </row>
    <row r="126" spans="1:8" x14ac:dyDescent="0.2">
      <c r="A126" s="20" t="s">
        <v>405</v>
      </c>
      <c r="B126" s="21">
        <v>246</v>
      </c>
      <c r="C126" s="22">
        <v>17.073170999999999</v>
      </c>
      <c r="D126" s="22">
        <v>61.788618</v>
      </c>
      <c r="E126" s="22">
        <v>6.0975609999999998</v>
      </c>
      <c r="F126" s="22">
        <v>40.243901999999999</v>
      </c>
      <c r="G126" s="22">
        <v>2.4390239999999999</v>
      </c>
      <c r="H126" s="22">
        <v>0.40650399999999998</v>
      </c>
    </row>
    <row r="127" spans="1:8" x14ac:dyDescent="0.2">
      <c r="A127" s="20" t="s">
        <v>398</v>
      </c>
      <c r="B127" s="21">
        <v>468</v>
      </c>
      <c r="C127" s="22">
        <v>20.940170999999999</v>
      </c>
      <c r="D127" s="22">
        <v>61.752136999999998</v>
      </c>
      <c r="E127" s="22">
        <v>3.418803</v>
      </c>
      <c r="F127" s="22">
        <v>28.205127999999998</v>
      </c>
      <c r="G127" s="22">
        <v>4.273504</v>
      </c>
      <c r="H127" s="22">
        <v>2.3504269999999998</v>
      </c>
    </row>
    <row r="128" spans="1:8" x14ac:dyDescent="0.2">
      <c r="A128" s="20" t="s">
        <v>406</v>
      </c>
      <c r="B128" s="21">
        <v>180</v>
      </c>
      <c r="C128" s="22">
        <v>21.111111000000001</v>
      </c>
      <c r="D128" s="22">
        <v>62.222222000000002</v>
      </c>
      <c r="E128" s="22">
        <v>2.7777780000000001</v>
      </c>
      <c r="F128" s="22">
        <v>32.222222000000002</v>
      </c>
      <c r="G128" s="22">
        <v>4.4444439999999998</v>
      </c>
      <c r="H128" s="22">
        <v>1.6666669999999999</v>
      </c>
    </row>
    <row r="129" spans="1:8" x14ac:dyDescent="0.2">
      <c r="A129" s="20" t="s">
        <v>407</v>
      </c>
      <c r="B129" s="21">
        <v>77</v>
      </c>
      <c r="C129" s="22">
        <v>19.480519000000001</v>
      </c>
      <c r="D129" s="22">
        <v>59.740259999999999</v>
      </c>
      <c r="E129" s="22">
        <v>1.2987010000000001</v>
      </c>
      <c r="F129" s="22">
        <v>28.571428999999998</v>
      </c>
      <c r="G129" s="22">
        <v>0</v>
      </c>
      <c r="H129" s="22">
        <v>3.8961039999999998</v>
      </c>
    </row>
    <row r="130" spans="1:8" x14ac:dyDescent="0.2">
      <c r="A130" s="33" t="s">
        <v>400</v>
      </c>
      <c r="B130" s="34">
        <v>296</v>
      </c>
      <c r="C130" s="35">
        <v>24.324324000000001</v>
      </c>
      <c r="D130" s="35">
        <v>62.162162000000002</v>
      </c>
      <c r="E130" s="35">
        <v>2.364865</v>
      </c>
      <c r="F130" s="35">
        <v>22.972973</v>
      </c>
      <c r="G130" s="35">
        <v>3.0405410000000002</v>
      </c>
      <c r="H130" s="35">
        <v>2.7027030000000001</v>
      </c>
    </row>
  </sheetData>
  <phoneticPr fontId="2"/>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65DF8-277E-4F84-88F1-39B823A5C7AC}">
  <dimension ref="A1:J129"/>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0" x14ac:dyDescent="0.2">
      <c r="A1" s="11" t="s">
        <v>3</v>
      </c>
      <c r="B1" s="7"/>
    </row>
    <row r="2" spans="1:10" x14ac:dyDescent="0.2">
      <c r="A2" s="15" t="str">
        <f xml:space="preserve"> HYPERLINK("#'目次'!B12","[6]")</f>
        <v>[6]</v>
      </c>
      <c r="B2" s="23" t="s">
        <v>334</v>
      </c>
    </row>
    <row r="3" spans="1:10" x14ac:dyDescent="0.2">
      <c r="A3" s="7" t="s">
        <v>3</v>
      </c>
      <c r="B3" s="8" t="s">
        <v>319</v>
      </c>
    </row>
    <row r="4" spans="1:10" s="18" customFormat="1" ht="37.799999999999997" x14ac:dyDescent="0.2">
      <c r="A4" s="16" t="s">
        <v>3</v>
      </c>
      <c r="B4" s="17" t="s">
        <v>335</v>
      </c>
      <c r="C4" s="17" t="s">
        <v>373</v>
      </c>
      <c r="D4" s="17" t="s">
        <v>374</v>
      </c>
      <c r="E4" s="17" t="s">
        <v>375</v>
      </c>
      <c r="F4" s="17" t="s">
        <v>376</v>
      </c>
      <c r="G4" s="17" t="s">
        <v>377</v>
      </c>
      <c r="H4" s="17" t="s">
        <v>378</v>
      </c>
      <c r="I4" s="17" t="s">
        <v>366</v>
      </c>
      <c r="J4" s="17" t="s">
        <v>423</v>
      </c>
    </row>
    <row r="5" spans="1:10" x14ac:dyDescent="0.2">
      <c r="A5" s="19" t="s">
        <v>338</v>
      </c>
      <c r="B5" s="10">
        <v>2677</v>
      </c>
      <c r="C5" s="13">
        <v>20.059767999999998</v>
      </c>
      <c r="D5" s="13">
        <v>49.645125</v>
      </c>
      <c r="E5" s="13">
        <v>15.166231</v>
      </c>
      <c r="F5" s="13">
        <v>5.6779979999999997</v>
      </c>
      <c r="G5" s="13">
        <v>3.2872620000000001</v>
      </c>
      <c r="H5" s="13">
        <v>3.1378409999999999</v>
      </c>
      <c r="I5" s="13">
        <v>3.0257749999999999</v>
      </c>
      <c r="J5" s="13">
        <v>2.31433</v>
      </c>
    </row>
    <row r="6" spans="1:10" x14ac:dyDescent="0.2">
      <c r="A6" s="9" t="s">
        <v>339</v>
      </c>
      <c r="B6" s="9"/>
      <c r="C6" s="9"/>
      <c r="D6" s="9"/>
      <c r="E6" s="9"/>
      <c r="F6" s="9"/>
      <c r="G6" s="9"/>
      <c r="H6" s="9"/>
      <c r="I6" s="9"/>
      <c r="J6" s="9"/>
    </row>
    <row r="7" spans="1:10" x14ac:dyDescent="0.2">
      <c r="A7" s="20" t="s">
        <v>340</v>
      </c>
      <c r="B7" s="21">
        <v>1277</v>
      </c>
      <c r="C7" s="22">
        <v>15.191856</v>
      </c>
      <c r="D7" s="22">
        <v>54.894283000000001</v>
      </c>
      <c r="E7" s="22">
        <v>15.113547000000001</v>
      </c>
      <c r="F7" s="22">
        <v>5.7948320000000004</v>
      </c>
      <c r="G7" s="22">
        <v>2.740799</v>
      </c>
      <c r="H7" s="22">
        <v>2.975724</v>
      </c>
      <c r="I7" s="22">
        <v>3.288958</v>
      </c>
      <c r="J7" s="22">
        <v>2.3538459999999999</v>
      </c>
    </row>
    <row r="8" spans="1:10" x14ac:dyDescent="0.2">
      <c r="A8" s="20" t="s">
        <v>341</v>
      </c>
      <c r="B8" s="21">
        <v>1400</v>
      </c>
      <c r="C8" s="22">
        <v>24.5</v>
      </c>
      <c r="D8" s="22">
        <v>44.857143000000001</v>
      </c>
      <c r="E8" s="22">
        <v>15.214286</v>
      </c>
      <c r="F8" s="22">
        <v>5.5714290000000002</v>
      </c>
      <c r="G8" s="22">
        <v>3.785714</v>
      </c>
      <c r="H8" s="22">
        <v>3.285714</v>
      </c>
      <c r="I8" s="22">
        <v>2.785714</v>
      </c>
      <c r="J8" s="22">
        <v>2.2784719999999998</v>
      </c>
    </row>
    <row r="9" spans="1:10" x14ac:dyDescent="0.2">
      <c r="A9" s="9" t="s">
        <v>342</v>
      </c>
      <c r="B9" s="9"/>
      <c r="C9" s="9"/>
      <c r="D9" s="9"/>
      <c r="E9" s="9"/>
      <c r="F9" s="9"/>
      <c r="G9" s="9"/>
      <c r="H9" s="9"/>
      <c r="I9" s="9"/>
      <c r="J9" s="9"/>
    </row>
    <row r="10" spans="1:10" x14ac:dyDescent="0.2">
      <c r="A10" s="20" t="s">
        <v>343</v>
      </c>
      <c r="B10" s="21">
        <v>610</v>
      </c>
      <c r="C10" s="22">
        <v>18.52459</v>
      </c>
      <c r="D10" s="22">
        <v>43.934426000000002</v>
      </c>
      <c r="E10" s="22">
        <v>20.491803000000001</v>
      </c>
      <c r="F10" s="22">
        <v>6.721311</v>
      </c>
      <c r="G10" s="22">
        <v>3.606557</v>
      </c>
      <c r="H10" s="22">
        <v>5.0819669999999997</v>
      </c>
      <c r="I10" s="22">
        <v>1.6393439999999999</v>
      </c>
      <c r="J10" s="22">
        <v>2.503333</v>
      </c>
    </row>
    <row r="11" spans="1:10" x14ac:dyDescent="0.2">
      <c r="A11" s="20" t="s">
        <v>344</v>
      </c>
      <c r="B11" s="21">
        <v>755</v>
      </c>
      <c r="C11" s="22">
        <v>15.89404</v>
      </c>
      <c r="D11" s="22">
        <v>53.245032999999999</v>
      </c>
      <c r="E11" s="22">
        <v>16.821192</v>
      </c>
      <c r="F11" s="22">
        <v>4.9006619999999996</v>
      </c>
      <c r="G11" s="22">
        <v>4.3708609999999997</v>
      </c>
      <c r="H11" s="22">
        <v>2.3841060000000001</v>
      </c>
      <c r="I11" s="22">
        <v>2.3841060000000001</v>
      </c>
      <c r="J11" s="22">
        <v>2.3487110000000002</v>
      </c>
    </row>
    <row r="12" spans="1:10" x14ac:dyDescent="0.2">
      <c r="A12" s="20" t="s">
        <v>345</v>
      </c>
      <c r="B12" s="21">
        <v>601</v>
      </c>
      <c r="C12" s="22">
        <v>19.966722000000001</v>
      </c>
      <c r="D12" s="22">
        <v>54.242927999999999</v>
      </c>
      <c r="E12" s="22">
        <v>11.647254999999999</v>
      </c>
      <c r="F12" s="22">
        <v>4.9916809999999998</v>
      </c>
      <c r="G12" s="22">
        <v>2.3294510000000002</v>
      </c>
      <c r="H12" s="22">
        <v>3.1613980000000002</v>
      </c>
      <c r="I12" s="22">
        <v>3.6605660000000002</v>
      </c>
      <c r="J12" s="22">
        <v>2.2279789999999999</v>
      </c>
    </row>
    <row r="13" spans="1:10" x14ac:dyDescent="0.2">
      <c r="A13" s="20" t="s">
        <v>346</v>
      </c>
      <c r="B13" s="21">
        <v>425</v>
      </c>
      <c r="C13" s="22">
        <v>24.235294</v>
      </c>
      <c r="D13" s="22">
        <v>51.294117999999997</v>
      </c>
      <c r="E13" s="22">
        <v>11.058824</v>
      </c>
      <c r="F13" s="22">
        <v>4.7058819999999999</v>
      </c>
      <c r="G13" s="22">
        <v>1.6470590000000001</v>
      </c>
      <c r="H13" s="22">
        <v>2.5882350000000001</v>
      </c>
      <c r="I13" s="22">
        <v>4.4705880000000002</v>
      </c>
      <c r="J13" s="22">
        <v>2.1305420000000002</v>
      </c>
    </row>
    <row r="14" spans="1:10" x14ac:dyDescent="0.2">
      <c r="A14" s="20" t="s">
        <v>347</v>
      </c>
      <c r="B14" s="21">
        <v>217</v>
      </c>
      <c r="C14" s="22">
        <v>25.806452</v>
      </c>
      <c r="D14" s="22">
        <v>43.317971999999997</v>
      </c>
      <c r="E14" s="22">
        <v>11.981567</v>
      </c>
      <c r="F14" s="22">
        <v>8.2949310000000001</v>
      </c>
      <c r="G14" s="22">
        <v>5.0691240000000004</v>
      </c>
      <c r="H14" s="22">
        <v>1.3824879999999999</v>
      </c>
      <c r="I14" s="22">
        <v>4.1474650000000004</v>
      </c>
      <c r="J14" s="22">
        <v>2.2451919999999999</v>
      </c>
    </row>
    <row r="15" spans="1:10" x14ac:dyDescent="0.2">
      <c r="A15" s="20" t="s">
        <v>348</v>
      </c>
      <c r="B15" s="21">
        <v>56</v>
      </c>
      <c r="C15" s="22">
        <v>39.285713999999999</v>
      </c>
      <c r="D15" s="22">
        <v>35.714286000000001</v>
      </c>
      <c r="E15" s="22">
        <v>8.9285709999999998</v>
      </c>
      <c r="F15" s="22">
        <v>8.9285709999999998</v>
      </c>
      <c r="G15" s="22">
        <v>1.785714</v>
      </c>
      <c r="H15" s="22">
        <v>3.5714290000000002</v>
      </c>
      <c r="I15" s="22">
        <v>1.785714</v>
      </c>
      <c r="J15" s="22">
        <v>2.2909090000000001</v>
      </c>
    </row>
    <row r="16" spans="1:10" x14ac:dyDescent="0.2">
      <c r="A16" s="20" t="s">
        <v>349</v>
      </c>
      <c r="B16" s="21">
        <v>13</v>
      </c>
      <c r="C16" s="22">
        <v>23.076923000000001</v>
      </c>
      <c r="D16" s="22">
        <v>7.6923079999999997</v>
      </c>
      <c r="E16" s="22">
        <v>46.153846000000001</v>
      </c>
      <c r="F16" s="22">
        <v>7.6923079999999997</v>
      </c>
      <c r="G16" s="22">
        <v>0</v>
      </c>
      <c r="H16" s="22">
        <v>0</v>
      </c>
      <c r="I16" s="22">
        <v>15.384615</v>
      </c>
      <c r="J16" s="22">
        <v>2.454545</v>
      </c>
    </row>
    <row r="17" spans="1:10" x14ac:dyDescent="0.2">
      <c r="A17" s="20" t="s">
        <v>350</v>
      </c>
      <c r="B17" s="21">
        <v>1365</v>
      </c>
      <c r="C17" s="22">
        <v>17.069597000000002</v>
      </c>
      <c r="D17" s="22">
        <v>49.084249</v>
      </c>
      <c r="E17" s="22">
        <v>18.461538000000001</v>
      </c>
      <c r="F17" s="22">
        <v>5.7142860000000004</v>
      </c>
      <c r="G17" s="22">
        <v>4.0293039999999998</v>
      </c>
      <c r="H17" s="22">
        <v>3.589744</v>
      </c>
      <c r="I17" s="22">
        <v>2.051282</v>
      </c>
      <c r="J17" s="22">
        <v>2.4180999999999999</v>
      </c>
    </row>
    <row r="18" spans="1:10" x14ac:dyDescent="0.2">
      <c r="A18" s="20" t="s">
        <v>351</v>
      </c>
      <c r="B18" s="21">
        <v>1026</v>
      </c>
      <c r="C18" s="22">
        <v>21.734893</v>
      </c>
      <c r="D18" s="22">
        <v>53.021442</v>
      </c>
      <c r="E18" s="22">
        <v>11.403509</v>
      </c>
      <c r="F18" s="22">
        <v>4.8732939999999996</v>
      </c>
      <c r="G18" s="22">
        <v>2.0467840000000002</v>
      </c>
      <c r="H18" s="22">
        <v>2.9239769999999998</v>
      </c>
      <c r="I18" s="22">
        <v>3.9961009999999999</v>
      </c>
      <c r="J18" s="22">
        <v>2.1878169999999999</v>
      </c>
    </row>
    <row r="19" spans="1:10" x14ac:dyDescent="0.2">
      <c r="A19" s="20" t="s">
        <v>352</v>
      </c>
      <c r="B19" s="21">
        <v>286</v>
      </c>
      <c r="C19" s="22">
        <v>28.321677999999999</v>
      </c>
      <c r="D19" s="22">
        <v>40.209789999999998</v>
      </c>
      <c r="E19" s="22">
        <v>12.937063</v>
      </c>
      <c r="F19" s="22">
        <v>8.3916079999999997</v>
      </c>
      <c r="G19" s="22">
        <v>4.1958039999999999</v>
      </c>
      <c r="H19" s="22">
        <v>1.7482519999999999</v>
      </c>
      <c r="I19" s="22">
        <v>4.1958039999999999</v>
      </c>
      <c r="J19" s="22">
        <v>2.2627739999999998</v>
      </c>
    </row>
    <row r="20" spans="1:10" x14ac:dyDescent="0.2">
      <c r="A20" s="20" t="s">
        <v>353</v>
      </c>
      <c r="B20" s="21">
        <v>1312</v>
      </c>
      <c r="C20" s="22">
        <v>23.170732000000001</v>
      </c>
      <c r="D20" s="22">
        <v>50.228659</v>
      </c>
      <c r="E20" s="22">
        <v>11.737805</v>
      </c>
      <c r="F20" s="22">
        <v>5.640244</v>
      </c>
      <c r="G20" s="22">
        <v>2.515244</v>
      </c>
      <c r="H20" s="22">
        <v>2.6676829999999998</v>
      </c>
      <c r="I20" s="22">
        <v>4.0396340000000004</v>
      </c>
      <c r="J20" s="22">
        <v>2.2041300000000001</v>
      </c>
    </row>
    <row r="21" spans="1:10" x14ac:dyDescent="0.2">
      <c r="A21" s="9" t="s">
        <v>354</v>
      </c>
      <c r="B21" s="10">
        <v>298</v>
      </c>
      <c r="C21" s="13">
        <v>17.114094000000001</v>
      </c>
      <c r="D21" s="13">
        <v>45.302013000000002</v>
      </c>
      <c r="E21" s="13">
        <v>21.140940000000001</v>
      </c>
      <c r="F21" s="13">
        <v>8.3892620000000004</v>
      </c>
      <c r="G21" s="13">
        <v>3.0201340000000001</v>
      </c>
      <c r="H21" s="13">
        <v>3.6912750000000001</v>
      </c>
      <c r="I21" s="13">
        <v>1.342282</v>
      </c>
      <c r="J21" s="13">
        <v>2.482993</v>
      </c>
    </row>
    <row r="22" spans="1:10" x14ac:dyDescent="0.2">
      <c r="A22" s="20" t="s">
        <v>344</v>
      </c>
      <c r="B22" s="21">
        <v>388</v>
      </c>
      <c r="C22" s="22">
        <v>15.463918</v>
      </c>
      <c r="D22" s="22">
        <v>55.154639000000003</v>
      </c>
      <c r="E22" s="22">
        <v>14.690721999999999</v>
      </c>
      <c r="F22" s="22">
        <v>6.1855669999999998</v>
      </c>
      <c r="G22" s="22">
        <v>4.1237110000000001</v>
      </c>
      <c r="H22" s="22">
        <v>2.8350520000000001</v>
      </c>
      <c r="I22" s="22">
        <v>1.546392</v>
      </c>
      <c r="J22" s="22">
        <v>2.3717280000000001</v>
      </c>
    </row>
    <row r="23" spans="1:10" x14ac:dyDescent="0.2">
      <c r="A23" s="20" t="s">
        <v>345</v>
      </c>
      <c r="B23" s="21">
        <v>299</v>
      </c>
      <c r="C23" s="22">
        <v>14.381271</v>
      </c>
      <c r="D23" s="22">
        <v>60.869565000000001</v>
      </c>
      <c r="E23" s="22">
        <v>11.705686</v>
      </c>
      <c r="F23" s="22">
        <v>4.0133780000000003</v>
      </c>
      <c r="G23" s="22">
        <v>1.003344</v>
      </c>
      <c r="H23" s="22">
        <v>3.010033</v>
      </c>
      <c r="I23" s="22">
        <v>5.0167219999999997</v>
      </c>
      <c r="J23" s="22">
        <v>2.2288730000000001</v>
      </c>
    </row>
    <row r="24" spans="1:10" x14ac:dyDescent="0.2">
      <c r="A24" s="20" t="s">
        <v>346</v>
      </c>
      <c r="B24" s="21">
        <v>192</v>
      </c>
      <c r="C24" s="22">
        <v>13.541667</v>
      </c>
      <c r="D24" s="22">
        <v>61.979166999999997</v>
      </c>
      <c r="E24" s="22">
        <v>12.5</v>
      </c>
      <c r="F24" s="22">
        <v>3.125</v>
      </c>
      <c r="G24" s="22">
        <v>1.5625</v>
      </c>
      <c r="H24" s="22">
        <v>2.0833330000000001</v>
      </c>
      <c r="I24" s="22">
        <v>5.2083329999999997</v>
      </c>
      <c r="J24" s="22">
        <v>2.2087910000000002</v>
      </c>
    </row>
    <row r="25" spans="1:10" x14ac:dyDescent="0.2">
      <c r="A25" s="20" t="s">
        <v>347</v>
      </c>
      <c r="B25" s="21">
        <v>77</v>
      </c>
      <c r="C25" s="22">
        <v>14.285714</v>
      </c>
      <c r="D25" s="22">
        <v>51.948051999999997</v>
      </c>
      <c r="E25" s="22">
        <v>12.987012999999999</v>
      </c>
      <c r="F25" s="22">
        <v>6.493506</v>
      </c>
      <c r="G25" s="22">
        <v>3.8961039999999998</v>
      </c>
      <c r="H25" s="22">
        <v>2.5974029999999999</v>
      </c>
      <c r="I25" s="22">
        <v>7.7922079999999996</v>
      </c>
      <c r="J25" s="22">
        <v>2.3661970000000001</v>
      </c>
    </row>
    <row r="26" spans="1:10" x14ac:dyDescent="0.2">
      <c r="A26" s="20" t="s">
        <v>348</v>
      </c>
      <c r="B26" s="21">
        <v>19</v>
      </c>
      <c r="C26" s="22">
        <v>10.526316</v>
      </c>
      <c r="D26" s="22">
        <v>57.894736999999999</v>
      </c>
      <c r="E26" s="22">
        <v>10.526316</v>
      </c>
      <c r="F26" s="22">
        <v>10.526316</v>
      </c>
      <c r="G26" s="22">
        <v>5.2631579999999998</v>
      </c>
      <c r="H26" s="22">
        <v>5.2631579999999998</v>
      </c>
      <c r="I26" s="22">
        <v>0</v>
      </c>
      <c r="J26" s="22">
        <v>3.2105260000000002</v>
      </c>
    </row>
    <row r="27" spans="1:10" x14ac:dyDescent="0.2">
      <c r="A27" s="20" t="s">
        <v>349</v>
      </c>
      <c r="B27" s="21">
        <v>4</v>
      </c>
      <c r="C27" s="22">
        <v>25</v>
      </c>
      <c r="D27" s="22">
        <v>0</v>
      </c>
      <c r="E27" s="22">
        <v>50</v>
      </c>
      <c r="F27" s="22">
        <v>0</v>
      </c>
      <c r="G27" s="22">
        <v>0</v>
      </c>
      <c r="H27" s="22">
        <v>0</v>
      </c>
      <c r="I27" s="22">
        <v>25</v>
      </c>
      <c r="J27" s="22">
        <v>2.3333330000000001</v>
      </c>
    </row>
    <row r="28" spans="1:10" x14ac:dyDescent="0.2">
      <c r="A28" s="20" t="s">
        <v>350</v>
      </c>
      <c r="B28" s="21">
        <v>686</v>
      </c>
      <c r="C28" s="22">
        <v>16.180758000000001</v>
      </c>
      <c r="D28" s="22">
        <v>50.874636000000002</v>
      </c>
      <c r="E28" s="22">
        <v>17.492711</v>
      </c>
      <c r="F28" s="22">
        <v>7.1428570000000002</v>
      </c>
      <c r="G28" s="22">
        <v>3.6443150000000002</v>
      </c>
      <c r="H28" s="22">
        <v>3.2069969999999999</v>
      </c>
      <c r="I28" s="22">
        <v>1.4577260000000001</v>
      </c>
      <c r="J28" s="22">
        <v>2.420118</v>
      </c>
    </row>
    <row r="29" spans="1:10" x14ac:dyDescent="0.2">
      <c r="A29" s="20" t="s">
        <v>351</v>
      </c>
      <c r="B29" s="21">
        <v>491</v>
      </c>
      <c r="C29" s="22">
        <v>14.052953</v>
      </c>
      <c r="D29" s="22">
        <v>61.303462000000003</v>
      </c>
      <c r="E29" s="22">
        <v>12.016292999999999</v>
      </c>
      <c r="F29" s="22">
        <v>3.665988</v>
      </c>
      <c r="G29" s="22">
        <v>1.2219960000000001</v>
      </c>
      <c r="H29" s="22">
        <v>2.6476579999999998</v>
      </c>
      <c r="I29" s="22">
        <v>5.0916499999999996</v>
      </c>
      <c r="J29" s="22">
        <v>2.2210299999999998</v>
      </c>
    </row>
    <row r="30" spans="1:10" x14ac:dyDescent="0.2">
      <c r="A30" s="20" t="s">
        <v>352</v>
      </c>
      <c r="B30" s="21">
        <v>100</v>
      </c>
      <c r="C30" s="22">
        <v>14</v>
      </c>
      <c r="D30" s="22">
        <v>51</v>
      </c>
      <c r="E30" s="22">
        <v>14</v>
      </c>
      <c r="F30" s="22">
        <v>7</v>
      </c>
      <c r="G30" s="22">
        <v>4</v>
      </c>
      <c r="H30" s="22">
        <v>3</v>
      </c>
      <c r="I30" s="22">
        <v>7</v>
      </c>
      <c r="J30" s="22">
        <v>2.5376340000000002</v>
      </c>
    </row>
    <row r="31" spans="1:10" x14ac:dyDescent="0.2">
      <c r="A31" s="20" t="s">
        <v>353</v>
      </c>
      <c r="B31" s="21">
        <v>591</v>
      </c>
      <c r="C31" s="22">
        <v>14.043993</v>
      </c>
      <c r="D31" s="22">
        <v>59.560068000000001</v>
      </c>
      <c r="E31" s="22">
        <v>12.351946</v>
      </c>
      <c r="F31" s="22">
        <v>4.230118</v>
      </c>
      <c r="G31" s="22">
        <v>1.6920470000000001</v>
      </c>
      <c r="H31" s="22">
        <v>2.7072759999999998</v>
      </c>
      <c r="I31" s="22">
        <v>5.4145519999999996</v>
      </c>
      <c r="J31" s="22">
        <v>2.2737029999999998</v>
      </c>
    </row>
    <row r="32" spans="1:10" x14ac:dyDescent="0.2">
      <c r="A32" s="9" t="s">
        <v>355</v>
      </c>
      <c r="B32" s="10">
        <v>312</v>
      </c>
      <c r="C32" s="13">
        <v>19.871794999999999</v>
      </c>
      <c r="D32" s="13">
        <v>42.628205000000001</v>
      </c>
      <c r="E32" s="13">
        <v>19.871794999999999</v>
      </c>
      <c r="F32" s="13">
        <v>5.1282050000000003</v>
      </c>
      <c r="G32" s="13">
        <v>4.1666670000000003</v>
      </c>
      <c r="H32" s="13">
        <v>6.4102560000000004</v>
      </c>
      <c r="I32" s="13">
        <v>1.9230769999999999</v>
      </c>
      <c r="J32" s="13">
        <v>2.5228760000000001</v>
      </c>
    </row>
    <row r="33" spans="1:10" x14ac:dyDescent="0.2">
      <c r="A33" s="20" t="s">
        <v>344</v>
      </c>
      <c r="B33" s="21">
        <v>367</v>
      </c>
      <c r="C33" s="22">
        <v>16.348773999999999</v>
      </c>
      <c r="D33" s="22">
        <v>51.226157999999998</v>
      </c>
      <c r="E33" s="22">
        <v>19.073568999999999</v>
      </c>
      <c r="F33" s="22">
        <v>3.5422340000000001</v>
      </c>
      <c r="G33" s="22">
        <v>4.6321529999999997</v>
      </c>
      <c r="H33" s="22">
        <v>1.907357</v>
      </c>
      <c r="I33" s="22">
        <v>3.269755</v>
      </c>
      <c r="J33" s="22">
        <v>2.323944</v>
      </c>
    </row>
    <row r="34" spans="1:10" x14ac:dyDescent="0.2">
      <c r="A34" s="20" t="s">
        <v>345</v>
      </c>
      <c r="B34" s="21">
        <v>302</v>
      </c>
      <c r="C34" s="22">
        <v>25.496689</v>
      </c>
      <c r="D34" s="22">
        <v>47.682119</v>
      </c>
      <c r="E34" s="22">
        <v>11.589404</v>
      </c>
      <c r="F34" s="22">
        <v>5.9602649999999997</v>
      </c>
      <c r="G34" s="22">
        <v>3.6423839999999998</v>
      </c>
      <c r="H34" s="22">
        <v>3.311258</v>
      </c>
      <c r="I34" s="22">
        <v>2.3178809999999999</v>
      </c>
      <c r="J34" s="22">
        <v>2.2271190000000001</v>
      </c>
    </row>
    <row r="35" spans="1:10" x14ac:dyDescent="0.2">
      <c r="A35" s="20" t="s">
        <v>346</v>
      </c>
      <c r="B35" s="21">
        <v>233</v>
      </c>
      <c r="C35" s="22">
        <v>33.04721</v>
      </c>
      <c r="D35" s="22">
        <v>42.489269999999998</v>
      </c>
      <c r="E35" s="22">
        <v>9.871245</v>
      </c>
      <c r="F35" s="22">
        <v>6.0085839999999999</v>
      </c>
      <c r="G35" s="22">
        <v>1.7167380000000001</v>
      </c>
      <c r="H35" s="22">
        <v>3.004292</v>
      </c>
      <c r="I35" s="22">
        <v>3.8626610000000001</v>
      </c>
      <c r="J35" s="22">
        <v>2.066964</v>
      </c>
    </row>
    <row r="36" spans="1:10" x14ac:dyDescent="0.2">
      <c r="A36" s="20" t="s">
        <v>347</v>
      </c>
      <c r="B36" s="21">
        <v>140</v>
      </c>
      <c r="C36" s="22">
        <v>32.142856999999999</v>
      </c>
      <c r="D36" s="22">
        <v>38.571429000000002</v>
      </c>
      <c r="E36" s="22">
        <v>11.428571</v>
      </c>
      <c r="F36" s="22">
        <v>9.2857140000000005</v>
      </c>
      <c r="G36" s="22">
        <v>5.7142860000000004</v>
      </c>
      <c r="H36" s="22">
        <v>0.71428599999999998</v>
      </c>
      <c r="I36" s="22">
        <v>2.1428569999999998</v>
      </c>
      <c r="J36" s="22">
        <v>2.1824819999999998</v>
      </c>
    </row>
    <row r="37" spans="1:10" x14ac:dyDescent="0.2">
      <c r="A37" s="20" t="s">
        <v>348</v>
      </c>
      <c r="B37" s="21">
        <v>37</v>
      </c>
      <c r="C37" s="22">
        <v>54.054054000000001</v>
      </c>
      <c r="D37" s="22">
        <v>24.324324000000001</v>
      </c>
      <c r="E37" s="22">
        <v>8.1081079999999996</v>
      </c>
      <c r="F37" s="22">
        <v>8.1081079999999996</v>
      </c>
      <c r="G37" s="22">
        <v>0</v>
      </c>
      <c r="H37" s="22">
        <v>2.7027030000000001</v>
      </c>
      <c r="I37" s="22">
        <v>2.7027030000000001</v>
      </c>
      <c r="J37" s="22">
        <v>1.8055559999999999</v>
      </c>
    </row>
    <row r="38" spans="1:10" x14ac:dyDescent="0.2">
      <c r="A38" s="20" t="s">
        <v>349</v>
      </c>
      <c r="B38" s="21">
        <v>9</v>
      </c>
      <c r="C38" s="22">
        <v>22.222221999999999</v>
      </c>
      <c r="D38" s="22">
        <v>11.111110999999999</v>
      </c>
      <c r="E38" s="22">
        <v>44.444443999999997</v>
      </c>
      <c r="F38" s="22">
        <v>11.111110999999999</v>
      </c>
      <c r="G38" s="22">
        <v>0</v>
      </c>
      <c r="H38" s="22">
        <v>0</v>
      </c>
      <c r="I38" s="22">
        <v>11.111110999999999</v>
      </c>
      <c r="J38" s="22">
        <v>2.5</v>
      </c>
    </row>
    <row r="39" spans="1:10" x14ac:dyDescent="0.2">
      <c r="A39" s="20" t="s">
        <v>350</v>
      </c>
      <c r="B39" s="21">
        <v>679</v>
      </c>
      <c r="C39" s="22">
        <v>17.967599</v>
      </c>
      <c r="D39" s="22">
        <v>47.275404999999999</v>
      </c>
      <c r="E39" s="22">
        <v>19.440353000000002</v>
      </c>
      <c r="F39" s="22">
        <v>4.2709869999999999</v>
      </c>
      <c r="G39" s="22">
        <v>4.4182620000000004</v>
      </c>
      <c r="H39" s="22">
        <v>3.9764360000000001</v>
      </c>
      <c r="I39" s="22">
        <v>2.650957</v>
      </c>
      <c r="J39" s="22">
        <v>2.4160360000000001</v>
      </c>
    </row>
    <row r="40" spans="1:10" x14ac:dyDescent="0.2">
      <c r="A40" s="20" t="s">
        <v>351</v>
      </c>
      <c r="B40" s="21">
        <v>535</v>
      </c>
      <c r="C40" s="22">
        <v>28.785046999999999</v>
      </c>
      <c r="D40" s="22">
        <v>45.420560999999999</v>
      </c>
      <c r="E40" s="22">
        <v>10.841120999999999</v>
      </c>
      <c r="F40" s="22">
        <v>5.9813080000000003</v>
      </c>
      <c r="G40" s="22">
        <v>2.8037380000000001</v>
      </c>
      <c r="H40" s="22">
        <v>3.1775699999999998</v>
      </c>
      <c r="I40" s="22">
        <v>2.9906540000000001</v>
      </c>
      <c r="J40" s="22">
        <v>2.1579959999999998</v>
      </c>
    </row>
    <row r="41" spans="1:10" x14ac:dyDescent="0.2">
      <c r="A41" s="20" t="s">
        <v>352</v>
      </c>
      <c r="B41" s="21">
        <v>186</v>
      </c>
      <c r="C41" s="22">
        <v>36.021504999999998</v>
      </c>
      <c r="D41" s="22">
        <v>34.408602000000002</v>
      </c>
      <c r="E41" s="22">
        <v>12.365591</v>
      </c>
      <c r="F41" s="22">
        <v>9.1397849999999998</v>
      </c>
      <c r="G41" s="22">
        <v>4.301075</v>
      </c>
      <c r="H41" s="22">
        <v>1.075269</v>
      </c>
      <c r="I41" s="22">
        <v>2.6881719999999998</v>
      </c>
      <c r="J41" s="22">
        <v>2.1215470000000001</v>
      </c>
    </row>
    <row r="42" spans="1:10" x14ac:dyDescent="0.2">
      <c r="A42" s="20" t="s">
        <v>353</v>
      </c>
      <c r="B42" s="21">
        <v>721</v>
      </c>
      <c r="C42" s="22">
        <v>30.651872000000001</v>
      </c>
      <c r="D42" s="22">
        <v>42.579749999999997</v>
      </c>
      <c r="E42" s="22">
        <v>11.234397</v>
      </c>
      <c r="F42" s="22">
        <v>6.7961169999999997</v>
      </c>
      <c r="G42" s="22">
        <v>3.1900140000000001</v>
      </c>
      <c r="H42" s="22">
        <v>2.6352289999999998</v>
      </c>
      <c r="I42" s="22">
        <v>2.9126210000000001</v>
      </c>
      <c r="J42" s="22">
        <v>2.148571</v>
      </c>
    </row>
    <row r="43" spans="1:10" x14ac:dyDescent="0.2">
      <c r="A43" s="9" t="s">
        <v>356</v>
      </c>
      <c r="B43" s="9"/>
      <c r="C43" s="9"/>
      <c r="D43" s="9"/>
      <c r="E43" s="9"/>
      <c r="F43" s="9"/>
      <c r="G43" s="9"/>
      <c r="H43" s="9"/>
      <c r="I43" s="9"/>
      <c r="J43" s="9"/>
    </row>
    <row r="44" spans="1:10" x14ac:dyDescent="0.2">
      <c r="A44" s="20" t="s">
        <v>357</v>
      </c>
      <c r="B44" s="21">
        <v>138</v>
      </c>
      <c r="C44" s="22">
        <v>73.188406000000001</v>
      </c>
      <c r="D44" s="22">
        <v>15.942029</v>
      </c>
      <c r="E44" s="22">
        <v>6.5217390000000002</v>
      </c>
      <c r="F44" s="22">
        <v>1.4492750000000001</v>
      </c>
      <c r="G44" s="22">
        <v>2.1739130000000002</v>
      </c>
      <c r="H44" s="22">
        <v>0</v>
      </c>
      <c r="I44" s="22">
        <v>0.724638</v>
      </c>
      <c r="J44" s="22">
        <v>1.4233579999999999</v>
      </c>
    </row>
    <row r="45" spans="1:10" x14ac:dyDescent="0.2">
      <c r="A45" s="20" t="s">
        <v>328</v>
      </c>
      <c r="B45" s="21">
        <v>1747</v>
      </c>
      <c r="C45" s="22">
        <v>1.316543</v>
      </c>
      <c r="D45" s="22">
        <v>65.426445000000001</v>
      </c>
      <c r="E45" s="22">
        <v>18.546078999999999</v>
      </c>
      <c r="F45" s="22">
        <v>6.5254719999999997</v>
      </c>
      <c r="G45" s="22">
        <v>3.3199770000000002</v>
      </c>
      <c r="H45" s="22">
        <v>4.0641100000000003</v>
      </c>
      <c r="I45" s="22">
        <v>0.80137400000000003</v>
      </c>
      <c r="J45" s="22">
        <v>2.5862669999999999</v>
      </c>
    </row>
    <row r="46" spans="1:10" x14ac:dyDescent="0.2">
      <c r="A46" s="20" t="s">
        <v>329</v>
      </c>
      <c r="B46" s="21">
        <v>191</v>
      </c>
      <c r="C46" s="22">
        <v>68.062826999999999</v>
      </c>
      <c r="D46" s="22">
        <v>17.277487000000001</v>
      </c>
      <c r="E46" s="22">
        <v>5.2356020000000001</v>
      </c>
      <c r="F46" s="22">
        <v>2.617801</v>
      </c>
      <c r="G46" s="22">
        <v>3.6649210000000001</v>
      </c>
      <c r="H46" s="22">
        <v>1.570681</v>
      </c>
      <c r="I46" s="22">
        <v>1.570681</v>
      </c>
      <c r="J46" s="22">
        <v>1.595745</v>
      </c>
    </row>
    <row r="47" spans="1:10" x14ac:dyDescent="0.2">
      <c r="A47" s="20" t="s">
        <v>330</v>
      </c>
      <c r="B47" s="21">
        <v>544</v>
      </c>
      <c r="C47" s="22">
        <v>51.654412000000001</v>
      </c>
      <c r="D47" s="22">
        <v>23.345587999999999</v>
      </c>
      <c r="E47" s="22">
        <v>11.397059</v>
      </c>
      <c r="F47" s="22">
        <v>5.6985289999999997</v>
      </c>
      <c r="G47" s="22">
        <v>3.6764709999999998</v>
      </c>
      <c r="H47" s="22">
        <v>1.8382350000000001</v>
      </c>
      <c r="I47" s="22">
        <v>2.3897059999999999</v>
      </c>
      <c r="J47" s="22">
        <v>1.9171370000000001</v>
      </c>
    </row>
    <row r="48" spans="1:10" x14ac:dyDescent="0.2">
      <c r="A48" s="20" t="s">
        <v>358</v>
      </c>
      <c r="B48" s="21">
        <v>57</v>
      </c>
      <c r="C48" s="22">
        <v>3.508772</v>
      </c>
      <c r="D48" s="22">
        <v>7.017544</v>
      </c>
      <c r="E48" s="22">
        <v>1.754386</v>
      </c>
      <c r="F48" s="22">
        <v>0</v>
      </c>
      <c r="G48" s="22">
        <v>0</v>
      </c>
      <c r="H48" s="22">
        <v>0</v>
      </c>
      <c r="I48" s="22">
        <v>87.719297999999995</v>
      </c>
      <c r="J48" s="22">
        <v>1.857143</v>
      </c>
    </row>
    <row r="49" spans="1:10" x14ac:dyDescent="0.2">
      <c r="A49" s="9" t="s">
        <v>359</v>
      </c>
      <c r="B49" s="10">
        <v>89</v>
      </c>
      <c r="C49" s="13">
        <v>76.404494</v>
      </c>
      <c r="D49" s="13">
        <v>14.606742000000001</v>
      </c>
      <c r="E49" s="13">
        <v>4.4943819999999999</v>
      </c>
      <c r="F49" s="13">
        <v>1.123596</v>
      </c>
      <c r="G49" s="13">
        <v>2.2471909999999999</v>
      </c>
      <c r="H49" s="13">
        <v>0</v>
      </c>
      <c r="I49" s="13">
        <v>1.123596</v>
      </c>
      <c r="J49" s="13">
        <v>1.3636360000000001</v>
      </c>
    </row>
    <row r="50" spans="1:10" x14ac:dyDescent="0.2">
      <c r="A50" s="20" t="s">
        <v>331</v>
      </c>
      <c r="B50" s="21">
        <v>977</v>
      </c>
      <c r="C50" s="22">
        <v>0.92118699999999998</v>
      </c>
      <c r="D50" s="22">
        <v>66.530193999999995</v>
      </c>
      <c r="E50" s="22">
        <v>18.5261</v>
      </c>
      <c r="F50" s="22">
        <v>6.9600819999999999</v>
      </c>
      <c r="G50" s="22">
        <v>2.5588540000000002</v>
      </c>
      <c r="H50" s="22">
        <v>3.4800409999999999</v>
      </c>
      <c r="I50" s="22">
        <v>1.023541</v>
      </c>
      <c r="J50" s="22">
        <v>2.5584280000000001</v>
      </c>
    </row>
    <row r="51" spans="1:10" x14ac:dyDescent="0.2">
      <c r="A51" s="20" t="s">
        <v>332</v>
      </c>
      <c r="B51" s="21">
        <v>73</v>
      </c>
      <c r="C51" s="22">
        <v>86.301370000000006</v>
      </c>
      <c r="D51" s="22">
        <v>9.5890409999999999</v>
      </c>
      <c r="E51" s="22">
        <v>0</v>
      </c>
      <c r="F51" s="22">
        <v>0</v>
      </c>
      <c r="G51" s="22">
        <v>2.7397260000000001</v>
      </c>
      <c r="H51" s="22">
        <v>1.3698630000000001</v>
      </c>
      <c r="I51" s="22">
        <v>0</v>
      </c>
      <c r="J51" s="22">
        <v>1.273973</v>
      </c>
    </row>
    <row r="52" spans="1:10" x14ac:dyDescent="0.2">
      <c r="A52" s="20" t="s">
        <v>333</v>
      </c>
      <c r="B52" s="21">
        <v>108</v>
      </c>
      <c r="C52" s="22">
        <v>50</v>
      </c>
      <c r="D52" s="22">
        <v>25.925926</v>
      </c>
      <c r="E52" s="22">
        <v>7.4074070000000001</v>
      </c>
      <c r="F52" s="22">
        <v>4.6296299999999997</v>
      </c>
      <c r="G52" s="22">
        <v>5.5555560000000002</v>
      </c>
      <c r="H52" s="22">
        <v>2.7777780000000001</v>
      </c>
      <c r="I52" s="22">
        <v>3.7037040000000001</v>
      </c>
      <c r="J52" s="22">
        <v>2.0576919999999999</v>
      </c>
    </row>
    <row r="53" spans="1:10" x14ac:dyDescent="0.2">
      <c r="A53" s="20" t="s">
        <v>358</v>
      </c>
      <c r="B53" s="21">
        <v>30</v>
      </c>
      <c r="C53" s="22">
        <v>0</v>
      </c>
      <c r="D53" s="22">
        <v>10</v>
      </c>
      <c r="E53" s="22">
        <v>0</v>
      </c>
      <c r="F53" s="22">
        <v>0</v>
      </c>
      <c r="G53" s="22">
        <v>0</v>
      </c>
      <c r="H53" s="22">
        <v>0</v>
      </c>
      <c r="I53" s="22">
        <v>90</v>
      </c>
      <c r="J53" s="22">
        <v>2</v>
      </c>
    </row>
    <row r="54" spans="1:10" x14ac:dyDescent="0.2">
      <c r="A54" s="9" t="s">
        <v>360</v>
      </c>
      <c r="B54" s="10">
        <v>49</v>
      </c>
      <c r="C54" s="13">
        <v>67.346939000000006</v>
      </c>
      <c r="D54" s="13">
        <v>18.367346999999999</v>
      </c>
      <c r="E54" s="13">
        <v>10.204082</v>
      </c>
      <c r="F54" s="13">
        <v>2.040816</v>
      </c>
      <c r="G54" s="13">
        <v>2.040816</v>
      </c>
      <c r="H54" s="13">
        <v>0</v>
      </c>
      <c r="I54" s="13">
        <v>0</v>
      </c>
      <c r="J54" s="13">
        <v>1.5306120000000001</v>
      </c>
    </row>
    <row r="55" spans="1:10" x14ac:dyDescent="0.2">
      <c r="A55" s="20" t="s">
        <v>331</v>
      </c>
      <c r="B55" s="21">
        <v>770</v>
      </c>
      <c r="C55" s="22">
        <v>1.818182</v>
      </c>
      <c r="D55" s="22">
        <v>64.025974000000005</v>
      </c>
      <c r="E55" s="22">
        <v>18.571428999999998</v>
      </c>
      <c r="F55" s="22">
        <v>5.9740260000000003</v>
      </c>
      <c r="G55" s="22">
        <v>4.2857139999999996</v>
      </c>
      <c r="H55" s="22">
        <v>4.8051950000000003</v>
      </c>
      <c r="I55" s="22">
        <v>0.51948099999999997</v>
      </c>
      <c r="J55" s="22">
        <v>2.62141</v>
      </c>
    </row>
    <row r="56" spans="1:10" x14ac:dyDescent="0.2">
      <c r="A56" s="20" t="s">
        <v>332</v>
      </c>
      <c r="B56" s="21">
        <v>118</v>
      </c>
      <c r="C56" s="22">
        <v>56.779660999999997</v>
      </c>
      <c r="D56" s="22">
        <v>22.033898000000001</v>
      </c>
      <c r="E56" s="22">
        <v>8.4745760000000008</v>
      </c>
      <c r="F56" s="22">
        <v>4.2372880000000004</v>
      </c>
      <c r="G56" s="22">
        <v>4.2372880000000004</v>
      </c>
      <c r="H56" s="22">
        <v>1.6949149999999999</v>
      </c>
      <c r="I56" s="22">
        <v>2.542373</v>
      </c>
      <c r="J56" s="22">
        <v>1.8</v>
      </c>
    </row>
    <row r="57" spans="1:10" x14ac:dyDescent="0.2">
      <c r="A57" s="20" t="s">
        <v>333</v>
      </c>
      <c r="B57" s="21">
        <v>436</v>
      </c>
      <c r="C57" s="22">
        <v>52.064219999999999</v>
      </c>
      <c r="D57" s="22">
        <v>22.706422</v>
      </c>
      <c r="E57" s="22">
        <v>12.385320999999999</v>
      </c>
      <c r="F57" s="22">
        <v>5.9633029999999998</v>
      </c>
      <c r="G57" s="22">
        <v>3.2110089999999998</v>
      </c>
      <c r="H57" s="22">
        <v>1.605505</v>
      </c>
      <c r="I57" s="22">
        <v>2.0642200000000002</v>
      </c>
      <c r="J57" s="22">
        <v>1.8829039999999999</v>
      </c>
    </row>
    <row r="58" spans="1:10" x14ac:dyDescent="0.2">
      <c r="A58" s="20" t="s">
        <v>358</v>
      </c>
      <c r="B58" s="21">
        <v>27</v>
      </c>
      <c r="C58" s="22">
        <v>7.4074070000000001</v>
      </c>
      <c r="D58" s="22">
        <v>3.7037040000000001</v>
      </c>
      <c r="E58" s="22">
        <v>3.7037040000000001</v>
      </c>
      <c r="F58" s="22">
        <v>0</v>
      </c>
      <c r="G58" s="22">
        <v>0</v>
      </c>
      <c r="H58" s="22">
        <v>0</v>
      </c>
      <c r="I58" s="22">
        <v>85.185185000000004</v>
      </c>
      <c r="J58" s="22">
        <v>1.75</v>
      </c>
    </row>
    <row r="59" spans="1:10" x14ac:dyDescent="0.2">
      <c r="A59" s="9" t="s">
        <v>361</v>
      </c>
      <c r="B59" s="9"/>
      <c r="C59" s="9"/>
      <c r="D59" s="9"/>
      <c r="E59" s="9"/>
      <c r="F59" s="9"/>
      <c r="G59" s="9"/>
      <c r="H59" s="9"/>
      <c r="I59" s="9"/>
      <c r="J59" s="9"/>
    </row>
    <row r="60" spans="1:10" x14ac:dyDescent="0.2">
      <c r="A60" s="20" t="s">
        <v>362</v>
      </c>
      <c r="B60" s="21">
        <v>360</v>
      </c>
      <c r="C60" s="22">
        <v>0</v>
      </c>
      <c r="D60" s="22">
        <v>37.777777999999998</v>
      </c>
      <c r="E60" s="22">
        <v>24.722221999999999</v>
      </c>
      <c r="F60" s="22">
        <v>18.333333</v>
      </c>
      <c r="G60" s="22">
        <v>7.7777779999999996</v>
      </c>
      <c r="H60" s="22">
        <v>9.1666670000000003</v>
      </c>
      <c r="I60" s="22">
        <v>2.2222219999999999</v>
      </c>
      <c r="J60" s="22">
        <v>3.2784089999999999</v>
      </c>
    </row>
    <row r="61" spans="1:10" x14ac:dyDescent="0.2">
      <c r="A61" s="20" t="s">
        <v>363</v>
      </c>
      <c r="B61" s="21">
        <v>1326</v>
      </c>
      <c r="C61" s="22">
        <v>26.998491999999999</v>
      </c>
      <c r="D61" s="22">
        <v>68.853695000000002</v>
      </c>
      <c r="E61" s="22">
        <v>2.8657620000000001</v>
      </c>
      <c r="F61" s="22">
        <v>0.45248899999999997</v>
      </c>
      <c r="G61" s="22">
        <v>0</v>
      </c>
      <c r="H61" s="22">
        <v>7.5414999999999996E-2</v>
      </c>
      <c r="I61" s="22">
        <v>0.75414800000000004</v>
      </c>
      <c r="J61" s="22">
        <v>1.778116</v>
      </c>
    </row>
    <row r="62" spans="1:10" x14ac:dyDescent="0.2">
      <c r="A62" s="20" t="s">
        <v>364</v>
      </c>
      <c r="B62" s="21">
        <v>649</v>
      </c>
      <c r="C62" s="22">
        <v>3.543914</v>
      </c>
      <c r="D62" s="22">
        <v>26.194144999999999</v>
      </c>
      <c r="E62" s="22">
        <v>40.215716</v>
      </c>
      <c r="F62" s="22">
        <v>12.01849</v>
      </c>
      <c r="G62" s="22">
        <v>8.782743</v>
      </c>
      <c r="H62" s="22">
        <v>7.395994</v>
      </c>
      <c r="I62" s="22">
        <v>1.8489979999999999</v>
      </c>
      <c r="J62" s="22">
        <v>3.215071</v>
      </c>
    </row>
    <row r="63" spans="1:10" x14ac:dyDescent="0.2">
      <c r="A63" s="20" t="s">
        <v>365</v>
      </c>
      <c r="B63" s="21">
        <v>277</v>
      </c>
      <c r="C63" s="22">
        <v>54.512635000000003</v>
      </c>
      <c r="D63" s="22">
        <v>37.906137000000001</v>
      </c>
      <c r="E63" s="22">
        <v>5.0541520000000002</v>
      </c>
      <c r="F63" s="22">
        <v>0.36101100000000003</v>
      </c>
      <c r="G63" s="22">
        <v>1.083032</v>
      </c>
      <c r="H63" s="22">
        <v>0.36101100000000003</v>
      </c>
      <c r="I63" s="22">
        <v>0.72202200000000005</v>
      </c>
      <c r="J63" s="22">
        <v>1.5563640000000001</v>
      </c>
    </row>
    <row r="64" spans="1:10" x14ac:dyDescent="0.2">
      <c r="A64" s="20" t="s">
        <v>366</v>
      </c>
      <c r="B64" s="21">
        <v>65</v>
      </c>
      <c r="C64" s="22">
        <v>7.6923079999999997</v>
      </c>
      <c r="D64" s="22">
        <v>7.6923079999999997</v>
      </c>
      <c r="E64" s="22">
        <v>6.1538459999999997</v>
      </c>
      <c r="F64" s="22">
        <v>1.538462</v>
      </c>
      <c r="G64" s="22">
        <v>0</v>
      </c>
      <c r="H64" s="22">
        <v>1.538462</v>
      </c>
      <c r="I64" s="22">
        <v>75.384614999999997</v>
      </c>
      <c r="J64" s="22">
        <v>2.375</v>
      </c>
    </row>
    <row r="65" spans="1:10" x14ac:dyDescent="0.2">
      <c r="A65" s="9" t="s">
        <v>367</v>
      </c>
      <c r="B65" s="9"/>
      <c r="C65" s="9"/>
      <c r="D65" s="9"/>
      <c r="E65" s="9"/>
      <c r="F65" s="9"/>
      <c r="G65" s="9"/>
      <c r="H65" s="9"/>
      <c r="I65" s="9"/>
      <c r="J65" s="9"/>
    </row>
    <row r="66" spans="1:10" x14ac:dyDescent="0.2">
      <c r="A66" s="20" t="s">
        <v>368</v>
      </c>
      <c r="B66" s="21">
        <v>537</v>
      </c>
      <c r="C66" s="22">
        <v>100</v>
      </c>
      <c r="D66" s="22">
        <v>0</v>
      </c>
      <c r="E66" s="22">
        <v>0</v>
      </c>
      <c r="F66" s="22">
        <v>0</v>
      </c>
      <c r="G66" s="22">
        <v>0</v>
      </c>
      <c r="H66" s="22">
        <v>0</v>
      </c>
      <c r="I66" s="22">
        <v>0</v>
      </c>
      <c r="J66" s="22">
        <v>1</v>
      </c>
    </row>
    <row r="67" spans="1:10" x14ac:dyDescent="0.2">
      <c r="A67" s="20" t="s">
        <v>180</v>
      </c>
      <c r="B67" s="21">
        <v>1667</v>
      </c>
      <c r="C67" s="22">
        <v>0</v>
      </c>
      <c r="D67" s="22">
        <v>68.506298999999999</v>
      </c>
      <c r="E67" s="22">
        <v>18.356328999999999</v>
      </c>
      <c r="F67" s="22">
        <v>6.3587280000000002</v>
      </c>
      <c r="G67" s="22">
        <v>2.639472</v>
      </c>
      <c r="H67" s="22">
        <v>3.5992799999999998</v>
      </c>
      <c r="I67" s="22">
        <v>0.53989200000000004</v>
      </c>
      <c r="J67" s="22">
        <v>2.5530759999999999</v>
      </c>
    </row>
    <row r="68" spans="1:10" x14ac:dyDescent="0.2">
      <c r="A68" s="20" t="s">
        <v>369</v>
      </c>
      <c r="B68" s="21">
        <v>99</v>
      </c>
      <c r="C68" s="22">
        <v>0</v>
      </c>
      <c r="D68" s="22">
        <v>16.161615999999999</v>
      </c>
      <c r="E68" s="22">
        <v>47.474747000000001</v>
      </c>
      <c r="F68" s="22">
        <v>19.191918999999999</v>
      </c>
      <c r="G68" s="22">
        <v>10.10101</v>
      </c>
      <c r="H68" s="22">
        <v>6.0606059999999999</v>
      </c>
      <c r="I68" s="22">
        <v>1.0101009999999999</v>
      </c>
      <c r="J68" s="22">
        <v>3.5</v>
      </c>
    </row>
    <row r="69" spans="1:10" x14ac:dyDescent="0.2">
      <c r="A69" s="20" t="s">
        <v>370</v>
      </c>
      <c r="B69" s="21">
        <v>819</v>
      </c>
      <c r="C69" s="22">
        <v>0</v>
      </c>
      <c r="D69" s="22">
        <v>18.315017999999998</v>
      </c>
      <c r="E69" s="22">
        <v>42.246642000000001</v>
      </c>
      <c r="F69" s="22">
        <v>17.338217</v>
      </c>
      <c r="G69" s="22">
        <v>10.01221</v>
      </c>
      <c r="H69" s="22">
        <v>9.7680100000000003</v>
      </c>
      <c r="I69" s="22">
        <v>2.3199019999999999</v>
      </c>
      <c r="J69" s="22">
        <v>3.5337499999999999</v>
      </c>
    </row>
    <row r="70" spans="1:10" x14ac:dyDescent="0.2">
      <c r="A70" s="20" t="s">
        <v>371</v>
      </c>
      <c r="B70" s="21">
        <v>87</v>
      </c>
      <c r="C70" s="22">
        <v>0</v>
      </c>
      <c r="D70" s="22">
        <v>22.988506000000001</v>
      </c>
      <c r="E70" s="22">
        <v>19.540230000000001</v>
      </c>
      <c r="F70" s="22">
        <v>14.942529</v>
      </c>
      <c r="G70" s="22">
        <v>17.241378999999998</v>
      </c>
      <c r="H70" s="22">
        <v>11.494253</v>
      </c>
      <c r="I70" s="22">
        <v>13.793103</v>
      </c>
      <c r="J70" s="22">
        <v>3.96</v>
      </c>
    </row>
    <row r="71" spans="1:10" x14ac:dyDescent="0.2">
      <c r="A71" s="20" t="s">
        <v>366</v>
      </c>
      <c r="B71" s="21">
        <v>55</v>
      </c>
      <c r="C71" s="22">
        <v>0</v>
      </c>
      <c r="D71" s="22">
        <v>1.818182</v>
      </c>
      <c r="E71" s="22">
        <v>3.6363639999999999</v>
      </c>
      <c r="F71" s="22">
        <v>0</v>
      </c>
      <c r="G71" s="22">
        <v>1.818182</v>
      </c>
      <c r="H71" s="22">
        <v>1.818182</v>
      </c>
      <c r="I71" s="22">
        <v>90.909091000000004</v>
      </c>
      <c r="J71" s="22">
        <v>3.8</v>
      </c>
    </row>
    <row r="72" spans="1:10" x14ac:dyDescent="0.2">
      <c r="A72" s="9" t="s">
        <v>372</v>
      </c>
      <c r="B72" s="9"/>
      <c r="C72" s="9"/>
      <c r="D72" s="9"/>
      <c r="E72" s="9"/>
      <c r="F72" s="9"/>
      <c r="G72" s="9"/>
      <c r="H72" s="9"/>
      <c r="I72" s="9"/>
      <c r="J72" s="9"/>
    </row>
    <row r="73" spans="1:10" x14ac:dyDescent="0.2">
      <c r="A73" s="20" t="s">
        <v>373</v>
      </c>
      <c r="B73" s="21">
        <v>537</v>
      </c>
      <c r="C73" s="22">
        <v>100</v>
      </c>
      <c r="D73" s="22">
        <v>0</v>
      </c>
      <c r="E73" s="22">
        <v>0</v>
      </c>
      <c r="F73" s="22">
        <v>0</v>
      </c>
      <c r="G73" s="22">
        <v>0</v>
      </c>
      <c r="H73" s="22">
        <v>0</v>
      </c>
      <c r="I73" s="22">
        <v>0</v>
      </c>
      <c r="J73" s="22">
        <v>1</v>
      </c>
    </row>
    <row r="74" spans="1:10" x14ac:dyDescent="0.2">
      <c r="A74" s="20" t="s">
        <v>374</v>
      </c>
      <c r="B74" s="21">
        <v>1329</v>
      </c>
      <c r="C74" s="22">
        <v>0</v>
      </c>
      <c r="D74" s="22">
        <v>100</v>
      </c>
      <c r="E74" s="22">
        <v>0</v>
      </c>
      <c r="F74" s="22">
        <v>0</v>
      </c>
      <c r="G74" s="22">
        <v>0</v>
      </c>
      <c r="H74" s="22">
        <v>0</v>
      </c>
      <c r="I74" s="22">
        <v>0</v>
      </c>
      <c r="J74" s="22">
        <v>2</v>
      </c>
    </row>
    <row r="75" spans="1:10" x14ac:dyDescent="0.2">
      <c r="A75" s="20" t="s">
        <v>375</v>
      </c>
      <c r="B75" s="21">
        <v>406</v>
      </c>
      <c r="C75" s="22">
        <v>0</v>
      </c>
      <c r="D75" s="22">
        <v>0</v>
      </c>
      <c r="E75" s="22">
        <v>100</v>
      </c>
      <c r="F75" s="22">
        <v>0</v>
      </c>
      <c r="G75" s="22">
        <v>0</v>
      </c>
      <c r="H75" s="22">
        <v>0</v>
      </c>
      <c r="I75" s="22">
        <v>0</v>
      </c>
      <c r="J75" s="22">
        <v>3</v>
      </c>
    </row>
    <row r="76" spans="1:10" x14ac:dyDescent="0.2">
      <c r="A76" s="20" t="s">
        <v>376</v>
      </c>
      <c r="B76" s="21">
        <v>152</v>
      </c>
      <c r="C76" s="22">
        <v>0</v>
      </c>
      <c r="D76" s="22">
        <v>0</v>
      </c>
      <c r="E76" s="22">
        <v>0</v>
      </c>
      <c r="F76" s="22">
        <v>100</v>
      </c>
      <c r="G76" s="22">
        <v>0</v>
      </c>
      <c r="H76" s="22">
        <v>0</v>
      </c>
      <c r="I76" s="22">
        <v>0</v>
      </c>
      <c r="J76" s="22">
        <v>4</v>
      </c>
    </row>
    <row r="77" spans="1:10" x14ac:dyDescent="0.2">
      <c r="A77" s="20" t="s">
        <v>377</v>
      </c>
      <c r="B77" s="21">
        <v>88</v>
      </c>
      <c r="C77" s="22">
        <v>0</v>
      </c>
      <c r="D77" s="22">
        <v>0</v>
      </c>
      <c r="E77" s="22">
        <v>0</v>
      </c>
      <c r="F77" s="22">
        <v>0</v>
      </c>
      <c r="G77" s="22">
        <v>100</v>
      </c>
      <c r="H77" s="22">
        <v>0</v>
      </c>
      <c r="I77" s="22">
        <v>0</v>
      </c>
      <c r="J77" s="22">
        <v>5</v>
      </c>
    </row>
    <row r="78" spans="1:10" x14ac:dyDescent="0.2">
      <c r="A78" s="20" t="s">
        <v>378</v>
      </c>
      <c r="B78" s="21">
        <v>84</v>
      </c>
      <c r="C78" s="22">
        <v>0</v>
      </c>
      <c r="D78" s="22">
        <v>0</v>
      </c>
      <c r="E78" s="22">
        <v>0</v>
      </c>
      <c r="F78" s="22">
        <v>0</v>
      </c>
      <c r="G78" s="22">
        <v>0</v>
      </c>
      <c r="H78" s="22">
        <v>100</v>
      </c>
      <c r="I78" s="22">
        <v>0</v>
      </c>
      <c r="J78" s="22">
        <v>6.5119049999999996</v>
      </c>
    </row>
    <row r="79" spans="1:10" x14ac:dyDescent="0.2">
      <c r="A79" s="20" t="s">
        <v>366</v>
      </c>
      <c r="B79" s="21">
        <v>81</v>
      </c>
      <c r="C79" s="22">
        <v>0</v>
      </c>
      <c r="D79" s="22">
        <v>0</v>
      </c>
      <c r="E79" s="22">
        <v>0</v>
      </c>
      <c r="F79" s="22">
        <v>0</v>
      </c>
      <c r="G79" s="22">
        <v>0</v>
      </c>
      <c r="H79" s="22">
        <v>0</v>
      </c>
      <c r="I79" s="22">
        <v>100</v>
      </c>
      <c r="J79" s="22">
        <v>0</v>
      </c>
    </row>
    <row r="80" spans="1:10" x14ac:dyDescent="0.2">
      <c r="A80" s="9" t="s">
        <v>379</v>
      </c>
      <c r="B80" s="9"/>
      <c r="C80" s="9"/>
      <c r="D80" s="9"/>
      <c r="E80" s="9"/>
      <c r="F80" s="9"/>
      <c r="G80" s="9"/>
      <c r="H80" s="9"/>
      <c r="I80" s="9"/>
      <c r="J80" s="9"/>
    </row>
    <row r="81" spans="1:10" x14ac:dyDescent="0.2">
      <c r="A81" s="20" t="s">
        <v>380</v>
      </c>
      <c r="B81" s="21">
        <v>788</v>
      </c>
      <c r="C81" s="22">
        <v>18.654821999999999</v>
      </c>
      <c r="D81" s="22">
        <v>45.685279000000001</v>
      </c>
      <c r="E81" s="22">
        <v>18.401015000000001</v>
      </c>
      <c r="F81" s="22">
        <v>8.3756350000000008</v>
      </c>
      <c r="G81" s="22">
        <v>3.8071069999999998</v>
      </c>
      <c r="H81" s="22">
        <v>4.0609140000000004</v>
      </c>
      <c r="I81" s="22">
        <v>1.015228</v>
      </c>
      <c r="J81" s="22">
        <v>2.470513</v>
      </c>
    </row>
    <row r="82" spans="1:10" x14ac:dyDescent="0.2">
      <c r="A82" s="20" t="s">
        <v>381</v>
      </c>
      <c r="B82" s="21">
        <v>1824</v>
      </c>
      <c r="C82" s="22">
        <v>21.217105</v>
      </c>
      <c r="D82" s="22">
        <v>52.521929999999998</v>
      </c>
      <c r="E82" s="22">
        <v>14.309210999999999</v>
      </c>
      <c r="F82" s="22">
        <v>4.660088</v>
      </c>
      <c r="G82" s="22">
        <v>3.1798250000000001</v>
      </c>
      <c r="H82" s="22">
        <v>2.8508770000000001</v>
      </c>
      <c r="I82" s="22">
        <v>1.2609649999999999</v>
      </c>
      <c r="J82" s="22">
        <v>2.2498610000000001</v>
      </c>
    </row>
    <row r="83" spans="1:10" x14ac:dyDescent="0.2">
      <c r="A83" s="20" t="s">
        <v>366</v>
      </c>
      <c r="B83" s="21">
        <v>65</v>
      </c>
      <c r="C83" s="22">
        <v>4.6153849999999998</v>
      </c>
      <c r="D83" s="22">
        <v>16.923076999999999</v>
      </c>
      <c r="E83" s="22">
        <v>0</v>
      </c>
      <c r="F83" s="22">
        <v>1.538462</v>
      </c>
      <c r="G83" s="22">
        <v>0</v>
      </c>
      <c r="H83" s="22">
        <v>0</v>
      </c>
      <c r="I83" s="22">
        <v>76.923077000000006</v>
      </c>
      <c r="J83" s="22">
        <v>1.933333</v>
      </c>
    </row>
    <row r="84" spans="1:10" x14ac:dyDescent="0.2">
      <c r="A84" s="9" t="s">
        <v>382</v>
      </c>
      <c r="B84" s="9"/>
      <c r="C84" s="9"/>
      <c r="D84" s="9"/>
      <c r="E84" s="9"/>
      <c r="F84" s="9"/>
      <c r="G84" s="9"/>
      <c r="H84" s="9"/>
      <c r="I84" s="9"/>
      <c r="J84" s="9"/>
    </row>
    <row r="85" spans="1:10" x14ac:dyDescent="0.2">
      <c r="A85" s="20" t="s">
        <v>383</v>
      </c>
      <c r="B85" s="21">
        <v>393</v>
      </c>
      <c r="C85" s="22">
        <v>19.083969</v>
      </c>
      <c r="D85" s="22">
        <v>45.801527</v>
      </c>
      <c r="E85" s="22">
        <v>17.302799</v>
      </c>
      <c r="F85" s="22">
        <v>8.3969470000000008</v>
      </c>
      <c r="G85" s="22">
        <v>4.3257000000000003</v>
      </c>
      <c r="H85" s="22">
        <v>4.834606</v>
      </c>
      <c r="I85" s="22">
        <v>0.25445299999999998</v>
      </c>
      <c r="J85" s="22">
        <v>2.5127549999999998</v>
      </c>
    </row>
    <row r="86" spans="1:10" x14ac:dyDescent="0.2">
      <c r="A86" s="20" t="s">
        <v>181</v>
      </c>
      <c r="B86" s="21">
        <v>1944</v>
      </c>
      <c r="C86" s="22">
        <v>19.393004000000001</v>
      </c>
      <c r="D86" s="22">
        <v>52.417695000000002</v>
      </c>
      <c r="E86" s="22">
        <v>15.226336999999999</v>
      </c>
      <c r="F86" s="22">
        <v>5.4526750000000002</v>
      </c>
      <c r="G86" s="22">
        <v>3.3950619999999998</v>
      </c>
      <c r="H86" s="22">
        <v>2.8806579999999999</v>
      </c>
      <c r="I86" s="22">
        <v>1.2345680000000001</v>
      </c>
      <c r="J86" s="22">
        <v>2.3026040000000001</v>
      </c>
    </row>
    <row r="87" spans="1:10" x14ac:dyDescent="0.2">
      <c r="A87" s="20" t="s">
        <v>182</v>
      </c>
      <c r="B87" s="21">
        <v>38</v>
      </c>
      <c r="C87" s="22">
        <v>23.684211000000001</v>
      </c>
      <c r="D87" s="22">
        <v>44.736842000000003</v>
      </c>
      <c r="E87" s="22">
        <v>21.052631999999999</v>
      </c>
      <c r="F87" s="22">
        <v>2.6315789999999999</v>
      </c>
      <c r="G87" s="22">
        <v>0</v>
      </c>
      <c r="H87" s="22">
        <v>5.2631579999999998</v>
      </c>
      <c r="I87" s="22">
        <v>2.6315789999999999</v>
      </c>
      <c r="J87" s="22">
        <v>2.2432430000000001</v>
      </c>
    </row>
    <row r="88" spans="1:10" x14ac:dyDescent="0.2">
      <c r="A88" s="20" t="s">
        <v>384</v>
      </c>
      <c r="B88" s="21">
        <v>36</v>
      </c>
      <c r="C88" s="22">
        <v>33.333333000000003</v>
      </c>
      <c r="D88" s="22">
        <v>38.888888999999999</v>
      </c>
      <c r="E88" s="22">
        <v>8.3333329999999997</v>
      </c>
      <c r="F88" s="22">
        <v>0</v>
      </c>
      <c r="G88" s="22">
        <v>8.3333329999999997</v>
      </c>
      <c r="H88" s="22">
        <v>5.5555560000000002</v>
      </c>
      <c r="I88" s="22">
        <v>5.5555560000000002</v>
      </c>
      <c r="J88" s="22">
        <v>2.2352940000000001</v>
      </c>
    </row>
    <row r="89" spans="1:10" x14ac:dyDescent="0.2">
      <c r="A89" s="20" t="s">
        <v>183</v>
      </c>
      <c r="B89" s="21">
        <v>53</v>
      </c>
      <c r="C89" s="22">
        <v>22.641508999999999</v>
      </c>
      <c r="D89" s="22">
        <v>43.396225999999999</v>
      </c>
      <c r="E89" s="22">
        <v>24.528302</v>
      </c>
      <c r="F89" s="22">
        <v>5.6603770000000004</v>
      </c>
      <c r="G89" s="22">
        <v>1.886792</v>
      </c>
      <c r="H89" s="22">
        <v>1.886792</v>
      </c>
      <c r="I89" s="22">
        <v>0</v>
      </c>
      <c r="J89" s="22">
        <v>2.264151</v>
      </c>
    </row>
    <row r="90" spans="1:10" x14ac:dyDescent="0.2">
      <c r="A90" s="20" t="s">
        <v>385</v>
      </c>
      <c r="B90" s="21">
        <v>22</v>
      </c>
      <c r="C90" s="22">
        <v>9.0909089999999999</v>
      </c>
      <c r="D90" s="22">
        <v>45.454545000000003</v>
      </c>
      <c r="E90" s="22">
        <v>36.363636</v>
      </c>
      <c r="F90" s="22">
        <v>9.0909089999999999</v>
      </c>
      <c r="G90" s="22">
        <v>0</v>
      </c>
      <c r="H90" s="22">
        <v>0</v>
      </c>
      <c r="I90" s="22">
        <v>0</v>
      </c>
      <c r="J90" s="22">
        <v>2.454545</v>
      </c>
    </row>
    <row r="91" spans="1:10" x14ac:dyDescent="0.2">
      <c r="A91" s="20" t="s">
        <v>386</v>
      </c>
      <c r="B91" s="21">
        <v>32</v>
      </c>
      <c r="C91" s="22">
        <v>75</v>
      </c>
      <c r="D91" s="22">
        <v>25</v>
      </c>
      <c r="E91" s="22">
        <v>0</v>
      </c>
      <c r="F91" s="22">
        <v>0</v>
      </c>
      <c r="G91" s="22">
        <v>0</v>
      </c>
      <c r="H91" s="22">
        <v>0</v>
      </c>
      <c r="I91" s="22">
        <v>0</v>
      </c>
      <c r="J91" s="22">
        <v>1.25</v>
      </c>
    </row>
    <row r="92" spans="1:10" x14ac:dyDescent="0.2">
      <c r="A92" s="20" t="s">
        <v>387</v>
      </c>
      <c r="B92" s="21">
        <v>9</v>
      </c>
      <c r="C92" s="22">
        <v>0</v>
      </c>
      <c r="D92" s="22">
        <v>66.666667000000004</v>
      </c>
      <c r="E92" s="22">
        <v>0</v>
      </c>
      <c r="F92" s="22">
        <v>22.222221999999999</v>
      </c>
      <c r="G92" s="22">
        <v>0</v>
      </c>
      <c r="H92" s="22">
        <v>11.111110999999999</v>
      </c>
      <c r="I92" s="22">
        <v>0</v>
      </c>
      <c r="J92" s="22">
        <v>2.8888889999999998</v>
      </c>
    </row>
    <row r="93" spans="1:10" x14ac:dyDescent="0.2">
      <c r="A93" s="20" t="s">
        <v>366</v>
      </c>
      <c r="B93" s="21">
        <v>150</v>
      </c>
      <c r="C93" s="22">
        <v>17.333333</v>
      </c>
      <c r="D93" s="22">
        <v>34.666666999999997</v>
      </c>
      <c r="E93" s="22">
        <v>6.6666670000000003</v>
      </c>
      <c r="F93" s="22">
        <v>3.3333330000000001</v>
      </c>
      <c r="G93" s="22">
        <v>0.66666700000000001</v>
      </c>
      <c r="H93" s="22">
        <v>2</v>
      </c>
      <c r="I93" s="22">
        <v>35.333333000000003</v>
      </c>
      <c r="J93" s="22">
        <v>2.092784</v>
      </c>
    </row>
    <row r="94" spans="1:10" x14ac:dyDescent="0.2">
      <c r="A94" s="9" t="s">
        <v>388</v>
      </c>
      <c r="B94" s="9"/>
      <c r="C94" s="9"/>
      <c r="D94" s="9"/>
      <c r="E94" s="9"/>
      <c r="F94" s="9"/>
      <c r="G94" s="9"/>
      <c r="H94" s="9"/>
      <c r="I94" s="9"/>
      <c r="J94" s="9"/>
    </row>
    <row r="95" spans="1:10" x14ac:dyDescent="0.2">
      <c r="A95" s="20" t="s">
        <v>184</v>
      </c>
      <c r="B95" s="21">
        <v>54</v>
      </c>
      <c r="C95" s="22">
        <v>38.888888999999999</v>
      </c>
      <c r="D95" s="22">
        <v>46.296295999999998</v>
      </c>
      <c r="E95" s="22">
        <v>11.111110999999999</v>
      </c>
      <c r="F95" s="22">
        <v>1.8518520000000001</v>
      </c>
      <c r="G95" s="22">
        <v>1.8518520000000001</v>
      </c>
      <c r="H95" s="22">
        <v>0</v>
      </c>
      <c r="I95" s="22">
        <v>0</v>
      </c>
      <c r="J95" s="22">
        <v>1.8148150000000001</v>
      </c>
    </row>
    <row r="96" spans="1:10" x14ac:dyDescent="0.2">
      <c r="A96" s="20" t="s">
        <v>185</v>
      </c>
      <c r="B96" s="21">
        <v>196</v>
      </c>
      <c r="C96" s="22">
        <v>52.040816</v>
      </c>
      <c r="D96" s="22">
        <v>38.775509999999997</v>
      </c>
      <c r="E96" s="22">
        <v>3.0612240000000002</v>
      </c>
      <c r="F96" s="22">
        <v>2.5510199999999998</v>
      </c>
      <c r="G96" s="22">
        <v>2.040816</v>
      </c>
      <c r="H96" s="22">
        <v>1.020408</v>
      </c>
      <c r="I96" s="22">
        <v>0.51020399999999999</v>
      </c>
      <c r="J96" s="22">
        <v>1.661538</v>
      </c>
    </row>
    <row r="97" spans="1:10" x14ac:dyDescent="0.2">
      <c r="A97" s="20" t="s">
        <v>186</v>
      </c>
      <c r="B97" s="21">
        <v>310</v>
      </c>
      <c r="C97" s="22">
        <v>42.258065000000002</v>
      </c>
      <c r="D97" s="22">
        <v>46.129032000000002</v>
      </c>
      <c r="E97" s="22">
        <v>7.4193550000000004</v>
      </c>
      <c r="F97" s="22">
        <v>1.612903</v>
      </c>
      <c r="G97" s="22">
        <v>0.32258100000000001</v>
      </c>
      <c r="H97" s="22">
        <v>0.64516099999999998</v>
      </c>
      <c r="I97" s="22">
        <v>1.612903</v>
      </c>
      <c r="J97" s="22">
        <v>1.721311</v>
      </c>
    </row>
    <row r="98" spans="1:10" x14ac:dyDescent="0.2">
      <c r="A98" s="20" t="s">
        <v>187</v>
      </c>
      <c r="B98" s="21">
        <v>385</v>
      </c>
      <c r="C98" s="22">
        <v>25.454545</v>
      </c>
      <c r="D98" s="22">
        <v>58.441558000000001</v>
      </c>
      <c r="E98" s="22">
        <v>10.649350999999999</v>
      </c>
      <c r="F98" s="22">
        <v>1.2987010000000001</v>
      </c>
      <c r="G98" s="22">
        <v>0.77922100000000005</v>
      </c>
      <c r="H98" s="22">
        <v>1.5584420000000001</v>
      </c>
      <c r="I98" s="22">
        <v>1.818182</v>
      </c>
      <c r="J98" s="22">
        <v>1.965608</v>
      </c>
    </row>
    <row r="99" spans="1:10" x14ac:dyDescent="0.2">
      <c r="A99" s="20" t="s">
        <v>188</v>
      </c>
      <c r="B99" s="21">
        <v>361</v>
      </c>
      <c r="C99" s="22">
        <v>7.202216</v>
      </c>
      <c r="D99" s="22">
        <v>69.806094000000002</v>
      </c>
      <c r="E99" s="22">
        <v>16.343489999999999</v>
      </c>
      <c r="F99" s="22">
        <v>3.047091</v>
      </c>
      <c r="G99" s="22">
        <v>0.83102500000000001</v>
      </c>
      <c r="H99" s="22">
        <v>2.2160660000000001</v>
      </c>
      <c r="I99" s="22">
        <v>0.55401699999999998</v>
      </c>
      <c r="J99" s="22">
        <v>2.2729810000000001</v>
      </c>
    </row>
    <row r="100" spans="1:10" x14ac:dyDescent="0.2">
      <c r="A100" s="20" t="s">
        <v>189</v>
      </c>
      <c r="B100" s="21">
        <v>315</v>
      </c>
      <c r="C100" s="22">
        <v>5.0793650000000001</v>
      </c>
      <c r="D100" s="22">
        <v>66.031745999999998</v>
      </c>
      <c r="E100" s="22">
        <v>19.047619000000001</v>
      </c>
      <c r="F100" s="22">
        <v>5.0793650000000001</v>
      </c>
      <c r="G100" s="22">
        <v>1.587302</v>
      </c>
      <c r="H100" s="22">
        <v>1.9047620000000001</v>
      </c>
      <c r="I100" s="22">
        <v>1.269841</v>
      </c>
      <c r="J100" s="22">
        <v>2.3762059999999998</v>
      </c>
    </row>
    <row r="101" spans="1:10" x14ac:dyDescent="0.2">
      <c r="A101" s="20" t="s">
        <v>190</v>
      </c>
      <c r="B101" s="21">
        <v>364</v>
      </c>
      <c r="C101" s="22">
        <v>4.3956039999999996</v>
      </c>
      <c r="D101" s="22">
        <v>57.417582000000003</v>
      </c>
      <c r="E101" s="22">
        <v>21.703296999999999</v>
      </c>
      <c r="F101" s="22">
        <v>9.0659340000000004</v>
      </c>
      <c r="G101" s="22">
        <v>4.945055</v>
      </c>
      <c r="H101" s="22">
        <v>1.373626</v>
      </c>
      <c r="I101" s="22">
        <v>1.0989009999999999</v>
      </c>
      <c r="J101" s="22">
        <v>2.5638890000000001</v>
      </c>
    </row>
    <row r="102" spans="1:10" x14ac:dyDescent="0.2">
      <c r="A102" s="20" t="s">
        <v>191</v>
      </c>
      <c r="B102" s="21">
        <v>267</v>
      </c>
      <c r="C102" s="22">
        <v>1.8726590000000001</v>
      </c>
      <c r="D102" s="22">
        <v>38.202247</v>
      </c>
      <c r="E102" s="22">
        <v>29.962547000000001</v>
      </c>
      <c r="F102" s="22">
        <v>11.985018999999999</v>
      </c>
      <c r="G102" s="22">
        <v>9.3632960000000001</v>
      </c>
      <c r="H102" s="22">
        <v>7.8651689999999999</v>
      </c>
      <c r="I102" s="22">
        <v>0.74906399999999995</v>
      </c>
      <c r="J102" s="22">
        <v>3.1547170000000002</v>
      </c>
    </row>
    <row r="103" spans="1:10" x14ac:dyDescent="0.2">
      <c r="A103" s="20" t="s">
        <v>192</v>
      </c>
      <c r="B103" s="21">
        <v>90</v>
      </c>
      <c r="C103" s="22">
        <v>0</v>
      </c>
      <c r="D103" s="22">
        <v>23.333333</v>
      </c>
      <c r="E103" s="22">
        <v>34.444443999999997</v>
      </c>
      <c r="F103" s="22">
        <v>21.111111000000001</v>
      </c>
      <c r="G103" s="22">
        <v>14.444444000000001</v>
      </c>
      <c r="H103" s="22">
        <v>5.5555560000000002</v>
      </c>
      <c r="I103" s="22">
        <v>1.111111</v>
      </c>
      <c r="J103" s="22">
        <v>3.4494379999999998</v>
      </c>
    </row>
    <row r="104" spans="1:10" x14ac:dyDescent="0.2">
      <c r="A104" s="20" t="s">
        <v>193</v>
      </c>
      <c r="B104" s="21">
        <v>94</v>
      </c>
      <c r="C104" s="22">
        <v>3.1914889999999998</v>
      </c>
      <c r="D104" s="22">
        <v>36.170212999999997</v>
      </c>
      <c r="E104" s="22">
        <v>15.957447</v>
      </c>
      <c r="F104" s="22">
        <v>13.829787</v>
      </c>
      <c r="G104" s="22">
        <v>9.5744679999999995</v>
      </c>
      <c r="H104" s="22">
        <v>21.276596000000001</v>
      </c>
      <c r="I104" s="22">
        <v>0</v>
      </c>
      <c r="J104" s="22">
        <v>3.6702129999999999</v>
      </c>
    </row>
    <row r="105" spans="1:10" x14ac:dyDescent="0.2">
      <c r="A105" s="20" t="s">
        <v>389</v>
      </c>
      <c r="B105" s="21">
        <v>47</v>
      </c>
      <c r="C105" s="22">
        <v>72.340425999999994</v>
      </c>
      <c r="D105" s="22">
        <v>21.276596000000001</v>
      </c>
      <c r="E105" s="22">
        <v>4.2553190000000001</v>
      </c>
      <c r="F105" s="22">
        <v>0</v>
      </c>
      <c r="G105" s="22">
        <v>0</v>
      </c>
      <c r="H105" s="22">
        <v>2.1276600000000001</v>
      </c>
      <c r="I105" s="22">
        <v>0</v>
      </c>
      <c r="J105" s="22">
        <v>1.6595740000000001</v>
      </c>
    </row>
    <row r="106" spans="1:10" x14ac:dyDescent="0.2">
      <c r="A106" s="20" t="s">
        <v>366</v>
      </c>
      <c r="B106" s="21">
        <v>194</v>
      </c>
      <c r="C106" s="22">
        <v>43.814433000000001</v>
      </c>
      <c r="D106" s="22">
        <v>12.371134</v>
      </c>
      <c r="E106" s="22">
        <v>2.0618560000000001</v>
      </c>
      <c r="F106" s="22">
        <v>6.1855669999999998</v>
      </c>
      <c r="G106" s="22">
        <v>3.092784</v>
      </c>
      <c r="H106" s="22">
        <v>4.1237110000000001</v>
      </c>
      <c r="I106" s="22">
        <v>28.350515000000001</v>
      </c>
      <c r="J106" s="22">
        <v>1.9712229999999999</v>
      </c>
    </row>
    <row r="107" spans="1:10" x14ac:dyDescent="0.2">
      <c r="A107" s="9" t="s">
        <v>390</v>
      </c>
      <c r="B107" s="9"/>
      <c r="C107" s="9"/>
      <c r="D107" s="9"/>
      <c r="E107" s="9"/>
      <c r="F107" s="9"/>
      <c r="G107" s="9"/>
      <c r="H107" s="9"/>
      <c r="I107" s="9"/>
      <c r="J107" s="9"/>
    </row>
    <row r="108" spans="1:10" x14ac:dyDescent="0.2">
      <c r="A108" s="20" t="s">
        <v>391</v>
      </c>
      <c r="B108" s="21">
        <v>633</v>
      </c>
      <c r="C108" s="22">
        <v>22.432859000000001</v>
      </c>
      <c r="D108" s="22">
        <v>48.025275999999998</v>
      </c>
      <c r="E108" s="22">
        <v>15.797788000000001</v>
      </c>
      <c r="F108" s="22">
        <v>6.1611370000000001</v>
      </c>
      <c r="G108" s="22">
        <v>2.8436020000000002</v>
      </c>
      <c r="H108" s="22">
        <v>1.8957349999999999</v>
      </c>
      <c r="I108" s="22">
        <v>2.8436020000000002</v>
      </c>
      <c r="J108" s="22">
        <v>2.2325200000000001</v>
      </c>
    </row>
    <row r="109" spans="1:10" x14ac:dyDescent="0.2">
      <c r="A109" s="20" t="s">
        <v>392</v>
      </c>
      <c r="B109" s="21">
        <v>1123</v>
      </c>
      <c r="C109" s="22">
        <v>20.302759999999999</v>
      </c>
      <c r="D109" s="22">
        <v>51.825467000000003</v>
      </c>
      <c r="E109" s="22">
        <v>14.158504000000001</v>
      </c>
      <c r="F109" s="22">
        <v>4.8085490000000002</v>
      </c>
      <c r="G109" s="22">
        <v>2.6714159999999998</v>
      </c>
      <c r="H109" s="22">
        <v>3.1166520000000002</v>
      </c>
      <c r="I109" s="22">
        <v>3.1166520000000002</v>
      </c>
      <c r="J109" s="22">
        <v>2.2702209999999998</v>
      </c>
    </row>
    <row r="110" spans="1:10" x14ac:dyDescent="0.2">
      <c r="A110" s="20" t="s">
        <v>393</v>
      </c>
      <c r="B110" s="21">
        <v>660</v>
      </c>
      <c r="C110" s="22">
        <v>18.484848</v>
      </c>
      <c r="D110" s="22">
        <v>49.69697</v>
      </c>
      <c r="E110" s="22">
        <v>14.242424</v>
      </c>
      <c r="F110" s="22">
        <v>6.5151519999999996</v>
      </c>
      <c r="G110" s="22">
        <v>3.9393940000000001</v>
      </c>
      <c r="H110" s="22">
        <v>3.9393940000000001</v>
      </c>
      <c r="I110" s="22">
        <v>3.1818179999999998</v>
      </c>
      <c r="J110" s="22">
        <v>2.392801</v>
      </c>
    </row>
    <row r="111" spans="1:10" x14ac:dyDescent="0.2">
      <c r="A111" s="20" t="s">
        <v>394</v>
      </c>
      <c r="B111" s="21">
        <v>261</v>
      </c>
      <c r="C111" s="22">
        <v>17.241378999999998</v>
      </c>
      <c r="D111" s="22">
        <v>44.061303000000002</v>
      </c>
      <c r="E111" s="22">
        <v>20.306512999999999</v>
      </c>
      <c r="F111" s="22">
        <v>6.1302680000000001</v>
      </c>
      <c r="G111" s="22">
        <v>5.3639849999999996</v>
      </c>
      <c r="H111" s="22">
        <v>4.2145590000000004</v>
      </c>
      <c r="I111" s="22">
        <v>2.6819920000000002</v>
      </c>
      <c r="J111" s="22">
        <v>2.5039370000000001</v>
      </c>
    </row>
    <row r="112" spans="1:10" x14ac:dyDescent="0.2">
      <c r="A112" s="9" t="s">
        <v>395</v>
      </c>
      <c r="B112" s="9"/>
      <c r="C112" s="9"/>
      <c r="D112" s="9"/>
      <c r="E112" s="9"/>
      <c r="F112" s="9"/>
      <c r="G112" s="9"/>
      <c r="H112" s="9"/>
      <c r="I112" s="9"/>
      <c r="J112" s="9"/>
    </row>
    <row r="113" spans="1:10" x14ac:dyDescent="0.2">
      <c r="A113" s="20" t="s">
        <v>396</v>
      </c>
      <c r="B113" s="21">
        <v>329</v>
      </c>
      <c r="C113" s="22">
        <v>22.492401000000001</v>
      </c>
      <c r="D113" s="22">
        <v>48.024315999999999</v>
      </c>
      <c r="E113" s="22">
        <v>12.462006000000001</v>
      </c>
      <c r="F113" s="22">
        <v>4.8632220000000004</v>
      </c>
      <c r="G113" s="22">
        <v>3.6474160000000002</v>
      </c>
      <c r="H113" s="22">
        <v>5.4711249999999998</v>
      </c>
      <c r="I113" s="22">
        <v>3.039514</v>
      </c>
      <c r="J113" s="22">
        <v>2.3542320000000001</v>
      </c>
    </row>
    <row r="114" spans="1:10" x14ac:dyDescent="0.2">
      <c r="A114" s="20" t="s">
        <v>397</v>
      </c>
      <c r="B114" s="21">
        <v>828</v>
      </c>
      <c r="C114" s="22">
        <v>20.410627999999999</v>
      </c>
      <c r="D114" s="22">
        <v>50.483091999999999</v>
      </c>
      <c r="E114" s="22">
        <v>15.700483</v>
      </c>
      <c r="F114" s="22">
        <v>5.676329</v>
      </c>
      <c r="G114" s="22">
        <v>2.1739130000000002</v>
      </c>
      <c r="H114" s="22">
        <v>2.7777780000000001</v>
      </c>
      <c r="I114" s="22">
        <v>2.7777780000000001</v>
      </c>
      <c r="J114" s="22">
        <v>2.2782610000000001</v>
      </c>
    </row>
    <row r="115" spans="1:10" x14ac:dyDescent="0.2">
      <c r="A115" s="20" t="s">
        <v>879</v>
      </c>
      <c r="B115" s="21">
        <v>499</v>
      </c>
      <c r="C115" s="22">
        <v>14.228457000000001</v>
      </c>
      <c r="D115" s="22">
        <v>48.897796</v>
      </c>
      <c r="E115" s="22">
        <v>16.232465000000001</v>
      </c>
      <c r="F115" s="22">
        <v>7.6152300000000004</v>
      </c>
      <c r="G115" s="22">
        <v>5.6112219999999997</v>
      </c>
      <c r="H115" s="22">
        <v>5.0100199999999999</v>
      </c>
      <c r="I115" s="22">
        <v>2.4048099999999999</v>
      </c>
      <c r="J115" s="22">
        <v>2.5749490000000002</v>
      </c>
    </row>
    <row r="116" spans="1:10" x14ac:dyDescent="0.2">
      <c r="A116" s="20" t="s">
        <v>398</v>
      </c>
      <c r="B116" s="21">
        <v>468</v>
      </c>
      <c r="C116" s="22">
        <v>20.940170999999999</v>
      </c>
      <c r="D116" s="22">
        <v>49.786324999999998</v>
      </c>
      <c r="E116" s="22">
        <v>16.880341999999999</v>
      </c>
      <c r="F116" s="22">
        <v>4.273504</v>
      </c>
      <c r="G116" s="22">
        <v>2.9914529999999999</v>
      </c>
      <c r="H116" s="22">
        <v>1.9230769999999999</v>
      </c>
      <c r="I116" s="22">
        <v>3.2051280000000002</v>
      </c>
      <c r="J116" s="22">
        <v>2.2229580000000002</v>
      </c>
    </row>
    <row r="117" spans="1:10" x14ac:dyDescent="0.2">
      <c r="A117" s="20" t="s">
        <v>399</v>
      </c>
      <c r="B117" s="21">
        <v>257</v>
      </c>
      <c r="C117" s="22">
        <v>20.622568000000001</v>
      </c>
      <c r="D117" s="22">
        <v>49.805447000000001</v>
      </c>
      <c r="E117" s="22">
        <v>15.564202</v>
      </c>
      <c r="F117" s="22">
        <v>5.4474710000000002</v>
      </c>
      <c r="G117" s="22">
        <v>2.723735</v>
      </c>
      <c r="H117" s="22">
        <v>2.3346300000000002</v>
      </c>
      <c r="I117" s="22">
        <v>3.5019459999999998</v>
      </c>
      <c r="J117" s="22">
        <v>2.25</v>
      </c>
    </row>
    <row r="118" spans="1:10" x14ac:dyDescent="0.2">
      <c r="A118" s="20" t="s">
        <v>400</v>
      </c>
      <c r="B118" s="21">
        <v>296</v>
      </c>
      <c r="C118" s="22">
        <v>24.324324000000001</v>
      </c>
      <c r="D118" s="22">
        <v>50</v>
      </c>
      <c r="E118" s="22">
        <v>11.824324000000001</v>
      </c>
      <c r="F118" s="22">
        <v>5.7432429999999997</v>
      </c>
      <c r="G118" s="22">
        <v>3.0405410000000002</v>
      </c>
      <c r="H118" s="22">
        <v>1.013514</v>
      </c>
      <c r="I118" s="22">
        <v>4.0540539999999998</v>
      </c>
      <c r="J118" s="22">
        <v>2.1267610000000001</v>
      </c>
    </row>
    <row r="119" spans="1:10" x14ac:dyDescent="0.2">
      <c r="A119" s="9" t="s">
        <v>401</v>
      </c>
      <c r="B119" s="9"/>
      <c r="C119" s="9"/>
      <c r="D119" s="9"/>
      <c r="E119" s="9"/>
      <c r="F119" s="9"/>
      <c r="G119" s="9"/>
      <c r="H119" s="9"/>
      <c r="I119" s="9"/>
      <c r="J119" s="9"/>
    </row>
    <row r="120" spans="1:10" x14ac:dyDescent="0.2">
      <c r="A120" s="20" t="s">
        <v>878</v>
      </c>
      <c r="B120" s="21">
        <v>116</v>
      </c>
      <c r="C120" s="22">
        <v>25</v>
      </c>
      <c r="D120" s="22">
        <v>57.758620999999998</v>
      </c>
      <c r="E120" s="22">
        <v>10.344828</v>
      </c>
      <c r="F120" s="22">
        <v>1.7241379999999999</v>
      </c>
      <c r="G120" s="22">
        <v>1.7241379999999999</v>
      </c>
      <c r="H120" s="22">
        <v>2.5862069999999999</v>
      </c>
      <c r="I120" s="22">
        <v>0.86206899999999997</v>
      </c>
      <c r="J120" s="22">
        <v>2.06087</v>
      </c>
    </row>
    <row r="121" spans="1:10" x14ac:dyDescent="0.2">
      <c r="A121" s="20" t="s">
        <v>402</v>
      </c>
      <c r="B121" s="21">
        <v>213</v>
      </c>
      <c r="C121" s="22">
        <v>21.126760999999998</v>
      </c>
      <c r="D121" s="22">
        <v>42.723005000000001</v>
      </c>
      <c r="E121" s="22">
        <v>13.615023000000001</v>
      </c>
      <c r="F121" s="22">
        <v>6.5727700000000002</v>
      </c>
      <c r="G121" s="22">
        <v>4.6948359999999996</v>
      </c>
      <c r="H121" s="22">
        <v>7.0422539999999998</v>
      </c>
      <c r="I121" s="22">
        <v>4.225352</v>
      </c>
      <c r="J121" s="22">
        <v>2.5196079999999998</v>
      </c>
    </row>
    <row r="122" spans="1:10" x14ac:dyDescent="0.2">
      <c r="A122" s="20" t="s">
        <v>397</v>
      </c>
      <c r="B122" s="21">
        <v>828</v>
      </c>
      <c r="C122" s="22">
        <v>20.410627999999999</v>
      </c>
      <c r="D122" s="22">
        <v>50.483091999999999</v>
      </c>
      <c r="E122" s="22">
        <v>15.700483</v>
      </c>
      <c r="F122" s="22">
        <v>5.676329</v>
      </c>
      <c r="G122" s="22">
        <v>2.1739130000000002</v>
      </c>
      <c r="H122" s="22">
        <v>2.7777780000000001</v>
      </c>
      <c r="I122" s="22">
        <v>2.7777780000000001</v>
      </c>
      <c r="J122" s="22">
        <v>2.2782610000000001</v>
      </c>
    </row>
    <row r="123" spans="1:10" x14ac:dyDescent="0.2">
      <c r="A123" s="20" t="s">
        <v>403</v>
      </c>
      <c r="B123" s="21">
        <v>133</v>
      </c>
      <c r="C123" s="22">
        <v>6.7669170000000003</v>
      </c>
      <c r="D123" s="22">
        <v>56.390976999999999</v>
      </c>
      <c r="E123" s="22">
        <v>17.293233000000001</v>
      </c>
      <c r="F123" s="22">
        <v>3.759398</v>
      </c>
      <c r="G123" s="22">
        <v>5.2631579999999998</v>
      </c>
      <c r="H123" s="22">
        <v>8.2706769999999992</v>
      </c>
      <c r="I123" s="22">
        <v>2.2556389999999999</v>
      </c>
      <c r="J123" s="22">
        <v>2.723077</v>
      </c>
    </row>
    <row r="124" spans="1:10" x14ac:dyDescent="0.2">
      <c r="A124" s="20" t="s">
        <v>404</v>
      </c>
      <c r="B124" s="21">
        <v>120</v>
      </c>
      <c r="C124" s="22">
        <v>16.666667</v>
      </c>
      <c r="D124" s="22">
        <v>46.666666999999997</v>
      </c>
      <c r="E124" s="22">
        <v>19.166667</v>
      </c>
      <c r="F124" s="22">
        <v>6.6666670000000003</v>
      </c>
      <c r="G124" s="22">
        <v>4.1666670000000003</v>
      </c>
      <c r="H124" s="22">
        <v>3.3333330000000001</v>
      </c>
      <c r="I124" s="22">
        <v>3.3333330000000001</v>
      </c>
      <c r="J124" s="22">
        <v>2.4655170000000002</v>
      </c>
    </row>
    <row r="125" spans="1:10" x14ac:dyDescent="0.2">
      <c r="A125" s="20" t="s">
        <v>405</v>
      </c>
      <c r="B125" s="21">
        <v>246</v>
      </c>
      <c r="C125" s="22">
        <v>17.073170999999999</v>
      </c>
      <c r="D125" s="22">
        <v>45.934958999999999</v>
      </c>
      <c r="E125" s="22">
        <v>14.227641999999999</v>
      </c>
      <c r="F125" s="22">
        <v>10.162602</v>
      </c>
      <c r="G125" s="22">
        <v>6.5040649999999998</v>
      </c>
      <c r="H125" s="22">
        <v>4.0650409999999999</v>
      </c>
      <c r="I125" s="22">
        <v>2.0325199999999999</v>
      </c>
      <c r="J125" s="22">
        <v>2.5477180000000001</v>
      </c>
    </row>
    <row r="126" spans="1:10" x14ac:dyDescent="0.2">
      <c r="A126" s="20" t="s">
        <v>398</v>
      </c>
      <c r="B126" s="21">
        <v>468</v>
      </c>
      <c r="C126" s="22">
        <v>20.940170999999999</v>
      </c>
      <c r="D126" s="22">
        <v>49.786324999999998</v>
      </c>
      <c r="E126" s="22">
        <v>16.880341999999999</v>
      </c>
      <c r="F126" s="22">
        <v>4.273504</v>
      </c>
      <c r="G126" s="22">
        <v>2.9914529999999999</v>
      </c>
      <c r="H126" s="22">
        <v>1.9230769999999999</v>
      </c>
      <c r="I126" s="22">
        <v>3.2051280000000002</v>
      </c>
      <c r="J126" s="22">
        <v>2.2229580000000002</v>
      </c>
    </row>
    <row r="127" spans="1:10" x14ac:dyDescent="0.2">
      <c r="A127" s="20" t="s">
        <v>406</v>
      </c>
      <c r="B127" s="21">
        <v>180</v>
      </c>
      <c r="C127" s="22">
        <v>21.111111000000001</v>
      </c>
      <c r="D127" s="22">
        <v>46.666666999999997</v>
      </c>
      <c r="E127" s="22">
        <v>17.222221999999999</v>
      </c>
      <c r="F127" s="22">
        <v>6.1111110000000002</v>
      </c>
      <c r="G127" s="22">
        <v>3.8888889999999998</v>
      </c>
      <c r="H127" s="22">
        <v>2.7777780000000001</v>
      </c>
      <c r="I127" s="22">
        <v>2.2222219999999999</v>
      </c>
      <c r="J127" s="22">
        <v>2.329545</v>
      </c>
    </row>
    <row r="128" spans="1:10" x14ac:dyDescent="0.2">
      <c r="A128" s="20" t="s">
        <v>407</v>
      </c>
      <c r="B128" s="21">
        <v>77</v>
      </c>
      <c r="C128" s="22">
        <v>19.480519000000001</v>
      </c>
      <c r="D128" s="22">
        <v>57.142856999999999</v>
      </c>
      <c r="E128" s="22">
        <v>11.688312</v>
      </c>
      <c r="F128" s="22">
        <v>3.8961039999999998</v>
      </c>
      <c r="G128" s="22">
        <v>0</v>
      </c>
      <c r="H128" s="22">
        <v>1.2987010000000001</v>
      </c>
      <c r="I128" s="22">
        <v>6.493506</v>
      </c>
      <c r="J128" s="22">
        <v>2.0555560000000002</v>
      </c>
    </row>
    <row r="129" spans="1:10" x14ac:dyDescent="0.2">
      <c r="A129" s="33" t="s">
        <v>400</v>
      </c>
      <c r="B129" s="34">
        <v>296</v>
      </c>
      <c r="C129" s="35">
        <v>24.324324000000001</v>
      </c>
      <c r="D129" s="35">
        <v>50</v>
      </c>
      <c r="E129" s="35">
        <v>11.824324000000001</v>
      </c>
      <c r="F129" s="35">
        <v>5.7432429999999997</v>
      </c>
      <c r="G129" s="35">
        <v>3.0405410000000002</v>
      </c>
      <c r="H129" s="35">
        <v>1.013514</v>
      </c>
      <c r="I129" s="35">
        <v>4.0540539999999998</v>
      </c>
      <c r="J129" s="35">
        <v>2.1267610000000001</v>
      </c>
    </row>
  </sheetData>
  <phoneticPr fontId="2"/>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5BE98-1808-4360-B3C0-C2070E4D9046}">
  <dimension ref="A1:E129"/>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5" x14ac:dyDescent="0.2">
      <c r="A1" s="11" t="s">
        <v>3</v>
      </c>
      <c r="B1" s="7"/>
    </row>
    <row r="2" spans="1:5" x14ac:dyDescent="0.2">
      <c r="A2" s="15" t="str">
        <f xml:space="preserve"> HYPERLINK("#'目次'!B13","[7]")</f>
        <v>[7]</v>
      </c>
      <c r="B2" s="23" t="s">
        <v>334</v>
      </c>
    </row>
    <row r="3" spans="1:5" x14ac:dyDescent="0.2">
      <c r="A3" s="7" t="s">
        <v>3</v>
      </c>
      <c r="B3" s="8" t="s">
        <v>320</v>
      </c>
    </row>
    <row r="4" spans="1:5" s="18" customFormat="1" ht="25.2" x14ac:dyDescent="0.2">
      <c r="A4" s="16" t="s">
        <v>3</v>
      </c>
      <c r="B4" s="17" t="s">
        <v>335</v>
      </c>
      <c r="C4" s="17" t="s">
        <v>380</v>
      </c>
      <c r="D4" s="17" t="s">
        <v>381</v>
      </c>
      <c r="E4" s="17" t="s">
        <v>366</v>
      </c>
    </row>
    <row r="5" spans="1:5" x14ac:dyDescent="0.2">
      <c r="A5" s="19" t="s">
        <v>338</v>
      </c>
      <c r="B5" s="10">
        <v>2677</v>
      </c>
      <c r="C5" s="13">
        <v>29.435936000000002</v>
      </c>
      <c r="D5" s="13">
        <v>68.135973000000007</v>
      </c>
      <c r="E5" s="13">
        <v>2.4280910000000002</v>
      </c>
    </row>
    <row r="6" spans="1:5" x14ac:dyDescent="0.2">
      <c r="A6" s="9" t="s">
        <v>339</v>
      </c>
      <c r="B6" s="9"/>
      <c r="C6" s="9"/>
      <c r="D6" s="9"/>
      <c r="E6" s="9"/>
    </row>
    <row r="7" spans="1:5" x14ac:dyDescent="0.2">
      <c r="A7" s="20" t="s">
        <v>340</v>
      </c>
      <c r="B7" s="21">
        <v>1277</v>
      </c>
      <c r="C7" s="22">
        <v>36.491777999999996</v>
      </c>
      <c r="D7" s="22">
        <v>60.924041000000003</v>
      </c>
      <c r="E7" s="22">
        <v>2.5841820000000002</v>
      </c>
    </row>
    <row r="8" spans="1:5" x14ac:dyDescent="0.2">
      <c r="A8" s="20" t="s">
        <v>341</v>
      </c>
      <c r="B8" s="21">
        <v>1400</v>
      </c>
      <c r="C8" s="22">
        <v>23</v>
      </c>
      <c r="D8" s="22">
        <v>74.714286000000001</v>
      </c>
      <c r="E8" s="22">
        <v>2.285714</v>
      </c>
    </row>
    <row r="9" spans="1:5" x14ac:dyDescent="0.2">
      <c r="A9" s="9" t="s">
        <v>342</v>
      </c>
      <c r="B9" s="9"/>
      <c r="C9" s="9"/>
      <c r="D9" s="9"/>
      <c r="E9" s="9"/>
    </row>
    <row r="10" spans="1:5" x14ac:dyDescent="0.2">
      <c r="A10" s="20" t="s">
        <v>343</v>
      </c>
      <c r="B10" s="21">
        <v>610</v>
      </c>
      <c r="C10" s="22">
        <v>53.770491999999997</v>
      </c>
      <c r="D10" s="22">
        <v>44.590164000000001</v>
      </c>
      <c r="E10" s="22">
        <v>1.6393439999999999</v>
      </c>
    </row>
    <row r="11" spans="1:5" x14ac:dyDescent="0.2">
      <c r="A11" s="20" t="s">
        <v>344</v>
      </c>
      <c r="B11" s="21">
        <v>755</v>
      </c>
      <c r="C11" s="22">
        <v>35.761589000000001</v>
      </c>
      <c r="D11" s="22">
        <v>61.986755000000002</v>
      </c>
      <c r="E11" s="22">
        <v>2.2516560000000001</v>
      </c>
    </row>
    <row r="12" spans="1:5" x14ac:dyDescent="0.2">
      <c r="A12" s="20" t="s">
        <v>345</v>
      </c>
      <c r="B12" s="21">
        <v>601</v>
      </c>
      <c r="C12" s="22">
        <v>21.630616</v>
      </c>
      <c r="D12" s="22">
        <v>75.707155</v>
      </c>
      <c r="E12" s="22">
        <v>2.6622300000000001</v>
      </c>
    </row>
    <row r="13" spans="1:5" x14ac:dyDescent="0.2">
      <c r="A13" s="20" t="s">
        <v>346</v>
      </c>
      <c r="B13" s="21">
        <v>425</v>
      </c>
      <c r="C13" s="22">
        <v>11.529412000000001</v>
      </c>
      <c r="D13" s="22">
        <v>85.647058999999999</v>
      </c>
      <c r="E13" s="22">
        <v>2.8235290000000002</v>
      </c>
    </row>
    <row r="14" spans="1:5" x14ac:dyDescent="0.2">
      <c r="A14" s="20" t="s">
        <v>347</v>
      </c>
      <c r="B14" s="21">
        <v>217</v>
      </c>
      <c r="C14" s="22">
        <v>4.608295</v>
      </c>
      <c r="D14" s="22">
        <v>92.165898999999996</v>
      </c>
      <c r="E14" s="22">
        <v>3.225806</v>
      </c>
    </row>
    <row r="15" spans="1:5" x14ac:dyDescent="0.2">
      <c r="A15" s="20" t="s">
        <v>348</v>
      </c>
      <c r="B15" s="21">
        <v>56</v>
      </c>
      <c r="C15" s="22">
        <v>1.785714</v>
      </c>
      <c r="D15" s="22">
        <v>94.642857000000006</v>
      </c>
      <c r="E15" s="22">
        <v>3.5714290000000002</v>
      </c>
    </row>
    <row r="16" spans="1:5" x14ac:dyDescent="0.2">
      <c r="A16" s="20" t="s">
        <v>349</v>
      </c>
      <c r="B16" s="21">
        <v>13</v>
      </c>
      <c r="C16" s="22">
        <v>0</v>
      </c>
      <c r="D16" s="22">
        <v>92.307692000000003</v>
      </c>
      <c r="E16" s="22">
        <v>7.6923079999999997</v>
      </c>
    </row>
    <row r="17" spans="1:5" x14ac:dyDescent="0.2">
      <c r="A17" s="20" t="s">
        <v>350</v>
      </c>
      <c r="B17" s="21">
        <v>1365</v>
      </c>
      <c r="C17" s="22">
        <v>43.809524000000003</v>
      </c>
      <c r="D17" s="22">
        <v>54.212454000000001</v>
      </c>
      <c r="E17" s="22">
        <v>1.9780219999999999</v>
      </c>
    </row>
    <row r="18" spans="1:5" x14ac:dyDescent="0.2">
      <c r="A18" s="20" t="s">
        <v>351</v>
      </c>
      <c r="B18" s="21">
        <v>1026</v>
      </c>
      <c r="C18" s="22">
        <v>17.446394000000002</v>
      </c>
      <c r="D18" s="22">
        <v>79.824561000000003</v>
      </c>
      <c r="E18" s="22">
        <v>2.7290450000000002</v>
      </c>
    </row>
    <row r="19" spans="1:5" x14ac:dyDescent="0.2">
      <c r="A19" s="20" t="s">
        <v>352</v>
      </c>
      <c r="B19" s="21">
        <v>286</v>
      </c>
      <c r="C19" s="22">
        <v>3.8461539999999999</v>
      </c>
      <c r="D19" s="22">
        <v>92.657342999999997</v>
      </c>
      <c r="E19" s="22">
        <v>3.4965030000000001</v>
      </c>
    </row>
    <row r="20" spans="1:5" x14ac:dyDescent="0.2">
      <c r="A20" s="20" t="s">
        <v>353</v>
      </c>
      <c r="B20" s="21">
        <v>1312</v>
      </c>
      <c r="C20" s="22">
        <v>14.481707</v>
      </c>
      <c r="D20" s="22">
        <v>82.621950999999996</v>
      </c>
      <c r="E20" s="22">
        <v>2.8963410000000001</v>
      </c>
    </row>
    <row r="21" spans="1:5" x14ac:dyDescent="0.2">
      <c r="A21" s="9" t="s">
        <v>354</v>
      </c>
      <c r="B21" s="10">
        <v>298</v>
      </c>
      <c r="C21" s="13">
        <v>61.073825999999997</v>
      </c>
      <c r="D21" s="13">
        <v>37.583893000000003</v>
      </c>
      <c r="E21" s="13">
        <v>1.342282</v>
      </c>
    </row>
    <row r="22" spans="1:5" x14ac:dyDescent="0.2">
      <c r="A22" s="20" t="s">
        <v>344</v>
      </c>
      <c r="B22" s="21">
        <v>388</v>
      </c>
      <c r="C22" s="22">
        <v>44.072164999999998</v>
      </c>
      <c r="D22" s="22">
        <v>54.123711</v>
      </c>
      <c r="E22" s="22">
        <v>1.8041240000000001</v>
      </c>
    </row>
    <row r="23" spans="1:5" x14ac:dyDescent="0.2">
      <c r="A23" s="20" t="s">
        <v>345</v>
      </c>
      <c r="B23" s="21">
        <v>299</v>
      </c>
      <c r="C23" s="22">
        <v>24.749164</v>
      </c>
      <c r="D23" s="22">
        <v>71.906355000000005</v>
      </c>
      <c r="E23" s="22">
        <v>3.3444820000000002</v>
      </c>
    </row>
    <row r="24" spans="1:5" x14ac:dyDescent="0.2">
      <c r="A24" s="20" t="s">
        <v>346</v>
      </c>
      <c r="B24" s="21">
        <v>192</v>
      </c>
      <c r="C24" s="22">
        <v>15.625</v>
      </c>
      <c r="D24" s="22">
        <v>80.729167000000004</v>
      </c>
      <c r="E24" s="22">
        <v>3.6458330000000001</v>
      </c>
    </row>
    <row r="25" spans="1:5" x14ac:dyDescent="0.2">
      <c r="A25" s="20" t="s">
        <v>347</v>
      </c>
      <c r="B25" s="21">
        <v>77</v>
      </c>
      <c r="C25" s="22">
        <v>11.688312</v>
      </c>
      <c r="D25" s="22">
        <v>81.818181999999993</v>
      </c>
      <c r="E25" s="22">
        <v>6.493506</v>
      </c>
    </row>
    <row r="26" spans="1:5" x14ac:dyDescent="0.2">
      <c r="A26" s="20" t="s">
        <v>348</v>
      </c>
      <c r="B26" s="21">
        <v>19</v>
      </c>
      <c r="C26" s="22">
        <v>0</v>
      </c>
      <c r="D26" s="22">
        <v>100</v>
      </c>
      <c r="E26" s="22">
        <v>0</v>
      </c>
    </row>
    <row r="27" spans="1:5" x14ac:dyDescent="0.2">
      <c r="A27" s="20" t="s">
        <v>349</v>
      </c>
      <c r="B27" s="21">
        <v>4</v>
      </c>
      <c r="C27" s="22">
        <v>0</v>
      </c>
      <c r="D27" s="22">
        <v>100</v>
      </c>
      <c r="E27" s="22">
        <v>0</v>
      </c>
    </row>
    <row r="28" spans="1:5" x14ac:dyDescent="0.2">
      <c r="A28" s="20" t="s">
        <v>350</v>
      </c>
      <c r="B28" s="21">
        <v>686</v>
      </c>
      <c r="C28" s="22">
        <v>51.457726000000001</v>
      </c>
      <c r="D28" s="22">
        <v>46.938775999999997</v>
      </c>
      <c r="E28" s="22">
        <v>1.603499</v>
      </c>
    </row>
    <row r="29" spans="1:5" x14ac:dyDescent="0.2">
      <c r="A29" s="20" t="s">
        <v>351</v>
      </c>
      <c r="B29" s="21">
        <v>491</v>
      </c>
      <c r="C29" s="22">
        <v>21.181263000000001</v>
      </c>
      <c r="D29" s="22">
        <v>75.356414999999998</v>
      </c>
      <c r="E29" s="22">
        <v>3.4623219999999999</v>
      </c>
    </row>
    <row r="30" spans="1:5" x14ac:dyDescent="0.2">
      <c r="A30" s="20" t="s">
        <v>352</v>
      </c>
      <c r="B30" s="21">
        <v>100</v>
      </c>
      <c r="C30" s="22">
        <v>9</v>
      </c>
      <c r="D30" s="22">
        <v>86</v>
      </c>
      <c r="E30" s="22">
        <v>5</v>
      </c>
    </row>
    <row r="31" spans="1:5" x14ac:dyDescent="0.2">
      <c r="A31" s="20" t="s">
        <v>353</v>
      </c>
      <c r="B31" s="21">
        <v>591</v>
      </c>
      <c r="C31" s="22">
        <v>19.120135000000001</v>
      </c>
      <c r="D31" s="22">
        <v>77.157359999999997</v>
      </c>
      <c r="E31" s="22">
        <v>3.7225039999999998</v>
      </c>
    </row>
    <row r="32" spans="1:5" x14ac:dyDescent="0.2">
      <c r="A32" s="9" t="s">
        <v>355</v>
      </c>
      <c r="B32" s="10">
        <v>312</v>
      </c>
      <c r="C32" s="13">
        <v>46.794871999999998</v>
      </c>
      <c r="D32" s="13">
        <v>51.282051000000003</v>
      </c>
      <c r="E32" s="13">
        <v>1.9230769999999999</v>
      </c>
    </row>
    <row r="33" spans="1:5" x14ac:dyDescent="0.2">
      <c r="A33" s="20" t="s">
        <v>344</v>
      </c>
      <c r="B33" s="21">
        <v>367</v>
      </c>
      <c r="C33" s="22">
        <v>26.975477000000001</v>
      </c>
      <c r="D33" s="22">
        <v>70.299728000000002</v>
      </c>
      <c r="E33" s="22">
        <v>2.724796</v>
      </c>
    </row>
    <row r="34" spans="1:5" x14ac:dyDescent="0.2">
      <c r="A34" s="20" t="s">
        <v>345</v>
      </c>
      <c r="B34" s="21">
        <v>302</v>
      </c>
      <c r="C34" s="22">
        <v>18.543046</v>
      </c>
      <c r="D34" s="22">
        <v>79.470198999999994</v>
      </c>
      <c r="E34" s="22">
        <v>1.986755</v>
      </c>
    </row>
    <row r="35" spans="1:5" x14ac:dyDescent="0.2">
      <c r="A35" s="20" t="s">
        <v>346</v>
      </c>
      <c r="B35" s="21">
        <v>233</v>
      </c>
      <c r="C35" s="22">
        <v>8.1545059999999996</v>
      </c>
      <c r="D35" s="22">
        <v>89.699571000000006</v>
      </c>
      <c r="E35" s="22">
        <v>2.1459229999999998</v>
      </c>
    </row>
    <row r="36" spans="1:5" x14ac:dyDescent="0.2">
      <c r="A36" s="20" t="s">
        <v>347</v>
      </c>
      <c r="B36" s="21">
        <v>140</v>
      </c>
      <c r="C36" s="22">
        <v>0.71428599999999998</v>
      </c>
      <c r="D36" s="22">
        <v>97.857142999999994</v>
      </c>
      <c r="E36" s="22">
        <v>1.428571</v>
      </c>
    </row>
    <row r="37" spans="1:5" x14ac:dyDescent="0.2">
      <c r="A37" s="20" t="s">
        <v>348</v>
      </c>
      <c r="B37" s="21">
        <v>37</v>
      </c>
      <c r="C37" s="22">
        <v>2.7027030000000001</v>
      </c>
      <c r="D37" s="22">
        <v>91.891891999999999</v>
      </c>
      <c r="E37" s="22">
        <v>5.405405</v>
      </c>
    </row>
    <row r="38" spans="1:5" x14ac:dyDescent="0.2">
      <c r="A38" s="20" t="s">
        <v>349</v>
      </c>
      <c r="B38" s="21">
        <v>9</v>
      </c>
      <c r="C38" s="22">
        <v>0</v>
      </c>
      <c r="D38" s="22">
        <v>88.888889000000006</v>
      </c>
      <c r="E38" s="22">
        <v>11.111110999999999</v>
      </c>
    </row>
    <row r="39" spans="1:5" x14ac:dyDescent="0.2">
      <c r="A39" s="20" t="s">
        <v>350</v>
      </c>
      <c r="B39" s="21">
        <v>679</v>
      </c>
      <c r="C39" s="22">
        <v>36.082473999999998</v>
      </c>
      <c r="D39" s="22">
        <v>61.561118999999998</v>
      </c>
      <c r="E39" s="22">
        <v>2.3564059999999998</v>
      </c>
    </row>
    <row r="40" spans="1:5" x14ac:dyDescent="0.2">
      <c r="A40" s="20" t="s">
        <v>351</v>
      </c>
      <c r="B40" s="21">
        <v>535</v>
      </c>
      <c r="C40" s="22">
        <v>14.018692</v>
      </c>
      <c r="D40" s="22">
        <v>83.925234000000003</v>
      </c>
      <c r="E40" s="22">
        <v>2.0560749999999999</v>
      </c>
    </row>
    <row r="41" spans="1:5" x14ac:dyDescent="0.2">
      <c r="A41" s="20" t="s">
        <v>352</v>
      </c>
      <c r="B41" s="21">
        <v>186</v>
      </c>
      <c r="C41" s="22">
        <v>1.075269</v>
      </c>
      <c r="D41" s="22">
        <v>96.236559</v>
      </c>
      <c r="E41" s="22">
        <v>2.6881719999999998</v>
      </c>
    </row>
    <row r="42" spans="1:5" x14ac:dyDescent="0.2">
      <c r="A42" s="20" t="s">
        <v>353</v>
      </c>
      <c r="B42" s="21">
        <v>721</v>
      </c>
      <c r="C42" s="22">
        <v>10.679612000000001</v>
      </c>
      <c r="D42" s="22">
        <v>87.101247999999998</v>
      </c>
      <c r="E42" s="22">
        <v>2.2191399999999999</v>
      </c>
    </row>
    <row r="43" spans="1:5" x14ac:dyDescent="0.2">
      <c r="A43" s="9" t="s">
        <v>356</v>
      </c>
      <c r="B43" s="9"/>
      <c r="C43" s="9"/>
      <c r="D43" s="9"/>
      <c r="E43" s="9"/>
    </row>
    <row r="44" spans="1:5" x14ac:dyDescent="0.2">
      <c r="A44" s="20" t="s">
        <v>357</v>
      </c>
      <c r="B44" s="21">
        <v>138</v>
      </c>
      <c r="C44" s="22">
        <v>32.608696000000002</v>
      </c>
      <c r="D44" s="22">
        <v>67.391304000000005</v>
      </c>
      <c r="E44" s="22">
        <v>0</v>
      </c>
    </row>
    <row r="45" spans="1:5" x14ac:dyDescent="0.2">
      <c r="A45" s="20" t="s">
        <v>328</v>
      </c>
      <c r="B45" s="21">
        <v>1747</v>
      </c>
      <c r="C45" s="22">
        <v>32.627361000000001</v>
      </c>
      <c r="D45" s="22">
        <v>66.800229000000002</v>
      </c>
      <c r="E45" s="22">
        <v>0.57240999999999997</v>
      </c>
    </row>
    <row r="46" spans="1:5" x14ac:dyDescent="0.2">
      <c r="A46" s="20" t="s">
        <v>329</v>
      </c>
      <c r="B46" s="21">
        <v>191</v>
      </c>
      <c r="C46" s="22">
        <v>37.172775000000001</v>
      </c>
      <c r="D46" s="22">
        <v>62.303665000000002</v>
      </c>
      <c r="E46" s="22">
        <v>0.52356000000000003</v>
      </c>
    </row>
    <row r="47" spans="1:5" x14ac:dyDescent="0.2">
      <c r="A47" s="20" t="s">
        <v>330</v>
      </c>
      <c r="B47" s="21">
        <v>544</v>
      </c>
      <c r="C47" s="22">
        <v>18.382352999999998</v>
      </c>
      <c r="D47" s="22">
        <v>80.882352999999995</v>
      </c>
      <c r="E47" s="22">
        <v>0.735294</v>
      </c>
    </row>
    <row r="48" spans="1:5" x14ac:dyDescent="0.2">
      <c r="A48" s="20" t="s">
        <v>358</v>
      </c>
      <c r="B48" s="21">
        <v>57</v>
      </c>
      <c r="C48" s="22">
        <v>3.508772</v>
      </c>
      <c r="D48" s="22">
        <v>8.7719299999999993</v>
      </c>
      <c r="E48" s="22">
        <v>87.719297999999995</v>
      </c>
    </row>
    <row r="49" spans="1:5" x14ac:dyDescent="0.2">
      <c r="A49" s="9" t="s">
        <v>359</v>
      </c>
      <c r="B49" s="10">
        <v>89</v>
      </c>
      <c r="C49" s="13">
        <v>34.831460999999997</v>
      </c>
      <c r="D49" s="13">
        <v>65.168538999999996</v>
      </c>
      <c r="E49" s="13">
        <v>0</v>
      </c>
    </row>
    <row r="50" spans="1:5" x14ac:dyDescent="0.2">
      <c r="A50" s="20" t="s">
        <v>331</v>
      </c>
      <c r="B50" s="21">
        <v>977</v>
      </c>
      <c r="C50" s="22">
        <v>39.303992000000001</v>
      </c>
      <c r="D50" s="22">
        <v>60.184237000000003</v>
      </c>
      <c r="E50" s="22">
        <v>0.51177099999999998</v>
      </c>
    </row>
    <row r="51" spans="1:5" x14ac:dyDescent="0.2">
      <c r="A51" s="20" t="s">
        <v>332</v>
      </c>
      <c r="B51" s="21">
        <v>73</v>
      </c>
      <c r="C51" s="22">
        <v>32.876711999999998</v>
      </c>
      <c r="D51" s="22">
        <v>67.123288000000002</v>
      </c>
      <c r="E51" s="22">
        <v>0</v>
      </c>
    </row>
    <row r="52" spans="1:5" x14ac:dyDescent="0.2">
      <c r="A52" s="20" t="s">
        <v>333</v>
      </c>
      <c r="B52" s="21">
        <v>108</v>
      </c>
      <c r="C52" s="22">
        <v>23.148147999999999</v>
      </c>
      <c r="D52" s="22">
        <v>75.925926000000004</v>
      </c>
      <c r="E52" s="22">
        <v>0.92592600000000003</v>
      </c>
    </row>
    <row r="53" spans="1:5" x14ac:dyDescent="0.2">
      <c r="A53" s="20" t="s">
        <v>358</v>
      </c>
      <c r="B53" s="21">
        <v>30</v>
      </c>
      <c r="C53" s="22">
        <v>6.6666670000000003</v>
      </c>
      <c r="D53" s="22">
        <v>3.3333330000000001</v>
      </c>
      <c r="E53" s="22">
        <v>90</v>
      </c>
    </row>
    <row r="54" spans="1:5" x14ac:dyDescent="0.2">
      <c r="A54" s="9" t="s">
        <v>360</v>
      </c>
      <c r="B54" s="10">
        <v>49</v>
      </c>
      <c r="C54" s="13">
        <v>28.571428999999998</v>
      </c>
      <c r="D54" s="13">
        <v>71.428571000000005</v>
      </c>
      <c r="E54" s="13">
        <v>0</v>
      </c>
    </row>
    <row r="55" spans="1:5" x14ac:dyDescent="0.2">
      <c r="A55" s="20" t="s">
        <v>331</v>
      </c>
      <c r="B55" s="21">
        <v>770</v>
      </c>
      <c r="C55" s="22">
        <v>24.155843999999998</v>
      </c>
      <c r="D55" s="22">
        <v>75.194805000000002</v>
      </c>
      <c r="E55" s="22">
        <v>0.64935100000000001</v>
      </c>
    </row>
    <row r="56" spans="1:5" x14ac:dyDescent="0.2">
      <c r="A56" s="20" t="s">
        <v>332</v>
      </c>
      <c r="B56" s="21">
        <v>118</v>
      </c>
      <c r="C56" s="22">
        <v>39.830508000000002</v>
      </c>
      <c r="D56" s="22">
        <v>59.322034000000002</v>
      </c>
      <c r="E56" s="22">
        <v>0.84745800000000004</v>
      </c>
    </row>
    <row r="57" spans="1:5" x14ac:dyDescent="0.2">
      <c r="A57" s="20" t="s">
        <v>333</v>
      </c>
      <c r="B57" s="21">
        <v>436</v>
      </c>
      <c r="C57" s="22">
        <v>17.201834999999999</v>
      </c>
      <c r="D57" s="22">
        <v>82.110091999999995</v>
      </c>
      <c r="E57" s="22">
        <v>0.68807300000000005</v>
      </c>
    </row>
    <row r="58" spans="1:5" x14ac:dyDescent="0.2">
      <c r="A58" s="20" t="s">
        <v>358</v>
      </c>
      <c r="B58" s="21">
        <v>27</v>
      </c>
      <c r="C58" s="22">
        <v>0</v>
      </c>
      <c r="D58" s="22">
        <v>14.814814999999999</v>
      </c>
      <c r="E58" s="22">
        <v>85.185185000000004</v>
      </c>
    </row>
    <row r="59" spans="1:5" x14ac:dyDescent="0.2">
      <c r="A59" s="9" t="s">
        <v>361</v>
      </c>
      <c r="B59" s="9"/>
      <c r="C59" s="9"/>
      <c r="D59" s="9"/>
      <c r="E59" s="9"/>
    </row>
    <row r="60" spans="1:5" x14ac:dyDescent="0.2">
      <c r="A60" s="20" t="s">
        <v>362</v>
      </c>
      <c r="B60" s="21">
        <v>360</v>
      </c>
      <c r="C60" s="22">
        <v>30.555555999999999</v>
      </c>
      <c r="D60" s="22">
        <v>68.055555999999996</v>
      </c>
      <c r="E60" s="22">
        <v>1.388889</v>
      </c>
    </row>
    <row r="61" spans="1:5" x14ac:dyDescent="0.2">
      <c r="A61" s="20" t="s">
        <v>363</v>
      </c>
      <c r="B61" s="21">
        <v>1326</v>
      </c>
      <c r="C61" s="22">
        <v>28.657616999999998</v>
      </c>
      <c r="D61" s="22">
        <v>70.814480000000003</v>
      </c>
      <c r="E61" s="22">
        <v>0.52790300000000001</v>
      </c>
    </row>
    <row r="62" spans="1:5" x14ac:dyDescent="0.2">
      <c r="A62" s="20" t="s">
        <v>364</v>
      </c>
      <c r="B62" s="21">
        <v>649</v>
      </c>
      <c r="C62" s="22">
        <v>33.590139000000001</v>
      </c>
      <c r="D62" s="22">
        <v>65.947612000000007</v>
      </c>
      <c r="E62" s="22">
        <v>0.46224999999999999</v>
      </c>
    </row>
    <row r="63" spans="1:5" x14ac:dyDescent="0.2">
      <c r="A63" s="20" t="s">
        <v>365</v>
      </c>
      <c r="B63" s="21">
        <v>277</v>
      </c>
      <c r="C63" s="22">
        <v>27.436823</v>
      </c>
      <c r="D63" s="22">
        <v>72.202166000000005</v>
      </c>
      <c r="E63" s="22">
        <v>0.36101100000000003</v>
      </c>
    </row>
    <row r="64" spans="1:5" x14ac:dyDescent="0.2">
      <c r="A64" s="20" t="s">
        <v>366</v>
      </c>
      <c r="B64" s="21">
        <v>65</v>
      </c>
      <c r="C64" s="22">
        <v>6.1538459999999997</v>
      </c>
      <c r="D64" s="22">
        <v>18.461538000000001</v>
      </c>
      <c r="E64" s="22">
        <v>75.384614999999997</v>
      </c>
    </row>
    <row r="65" spans="1:5" x14ac:dyDescent="0.2">
      <c r="A65" s="9" t="s">
        <v>367</v>
      </c>
      <c r="B65" s="9"/>
      <c r="C65" s="9"/>
      <c r="D65" s="9"/>
      <c r="E65" s="9"/>
    </row>
    <row r="66" spans="1:5" x14ac:dyDescent="0.2">
      <c r="A66" s="20" t="s">
        <v>368</v>
      </c>
      <c r="B66" s="21">
        <v>537</v>
      </c>
      <c r="C66" s="22">
        <v>27.374302</v>
      </c>
      <c r="D66" s="22">
        <v>72.067038999999994</v>
      </c>
      <c r="E66" s="22">
        <v>0.55865900000000002</v>
      </c>
    </row>
    <row r="67" spans="1:5" x14ac:dyDescent="0.2">
      <c r="A67" s="20" t="s">
        <v>180</v>
      </c>
      <c r="B67" s="21">
        <v>1667</v>
      </c>
      <c r="C67" s="22">
        <v>32.633473000000002</v>
      </c>
      <c r="D67" s="22">
        <v>66.826634999999996</v>
      </c>
      <c r="E67" s="22">
        <v>0.53989200000000004</v>
      </c>
    </row>
    <row r="68" spans="1:5" x14ac:dyDescent="0.2">
      <c r="A68" s="20" t="s">
        <v>369</v>
      </c>
      <c r="B68" s="21">
        <v>99</v>
      </c>
      <c r="C68" s="22">
        <v>48.484848</v>
      </c>
      <c r="D68" s="22">
        <v>51.515152</v>
      </c>
      <c r="E68" s="22">
        <v>0</v>
      </c>
    </row>
    <row r="69" spans="1:5" x14ac:dyDescent="0.2">
      <c r="A69" s="20" t="s">
        <v>370</v>
      </c>
      <c r="B69" s="21">
        <v>819</v>
      </c>
      <c r="C69" s="22">
        <v>33.943834000000003</v>
      </c>
      <c r="D69" s="22">
        <v>65.689865999999995</v>
      </c>
      <c r="E69" s="22">
        <v>0.36630000000000001</v>
      </c>
    </row>
    <row r="70" spans="1:5" x14ac:dyDescent="0.2">
      <c r="A70" s="20" t="s">
        <v>371</v>
      </c>
      <c r="B70" s="21">
        <v>87</v>
      </c>
      <c r="C70" s="22">
        <v>25.287355999999999</v>
      </c>
      <c r="D70" s="22">
        <v>73.563218000000006</v>
      </c>
      <c r="E70" s="22">
        <v>1.1494249999999999</v>
      </c>
    </row>
    <row r="71" spans="1:5" x14ac:dyDescent="0.2">
      <c r="A71" s="20" t="s">
        <v>366</v>
      </c>
      <c r="B71" s="21">
        <v>55</v>
      </c>
      <c r="C71" s="22">
        <v>1.818182</v>
      </c>
      <c r="D71" s="22">
        <v>9.0909089999999999</v>
      </c>
      <c r="E71" s="22">
        <v>89.090908999999996</v>
      </c>
    </row>
    <row r="72" spans="1:5" x14ac:dyDescent="0.2">
      <c r="A72" s="9" t="s">
        <v>372</v>
      </c>
      <c r="B72" s="9"/>
      <c r="C72" s="9"/>
      <c r="D72" s="9"/>
      <c r="E72" s="9"/>
    </row>
    <row r="73" spans="1:5" x14ac:dyDescent="0.2">
      <c r="A73" s="20" t="s">
        <v>373</v>
      </c>
      <c r="B73" s="21">
        <v>537</v>
      </c>
      <c r="C73" s="22">
        <v>27.374302</v>
      </c>
      <c r="D73" s="22">
        <v>72.067038999999994</v>
      </c>
      <c r="E73" s="22">
        <v>0.55865900000000002</v>
      </c>
    </row>
    <row r="74" spans="1:5" x14ac:dyDescent="0.2">
      <c r="A74" s="20" t="s">
        <v>374</v>
      </c>
      <c r="B74" s="21">
        <v>1329</v>
      </c>
      <c r="C74" s="22">
        <v>27.088035999999999</v>
      </c>
      <c r="D74" s="22">
        <v>72.084273999999994</v>
      </c>
      <c r="E74" s="22">
        <v>0.82769000000000004</v>
      </c>
    </row>
    <row r="75" spans="1:5" x14ac:dyDescent="0.2">
      <c r="A75" s="20" t="s">
        <v>375</v>
      </c>
      <c r="B75" s="21">
        <v>406</v>
      </c>
      <c r="C75" s="22">
        <v>35.714286000000001</v>
      </c>
      <c r="D75" s="22">
        <v>64.285713999999999</v>
      </c>
      <c r="E75" s="22">
        <v>0</v>
      </c>
    </row>
    <row r="76" spans="1:5" x14ac:dyDescent="0.2">
      <c r="A76" s="20" t="s">
        <v>376</v>
      </c>
      <c r="B76" s="21">
        <v>152</v>
      </c>
      <c r="C76" s="22">
        <v>43.421053000000001</v>
      </c>
      <c r="D76" s="22">
        <v>55.921053000000001</v>
      </c>
      <c r="E76" s="22">
        <v>0.65789500000000001</v>
      </c>
    </row>
    <row r="77" spans="1:5" x14ac:dyDescent="0.2">
      <c r="A77" s="20" t="s">
        <v>377</v>
      </c>
      <c r="B77" s="21">
        <v>88</v>
      </c>
      <c r="C77" s="22">
        <v>34.090909000000003</v>
      </c>
      <c r="D77" s="22">
        <v>65.909091000000004</v>
      </c>
      <c r="E77" s="22">
        <v>0</v>
      </c>
    </row>
    <row r="78" spans="1:5" x14ac:dyDescent="0.2">
      <c r="A78" s="20" t="s">
        <v>378</v>
      </c>
      <c r="B78" s="21">
        <v>84</v>
      </c>
      <c r="C78" s="22">
        <v>38.095238000000002</v>
      </c>
      <c r="D78" s="22">
        <v>61.904761999999998</v>
      </c>
      <c r="E78" s="22">
        <v>0</v>
      </c>
    </row>
    <row r="79" spans="1:5" x14ac:dyDescent="0.2">
      <c r="A79" s="20" t="s">
        <v>366</v>
      </c>
      <c r="B79" s="21">
        <v>81</v>
      </c>
      <c r="C79" s="22">
        <v>9.8765429999999999</v>
      </c>
      <c r="D79" s="22">
        <v>28.395061999999999</v>
      </c>
      <c r="E79" s="22">
        <v>61.728394999999999</v>
      </c>
    </row>
    <row r="80" spans="1:5" x14ac:dyDescent="0.2">
      <c r="A80" s="9" t="s">
        <v>379</v>
      </c>
      <c r="B80" s="9"/>
      <c r="C80" s="9"/>
      <c r="D80" s="9"/>
      <c r="E80" s="9"/>
    </row>
    <row r="81" spans="1:5" x14ac:dyDescent="0.2">
      <c r="A81" s="20" t="s">
        <v>380</v>
      </c>
      <c r="B81" s="21">
        <v>788</v>
      </c>
      <c r="C81" s="22">
        <v>100</v>
      </c>
      <c r="D81" s="22">
        <v>0</v>
      </c>
      <c r="E81" s="22">
        <v>0</v>
      </c>
    </row>
    <row r="82" spans="1:5" x14ac:dyDescent="0.2">
      <c r="A82" s="20" t="s">
        <v>381</v>
      </c>
      <c r="B82" s="21">
        <v>1824</v>
      </c>
      <c r="C82" s="22">
        <v>0</v>
      </c>
      <c r="D82" s="22">
        <v>100</v>
      </c>
      <c r="E82" s="22">
        <v>0</v>
      </c>
    </row>
    <row r="83" spans="1:5" x14ac:dyDescent="0.2">
      <c r="A83" s="20" t="s">
        <v>366</v>
      </c>
      <c r="B83" s="21">
        <v>65</v>
      </c>
      <c r="C83" s="22">
        <v>0</v>
      </c>
      <c r="D83" s="22">
        <v>0</v>
      </c>
      <c r="E83" s="22">
        <v>100</v>
      </c>
    </row>
    <row r="84" spans="1:5" x14ac:dyDescent="0.2">
      <c r="A84" s="9" t="s">
        <v>382</v>
      </c>
      <c r="B84" s="9"/>
      <c r="C84" s="9"/>
      <c r="D84" s="9"/>
      <c r="E84" s="9"/>
    </row>
    <row r="85" spans="1:5" x14ac:dyDescent="0.2">
      <c r="A85" s="20" t="s">
        <v>383</v>
      </c>
      <c r="B85" s="21">
        <v>393</v>
      </c>
      <c r="C85" s="22">
        <v>97.964376999999999</v>
      </c>
      <c r="D85" s="22">
        <v>1.272265</v>
      </c>
      <c r="E85" s="22">
        <v>0.76335900000000001</v>
      </c>
    </row>
    <row r="86" spans="1:5" x14ac:dyDescent="0.2">
      <c r="A86" s="20" t="s">
        <v>181</v>
      </c>
      <c r="B86" s="21">
        <v>1944</v>
      </c>
      <c r="C86" s="22">
        <v>17.592593000000001</v>
      </c>
      <c r="D86" s="22">
        <v>81.841564000000005</v>
      </c>
      <c r="E86" s="22">
        <v>0.56584400000000001</v>
      </c>
    </row>
    <row r="87" spans="1:5" x14ac:dyDescent="0.2">
      <c r="A87" s="20" t="s">
        <v>182</v>
      </c>
      <c r="B87" s="21">
        <v>38</v>
      </c>
      <c r="C87" s="22">
        <v>18.421053000000001</v>
      </c>
      <c r="D87" s="22">
        <v>81.578946999999999</v>
      </c>
      <c r="E87" s="22">
        <v>0</v>
      </c>
    </row>
    <row r="88" spans="1:5" x14ac:dyDescent="0.2">
      <c r="A88" s="20" t="s">
        <v>384</v>
      </c>
      <c r="B88" s="21">
        <v>36</v>
      </c>
      <c r="C88" s="22">
        <v>5.5555560000000002</v>
      </c>
      <c r="D88" s="22">
        <v>94.444444000000004</v>
      </c>
      <c r="E88" s="22">
        <v>0</v>
      </c>
    </row>
    <row r="89" spans="1:5" x14ac:dyDescent="0.2">
      <c r="A89" s="20" t="s">
        <v>183</v>
      </c>
      <c r="B89" s="21">
        <v>53</v>
      </c>
      <c r="C89" s="22">
        <v>43.396225999999999</v>
      </c>
      <c r="D89" s="22">
        <v>54.716980999999997</v>
      </c>
      <c r="E89" s="22">
        <v>1.886792</v>
      </c>
    </row>
    <row r="90" spans="1:5" x14ac:dyDescent="0.2">
      <c r="A90" s="20" t="s">
        <v>385</v>
      </c>
      <c r="B90" s="21">
        <v>22</v>
      </c>
      <c r="C90" s="22">
        <v>9.0909089999999999</v>
      </c>
      <c r="D90" s="22">
        <v>90.909091000000004</v>
      </c>
      <c r="E90" s="22">
        <v>0</v>
      </c>
    </row>
    <row r="91" spans="1:5" x14ac:dyDescent="0.2">
      <c r="A91" s="20" t="s">
        <v>386</v>
      </c>
      <c r="B91" s="21">
        <v>32</v>
      </c>
      <c r="C91" s="22">
        <v>9.375</v>
      </c>
      <c r="D91" s="22">
        <v>90.625</v>
      </c>
      <c r="E91" s="22">
        <v>0</v>
      </c>
    </row>
    <row r="92" spans="1:5" x14ac:dyDescent="0.2">
      <c r="A92" s="20" t="s">
        <v>387</v>
      </c>
      <c r="B92" s="21">
        <v>9</v>
      </c>
      <c r="C92" s="22">
        <v>11.111110999999999</v>
      </c>
      <c r="D92" s="22">
        <v>88.888889000000006</v>
      </c>
      <c r="E92" s="22">
        <v>0</v>
      </c>
    </row>
    <row r="93" spans="1:5" x14ac:dyDescent="0.2">
      <c r="A93" s="20" t="s">
        <v>366</v>
      </c>
      <c r="B93" s="21">
        <v>150</v>
      </c>
      <c r="C93" s="22">
        <v>15.333333</v>
      </c>
      <c r="D93" s="22">
        <v>51.333333000000003</v>
      </c>
      <c r="E93" s="22">
        <v>33.333333000000003</v>
      </c>
    </row>
    <row r="94" spans="1:5" x14ac:dyDescent="0.2">
      <c r="A94" s="9" t="s">
        <v>388</v>
      </c>
      <c r="B94" s="9"/>
      <c r="C94" s="9"/>
      <c r="D94" s="9"/>
      <c r="E94" s="9"/>
    </row>
    <row r="95" spans="1:5" x14ac:dyDescent="0.2">
      <c r="A95" s="20" t="s">
        <v>184</v>
      </c>
      <c r="B95" s="21">
        <v>54</v>
      </c>
      <c r="C95" s="22">
        <v>22.222221999999999</v>
      </c>
      <c r="D95" s="22">
        <v>75.925926000000004</v>
      </c>
      <c r="E95" s="22">
        <v>1.8518520000000001</v>
      </c>
    </row>
    <row r="96" spans="1:5" x14ac:dyDescent="0.2">
      <c r="A96" s="20" t="s">
        <v>185</v>
      </c>
      <c r="B96" s="21">
        <v>196</v>
      </c>
      <c r="C96" s="22">
        <v>20.408162999999998</v>
      </c>
      <c r="D96" s="22">
        <v>78.571428999999995</v>
      </c>
      <c r="E96" s="22">
        <v>1.020408</v>
      </c>
    </row>
    <row r="97" spans="1:5" x14ac:dyDescent="0.2">
      <c r="A97" s="20" t="s">
        <v>186</v>
      </c>
      <c r="B97" s="21">
        <v>310</v>
      </c>
      <c r="C97" s="22">
        <v>25.161290000000001</v>
      </c>
      <c r="D97" s="22">
        <v>74.516129000000006</v>
      </c>
      <c r="E97" s="22">
        <v>0.32258100000000001</v>
      </c>
    </row>
    <row r="98" spans="1:5" x14ac:dyDescent="0.2">
      <c r="A98" s="20" t="s">
        <v>187</v>
      </c>
      <c r="B98" s="21">
        <v>385</v>
      </c>
      <c r="C98" s="22">
        <v>24.935065000000002</v>
      </c>
      <c r="D98" s="22">
        <v>74.285713999999999</v>
      </c>
      <c r="E98" s="22">
        <v>0.77922100000000005</v>
      </c>
    </row>
    <row r="99" spans="1:5" x14ac:dyDescent="0.2">
      <c r="A99" s="20" t="s">
        <v>188</v>
      </c>
      <c r="B99" s="21">
        <v>361</v>
      </c>
      <c r="C99" s="22">
        <v>21.052631999999999</v>
      </c>
      <c r="D99" s="22">
        <v>78.116343000000001</v>
      </c>
      <c r="E99" s="22">
        <v>0.83102500000000001</v>
      </c>
    </row>
    <row r="100" spans="1:5" x14ac:dyDescent="0.2">
      <c r="A100" s="20" t="s">
        <v>189</v>
      </c>
      <c r="B100" s="21">
        <v>315</v>
      </c>
      <c r="C100" s="22">
        <v>28.888888999999999</v>
      </c>
      <c r="D100" s="22">
        <v>70.793650999999997</v>
      </c>
      <c r="E100" s="22">
        <v>0.31746000000000002</v>
      </c>
    </row>
    <row r="101" spans="1:5" x14ac:dyDescent="0.2">
      <c r="A101" s="20" t="s">
        <v>190</v>
      </c>
      <c r="B101" s="21">
        <v>364</v>
      </c>
      <c r="C101" s="22">
        <v>40.10989</v>
      </c>
      <c r="D101" s="22">
        <v>59.615385000000003</v>
      </c>
      <c r="E101" s="22">
        <v>0.274725</v>
      </c>
    </row>
    <row r="102" spans="1:5" x14ac:dyDescent="0.2">
      <c r="A102" s="20" t="s">
        <v>191</v>
      </c>
      <c r="B102" s="21">
        <v>267</v>
      </c>
      <c r="C102" s="22">
        <v>47.565542999999998</v>
      </c>
      <c r="D102" s="22">
        <v>52.434457000000002</v>
      </c>
      <c r="E102" s="22">
        <v>0</v>
      </c>
    </row>
    <row r="103" spans="1:5" x14ac:dyDescent="0.2">
      <c r="A103" s="20" t="s">
        <v>192</v>
      </c>
      <c r="B103" s="21">
        <v>90</v>
      </c>
      <c r="C103" s="22">
        <v>38.888888999999999</v>
      </c>
      <c r="D103" s="22">
        <v>58.888888999999999</v>
      </c>
      <c r="E103" s="22">
        <v>2.2222219999999999</v>
      </c>
    </row>
    <row r="104" spans="1:5" x14ac:dyDescent="0.2">
      <c r="A104" s="20" t="s">
        <v>193</v>
      </c>
      <c r="B104" s="21">
        <v>94</v>
      </c>
      <c r="C104" s="22">
        <v>60.638297999999999</v>
      </c>
      <c r="D104" s="22">
        <v>38.297871999999998</v>
      </c>
      <c r="E104" s="22">
        <v>1.0638300000000001</v>
      </c>
    </row>
    <row r="105" spans="1:5" x14ac:dyDescent="0.2">
      <c r="A105" s="20" t="s">
        <v>389</v>
      </c>
      <c r="B105" s="21">
        <v>47</v>
      </c>
      <c r="C105" s="22">
        <v>6.3829789999999997</v>
      </c>
      <c r="D105" s="22">
        <v>93.617020999999994</v>
      </c>
      <c r="E105" s="22">
        <v>0</v>
      </c>
    </row>
    <row r="106" spans="1:5" x14ac:dyDescent="0.2">
      <c r="A106" s="20" t="s">
        <v>366</v>
      </c>
      <c r="B106" s="21">
        <v>194</v>
      </c>
      <c r="C106" s="22">
        <v>13.917526000000001</v>
      </c>
      <c r="D106" s="22">
        <v>60.309277999999999</v>
      </c>
      <c r="E106" s="22">
        <v>25.773195999999999</v>
      </c>
    </row>
    <row r="107" spans="1:5" x14ac:dyDescent="0.2">
      <c r="A107" s="9" t="s">
        <v>390</v>
      </c>
      <c r="B107" s="9"/>
      <c r="C107" s="9"/>
      <c r="D107" s="9"/>
      <c r="E107" s="9"/>
    </row>
    <row r="108" spans="1:5" x14ac:dyDescent="0.2">
      <c r="A108" s="20" t="s">
        <v>391</v>
      </c>
      <c r="B108" s="21">
        <v>633</v>
      </c>
      <c r="C108" s="22">
        <v>32.701422000000001</v>
      </c>
      <c r="D108" s="22">
        <v>64.770932000000002</v>
      </c>
      <c r="E108" s="22">
        <v>2.5276459999999998</v>
      </c>
    </row>
    <row r="109" spans="1:5" x14ac:dyDescent="0.2">
      <c r="A109" s="20" t="s">
        <v>392</v>
      </c>
      <c r="B109" s="21">
        <v>1123</v>
      </c>
      <c r="C109" s="22">
        <v>26.357970000000002</v>
      </c>
      <c r="D109" s="22">
        <v>70.970613999999998</v>
      </c>
      <c r="E109" s="22">
        <v>2.6714159999999998</v>
      </c>
    </row>
    <row r="110" spans="1:5" x14ac:dyDescent="0.2">
      <c r="A110" s="20" t="s">
        <v>393</v>
      </c>
      <c r="B110" s="21">
        <v>660</v>
      </c>
      <c r="C110" s="22">
        <v>29.69697</v>
      </c>
      <c r="D110" s="22">
        <v>68.333332999999996</v>
      </c>
      <c r="E110" s="22">
        <v>1.969697</v>
      </c>
    </row>
    <row r="111" spans="1:5" x14ac:dyDescent="0.2">
      <c r="A111" s="20" t="s">
        <v>394</v>
      </c>
      <c r="B111" s="21">
        <v>261</v>
      </c>
      <c r="C111" s="22">
        <v>34.099617000000002</v>
      </c>
      <c r="D111" s="22">
        <v>63.601533000000003</v>
      </c>
      <c r="E111" s="22">
        <v>2.298851</v>
      </c>
    </row>
    <row r="112" spans="1:5" x14ac:dyDescent="0.2">
      <c r="A112" s="9" t="s">
        <v>395</v>
      </c>
      <c r="B112" s="9"/>
      <c r="C112" s="9"/>
      <c r="D112" s="9"/>
      <c r="E112" s="9"/>
    </row>
    <row r="113" spans="1:5" x14ac:dyDescent="0.2">
      <c r="A113" s="20" t="s">
        <v>396</v>
      </c>
      <c r="B113" s="21">
        <v>329</v>
      </c>
      <c r="C113" s="22">
        <v>27.051672</v>
      </c>
      <c r="D113" s="22">
        <v>69.908815000000004</v>
      </c>
      <c r="E113" s="22">
        <v>3.039514</v>
      </c>
    </row>
    <row r="114" spans="1:5" x14ac:dyDescent="0.2">
      <c r="A114" s="20" t="s">
        <v>397</v>
      </c>
      <c r="B114" s="21">
        <v>828</v>
      </c>
      <c r="C114" s="22">
        <v>28.743960999999999</v>
      </c>
      <c r="D114" s="22">
        <v>69.323671000000004</v>
      </c>
      <c r="E114" s="22">
        <v>1.9323669999999999</v>
      </c>
    </row>
    <row r="115" spans="1:5" x14ac:dyDescent="0.2">
      <c r="A115" s="20" t="s">
        <v>879</v>
      </c>
      <c r="B115" s="21">
        <v>499</v>
      </c>
      <c r="C115" s="22">
        <v>33.466934000000002</v>
      </c>
      <c r="D115" s="22">
        <v>64.729459000000006</v>
      </c>
      <c r="E115" s="22">
        <v>1.803607</v>
      </c>
    </row>
    <row r="116" spans="1:5" x14ac:dyDescent="0.2">
      <c r="A116" s="20" t="s">
        <v>398</v>
      </c>
      <c r="B116" s="21">
        <v>468</v>
      </c>
      <c r="C116" s="22">
        <v>29.700855000000001</v>
      </c>
      <c r="D116" s="22">
        <v>67.307692000000003</v>
      </c>
      <c r="E116" s="22">
        <v>2.9914529999999999</v>
      </c>
    </row>
    <row r="117" spans="1:5" x14ac:dyDescent="0.2">
      <c r="A117" s="20" t="s">
        <v>399</v>
      </c>
      <c r="B117" s="21">
        <v>257</v>
      </c>
      <c r="C117" s="22">
        <v>22.568093000000001</v>
      </c>
      <c r="D117" s="22">
        <v>75.097275999999994</v>
      </c>
      <c r="E117" s="22">
        <v>2.3346300000000002</v>
      </c>
    </row>
    <row r="118" spans="1:5" x14ac:dyDescent="0.2">
      <c r="A118" s="20" t="s">
        <v>400</v>
      </c>
      <c r="B118" s="21">
        <v>296</v>
      </c>
      <c r="C118" s="22">
        <v>32.770269999999996</v>
      </c>
      <c r="D118" s="22">
        <v>63.851351000000001</v>
      </c>
      <c r="E118" s="22">
        <v>3.3783780000000001</v>
      </c>
    </row>
    <row r="119" spans="1:5" x14ac:dyDescent="0.2">
      <c r="A119" s="9" t="s">
        <v>401</v>
      </c>
      <c r="B119" s="9"/>
      <c r="C119" s="9"/>
      <c r="D119" s="9"/>
      <c r="E119" s="9"/>
    </row>
    <row r="120" spans="1:5" x14ac:dyDescent="0.2">
      <c r="A120" s="20" t="s">
        <v>878</v>
      </c>
      <c r="B120" s="21">
        <v>116</v>
      </c>
      <c r="C120" s="22">
        <v>27.586207000000002</v>
      </c>
      <c r="D120" s="22">
        <v>70.689655000000002</v>
      </c>
      <c r="E120" s="22">
        <v>1.7241379999999999</v>
      </c>
    </row>
    <row r="121" spans="1:5" x14ac:dyDescent="0.2">
      <c r="A121" s="20" t="s">
        <v>402</v>
      </c>
      <c r="B121" s="21">
        <v>213</v>
      </c>
      <c r="C121" s="22">
        <v>26.760563000000001</v>
      </c>
      <c r="D121" s="22">
        <v>69.483568000000005</v>
      </c>
      <c r="E121" s="22">
        <v>3.7558690000000001</v>
      </c>
    </row>
    <row r="122" spans="1:5" x14ac:dyDescent="0.2">
      <c r="A122" s="20" t="s">
        <v>397</v>
      </c>
      <c r="B122" s="21">
        <v>828</v>
      </c>
      <c r="C122" s="22">
        <v>28.743960999999999</v>
      </c>
      <c r="D122" s="22">
        <v>69.323671000000004</v>
      </c>
      <c r="E122" s="22">
        <v>1.9323669999999999</v>
      </c>
    </row>
    <row r="123" spans="1:5" x14ac:dyDescent="0.2">
      <c r="A123" s="20" t="s">
        <v>403</v>
      </c>
      <c r="B123" s="21">
        <v>133</v>
      </c>
      <c r="C123" s="22">
        <v>30.827068000000001</v>
      </c>
      <c r="D123" s="22">
        <v>66.917293000000001</v>
      </c>
      <c r="E123" s="22">
        <v>2.2556389999999999</v>
      </c>
    </row>
    <row r="124" spans="1:5" x14ac:dyDescent="0.2">
      <c r="A124" s="20" t="s">
        <v>404</v>
      </c>
      <c r="B124" s="21">
        <v>120</v>
      </c>
      <c r="C124" s="22">
        <v>30.833333</v>
      </c>
      <c r="D124" s="22">
        <v>66.666667000000004</v>
      </c>
      <c r="E124" s="22">
        <v>2.5</v>
      </c>
    </row>
    <row r="125" spans="1:5" x14ac:dyDescent="0.2">
      <c r="A125" s="20" t="s">
        <v>405</v>
      </c>
      <c r="B125" s="21">
        <v>246</v>
      </c>
      <c r="C125" s="22">
        <v>36.178862000000002</v>
      </c>
      <c r="D125" s="22">
        <v>62.601626000000003</v>
      </c>
      <c r="E125" s="22">
        <v>1.2195119999999999</v>
      </c>
    </row>
    <row r="126" spans="1:5" x14ac:dyDescent="0.2">
      <c r="A126" s="20" t="s">
        <v>398</v>
      </c>
      <c r="B126" s="21">
        <v>468</v>
      </c>
      <c r="C126" s="22">
        <v>29.700855000000001</v>
      </c>
      <c r="D126" s="22">
        <v>67.307692000000003</v>
      </c>
      <c r="E126" s="22">
        <v>2.9914529999999999</v>
      </c>
    </row>
    <row r="127" spans="1:5" x14ac:dyDescent="0.2">
      <c r="A127" s="20" t="s">
        <v>406</v>
      </c>
      <c r="B127" s="21">
        <v>180</v>
      </c>
      <c r="C127" s="22">
        <v>24.444444000000001</v>
      </c>
      <c r="D127" s="22">
        <v>73.888889000000006</v>
      </c>
      <c r="E127" s="22">
        <v>1.6666669999999999</v>
      </c>
    </row>
    <row r="128" spans="1:5" x14ac:dyDescent="0.2">
      <c r="A128" s="20" t="s">
        <v>407</v>
      </c>
      <c r="B128" s="21">
        <v>77</v>
      </c>
      <c r="C128" s="22">
        <v>18.181818</v>
      </c>
      <c r="D128" s="22">
        <v>77.922077999999999</v>
      </c>
      <c r="E128" s="22">
        <v>3.8961039999999998</v>
      </c>
    </row>
    <row r="129" spans="1:5" x14ac:dyDescent="0.2">
      <c r="A129" s="33" t="s">
        <v>400</v>
      </c>
      <c r="B129" s="34">
        <v>296</v>
      </c>
      <c r="C129" s="35">
        <v>32.770269999999996</v>
      </c>
      <c r="D129" s="35">
        <v>63.851351000000001</v>
      </c>
      <c r="E129" s="35">
        <v>3.3783780000000001</v>
      </c>
    </row>
  </sheetData>
  <phoneticPr fontId="2"/>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6311-ED71-44AB-8212-DA46684B5E83}">
  <dimension ref="A1:K129"/>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1" x14ac:dyDescent="0.2">
      <c r="A1" s="11" t="s">
        <v>3</v>
      </c>
      <c r="B1" s="7"/>
    </row>
    <row r="2" spans="1:11" x14ac:dyDescent="0.2">
      <c r="A2" s="15" t="str">
        <f xml:space="preserve"> HYPERLINK("#'目次'!B14","[8]")</f>
        <v>[8]</v>
      </c>
      <c r="B2" s="23" t="s">
        <v>334</v>
      </c>
    </row>
    <row r="3" spans="1:11" x14ac:dyDescent="0.2">
      <c r="A3" s="7" t="s">
        <v>3</v>
      </c>
      <c r="B3" s="8" t="s">
        <v>321</v>
      </c>
    </row>
    <row r="4" spans="1:11" s="18" customFormat="1" ht="75.599999999999994" x14ac:dyDescent="0.2">
      <c r="A4" s="16" t="s">
        <v>3</v>
      </c>
      <c r="B4" s="17" t="s">
        <v>335</v>
      </c>
      <c r="C4" s="17" t="s">
        <v>383</v>
      </c>
      <c r="D4" s="17" t="s">
        <v>181</v>
      </c>
      <c r="E4" s="17" t="s">
        <v>182</v>
      </c>
      <c r="F4" s="17" t="s">
        <v>384</v>
      </c>
      <c r="G4" s="17" t="s">
        <v>183</v>
      </c>
      <c r="H4" s="17" t="s">
        <v>385</v>
      </c>
      <c r="I4" s="17" t="s">
        <v>386</v>
      </c>
      <c r="J4" s="17" t="s">
        <v>387</v>
      </c>
      <c r="K4" s="17" t="s">
        <v>366</v>
      </c>
    </row>
    <row r="5" spans="1:11" x14ac:dyDescent="0.2">
      <c r="A5" s="19" t="s">
        <v>338</v>
      </c>
      <c r="B5" s="10">
        <v>2677</v>
      </c>
      <c r="C5" s="13">
        <v>14.680612999999999</v>
      </c>
      <c r="D5" s="13">
        <v>72.618602999999993</v>
      </c>
      <c r="E5" s="13">
        <v>1.4194990000000001</v>
      </c>
      <c r="F5" s="13">
        <v>1.344789</v>
      </c>
      <c r="G5" s="13">
        <v>1.9798279999999999</v>
      </c>
      <c r="H5" s="13">
        <v>0.82181499999999996</v>
      </c>
      <c r="I5" s="13">
        <v>1.195368</v>
      </c>
      <c r="J5" s="13">
        <v>0.33619700000000002</v>
      </c>
      <c r="K5" s="13">
        <v>5.6032869999999999</v>
      </c>
    </row>
    <row r="6" spans="1:11" x14ac:dyDescent="0.2">
      <c r="A6" s="9" t="s">
        <v>339</v>
      </c>
      <c r="B6" s="9"/>
      <c r="C6" s="9"/>
      <c r="D6" s="9"/>
      <c r="E6" s="9"/>
      <c r="F6" s="9"/>
      <c r="G6" s="9"/>
      <c r="H6" s="9"/>
      <c r="I6" s="9"/>
      <c r="J6" s="9"/>
      <c r="K6" s="9"/>
    </row>
    <row r="7" spans="1:11" x14ac:dyDescent="0.2">
      <c r="A7" s="20" t="s">
        <v>340</v>
      </c>
      <c r="B7" s="21">
        <v>1277</v>
      </c>
      <c r="C7" s="22">
        <v>18.324197000000002</v>
      </c>
      <c r="D7" s="22">
        <v>70.712608000000003</v>
      </c>
      <c r="E7" s="22">
        <v>1.566171</v>
      </c>
      <c r="F7" s="22">
        <v>1.018011</v>
      </c>
      <c r="G7" s="22">
        <v>1.801096</v>
      </c>
      <c r="H7" s="22">
        <v>0.234926</v>
      </c>
      <c r="I7" s="22">
        <v>1.174628</v>
      </c>
      <c r="J7" s="22">
        <v>0.15661700000000001</v>
      </c>
      <c r="K7" s="22">
        <v>5.0117459999999996</v>
      </c>
    </row>
    <row r="8" spans="1:11" x14ac:dyDescent="0.2">
      <c r="A8" s="20" t="s">
        <v>341</v>
      </c>
      <c r="B8" s="21">
        <v>1400</v>
      </c>
      <c r="C8" s="22">
        <v>11.357143000000001</v>
      </c>
      <c r="D8" s="22">
        <v>74.357142999999994</v>
      </c>
      <c r="E8" s="22">
        <v>1.285714</v>
      </c>
      <c r="F8" s="22">
        <v>1.642857</v>
      </c>
      <c r="G8" s="22">
        <v>2.1428569999999998</v>
      </c>
      <c r="H8" s="22">
        <v>1.357143</v>
      </c>
      <c r="I8" s="22">
        <v>1.214286</v>
      </c>
      <c r="J8" s="22">
        <v>0.5</v>
      </c>
      <c r="K8" s="22">
        <v>6.1428570000000002</v>
      </c>
    </row>
    <row r="9" spans="1:11" x14ac:dyDescent="0.2">
      <c r="A9" s="9" t="s">
        <v>342</v>
      </c>
      <c r="B9" s="9"/>
      <c r="C9" s="9"/>
      <c r="D9" s="9"/>
      <c r="E9" s="9"/>
      <c r="F9" s="9"/>
      <c r="G9" s="9"/>
      <c r="H9" s="9"/>
      <c r="I9" s="9"/>
      <c r="J9" s="9"/>
      <c r="K9" s="9"/>
    </row>
    <row r="10" spans="1:11" x14ac:dyDescent="0.2">
      <c r="A10" s="20" t="s">
        <v>343</v>
      </c>
      <c r="B10" s="21">
        <v>610</v>
      </c>
      <c r="C10" s="22">
        <v>30.327869</v>
      </c>
      <c r="D10" s="22">
        <v>58.852459000000003</v>
      </c>
      <c r="E10" s="22">
        <v>2.131148</v>
      </c>
      <c r="F10" s="22">
        <v>0.65573800000000004</v>
      </c>
      <c r="G10" s="22">
        <v>1.4754100000000001</v>
      </c>
      <c r="H10" s="22">
        <v>0.49180299999999999</v>
      </c>
      <c r="I10" s="22">
        <v>0.98360700000000001</v>
      </c>
      <c r="J10" s="22">
        <v>0.49180299999999999</v>
      </c>
      <c r="K10" s="22">
        <v>4.5901639999999997</v>
      </c>
    </row>
    <row r="11" spans="1:11" x14ac:dyDescent="0.2">
      <c r="A11" s="20" t="s">
        <v>344</v>
      </c>
      <c r="B11" s="21">
        <v>755</v>
      </c>
      <c r="C11" s="22">
        <v>17.880794999999999</v>
      </c>
      <c r="D11" s="22">
        <v>70.993376999999995</v>
      </c>
      <c r="E11" s="22">
        <v>1.0596030000000001</v>
      </c>
      <c r="F11" s="22">
        <v>1.324503</v>
      </c>
      <c r="G11" s="22">
        <v>1.589404</v>
      </c>
      <c r="H11" s="22">
        <v>0.13245000000000001</v>
      </c>
      <c r="I11" s="22">
        <v>1.589404</v>
      </c>
      <c r="J11" s="22">
        <v>0.264901</v>
      </c>
      <c r="K11" s="22">
        <v>5.1655629999999997</v>
      </c>
    </row>
    <row r="12" spans="1:11" x14ac:dyDescent="0.2">
      <c r="A12" s="20" t="s">
        <v>345</v>
      </c>
      <c r="B12" s="21">
        <v>601</v>
      </c>
      <c r="C12" s="22">
        <v>9.650582</v>
      </c>
      <c r="D12" s="22">
        <v>77.204659000000007</v>
      </c>
      <c r="E12" s="22">
        <v>1.164725</v>
      </c>
      <c r="F12" s="22">
        <v>1.4975039999999999</v>
      </c>
      <c r="G12" s="22">
        <v>2.3294510000000002</v>
      </c>
      <c r="H12" s="22">
        <v>1.164725</v>
      </c>
      <c r="I12" s="22">
        <v>0.998336</v>
      </c>
      <c r="J12" s="22">
        <v>0.16638900000000001</v>
      </c>
      <c r="K12" s="22">
        <v>5.8236270000000001</v>
      </c>
    </row>
    <row r="13" spans="1:11" x14ac:dyDescent="0.2">
      <c r="A13" s="20" t="s">
        <v>346</v>
      </c>
      <c r="B13" s="21">
        <v>425</v>
      </c>
      <c r="C13" s="22">
        <v>2.8235290000000002</v>
      </c>
      <c r="D13" s="22">
        <v>81.882352999999995</v>
      </c>
      <c r="E13" s="22">
        <v>1.8823529999999999</v>
      </c>
      <c r="F13" s="22">
        <v>0.94117600000000001</v>
      </c>
      <c r="G13" s="22">
        <v>2.8235290000000002</v>
      </c>
      <c r="H13" s="22">
        <v>1.4117649999999999</v>
      </c>
      <c r="I13" s="22">
        <v>1.6470590000000001</v>
      </c>
      <c r="J13" s="22">
        <v>0.235294</v>
      </c>
      <c r="K13" s="22">
        <v>6.3529410000000004</v>
      </c>
    </row>
    <row r="14" spans="1:11" x14ac:dyDescent="0.2">
      <c r="A14" s="20" t="s">
        <v>347</v>
      </c>
      <c r="B14" s="21">
        <v>217</v>
      </c>
      <c r="C14" s="22">
        <v>0.92165900000000001</v>
      </c>
      <c r="D14" s="22">
        <v>82.027649999999994</v>
      </c>
      <c r="E14" s="22">
        <v>0.92165900000000001</v>
      </c>
      <c r="F14" s="22">
        <v>3.686636</v>
      </c>
      <c r="G14" s="22">
        <v>2.764977</v>
      </c>
      <c r="H14" s="22">
        <v>1.3824879999999999</v>
      </c>
      <c r="I14" s="22">
        <v>0.46082899999999999</v>
      </c>
      <c r="J14" s="22">
        <v>0</v>
      </c>
      <c r="K14" s="22">
        <v>7.8341010000000004</v>
      </c>
    </row>
    <row r="15" spans="1:11" x14ac:dyDescent="0.2">
      <c r="A15" s="20" t="s">
        <v>348</v>
      </c>
      <c r="B15" s="21">
        <v>56</v>
      </c>
      <c r="C15" s="22">
        <v>1.785714</v>
      </c>
      <c r="D15" s="22">
        <v>87.5</v>
      </c>
      <c r="E15" s="22">
        <v>0</v>
      </c>
      <c r="F15" s="22">
        <v>0</v>
      </c>
      <c r="G15" s="22">
        <v>0</v>
      </c>
      <c r="H15" s="22">
        <v>1.785714</v>
      </c>
      <c r="I15" s="22">
        <v>0</v>
      </c>
      <c r="J15" s="22">
        <v>3.5714290000000002</v>
      </c>
      <c r="K15" s="22">
        <v>5.3571429999999998</v>
      </c>
    </row>
    <row r="16" spans="1:11" x14ac:dyDescent="0.2">
      <c r="A16" s="20" t="s">
        <v>349</v>
      </c>
      <c r="B16" s="21">
        <v>13</v>
      </c>
      <c r="C16" s="22">
        <v>0</v>
      </c>
      <c r="D16" s="22">
        <v>76.923077000000006</v>
      </c>
      <c r="E16" s="22">
        <v>0</v>
      </c>
      <c r="F16" s="22">
        <v>7.6923079999999997</v>
      </c>
      <c r="G16" s="22">
        <v>0</v>
      </c>
      <c r="H16" s="22">
        <v>7.6923079999999997</v>
      </c>
      <c r="I16" s="22">
        <v>0</v>
      </c>
      <c r="J16" s="22">
        <v>0</v>
      </c>
      <c r="K16" s="22">
        <v>7.6923079999999997</v>
      </c>
    </row>
    <row r="17" spans="1:11" x14ac:dyDescent="0.2">
      <c r="A17" s="20" t="s">
        <v>350</v>
      </c>
      <c r="B17" s="21">
        <v>1365</v>
      </c>
      <c r="C17" s="22">
        <v>23.443223</v>
      </c>
      <c r="D17" s="22">
        <v>65.567766000000006</v>
      </c>
      <c r="E17" s="22">
        <v>1.538462</v>
      </c>
      <c r="F17" s="22">
        <v>1.025641</v>
      </c>
      <c r="G17" s="22">
        <v>1.538462</v>
      </c>
      <c r="H17" s="22">
        <v>0.29304000000000002</v>
      </c>
      <c r="I17" s="22">
        <v>1.318681</v>
      </c>
      <c r="J17" s="22">
        <v>0.36630000000000001</v>
      </c>
      <c r="K17" s="22">
        <v>4.9084250000000003</v>
      </c>
    </row>
    <row r="18" spans="1:11" x14ac:dyDescent="0.2">
      <c r="A18" s="20" t="s">
        <v>351</v>
      </c>
      <c r="B18" s="21">
        <v>1026</v>
      </c>
      <c r="C18" s="22">
        <v>6.8226120000000003</v>
      </c>
      <c r="D18" s="22">
        <v>79.142300000000006</v>
      </c>
      <c r="E18" s="22">
        <v>1.4619880000000001</v>
      </c>
      <c r="F18" s="22">
        <v>1.2670570000000001</v>
      </c>
      <c r="G18" s="22">
        <v>2.5341130000000001</v>
      </c>
      <c r="H18" s="22">
        <v>1.2670570000000001</v>
      </c>
      <c r="I18" s="22">
        <v>1.2670570000000001</v>
      </c>
      <c r="J18" s="22">
        <v>0.19493199999999999</v>
      </c>
      <c r="K18" s="22">
        <v>6.0428850000000001</v>
      </c>
    </row>
    <row r="19" spans="1:11" x14ac:dyDescent="0.2">
      <c r="A19" s="20" t="s">
        <v>352</v>
      </c>
      <c r="B19" s="21">
        <v>286</v>
      </c>
      <c r="C19" s="22">
        <v>1.048951</v>
      </c>
      <c r="D19" s="22">
        <v>82.867132999999995</v>
      </c>
      <c r="E19" s="22">
        <v>0.69930099999999995</v>
      </c>
      <c r="F19" s="22">
        <v>3.1468530000000001</v>
      </c>
      <c r="G19" s="22">
        <v>2.0979019999999999</v>
      </c>
      <c r="H19" s="22">
        <v>1.7482519999999999</v>
      </c>
      <c r="I19" s="22">
        <v>0.34965000000000002</v>
      </c>
      <c r="J19" s="22">
        <v>0.69930099999999995</v>
      </c>
      <c r="K19" s="22">
        <v>7.342657</v>
      </c>
    </row>
    <row r="20" spans="1:11" x14ac:dyDescent="0.2">
      <c r="A20" s="20" t="s">
        <v>353</v>
      </c>
      <c r="B20" s="21">
        <v>1312</v>
      </c>
      <c r="C20" s="22">
        <v>5.5640239999999999</v>
      </c>
      <c r="D20" s="22">
        <v>79.954267999999999</v>
      </c>
      <c r="E20" s="22">
        <v>1.2957320000000001</v>
      </c>
      <c r="F20" s="22">
        <v>1.6768289999999999</v>
      </c>
      <c r="G20" s="22">
        <v>2.4390239999999999</v>
      </c>
      <c r="H20" s="22">
        <v>1.3719509999999999</v>
      </c>
      <c r="I20" s="22">
        <v>1.0670729999999999</v>
      </c>
      <c r="J20" s="22">
        <v>0.30487799999999998</v>
      </c>
      <c r="K20" s="22">
        <v>6.3262200000000002</v>
      </c>
    </row>
    <row r="21" spans="1:11" x14ac:dyDescent="0.2">
      <c r="A21" s="9" t="s">
        <v>354</v>
      </c>
      <c r="B21" s="10">
        <v>298</v>
      </c>
      <c r="C21" s="13">
        <v>33.892617000000001</v>
      </c>
      <c r="D21" s="13">
        <v>57.718120999999996</v>
      </c>
      <c r="E21" s="13">
        <v>2.013423</v>
      </c>
      <c r="F21" s="13">
        <v>1.0067109999999999</v>
      </c>
      <c r="G21" s="13">
        <v>1.342282</v>
      </c>
      <c r="H21" s="13">
        <v>0</v>
      </c>
      <c r="I21" s="13">
        <v>1.0067109999999999</v>
      </c>
      <c r="J21" s="13">
        <v>0</v>
      </c>
      <c r="K21" s="13">
        <v>3.0201340000000001</v>
      </c>
    </row>
    <row r="22" spans="1:11" x14ac:dyDescent="0.2">
      <c r="A22" s="20" t="s">
        <v>344</v>
      </c>
      <c r="B22" s="21">
        <v>388</v>
      </c>
      <c r="C22" s="22">
        <v>22.164947999999999</v>
      </c>
      <c r="D22" s="22">
        <v>67.783505000000005</v>
      </c>
      <c r="E22" s="22">
        <v>1.8041240000000001</v>
      </c>
      <c r="F22" s="22">
        <v>0.77319599999999999</v>
      </c>
      <c r="G22" s="22">
        <v>1.8041240000000001</v>
      </c>
      <c r="H22" s="22">
        <v>0</v>
      </c>
      <c r="I22" s="22">
        <v>1.546392</v>
      </c>
      <c r="J22" s="22">
        <v>0</v>
      </c>
      <c r="K22" s="22">
        <v>4.1237110000000001</v>
      </c>
    </row>
    <row r="23" spans="1:11" x14ac:dyDescent="0.2">
      <c r="A23" s="20" t="s">
        <v>345</v>
      </c>
      <c r="B23" s="21">
        <v>299</v>
      </c>
      <c r="C23" s="22">
        <v>12.374582</v>
      </c>
      <c r="D23" s="22">
        <v>74.581940000000003</v>
      </c>
      <c r="E23" s="22">
        <v>0.66889600000000005</v>
      </c>
      <c r="F23" s="22">
        <v>1.6722410000000001</v>
      </c>
      <c r="G23" s="22">
        <v>2.0066890000000002</v>
      </c>
      <c r="H23" s="22">
        <v>0.66889600000000005</v>
      </c>
      <c r="I23" s="22">
        <v>1.337793</v>
      </c>
      <c r="J23" s="22">
        <v>0.33444800000000002</v>
      </c>
      <c r="K23" s="22">
        <v>6.3545150000000001</v>
      </c>
    </row>
    <row r="24" spans="1:11" x14ac:dyDescent="0.2">
      <c r="A24" s="20" t="s">
        <v>346</v>
      </c>
      <c r="B24" s="21">
        <v>192</v>
      </c>
      <c r="C24" s="22">
        <v>4.6875</v>
      </c>
      <c r="D24" s="22">
        <v>83.854167000000004</v>
      </c>
      <c r="E24" s="22">
        <v>2.6041669999999999</v>
      </c>
      <c r="F24" s="22">
        <v>0.52083299999999999</v>
      </c>
      <c r="G24" s="22">
        <v>1.5625</v>
      </c>
      <c r="H24" s="22">
        <v>0.52083299999999999</v>
      </c>
      <c r="I24" s="22">
        <v>0.52083299999999999</v>
      </c>
      <c r="J24" s="22">
        <v>0.52083299999999999</v>
      </c>
      <c r="K24" s="22">
        <v>5.2083329999999997</v>
      </c>
    </row>
    <row r="25" spans="1:11" x14ac:dyDescent="0.2">
      <c r="A25" s="20" t="s">
        <v>347</v>
      </c>
      <c r="B25" s="21">
        <v>77</v>
      </c>
      <c r="C25" s="22">
        <v>1.2987010000000001</v>
      </c>
      <c r="D25" s="22">
        <v>80.519480999999999</v>
      </c>
      <c r="E25" s="22">
        <v>0</v>
      </c>
      <c r="F25" s="22">
        <v>1.2987010000000001</v>
      </c>
      <c r="G25" s="22">
        <v>3.8961039999999998</v>
      </c>
      <c r="H25" s="22">
        <v>0</v>
      </c>
      <c r="I25" s="22">
        <v>1.2987010000000001</v>
      </c>
      <c r="J25" s="22">
        <v>0</v>
      </c>
      <c r="K25" s="22">
        <v>11.688312</v>
      </c>
    </row>
    <row r="26" spans="1:11" x14ac:dyDescent="0.2">
      <c r="A26" s="20" t="s">
        <v>348</v>
      </c>
      <c r="B26" s="21">
        <v>19</v>
      </c>
      <c r="C26" s="22">
        <v>0</v>
      </c>
      <c r="D26" s="22">
        <v>94.736841999999996</v>
      </c>
      <c r="E26" s="22">
        <v>0</v>
      </c>
      <c r="F26" s="22">
        <v>0</v>
      </c>
      <c r="G26" s="22">
        <v>0</v>
      </c>
      <c r="H26" s="22">
        <v>0</v>
      </c>
      <c r="I26" s="22">
        <v>0</v>
      </c>
      <c r="J26" s="22">
        <v>0</v>
      </c>
      <c r="K26" s="22">
        <v>5.2631579999999998</v>
      </c>
    </row>
    <row r="27" spans="1:11" x14ac:dyDescent="0.2">
      <c r="A27" s="20" t="s">
        <v>349</v>
      </c>
      <c r="B27" s="21">
        <v>4</v>
      </c>
      <c r="C27" s="22">
        <v>0</v>
      </c>
      <c r="D27" s="22">
        <v>100</v>
      </c>
      <c r="E27" s="22">
        <v>0</v>
      </c>
      <c r="F27" s="22">
        <v>0</v>
      </c>
      <c r="G27" s="22">
        <v>0</v>
      </c>
      <c r="H27" s="22">
        <v>0</v>
      </c>
      <c r="I27" s="22">
        <v>0</v>
      </c>
      <c r="J27" s="22">
        <v>0</v>
      </c>
      <c r="K27" s="22">
        <v>0</v>
      </c>
    </row>
    <row r="28" spans="1:11" x14ac:dyDescent="0.2">
      <c r="A28" s="20" t="s">
        <v>350</v>
      </c>
      <c r="B28" s="21">
        <v>686</v>
      </c>
      <c r="C28" s="22">
        <v>27.259474999999998</v>
      </c>
      <c r="D28" s="22">
        <v>63.411079000000001</v>
      </c>
      <c r="E28" s="22">
        <v>1.895044</v>
      </c>
      <c r="F28" s="22">
        <v>0.87463599999999997</v>
      </c>
      <c r="G28" s="22">
        <v>1.603499</v>
      </c>
      <c r="H28" s="22">
        <v>0</v>
      </c>
      <c r="I28" s="22">
        <v>1.3119529999999999</v>
      </c>
      <c r="J28" s="22">
        <v>0</v>
      </c>
      <c r="K28" s="22">
        <v>3.6443150000000002</v>
      </c>
    </row>
    <row r="29" spans="1:11" x14ac:dyDescent="0.2">
      <c r="A29" s="20" t="s">
        <v>351</v>
      </c>
      <c r="B29" s="21">
        <v>491</v>
      </c>
      <c r="C29" s="22">
        <v>9.3686349999999994</v>
      </c>
      <c r="D29" s="22">
        <v>78.207739000000004</v>
      </c>
      <c r="E29" s="22">
        <v>1.425662</v>
      </c>
      <c r="F29" s="22">
        <v>1.2219960000000001</v>
      </c>
      <c r="G29" s="22">
        <v>1.832994</v>
      </c>
      <c r="H29" s="22">
        <v>0.61099800000000004</v>
      </c>
      <c r="I29" s="22">
        <v>1.01833</v>
      </c>
      <c r="J29" s="22">
        <v>0.40733200000000003</v>
      </c>
      <c r="K29" s="22">
        <v>5.9063140000000001</v>
      </c>
    </row>
    <row r="30" spans="1:11" x14ac:dyDescent="0.2">
      <c r="A30" s="20" t="s">
        <v>352</v>
      </c>
      <c r="B30" s="21">
        <v>100</v>
      </c>
      <c r="C30" s="22">
        <v>1</v>
      </c>
      <c r="D30" s="22">
        <v>84</v>
      </c>
      <c r="E30" s="22">
        <v>0</v>
      </c>
      <c r="F30" s="22">
        <v>1</v>
      </c>
      <c r="G30" s="22">
        <v>3</v>
      </c>
      <c r="H30" s="22">
        <v>0</v>
      </c>
      <c r="I30" s="22">
        <v>1</v>
      </c>
      <c r="J30" s="22">
        <v>0</v>
      </c>
      <c r="K30" s="22">
        <v>10</v>
      </c>
    </row>
    <row r="31" spans="1:11" x14ac:dyDescent="0.2">
      <c r="A31" s="20" t="s">
        <v>353</v>
      </c>
      <c r="B31" s="21">
        <v>591</v>
      </c>
      <c r="C31" s="22">
        <v>7.952623</v>
      </c>
      <c r="D31" s="22">
        <v>79.187816999999995</v>
      </c>
      <c r="E31" s="22">
        <v>1.1844330000000001</v>
      </c>
      <c r="F31" s="22">
        <v>1.1844330000000001</v>
      </c>
      <c r="G31" s="22">
        <v>2.0304570000000002</v>
      </c>
      <c r="H31" s="22">
        <v>0.50761400000000001</v>
      </c>
      <c r="I31" s="22">
        <v>1.015228</v>
      </c>
      <c r="J31" s="22">
        <v>0.33840900000000002</v>
      </c>
      <c r="K31" s="22">
        <v>6.5989849999999999</v>
      </c>
    </row>
    <row r="32" spans="1:11" x14ac:dyDescent="0.2">
      <c r="A32" s="9" t="s">
        <v>355</v>
      </c>
      <c r="B32" s="10">
        <v>312</v>
      </c>
      <c r="C32" s="13">
        <v>26.923076999999999</v>
      </c>
      <c r="D32" s="13">
        <v>59.935896999999997</v>
      </c>
      <c r="E32" s="13">
        <v>2.2435900000000002</v>
      </c>
      <c r="F32" s="13">
        <v>0.32051299999999999</v>
      </c>
      <c r="G32" s="13">
        <v>1.6025640000000001</v>
      </c>
      <c r="H32" s="13">
        <v>0.961538</v>
      </c>
      <c r="I32" s="13">
        <v>0.961538</v>
      </c>
      <c r="J32" s="13">
        <v>0.961538</v>
      </c>
      <c r="K32" s="13">
        <v>6.0897439999999996</v>
      </c>
    </row>
    <row r="33" spans="1:11" x14ac:dyDescent="0.2">
      <c r="A33" s="20" t="s">
        <v>344</v>
      </c>
      <c r="B33" s="21">
        <v>367</v>
      </c>
      <c r="C33" s="22">
        <v>13.351499</v>
      </c>
      <c r="D33" s="22">
        <v>74.386921000000001</v>
      </c>
      <c r="E33" s="22">
        <v>0.27248</v>
      </c>
      <c r="F33" s="22">
        <v>1.907357</v>
      </c>
      <c r="G33" s="22">
        <v>1.362398</v>
      </c>
      <c r="H33" s="22">
        <v>0.27248</v>
      </c>
      <c r="I33" s="22">
        <v>1.6348769999999999</v>
      </c>
      <c r="J33" s="22">
        <v>0.54495899999999997</v>
      </c>
      <c r="K33" s="22">
        <v>6.2670300000000001</v>
      </c>
    </row>
    <row r="34" spans="1:11" x14ac:dyDescent="0.2">
      <c r="A34" s="20" t="s">
        <v>345</v>
      </c>
      <c r="B34" s="21">
        <v>302</v>
      </c>
      <c r="C34" s="22">
        <v>6.9536420000000003</v>
      </c>
      <c r="D34" s="22">
        <v>79.801325000000006</v>
      </c>
      <c r="E34" s="22">
        <v>1.655629</v>
      </c>
      <c r="F34" s="22">
        <v>1.324503</v>
      </c>
      <c r="G34" s="22">
        <v>2.6490070000000001</v>
      </c>
      <c r="H34" s="22">
        <v>1.655629</v>
      </c>
      <c r="I34" s="22">
        <v>0.66225199999999995</v>
      </c>
      <c r="J34" s="22">
        <v>0</v>
      </c>
      <c r="K34" s="22">
        <v>5.2980130000000001</v>
      </c>
    </row>
    <row r="35" spans="1:11" x14ac:dyDescent="0.2">
      <c r="A35" s="20" t="s">
        <v>346</v>
      </c>
      <c r="B35" s="21">
        <v>233</v>
      </c>
      <c r="C35" s="22">
        <v>1.2875540000000001</v>
      </c>
      <c r="D35" s="22">
        <v>80.257510999999994</v>
      </c>
      <c r="E35" s="22">
        <v>1.2875540000000001</v>
      </c>
      <c r="F35" s="22">
        <v>1.2875540000000001</v>
      </c>
      <c r="G35" s="22">
        <v>3.8626610000000001</v>
      </c>
      <c r="H35" s="22">
        <v>2.1459229999999998</v>
      </c>
      <c r="I35" s="22">
        <v>2.575107</v>
      </c>
      <c r="J35" s="22">
        <v>0</v>
      </c>
      <c r="K35" s="22">
        <v>7.2961369999999999</v>
      </c>
    </row>
    <row r="36" spans="1:11" x14ac:dyDescent="0.2">
      <c r="A36" s="20" t="s">
        <v>347</v>
      </c>
      <c r="B36" s="21">
        <v>140</v>
      </c>
      <c r="C36" s="22">
        <v>0.71428599999999998</v>
      </c>
      <c r="D36" s="22">
        <v>82.857142999999994</v>
      </c>
      <c r="E36" s="22">
        <v>1.428571</v>
      </c>
      <c r="F36" s="22">
        <v>5</v>
      </c>
      <c r="G36" s="22">
        <v>2.1428569999999998</v>
      </c>
      <c r="H36" s="22">
        <v>2.1428569999999998</v>
      </c>
      <c r="I36" s="22">
        <v>0</v>
      </c>
      <c r="J36" s="22">
        <v>0</v>
      </c>
      <c r="K36" s="22">
        <v>5.7142860000000004</v>
      </c>
    </row>
    <row r="37" spans="1:11" x14ac:dyDescent="0.2">
      <c r="A37" s="20" t="s">
        <v>348</v>
      </c>
      <c r="B37" s="21">
        <v>37</v>
      </c>
      <c r="C37" s="22">
        <v>2.7027030000000001</v>
      </c>
      <c r="D37" s="22">
        <v>83.783783999999997</v>
      </c>
      <c r="E37" s="22">
        <v>0</v>
      </c>
      <c r="F37" s="22">
        <v>0</v>
      </c>
      <c r="G37" s="22">
        <v>0</v>
      </c>
      <c r="H37" s="22">
        <v>2.7027030000000001</v>
      </c>
      <c r="I37" s="22">
        <v>0</v>
      </c>
      <c r="J37" s="22">
        <v>5.405405</v>
      </c>
      <c r="K37" s="22">
        <v>5.405405</v>
      </c>
    </row>
    <row r="38" spans="1:11" x14ac:dyDescent="0.2">
      <c r="A38" s="20" t="s">
        <v>349</v>
      </c>
      <c r="B38" s="21">
        <v>9</v>
      </c>
      <c r="C38" s="22">
        <v>0</v>
      </c>
      <c r="D38" s="22">
        <v>66.666667000000004</v>
      </c>
      <c r="E38" s="22">
        <v>0</v>
      </c>
      <c r="F38" s="22">
        <v>11.111110999999999</v>
      </c>
      <c r="G38" s="22">
        <v>0</v>
      </c>
      <c r="H38" s="22">
        <v>11.111110999999999</v>
      </c>
      <c r="I38" s="22">
        <v>0</v>
      </c>
      <c r="J38" s="22">
        <v>0</v>
      </c>
      <c r="K38" s="22">
        <v>11.111110999999999</v>
      </c>
    </row>
    <row r="39" spans="1:11" x14ac:dyDescent="0.2">
      <c r="A39" s="20" t="s">
        <v>350</v>
      </c>
      <c r="B39" s="21">
        <v>679</v>
      </c>
      <c r="C39" s="22">
        <v>19.587629</v>
      </c>
      <c r="D39" s="22">
        <v>67.746685999999997</v>
      </c>
      <c r="E39" s="22">
        <v>1.1782029999999999</v>
      </c>
      <c r="F39" s="22">
        <v>1.1782029999999999</v>
      </c>
      <c r="G39" s="22">
        <v>1.4727539999999999</v>
      </c>
      <c r="H39" s="22">
        <v>0.58910200000000001</v>
      </c>
      <c r="I39" s="22">
        <v>1.3254790000000001</v>
      </c>
      <c r="J39" s="22">
        <v>0.73637699999999995</v>
      </c>
      <c r="K39" s="22">
        <v>6.1855669999999998</v>
      </c>
    </row>
    <row r="40" spans="1:11" x14ac:dyDescent="0.2">
      <c r="A40" s="20" t="s">
        <v>351</v>
      </c>
      <c r="B40" s="21">
        <v>535</v>
      </c>
      <c r="C40" s="22">
        <v>4.4859809999999998</v>
      </c>
      <c r="D40" s="22">
        <v>80</v>
      </c>
      <c r="E40" s="22">
        <v>1.4953270000000001</v>
      </c>
      <c r="F40" s="22">
        <v>1.308411</v>
      </c>
      <c r="G40" s="22">
        <v>3.1775699999999998</v>
      </c>
      <c r="H40" s="22">
        <v>1.869159</v>
      </c>
      <c r="I40" s="22">
        <v>1.4953270000000001</v>
      </c>
      <c r="J40" s="22">
        <v>0</v>
      </c>
      <c r="K40" s="22">
        <v>6.1682240000000004</v>
      </c>
    </row>
    <row r="41" spans="1:11" x14ac:dyDescent="0.2">
      <c r="A41" s="20" t="s">
        <v>352</v>
      </c>
      <c r="B41" s="21">
        <v>186</v>
      </c>
      <c r="C41" s="22">
        <v>1.075269</v>
      </c>
      <c r="D41" s="22">
        <v>82.258065000000002</v>
      </c>
      <c r="E41" s="22">
        <v>1.075269</v>
      </c>
      <c r="F41" s="22">
        <v>4.301075</v>
      </c>
      <c r="G41" s="22">
        <v>1.612903</v>
      </c>
      <c r="H41" s="22">
        <v>2.6881719999999998</v>
      </c>
      <c r="I41" s="22">
        <v>0</v>
      </c>
      <c r="J41" s="22">
        <v>1.075269</v>
      </c>
      <c r="K41" s="22">
        <v>5.9139780000000002</v>
      </c>
    </row>
    <row r="42" spans="1:11" x14ac:dyDescent="0.2">
      <c r="A42" s="20" t="s">
        <v>353</v>
      </c>
      <c r="B42" s="21">
        <v>721</v>
      </c>
      <c r="C42" s="22">
        <v>3.6061030000000001</v>
      </c>
      <c r="D42" s="22">
        <v>80.582524000000006</v>
      </c>
      <c r="E42" s="22">
        <v>1.3869629999999999</v>
      </c>
      <c r="F42" s="22">
        <v>2.080444</v>
      </c>
      <c r="G42" s="22">
        <v>2.7739250000000002</v>
      </c>
      <c r="H42" s="22">
        <v>2.080444</v>
      </c>
      <c r="I42" s="22">
        <v>1.1095699999999999</v>
      </c>
      <c r="J42" s="22">
        <v>0.277393</v>
      </c>
      <c r="K42" s="22">
        <v>6.1026350000000003</v>
      </c>
    </row>
    <row r="43" spans="1:11" x14ac:dyDescent="0.2">
      <c r="A43" s="9" t="s">
        <v>356</v>
      </c>
      <c r="B43" s="9"/>
      <c r="C43" s="9"/>
      <c r="D43" s="9"/>
      <c r="E43" s="9"/>
      <c r="F43" s="9"/>
      <c r="G43" s="9"/>
      <c r="H43" s="9"/>
      <c r="I43" s="9"/>
      <c r="J43" s="9"/>
      <c r="K43" s="9"/>
    </row>
    <row r="44" spans="1:11" x14ac:dyDescent="0.2">
      <c r="A44" s="20" t="s">
        <v>357</v>
      </c>
      <c r="B44" s="21">
        <v>138</v>
      </c>
      <c r="C44" s="22">
        <v>21.014493000000002</v>
      </c>
      <c r="D44" s="22">
        <v>63.768115999999999</v>
      </c>
      <c r="E44" s="22">
        <v>2.1739130000000002</v>
      </c>
      <c r="F44" s="22">
        <v>1.4492750000000001</v>
      </c>
      <c r="G44" s="22">
        <v>1.4492750000000001</v>
      </c>
      <c r="H44" s="22">
        <v>0</v>
      </c>
      <c r="I44" s="22">
        <v>5.0724640000000001</v>
      </c>
      <c r="J44" s="22">
        <v>0</v>
      </c>
      <c r="K44" s="22">
        <v>5.0724640000000001</v>
      </c>
    </row>
    <row r="45" spans="1:11" x14ac:dyDescent="0.2">
      <c r="A45" s="20" t="s">
        <v>328</v>
      </c>
      <c r="B45" s="21">
        <v>1747</v>
      </c>
      <c r="C45" s="22">
        <v>16.599886000000001</v>
      </c>
      <c r="D45" s="22">
        <v>74.470521000000005</v>
      </c>
      <c r="E45" s="22">
        <v>1.431025</v>
      </c>
      <c r="F45" s="22">
        <v>1.0875790000000001</v>
      </c>
      <c r="G45" s="22">
        <v>1.888952</v>
      </c>
      <c r="H45" s="22">
        <v>0.17172299999999999</v>
      </c>
      <c r="I45" s="22">
        <v>0.457928</v>
      </c>
      <c r="J45" s="22">
        <v>0.51516899999999999</v>
      </c>
      <c r="K45" s="22">
        <v>3.3772180000000001</v>
      </c>
    </row>
    <row r="46" spans="1:11" x14ac:dyDescent="0.2">
      <c r="A46" s="20" t="s">
        <v>329</v>
      </c>
      <c r="B46" s="21">
        <v>191</v>
      </c>
      <c r="C46" s="22">
        <v>18.324607</v>
      </c>
      <c r="D46" s="22">
        <v>61.256545000000003</v>
      </c>
      <c r="E46" s="22">
        <v>1.570681</v>
      </c>
      <c r="F46" s="22">
        <v>2.617801</v>
      </c>
      <c r="G46" s="22">
        <v>2.617801</v>
      </c>
      <c r="H46" s="22">
        <v>1.570681</v>
      </c>
      <c r="I46" s="22">
        <v>6.2827229999999998</v>
      </c>
      <c r="J46" s="22">
        <v>0</v>
      </c>
      <c r="K46" s="22">
        <v>5.7591619999999999</v>
      </c>
    </row>
    <row r="47" spans="1:11" x14ac:dyDescent="0.2">
      <c r="A47" s="20" t="s">
        <v>330</v>
      </c>
      <c r="B47" s="21">
        <v>544</v>
      </c>
      <c r="C47" s="22">
        <v>6.8014710000000003</v>
      </c>
      <c r="D47" s="22">
        <v>79.779411999999994</v>
      </c>
      <c r="E47" s="22">
        <v>1.2867649999999999</v>
      </c>
      <c r="F47" s="22">
        <v>1.8382350000000001</v>
      </c>
      <c r="G47" s="22">
        <v>2.3897059999999999</v>
      </c>
      <c r="H47" s="22">
        <v>2.941176</v>
      </c>
      <c r="I47" s="22">
        <v>0.91911799999999999</v>
      </c>
      <c r="J47" s="22">
        <v>0</v>
      </c>
      <c r="K47" s="22">
        <v>4.0441180000000001</v>
      </c>
    </row>
    <row r="48" spans="1:11" x14ac:dyDescent="0.2">
      <c r="A48" s="20" t="s">
        <v>358</v>
      </c>
      <c r="B48" s="21">
        <v>57</v>
      </c>
      <c r="C48" s="22">
        <v>3.508772</v>
      </c>
      <c r="D48" s="22">
        <v>7.017544</v>
      </c>
      <c r="E48" s="22">
        <v>0</v>
      </c>
      <c r="F48" s="22">
        <v>0</v>
      </c>
      <c r="G48" s="22">
        <v>0</v>
      </c>
      <c r="H48" s="22">
        <v>0</v>
      </c>
      <c r="I48" s="22">
        <v>0</v>
      </c>
      <c r="J48" s="22">
        <v>0</v>
      </c>
      <c r="K48" s="22">
        <v>89.473684000000006</v>
      </c>
    </row>
    <row r="49" spans="1:11" x14ac:dyDescent="0.2">
      <c r="A49" s="9" t="s">
        <v>359</v>
      </c>
      <c r="B49" s="10">
        <v>89</v>
      </c>
      <c r="C49" s="13">
        <v>21.348314999999999</v>
      </c>
      <c r="D49" s="13">
        <v>62.921348000000002</v>
      </c>
      <c r="E49" s="13">
        <v>3.370787</v>
      </c>
      <c r="F49" s="13">
        <v>2.2471909999999999</v>
      </c>
      <c r="G49" s="13">
        <v>1.123596</v>
      </c>
      <c r="H49" s="13">
        <v>0</v>
      </c>
      <c r="I49" s="13">
        <v>6.7415729999999998</v>
      </c>
      <c r="J49" s="13">
        <v>0</v>
      </c>
      <c r="K49" s="13">
        <v>2.2471909999999999</v>
      </c>
    </row>
    <row r="50" spans="1:11" x14ac:dyDescent="0.2">
      <c r="A50" s="20" t="s">
        <v>331</v>
      </c>
      <c r="B50" s="21">
        <v>977</v>
      </c>
      <c r="C50" s="22">
        <v>19.242578999999999</v>
      </c>
      <c r="D50" s="22">
        <v>73.080860000000001</v>
      </c>
      <c r="E50" s="22">
        <v>1.432958</v>
      </c>
      <c r="F50" s="22">
        <v>0.92118699999999998</v>
      </c>
      <c r="G50" s="22">
        <v>2.0470830000000002</v>
      </c>
      <c r="H50" s="22">
        <v>0.102354</v>
      </c>
      <c r="I50" s="22">
        <v>0.40941699999999998</v>
      </c>
      <c r="J50" s="22">
        <v>0.204708</v>
      </c>
      <c r="K50" s="22">
        <v>2.5588540000000002</v>
      </c>
    </row>
    <row r="51" spans="1:11" x14ac:dyDescent="0.2">
      <c r="A51" s="20" t="s">
        <v>332</v>
      </c>
      <c r="B51" s="21">
        <v>73</v>
      </c>
      <c r="C51" s="22">
        <v>17.808219000000001</v>
      </c>
      <c r="D51" s="22">
        <v>65.753424999999993</v>
      </c>
      <c r="E51" s="22">
        <v>1.3698630000000001</v>
      </c>
      <c r="F51" s="22">
        <v>1.3698630000000001</v>
      </c>
      <c r="G51" s="22">
        <v>1.3698630000000001</v>
      </c>
      <c r="H51" s="22">
        <v>0</v>
      </c>
      <c r="I51" s="22">
        <v>6.8493149999999998</v>
      </c>
      <c r="J51" s="22">
        <v>0</v>
      </c>
      <c r="K51" s="22">
        <v>5.4794520000000002</v>
      </c>
    </row>
    <row r="52" spans="1:11" x14ac:dyDescent="0.2">
      <c r="A52" s="20" t="s">
        <v>333</v>
      </c>
      <c r="B52" s="21">
        <v>108</v>
      </c>
      <c r="C52" s="22">
        <v>12.037037</v>
      </c>
      <c r="D52" s="22">
        <v>77.777777999999998</v>
      </c>
      <c r="E52" s="22">
        <v>1.8518520000000001</v>
      </c>
      <c r="F52" s="22">
        <v>0.92592600000000003</v>
      </c>
      <c r="G52" s="22">
        <v>0.92592600000000003</v>
      </c>
      <c r="H52" s="22">
        <v>1.8518520000000001</v>
      </c>
      <c r="I52" s="22">
        <v>0</v>
      </c>
      <c r="J52" s="22">
        <v>0</v>
      </c>
      <c r="K52" s="22">
        <v>4.6296299999999997</v>
      </c>
    </row>
    <row r="53" spans="1:11" x14ac:dyDescent="0.2">
      <c r="A53" s="20" t="s">
        <v>358</v>
      </c>
      <c r="B53" s="21">
        <v>30</v>
      </c>
      <c r="C53" s="22">
        <v>3.3333330000000001</v>
      </c>
      <c r="D53" s="22">
        <v>3.3333330000000001</v>
      </c>
      <c r="E53" s="22">
        <v>0</v>
      </c>
      <c r="F53" s="22">
        <v>0</v>
      </c>
      <c r="G53" s="22">
        <v>0</v>
      </c>
      <c r="H53" s="22">
        <v>0</v>
      </c>
      <c r="I53" s="22">
        <v>0</v>
      </c>
      <c r="J53" s="22">
        <v>0</v>
      </c>
      <c r="K53" s="22">
        <v>93.333332999999996</v>
      </c>
    </row>
    <row r="54" spans="1:11" x14ac:dyDescent="0.2">
      <c r="A54" s="9" t="s">
        <v>360</v>
      </c>
      <c r="B54" s="10">
        <v>49</v>
      </c>
      <c r="C54" s="13">
        <v>20.408162999999998</v>
      </c>
      <c r="D54" s="13">
        <v>65.306122000000002</v>
      </c>
      <c r="E54" s="13">
        <v>0</v>
      </c>
      <c r="F54" s="13">
        <v>0</v>
      </c>
      <c r="G54" s="13">
        <v>2.040816</v>
      </c>
      <c r="H54" s="13">
        <v>0</v>
      </c>
      <c r="I54" s="13">
        <v>2.040816</v>
      </c>
      <c r="J54" s="13">
        <v>0</v>
      </c>
      <c r="K54" s="13">
        <v>10.204082</v>
      </c>
    </row>
    <row r="55" spans="1:11" x14ac:dyDescent="0.2">
      <c r="A55" s="20" t="s">
        <v>331</v>
      </c>
      <c r="B55" s="21">
        <v>770</v>
      </c>
      <c r="C55" s="22">
        <v>13.246753</v>
      </c>
      <c r="D55" s="22">
        <v>76.233766000000003</v>
      </c>
      <c r="E55" s="22">
        <v>1.428571</v>
      </c>
      <c r="F55" s="22">
        <v>1.2987010000000001</v>
      </c>
      <c r="G55" s="22">
        <v>1.688312</v>
      </c>
      <c r="H55" s="22">
        <v>0.25974000000000003</v>
      </c>
      <c r="I55" s="22">
        <v>0.51948099999999997</v>
      </c>
      <c r="J55" s="22">
        <v>0.90909099999999998</v>
      </c>
      <c r="K55" s="22">
        <v>4.415584</v>
      </c>
    </row>
    <row r="56" spans="1:11" x14ac:dyDescent="0.2">
      <c r="A56" s="20" t="s">
        <v>332</v>
      </c>
      <c r="B56" s="21">
        <v>118</v>
      </c>
      <c r="C56" s="22">
        <v>18.644068000000001</v>
      </c>
      <c r="D56" s="22">
        <v>58.474575999999999</v>
      </c>
      <c r="E56" s="22">
        <v>1.6949149999999999</v>
      </c>
      <c r="F56" s="22">
        <v>3.389831</v>
      </c>
      <c r="G56" s="22">
        <v>3.389831</v>
      </c>
      <c r="H56" s="22">
        <v>2.542373</v>
      </c>
      <c r="I56" s="22">
        <v>5.9322030000000003</v>
      </c>
      <c r="J56" s="22">
        <v>0</v>
      </c>
      <c r="K56" s="22">
        <v>5.9322030000000003</v>
      </c>
    </row>
    <row r="57" spans="1:11" x14ac:dyDescent="0.2">
      <c r="A57" s="20" t="s">
        <v>333</v>
      </c>
      <c r="B57" s="21">
        <v>436</v>
      </c>
      <c r="C57" s="22">
        <v>5.5045869999999999</v>
      </c>
      <c r="D57" s="22">
        <v>80.275228999999996</v>
      </c>
      <c r="E57" s="22">
        <v>1.1467890000000001</v>
      </c>
      <c r="F57" s="22">
        <v>2.0642200000000002</v>
      </c>
      <c r="G57" s="22">
        <v>2.752294</v>
      </c>
      <c r="H57" s="22">
        <v>3.2110089999999998</v>
      </c>
      <c r="I57" s="22">
        <v>1.1467890000000001</v>
      </c>
      <c r="J57" s="22">
        <v>0</v>
      </c>
      <c r="K57" s="22">
        <v>3.8990830000000001</v>
      </c>
    </row>
    <row r="58" spans="1:11" x14ac:dyDescent="0.2">
      <c r="A58" s="20" t="s">
        <v>358</v>
      </c>
      <c r="B58" s="21">
        <v>27</v>
      </c>
      <c r="C58" s="22">
        <v>3.7037040000000001</v>
      </c>
      <c r="D58" s="22">
        <v>11.111110999999999</v>
      </c>
      <c r="E58" s="22">
        <v>0</v>
      </c>
      <c r="F58" s="22">
        <v>0</v>
      </c>
      <c r="G58" s="22">
        <v>0</v>
      </c>
      <c r="H58" s="22">
        <v>0</v>
      </c>
      <c r="I58" s="22">
        <v>0</v>
      </c>
      <c r="J58" s="22">
        <v>0</v>
      </c>
      <c r="K58" s="22">
        <v>85.185185000000004</v>
      </c>
    </row>
    <row r="59" spans="1:11" x14ac:dyDescent="0.2">
      <c r="A59" s="9" t="s">
        <v>361</v>
      </c>
      <c r="B59" s="9"/>
      <c r="C59" s="9"/>
      <c r="D59" s="9"/>
      <c r="E59" s="9"/>
      <c r="F59" s="9"/>
      <c r="G59" s="9"/>
      <c r="H59" s="9"/>
      <c r="I59" s="9"/>
      <c r="J59" s="9"/>
      <c r="K59" s="9"/>
    </row>
    <row r="60" spans="1:11" x14ac:dyDescent="0.2">
      <c r="A60" s="20" t="s">
        <v>362</v>
      </c>
      <c r="B60" s="21">
        <v>360</v>
      </c>
      <c r="C60" s="22">
        <v>15.555555999999999</v>
      </c>
      <c r="D60" s="22">
        <v>72.777777999999998</v>
      </c>
      <c r="E60" s="22">
        <v>0.83333299999999999</v>
      </c>
      <c r="F60" s="22">
        <v>2.2222219999999999</v>
      </c>
      <c r="G60" s="22">
        <v>1.111111</v>
      </c>
      <c r="H60" s="22">
        <v>2.2222219999999999</v>
      </c>
      <c r="I60" s="22">
        <v>0</v>
      </c>
      <c r="J60" s="22">
        <v>0.55555600000000005</v>
      </c>
      <c r="K60" s="22">
        <v>4.7222220000000004</v>
      </c>
    </row>
    <row r="61" spans="1:11" x14ac:dyDescent="0.2">
      <c r="A61" s="20" t="s">
        <v>363</v>
      </c>
      <c r="B61" s="21">
        <v>1326</v>
      </c>
      <c r="C61" s="22">
        <v>13.951734999999999</v>
      </c>
      <c r="D61" s="22">
        <v>75.263952000000003</v>
      </c>
      <c r="E61" s="22">
        <v>1.206637</v>
      </c>
      <c r="F61" s="22">
        <v>1.206637</v>
      </c>
      <c r="G61" s="22">
        <v>2.3378580000000002</v>
      </c>
      <c r="H61" s="22">
        <v>0.226244</v>
      </c>
      <c r="I61" s="22">
        <v>1.4328810000000001</v>
      </c>
      <c r="J61" s="22">
        <v>0.30165900000000001</v>
      </c>
      <c r="K61" s="22">
        <v>4.0723979999999997</v>
      </c>
    </row>
    <row r="62" spans="1:11" x14ac:dyDescent="0.2">
      <c r="A62" s="20" t="s">
        <v>364</v>
      </c>
      <c r="B62" s="21">
        <v>649</v>
      </c>
      <c r="C62" s="22">
        <v>16.332820000000002</v>
      </c>
      <c r="D62" s="22">
        <v>74.114022000000006</v>
      </c>
      <c r="E62" s="22">
        <v>1.8489979999999999</v>
      </c>
      <c r="F62" s="22">
        <v>1.232666</v>
      </c>
      <c r="G62" s="22">
        <v>2.157165</v>
      </c>
      <c r="H62" s="22">
        <v>1.6949149999999999</v>
      </c>
      <c r="I62" s="22">
        <v>0.154083</v>
      </c>
      <c r="J62" s="22">
        <v>0.308166</v>
      </c>
      <c r="K62" s="22">
        <v>2.157165</v>
      </c>
    </row>
    <row r="63" spans="1:11" x14ac:dyDescent="0.2">
      <c r="A63" s="20" t="s">
        <v>365</v>
      </c>
      <c r="B63" s="21">
        <v>277</v>
      </c>
      <c r="C63" s="22">
        <v>16.606497999999998</v>
      </c>
      <c r="D63" s="22">
        <v>70.036101000000002</v>
      </c>
      <c r="E63" s="22">
        <v>2.1660650000000001</v>
      </c>
      <c r="F63" s="22">
        <v>1.444043</v>
      </c>
      <c r="G63" s="22">
        <v>1.083032</v>
      </c>
      <c r="H63" s="22">
        <v>0</v>
      </c>
      <c r="I63" s="22">
        <v>3.9711189999999998</v>
      </c>
      <c r="J63" s="22">
        <v>0.36101100000000003</v>
      </c>
      <c r="K63" s="22">
        <v>4.3321300000000003</v>
      </c>
    </row>
    <row r="64" spans="1:11" x14ac:dyDescent="0.2">
      <c r="A64" s="20" t="s">
        <v>366</v>
      </c>
      <c r="B64" s="21">
        <v>65</v>
      </c>
      <c r="C64" s="22">
        <v>0</v>
      </c>
      <c r="D64" s="22">
        <v>13.846154</v>
      </c>
      <c r="E64" s="22">
        <v>1.538462</v>
      </c>
      <c r="F64" s="22">
        <v>0</v>
      </c>
      <c r="G64" s="22">
        <v>1.538462</v>
      </c>
      <c r="H64" s="22">
        <v>0</v>
      </c>
      <c r="I64" s="22">
        <v>1.538462</v>
      </c>
      <c r="J64" s="22">
        <v>0</v>
      </c>
      <c r="K64" s="22">
        <v>81.538461999999996</v>
      </c>
    </row>
    <row r="65" spans="1:11" x14ac:dyDescent="0.2">
      <c r="A65" s="9" t="s">
        <v>367</v>
      </c>
      <c r="B65" s="9"/>
      <c r="C65" s="9"/>
      <c r="D65" s="9"/>
      <c r="E65" s="9"/>
      <c r="F65" s="9"/>
      <c r="G65" s="9"/>
      <c r="H65" s="9"/>
      <c r="I65" s="9"/>
      <c r="J65" s="9"/>
      <c r="K65" s="9"/>
    </row>
    <row r="66" spans="1:11" x14ac:dyDescent="0.2">
      <c r="A66" s="20" t="s">
        <v>368</v>
      </c>
      <c r="B66" s="21">
        <v>537</v>
      </c>
      <c r="C66" s="22">
        <v>13.966480000000001</v>
      </c>
      <c r="D66" s="22">
        <v>70.204841999999999</v>
      </c>
      <c r="E66" s="22">
        <v>1.675978</v>
      </c>
      <c r="F66" s="22">
        <v>2.2346370000000002</v>
      </c>
      <c r="G66" s="22">
        <v>2.2346370000000002</v>
      </c>
      <c r="H66" s="22">
        <v>0.37243900000000002</v>
      </c>
      <c r="I66" s="22">
        <v>4.4692740000000004</v>
      </c>
      <c r="J66" s="22">
        <v>0</v>
      </c>
      <c r="K66" s="22">
        <v>4.8417130000000004</v>
      </c>
    </row>
    <row r="67" spans="1:11" x14ac:dyDescent="0.2">
      <c r="A67" s="20" t="s">
        <v>180</v>
      </c>
      <c r="B67" s="21">
        <v>1667</v>
      </c>
      <c r="C67" s="22">
        <v>16.556688999999999</v>
      </c>
      <c r="D67" s="22">
        <v>74.385122999999993</v>
      </c>
      <c r="E67" s="22">
        <v>1.4397120000000001</v>
      </c>
      <c r="F67" s="22">
        <v>1.0197959999999999</v>
      </c>
      <c r="G67" s="22">
        <v>1.919616</v>
      </c>
      <c r="H67" s="22">
        <v>0.17996400000000001</v>
      </c>
      <c r="I67" s="22">
        <v>0.479904</v>
      </c>
      <c r="J67" s="22">
        <v>0.53989200000000004</v>
      </c>
      <c r="K67" s="22">
        <v>3.479304</v>
      </c>
    </row>
    <row r="68" spans="1:11" x14ac:dyDescent="0.2">
      <c r="A68" s="20" t="s">
        <v>369</v>
      </c>
      <c r="B68" s="21">
        <v>99</v>
      </c>
      <c r="C68" s="22">
        <v>20.202020000000001</v>
      </c>
      <c r="D68" s="22">
        <v>70.707070999999999</v>
      </c>
      <c r="E68" s="22">
        <v>1.0101009999999999</v>
      </c>
      <c r="F68" s="22">
        <v>2.0202019999999998</v>
      </c>
      <c r="G68" s="22">
        <v>3.030303</v>
      </c>
      <c r="H68" s="22">
        <v>0</v>
      </c>
      <c r="I68" s="22">
        <v>0</v>
      </c>
      <c r="J68" s="22">
        <v>0</v>
      </c>
      <c r="K68" s="22">
        <v>3.030303</v>
      </c>
    </row>
    <row r="69" spans="1:11" x14ac:dyDescent="0.2">
      <c r="A69" s="20" t="s">
        <v>370</v>
      </c>
      <c r="B69" s="21">
        <v>819</v>
      </c>
      <c r="C69" s="22">
        <v>16.727716999999998</v>
      </c>
      <c r="D69" s="22">
        <v>72.039072000000004</v>
      </c>
      <c r="E69" s="22">
        <v>1.7094020000000001</v>
      </c>
      <c r="F69" s="22">
        <v>1.587302</v>
      </c>
      <c r="G69" s="22">
        <v>2.0757020000000002</v>
      </c>
      <c r="H69" s="22">
        <v>2.1978019999999998</v>
      </c>
      <c r="I69" s="22">
        <v>0</v>
      </c>
      <c r="J69" s="22">
        <v>0.36630000000000001</v>
      </c>
      <c r="K69" s="22">
        <v>3.2967029999999999</v>
      </c>
    </row>
    <row r="70" spans="1:11" x14ac:dyDescent="0.2">
      <c r="A70" s="20" t="s">
        <v>371</v>
      </c>
      <c r="B70" s="21">
        <v>87</v>
      </c>
      <c r="C70" s="22">
        <v>12.643678</v>
      </c>
      <c r="D70" s="22">
        <v>81.609195</v>
      </c>
      <c r="E70" s="22">
        <v>0</v>
      </c>
      <c r="F70" s="22">
        <v>0</v>
      </c>
      <c r="G70" s="22">
        <v>1.1494249999999999</v>
      </c>
      <c r="H70" s="22">
        <v>0</v>
      </c>
      <c r="I70" s="22">
        <v>0</v>
      </c>
      <c r="J70" s="22">
        <v>0</v>
      </c>
      <c r="K70" s="22">
        <v>4.5977009999999998</v>
      </c>
    </row>
    <row r="71" spans="1:11" x14ac:dyDescent="0.2">
      <c r="A71" s="20" t="s">
        <v>366</v>
      </c>
      <c r="B71" s="21">
        <v>55</v>
      </c>
      <c r="C71" s="22">
        <v>0</v>
      </c>
      <c r="D71" s="22">
        <v>9.0909089999999999</v>
      </c>
      <c r="E71" s="22">
        <v>0</v>
      </c>
      <c r="F71" s="22">
        <v>0</v>
      </c>
      <c r="G71" s="22">
        <v>0</v>
      </c>
      <c r="H71" s="22">
        <v>0</v>
      </c>
      <c r="I71" s="22">
        <v>0</v>
      </c>
      <c r="J71" s="22">
        <v>0</v>
      </c>
      <c r="K71" s="22">
        <v>90.909091000000004</v>
      </c>
    </row>
    <row r="72" spans="1:11" x14ac:dyDescent="0.2">
      <c r="A72" s="9" t="s">
        <v>372</v>
      </c>
      <c r="B72" s="9"/>
      <c r="C72" s="9"/>
      <c r="D72" s="9"/>
      <c r="E72" s="9"/>
      <c r="F72" s="9"/>
      <c r="G72" s="9"/>
      <c r="H72" s="9"/>
      <c r="I72" s="9"/>
      <c r="J72" s="9"/>
      <c r="K72" s="9"/>
    </row>
    <row r="73" spans="1:11" x14ac:dyDescent="0.2">
      <c r="A73" s="20" t="s">
        <v>373</v>
      </c>
      <c r="B73" s="21">
        <v>537</v>
      </c>
      <c r="C73" s="22">
        <v>13.966480000000001</v>
      </c>
      <c r="D73" s="22">
        <v>70.204841999999999</v>
      </c>
      <c r="E73" s="22">
        <v>1.675978</v>
      </c>
      <c r="F73" s="22">
        <v>2.2346370000000002</v>
      </c>
      <c r="G73" s="22">
        <v>2.2346370000000002</v>
      </c>
      <c r="H73" s="22">
        <v>0.37243900000000002</v>
      </c>
      <c r="I73" s="22">
        <v>4.4692740000000004</v>
      </c>
      <c r="J73" s="22">
        <v>0</v>
      </c>
      <c r="K73" s="22">
        <v>4.8417130000000004</v>
      </c>
    </row>
    <row r="74" spans="1:11" x14ac:dyDescent="0.2">
      <c r="A74" s="20" t="s">
        <v>374</v>
      </c>
      <c r="B74" s="21">
        <v>1329</v>
      </c>
      <c r="C74" s="22">
        <v>13.544017999999999</v>
      </c>
      <c r="D74" s="22">
        <v>76.674190999999993</v>
      </c>
      <c r="E74" s="22">
        <v>1.2791570000000001</v>
      </c>
      <c r="F74" s="22">
        <v>1.0534239999999999</v>
      </c>
      <c r="G74" s="22">
        <v>1.7306250000000001</v>
      </c>
      <c r="H74" s="22">
        <v>0.75244500000000003</v>
      </c>
      <c r="I74" s="22">
        <v>0.60195600000000005</v>
      </c>
      <c r="J74" s="22">
        <v>0.45146700000000001</v>
      </c>
      <c r="K74" s="22">
        <v>3.9127160000000001</v>
      </c>
    </row>
    <row r="75" spans="1:11" x14ac:dyDescent="0.2">
      <c r="A75" s="20" t="s">
        <v>375</v>
      </c>
      <c r="B75" s="21">
        <v>406</v>
      </c>
      <c r="C75" s="22">
        <v>16.748767999999998</v>
      </c>
      <c r="D75" s="22">
        <v>72.906403999999995</v>
      </c>
      <c r="E75" s="22">
        <v>1.9704429999999999</v>
      </c>
      <c r="F75" s="22">
        <v>0.73891600000000002</v>
      </c>
      <c r="G75" s="22">
        <v>3.2019700000000002</v>
      </c>
      <c r="H75" s="22">
        <v>1.9704429999999999</v>
      </c>
      <c r="I75" s="22">
        <v>0</v>
      </c>
      <c r="J75" s="22">
        <v>0</v>
      </c>
      <c r="K75" s="22">
        <v>2.4630540000000001</v>
      </c>
    </row>
    <row r="76" spans="1:11" x14ac:dyDescent="0.2">
      <c r="A76" s="20" t="s">
        <v>376</v>
      </c>
      <c r="B76" s="21">
        <v>152</v>
      </c>
      <c r="C76" s="22">
        <v>21.710526000000002</v>
      </c>
      <c r="D76" s="22">
        <v>69.736841999999996</v>
      </c>
      <c r="E76" s="22">
        <v>0.65789500000000001</v>
      </c>
      <c r="F76" s="22">
        <v>0</v>
      </c>
      <c r="G76" s="22">
        <v>1.973684</v>
      </c>
      <c r="H76" s="22">
        <v>1.3157890000000001</v>
      </c>
      <c r="I76" s="22">
        <v>0</v>
      </c>
      <c r="J76" s="22">
        <v>1.3157890000000001</v>
      </c>
      <c r="K76" s="22">
        <v>3.2894739999999998</v>
      </c>
    </row>
    <row r="77" spans="1:11" x14ac:dyDescent="0.2">
      <c r="A77" s="20" t="s">
        <v>377</v>
      </c>
      <c r="B77" s="21">
        <v>88</v>
      </c>
      <c r="C77" s="22">
        <v>19.318182</v>
      </c>
      <c r="D77" s="22">
        <v>75</v>
      </c>
      <c r="E77" s="22">
        <v>0</v>
      </c>
      <c r="F77" s="22">
        <v>3.4090910000000001</v>
      </c>
      <c r="G77" s="22">
        <v>1.1363639999999999</v>
      </c>
      <c r="H77" s="22">
        <v>0</v>
      </c>
      <c r="I77" s="22">
        <v>0</v>
      </c>
      <c r="J77" s="22">
        <v>0</v>
      </c>
      <c r="K77" s="22">
        <v>1.1363639999999999</v>
      </c>
    </row>
    <row r="78" spans="1:11" x14ac:dyDescent="0.2">
      <c r="A78" s="20" t="s">
        <v>378</v>
      </c>
      <c r="B78" s="21">
        <v>84</v>
      </c>
      <c r="C78" s="22">
        <v>22.619047999999999</v>
      </c>
      <c r="D78" s="22">
        <v>66.666667000000004</v>
      </c>
      <c r="E78" s="22">
        <v>2.3809520000000002</v>
      </c>
      <c r="F78" s="22">
        <v>2.3809520000000002</v>
      </c>
      <c r="G78" s="22">
        <v>1.1904760000000001</v>
      </c>
      <c r="H78" s="22">
        <v>0</v>
      </c>
      <c r="I78" s="22">
        <v>0</v>
      </c>
      <c r="J78" s="22">
        <v>1.1904760000000001</v>
      </c>
      <c r="K78" s="22">
        <v>3.5714290000000002</v>
      </c>
    </row>
    <row r="79" spans="1:11" x14ac:dyDescent="0.2">
      <c r="A79" s="20" t="s">
        <v>366</v>
      </c>
      <c r="B79" s="21">
        <v>81</v>
      </c>
      <c r="C79" s="22">
        <v>1.2345680000000001</v>
      </c>
      <c r="D79" s="22">
        <v>29.629629999999999</v>
      </c>
      <c r="E79" s="22">
        <v>1.2345680000000001</v>
      </c>
      <c r="F79" s="22">
        <v>2.4691360000000002</v>
      </c>
      <c r="G79" s="22">
        <v>0</v>
      </c>
      <c r="H79" s="22">
        <v>0</v>
      </c>
      <c r="I79" s="22">
        <v>0</v>
      </c>
      <c r="J79" s="22">
        <v>0</v>
      </c>
      <c r="K79" s="22">
        <v>65.432098999999994</v>
      </c>
    </row>
    <row r="80" spans="1:11" x14ac:dyDescent="0.2">
      <c r="A80" s="9" t="s">
        <v>379</v>
      </c>
      <c r="B80" s="9"/>
      <c r="C80" s="9"/>
      <c r="D80" s="9"/>
      <c r="E80" s="9"/>
      <c r="F80" s="9"/>
      <c r="G80" s="9"/>
      <c r="H80" s="9"/>
      <c r="I80" s="9"/>
      <c r="J80" s="9"/>
      <c r="K80" s="9"/>
    </row>
    <row r="81" spans="1:11" x14ac:dyDescent="0.2">
      <c r="A81" s="20" t="s">
        <v>380</v>
      </c>
      <c r="B81" s="21">
        <v>788</v>
      </c>
      <c r="C81" s="22">
        <v>48.857868000000003</v>
      </c>
      <c r="D81" s="22">
        <v>43.401015000000001</v>
      </c>
      <c r="E81" s="22">
        <v>0.88832500000000003</v>
      </c>
      <c r="F81" s="22">
        <v>0.253807</v>
      </c>
      <c r="G81" s="22">
        <v>2.9187820000000002</v>
      </c>
      <c r="H81" s="22">
        <v>0.253807</v>
      </c>
      <c r="I81" s="22">
        <v>0.38071100000000002</v>
      </c>
      <c r="J81" s="22">
        <v>0.12690399999999999</v>
      </c>
      <c r="K81" s="22">
        <v>2.9187820000000002</v>
      </c>
    </row>
    <row r="82" spans="1:11" x14ac:dyDescent="0.2">
      <c r="A82" s="20" t="s">
        <v>381</v>
      </c>
      <c r="B82" s="21">
        <v>1824</v>
      </c>
      <c r="C82" s="22">
        <v>0.27412300000000001</v>
      </c>
      <c r="D82" s="22">
        <v>87.225876999999997</v>
      </c>
      <c r="E82" s="22">
        <v>1.6995610000000001</v>
      </c>
      <c r="F82" s="22">
        <v>1.8640350000000001</v>
      </c>
      <c r="G82" s="22">
        <v>1.589912</v>
      </c>
      <c r="H82" s="22">
        <v>1.0964910000000001</v>
      </c>
      <c r="I82" s="22">
        <v>1.589912</v>
      </c>
      <c r="J82" s="22">
        <v>0.43859599999999999</v>
      </c>
      <c r="K82" s="22">
        <v>4.2214910000000003</v>
      </c>
    </row>
    <row r="83" spans="1:11" x14ac:dyDescent="0.2">
      <c r="A83" s="20" t="s">
        <v>366</v>
      </c>
      <c r="B83" s="21">
        <v>65</v>
      </c>
      <c r="C83" s="22">
        <v>4.6153849999999998</v>
      </c>
      <c r="D83" s="22">
        <v>16.923076999999999</v>
      </c>
      <c r="E83" s="22">
        <v>0</v>
      </c>
      <c r="F83" s="22">
        <v>0</v>
      </c>
      <c r="G83" s="22">
        <v>1.538462</v>
      </c>
      <c r="H83" s="22">
        <v>0</v>
      </c>
      <c r="I83" s="22">
        <v>0</v>
      </c>
      <c r="J83" s="22">
        <v>0</v>
      </c>
      <c r="K83" s="22">
        <v>76.923077000000006</v>
      </c>
    </row>
    <row r="84" spans="1:11" x14ac:dyDescent="0.2">
      <c r="A84" s="9" t="s">
        <v>382</v>
      </c>
      <c r="B84" s="9"/>
      <c r="C84" s="9"/>
      <c r="D84" s="9"/>
      <c r="E84" s="9"/>
      <c r="F84" s="9"/>
      <c r="G84" s="9"/>
      <c r="H84" s="9"/>
      <c r="I84" s="9"/>
      <c r="J84" s="9"/>
      <c r="K84" s="9"/>
    </row>
    <row r="85" spans="1:11" x14ac:dyDescent="0.2">
      <c r="A85" s="20" t="s">
        <v>383</v>
      </c>
      <c r="B85" s="21">
        <v>393</v>
      </c>
      <c r="C85" s="22">
        <v>100</v>
      </c>
      <c r="D85" s="22">
        <v>0</v>
      </c>
      <c r="E85" s="22">
        <v>0</v>
      </c>
      <c r="F85" s="22">
        <v>0</v>
      </c>
      <c r="G85" s="22">
        <v>0</v>
      </c>
      <c r="H85" s="22">
        <v>0</v>
      </c>
      <c r="I85" s="22">
        <v>0</v>
      </c>
      <c r="J85" s="22">
        <v>0</v>
      </c>
      <c r="K85" s="22">
        <v>0</v>
      </c>
    </row>
    <row r="86" spans="1:11" x14ac:dyDescent="0.2">
      <c r="A86" s="20" t="s">
        <v>181</v>
      </c>
      <c r="B86" s="21">
        <v>1944</v>
      </c>
      <c r="C86" s="22">
        <v>0</v>
      </c>
      <c r="D86" s="22">
        <v>100</v>
      </c>
      <c r="E86" s="22">
        <v>0</v>
      </c>
      <c r="F86" s="22">
        <v>0</v>
      </c>
      <c r="G86" s="22">
        <v>0</v>
      </c>
      <c r="H86" s="22">
        <v>0</v>
      </c>
      <c r="I86" s="22">
        <v>0</v>
      </c>
      <c r="J86" s="22">
        <v>0</v>
      </c>
      <c r="K86" s="22">
        <v>0</v>
      </c>
    </row>
    <row r="87" spans="1:11" x14ac:dyDescent="0.2">
      <c r="A87" s="20" t="s">
        <v>182</v>
      </c>
      <c r="B87" s="21">
        <v>38</v>
      </c>
      <c r="C87" s="22">
        <v>0</v>
      </c>
      <c r="D87" s="22">
        <v>0</v>
      </c>
      <c r="E87" s="22">
        <v>100</v>
      </c>
      <c r="F87" s="22">
        <v>0</v>
      </c>
      <c r="G87" s="22">
        <v>0</v>
      </c>
      <c r="H87" s="22">
        <v>0</v>
      </c>
      <c r="I87" s="22">
        <v>0</v>
      </c>
      <c r="J87" s="22">
        <v>0</v>
      </c>
      <c r="K87" s="22">
        <v>0</v>
      </c>
    </row>
    <row r="88" spans="1:11" x14ac:dyDescent="0.2">
      <c r="A88" s="20" t="s">
        <v>384</v>
      </c>
      <c r="B88" s="21">
        <v>36</v>
      </c>
      <c r="C88" s="22">
        <v>0</v>
      </c>
      <c r="D88" s="22">
        <v>0</v>
      </c>
      <c r="E88" s="22">
        <v>0</v>
      </c>
      <c r="F88" s="22">
        <v>100</v>
      </c>
      <c r="G88" s="22">
        <v>0</v>
      </c>
      <c r="H88" s="22">
        <v>0</v>
      </c>
      <c r="I88" s="22">
        <v>0</v>
      </c>
      <c r="J88" s="22">
        <v>0</v>
      </c>
      <c r="K88" s="22">
        <v>0</v>
      </c>
    </row>
    <row r="89" spans="1:11" x14ac:dyDescent="0.2">
      <c r="A89" s="20" t="s">
        <v>183</v>
      </c>
      <c r="B89" s="21">
        <v>53</v>
      </c>
      <c r="C89" s="22">
        <v>0</v>
      </c>
      <c r="D89" s="22">
        <v>0</v>
      </c>
      <c r="E89" s="22">
        <v>0</v>
      </c>
      <c r="F89" s="22">
        <v>0</v>
      </c>
      <c r="G89" s="22">
        <v>100</v>
      </c>
      <c r="H89" s="22">
        <v>0</v>
      </c>
      <c r="I89" s="22">
        <v>0</v>
      </c>
      <c r="J89" s="22">
        <v>0</v>
      </c>
      <c r="K89" s="22">
        <v>0</v>
      </c>
    </row>
    <row r="90" spans="1:11" x14ac:dyDescent="0.2">
      <c r="A90" s="20" t="s">
        <v>385</v>
      </c>
      <c r="B90" s="21">
        <v>22</v>
      </c>
      <c r="C90" s="22">
        <v>0</v>
      </c>
      <c r="D90" s="22">
        <v>0</v>
      </c>
      <c r="E90" s="22">
        <v>0</v>
      </c>
      <c r="F90" s="22">
        <v>0</v>
      </c>
      <c r="G90" s="22">
        <v>0</v>
      </c>
      <c r="H90" s="22">
        <v>100</v>
      </c>
      <c r="I90" s="22">
        <v>0</v>
      </c>
      <c r="J90" s="22">
        <v>0</v>
      </c>
      <c r="K90" s="22">
        <v>0</v>
      </c>
    </row>
    <row r="91" spans="1:11" x14ac:dyDescent="0.2">
      <c r="A91" s="20" t="s">
        <v>386</v>
      </c>
      <c r="B91" s="21">
        <v>32</v>
      </c>
      <c r="C91" s="22">
        <v>0</v>
      </c>
      <c r="D91" s="22">
        <v>0</v>
      </c>
      <c r="E91" s="22">
        <v>0</v>
      </c>
      <c r="F91" s="22">
        <v>0</v>
      </c>
      <c r="G91" s="22">
        <v>0</v>
      </c>
      <c r="H91" s="22">
        <v>0</v>
      </c>
      <c r="I91" s="22">
        <v>100</v>
      </c>
      <c r="J91" s="22">
        <v>0</v>
      </c>
      <c r="K91" s="22">
        <v>0</v>
      </c>
    </row>
    <row r="92" spans="1:11" x14ac:dyDescent="0.2">
      <c r="A92" s="20" t="s">
        <v>387</v>
      </c>
      <c r="B92" s="21">
        <v>9</v>
      </c>
      <c r="C92" s="22">
        <v>0</v>
      </c>
      <c r="D92" s="22">
        <v>0</v>
      </c>
      <c r="E92" s="22">
        <v>0</v>
      </c>
      <c r="F92" s="22">
        <v>0</v>
      </c>
      <c r="G92" s="22">
        <v>0</v>
      </c>
      <c r="H92" s="22">
        <v>0</v>
      </c>
      <c r="I92" s="22">
        <v>0</v>
      </c>
      <c r="J92" s="22">
        <v>100</v>
      </c>
      <c r="K92" s="22">
        <v>0</v>
      </c>
    </row>
    <row r="93" spans="1:11" x14ac:dyDescent="0.2">
      <c r="A93" s="20" t="s">
        <v>366</v>
      </c>
      <c r="B93" s="21">
        <v>150</v>
      </c>
      <c r="C93" s="22">
        <v>0</v>
      </c>
      <c r="D93" s="22">
        <v>0</v>
      </c>
      <c r="E93" s="22">
        <v>0</v>
      </c>
      <c r="F93" s="22">
        <v>0</v>
      </c>
      <c r="G93" s="22">
        <v>0</v>
      </c>
      <c r="H93" s="22">
        <v>0</v>
      </c>
      <c r="I93" s="22">
        <v>0</v>
      </c>
      <c r="J93" s="22">
        <v>0</v>
      </c>
      <c r="K93" s="22">
        <v>100</v>
      </c>
    </row>
    <row r="94" spans="1:11" x14ac:dyDescent="0.2">
      <c r="A94" s="9" t="s">
        <v>388</v>
      </c>
      <c r="B94" s="9"/>
      <c r="C94" s="9"/>
      <c r="D94" s="9"/>
      <c r="E94" s="9"/>
      <c r="F94" s="9"/>
      <c r="G94" s="9"/>
      <c r="H94" s="9"/>
      <c r="I94" s="9"/>
      <c r="J94" s="9"/>
      <c r="K94" s="9"/>
    </row>
    <row r="95" spans="1:11" x14ac:dyDescent="0.2">
      <c r="A95" s="20" t="s">
        <v>184</v>
      </c>
      <c r="B95" s="21">
        <v>54</v>
      </c>
      <c r="C95" s="22">
        <v>11.111110999999999</v>
      </c>
      <c r="D95" s="22">
        <v>57.407406999999999</v>
      </c>
      <c r="E95" s="22">
        <v>3.7037040000000001</v>
      </c>
      <c r="F95" s="22">
        <v>5.5555560000000002</v>
      </c>
      <c r="G95" s="22">
        <v>0</v>
      </c>
      <c r="H95" s="22">
        <v>3.7037040000000001</v>
      </c>
      <c r="I95" s="22">
        <v>11.111110999999999</v>
      </c>
      <c r="J95" s="22">
        <v>0</v>
      </c>
      <c r="K95" s="22">
        <v>7.4074070000000001</v>
      </c>
    </row>
    <row r="96" spans="1:11" x14ac:dyDescent="0.2">
      <c r="A96" s="20" t="s">
        <v>185</v>
      </c>
      <c r="B96" s="21">
        <v>196</v>
      </c>
      <c r="C96" s="22">
        <v>9.1836730000000006</v>
      </c>
      <c r="D96" s="22">
        <v>78.061223999999996</v>
      </c>
      <c r="E96" s="22">
        <v>1.020408</v>
      </c>
      <c r="F96" s="22">
        <v>1.5306120000000001</v>
      </c>
      <c r="G96" s="22">
        <v>0</v>
      </c>
      <c r="H96" s="22">
        <v>1.020408</v>
      </c>
      <c r="I96" s="22">
        <v>3.5714290000000002</v>
      </c>
      <c r="J96" s="22">
        <v>0</v>
      </c>
      <c r="K96" s="22">
        <v>5.6122449999999997</v>
      </c>
    </row>
    <row r="97" spans="1:11" x14ac:dyDescent="0.2">
      <c r="A97" s="20" t="s">
        <v>186</v>
      </c>
      <c r="B97" s="21">
        <v>310</v>
      </c>
      <c r="C97" s="22">
        <v>11.612902999999999</v>
      </c>
      <c r="D97" s="22">
        <v>76.774193999999994</v>
      </c>
      <c r="E97" s="22">
        <v>0.96774199999999999</v>
      </c>
      <c r="F97" s="22">
        <v>1.2903230000000001</v>
      </c>
      <c r="G97" s="22">
        <v>0.96774199999999999</v>
      </c>
      <c r="H97" s="22">
        <v>0.64516099999999998</v>
      </c>
      <c r="I97" s="22">
        <v>1.2903230000000001</v>
      </c>
      <c r="J97" s="22">
        <v>0</v>
      </c>
      <c r="K97" s="22">
        <v>6.451613</v>
      </c>
    </row>
    <row r="98" spans="1:11" x14ac:dyDescent="0.2">
      <c r="A98" s="20" t="s">
        <v>187</v>
      </c>
      <c r="B98" s="21">
        <v>385</v>
      </c>
      <c r="C98" s="22">
        <v>11.168831000000001</v>
      </c>
      <c r="D98" s="22">
        <v>79.480519000000001</v>
      </c>
      <c r="E98" s="22">
        <v>1.038961</v>
      </c>
      <c r="F98" s="22">
        <v>1.038961</v>
      </c>
      <c r="G98" s="22">
        <v>1.038961</v>
      </c>
      <c r="H98" s="22">
        <v>1.038961</v>
      </c>
      <c r="I98" s="22">
        <v>0.25974000000000003</v>
      </c>
      <c r="J98" s="22">
        <v>0.25974000000000003</v>
      </c>
      <c r="K98" s="22">
        <v>4.675325</v>
      </c>
    </row>
    <row r="99" spans="1:11" x14ac:dyDescent="0.2">
      <c r="A99" s="20" t="s">
        <v>188</v>
      </c>
      <c r="B99" s="21">
        <v>361</v>
      </c>
      <c r="C99" s="22">
        <v>8.0332410000000003</v>
      </c>
      <c r="D99" s="22">
        <v>86.426592999999997</v>
      </c>
      <c r="E99" s="22">
        <v>0.55401699999999998</v>
      </c>
      <c r="F99" s="22">
        <v>1.108033</v>
      </c>
      <c r="G99" s="22">
        <v>1.66205</v>
      </c>
      <c r="H99" s="22">
        <v>0.27700799999999998</v>
      </c>
      <c r="I99" s="22">
        <v>0</v>
      </c>
      <c r="J99" s="22">
        <v>0</v>
      </c>
      <c r="K99" s="22">
        <v>1.9390579999999999</v>
      </c>
    </row>
    <row r="100" spans="1:11" x14ac:dyDescent="0.2">
      <c r="A100" s="20" t="s">
        <v>189</v>
      </c>
      <c r="B100" s="21">
        <v>315</v>
      </c>
      <c r="C100" s="22">
        <v>11.111110999999999</v>
      </c>
      <c r="D100" s="22">
        <v>80.634921000000006</v>
      </c>
      <c r="E100" s="22">
        <v>1.587302</v>
      </c>
      <c r="F100" s="22">
        <v>0.95238100000000003</v>
      </c>
      <c r="G100" s="22">
        <v>1.587302</v>
      </c>
      <c r="H100" s="22">
        <v>0.95238100000000003</v>
      </c>
      <c r="I100" s="22">
        <v>0</v>
      </c>
      <c r="J100" s="22">
        <v>0</v>
      </c>
      <c r="K100" s="22">
        <v>3.1746029999999998</v>
      </c>
    </row>
    <row r="101" spans="1:11" x14ac:dyDescent="0.2">
      <c r="A101" s="20" t="s">
        <v>190</v>
      </c>
      <c r="B101" s="21">
        <v>364</v>
      </c>
      <c r="C101" s="22">
        <v>21.153846000000001</v>
      </c>
      <c r="D101" s="22">
        <v>68.681319000000002</v>
      </c>
      <c r="E101" s="22">
        <v>1.9230769999999999</v>
      </c>
      <c r="F101" s="22">
        <v>1.648352</v>
      </c>
      <c r="G101" s="22">
        <v>1.373626</v>
      </c>
      <c r="H101" s="22">
        <v>1.648352</v>
      </c>
      <c r="I101" s="22">
        <v>0</v>
      </c>
      <c r="J101" s="22">
        <v>0.82417600000000002</v>
      </c>
      <c r="K101" s="22">
        <v>2.7472530000000002</v>
      </c>
    </row>
    <row r="102" spans="1:11" x14ac:dyDescent="0.2">
      <c r="A102" s="20" t="s">
        <v>191</v>
      </c>
      <c r="B102" s="21">
        <v>267</v>
      </c>
      <c r="C102" s="22">
        <v>26.966291999999999</v>
      </c>
      <c r="D102" s="22">
        <v>63.670411999999999</v>
      </c>
      <c r="E102" s="22">
        <v>1.8726590000000001</v>
      </c>
      <c r="F102" s="22">
        <v>0.37453199999999998</v>
      </c>
      <c r="G102" s="22">
        <v>2.9962550000000001</v>
      </c>
      <c r="H102" s="22">
        <v>0.37453199999999998</v>
      </c>
      <c r="I102" s="22">
        <v>0</v>
      </c>
      <c r="J102" s="22">
        <v>1.498127</v>
      </c>
      <c r="K102" s="22">
        <v>2.2471909999999999</v>
      </c>
    </row>
    <row r="103" spans="1:11" x14ac:dyDescent="0.2">
      <c r="A103" s="20" t="s">
        <v>192</v>
      </c>
      <c r="B103" s="21">
        <v>90</v>
      </c>
      <c r="C103" s="22">
        <v>26.666667</v>
      </c>
      <c r="D103" s="22">
        <v>65.555555999999996</v>
      </c>
      <c r="E103" s="22">
        <v>2.2222219999999999</v>
      </c>
      <c r="F103" s="22">
        <v>1.111111</v>
      </c>
      <c r="G103" s="22">
        <v>3.3333330000000001</v>
      </c>
      <c r="H103" s="22">
        <v>0</v>
      </c>
      <c r="I103" s="22">
        <v>0</v>
      </c>
      <c r="J103" s="22">
        <v>0</v>
      </c>
      <c r="K103" s="22">
        <v>1.111111</v>
      </c>
    </row>
    <row r="104" spans="1:11" x14ac:dyDescent="0.2">
      <c r="A104" s="20" t="s">
        <v>193</v>
      </c>
      <c r="B104" s="21">
        <v>94</v>
      </c>
      <c r="C104" s="22">
        <v>41.489362</v>
      </c>
      <c r="D104" s="22">
        <v>38.297871999999998</v>
      </c>
      <c r="E104" s="22">
        <v>1.0638300000000001</v>
      </c>
      <c r="F104" s="22">
        <v>1.0638300000000001</v>
      </c>
      <c r="G104" s="22">
        <v>15.957447</v>
      </c>
      <c r="H104" s="22">
        <v>0</v>
      </c>
      <c r="I104" s="22">
        <v>0</v>
      </c>
      <c r="J104" s="22">
        <v>1.0638300000000001</v>
      </c>
      <c r="K104" s="22">
        <v>1.0638300000000001</v>
      </c>
    </row>
    <row r="105" spans="1:11" x14ac:dyDescent="0.2">
      <c r="A105" s="20" t="s">
        <v>389</v>
      </c>
      <c r="B105" s="21">
        <v>47</v>
      </c>
      <c r="C105" s="22">
        <v>2.1276600000000001</v>
      </c>
      <c r="D105" s="22">
        <v>55.319149000000003</v>
      </c>
      <c r="E105" s="22">
        <v>4.2553190000000001</v>
      </c>
      <c r="F105" s="22">
        <v>10.638298000000001</v>
      </c>
      <c r="G105" s="22">
        <v>0</v>
      </c>
      <c r="H105" s="22">
        <v>2.1276600000000001</v>
      </c>
      <c r="I105" s="22">
        <v>23.404254999999999</v>
      </c>
      <c r="J105" s="22">
        <v>0</v>
      </c>
      <c r="K105" s="22">
        <v>2.1276600000000001</v>
      </c>
    </row>
    <row r="106" spans="1:11" x14ac:dyDescent="0.2">
      <c r="A106" s="20" t="s">
        <v>366</v>
      </c>
      <c r="B106" s="21">
        <v>194</v>
      </c>
      <c r="C106" s="22">
        <v>6.7010310000000004</v>
      </c>
      <c r="D106" s="22">
        <v>56.185566999999999</v>
      </c>
      <c r="E106" s="22">
        <v>1.546392</v>
      </c>
      <c r="F106" s="22">
        <v>0.51546400000000003</v>
      </c>
      <c r="G106" s="22">
        <v>2.0618560000000001</v>
      </c>
      <c r="H106" s="22">
        <v>0</v>
      </c>
      <c r="I106" s="22">
        <v>1.546392</v>
      </c>
      <c r="J106" s="22">
        <v>0</v>
      </c>
      <c r="K106" s="22">
        <v>31.443299</v>
      </c>
    </row>
    <row r="107" spans="1:11" x14ac:dyDescent="0.2">
      <c r="A107" s="9" t="s">
        <v>390</v>
      </c>
      <c r="B107" s="9"/>
      <c r="C107" s="9"/>
      <c r="D107" s="9"/>
      <c r="E107" s="9"/>
      <c r="F107" s="9"/>
      <c r="G107" s="9"/>
      <c r="H107" s="9"/>
      <c r="I107" s="9"/>
      <c r="J107" s="9"/>
      <c r="K107" s="9"/>
    </row>
    <row r="108" spans="1:11" x14ac:dyDescent="0.2">
      <c r="A108" s="20" t="s">
        <v>391</v>
      </c>
      <c r="B108" s="21">
        <v>633</v>
      </c>
      <c r="C108" s="22">
        <v>16.4297</v>
      </c>
      <c r="D108" s="22">
        <v>69.194312999999994</v>
      </c>
      <c r="E108" s="22">
        <v>1.8957349999999999</v>
      </c>
      <c r="F108" s="22">
        <v>1.579779</v>
      </c>
      <c r="G108" s="22">
        <v>0.94786700000000002</v>
      </c>
      <c r="H108" s="22">
        <v>1.105845</v>
      </c>
      <c r="I108" s="22">
        <v>1.579779</v>
      </c>
      <c r="J108" s="22">
        <v>0.31595600000000001</v>
      </c>
      <c r="K108" s="22">
        <v>6.9510269999999998</v>
      </c>
    </row>
    <row r="109" spans="1:11" x14ac:dyDescent="0.2">
      <c r="A109" s="20" t="s">
        <v>392</v>
      </c>
      <c r="B109" s="21">
        <v>1123</v>
      </c>
      <c r="C109" s="22">
        <v>12.021371</v>
      </c>
      <c r="D109" s="22">
        <v>73.552982999999998</v>
      </c>
      <c r="E109" s="22">
        <v>1.424755</v>
      </c>
      <c r="F109" s="22">
        <v>1.424755</v>
      </c>
      <c r="G109" s="22">
        <v>2.7604630000000001</v>
      </c>
      <c r="H109" s="22">
        <v>0.89047200000000004</v>
      </c>
      <c r="I109" s="22">
        <v>1.5138020000000001</v>
      </c>
      <c r="J109" s="22">
        <v>0.44523600000000002</v>
      </c>
      <c r="K109" s="22">
        <v>5.9661619999999997</v>
      </c>
    </row>
    <row r="110" spans="1:11" x14ac:dyDescent="0.2">
      <c r="A110" s="20" t="s">
        <v>393</v>
      </c>
      <c r="B110" s="21">
        <v>660</v>
      </c>
      <c r="C110" s="22">
        <v>15.757576</v>
      </c>
      <c r="D110" s="22">
        <v>75</v>
      </c>
      <c r="E110" s="22">
        <v>1.212121</v>
      </c>
      <c r="F110" s="22">
        <v>0.90909099999999998</v>
      </c>
      <c r="G110" s="22">
        <v>1.6666669999999999</v>
      </c>
      <c r="H110" s="22">
        <v>0.30303000000000002</v>
      </c>
      <c r="I110" s="22">
        <v>0.60606099999999996</v>
      </c>
      <c r="J110" s="22">
        <v>0.30303000000000002</v>
      </c>
      <c r="K110" s="22">
        <v>4.2424239999999998</v>
      </c>
    </row>
    <row r="111" spans="1:11" x14ac:dyDescent="0.2">
      <c r="A111" s="20" t="s">
        <v>394</v>
      </c>
      <c r="B111" s="21">
        <v>261</v>
      </c>
      <c r="C111" s="22">
        <v>19.157088000000002</v>
      </c>
      <c r="D111" s="22">
        <v>70.881225999999998</v>
      </c>
      <c r="E111" s="22">
        <v>0.76628399999999997</v>
      </c>
      <c r="F111" s="22">
        <v>1.532567</v>
      </c>
      <c r="G111" s="22">
        <v>1.9157090000000001</v>
      </c>
      <c r="H111" s="22">
        <v>1.1494249999999999</v>
      </c>
      <c r="I111" s="22">
        <v>0.38314199999999998</v>
      </c>
      <c r="J111" s="22">
        <v>0</v>
      </c>
      <c r="K111" s="22">
        <v>4.2145590000000004</v>
      </c>
    </row>
    <row r="112" spans="1:11" x14ac:dyDescent="0.2">
      <c r="A112" s="9" t="s">
        <v>395</v>
      </c>
      <c r="B112" s="9"/>
      <c r="C112" s="9"/>
      <c r="D112" s="9"/>
      <c r="E112" s="9"/>
      <c r="F112" s="9"/>
      <c r="G112" s="9"/>
      <c r="H112" s="9"/>
      <c r="I112" s="9"/>
      <c r="J112" s="9"/>
      <c r="K112" s="9"/>
    </row>
    <row r="113" spans="1:11" x14ac:dyDescent="0.2">
      <c r="A113" s="20" t="s">
        <v>396</v>
      </c>
      <c r="B113" s="21">
        <v>329</v>
      </c>
      <c r="C113" s="22">
        <v>16.413374000000001</v>
      </c>
      <c r="D113" s="22">
        <v>72.340425999999994</v>
      </c>
      <c r="E113" s="22">
        <v>0.91185400000000005</v>
      </c>
      <c r="F113" s="22">
        <v>0.30395100000000003</v>
      </c>
      <c r="G113" s="22">
        <v>1.519757</v>
      </c>
      <c r="H113" s="22">
        <v>0.91185400000000005</v>
      </c>
      <c r="I113" s="22">
        <v>1.519757</v>
      </c>
      <c r="J113" s="22">
        <v>0.30395100000000003</v>
      </c>
      <c r="K113" s="22">
        <v>5.7750760000000003</v>
      </c>
    </row>
    <row r="114" spans="1:11" x14ac:dyDescent="0.2">
      <c r="A114" s="20" t="s">
        <v>397</v>
      </c>
      <c r="B114" s="21">
        <v>828</v>
      </c>
      <c r="C114" s="22">
        <v>15.57971</v>
      </c>
      <c r="D114" s="22">
        <v>72.101449000000002</v>
      </c>
      <c r="E114" s="22">
        <v>1.086957</v>
      </c>
      <c r="F114" s="22">
        <v>2.05314</v>
      </c>
      <c r="G114" s="22">
        <v>1.8115939999999999</v>
      </c>
      <c r="H114" s="22">
        <v>1.2077290000000001</v>
      </c>
      <c r="I114" s="22">
        <v>0.724638</v>
      </c>
      <c r="J114" s="22">
        <v>0.48309200000000002</v>
      </c>
      <c r="K114" s="22">
        <v>4.9516910000000003</v>
      </c>
    </row>
    <row r="115" spans="1:11" x14ac:dyDescent="0.2">
      <c r="A115" s="20" t="s">
        <v>879</v>
      </c>
      <c r="B115" s="21">
        <v>499</v>
      </c>
      <c r="C115" s="22">
        <v>13.827655</v>
      </c>
      <c r="D115" s="22">
        <v>76.753506999999999</v>
      </c>
      <c r="E115" s="22">
        <v>1.803607</v>
      </c>
      <c r="F115" s="22">
        <v>1.2024049999999999</v>
      </c>
      <c r="G115" s="22">
        <v>1.0020039999999999</v>
      </c>
      <c r="H115" s="22">
        <v>0.200401</v>
      </c>
      <c r="I115" s="22">
        <v>0.60120200000000001</v>
      </c>
      <c r="J115" s="22">
        <v>0</v>
      </c>
      <c r="K115" s="22">
        <v>4.6092180000000003</v>
      </c>
    </row>
    <row r="116" spans="1:11" x14ac:dyDescent="0.2">
      <c r="A116" s="20" t="s">
        <v>398</v>
      </c>
      <c r="B116" s="21">
        <v>468</v>
      </c>
      <c r="C116" s="22">
        <v>12.606838</v>
      </c>
      <c r="D116" s="22">
        <v>72.863247999999999</v>
      </c>
      <c r="E116" s="22">
        <v>2.5641029999999998</v>
      </c>
      <c r="F116" s="22">
        <v>0.85470100000000004</v>
      </c>
      <c r="G116" s="22">
        <v>2.136752</v>
      </c>
      <c r="H116" s="22">
        <v>0.64102599999999998</v>
      </c>
      <c r="I116" s="22">
        <v>1.7094020000000001</v>
      </c>
      <c r="J116" s="22">
        <v>0.64102599999999998</v>
      </c>
      <c r="K116" s="22">
        <v>5.9829059999999998</v>
      </c>
    </row>
    <row r="117" spans="1:11" x14ac:dyDescent="0.2">
      <c r="A117" s="20" t="s">
        <v>399</v>
      </c>
      <c r="B117" s="21">
        <v>257</v>
      </c>
      <c r="C117" s="22">
        <v>11.673152</v>
      </c>
      <c r="D117" s="22">
        <v>73.540856000000005</v>
      </c>
      <c r="E117" s="22">
        <v>1.5564199999999999</v>
      </c>
      <c r="F117" s="22">
        <v>0.77820999999999996</v>
      </c>
      <c r="G117" s="22">
        <v>3.5019459999999998</v>
      </c>
      <c r="H117" s="22">
        <v>0.77820999999999996</v>
      </c>
      <c r="I117" s="22">
        <v>1.1673150000000001</v>
      </c>
      <c r="J117" s="22">
        <v>0.38910499999999998</v>
      </c>
      <c r="K117" s="22">
        <v>6.6147859999999996</v>
      </c>
    </row>
    <row r="118" spans="1:11" x14ac:dyDescent="0.2">
      <c r="A118" s="20" t="s">
        <v>400</v>
      </c>
      <c r="B118" s="21">
        <v>296</v>
      </c>
      <c r="C118" s="22">
        <v>17.567568000000001</v>
      </c>
      <c r="D118" s="22">
        <v>66.216216000000003</v>
      </c>
      <c r="E118" s="22">
        <v>0.33783800000000003</v>
      </c>
      <c r="F118" s="22">
        <v>2.0270269999999999</v>
      </c>
      <c r="G118" s="22">
        <v>3.0405410000000002</v>
      </c>
      <c r="H118" s="22">
        <v>1.013514</v>
      </c>
      <c r="I118" s="22">
        <v>2.364865</v>
      </c>
      <c r="J118" s="22">
        <v>0</v>
      </c>
      <c r="K118" s="22">
        <v>7.4324320000000004</v>
      </c>
    </row>
    <row r="119" spans="1:11" x14ac:dyDescent="0.2">
      <c r="A119" s="9" t="s">
        <v>401</v>
      </c>
      <c r="B119" s="9"/>
      <c r="C119" s="9"/>
      <c r="D119" s="9"/>
      <c r="E119" s="9"/>
      <c r="F119" s="9"/>
      <c r="G119" s="9"/>
      <c r="H119" s="9"/>
      <c r="I119" s="9"/>
      <c r="J119" s="9"/>
      <c r="K119" s="9"/>
    </row>
    <row r="120" spans="1:11" x14ac:dyDescent="0.2">
      <c r="A120" s="20" t="s">
        <v>878</v>
      </c>
      <c r="B120" s="21">
        <v>116</v>
      </c>
      <c r="C120" s="22">
        <v>17.241378999999998</v>
      </c>
      <c r="D120" s="22">
        <v>73.275862000000004</v>
      </c>
      <c r="E120" s="22">
        <v>1.7241379999999999</v>
      </c>
      <c r="F120" s="22">
        <v>0</v>
      </c>
      <c r="G120" s="22">
        <v>0.86206899999999997</v>
      </c>
      <c r="H120" s="22">
        <v>0</v>
      </c>
      <c r="I120" s="22">
        <v>3.4482759999999999</v>
      </c>
      <c r="J120" s="22">
        <v>0</v>
      </c>
      <c r="K120" s="22">
        <v>3.4482759999999999</v>
      </c>
    </row>
    <row r="121" spans="1:11" x14ac:dyDescent="0.2">
      <c r="A121" s="20" t="s">
        <v>402</v>
      </c>
      <c r="B121" s="21">
        <v>213</v>
      </c>
      <c r="C121" s="22">
        <v>15.962441</v>
      </c>
      <c r="D121" s="22">
        <v>71.830985999999996</v>
      </c>
      <c r="E121" s="22">
        <v>0.46948400000000001</v>
      </c>
      <c r="F121" s="22">
        <v>0.46948400000000001</v>
      </c>
      <c r="G121" s="22">
        <v>1.877934</v>
      </c>
      <c r="H121" s="22">
        <v>1.4084509999999999</v>
      </c>
      <c r="I121" s="22">
        <v>0.46948400000000001</v>
      </c>
      <c r="J121" s="22">
        <v>0.46948400000000001</v>
      </c>
      <c r="K121" s="22">
        <v>7.0422539999999998</v>
      </c>
    </row>
    <row r="122" spans="1:11" x14ac:dyDescent="0.2">
      <c r="A122" s="20" t="s">
        <v>397</v>
      </c>
      <c r="B122" s="21">
        <v>828</v>
      </c>
      <c r="C122" s="22">
        <v>15.57971</v>
      </c>
      <c r="D122" s="22">
        <v>72.101449000000002</v>
      </c>
      <c r="E122" s="22">
        <v>1.086957</v>
      </c>
      <c r="F122" s="22">
        <v>2.05314</v>
      </c>
      <c r="G122" s="22">
        <v>1.8115939999999999</v>
      </c>
      <c r="H122" s="22">
        <v>1.2077290000000001</v>
      </c>
      <c r="I122" s="22">
        <v>0.724638</v>
      </c>
      <c r="J122" s="22">
        <v>0.48309200000000002</v>
      </c>
      <c r="K122" s="22">
        <v>4.9516910000000003</v>
      </c>
    </row>
    <row r="123" spans="1:11" x14ac:dyDescent="0.2">
      <c r="A123" s="20" t="s">
        <v>403</v>
      </c>
      <c r="B123" s="21">
        <v>133</v>
      </c>
      <c r="C123" s="22">
        <v>12.781955</v>
      </c>
      <c r="D123" s="22">
        <v>78.947367999999997</v>
      </c>
      <c r="E123" s="22">
        <v>3.759398</v>
      </c>
      <c r="F123" s="22">
        <v>0.75187999999999999</v>
      </c>
      <c r="G123" s="22">
        <v>0</v>
      </c>
      <c r="H123" s="22">
        <v>0</v>
      </c>
      <c r="I123" s="22">
        <v>0</v>
      </c>
      <c r="J123" s="22">
        <v>0</v>
      </c>
      <c r="K123" s="22">
        <v>3.759398</v>
      </c>
    </row>
    <row r="124" spans="1:11" x14ac:dyDescent="0.2">
      <c r="A124" s="20" t="s">
        <v>404</v>
      </c>
      <c r="B124" s="21">
        <v>120</v>
      </c>
      <c r="C124" s="22">
        <v>10.833333</v>
      </c>
      <c r="D124" s="22">
        <v>79.166667000000004</v>
      </c>
      <c r="E124" s="22">
        <v>0</v>
      </c>
      <c r="F124" s="22">
        <v>0.83333299999999999</v>
      </c>
      <c r="G124" s="22">
        <v>0.83333299999999999</v>
      </c>
      <c r="H124" s="22">
        <v>0.83333299999999999</v>
      </c>
      <c r="I124" s="22">
        <v>0</v>
      </c>
      <c r="J124" s="22">
        <v>0</v>
      </c>
      <c r="K124" s="22">
        <v>7.5</v>
      </c>
    </row>
    <row r="125" spans="1:11" x14ac:dyDescent="0.2">
      <c r="A125" s="20" t="s">
        <v>405</v>
      </c>
      <c r="B125" s="21">
        <v>246</v>
      </c>
      <c r="C125" s="22">
        <v>15.853659</v>
      </c>
      <c r="D125" s="22">
        <v>74.390243999999996</v>
      </c>
      <c r="E125" s="22">
        <v>1.6260159999999999</v>
      </c>
      <c r="F125" s="22">
        <v>1.6260159999999999</v>
      </c>
      <c r="G125" s="22">
        <v>1.6260159999999999</v>
      </c>
      <c r="H125" s="22">
        <v>0</v>
      </c>
      <c r="I125" s="22">
        <v>1.2195119999999999</v>
      </c>
      <c r="J125" s="22">
        <v>0</v>
      </c>
      <c r="K125" s="22">
        <v>3.6585369999999999</v>
      </c>
    </row>
    <row r="126" spans="1:11" x14ac:dyDescent="0.2">
      <c r="A126" s="20" t="s">
        <v>398</v>
      </c>
      <c r="B126" s="21">
        <v>468</v>
      </c>
      <c r="C126" s="22">
        <v>12.606838</v>
      </c>
      <c r="D126" s="22">
        <v>72.863247999999999</v>
      </c>
      <c r="E126" s="22">
        <v>2.5641029999999998</v>
      </c>
      <c r="F126" s="22">
        <v>0.85470100000000004</v>
      </c>
      <c r="G126" s="22">
        <v>2.136752</v>
      </c>
      <c r="H126" s="22">
        <v>0.64102599999999998</v>
      </c>
      <c r="I126" s="22">
        <v>1.7094020000000001</v>
      </c>
      <c r="J126" s="22">
        <v>0.64102599999999998</v>
      </c>
      <c r="K126" s="22">
        <v>5.9829059999999998</v>
      </c>
    </row>
    <row r="127" spans="1:11" x14ac:dyDescent="0.2">
      <c r="A127" s="20" t="s">
        <v>406</v>
      </c>
      <c r="B127" s="21">
        <v>180</v>
      </c>
      <c r="C127" s="22">
        <v>12.777778</v>
      </c>
      <c r="D127" s="22">
        <v>74.444444000000004</v>
      </c>
      <c r="E127" s="22">
        <v>2.2222219999999999</v>
      </c>
      <c r="F127" s="22">
        <v>0</v>
      </c>
      <c r="G127" s="22">
        <v>1.6666669999999999</v>
      </c>
      <c r="H127" s="22">
        <v>1.111111</v>
      </c>
      <c r="I127" s="22">
        <v>0.55555600000000005</v>
      </c>
      <c r="J127" s="22">
        <v>0.55555600000000005</v>
      </c>
      <c r="K127" s="22">
        <v>6.6666670000000003</v>
      </c>
    </row>
    <row r="128" spans="1:11" x14ac:dyDescent="0.2">
      <c r="A128" s="20" t="s">
        <v>407</v>
      </c>
      <c r="B128" s="21">
        <v>77</v>
      </c>
      <c r="C128" s="22">
        <v>9.0909089999999999</v>
      </c>
      <c r="D128" s="22">
        <v>71.428571000000005</v>
      </c>
      <c r="E128" s="22">
        <v>0</v>
      </c>
      <c r="F128" s="22">
        <v>2.5974029999999999</v>
      </c>
      <c r="G128" s="22">
        <v>7.7922079999999996</v>
      </c>
      <c r="H128" s="22">
        <v>0</v>
      </c>
      <c r="I128" s="22">
        <v>2.5974029999999999</v>
      </c>
      <c r="J128" s="22">
        <v>0</v>
      </c>
      <c r="K128" s="22">
        <v>6.493506</v>
      </c>
    </row>
    <row r="129" spans="1:11" x14ac:dyDescent="0.2">
      <c r="A129" s="33" t="s">
        <v>400</v>
      </c>
      <c r="B129" s="34">
        <v>296</v>
      </c>
      <c r="C129" s="35">
        <v>17.567568000000001</v>
      </c>
      <c r="D129" s="35">
        <v>66.216216000000003</v>
      </c>
      <c r="E129" s="35">
        <v>0.33783800000000003</v>
      </c>
      <c r="F129" s="35">
        <v>2.0270269999999999</v>
      </c>
      <c r="G129" s="35">
        <v>3.0405410000000002</v>
      </c>
      <c r="H129" s="35">
        <v>1.013514</v>
      </c>
      <c r="I129" s="35">
        <v>2.364865</v>
      </c>
      <c r="J129" s="35">
        <v>0</v>
      </c>
      <c r="K129" s="35">
        <v>7.4324320000000004</v>
      </c>
    </row>
  </sheetData>
  <phoneticPr fontId="2"/>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C62CF-83A9-41D4-8B30-FF3875B7A6B5}">
  <dimension ref="A1:N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4" x14ac:dyDescent="0.2">
      <c r="A1" s="11" t="s">
        <v>3</v>
      </c>
      <c r="B1" s="7"/>
    </row>
    <row r="2" spans="1:14" x14ac:dyDescent="0.2">
      <c r="A2" s="15" t="str">
        <f xml:space="preserve"> HYPERLINK("#'目次'!B15","[9]")</f>
        <v>[9]</v>
      </c>
      <c r="B2" s="23" t="s">
        <v>334</v>
      </c>
    </row>
    <row r="3" spans="1:14" x14ac:dyDescent="0.2">
      <c r="A3" s="7" t="s">
        <v>3</v>
      </c>
      <c r="B3" s="8" t="s">
        <v>322</v>
      </c>
    </row>
    <row r="4" spans="1:14" x14ac:dyDescent="0.2">
      <c r="A4" s="7" t="s">
        <v>3</v>
      </c>
      <c r="B4" s="8" t="s">
        <v>323</v>
      </c>
    </row>
    <row r="5" spans="1:14" x14ac:dyDescent="0.2">
      <c r="A5" s="7" t="s">
        <v>3</v>
      </c>
      <c r="B5" s="8" t="s">
        <v>316</v>
      </c>
    </row>
    <row r="6" spans="1:14" s="18" customFormat="1" ht="100.8" x14ac:dyDescent="0.2">
      <c r="A6" s="16" t="s">
        <v>3</v>
      </c>
      <c r="B6" s="17" t="s">
        <v>335</v>
      </c>
      <c r="C6" s="17" t="s">
        <v>184</v>
      </c>
      <c r="D6" s="17" t="s">
        <v>185</v>
      </c>
      <c r="E6" s="17" t="s">
        <v>186</v>
      </c>
      <c r="F6" s="17" t="s">
        <v>187</v>
      </c>
      <c r="G6" s="17" t="s">
        <v>188</v>
      </c>
      <c r="H6" s="17" t="s">
        <v>189</v>
      </c>
      <c r="I6" s="17" t="s">
        <v>190</v>
      </c>
      <c r="J6" s="17" t="s">
        <v>191</v>
      </c>
      <c r="K6" s="17" t="s">
        <v>192</v>
      </c>
      <c r="L6" s="17" t="s">
        <v>193</v>
      </c>
      <c r="M6" s="17" t="s">
        <v>389</v>
      </c>
      <c r="N6" s="17" t="s">
        <v>366</v>
      </c>
    </row>
    <row r="7" spans="1:14" x14ac:dyDescent="0.2">
      <c r="A7" s="19" t="s">
        <v>338</v>
      </c>
      <c r="B7" s="10">
        <v>2677</v>
      </c>
      <c r="C7" s="13">
        <v>2.0171830000000002</v>
      </c>
      <c r="D7" s="13">
        <v>7.3216289999999997</v>
      </c>
      <c r="E7" s="13">
        <v>11.580126999999999</v>
      </c>
      <c r="F7" s="13">
        <v>14.381771000000001</v>
      </c>
      <c r="G7" s="13">
        <v>13.485245000000001</v>
      </c>
      <c r="H7" s="13">
        <v>11.766902999999999</v>
      </c>
      <c r="I7" s="13">
        <v>13.59731</v>
      </c>
      <c r="J7" s="13">
        <v>9.9738509999999998</v>
      </c>
      <c r="K7" s="13">
        <v>3.3619720000000002</v>
      </c>
      <c r="L7" s="13">
        <v>3.511393</v>
      </c>
      <c r="M7" s="13">
        <v>1.7556970000000001</v>
      </c>
      <c r="N7" s="13">
        <v>7.246918</v>
      </c>
    </row>
    <row r="8" spans="1:14" x14ac:dyDescent="0.2">
      <c r="A8" s="9" t="s">
        <v>339</v>
      </c>
      <c r="B8" s="9"/>
      <c r="C8" s="9"/>
      <c r="D8" s="9"/>
      <c r="E8" s="9"/>
      <c r="F8" s="9"/>
      <c r="G8" s="9"/>
      <c r="H8" s="9"/>
      <c r="I8" s="9"/>
      <c r="J8" s="9"/>
      <c r="K8" s="9"/>
      <c r="L8" s="9"/>
      <c r="M8" s="9"/>
      <c r="N8" s="9"/>
    </row>
    <row r="9" spans="1:14" x14ac:dyDescent="0.2">
      <c r="A9" s="20" t="s">
        <v>340</v>
      </c>
      <c r="B9" s="21">
        <v>1277</v>
      </c>
      <c r="C9" s="22">
        <v>2.1926389999999998</v>
      </c>
      <c r="D9" s="22">
        <v>6.1863739999999998</v>
      </c>
      <c r="E9" s="22">
        <v>10.023493</v>
      </c>
      <c r="F9" s="22">
        <v>14.565388</v>
      </c>
      <c r="G9" s="22">
        <v>14.95693</v>
      </c>
      <c r="H9" s="22">
        <v>12.29444</v>
      </c>
      <c r="I9" s="22">
        <v>14.878622</v>
      </c>
      <c r="J9" s="22">
        <v>10.649960999999999</v>
      </c>
      <c r="K9" s="22">
        <v>3.1323409999999998</v>
      </c>
      <c r="L9" s="22">
        <v>3.993735</v>
      </c>
      <c r="M9" s="22">
        <v>1.879405</v>
      </c>
      <c r="N9" s="22">
        <v>5.2466720000000002</v>
      </c>
    </row>
    <row r="10" spans="1:14" x14ac:dyDescent="0.2">
      <c r="A10" s="20" t="s">
        <v>341</v>
      </c>
      <c r="B10" s="21">
        <v>1400</v>
      </c>
      <c r="C10" s="22">
        <v>1.857143</v>
      </c>
      <c r="D10" s="22">
        <v>8.3571430000000007</v>
      </c>
      <c r="E10" s="22">
        <v>13</v>
      </c>
      <c r="F10" s="22">
        <v>14.214286</v>
      </c>
      <c r="G10" s="22">
        <v>12.142856999999999</v>
      </c>
      <c r="H10" s="22">
        <v>11.285714</v>
      </c>
      <c r="I10" s="22">
        <v>12.428571</v>
      </c>
      <c r="J10" s="22">
        <v>9.3571430000000007</v>
      </c>
      <c r="K10" s="22">
        <v>3.5714290000000002</v>
      </c>
      <c r="L10" s="22">
        <v>3.0714290000000002</v>
      </c>
      <c r="M10" s="22">
        <v>1.642857</v>
      </c>
      <c r="N10" s="22">
        <v>9.0714290000000002</v>
      </c>
    </row>
    <row r="11" spans="1:14" x14ac:dyDescent="0.2">
      <c r="A11" s="9" t="s">
        <v>342</v>
      </c>
      <c r="B11" s="9"/>
      <c r="C11" s="9"/>
      <c r="D11" s="9"/>
      <c r="E11" s="9"/>
      <c r="F11" s="9"/>
      <c r="G11" s="9"/>
      <c r="H11" s="9"/>
      <c r="I11" s="9"/>
      <c r="J11" s="9"/>
      <c r="K11" s="9"/>
      <c r="L11" s="9"/>
      <c r="M11" s="9"/>
      <c r="N11" s="9"/>
    </row>
    <row r="12" spans="1:14" x14ac:dyDescent="0.2">
      <c r="A12" s="20" t="s">
        <v>343</v>
      </c>
      <c r="B12" s="21">
        <v>610</v>
      </c>
      <c r="C12" s="22">
        <v>2.622951</v>
      </c>
      <c r="D12" s="22">
        <v>5.4098360000000003</v>
      </c>
      <c r="E12" s="22">
        <v>9.8360660000000006</v>
      </c>
      <c r="F12" s="22">
        <v>11.147541</v>
      </c>
      <c r="G12" s="22">
        <v>11.47541</v>
      </c>
      <c r="H12" s="22">
        <v>10.983606999999999</v>
      </c>
      <c r="I12" s="22">
        <v>19.180327999999999</v>
      </c>
      <c r="J12" s="22">
        <v>15.57377</v>
      </c>
      <c r="K12" s="22">
        <v>3.606557</v>
      </c>
      <c r="L12" s="22">
        <v>4.7540979999999999</v>
      </c>
      <c r="M12" s="22">
        <v>1.3114749999999999</v>
      </c>
      <c r="N12" s="22">
        <v>4.0983609999999997</v>
      </c>
    </row>
    <row r="13" spans="1:14" x14ac:dyDescent="0.2">
      <c r="A13" s="20" t="s">
        <v>344</v>
      </c>
      <c r="B13" s="21">
        <v>755</v>
      </c>
      <c r="C13" s="22">
        <v>1.589404</v>
      </c>
      <c r="D13" s="22">
        <v>5.2980130000000001</v>
      </c>
      <c r="E13" s="22">
        <v>10.993377000000001</v>
      </c>
      <c r="F13" s="22">
        <v>15.496689</v>
      </c>
      <c r="G13" s="22">
        <v>14.172185000000001</v>
      </c>
      <c r="H13" s="22">
        <v>12.847682000000001</v>
      </c>
      <c r="I13" s="22">
        <v>13.774834</v>
      </c>
      <c r="J13" s="22">
        <v>11.258278000000001</v>
      </c>
      <c r="K13" s="22">
        <v>3.8410600000000001</v>
      </c>
      <c r="L13" s="22">
        <v>3.8410600000000001</v>
      </c>
      <c r="M13" s="22">
        <v>1.0596030000000001</v>
      </c>
      <c r="N13" s="22">
        <v>5.8278150000000002</v>
      </c>
    </row>
    <row r="14" spans="1:14" x14ac:dyDescent="0.2">
      <c r="A14" s="20" t="s">
        <v>345</v>
      </c>
      <c r="B14" s="21">
        <v>601</v>
      </c>
      <c r="C14" s="22">
        <v>1.663894</v>
      </c>
      <c r="D14" s="22">
        <v>8.4858569999999993</v>
      </c>
      <c r="E14" s="22">
        <v>11.480865</v>
      </c>
      <c r="F14" s="22">
        <v>15.806988</v>
      </c>
      <c r="G14" s="22">
        <v>15.806988</v>
      </c>
      <c r="H14" s="22">
        <v>12.645591</v>
      </c>
      <c r="I14" s="22">
        <v>11.148087</v>
      </c>
      <c r="J14" s="22">
        <v>7.1547419999999997</v>
      </c>
      <c r="K14" s="22">
        <v>3.3277869999999998</v>
      </c>
      <c r="L14" s="22">
        <v>2.8286190000000002</v>
      </c>
      <c r="M14" s="22">
        <v>2.4958399999999998</v>
      </c>
      <c r="N14" s="22">
        <v>7.1547419999999997</v>
      </c>
    </row>
    <row r="15" spans="1:14" x14ac:dyDescent="0.2">
      <c r="A15" s="20" t="s">
        <v>346</v>
      </c>
      <c r="B15" s="21">
        <v>425</v>
      </c>
      <c r="C15" s="22">
        <v>2.8235290000000002</v>
      </c>
      <c r="D15" s="22">
        <v>9.4117650000000008</v>
      </c>
      <c r="E15" s="22">
        <v>13.882353</v>
      </c>
      <c r="F15" s="22">
        <v>16</v>
      </c>
      <c r="G15" s="22">
        <v>11.294117999999999</v>
      </c>
      <c r="H15" s="22">
        <v>11.764706</v>
      </c>
      <c r="I15" s="22">
        <v>9.8823530000000002</v>
      </c>
      <c r="J15" s="22">
        <v>5.1764710000000003</v>
      </c>
      <c r="K15" s="22">
        <v>1.6470590000000001</v>
      </c>
      <c r="L15" s="22">
        <v>3.7647059999999999</v>
      </c>
      <c r="M15" s="22">
        <v>2.3529409999999999</v>
      </c>
      <c r="N15" s="22">
        <v>12</v>
      </c>
    </row>
    <row r="16" spans="1:14" x14ac:dyDescent="0.2">
      <c r="A16" s="20" t="s">
        <v>347</v>
      </c>
      <c r="B16" s="21">
        <v>217</v>
      </c>
      <c r="C16" s="22">
        <v>1.843318</v>
      </c>
      <c r="D16" s="22">
        <v>9.6774190000000004</v>
      </c>
      <c r="E16" s="22">
        <v>14.285714</v>
      </c>
      <c r="F16" s="22">
        <v>13.364055</v>
      </c>
      <c r="G16" s="22">
        <v>15.207373</v>
      </c>
      <c r="H16" s="22">
        <v>8.2949310000000001</v>
      </c>
      <c r="I16" s="22">
        <v>11.981567</v>
      </c>
      <c r="J16" s="22">
        <v>7.373272</v>
      </c>
      <c r="K16" s="22">
        <v>4.608295</v>
      </c>
      <c r="L16" s="22">
        <v>0.92165900000000001</v>
      </c>
      <c r="M16" s="22">
        <v>1.843318</v>
      </c>
      <c r="N16" s="22">
        <v>10.599078</v>
      </c>
    </row>
    <row r="17" spans="1:14" x14ac:dyDescent="0.2">
      <c r="A17" s="20" t="s">
        <v>348</v>
      </c>
      <c r="B17" s="21">
        <v>56</v>
      </c>
      <c r="C17" s="22">
        <v>0</v>
      </c>
      <c r="D17" s="22">
        <v>19.642856999999999</v>
      </c>
      <c r="E17" s="22">
        <v>10.714286</v>
      </c>
      <c r="F17" s="22">
        <v>10.714286</v>
      </c>
      <c r="G17" s="22">
        <v>12.5</v>
      </c>
      <c r="H17" s="22">
        <v>7.1428570000000002</v>
      </c>
      <c r="I17" s="22">
        <v>12.5</v>
      </c>
      <c r="J17" s="22">
        <v>7.1428570000000002</v>
      </c>
      <c r="K17" s="22">
        <v>3.5714290000000002</v>
      </c>
      <c r="L17" s="22">
        <v>1.785714</v>
      </c>
      <c r="M17" s="22">
        <v>1.785714</v>
      </c>
      <c r="N17" s="22">
        <v>12.5</v>
      </c>
    </row>
    <row r="18" spans="1:14" x14ac:dyDescent="0.2">
      <c r="A18" s="20" t="s">
        <v>349</v>
      </c>
      <c r="B18" s="21">
        <v>13</v>
      </c>
      <c r="C18" s="22">
        <v>0</v>
      </c>
      <c r="D18" s="22">
        <v>0</v>
      </c>
      <c r="E18" s="22">
        <v>15.384615</v>
      </c>
      <c r="F18" s="22">
        <v>15.384615</v>
      </c>
      <c r="G18" s="22">
        <v>7.6923079999999997</v>
      </c>
      <c r="H18" s="22">
        <v>23.076923000000001</v>
      </c>
      <c r="I18" s="22">
        <v>7.6923079999999997</v>
      </c>
      <c r="J18" s="22">
        <v>15.384615</v>
      </c>
      <c r="K18" s="22">
        <v>0</v>
      </c>
      <c r="L18" s="22">
        <v>0</v>
      </c>
      <c r="M18" s="22">
        <v>7.6923079999999997</v>
      </c>
      <c r="N18" s="22">
        <v>7.6923079999999997</v>
      </c>
    </row>
    <row r="19" spans="1:14" x14ac:dyDescent="0.2">
      <c r="A19" s="20" t="s">
        <v>350</v>
      </c>
      <c r="B19" s="21">
        <v>1365</v>
      </c>
      <c r="C19" s="22">
        <v>2.051282</v>
      </c>
      <c r="D19" s="22">
        <v>5.3479850000000004</v>
      </c>
      <c r="E19" s="22">
        <v>10.476190000000001</v>
      </c>
      <c r="F19" s="22">
        <v>13.553114000000001</v>
      </c>
      <c r="G19" s="22">
        <v>12.967033000000001</v>
      </c>
      <c r="H19" s="22">
        <v>12.014652</v>
      </c>
      <c r="I19" s="22">
        <v>16.190476</v>
      </c>
      <c r="J19" s="22">
        <v>13.186813000000001</v>
      </c>
      <c r="K19" s="22">
        <v>3.7362639999999998</v>
      </c>
      <c r="L19" s="22">
        <v>4.2490839999999999</v>
      </c>
      <c r="M19" s="22">
        <v>1.172161</v>
      </c>
      <c r="N19" s="22">
        <v>5.054945</v>
      </c>
    </row>
    <row r="20" spans="1:14" x14ac:dyDescent="0.2">
      <c r="A20" s="20" t="s">
        <v>351</v>
      </c>
      <c r="B20" s="21">
        <v>1026</v>
      </c>
      <c r="C20" s="22">
        <v>2.14425</v>
      </c>
      <c r="D20" s="22">
        <v>8.8693960000000001</v>
      </c>
      <c r="E20" s="22">
        <v>12.475633999999999</v>
      </c>
      <c r="F20" s="22">
        <v>15.886939999999999</v>
      </c>
      <c r="G20" s="22">
        <v>13.937621999999999</v>
      </c>
      <c r="H20" s="22">
        <v>12.280702</v>
      </c>
      <c r="I20" s="22">
        <v>10.623782</v>
      </c>
      <c r="J20" s="22">
        <v>6.3352830000000004</v>
      </c>
      <c r="K20" s="22">
        <v>2.6315789999999999</v>
      </c>
      <c r="L20" s="22">
        <v>3.2163740000000001</v>
      </c>
      <c r="M20" s="22">
        <v>2.4366469999999998</v>
      </c>
      <c r="N20" s="22">
        <v>9.1617929999999994</v>
      </c>
    </row>
    <row r="21" spans="1:14" x14ac:dyDescent="0.2">
      <c r="A21" s="20" t="s">
        <v>352</v>
      </c>
      <c r="B21" s="21">
        <v>286</v>
      </c>
      <c r="C21" s="22">
        <v>1.398601</v>
      </c>
      <c r="D21" s="22">
        <v>11.188810999999999</v>
      </c>
      <c r="E21" s="22">
        <v>13.636364</v>
      </c>
      <c r="F21" s="22">
        <v>12.937063</v>
      </c>
      <c r="G21" s="22">
        <v>14.335664</v>
      </c>
      <c r="H21" s="22">
        <v>8.7412589999999994</v>
      </c>
      <c r="I21" s="22">
        <v>11.888112</v>
      </c>
      <c r="J21" s="22">
        <v>7.6923079999999997</v>
      </c>
      <c r="K21" s="22">
        <v>4.1958039999999999</v>
      </c>
      <c r="L21" s="22">
        <v>1.048951</v>
      </c>
      <c r="M21" s="22">
        <v>2.0979019999999999</v>
      </c>
      <c r="N21" s="22">
        <v>10.839161000000001</v>
      </c>
    </row>
    <row r="22" spans="1:14" x14ac:dyDescent="0.2">
      <c r="A22" s="20" t="s">
        <v>353</v>
      </c>
      <c r="B22" s="21">
        <v>1312</v>
      </c>
      <c r="C22" s="22">
        <v>1.9817070000000001</v>
      </c>
      <c r="D22" s="22">
        <v>9.375</v>
      </c>
      <c r="E22" s="22">
        <v>12.728659</v>
      </c>
      <c r="F22" s="22">
        <v>15.243902</v>
      </c>
      <c r="G22" s="22">
        <v>14.02439</v>
      </c>
      <c r="H22" s="22">
        <v>11.509145999999999</v>
      </c>
      <c r="I22" s="22">
        <v>10.89939</v>
      </c>
      <c r="J22" s="22">
        <v>6.6310979999999997</v>
      </c>
      <c r="K22" s="22">
        <v>2.9725609999999998</v>
      </c>
      <c r="L22" s="22">
        <v>2.7439019999999998</v>
      </c>
      <c r="M22" s="22">
        <v>2.3628049999999998</v>
      </c>
      <c r="N22" s="22">
        <v>9.5274389999999993</v>
      </c>
    </row>
    <row r="23" spans="1:14" x14ac:dyDescent="0.2">
      <c r="A23" s="9" t="s">
        <v>354</v>
      </c>
      <c r="B23" s="10">
        <v>298</v>
      </c>
      <c r="C23" s="13">
        <v>4.0268459999999999</v>
      </c>
      <c r="D23" s="13">
        <v>6.0402680000000002</v>
      </c>
      <c r="E23" s="13">
        <v>8.0536910000000006</v>
      </c>
      <c r="F23" s="13">
        <v>10.402685</v>
      </c>
      <c r="G23" s="13">
        <v>10.067114</v>
      </c>
      <c r="H23" s="13">
        <v>11.744966</v>
      </c>
      <c r="I23" s="13">
        <v>18.791945999999999</v>
      </c>
      <c r="J23" s="13">
        <v>17.449663999999999</v>
      </c>
      <c r="K23" s="13">
        <v>3.0201340000000001</v>
      </c>
      <c r="L23" s="13">
        <v>6.0402680000000002</v>
      </c>
      <c r="M23" s="13">
        <v>2.013423</v>
      </c>
      <c r="N23" s="13">
        <v>2.3489930000000001</v>
      </c>
    </row>
    <row r="24" spans="1:14" x14ac:dyDescent="0.2">
      <c r="A24" s="20" t="s">
        <v>344</v>
      </c>
      <c r="B24" s="21">
        <v>388</v>
      </c>
      <c r="C24" s="22">
        <v>1.2886599999999999</v>
      </c>
      <c r="D24" s="22">
        <v>4.8969069999999997</v>
      </c>
      <c r="E24" s="22">
        <v>11.85567</v>
      </c>
      <c r="F24" s="22">
        <v>15.206186000000001</v>
      </c>
      <c r="G24" s="22">
        <v>14.690721999999999</v>
      </c>
      <c r="H24" s="22">
        <v>12.371134</v>
      </c>
      <c r="I24" s="22">
        <v>14.43299</v>
      </c>
      <c r="J24" s="22">
        <v>11.082473999999999</v>
      </c>
      <c r="K24" s="22">
        <v>3.8659789999999998</v>
      </c>
      <c r="L24" s="22">
        <v>4.1237110000000001</v>
      </c>
      <c r="M24" s="22">
        <v>1.546392</v>
      </c>
      <c r="N24" s="22">
        <v>4.6391749999999998</v>
      </c>
    </row>
    <row r="25" spans="1:14" x14ac:dyDescent="0.2">
      <c r="A25" s="20" t="s">
        <v>345</v>
      </c>
      <c r="B25" s="21">
        <v>299</v>
      </c>
      <c r="C25" s="22">
        <v>1.337793</v>
      </c>
      <c r="D25" s="22">
        <v>8.0267560000000007</v>
      </c>
      <c r="E25" s="22">
        <v>8.6956520000000008</v>
      </c>
      <c r="F25" s="22">
        <v>17.056856</v>
      </c>
      <c r="G25" s="22">
        <v>18.060200999999999</v>
      </c>
      <c r="H25" s="22">
        <v>11.705686</v>
      </c>
      <c r="I25" s="22">
        <v>13.043478</v>
      </c>
      <c r="J25" s="22">
        <v>8.3612040000000007</v>
      </c>
      <c r="K25" s="22">
        <v>2.3411369999999998</v>
      </c>
      <c r="L25" s="22">
        <v>2.6755849999999999</v>
      </c>
      <c r="M25" s="22">
        <v>2.6755849999999999</v>
      </c>
      <c r="N25" s="22">
        <v>6.0200670000000001</v>
      </c>
    </row>
    <row r="26" spans="1:14" x14ac:dyDescent="0.2">
      <c r="A26" s="20" t="s">
        <v>346</v>
      </c>
      <c r="B26" s="21">
        <v>192</v>
      </c>
      <c r="C26" s="22">
        <v>2.6041669999999999</v>
      </c>
      <c r="D26" s="22">
        <v>5.7291670000000003</v>
      </c>
      <c r="E26" s="22">
        <v>10.9375</v>
      </c>
      <c r="F26" s="22">
        <v>18.229167</v>
      </c>
      <c r="G26" s="22">
        <v>14.583333</v>
      </c>
      <c r="H26" s="22">
        <v>14.583333</v>
      </c>
      <c r="I26" s="22">
        <v>12.5</v>
      </c>
      <c r="J26" s="22">
        <v>5.2083329999999997</v>
      </c>
      <c r="K26" s="22">
        <v>2.6041669999999999</v>
      </c>
      <c r="L26" s="22">
        <v>3.6458330000000001</v>
      </c>
      <c r="M26" s="22">
        <v>1.0416669999999999</v>
      </c>
      <c r="N26" s="22">
        <v>8.3333329999999997</v>
      </c>
    </row>
    <row r="27" spans="1:14" x14ac:dyDescent="0.2">
      <c r="A27" s="20" t="s">
        <v>347</v>
      </c>
      <c r="B27" s="21">
        <v>77</v>
      </c>
      <c r="C27" s="22">
        <v>2.5974029999999999</v>
      </c>
      <c r="D27" s="22">
        <v>6.493506</v>
      </c>
      <c r="E27" s="22">
        <v>11.688312</v>
      </c>
      <c r="F27" s="22">
        <v>10.389609999999999</v>
      </c>
      <c r="G27" s="22">
        <v>25.974025999999999</v>
      </c>
      <c r="H27" s="22">
        <v>10.389609999999999</v>
      </c>
      <c r="I27" s="22">
        <v>14.285714</v>
      </c>
      <c r="J27" s="22">
        <v>3.8961039999999998</v>
      </c>
      <c r="K27" s="22">
        <v>2.5974029999999999</v>
      </c>
      <c r="L27" s="22">
        <v>1.2987010000000001</v>
      </c>
      <c r="M27" s="22">
        <v>1.2987010000000001</v>
      </c>
      <c r="N27" s="22">
        <v>9.0909089999999999</v>
      </c>
    </row>
    <row r="28" spans="1:14" x14ac:dyDescent="0.2">
      <c r="A28" s="20" t="s">
        <v>348</v>
      </c>
      <c r="B28" s="21">
        <v>19</v>
      </c>
      <c r="C28" s="22">
        <v>0</v>
      </c>
      <c r="D28" s="22">
        <v>10.526316</v>
      </c>
      <c r="E28" s="22">
        <v>5.2631579999999998</v>
      </c>
      <c r="F28" s="22">
        <v>10.526316</v>
      </c>
      <c r="G28" s="22">
        <v>10.526316</v>
      </c>
      <c r="H28" s="22">
        <v>5.2631579999999998</v>
      </c>
      <c r="I28" s="22">
        <v>21.052631999999999</v>
      </c>
      <c r="J28" s="22">
        <v>10.526316</v>
      </c>
      <c r="K28" s="22">
        <v>10.526316</v>
      </c>
      <c r="L28" s="22">
        <v>5.2631579999999998</v>
      </c>
      <c r="M28" s="22">
        <v>5.2631579999999998</v>
      </c>
      <c r="N28" s="22">
        <v>5.2631579999999998</v>
      </c>
    </row>
    <row r="29" spans="1:14" x14ac:dyDescent="0.2">
      <c r="A29" s="20" t="s">
        <v>349</v>
      </c>
      <c r="B29" s="21">
        <v>4</v>
      </c>
      <c r="C29" s="22">
        <v>0</v>
      </c>
      <c r="D29" s="22">
        <v>0</v>
      </c>
      <c r="E29" s="22">
        <v>25</v>
      </c>
      <c r="F29" s="22">
        <v>0</v>
      </c>
      <c r="G29" s="22">
        <v>0</v>
      </c>
      <c r="H29" s="22">
        <v>50</v>
      </c>
      <c r="I29" s="22">
        <v>0</v>
      </c>
      <c r="J29" s="22">
        <v>25</v>
      </c>
      <c r="K29" s="22">
        <v>0</v>
      </c>
      <c r="L29" s="22">
        <v>0</v>
      </c>
      <c r="M29" s="22">
        <v>0</v>
      </c>
      <c r="N29" s="22">
        <v>0</v>
      </c>
    </row>
    <row r="30" spans="1:14" x14ac:dyDescent="0.2">
      <c r="A30" s="20" t="s">
        <v>350</v>
      </c>
      <c r="B30" s="21">
        <v>686</v>
      </c>
      <c r="C30" s="22">
        <v>2.4781339999999998</v>
      </c>
      <c r="D30" s="22">
        <v>5.393586</v>
      </c>
      <c r="E30" s="22">
        <v>10.204082</v>
      </c>
      <c r="F30" s="22">
        <v>13.119534</v>
      </c>
      <c r="G30" s="22">
        <v>12.682216</v>
      </c>
      <c r="H30" s="22">
        <v>12.099125000000001</v>
      </c>
      <c r="I30" s="22">
        <v>16.326530999999999</v>
      </c>
      <c r="J30" s="22">
        <v>13.848397</v>
      </c>
      <c r="K30" s="22">
        <v>3.498542</v>
      </c>
      <c r="L30" s="22">
        <v>4.9562679999999997</v>
      </c>
      <c r="M30" s="22">
        <v>1.749271</v>
      </c>
      <c r="N30" s="22">
        <v>3.6443150000000002</v>
      </c>
    </row>
    <row r="31" spans="1:14" x14ac:dyDescent="0.2">
      <c r="A31" s="20" t="s">
        <v>351</v>
      </c>
      <c r="B31" s="21">
        <v>491</v>
      </c>
      <c r="C31" s="22">
        <v>1.832994</v>
      </c>
      <c r="D31" s="22">
        <v>7.1283099999999999</v>
      </c>
      <c r="E31" s="22">
        <v>9.5723009999999995</v>
      </c>
      <c r="F31" s="22">
        <v>17.515274999999999</v>
      </c>
      <c r="G31" s="22">
        <v>16.700610999999999</v>
      </c>
      <c r="H31" s="22">
        <v>12.830957</v>
      </c>
      <c r="I31" s="22">
        <v>12.830957</v>
      </c>
      <c r="J31" s="22">
        <v>7.1283099999999999</v>
      </c>
      <c r="K31" s="22">
        <v>2.4439920000000002</v>
      </c>
      <c r="L31" s="22">
        <v>3.0549900000000001</v>
      </c>
      <c r="M31" s="22">
        <v>2.0366599999999999</v>
      </c>
      <c r="N31" s="22">
        <v>6.9246439999999998</v>
      </c>
    </row>
    <row r="32" spans="1:14" x14ac:dyDescent="0.2">
      <c r="A32" s="20" t="s">
        <v>352</v>
      </c>
      <c r="B32" s="21">
        <v>100</v>
      </c>
      <c r="C32" s="22">
        <v>2</v>
      </c>
      <c r="D32" s="22">
        <v>7</v>
      </c>
      <c r="E32" s="22">
        <v>11</v>
      </c>
      <c r="F32" s="22">
        <v>10</v>
      </c>
      <c r="G32" s="22">
        <v>22</v>
      </c>
      <c r="H32" s="22">
        <v>11</v>
      </c>
      <c r="I32" s="22">
        <v>15</v>
      </c>
      <c r="J32" s="22">
        <v>6</v>
      </c>
      <c r="K32" s="22">
        <v>4</v>
      </c>
      <c r="L32" s="22">
        <v>2</v>
      </c>
      <c r="M32" s="22">
        <v>2</v>
      </c>
      <c r="N32" s="22">
        <v>8</v>
      </c>
    </row>
    <row r="33" spans="1:14" x14ac:dyDescent="0.2">
      <c r="A33" s="20" t="s">
        <v>353</v>
      </c>
      <c r="B33" s="21">
        <v>591</v>
      </c>
      <c r="C33" s="22">
        <v>1.8612519999999999</v>
      </c>
      <c r="D33" s="22">
        <v>7.1065990000000001</v>
      </c>
      <c r="E33" s="22">
        <v>9.8138749999999995</v>
      </c>
      <c r="F33" s="22">
        <v>16.243655</v>
      </c>
      <c r="G33" s="22">
        <v>17.597293000000001</v>
      </c>
      <c r="H33" s="22">
        <v>12.521151</v>
      </c>
      <c r="I33" s="22">
        <v>13.19797</v>
      </c>
      <c r="J33" s="22">
        <v>6.9373940000000003</v>
      </c>
      <c r="K33" s="22">
        <v>2.7072759999999998</v>
      </c>
      <c r="L33" s="22">
        <v>2.8764810000000001</v>
      </c>
      <c r="M33" s="22">
        <v>2.0304570000000002</v>
      </c>
      <c r="N33" s="22">
        <v>7.1065990000000001</v>
      </c>
    </row>
    <row r="34" spans="1:14" x14ac:dyDescent="0.2">
      <c r="A34" s="9" t="s">
        <v>355</v>
      </c>
      <c r="B34" s="10">
        <v>312</v>
      </c>
      <c r="C34" s="13">
        <v>1.2820510000000001</v>
      </c>
      <c r="D34" s="13">
        <v>4.8076920000000003</v>
      </c>
      <c r="E34" s="13">
        <v>11.538462000000001</v>
      </c>
      <c r="F34" s="13">
        <v>11.858974</v>
      </c>
      <c r="G34" s="13">
        <v>12.820513</v>
      </c>
      <c r="H34" s="13">
        <v>10.256410000000001</v>
      </c>
      <c r="I34" s="13">
        <v>19.551282</v>
      </c>
      <c r="J34" s="13">
        <v>13.782050999999999</v>
      </c>
      <c r="K34" s="13">
        <v>4.1666670000000003</v>
      </c>
      <c r="L34" s="13">
        <v>3.5256409999999998</v>
      </c>
      <c r="M34" s="13">
        <v>0.64102599999999998</v>
      </c>
      <c r="N34" s="13">
        <v>5.7692310000000004</v>
      </c>
    </row>
    <row r="35" spans="1:14" x14ac:dyDescent="0.2">
      <c r="A35" s="20" t="s">
        <v>344</v>
      </c>
      <c r="B35" s="21">
        <v>367</v>
      </c>
      <c r="C35" s="22">
        <v>1.907357</v>
      </c>
      <c r="D35" s="22">
        <v>5.7220709999999997</v>
      </c>
      <c r="E35" s="22">
        <v>10.081744</v>
      </c>
      <c r="F35" s="22">
        <v>15.803815</v>
      </c>
      <c r="G35" s="22">
        <v>13.623977999999999</v>
      </c>
      <c r="H35" s="22">
        <v>13.351499</v>
      </c>
      <c r="I35" s="22">
        <v>13.079019000000001</v>
      </c>
      <c r="J35" s="22">
        <v>11.444141999999999</v>
      </c>
      <c r="K35" s="22">
        <v>3.8147139999999999</v>
      </c>
      <c r="L35" s="22">
        <v>3.5422340000000001</v>
      </c>
      <c r="M35" s="22">
        <v>0.54495899999999997</v>
      </c>
      <c r="N35" s="22">
        <v>7.0844690000000003</v>
      </c>
    </row>
    <row r="36" spans="1:14" x14ac:dyDescent="0.2">
      <c r="A36" s="20" t="s">
        <v>345</v>
      </c>
      <c r="B36" s="21">
        <v>302</v>
      </c>
      <c r="C36" s="22">
        <v>1.986755</v>
      </c>
      <c r="D36" s="22">
        <v>8.9403970000000008</v>
      </c>
      <c r="E36" s="22">
        <v>14.238410999999999</v>
      </c>
      <c r="F36" s="22">
        <v>14.569535999999999</v>
      </c>
      <c r="G36" s="22">
        <v>13.576159000000001</v>
      </c>
      <c r="H36" s="22">
        <v>13.576159000000001</v>
      </c>
      <c r="I36" s="22">
        <v>9.2715230000000002</v>
      </c>
      <c r="J36" s="22">
        <v>5.9602649999999997</v>
      </c>
      <c r="K36" s="22">
        <v>4.3046360000000004</v>
      </c>
      <c r="L36" s="22">
        <v>2.9801319999999998</v>
      </c>
      <c r="M36" s="22">
        <v>2.3178809999999999</v>
      </c>
      <c r="N36" s="22">
        <v>8.2781459999999996</v>
      </c>
    </row>
    <row r="37" spans="1:14" x14ac:dyDescent="0.2">
      <c r="A37" s="20" t="s">
        <v>346</v>
      </c>
      <c r="B37" s="21">
        <v>233</v>
      </c>
      <c r="C37" s="22">
        <v>3.004292</v>
      </c>
      <c r="D37" s="22">
        <v>12.446351999999999</v>
      </c>
      <c r="E37" s="22">
        <v>16.309013</v>
      </c>
      <c r="F37" s="22">
        <v>14.16309</v>
      </c>
      <c r="G37" s="22">
        <v>8.583691</v>
      </c>
      <c r="H37" s="22">
        <v>9.4420599999999997</v>
      </c>
      <c r="I37" s="22">
        <v>7.7253220000000002</v>
      </c>
      <c r="J37" s="22">
        <v>5.1502150000000002</v>
      </c>
      <c r="K37" s="22">
        <v>0.85836900000000005</v>
      </c>
      <c r="L37" s="22">
        <v>3.8626610000000001</v>
      </c>
      <c r="M37" s="22">
        <v>3.4334760000000002</v>
      </c>
      <c r="N37" s="22">
        <v>15.021459</v>
      </c>
    </row>
    <row r="38" spans="1:14" x14ac:dyDescent="0.2">
      <c r="A38" s="20" t="s">
        <v>347</v>
      </c>
      <c r="B38" s="21">
        <v>140</v>
      </c>
      <c r="C38" s="22">
        <v>1.428571</v>
      </c>
      <c r="D38" s="22">
        <v>11.428571</v>
      </c>
      <c r="E38" s="22">
        <v>15.714286</v>
      </c>
      <c r="F38" s="22">
        <v>15</v>
      </c>
      <c r="G38" s="22">
        <v>9.2857140000000005</v>
      </c>
      <c r="H38" s="22">
        <v>7.1428570000000002</v>
      </c>
      <c r="I38" s="22">
        <v>10.714286</v>
      </c>
      <c r="J38" s="22">
        <v>9.2857140000000005</v>
      </c>
      <c r="K38" s="22">
        <v>5.7142860000000004</v>
      </c>
      <c r="L38" s="22">
        <v>0.71428599999999998</v>
      </c>
      <c r="M38" s="22">
        <v>2.1428569999999998</v>
      </c>
      <c r="N38" s="22">
        <v>11.428571</v>
      </c>
    </row>
    <row r="39" spans="1:14" x14ac:dyDescent="0.2">
      <c r="A39" s="20" t="s">
        <v>348</v>
      </c>
      <c r="B39" s="21">
        <v>37</v>
      </c>
      <c r="C39" s="22">
        <v>0</v>
      </c>
      <c r="D39" s="22">
        <v>24.324324000000001</v>
      </c>
      <c r="E39" s="22">
        <v>13.513514000000001</v>
      </c>
      <c r="F39" s="22">
        <v>10.810810999999999</v>
      </c>
      <c r="G39" s="22">
        <v>13.513514000000001</v>
      </c>
      <c r="H39" s="22">
        <v>8.1081079999999996</v>
      </c>
      <c r="I39" s="22">
        <v>8.1081079999999996</v>
      </c>
      <c r="J39" s="22">
        <v>5.405405</v>
      </c>
      <c r="K39" s="22">
        <v>0</v>
      </c>
      <c r="L39" s="22">
        <v>0</v>
      </c>
      <c r="M39" s="22">
        <v>0</v>
      </c>
      <c r="N39" s="22">
        <v>16.216215999999999</v>
      </c>
    </row>
    <row r="40" spans="1:14" x14ac:dyDescent="0.2">
      <c r="A40" s="20" t="s">
        <v>349</v>
      </c>
      <c r="B40" s="21">
        <v>9</v>
      </c>
      <c r="C40" s="22">
        <v>0</v>
      </c>
      <c r="D40" s="22">
        <v>0</v>
      </c>
      <c r="E40" s="22">
        <v>11.111110999999999</v>
      </c>
      <c r="F40" s="22">
        <v>22.222221999999999</v>
      </c>
      <c r="G40" s="22">
        <v>11.111110999999999</v>
      </c>
      <c r="H40" s="22">
        <v>11.111110999999999</v>
      </c>
      <c r="I40" s="22">
        <v>11.111110999999999</v>
      </c>
      <c r="J40" s="22">
        <v>11.111110999999999</v>
      </c>
      <c r="K40" s="22">
        <v>0</v>
      </c>
      <c r="L40" s="22">
        <v>0</v>
      </c>
      <c r="M40" s="22">
        <v>11.111110999999999</v>
      </c>
      <c r="N40" s="22">
        <v>11.111110999999999</v>
      </c>
    </row>
    <row r="41" spans="1:14" x14ac:dyDescent="0.2">
      <c r="A41" s="20" t="s">
        <v>350</v>
      </c>
      <c r="B41" s="21">
        <v>679</v>
      </c>
      <c r="C41" s="22">
        <v>1.6200289999999999</v>
      </c>
      <c r="D41" s="22">
        <v>5.3019150000000002</v>
      </c>
      <c r="E41" s="22">
        <v>10.751105000000001</v>
      </c>
      <c r="F41" s="22">
        <v>13.991163</v>
      </c>
      <c r="G41" s="22">
        <v>13.254785999999999</v>
      </c>
      <c r="H41" s="22">
        <v>11.929308000000001</v>
      </c>
      <c r="I41" s="22">
        <v>16.053018999999999</v>
      </c>
      <c r="J41" s="22">
        <v>12.518409</v>
      </c>
      <c r="K41" s="22">
        <v>3.9764360000000001</v>
      </c>
      <c r="L41" s="22">
        <v>3.5346099999999998</v>
      </c>
      <c r="M41" s="22">
        <v>0.58910200000000001</v>
      </c>
      <c r="N41" s="22">
        <v>6.480118</v>
      </c>
    </row>
    <row r="42" spans="1:14" x14ac:dyDescent="0.2">
      <c r="A42" s="20" t="s">
        <v>351</v>
      </c>
      <c r="B42" s="21">
        <v>535</v>
      </c>
      <c r="C42" s="22">
        <v>2.429907</v>
      </c>
      <c r="D42" s="22">
        <v>10.46729</v>
      </c>
      <c r="E42" s="22">
        <v>15.140186999999999</v>
      </c>
      <c r="F42" s="22">
        <v>14.392523000000001</v>
      </c>
      <c r="G42" s="22">
        <v>11.401869</v>
      </c>
      <c r="H42" s="22">
        <v>11.775701</v>
      </c>
      <c r="I42" s="22">
        <v>8.5981310000000004</v>
      </c>
      <c r="J42" s="22">
        <v>5.6074770000000003</v>
      </c>
      <c r="K42" s="22">
        <v>2.8037380000000001</v>
      </c>
      <c r="L42" s="22">
        <v>3.3644859999999999</v>
      </c>
      <c r="M42" s="22">
        <v>2.8037380000000001</v>
      </c>
      <c r="N42" s="22">
        <v>11.214953</v>
      </c>
    </row>
    <row r="43" spans="1:14" x14ac:dyDescent="0.2">
      <c r="A43" s="20" t="s">
        <v>352</v>
      </c>
      <c r="B43" s="21">
        <v>186</v>
      </c>
      <c r="C43" s="22">
        <v>1.075269</v>
      </c>
      <c r="D43" s="22">
        <v>13.440860000000001</v>
      </c>
      <c r="E43" s="22">
        <v>15.053763</v>
      </c>
      <c r="F43" s="22">
        <v>14.516128999999999</v>
      </c>
      <c r="G43" s="22">
        <v>10.215054</v>
      </c>
      <c r="H43" s="22">
        <v>7.5268819999999996</v>
      </c>
      <c r="I43" s="22">
        <v>10.215054</v>
      </c>
      <c r="J43" s="22">
        <v>8.6021509999999992</v>
      </c>
      <c r="K43" s="22">
        <v>4.301075</v>
      </c>
      <c r="L43" s="22">
        <v>0.53763399999999995</v>
      </c>
      <c r="M43" s="22">
        <v>2.1505380000000001</v>
      </c>
      <c r="N43" s="22">
        <v>12.365591</v>
      </c>
    </row>
    <row r="44" spans="1:14" x14ac:dyDescent="0.2">
      <c r="A44" s="20" t="s">
        <v>353</v>
      </c>
      <c r="B44" s="21">
        <v>721</v>
      </c>
      <c r="C44" s="22">
        <v>2.080444</v>
      </c>
      <c r="D44" s="22">
        <v>11.234397</v>
      </c>
      <c r="E44" s="22">
        <v>15.117891999999999</v>
      </c>
      <c r="F44" s="22">
        <v>14.424410999999999</v>
      </c>
      <c r="G44" s="22">
        <v>11.095700000000001</v>
      </c>
      <c r="H44" s="22">
        <v>10.679612000000001</v>
      </c>
      <c r="I44" s="22">
        <v>9.0152570000000001</v>
      </c>
      <c r="J44" s="22">
        <v>6.3800280000000003</v>
      </c>
      <c r="K44" s="22">
        <v>3.1900140000000001</v>
      </c>
      <c r="L44" s="22">
        <v>2.6352289999999998</v>
      </c>
      <c r="M44" s="22">
        <v>2.6352289999999998</v>
      </c>
      <c r="N44" s="22">
        <v>11.511789</v>
      </c>
    </row>
    <row r="45" spans="1:14" x14ac:dyDescent="0.2">
      <c r="A45" s="9" t="s">
        <v>356</v>
      </c>
      <c r="B45" s="9"/>
      <c r="C45" s="9"/>
      <c r="D45" s="9"/>
      <c r="E45" s="9"/>
      <c r="F45" s="9"/>
      <c r="G45" s="9"/>
      <c r="H45" s="9"/>
      <c r="I45" s="9"/>
      <c r="J45" s="9"/>
      <c r="K45" s="9"/>
      <c r="L45" s="9"/>
      <c r="M45" s="9"/>
      <c r="N45" s="9"/>
    </row>
    <row r="46" spans="1:14" x14ac:dyDescent="0.2">
      <c r="A46" s="20" t="s">
        <v>357</v>
      </c>
      <c r="B46" s="21">
        <v>138</v>
      </c>
      <c r="C46" s="22">
        <v>3.6231879999999999</v>
      </c>
      <c r="D46" s="22">
        <v>10.869565</v>
      </c>
      <c r="E46" s="22">
        <v>26.086957000000002</v>
      </c>
      <c r="F46" s="22">
        <v>22.463768000000002</v>
      </c>
      <c r="G46" s="22">
        <v>5.0724640000000001</v>
      </c>
      <c r="H46" s="22">
        <v>4.3478260000000004</v>
      </c>
      <c r="I46" s="22">
        <v>5.7971009999999996</v>
      </c>
      <c r="J46" s="22">
        <v>1.4492750000000001</v>
      </c>
      <c r="K46" s="22">
        <v>0</v>
      </c>
      <c r="L46" s="22">
        <v>1.4492750000000001</v>
      </c>
      <c r="M46" s="22">
        <v>8.6956520000000008</v>
      </c>
      <c r="N46" s="22">
        <v>10.144928</v>
      </c>
    </row>
    <row r="47" spans="1:14" x14ac:dyDescent="0.2">
      <c r="A47" s="20" t="s">
        <v>328</v>
      </c>
      <c r="B47" s="21">
        <v>1747</v>
      </c>
      <c r="C47" s="22">
        <v>1.6027480000000001</v>
      </c>
      <c r="D47" s="22">
        <v>4.4075559999999996</v>
      </c>
      <c r="E47" s="22">
        <v>7.4985689999999998</v>
      </c>
      <c r="F47" s="22">
        <v>13.680595</v>
      </c>
      <c r="G47" s="22">
        <v>17.344017999999998</v>
      </c>
      <c r="H47" s="22">
        <v>14.997138</v>
      </c>
      <c r="I47" s="22">
        <v>16.542645</v>
      </c>
      <c r="J47" s="22">
        <v>12.478535000000001</v>
      </c>
      <c r="K47" s="22">
        <v>4.1785920000000001</v>
      </c>
      <c r="L47" s="22">
        <v>4.6937610000000003</v>
      </c>
      <c r="M47" s="22">
        <v>0.457928</v>
      </c>
      <c r="N47" s="22">
        <v>2.1179160000000001</v>
      </c>
    </row>
    <row r="48" spans="1:14" x14ac:dyDescent="0.2">
      <c r="A48" s="20" t="s">
        <v>329</v>
      </c>
      <c r="B48" s="21">
        <v>191</v>
      </c>
      <c r="C48" s="22">
        <v>6.2827229999999998</v>
      </c>
      <c r="D48" s="22">
        <v>17.801047000000001</v>
      </c>
      <c r="E48" s="22">
        <v>19.895288000000001</v>
      </c>
      <c r="F48" s="22">
        <v>15.183246</v>
      </c>
      <c r="G48" s="22">
        <v>7.3298430000000003</v>
      </c>
      <c r="H48" s="22">
        <v>4.1884819999999996</v>
      </c>
      <c r="I48" s="22">
        <v>5.7591619999999999</v>
      </c>
      <c r="J48" s="22">
        <v>5.2356020000000001</v>
      </c>
      <c r="K48" s="22">
        <v>1.570681</v>
      </c>
      <c r="L48" s="22">
        <v>1.570681</v>
      </c>
      <c r="M48" s="22">
        <v>5.2356020000000001</v>
      </c>
      <c r="N48" s="22">
        <v>9.9476440000000004</v>
      </c>
    </row>
    <row r="49" spans="1:14" x14ac:dyDescent="0.2">
      <c r="A49" s="20" t="s">
        <v>330</v>
      </c>
      <c r="B49" s="21">
        <v>544</v>
      </c>
      <c r="C49" s="22">
        <v>1.654412</v>
      </c>
      <c r="D49" s="22">
        <v>12.867647</v>
      </c>
      <c r="E49" s="22">
        <v>18.933824000000001</v>
      </c>
      <c r="F49" s="22">
        <v>15.257353</v>
      </c>
      <c r="G49" s="22">
        <v>6.8014710000000003</v>
      </c>
      <c r="H49" s="22">
        <v>7.1691180000000001</v>
      </c>
      <c r="I49" s="22">
        <v>10.294117999999999</v>
      </c>
      <c r="J49" s="22">
        <v>6.8014710000000003</v>
      </c>
      <c r="K49" s="22">
        <v>2.5735290000000002</v>
      </c>
      <c r="L49" s="22">
        <v>1.2867649999999999</v>
      </c>
      <c r="M49" s="22">
        <v>3.125</v>
      </c>
      <c r="N49" s="22">
        <v>13.235294</v>
      </c>
    </row>
    <row r="50" spans="1:14" x14ac:dyDescent="0.2">
      <c r="A50" s="20" t="s">
        <v>358</v>
      </c>
      <c r="B50" s="21">
        <v>57</v>
      </c>
      <c r="C50" s="22">
        <v>0</v>
      </c>
      <c r="D50" s="22">
        <v>0</v>
      </c>
      <c r="E50" s="22">
        <v>3.508772</v>
      </c>
      <c r="F50" s="22">
        <v>5.2631579999999998</v>
      </c>
      <c r="G50" s="22">
        <v>0</v>
      </c>
      <c r="H50" s="22">
        <v>0</v>
      </c>
      <c r="I50" s="22">
        <v>0</v>
      </c>
      <c r="J50" s="22">
        <v>0</v>
      </c>
      <c r="K50" s="22">
        <v>0</v>
      </c>
      <c r="L50" s="22">
        <v>0</v>
      </c>
      <c r="M50" s="22">
        <v>0</v>
      </c>
      <c r="N50" s="22">
        <v>91.228070000000002</v>
      </c>
    </row>
    <row r="51" spans="1:14" x14ac:dyDescent="0.2">
      <c r="A51" s="9" t="s">
        <v>359</v>
      </c>
      <c r="B51" s="10">
        <v>89</v>
      </c>
      <c r="C51" s="13">
        <v>4.4943819999999999</v>
      </c>
      <c r="D51" s="13">
        <v>12.359551</v>
      </c>
      <c r="E51" s="13">
        <v>23.595506</v>
      </c>
      <c r="F51" s="13">
        <v>23.595506</v>
      </c>
      <c r="G51" s="13">
        <v>4.4943819999999999</v>
      </c>
      <c r="H51" s="13">
        <v>4.4943819999999999</v>
      </c>
      <c r="I51" s="13">
        <v>3.370787</v>
      </c>
      <c r="J51" s="13">
        <v>1.123596</v>
      </c>
      <c r="K51" s="13">
        <v>0</v>
      </c>
      <c r="L51" s="13">
        <v>2.2471909999999999</v>
      </c>
      <c r="M51" s="13">
        <v>12.359551</v>
      </c>
      <c r="N51" s="13">
        <v>7.8651689999999999</v>
      </c>
    </row>
    <row r="52" spans="1:14" x14ac:dyDescent="0.2">
      <c r="A52" s="20" t="s">
        <v>331</v>
      </c>
      <c r="B52" s="21">
        <v>977</v>
      </c>
      <c r="C52" s="22">
        <v>1.9447289999999999</v>
      </c>
      <c r="D52" s="22">
        <v>3.7871030000000001</v>
      </c>
      <c r="E52" s="22">
        <v>7.3694980000000001</v>
      </c>
      <c r="F52" s="22">
        <v>14.022518</v>
      </c>
      <c r="G52" s="22">
        <v>17.911975000000002</v>
      </c>
      <c r="H52" s="22">
        <v>14.738996999999999</v>
      </c>
      <c r="I52" s="22">
        <v>17.195495999999999</v>
      </c>
      <c r="J52" s="22">
        <v>12.691914000000001</v>
      </c>
      <c r="K52" s="22">
        <v>3.582395</v>
      </c>
      <c r="L52" s="22">
        <v>4.6059369999999999</v>
      </c>
      <c r="M52" s="22">
        <v>0.51177099999999998</v>
      </c>
      <c r="N52" s="22">
        <v>1.6376660000000001</v>
      </c>
    </row>
    <row r="53" spans="1:14" x14ac:dyDescent="0.2">
      <c r="A53" s="20" t="s">
        <v>332</v>
      </c>
      <c r="B53" s="21">
        <v>73</v>
      </c>
      <c r="C53" s="22">
        <v>5.4794520000000002</v>
      </c>
      <c r="D53" s="22">
        <v>26.027397000000001</v>
      </c>
      <c r="E53" s="22">
        <v>20.547944999999999</v>
      </c>
      <c r="F53" s="22">
        <v>20.547944999999999</v>
      </c>
      <c r="G53" s="22">
        <v>5.4794520000000002</v>
      </c>
      <c r="H53" s="22">
        <v>1.3698630000000001</v>
      </c>
      <c r="I53" s="22">
        <v>4.1095889999999997</v>
      </c>
      <c r="J53" s="22">
        <v>2.7397260000000001</v>
      </c>
      <c r="K53" s="22">
        <v>0</v>
      </c>
      <c r="L53" s="22">
        <v>1.3698630000000001</v>
      </c>
      <c r="M53" s="22">
        <v>5.4794520000000002</v>
      </c>
      <c r="N53" s="22">
        <v>6.8493149999999998</v>
      </c>
    </row>
    <row r="54" spans="1:14" x14ac:dyDescent="0.2">
      <c r="A54" s="20" t="s">
        <v>333</v>
      </c>
      <c r="B54" s="21">
        <v>108</v>
      </c>
      <c r="C54" s="22">
        <v>0.92592600000000003</v>
      </c>
      <c r="D54" s="22">
        <v>11.111110999999999</v>
      </c>
      <c r="E54" s="22">
        <v>17.592593000000001</v>
      </c>
      <c r="F54" s="22">
        <v>12.037037</v>
      </c>
      <c r="G54" s="22">
        <v>7.4074070000000001</v>
      </c>
      <c r="H54" s="22">
        <v>7.4074070000000001</v>
      </c>
      <c r="I54" s="22">
        <v>14.814814999999999</v>
      </c>
      <c r="J54" s="22">
        <v>8.3333329999999997</v>
      </c>
      <c r="K54" s="22">
        <v>4.6296299999999997</v>
      </c>
      <c r="L54" s="22">
        <v>2.7777780000000001</v>
      </c>
      <c r="M54" s="22">
        <v>3.7037040000000001</v>
      </c>
      <c r="N54" s="22">
        <v>9.2592590000000001</v>
      </c>
    </row>
    <row r="55" spans="1:14" x14ac:dyDescent="0.2">
      <c r="A55" s="20" t="s">
        <v>358</v>
      </c>
      <c r="B55" s="21">
        <v>30</v>
      </c>
      <c r="C55" s="22">
        <v>0</v>
      </c>
      <c r="D55" s="22">
        <v>0</v>
      </c>
      <c r="E55" s="22">
        <v>3.3333330000000001</v>
      </c>
      <c r="F55" s="22">
        <v>0</v>
      </c>
      <c r="G55" s="22">
        <v>0</v>
      </c>
      <c r="H55" s="22">
        <v>0</v>
      </c>
      <c r="I55" s="22">
        <v>0</v>
      </c>
      <c r="J55" s="22">
        <v>0</v>
      </c>
      <c r="K55" s="22">
        <v>0</v>
      </c>
      <c r="L55" s="22">
        <v>0</v>
      </c>
      <c r="M55" s="22">
        <v>0</v>
      </c>
      <c r="N55" s="22">
        <v>96.666667000000004</v>
      </c>
    </row>
    <row r="56" spans="1:14" x14ac:dyDescent="0.2">
      <c r="A56" s="9" t="s">
        <v>360</v>
      </c>
      <c r="B56" s="10">
        <v>49</v>
      </c>
      <c r="C56" s="13">
        <v>2.040816</v>
      </c>
      <c r="D56" s="13">
        <v>8.1632650000000009</v>
      </c>
      <c r="E56" s="13">
        <v>30.612245000000001</v>
      </c>
      <c r="F56" s="13">
        <v>20.408162999999998</v>
      </c>
      <c r="G56" s="13">
        <v>6.1224489999999996</v>
      </c>
      <c r="H56" s="13">
        <v>4.0816330000000001</v>
      </c>
      <c r="I56" s="13">
        <v>10.204082</v>
      </c>
      <c r="J56" s="13">
        <v>2.040816</v>
      </c>
      <c r="K56" s="13">
        <v>0</v>
      </c>
      <c r="L56" s="13">
        <v>0</v>
      </c>
      <c r="M56" s="13">
        <v>2.040816</v>
      </c>
      <c r="N56" s="13">
        <v>14.285714</v>
      </c>
    </row>
    <row r="57" spans="1:14" x14ac:dyDescent="0.2">
      <c r="A57" s="20" t="s">
        <v>331</v>
      </c>
      <c r="B57" s="21">
        <v>770</v>
      </c>
      <c r="C57" s="22">
        <v>1.168831</v>
      </c>
      <c r="D57" s="22">
        <v>5.1948049999999997</v>
      </c>
      <c r="E57" s="22">
        <v>7.6623380000000001</v>
      </c>
      <c r="F57" s="22">
        <v>13.246753</v>
      </c>
      <c r="G57" s="22">
        <v>16.623377000000001</v>
      </c>
      <c r="H57" s="22">
        <v>15.324674999999999</v>
      </c>
      <c r="I57" s="22">
        <v>15.714286</v>
      </c>
      <c r="J57" s="22">
        <v>12.207792</v>
      </c>
      <c r="K57" s="22">
        <v>4.9350649999999998</v>
      </c>
      <c r="L57" s="22">
        <v>4.8051950000000003</v>
      </c>
      <c r="M57" s="22">
        <v>0.38961000000000001</v>
      </c>
      <c r="N57" s="22">
        <v>2.7272729999999998</v>
      </c>
    </row>
    <row r="58" spans="1:14" x14ac:dyDescent="0.2">
      <c r="A58" s="20" t="s">
        <v>332</v>
      </c>
      <c r="B58" s="21">
        <v>118</v>
      </c>
      <c r="C58" s="22">
        <v>6.7796609999999999</v>
      </c>
      <c r="D58" s="22">
        <v>12.711864</v>
      </c>
      <c r="E58" s="22">
        <v>19.491524999999999</v>
      </c>
      <c r="F58" s="22">
        <v>11.864407</v>
      </c>
      <c r="G58" s="22">
        <v>8.4745760000000008</v>
      </c>
      <c r="H58" s="22">
        <v>5.9322030000000003</v>
      </c>
      <c r="I58" s="22">
        <v>6.7796609999999999</v>
      </c>
      <c r="J58" s="22">
        <v>6.7796609999999999</v>
      </c>
      <c r="K58" s="22">
        <v>2.542373</v>
      </c>
      <c r="L58" s="22">
        <v>1.6949149999999999</v>
      </c>
      <c r="M58" s="22">
        <v>5.084746</v>
      </c>
      <c r="N58" s="22">
        <v>11.864407</v>
      </c>
    </row>
    <row r="59" spans="1:14" x14ac:dyDescent="0.2">
      <c r="A59" s="20" t="s">
        <v>333</v>
      </c>
      <c r="B59" s="21">
        <v>436</v>
      </c>
      <c r="C59" s="22">
        <v>1.834862</v>
      </c>
      <c r="D59" s="22">
        <v>13.302752</v>
      </c>
      <c r="E59" s="22">
        <v>19.266055000000001</v>
      </c>
      <c r="F59" s="22">
        <v>16.055046000000001</v>
      </c>
      <c r="G59" s="22">
        <v>6.651376</v>
      </c>
      <c r="H59" s="22">
        <v>7.1100919999999999</v>
      </c>
      <c r="I59" s="22">
        <v>9.1743120000000005</v>
      </c>
      <c r="J59" s="22">
        <v>6.4220179999999996</v>
      </c>
      <c r="K59" s="22">
        <v>2.0642200000000002</v>
      </c>
      <c r="L59" s="22">
        <v>0.917431</v>
      </c>
      <c r="M59" s="22">
        <v>2.9816509999999998</v>
      </c>
      <c r="N59" s="22">
        <v>14.220183</v>
      </c>
    </row>
    <row r="60" spans="1:14" x14ac:dyDescent="0.2">
      <c r="A60" s="20" t="s">
        <v>358</v>
      </c>
      <c r="B60" s="21">
        <v>27</v>
      </c>
      <c r="C60" s="22">
        <v>0</v>
      </c>
      <c r="D60" s="22">
        <v>0</v>
      </c>
      <c r="E60" s="22">
        <v>3.7037040000000001</v>
      </c>
      <c r="F60" s="22">
        <v>11.111110999999999</v>
      </c>
      <c r="G60" s="22">
        <v>0</v>
      </c>
      <c r="H60" s="22">
        <v>0</v>
      </c>
      <c r="I60" s="22">
        <v>0</v>
      </c>
      <c r="J60" s="22">
        <v>0</v>
      </c>
      <c r="K60" s="22">
        <v>0</v>
      </c>
      <c r="L60" s="22">
        <v>0</v>
      </c>
      <c r="M60" s="22">
        <v>0</v>
      </c>
      <c r="N60" s="22">
        <v>85.185185000000004</v>
      </c>
    </row>
    <row r="61" spans="1:14" x14ac:dyDescent="0.2">
      <c r="A61" s="9" t="s">
        <v>361</v>
      </c>
      <c r="B61" s="9"/>
      <c r="C61" s="9"/>
      <c r="D61" s="9"/>
      <c r="E61" s="9"/>
      <c r="F61" s="9"/>
      <c r="G61" s="9"/>
      <c r="H61" s="9"/>
      <c r="I61" s="9"/>
      <c r="J61" s="9"/>
      <c r="K61" s="9"/>
      <c r="L61" s="9"/>
      <c r="M61" s="9"/>
      <c r="N61" s="9"/>
    </row>
    <row r="62" spans="1:14" x14ac:dyDescent="0.2">
      <c r="A62" s="20" t="s">
        <v>362</v>
      </c>
      <c r="B62" s="21">
        <v>360</v>
      </c>
      <c r="C62" s="22">
        <v>1.6666669999999999</v>
      </c>
      <c r="D62" s="22">
        <v>5</v>
      </c>
      <c r="E62" s="22">
        <v>7.2222220000000004</v>
      </c>
      <c r="F62" s="22">
        <v>11.666667</v>
      </c>
      <c r="G62" s="22">
        <v>12.777778</v>
      </c>
      <c r="H62" s="22">
        <v>14.166667</v>
      </c>
      <c r="I62" s="22">
        <v>15</v>
      </c>
      <c r="J62" s="22">
        <v>11.666667</v>
      </c>
      <c r="K62" s="22">
        <v>7.2222220000000004</v>
      </c>
      <c r="L62" s="22">
        <v>5.8333329999999997</v>
      </c>
      <c r="M62" s="22">
        <v>1.388889</v>
      </c>
      <c r="N62" s="22">
        <v>6.3888889999999998</v>
      </c>
    </row>
    <row r="63" spans="1:14" x14ac:dyDescent="0.2">
      <c r="A63" s="20" t="s">
        <v>363</v>
      </c>
      <c r="B63" s="21">
        <v>1326</v>
      </c>
      <c r="C63" s="22">
        <v>2.1116139999999999</v>
      </c>
      <c r="D63" s="22">
        <v>8.9743589999999998</v>
      </c>
      <c r="E63" s="22">
        <v>13.574661000000001</v>
      </c>
      <c r="F63" s="22">
        <v>16.214178</v>
      </c>
      <c r="G63" s="22">
        <v>16.289593</v>
      </c>
      <c r="H63" s="22">
        <v>12.745098</v>
      </c>
      <c r="I63" s="22">
        <v>13.197587</v>
      </c>
      <c r="J63" s="22">
        <v>6.1085969999999996</v>
      </c>
      <c r="K63" s="22">
        <v>1.2820510000000001</v>
      </c>
      <c r="L63" s="22">
        <v>2.2624430000000002</v>
      </c>
      <c r="M63" s="22">
        <v>1.88537</v>
      </c>
      <c r="N63" s="22">
        <v>5.3544489999999998</v>
      </c>
    </row>
    <row r="64" spans="1:14" x14ac:dyDescent="0.2">
      <c r="A64" s="20" t="s">
        <v>364</v>
      </c>
      <c r="B64" s="21">
        <v>649</v>
      </c>
      <c r="C64" s="22">
        <v>1.540832</v>
      </c>
      <c r="D64" s="22">
        <v>3.543914</v>
      </c>
      <c r="E64" s="22">
        <v>7.8582429999999999</v>
      </c>
      <c r="F64" s="22">
        <v>10.323575</v>
      </c>
      <c r="G64" s="22">
        <v>11.402157000000001</v>
      </c>
      <c r="H64" s="22">
        <v>10.477658</v>
      </c>
      <c r="I64" s="22">
        <v>17.257318999999999</v>
      </c>
      <c r="J64" s="22">
        <v>20.493065999999999</v>
      </c>
      <c r="K64" s="22">
        <v>7.241911</v>
      </c>
      <c r="L64" s="22">
        <v>6.0092449999999999</v>
      </c>
      <c r="M64" s="22">
        <v>0</v>
      </c>
      <c r="N64" s="22">
        <v>3.8520799999999999</v>
      </c>
    </row>
    <row r="65" spans="1:14" x14ac:dyDescent="0.2">
      <c r="A65" s="20" t="s">
        <v>365</v>
      </c>
      <c r="B65" s="21">
        <v>277</v>
      </c>
      <c r="C65" s="22">
        <v>3.6101079999999999</v>
      </c>
      <c r="D65" s="22">
        <v>12.99639</v>
      </c>
      <c r="E65" s="22">
        <v>17.328520000000001</v>
      </c>
      <c r="F65" s="22">
        <v>19.855595999999998</v>
      </c>
      <c r="G65" s="22">
        <v>9.025271</v>
      </c>
      <c r="H65" s="22">
        <v>9.3862819999999996</v>
      </c>
      <c r="I65" s="22">
        <v>7.9422379999999997</v>
      </c>
      <c r="J65" s="22">
        <v>3.9711189999999998</v>
      </c>
      <c r="K65" s="22">
        <v>0</v>
      </c>
      <c r="L65" s="22">
        <v>1.444043</v>
      </c>
      <c r="M65" s="22">
        <v>5.776173</v>
      </c>
      <c r="N65" s="22">
        <v>8.6642600000000005</v>
      </c>
    </row>
    <row r="66" spans="1:14" x14ac:dyDescent="0.2">
      <c r="A66" s="20" t="s">
        <v>366</v>
      </c>
      <c r="B66" s="21">
        <v>65</v>
      </c>
      <c r="C66" s="22">
        <v>0</v>
      </c>
      <c r="D66" s="22">
        <v>0</v>
      </c>
      <c r="E66" s="22">
        <v>7.6923079999999997</v>
      </c>
      <c r="F66" s="22">
        <v>9.2307690000000004</v>
      </c>
      <c r="G66" s="22">
        <v>0</v>
      </c>
      <c r="H66" s="22">
        <v>1.538462</v>
      </c>
      <c r="I66" s="22">
        <v>1.538462</v>
      </c>
      <c r="J66" s="22">
        <v>0</v>
      </c>
      <c r="K66" s="22">
        <v>0</v>
      </c>
      <c r="L66" s="22">
        <v>0</v>
      </c>
      <c r="M66" s="22">
        <v>1.538462</v>
      </c>
      <c r="N66" s="22">
        <v>78.461538000000004</v>
      </c>
    </row>
    <row r="67" spans="1:14" x14ac:dyDescent="0.2">
      <c r="A67" s="9" t="s">
        <v>367</v>
      </c>
      <c r="B67" s="9"/>
      <c r="C67" s="9"/>
      <c r="D67" s="9"/>
      <c r="E67" s="9"/>
      <c r="F67" s="9"/>
      <c r="G67" s="9"/>
      <c r="H67" s="9"/>
      <c r="I67" s="9"/>
      <c r="J67" s="9"/>
      <c r="K67" s="9"/>
      <c r="L67" s="9"/>
      <c r="M67" s="9"/>
      <c r="N67" s="9"/>
    </row>
    <row r="68" spans="1:14" x14ac:dyDescent="0.2">
      <c r="A68" s="20" t="s">
        <v>368</v>
      </c>
      <c r="B68" s="21">
        <v>537</v>
      </c>
      <c r="C68" s="22">
        <v>3.910615</v>
      </c>
      <c r="D68" s="22">
        <v>18.994413000000002</v>
      </c>
      <c r="E68" s="22">
        <v>24.394786</v>
      </c>
      <c r="F68" s="22">
        <v>18.249534000000001</v>
      </c>
      <c r="G68" s="22">
        <v>4.8417130000000004</v>
      </c>
      <c r="H68" s="22">
        <v>2.9795159999999998</v>
      </c>
      <c r="I68" s="22">
        <v>2.9795159999999998</v>
      </c>
      <c r="J68" s="22">
        <v>0.93109900000000001</v>
      </c>
      <c r="K68" s="22">
        <v>0</v>
      </c>
      <c r="L68" s="22">
        <v>0.55865900000000002</v>
      </c>
      <c r="M68" s="22">
        <v>6.3314709999999996</v>
      </c>
      <c r="N68" s="22">
        <v>15.828678</v>
      </c>
    </row>
    <row r="69" spans="1:14" x14ac:dyDescent="0.2">
      <c r="A69" s="20" t="s">
        <v>180</v>
      </c>
      <c r="B69" s="21">
        <v>1667</v>
      </c>
      <c r="C69" s="22">
        <v>1.4997</v>
      </c>
      <c r="D69" s="22">
        <v>4.0791839999999997</v>
      </c>
      <c r="E69" s="22">
        <v>7.5584879999999997</v>
      </c>
      <c r="F69" s="22">
        <v>13.737253000000001</v>
      </c>
      <c r="G69" s="22">
        <v>17.516497000000001</v>
      </c>
      <c r="H69" s="22">
        <v>15.176964999999999</v>
      </c>
      <c r="I69" s="22">
        <v>16.796641000000001</v>
      </c>
      <c r="J69" s="22">
        <v>12.537493</v>
      </c>
      <c r="K69" s="22">
        <v>3.9592079999999998</v>
      </c>
      <c r="L69" s="22">
        <v>4.6790640000000003</v>
      </c>
      <c r="M69" s="22">
        <v>0.41991600000000001</v>
      </c>
      <c r="N69" s="22">
        <v>2.0395919999999998</v>
      </c>
    </row>
    <row r="70" spans="1:14" x14ac:dyDescent="0.2">
      <c r="A70" s="20" t="s">
        <v>369</v>
      </c>
      <c r="B70" s="21">
        <v>99</v>
      </c>
      <c r="C70" s="22">
        <v>2.0202019999999998</v>
      </c>
      <c r="D70" s="22">
        <v>6.0606059999999999</v>
      </c>
      <c r="E70" s="22">
        <v>4.0404039999999997</v>
      </c>
      <c r="F70" s="22">
        <v>12.121212</v>
      </c>
      <c r="G70" s="22">
        <v>15.151515</v>
      </c>
      <c r="H70" s="22">
        <v>10.10101</v>
      </c>
      <c r="I70" s="22">
        <v>23.232323000000001</v>
      </c>
      <c r="J70" s="22">
        <v>17.171717000000001</v>
      </c>
      <c r="K70" s="22">
        <v>2.0202019999999998</v>
      </c>
      <c r="L70" s="22">
        <v>8.0808079999999993</v>
      </c>
      <c r="M70" s="22">
        <v>0</v>
      </c>
      <c r="N70" s="22">
        <v>0</v>
      </c>
    </row>
    <row r="71" spans="1:14" x14ac:dyDescent="0.2">
      <c r="A71" s="20" t="s">
        <v>370</v>
      </c>
      <c r="B71" s="21">
        <v>819</v>
      </c>
      <c r="C71" s="22">
        <v>0.85470100000000004</v>
      </c>
      <c r="D71" s="22">
        <v>2.9304030000000001</v>
      </c>
      <c r="E71" s="22">
        <v>6.7155069999999997</v>
      </c>
      <c r="F71" s="22">
        <v>9.5238099999999992</v>
      </c>
      <c r="G71" s="22">
        <v>10.744811</v>
      </c>
      <c r="H71" s="22">
        <v>12.087911999999999</v>
      </c>
      <c r="I71" s="22">
        <v>17.582418000000001</v>
      </c>
      <c r="J71" s="22">
        <v>19.413919</v>
      </c>
      <c r="K71" s="22">
        <v>8.3028080000000006</v>
      </c>
      <c r="L71" s="22">
        <v>6.9597069999999999</v>
      </c>
      <c r="M71" s="22">
        <v>0.4884</v>
      </c>
      <c r="N71" s="22">
        <v>4.3956039999999996</v>
      </c>
    </row>
    <row r="72" spans="1:14" x14ac:dyDescent="0.2">
      <c r="A72" s="20" t="s">
        <v>371</v>
      </c>
      <c r="B72" s="21">
        <v>87</v>
      </c>
      <c r="C72" s="22">
        <v>2.298851</v>
      </c>
      <c r="D72" s="22">
        <v>4.5977009999999998</v>
      </c>
      <c r="E72" s="22">
        <v>16.091954000000001</v>
      </c>
      <c r="F72" s="22">
        <v>13.793103</v>
      </c>
      <c r="G72" s="22">
        <v>4.5977009999999998</v>
      </c>
      <c r="H72" s="22">
        <v>9.1954019999999996</v>
      </c>
      <c r="I72" s="22">
        <v>14.942529</v>
      </c>
      <c r="J72" s="22">
        <v>18.390805</v>
      </c>
      <c r="K72" s="22">
        <v>3.4482759999999999</v>
      </c>
      <c r="L72" s="22">
        <v>4.5977009999999998</v>
      </c>
      <c r="M72" s="22">
        <v>3.4482759999999999</v>
      </c>
      <c r="N72" s="22">
        <v>4.5977009999999998</v>
      </c>
    </row>
    <row r="73" spans="1:14" x14ac:dyDescent="0.2">
      <c r="A73" s="20" t="s">
        <v>366</v>
      </c>
      <c r="B73" s="21">
        <v>55</v>
      </c>
      <c r="C73" s="22">
        <v>1.818182</v>
      </c>
      <c r="D73" s="22">
        <v>0</v>
      </c>
      <c r="E73" s="22">
        <v>1.818182</v>
      </c>
      <c r="F73" s="22">
        <v>3.6363639999999999</v>
      </c>
      <c r="G73" s="22">
        <v>0</v>
      </c>
      <c r="H73" s="22">
        <v>0</v>
      </c>
      <c r="I73" s="22">
        <v>0</v>
      </c>
      <c r="J73" s="22">
        <v>1.818182</v>
      </c>
      <c r="K73" s="22">
        <v>0</v>
      </c>
      <c r="L73" s="22">
        <v>0</v>
      </c>
      <c r="M73" s="22">
        <v>0</v>
      </c>
      <c r="N73" s="22">
        <v>90.909091000000004</v>
      </c>
    </row>
    <row r="74" spans="1:14" x14ac:dyDescent="0.2">
      <c r="A74" s="9" t="s">
        <v>372</v>
      </c>
      <c r="B74" s="9"/>
      <c r="C74" s="9"/>
      <c r="D74" s="9"/>
      <c r="E74" s="9"/>
      <c r="F74" s="9"/>
      <c r="G74" s="9"/>
      <c r="H74" s="9"/>
      <c r="I74" s="9"/>
      <c r="J74" s="9"/>
      <c r="K74" s="9"/>
      <c r="L74" s="9"/>
      <c r="M74" s="9"/>
      <c r="N74" s="9"/>
    </row>
    <row r="75" spans="1:14" x14ac:dyDescent="0.2">
      <c r="A75" s="20" t="s">
        <v>373</v>
      </c>
      <c r="B75" s="21">
        <v>537</v>
      </c>
      <c r="C75" s="22">
        <v>3.910615</v>
      </c>
      <c r="D75" s="22">
        <v>18.994413000000002</v>
      </c>
      <c r="E75" s="22">
        <v>24.394786</v>
      </c>
      <c r="F75" s="22">
        <v>18.249534000000001</v>
      </c>
      <c r="G75" s="22">
        <v>4.8417130000000004</v>
      </c>
      <c r="H75" s="22">
        <v>2.9795159999999998</v>
      </c>
      <c r="I75" s="22">
        <v>2.9795159999999998</v>
      </c>
      <c r="J75" s="22">
        <v>0.93109900000000001</v>
      </c>
      <c r="K75" s="22">
        <v>0</v>
      </c>
      <c r="L75" s="22">
        <v>0.55865900000000002</v>
      </c>
      <c r="M75" s="22">
        <v>6.3314709999999996</v>
      </c>
      <c r="N75" s="22">
        <v>15.828678</v>
      </c>
    </row>
    <row r="76" spans="1:14" x14ac:dyDescent="0.2">
      <c r="A76" s="20" t="s">
        <v>374</v>
      </c>
      <c r="B76" s="21">
        <v>1329</v>
      </c>
      <c r="C76" s="22">
        <v>1.881114</v>
      </c>
      <c r="D76" s="22">
        <v>5.718585</v>
      </c>
      <c r="E76" s="22">
        <v>10.759969999999999</v>
      </c>
      <c r="F76" s="22">
        <v>16.930022999999998</v>
      </c>
      <c r="G76" s="22">
        <v>18.961625000000002</v>
      </c>
      <c r="H76" s="22">
        <v>15.650865</v>
      </c>
      <c r="I76" s="22">
        <v>15.72611</v>
      </c>
      <c r="J76" s="22">
        <v>7.674944</v>
      </c>
      <c r="K76" s="22">
        <v>1.5801350000000001</v>
      </c>
      <c r="L76" s="22">
        <v>2.5583149999999999</v>
      </c>
      <c r="M76" s="22">
        <v>0.75244500000000003</v>
      </c>
      <c r="N76" s="22">
        <v>1.8058689999999999</v>
      </c>
    </row>
    <row r="77" spans="1:14" x14ac:dyDescent="0.2">
      <c r="A77" s="20" t="s">
        <v>375</v>
      </c>
      <c r="B77" s="21">
        <v>406</v>
      </c>
      <c r="C77" s="22">
        <v>1.477833</v>
      </c>
      <c r="D77" s="22">
        <v>1.477833</v>
      </c>
      <c r="E77" s="22">
        <v>5.665025</v>
      </c>
      <c r="F77" s="22">
        <v>10.098522000000001</v>
      </c>
      <c r="G77" s="22">
        <v>14.532019999999999</v>
      </c>
      <c r="H77" s="22">
        <v>14.778325000000001</v>
      </c>
      <c r="I77" s="22">
        <v>19.458127999999999</v>
      </c>
      <c r="J77" s="22">
        <v>19.704433000000002</v>
      </c>
      <c r="K77" s="22">
        <v>7.6354680000000004</v>
      </c>
      <c r="L77" s="22">
        <v>3.6945809999999999</v>
      </c>
      <c r="M77" s="22">
        <v>0.49261100000000002</v>
      </c>
      <c r="N77" s="22">
        <v>0.98522200000000004</v>
      </c>
    </row>
    <row r="78" spans="1:14" x14ac:dyDescent="0.2">
      <c r="A78" s="20" t="s">
        <v>376</v>
      </c>
      <c r="B78" s="21">
        <v>152</v>
      </c>
      <c r="C78" s="22">
        <v>0.65789500000000001</v>
      </c>
      <c r="D78" s="22">
        <v>3.2894739999999998</v>
      </c>
      <c r="E78" s="22">
        <v>3.2894739999999998</v>
      </c>
      <c r="F78" s="22">
        <v>3.2894739999999998</v>
      </c>
      <c r="G78" s="22">
        <v>7.2368420000000002</v>
      </c>
      <c r="H78" s="22">
        <v>10.526316</v>
      </c>
      <c r="I78" s="22">
        <v>21.710526000000002</v>
      </c>
      <c r="J78" s="22">
        <v>21.052631999999999</v>
      </c>
      <c r="K78" s="22">
        <v>12.5</v>
      </c>
      <c r="L78" s="22">
        <v>8.5526319999999991</v>
      </c>
      <c r="M78" s="22">
        <v>0</v>
      </c>
      <c r="N78" s="22">
        <v>7.8947370000000001</v>
      </c>
    </row>
    <row r="79" spans="1:14" x14ac:dyDescent="0.2">
      <c r="A79" s="20" t="s">
        <v>377</v>
      </c>
      <c r="B79" s="21">
        <v>88</v>
      </c>
      <c r="C79" s="22">
        <v>1.1363639999999999</v>
      </c>
      <c r="D79" s="22">
        <v>4.5454549999999996</v>
      </c>
      <c r="E79" s="22">
        <v>1.1363639999999999</v>
      </c>
      <c r="F79" s="22">
        <v>3.4090910000000001</v>
      </c>
      <c r="G79" s="22">
        <v>3.4090910000000001</v>
      </c>
      <c r="H79" s="22">
        <v>5.6818179999999998</v>
      </c>
      <c r="I79" s="22">
        <v>20.454545</v>
      </c>
      <c r="J79" s="22">
        <v>28.409091</v>
      </c>
      <c r="K79" s="22">
        <v>14.772727</v>
      </c>
      <c r="L79" s="22">
        <v>10.227273</v>
      </c>
      <c r="M79" s="22">
        <v>0</v>
      </c>
      <c r="N79" s="22">
        <v>6.8181820000000002</v>
      </c>
    </row>
    <row r="80" spans="1:14" x14ac:dyDescent="0.2">
      <c r="A80" s="20" t="s">
        <v>378</v>
      </c>
      <c r="B80" s="21">
        <v>84</v>
      </c>
      <c r="C80" s="22">
        <v>0</v>
      </c>
      <c r="D80" s="22">
        <v>2.3809520000000002</v>
      </c>
      <c r="E80" s="22">
        <v>2.3809520000000002</v>
      </c>
      <c r="F80" s="22">
        <v>7.1428570000000002</v>
      </c>
      <c r="G80" s="22">
        <v>9.5238099999999992</v>
      </c>
      <c r="H80" s="22">
        <v>7.1428570000000002</v>
      </c>
      <c r="I80" s="22">
        <v>5.9523809999999999</v>
      </c>
      <c r="J80" s="22">
        <v>25</v>
      </c>
      <c r="K80" s="22">
        <v>5.9523809999999999</v>
      </c>
      <c r="L80" s="22">
        <v>23.809524</v>
      </c>
      <c r="M80" s="22">
        <v>1.1904760000000001</v>
      </c>
      <c r="N80" s="22">
        <v>9.5238099999999992</v>
      </c>
    </row>
    <row r="81" spans="1:14" x14ac:dyDescent="0.2">
      <c r="A81" s="20" t="s">
        <v>366</v>
      </c>
      <c r="B81" s="21">
        <v>81</v>
      </c>
      <c r="C81" s="22">
        <v>0</v>
      </c>
      <c r="D81" s="22">
        <v>1.2345680000000001</v>
      </c>
      <c r="E81" s="22">
        <v>6.1728399999999999</v>
      </c>
      <c r="F81" s="22">
        <v>8.6419750000000004</v>
      </c>
      <c r="G81" s="22">
        <v>2.4691360000000002</v>
      </c>
      <c r="H81" s="22">
        <v>4.9382720000000004</v>
      </c>
      <c r="I81" s="22">
        <v>4.9382720000000004</v>
      </c>
      <c r="J81" s="22">
        <v>2.4691360000000002</v>
      </c>
      <c r="K81" s="22">
        <v>1.2345680000000001</v>
      </c>
      <c r="L81" s="22">
        <v>0</v>
      </c>
      <c r="M81" s="22">
        <v>0</v>
      </c>
      <c r="N81" s="22">
        <v>67.901235</v>
      </c>
    </row>
    <row r="82" spans="1:14" x14ac:dyDescent="0.2">
      <c r="A82" s="9" t="s">
        <v>379</v>
      </c>
      <c r="B82" s="9"/>
      <c r="C82" s="9"/>
      <c r="D82" s="9"/>
      <c r="E82" s="9"/>
      <c r="F82" s="9"/>
      <c r="G82" s="9"/>
      <c r="H82" s="9"/>
      <c r="I82" s="9"/>
      <c r="J82" s="9"/>
      <c r="K82" s="9"/>
      <c r="L82" s="9"/>
      <c r="M82" s="9"/>
      <c r="N82" s="9"/>
    </row>
    <row r="83" spans="1:14" x14ac:dyDescent="0.2">
      <c r="A83" s="20" t="s">
        <v>380</v>
      </c>
      <c r="B83" s="21">
        <v>788</v>
      </c>
      <c r="C83" s="22">
        <v>1.5228429999999999</v>
      </c>
      <c r="D83" s="22">
        <v>5.0761419999999999</v>
      </c>
      <c r="E83" s="22">
        <v>9.8984769999999997</v>
      </c>
      <c r="F83" s="22">
        <v>12.182741</v>
      </c>
      <c r="G83" s="22">
        <v>9.6446699999999996</v>
      </c>
      <c r="H83" s="22">
        <v>11.548223</v>
      </c>
      <c r="I83" s="22">
        <v>18.527919000000001</v>
      </c>
      <c r="J83" s="22">
        <v>16.116751000000001</v>
      </c>
      <c r="K83" s="22">
        <v>4.441624</v>
      </c>
      <c r="L83" s="22">
        <v>7.2335029999999998</v>
      </c>
      <c r="M83" s="22">
        <v>0.38071100000000002</v>
      </c>
      <c r="N83" s="22">
        <v>3.426396</v>
      </c>
    </row>
    <row r="84" spans="1:14" x14ac:dyDescent="0.2">
      <c r="A84" s="20" t="s">
        <v>381</v>
      </c>
      <c r="B84" s="21">
        <v>1824</v>
      </c>
      <c r="C84" s="22">
        <v>2.2478069999999999</v>
      </c>
      <c r="D84" s="22">
        <v>8.4429820000000007</v>
      </c>
      <c r="E84" s="22">
        <v>12.664474</v>
      </c>
      <c r="F84" s="22">
        <v>15.679824999999999</v>
      </c>
      <c r="G84" s="22">
        <v>15.460526</v>
      </c>
      <c r="H84" s="22">
        <v>12.225877000000001</v>
      </c>
      <c r="I84" s="22">
        <v>11.896929999999999</v>
      </c>
      <c r="J84" s="22">
        <v>7.6754389999999999</v>
      </c>
      <c r="K84" s="22">
        <v>2.9057019999999998</v>
      </c>
      <c r="L84" s="22">
        <v>1.973684</v>
      </c>
      <c r="M84" s="22">
        <v>2.4122810000000001</v>
      </c>
      <c r="N84" s="22">
        <v>6.4144740000000002</v>
      </c>
    </row>
    <row r="85" spans="1:14" x14ac:dyDescent="0.2">
      <c r="A85" s="20" t="s">
        <v>366</v>
      </c>
      <c r="B85" s="21">
        <v>65</v>
      </c>
      <c r="C85" s="22">
        <v>1.538462</v>
      </c>
      <c r="D85" s="22">
        <v>3.0769229999999999</v>
      </c>
      <c r="E85" s="22">
        <v>1.538462</v>
      </c>
      <c r="F85" s="22">
        <v>4.6153849999999998</v>
      </c>
      <c r="G85" s="22">
        <v>4.6153849999999998</v>
      </c>
      <c r="H85" s="22">
        <v>1.538462</v>
      </c>
      <c r="I85" s="22">
        <v>1.538462</v>
      </c>
      <c r="J85" s="22">
        <v>0</v>
      </c>
      <c r="K85" s="22">
        <v>3.0769229999999999</v>
      </c>
      <c r="L85" s="22">
        <v>1.538462</v>
      </c>
      <c r="M85" s="22">
        <v>0</v>
      </c>
      <c r="N85" s="22">
        <v>76.923077000000006</v>
      </c>
    </row>
    <row r="86" spans="1:14" x14ac:dyDescent="0.2">
      <c r="A86" s="9" t="s">
        <v>382</v>
      </c>
      <c r="B86" s="9"/>
      <c r="C86" s="9"/>
      <c r="D86" s="9"/>
      <c r="E86" s="9"/>
      <c r="F86" s="9"/>
      <c r="G86" s="9"/>
      <c r="H86" s="9"/>
      <c r="I86" s="9"/>
      <c r="J86" s="9"/>
      <c r="K86" s="9"/>
      <c r="L86" s="9"/>
      <c r="M86" s="9"/>
      <c r="N86" s="9"/>
    </row>
    <row r="87" spans="1:14" x14ac:dyDescent="0.2">
      <c r="A87" s="20" t="s">
        <v>383</v>
      </c>
      <c r="B87" s="21">
        <v>393</v>
      </c>
      <c r="C87" s="22">
        <v>1.526718</v>
      </c>
      <c r="D87" s="22">
        <v>4.5801530000000001</v>
      </c>
      <c r="E87" s="22">
        <v>9.1603049999999993</v>
      </c>
      <c r="F87" s="22">
        <v>10.941476</v>
      </c>
      <c r="G87" s="22">
        <v>7.3791349999999998</v>
      </c>
      <c r="H87" s="22">
        <v>8.9058519999999994</v>
      </c>
      <c r="I87" s="22">
        <v>19.592874999999999</v>
      </c>
      <c r="J87" s="22">
        <v>18.320611</v>
      </c>
      <c r="K87" s="22">
        <v>6.1068699999999998</v>
      </c>
      <c r="L87" s="22">
        <v>9.9236640000000005</v>
      </c>
      <c r="M87" s="22">
        <v>0.25445299999999998</v>
      </c>
      <c r="N87" s="22">
        <v>3.3078880000000002</v>
      </c>
    </row>
    <row r="88" spans="1:14" x14ac:dyDescent="0.2">
      <c r="A88" s="20" t="s">
        <v>181</v>
      </c>
      <c r="B88" s="21">
        <v>1944</v>
      </c>
      <c r="C88" s="22">
        <v>1.5946499999999999</v>
      </c>
      <c r="D88" s="22">
        <v>7.8703700000000003</v>
      </c>
      <c r="E88" s="22">
        <v>12.242798000000001</v>
      </c>
      <c r="F88" s="22">
        <v>15.740741</v>
      </c>
      <c r="G88" s="22">
        <v>16.049382999999999</v>
      </c>
      <c r="H88" s="22">
        <v>13.065844</v>
      </c>
      <c r="I88" s="22">
        <v>12.860082</v>
      </c>
      <c r="J88" s="22">
        <v>8.7448560000000004</v>
      </c>
      <c r="K88" s="22">
        <v>3.0349789999999999</v>
      </c>
      <c r="L88" s="22">
        <v>1.8518520000000001</v>
      </c>
      <c r="M88" s="22">
        <v>1.3374490000000001</v>
      </c>
      <c r="N88" s="22">
        <v>5.6069959999999996</v>
      </c>
    </row>
    <row r="89" spans="1:14" x14ac:dyDescent="0.2">
      <c r="A89" s="20" t="s">
        <v>182</v>
      </c>
      <c r="B89" s="21">
        <v>38</v>
      </c>
      <c r="C89" s="22">
        <v>5.2631579999999998</v>
      </c>
      <c r="D89" s="22">
        <v>5.2631579999999998</v>
      </c>
      <c r="E89" s="22">
        <v>7.8947370000000001</v>
      </c>
      <c r="F89" s="22">
        <v>10.526316</v>
      </c>
      <c r="G89" s="22">
        <v>5.2631579999999998</v>
      </c>
      <c r="H89" s="22">
        <v>13.157895</v>
      </c>
      <c r="I89" s="22">
        <v>18.421053000000001</v>
      </c>
      <c r="J89" s="22">
        <v>13.157895</v>
      </c>
      <c r="K89" s="22">
        <v>5.2631579999999998</v>
      </c>
      <c r="L89" s="22">
        <v>2.6315789999999999</v>
      </c>
      <c r="M89" s="22">
        <v>5.2631579999999998</v>
      </c>
      <c r="N89" s="22">
        <v>7.8947370000000001</v>
      </c>
    </row>
    <row r="90" spans="1:14" x14ac:dyDescent="0.2">
      <c r="A90" s="20" t="s">
        <v>384</v>
      </c>
      <c r="B90" s="21">
        <v>36</v>
      </c>
      <c r="C90" s="22">
        <v>8.3333329999999997</v>
      </c>
      <c r="D90" s="22">
        <v>8.3333329999999997</v>
      </c>
      <c r="E90" s="22">
        <v>11.111110999999999</v>
      </c>
      <c r="F90" s="22">
        <v>11.111110999999999</v>
      </c>
      <c r="G90" s="22">
        <v>11.111110999999999</v>
      </c>
      <c r="H90" s="22">
        <v>8.3333329999999997</v>
      </c>
      <c r="I90" s="22">
        <v>16.666667</v>
      </c>
      <c r="J90" s="22">
        <v>2.7777780000000001</v>
      </c>
      <c r="K90" s="22">
        <v>2.7777780000000001</v>
      </c>
      <c r="L90" s="22">
        <v>2.7777780000000001</v>
      </c>
      <c r="M90" s="22">
        <v>13.888889000000001</v>
      </c>
      <c r="N90" s="22">
        <v>2.7777780000000001</v>
      </c>
    </row>
    <row r="91" spans="1:14" x14ac:dyDescent="0.2">
      <c r="A91" s="20" t="s">
        <v>183</v>
      </c>
      <c r="B91" s="21">
        <v>53</v>
      </c>
      <c r="C91" s="22">
        <v>0</v>
      </c>
      <c r="D91" s="22">
        <v>0</v>
      </c>
      <c r="E91" s="22">
        <v>5.6603770000000004</v>
      </c>
      <c r="F91" s="22">
        <v>7.5471700000000004</v>
      </c>
      <c r="G91" s="22">
        <v>11.320755</v>
      </c>
      <c r="H91" s="22">
        <v>9.4339619999999993</v>
      </c>
      <c r="I91" s="22">
        <v>9.4339619999999993</v>
      </c>
      <c r="J91" s="22">
        <v>15.094340000000001</v>
      </c>
      <c r="K91" s="22">
        <v>5.6603770000000004</v>
      </c>
      <c r="L91" s="22">
        <v>28.301887000000001</v>
      </c>
      <c r="M91" s="22">
        <v>0</v>
      </c>
      <c r="N91" s="22">
        <v>7.5471700000000004</v>
      </c>
    </row>
    <row r="92" spans="1:14" x14ac:dyDescent="0.2">
      <c r="A92" s="20" t="s">
        <v>385</v>
      </c>
      <c r="B92" s="21">
        <v>22</v>
      </c>
      <c r="C92" s="22">
        <v>9.0909089999999999</v>
      </c>
      <c r="D92" s="22">
        <v>9.0909089999999999</v>
      </c>
      <c r="E92" s="22">
        <v>9.0909089999999999</v>
      </c>
      <c r="F92" s="22">
        <v>18.181818</v>
      </c>
      <c r="G92" s="22">
        <v>4.5454549999999996</v>
      </c>
      <c r="H92" s="22">
        <v>13.636364</v>
      </c>
      <c r="I92" s="22">
        <v>27.272727</v>
      </c>
      <c r="J92" s="22">
        <v>4.5454549999999996</v>
      </c>
      <c r="K92" s="22">
        <v>0</v>
      </c>
      <c r="L92" s="22">
        <v>0</v>
      </c>
      <c r="M92" s="22">
        <v>4.5454549999999996</v>
      </c>
      <c r="N92" s="22">
        <v>0</v>
      </c>
    </row>
    <row r="93" spans="1:14" x14ac:dyDescent="0.2">
      <c r="A93" s="20" t="s">
        <v>386</v>
      </c>
      <c r="B93" s="21">
        <v>32</v>
      </c>
      <c r="C93" s="22">
        <v>18.75</v>
      </c>
      <c r="D93" s="22">
        <v>21.875</v>
      </c>
      <c r="E93" s="22">
        <v>12.5</v>
      </c>
      <c r="F93" s="22">
        <v>3.125</v>
      </c>
      <c r="G93" s="22">
        <v>0</v>
      </c>
      <c r="H93" s="22">
        <v>0</v>
      </c>
      <c r="I93" s="22">
        <v>0</v>
      </c>
      <c r="J93" s="22">
        <v>0</v>
      </c>
      <c r="K93" s="22">
        <v>0</v>
      </c>
      <c r="L93" s="22">
        <v>0</v>
      </c>
      <c r="M93" s="22">
        <v>34.375</v>
      </c>
      <c r="N93" s="22">
        <v>9.375</v>
      </c>
    </row>
    <row r="94" spans="1:14" x14ac:dyDescent="0.2">
      <c r="A94" s="20" t="s">
        <v>387</v>
      </c>
      <c r="B94" s="21">
        <v>9</v>
      </c>
      <c r="C94" s="22">
        <v>0</v>
      </c>
      <c r="D94" s="22">
        <v>0</v>
      </c>
      <c r="E94" s="22">
        <v>0</v>
      </c>
      <c r="F94" s="22">
        <v>11.111110999999999</v>
      </c>
      <c r="G94" s="22">
        <v>0</v>
      </c>
      <c r="H94" s="22">
        <v>0</v>
      </c>
      <c r="I94" s="22">
        <v>33.333333000000003</v>
      </c>
      <c r="J94" s="22">
        <v>44.444443999999997</v>
      </c>
      <c r="K94" s="22">
        <v>0</v>
      </c>
      <c r="L94" s="22">
        <v>11.111110999999999</v>
      </c>
      <c r="M94" s="22">
        <v>0</v>
      </c>
      <c r="N94" s="22">
        <v>0</v>
      </c>
    </row>
    <row r="95" spans="1:14" x14ac:dyDescent="0.2">
      <c r="A95" s="20" t="s">
        <v>366</v>
      </c>
      <c r="B95" s="21">
        <v>150</v>
      </c>
      <c r="C95" s="22">
        <v>2.6666669999999999</v>
      </c>
      <c r="D95" s="22">
        <v>7.3333329999999997</v>
      </c>
      <c r="E95" s="22">
        <v>13.333333</v>
      </c>
      <c r="F95" s="22">
        <v>12</v>
      </c>
      <c r="G95" s="22">
        <v>4.6666670000000003</v>
      </c>
      <c r="H95" s="22">
        <v>6.6666670000000003</v>
      </c>
      <c r="I95" s="22">
        <v>6.6666670000000003</v>
      </c>
      <c r="J95" s="22">
        <v>4</v>
      </c>
      <c r="K95" s="22">
        <v>0.66666700000000001</v>
      </c>
      <c r="L95" s="22">
        <v>0.66666700000000001</v>
      </c>
      <c r="M95" s="22">
        <v>0.66666700000000001</v>
      </c>
      <c r="N95" s="22">
        <v>40.666666999999997</v>
      </c>
    </row>
    <row r="96" spans="1:14" x14ac:dyDescent="0.2">
      <c r="A96" s="9" t="s">
        <v>388</v>
      </c>
      <c r="B96" s="9"/>
      <c r="C96" s="9"/>
      <c r="D96" s="9"/>
      <c r="E96" s="9"/>
      <c r="F96" s="9"/>
      <c r="G96" s="9"/>
      <c r="H96" s="9"/>
      <c r="I96" s="9"/>
      <c r="J96" s="9"/>
      <c r="K96" s="9"/>
      <c r="L96" s="9"/>
      <c r="M96" s="9"/>
      <c r="N96" s="9"/>
    </row>
    <row r="97" spans="1:14" x14ac:dyDescent="0.2">
      <c r="A97" s="20" t="s">
        <v>184</v>
      </c>
      <c r="B97" s="21">
        <v>54</v>
      </c>
      <c r="C97" s="22">
        <v>100</v>
      </c>
      <c r="D97" s="22">
        <v>0</v>
      </c>
      <c r="E97" s="22">
        <v>0</v>
      </c>
      <c r="F97" s="22">
        <v>0</v>
      </c>
      <c r="G97" s="22">
        <v>0</v>
      </c>
      <c r="H97" s="22">
        <v>0</v>
      </c>
      <c r="I97" s="22">
        <v>0</v>
      </c>
      <c r="J97" s="22">
        <v>0</v>
      </c>
      <c r="K97" s="22">
        <v>0</v>
      </c>
      <c r="L97" s="22">
        <v>0</v>
      </c>
      <c r="M97" s="22">
        <v>0</v>
      </c>
      <c r="N97" s="22">
        <v>0</v>
      </c>
    </row>
    <row r="98" spans="1:14" x14ac:dyDescent="0.2">
      <c r="A98" s="20" t="s">
        <v>185</v>
      </c>
      <c r="B98" s="21">
        <v>196</v>
      </c>
      <c r="C98" s="22">
        <v>0</v>
      </c>
      <c r="D98" s="22">
        <v>100</v>
      </c>
      <c r="E98" s="22">
        <v>0</v>
      </c>
      <c r="F98" s="22">
        <v>0</v>
      </c>
      <c r="G98" s="22">
        <v>0</v>
      </c>
      <c r="H98" s="22">
        <v>0</v>
      </c>
      <c r="I98" s="22">
        <v>0</v>
      </c>
      <c r="J98" s="22">
        <v>0</v>
      </c>
      <c r="K98" s="22">
        <v>0</v>
      </c>
      <c r="L98" s="22">
        <v>0</v>
      </c>
      <c r="M98" s="22">
        <v>0</v>
      </c>
      <c r="N98" s="22">
        <v>0</v>
      </c>
    </row>
    <row r="99" spans="1:14" x14ac:dyDescent="0.2">
      <c r="A99" s="20" t="s">
        <v>186</v>
      </c>
      <c r="B99" s="21">
        <v>310</v>
      </c>
      <c r="C99" s="22">
        <v>0</v>
      </c>
      <c r="D99" s="22">
        <v>0</v>
      </c>
      <c r="E99" s="22">
        <v>100</v>
      </c>
      <c r="F99" s="22">
        <v>0</v>
      </c>
      <c r="G99" s="22">
        <v>0</v>
      </c>
      <c r="H99" s="22">
        <v>0</v>
      </c>
      <c r="I99" s="22">
        <v>0</v>
      </c>
      <c r="J99" s="22">
        <v>0</v>
      </c>
      <c r="K99" s="22">
        <v>0</v>
      </c>
      <c r="L99" s="22">
        <v>0</v>
      </c>
      <c r="M99" s="22">
        <v>0</v>
      </c>
      <c r="N99" s="22">
        <v>0</v>
      </c>
    </row>
    <row r="100" spans="1:14" x14ac:dyDescent="0.2">
      <c r="A100" s="20" t="s">
        <v>187</v>
      </c>
      <c r="B100" s="21">
        <v>385</v>
      </c>
      <c r="C100" s="22">
        <v>0</v>
      </c>
      <c r="D100" s="22">
        <v>0</v>
      </c>
      <c r="E100" s="22">
        <v>0</v>
      </c>
      <c r="F100" s="22">
        <v>100</v>
      </c>
      <c r="G100" s="22">
        <v>0</v>
      </c>
      <c r="H100" s="22">
        <v>0</v>
      </c>
      <c r="I100" s="22">
        <v>0</v>
      </c>
      <c r="J100" s="22">
        <v>0</v>
      </c>
      <c r="K100" s="22">
        <v>0</v>
      </c>
      <c r="L100" s="22">
        <v>0</v>
      </c>
      <c r="M100" s="22">
        <v>0</v>
      </c>
      <c r="N100" s="22">
        <v>0</v>
      </c>
    </row>
    <row r="101" spans="1:14" x14ac:dyDescent="0.2">
      <c r="A101" s="20" t="s">
        <v>188</v>
      </c>
      <c r="B101" s="21">
        <v>361</v>
      </c>
      <c r="C101" s="22">
        <v>0</v>
      </c>
      <c r="D101" s="22">
        <v>0</v>
      </c>
      <c r="E101" s="22">
        <v>0</v>
      </c>
      <c r="F101" s="22">
        <v>0</v>
      </c>
      <c r="G101" s="22">
        <v>100</v>
      </c>
      <c r="H101" s="22">
        <v>0</v>
      </c>
      <c r="I101" s="22">
        <v>0</v>
      </c>
      <c r="J101" s="22">
        <v>0</v>
      </c>
      <c r="K101" s="22">
        <v>0</v>
      </c>
      <c r="L101" s="22">
        <v>0</v>
      </c>
      <c r="M101" s="22">
        <v>0</v>
      </c>
      <c r="N101" s="22">
        <v>0</v>
      </c>
    </row>
    <row r="102" spans="1:14" x14ac:dyDescent="0.2">
      <c r="A102" s="20" t="s">
        <v>189</v>
      </c>
      <c r="B102" s="21">
        <v>315</v>
      </c>
      <c r="C102" s="22">
        <v>0</v>
      </c>
      <c r="D102" s="22">
        <v>0</v>
      </c>
      <c r="E102" s="22">
        <v>0</v>
      </c>
      <c r="F102" s="22">
        <v>0</v>
      </c>
      <c r="G102" s="22">
        <v>0</v>
      </c>
      <c r="H102" s="22">
        <v>100</v>
      </c>
      <c r="I102" s="22">
        <v>0</v>
      </c>
      <c r="J102" s="22">
        <v>0</v>
      </c>
      <c r="K102" s="22">
        <v>0</v>
      </c>
      <c r="L102" s="22">
        <v>0</v>
      </c>
      <c r="M102" s="22">
        <v>0</v>
      </c>
      <c r="N102" s="22">
        <v>0</v>
      </c>
    </row>
    <row r="103" spans="1:14" x14ac:dyDescent="0.2">
      <c r="A103" s="20" t="s">
        <v>190</v>
      </c>
      <c r="B103" s="21">
        <v>364</v>
      </c>
      <c r="C103" s="22">
        <v>0</v>
      </c>
      <c r="D103" s="22">
        <v>0</v>
      </c>
      <c r="E103" s="22">
        <v>0</v>
      </c>
      <c r="F103" s="22">
        <v>0</v>
      </c>
      <c r="G103" s="22">
        <v>0</v>
      </c>
      <c r="H103" s="22">
        <v>0</v>
      </c>
      <c r="I103" s="22">
        <v>100</v>
      </c>
      <c r="J103" s="22">
        <v>0</v>
      </c>
      <c r="K103" s="22">
        <v>0</v>
      </c>
      <c r="L103" s="22">
        <v>0</v>
      </c>
      <c r="M103" s="22">
        <v>0</v>
      </c>
      <c r="N103" s="22">
        <v>0</v>
      </c>
    </row>
    <row r="104" spans="1:14" x14ac:dyDescent="0.2">
      <c r="A104" s="20" t="s">
        <v>191</v>
      </c>
      <c r="B104" s="21">
        <v>267</v>
      </c>
      <c r="C104" s="22">
        <v>0</v>
      </c>
      <c r="D104" s="22">
        <v>0</v>
      </c>
      <c r="E104" s="22">
        <v>0</v>
      </c>
      <c r="F104" s="22">
        <v>0</v>
      </c>
      <c r="G104" s="22">
        <v>0</v>
      </c>
      <c r="H104" s="22">
        <v>0</v>
      </c>
      <c r="I104" s="22">
        <v>0</v>
      </c>
      <c r="J104" s="22">
        <v>100</v>
      </c>
      <c r="K104" s="22">
        <v>0</v>
      </c>
      <c r="L104" s="22">
        <v>0</v>
      </c>
      <c r="M104" s="22">
        <v>0</v>
      </c>
      <c r="N104" s="22">
        <v>0</v>
      </c>
    </row>
    <row r="105" spans="1:14" x14ac:dyDescent="0.2">
      <c r="A105" s="20" t="s">
        <v>192</v>
      </c>
      <c r="B105" s="21">
        <v>90</v>
      </c>
      <c r="C105" s="22">
        <v>0</v>
      </c>
      <c r="D105" s="22">
        <v>0</v>
      </c>
      <c r="E105" s="22">
        <v>0</v>
      </c>
      <c r="F105" s="22">
        <v>0</v>
      </c>
      <c r="G105" s="22">
        <v>0</v>
      </c>
      <c r="H105" s="22">
        <v>0</v>
      </c>
      <c r="I105" s="22">
        <v>0</v>
      </c>
      <c r="J105" s="22">
        <v>0</v>
      </c>
      <c r="K105" s="22">
        <v>100</v>
      </c>
      <c r="L105" s="22">
        <v>0</v>
      </c>
      <c r="M105" s="22">
        <v>0</v>
      </c>
      <c r="N105" s="22">
        <v>0</v>
      </c>
    </row>
    <row r="106" spans="1:14" x14ac:dyDescent="0.2">
      <c r="A106" s="20" t="s">
        <v>193</v>
      </c>
      <c r="B106" s="21">
        <v>94</v>
      </c>
      <c r="C106" s="22">
        <v>0</v>
      </c>
      <c r="D106" s="22">
        <v>0</v>
      </c>
      <c r="E106" s="22">
        <v>0</v>
      </c>
      <c r="F106" s="22">
        <v>0</v>
      </c>
      <c r="G106" s="22">
        <v>0</v>
      </c>
      <c r="H106" s="22">
        <v>0</v>
      </c>
      <c r="I106" s="22">
        <v>0</v>
      </c>
      <c r="J106" s="22">
        <v>0</v>
      </c>
      <c r="K106" s="22">
        <v>0</v>
      </c>
      <c r="L106" s="22">
        <v>100</v>
      </c>
      <c r="M106" s="22">
        <v>0</v>
      </c>
      <c r="N106" s="22">
        <v>0</v>
      </c>
    </row>
    <row r="107" spans="1:14" x14ac:dyDescent="0.2">
      <c r="A107" s="20" t="s">
        <v>389</v>
      </c>
      <c r="B107" s="21">
        <v>47</v>
      </c>
      <c r="C107" s="22">
        <v>0</v>
      </c>
      <c r="D107" s="22">
        <v>0</v>
      </c>
      <c r="E107" s="22">
        <v>0</v>
      </c>
      <c r="F107" s="22">
        <v>0</v>
      </c>
      <c r="G107" s="22">
        <v>0</v>
      </c>
      <c r="H107" s="22">
        <v>0</v>
      </c>
      <c r="I107" s="22">
        <v>0</v>
      </c>
      <c r="J107" s="22">
        <v>0</v>
      </c>
      <c r="K107" s="22">
        <v>0</v>
      </c>
      <c r="L107" s="22">
        <v>0</v>
      </c>
      <c r="M107" s="22">
        <v>100</v>
      </c>
      <c r="N107" s="22">
        <v>0</v>
      </c>
    </row>
    <row r="108" spans="1:14" x14ac:dyDescent="0.2">
      <c r="A108" s="20" t="s">
        <v>366</v>
      </c>
      <c r="B108" s="21">
        <v>194</v>
      </c>
      <c r="C108" s="22">
        <v>0</v>
      </c>
      <c r="D108" s="22">
        <v>0</v>
      </c>
      <c r="E108" s="22">
        <v>0</v>
      </c>
      <c r="F108" s="22">
        <v>0</v>
      </c>
      <c r="G108" s="22">
        <v>0</v>
      </c>
      <c r="H108" s="22">
        <v>0</v>
      </c>
      <c r="I108" s="22">
        <v>0</v>
      </c>
      <c r="J108" s="22">
        <v>0</v>
      </c>
      <c r="K108" s="22">
        <v>0</v>
      </c>
      <c r="L108" s="22">
        <v>0</v>
      </c>
      <c r="M108" s="22">
        <v>0</v>
      </c>
      <c r="N108" s="22">
        <v>100</v>
      </c>
    </row>
    <row r="109" spans="1:14" x14ac:dyDescent="0.2">
      <c r="A109" s="9" t="s">
        <v>390</v>
      </c>
      <c r="B109" s="9"/>
      <c r="C109" s="9"/>
      <c r="D109" s="9"/>
      <c r="E109" s="9"/>
      <c r="F109" s="9"/>
      <c r="G109" s="9"/>
      <c r="H109" s="9"/>
      <c r="I109" s="9"/>
      <c r="J109" s="9"/>
      <c r="K109" s="9"/>
      <c r="L109" s="9"/>
      <c r="M109" s="9"/>
      <c r="N109" s="9"/>
    </row>
    <row r="110" spans="1:14" x14ac:dyDescent="0.2">
      <c r="A110" s="20" t="s">
        <v>391</v>
      </c>
      <c r="B110" s="21">
        <v>633</v>
      </c>
      <c r="C110" s="22">
        <v>2.3696679999999999</v>
      </c>
      <c r="D110" s="22">
        <v>6.477093</v>
      </c>
      <c r="E110" s="22">
        <v>13.42812</v>
      </c>
      <c r="F110" s="22">
        <v>12.954186</v>
      </c>
      <c r="G110" s="22">
        <v>13.902054</v>
      </c>
      <c r="H110" s="22">
        <v>11.848341</v>
      </c>
      <c r="I110" s="22">
        <v>12.480252999999999</v>
      </c>
      <c r="J110" s="22">
        <v>9.7946290000000005</v>
      </c>
      <c r="K110" s="22">
        <v>3.1595580000000001</v>
      </c>
      <c r="L110" s="22">
        <v>4.1074250000000001</v>
      </c>
      <c r="M110" s="22">
        <v>2.053712</v>
      </c>
      <c r="N110" s="22">
        <v>7.4249609999999997</v>
      </c>
    </row>
    <row r="111" spans="1:14" x14ac:dyDescent="0.2">
      <c r="A111" s="20" t="s">
        <v>392</v>
      </c>
      <c r="B111" s="21">
        <v>1123</v>
      </c>
      <c r="C111" s="22">
        <v>2.2261799999999998</v>
      </c>
      <c r="D111" s="22">
        <v>7.5690119999999999</v>
      </c>
      <c r="E111" s="22">
        <v>10.418521999999999</v>
      </c>
      <c r="F111" s="22">
        <v>16.028494999999999</v>
      </c>
      <c r="G111" s="22">
        <v>12.644702000000001</v>
      </c>
      <c r="H111" s="22">
        <v>12.644702000000001</v>
      </c>
      <c r="I111" s="22">
        <v>13.089938</v>
      </c>
      <c r="J111" s="22">
        <v>9.5280500000000004</v>
      </c>
      <c r="K111" s="22">
        <v>3.5618880000000002</v>
      </c>
      <c r="L111" s="22">
        <v>3.4728409999999998</v>
      </c>
      <c r="M111" s="22">
        <v>2.0480849999999999</v>
      </c>
      <c r="N111" s="22">
        <v>6.7675869999999998</v>
      </c>
    </row>
    <row r="112" spans="1:14" x14ac:dyDescent="0.2">
      <c r="A112" s="20" t="s">
        <v>393</v>
      </c>
      <c r="B112" s="21">
        <v>660</v>
      </c>
      <c r="C112" s="22">
        <v>1.3636360000000001</v>
      </c>
      <c r="D112" s="22">
        <v>8.7878790000000002</v>
      </c>
      <c r="E112" s="22">
        <v>11.060606</v>
      </c>
      <c r="F112" s="22">
        <v>12.424242</v>
      </c>
      <c r="G112" s="22">
        <v>14.848485</v>
      </c>
      <c r="H112" s="22">
        <v>10.30303</v>
      </c>
      <c r="I112" s="22">
        <v>16.818182</v>
      </c>
      <c r="J112" s="22">
        <v>9.6969700000000003</v>
      </c>
      <c r="K112" s="22">
        <v>3.1818179999999998</v>
      </c>
      <c r="L112" s="22">
        <v>3.1818179999999998</v>
      </c>
      <c r="M112" s="22">
        <v>0.90909099999999998</v>
      </c>
      <c r="N112" s="22">
        <v>7.4242419999999996</v>
      </c>
    </row>
    <row r="113" spans="1:14" x14ac:dyDescent="0.2">
      <c r="A113" s="20" t="s">
        <v>394</v>
      </c>
      <c r="B113" s="21">
        <v>261</v>
      </c>
      <c r="C113" s="22">
        <v>1.9157090000000001</v>
      </c>
      <c r="D113" s="22">
        <v>4.5977009999999998</v>
      </c>
      <c r="E113" s="22">
        <v>13.409962</v>
      </c>
      <c r="F113" s="22">
        <v>15.708812</v>
      </c>
      <c r="G113" s="22">
        <v>12.643678</v>
      </c>
      <c r="H113" s="22">
        <v>11.494253</v>
      </c>
      <c r="I113" s="22">
        <v>10.344828</v>
      </c>
      <c r="J113" s="22">
        <v>13.026820000000001</v>
      </c>
      <c r="K113" s="22">
        <v>3.4482759999999999</v>
      </c>
      <c r="L113" s="22">
        <v>3.065134</v>
      </c>
      <c r="M113" s="22">
        <v>1.9157090000000001</v>
      </c>
      <c r="N113" s="22">
        <v>8.429119</v>
      </c>
    </row>
    <row r="114" spans="1:14" x14ac:dyDescent="0.2">
      <c r="A114" s="9" t="s">
        <v>395</v>
      </c>
      <c r="B114" s="9"/>
      <c r="C114" s="9"/>
      <c r="D114" s="9"/>
      <c r="E114" s="9"/>
      <c r="F114" s="9"/>
      <c r="G114" s="9"/>
      <c r="H114" s="9"/>
      <c r="I114" s="9"/>
      <c r="J114" s="9"/>
      <c r="K114" s="9"/>
      <c r="L114" s="9"/>
      <c r="M114" s="9"/>
      <c r="N114" s="9"/>
    </row>
    <row r="115" spans="1:14" x14ac:dyDescent="0.2">
      <c r="A115" s="20" t="s">
        <v>396</v>
      </c>
      <c r="B115" s="21">
        <v>329</v>
      </c>
      <c r="C115" s="22">
        <v>2.1276600000000001</v>
      </c>
      <c r="D115" s="22">
        <v>9.7264440000000008</v>
      </c>
      <c r="E115" s="22">
        <v>13.981763000000001</v>
      </c>
      <c r="F115" s="22">
        <v>17.325227999999999</v>
      </c>
      <c r="G115" s="22">
        <v>13.069909000000001</v>
      </c>
      <c r="H115" s="22">
        <v>9.7264440000000008</v>
      </c>
      <c r="I115" s="22">
        <v>12.158054999999999</v>
      </c>
      <c r="J115" s="22">
        <v>9.4224920000000001</v>
      </c>
      <c r="K115" s="22">
        <v>2.1276600000000001</v>
      </c>
      <c r="L115" s="22">
        <v>1.8237080000000001</v>
      </c>
      <c r="M115" s="22">
        <v>1.8237080000000001</v>
      </c>
      <c r="N115" s="22">
        <v>6.6869300000000003</v>
      </c>
    </row>
    <row r="116" spans="1:14" x14ac:dyDescent="0.2">
      <c r="A116" s="20" t="s">
        <v>397</v>
      </c>
      <c r="B116" s="21">
        <v>828</v>
      </c>
      <c r="C116" s="22">
        <v>2.1739130000000002</v>
      </c>
      <c r="D116" s="22">
        <v>6.1594199999999999</v>
      </c>
      <c r="E116" s="22">
        <v>9.7826090000000008</v>
      </c>
      <c r="F116" s="22">
        <v>15.217390999999999</v>
      </c>
      <c r="G116" s="22">
        <v>12.560385999999999</v>
      </c>
      <c r="H116" s="22">
        <v>12.922705000000001</v>
      </c>
      <c r="I116" s="22">
        <v>15.700483</v>
      </c>
      <c r="J116" s="22">
        <v>10.144928</v>
      </c>
      <c r="K116" s="22">
        <v>3.8647339999999999</v>
      </c>
      <c r="L116" s="22">
        <v>3.8647339999999999</v>
      </c>
      <c r="M116" s="22">
        <v>1.5700480000000001</v>
      </c>
      <c r="N116" s="22">
        <v>6.0386470000000001</v>
      </c>
    </row>
    <row r="117" spans="1:14" x14ac:dyDescent="0.2">
      <c r="A117" s="20" t="s">
        <v>879</v>
      </c>
      <c r="B117" s="21">
        <v>499</v>
      </c>
      <c r="C117" s="22">
        <v>1.6032059999999999</v>
      </c>
      <c r="D117" s="22">
        <v>6.2124249999999996</v>
      </c>
      <c r="E117" s="22">
        <v>11.422846</v>
      </c>
      <c r="F117" s="22">
        <v>11.022043999999999</v>
      </c>
      <c r="G117" s="22">
        <v>15.030060000000001</v>
      </c>
      <c r="H117" s="22">
        <v>11.022043999999999</v>
      </c>
      <c r="I117" s="22">
        <v>14.428858</v>
      </c>
      <c r="J117" s="22">
        <v>11.422846</v>
      </c>
      <c r="K117" s="22">
        <v>4.4088180000000001</v>
      </c>
      <c r="L117" s="22">
        <v>4.8096189999999996</v>
      </c>
      <c r="M117" s="22">
        <v>1.803607</v>
      </c>
      <c r="N117" s="22">
        <v>6.8136270000000003</v>
      </c>
    </row>
    <row r="118" spans="1:14" x14ac:dyDescent="0.2">
      <c r="A118" s="20" t="s">
        <v>398</v>
      </c>
      <c r="B118" s="21">
        <v>468</v>
      </c>
      <c r="C118" s="22">
        <v>1.4957260000000001</v>
      </c>
      <c r="D118" s="22">
        <v>8.1196579999999994</v>
      </c>
      <c r="E118" s="22">
        <v>10.897436000000001</v>
      </c>
      <c r="F118" s="22">
        <v>15.384615</v>
      </c>
      <c r="G118" s="22">
        <v>13.461537999999999</v>
      </c>
      <c r="H118" s="22">
        <v>12.820513</v>
      </c>
      <c r="I118" s="22">
        <v>12.179487</v>
      </c>
      <c r="J118" s="22">
        <v>9.188034</v>
      </c>
      <c r="K118" s="22">
        <v>3.2051280000000002</v>
      </c>
      <c r="L118" s="22">
        <v>3.418803</v>
      </c>
      <c r="M118" s="22">
        <v>2.136752</v>
      </c>
      <c r="N118" s="22">
        <v>7.6923079999999997</v>
      </c>
    </row>
    <row r="119" spans="1:14" x14ac:dyDescent="0.2">
      <c r="A119" s="20" t="s">
        <v>399</v>
      </c>
      <c r="B119" s="21">
        <v>257</v>
      </c>
      <c r="C119" s="22">
        <v>2.723735</v>
      </c>
      <c r="D119" s="22">
        <v>6.2256809999999998</v>
      </c>
      <c r="E119" s="22">
        <v>10.505837</v>
      </c>
      <c r="F119" s="22">
        <v>15.564202</v>
      </c>
      <c r="G119" s="22">
        <v>15.953307000000001</v>
      </c>
      <c r="H119" s="22">
        <v>13.229571999999999</v>
      </c>
      <c r="I119" s="22">
        <v>9.7276260000000008</v>
      </c>
      <c r="J119" s="22">
        <v>8.5603110000000004</v>
      </c>
      <c r="K119" s="22">
        <v>2.723735</v>
      </c>
      <c r="L119" s="22">
        <v>3.891051</v>
      </c>
      <c r="M119" s="22">
        <v>1.9455249999999999</v>
      </c>
      <c r="N119" s="22">
        <v>8.9494159999999994</v>
      </c>
    </row>
    <row r="120" spans="1:14" x14ac:dyDescent="0.2">
      <c r="A120" s="20" t="s">
        <v>400</v>
      </c>
      <c r="B120" s="21">
        <v>296</v>
      </c>
      <c r="C120" s="22">
        <v>2.364865</v>
      </c>
      <c r="D120" s="22">
        <v>9.4594590000000007</v>
      </c>
      <c r="E120" s="22">
        <v>16.216215999999999</v>
      </c>
      <c r="F120" s="22">
        <v>11.824324000000001</v>
      </c>
      <c r="G120" s="22">
        <v>11.824324000000001</v>
      </c>
      <c r="H120" s="22">
        <v>9.1216220000000003</v>
      </c>
      <c r="I120" s="22">
        <v>13.513514000000001</v>
      </c>
      <c r="J120" s="22">
        <v>10.135135</v>
      </c>
      <c r="K120" s="22">
        <v>2.364865</v>
      </c>
      <c r="L120" s="22">
        <v>2.0270269999999999</v>
      </c>
      <c r="M120" s="22">
        <v>1.351351</v>
      </c>
      <c r="N120" s="22">
        <v>9.7972970000000004</v>
      </c>
    </row>
    <row r="121" spans="1:14" x14ac:dyDescent="0.2">
      <c r="A121" s="9" t="s">
        <v>401</v>
      </c>
      <c r="B121" s="9"/>
      <c r="C121" s="9"/>
      <c r="D121" s="9"/>
      <c r="E121" s="9"/>
      <c r="F121" s="9"/>
      <c r="G121" s="9"/>
      <c r="H121" s="9"/>
      <c r="I121" s="9"/>
      <c r="J121" s="9"/>
      <c r="K121" s="9"/>
      <c r="L121" s="9"/>
      <c r="M121" s="9"/>
      <c r="N121" s="9"/>
    </row>
    <row r="122" spans="1:14" x14ac:dyDescent="0.2">
      <c r="A122" s="20" t="s">
        <v>878</v>
      </c>
      <c r="B122" s="21">
        <v>116</v>
      </c>
      <c r="C122" s="22">
        <v>0.86206899999999997</v>
      </c>
      <c r="D122" s="22">
        <v>10.344828</v>
      </c>
      <c r="E122" s="22">
        <v>15.517241</v>
      </c>
      <c r="F122" s="22">
        <v>23.275862</v>
      </c>
      <c r="G122" s="22">
        <v>13.793103</v>
      </c>
      <c r="H122" s="22">
        <v>12.931034</v>
      </c>
      <c r="I122" s="22">
        <v>6.0344829999999998</v>
      </c>
      <c r="J122" s="22">
        <v>7.7586209999999998</v>
      </c>
      <c r="K122" s="22">
        <v>0.86206899999999997</v>
      </c>
      <c r="L122" s="22">
        <v>2.5862069999999999</v>
      </c>
      <c r="M122" s="22">
        <v>1.7241379999999999</v>
      </c>
      <c r="N122" s="22">
        <v>4.3103449999999999</v>
      </c>
    </row>
    <row r="123" spans="1:14" x14ac:dyDescent="0.2">
      <c r="A123" s="20" t="s">
        <v>402</v>
      </c>
      <c r="B123" s="21">
        <v>213</v>
      </c>
      <c r="C123" s="22">
        <v>2.8169010000000001</v>
      </c>
      <c r="D123" s="22">
        <v>9.3896709999999999</v>
      </c>
      <c r="E123" s="22">
        <v>13.14554</v>
      </c>
      <c r="F123" s="22">
        <v>14.084507</v>
      </c>
      <c r="G123" s="22">
        <v>12.676056000000001</v>
      </c>
      <c r="H123" s="22">
        <v>7.9812209999999997</v>
      </c>
      <c r="I123" s="22">
        <v>15.492958</v>
      </c>
      <c r="J123" s="22">
        <v>10.328638</v>
      </c>
      <c r="K123" s="22">
        <v>2.8169010000000001</v>
      </c>
      <c r="L123" s="22">
        <v>1.4084509999999999</v>
      </c>
      <c r="M123" s="22">
        <v>1.877934</v>
      </c>
      <c r="N123" s="22">
        <v>7.9812209999999997</v>
      </c>
    </row>
    <row r="124" spans="1:14" x14ac:dyDescent="0.2">
      <c r="A124" s="20" t="s">
        <v>397</v>
      </c>
      <c r="B124" s="21">
        <v>828</v>
      </c>
      <c r="C124" s="22">
        <v>2.1739130000000002</v>
      </c>
      <c r="D124" s="22">
        <v>6.1594199999999999</v>
      </c>
      <c r="E124" s="22">
        <v>9.7826090000000008</v>
      </c>
      <c r="F124" s="22">
        <v>15.217390999999999</v>
      </c>
      <c r="G124" s="22">
        <v>12.560385999999999</v>
      </c>
      <c r="H124" s="22">
        <v>12.922705000000001</v>
      </c>
      <c r="I124" s="22">
        <v>15.700483</v>
      </c>
      <c r="J124" s="22">
        <v>10.144928</v>
      </c>
      <c r="K124" s="22">
        <v>3.8647339999999999</v>
      </c>
      <c r="L124" s="22">
        <v>3.8647339999999999</v>
      </c>
      <c r="M124" s="22">
        <v>1.5700480000000001</v>
      </c>
      <c r="N124" s="22">
        <v>6.0386470000000001</v>
      </c>
    </row>
    <row r="125" spans="1:14" x14ac:dyDescent="0.2">
      <c r="A125" s="20" t="s">
        <v>403</v>
      </c>
      <c r="B125" s="21">
        <v>133</v>
      </c>
      <c r="C125" s="22">
        <v>2.2556389999999999</v>
      </c>
      <c r="D125" s="22">
        <v>2.2556389999999999</v>
      </c>
      <c r="E125" s="22">
        <v>7.5187970000000002</v>
      </c>
      <c r="F125" s="22">
        <v>9.0225559999999998</v>
      </c>
      <c r="G125" s="22">
        <v>15.789474</v>
      </c>
      <c r="H125" s="22">
        <v>11.278195</v>
      </c>
      <c r="I125" s="22">
        <v>18.796991999999999</v>
      </c>
      <c r="J125" s="22">
        <v>15.037594</v>
      </c>
      <c r="K125" s="22">
        <v>6.0150379999999997</v>
      </c>
      <c r="L125" s="22">
        <v>4.5112779999999999</v>
      </c>
      <c r="M125" s="22">
        <v>0.75187999999999999</v>
      </c>
      <c r="N125" s="22">
        <v>6.7669170000000003</v>
      </c>
    </row>
    <row r="126" spans="1:14" x14ac:dyDescent="0.2">
      <c r="A126" s="20" t="s">
        <v>404</v>
      </c>
      <c r="B126" s="21">
        <v>120</v>
      </c>
      <c r="C126" s="22">
        <v>0.83333299999999999</v>
      </c>
      <c r="D126" s="22">
        <v>8.3333329999999997</v>
      </c>
      <c r="E126" s="22">
        <v>15.833333</v>
      </c>
      <c r="F126" s="22">
        <v>12.5</v>
      </c>
      <c r="G126" s="22">
        <v>18.333333</v>
      </c>
      <c r="H126" s="22">
        <v>7.5</v>
      </c>
      <c r="I126" s="22">
        <v>10.833333</v>
      </c>
      <c r="J126" s="22">
        <v>10</v>
      </c>
      <c r="K126" s="22">
        <v>2.5</v>
      </c>
      <c r="L126" s="22">
        <v>4.1666670000000003</v>
      </c>
      <c r="M126" s="22">
        <v>2.5</v>
      </c>
      <c r="N126" s="22">
        <v>6.6666670000000003</v>
      </c>
    </row>
    <row r="127" spans="1:14" x14ac:dyDescent="0.2">
      <c r="A127" s="20" t="s">
        <v>405</v>
      </c>
      <c r="B127" s="21">
        <v>246</v>
      </c>
      <c r="C127" s="22">
        <v>1.6260159999999999</v>
      </c>
      <c r="D127" s="22">
        <v>7.3170729999999997</v>
      </c>
      <c r="E127" s="22">
        <v>11.382114</v>
      </c>
      <c r="F127" s="22">
        <v>11.382114</v>
      </c>
      <c r="G127" s="22">
        <v>13.00813</v>
      </c>
      <c r="H127" s="22">
        <v>12.601626</v>
      </c>
      <c r="I127" s="22">
        <v>13.821137999999999</v>
      </c>
      <c r="J127" s="22">
        <v>10.162602</v>
      </c>
      <c r="K127" s="22">
        <v>4.4715449999999999</v>
      </c>
      <c r="L127" s="22">
        <v>5.2845529999999998</v>
      </c>
      <c r="M127" s="22">
        <v>2.0325199999999999</v>
      </c>
      <c r="N127" s="22">
        <v>6.9105689999999997</v>
      </c>
    </row>
    <row r="128" spans="1:14" x14ac:dyDescent="0.2">
      <c r="A128" s="20" t="s">
        <v>398</v>
      </c>
      <c r="B128" s="21">
        <v>468</v>
      </c>
      <c r="C128" s="22">
        <v>1.4957260000000001</v>
      </c>
      <c r="D128" s="22">
        <v>8.1196579999999994</v>
      </c>
      <c r="E128" s="22">
        <v>10.897436000000001</v>
      </c>
      <c r="F128" s="22">
        <v>15.384615</v>
      </c>
      <c r="G128" s="22">
        <v>13.461537999999999</v>
      </c>
      <c r="H128" s="22">
        <v>12.820513</v>
      </c>
      <c r="I128" s="22">
        <v>12.179487</v>
      </c>
      <c r="J128" s="22">
        <v>9.188034</v>
      </c>
      <c r="K128" s="22">
        <v>3.2051280000000002</v>
      </c>
      <c r="L128" s="22">
        <v>3.418803</v>
      </c>
      <c r="M128" s="22">
        <v>2.136752</v>
      </c>
      <c r="N128" s="22">
        <v>7.6923079999999997</v>
      </c>
    </row>
    <row r="129" spans="1:14" x14ac:dyDescent="0.2">
      <c r="A129" s="20" t="s">
        <v>406</v>
      </c>
      <c r="B129" s="21">
        <v>180</v>
      </c>
      <c r="C129" s="22">
        <v>3.3333330000000001</v>
      </c>
      <c r="D129" s="22">
        <v>6.1111110000000002</v>
      </c>
      <c r="E129" s="22">
        <v>10.555555999999999</v>
      </c>
      <c r="F129" s="22">
        <v>13.333333</v>
      </c>
      <c r="G129" s="22">
        <v>16.111111000000001</v>
      </c>
      <c r="H129" s="22">
        <v>10</v>
      </c>
      <c r="I129" s="22">
        <v>10</v>
      </c>
      <c r="J129" s="22">
        <v>11.111110999999999</v>
      </c>
      <c r="K129" s="22">
        <v>3.3333330000000001</v>
      </c>
      <c r="L129" s="22">
        <v>4.4444439999999998</v>
      </c>
      <c r="M129" s="22">
        <v>2.2222219999999999</v>
      </c>
      <c r="N129" s="22">
        <v>9.4444440000000007</v>
      </c>
    </row>
    <row r="130" spans="1:14" x14ac:dyDescent="0.2">
      <c r="A130" s="20" t="s">
        <v>407</v>
      </c>
      <c r="B130" s="21">
        <v>77</v>
      </c>
      <c r="C130" s="22">
        <v>1.2987010000000001</v>
      </c>
      <c r="D130" s="22">
        <v>6.493506</v>
      </c>
      <c r="E130" s="22">
        <v>10.389609999999999</v>
      </c>
      <c r="F130" s="22">
        <v>20.779221</v>
      </c>
      <c r="G130" s="22">
        <v>15.584415999999999</v>
      </c>
      <c r="H130" s="22">
        <v>20.779221</v>
      </c>
      <c r="I130" s="22">
        <v>9.0909089999999999</v>
      </c>
      <c r="J130" s="22">
        <v>2.5974029999999999</v>
      </c>
      <c r="K130" s="22">
        <v>1.2987010000000001</v>
      </c>
      <c r="L130" s="22">
        <v>2.5974029999999999</v>
      </c>
      <c r="M130" s="22">
        <v>1.2987010000000001</v>
      </c>
      <c r="N130" s="22">
        <v>7.7922079999999996</v>
      </c>
    </row>
    <row r="131" spans="1:14" x14ac:dyDescent="0.2">
      <c r="A131" s="33" t="s">
        <v>400</v>
      </c>
      <c r="B131" s="34">
        <v>296</v>
      </c>
      <c r="C131" s="35">
        <v>2.364865</v>
      </c>
      <c r="D131" s="35">
        <v>9.4594590000000007</v>
      </c>
      <c r="E131" s="35">
        <v>16.216215999999999</v>
      </c>
      <c r="F131" s="35">
        <v>11.824324000000001</v>
      </c>
      <c r="G131" s="35">
        <v>11.824324000000001</v>
      </c>
      <c r="H131" s="35">
        <v>9.1216220000000003</v>
      </c>
      <c r="I131" s="35">
        <v>13.513514000000001</v>
      </c>
      <c r="J131" s="35">
        <v>10.135135</v>
      </c>
      <c r="K131" s="35">
        <v>2.364865</v>
      </c>
      <c r="L131" s="35">
        <v>2.0270269999999999</v>
      </c>
      <c r="M131" s="35">
        <v>1.351351</v>
      </c>
      <c r="N131" s="35">
        <v>9.7972970000000004</v>
      </c>
    </row>
  </sheetData>
  <phoneticPr fontId="2"/>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4290B-5E36-4ED2-B2B4-1E2CFF0C08F2}">
  <dimension ref="A1:J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0" x14ac:dyDescent="0.2">
      <c r="A1" s="11" t="s">
        <v>3</v>
      </c>
      <c r="B1" s="7"/>
    </row>
    <row r="2" spans="1:10" x14ac:dyDescent="0.2">
      <c r="A2" s="15" t="str">
        <f xml:space="preserve"> HYPERLINK("#'目次'!B16","[10]")</f>
        <v>[10]</v>
      </c>
      <c r="B2" s="23" t="s">
        <v>334</v>
      </c>
    </row>
    <row r="3" spans="1:10" x14ac:dyDescent="0.2">
      <c r="A3" s="7" t="s">
        <v>3</v>
      </c>
      <c r="B3" s="8" t="s">
        <v>2</v>
      </c>
    </row>
    <row r="4" spans="1:10" x14ac:dyDescent="0.2">
      <c r="A4" s="7" t="s">
        <v>3</v>
      </c>
      <c r="B4" s="8" t="s">
        <v>1</v>
      </c>
    </row>
    <row r="5" spans="1:10" x14ac:dyDescent="0.2">
      <c r="A5" s="7" t="s">
        <v>3</v>
      </c>
      <c r="B5" s="8" t="s">
        <v>0</v>
      </c>
    </row>
    <row r="6" spans="1:10" s="18" customFormat="1" ht="25.2" x14ac:dyDescent="0.2">
      <c r="A6" s="16" t="s">
        <v>3</v>
      </c>
      <c r="B6" s="17" t="s">
        <v>335</v>
      </c>
      <c r="C6" s="17" t="s">
        <v>424</v>
      </c>
      <c r="D6" s="17" t="s">
        <v>425</v>
      </c>
      <c r="E6" s="17" t="s">
        <v>426</v>
      </c>
      <c r="F6" s="17" t="s">
        <v>427</v>
      </c>
      <c r="G6" s="17" t="s">
        <v>428</v>
      </c>
      <c r="H6" s="17" t="s">
        <v>366</v>
      </c>
      <c r="I6" s="17" t="s">
        <v>429</v>
      </c>
      <c r="J6" s="17" t="s">
        <v>430</v>
      </c>
    </row>
    <row r="7" spans="1:10" x14ac:dyDescent="0.2">
      <c r="A7" s="19" t="s">
        <v>338</v>
      </c>
      <c r="B7" s="10">
        <v>2677</v>
      </c>
      <c r="C7" s="13">
        <v>14.194993999999999</v>
      </c>
      <c r="D7" s="13">
        <v>18.266715999999999</v>
      </c>
      <c r="E7" s="13">
        <v>41.613746999999996</v>
      </c>
      <c r="F7" s="13">
        <v>19.462084000000001</v>
      </c>
      <c r="G7" s="13">
        <v>4.8188269999999997</v>
      </c>
      <c r="H7" s="13">
        <v>1.6436310000000001</v>
      </c>
      <c r="I7" s="13">
        <v>32.461711000000001</v>
      </c>
      <c r="J7" s="13">
        <v>24.280911</v>
      </c>
    </row>
    <row r="8" spans="1:10" x14ac:dyDescent="0.2">
      <c r="A8" s="9" t="s">
        <v>339</v>
      </c>
      <c r="B8" s="9"/>
      <c r="C8" s="9"/>
      <c r="D8" s="9"/>
      <c r="E8" s="9"/>
      <c r="F8" s="9"/>
      <c r="G8" s="9"/>
      <c r="H8" s="9"/>
      <c r="I8" s="9"/>
      <c r="J8" s="9"/>
    </row>
    <row r="9" spans="1:10" x14ac:dyDescent="0.2">
      <c r="A9" s="20" t="s">
        <v>340</v>
      </c>
      <c r="B9" s="21">
        <v>1277</v>
      </c>
      <c r="C9" s="22">
        <v>16.131557999999998</v>
      </c>
      <c r="D9" s="22">
        <v>19.498825</v>
      </c>
      <c r="E9" s="22">
        <v>39.310884999999999</v>
      </c>
      <c r="F9" s="22">
        <v>18.559123</v>
      </c>
      <c r="G9" s="22">
        <v>5.0117459999999996</v>
      </c>
      <c r="H9" s="22">
        <v>1.487862</v>
      </c>
      <c r="I9" s="22">
        <v>35.630383999999999</v>
      </c>
      <c r="J9" s="22">
        <v>23.570868999999998</v>
      </c>
    </row>
    <row r="10" spans="1:10" x14ac:dyDescent="0.2">
      <c r="A10" s="20" t="s">
        <v>341</v>
      </c>
      <c r="B10" s="21">
        <v>1400</v>
      </c>
      <c r="C10" s="22">
        <v>12.428571</v>
      </c>
      <c r="D10" s="22">
        <v>17.142856999999999</v>
      </c>
      <c r="E10" s="22">
        <v>43.714286000000001</v>
      </c>
      <c r="F10" s="22">
        <v>20.285713999999999</v>
      </c>
      <c r="G10" s="22">
        <v>4.6428570000000002</v>
      </c>
      <c r="H10" s="22">
        <v>1.785714</v>
      </c>
      <c r="I10" s="22">
        <v>29.571428999999998</v>
      </c>
      <c r="J10" s="22">
        <v>24.928571000000002</v>
      </c>
    </row>
    <row r="11" spans="1:10" x14ac:dyDescent="0.2">
      <c r="A11" s="9" t="s">
        <v>342</v>
      </c>
      <c r="B11" s="9"/>
      <c r="C11" s="9"/>
      <c r="D11" s="9"/>
      <c r="E11" s="9"/>
      <c r="F11" s="9"/>
      <c r="G11" s="9"/>
      <c r="H11" s="9"/>
      <c r="I11" s="9"/>
      <c r="J11" s="9"/>
    </row>
    <row r="12" spans="1:10" x14ac:dyDescent="0.2">
      <c r="A12" s="20" t="s">
        <v>343</v>
      </c>
      <c r="B12" s="21">
        <v>610</v>
      </c>
      <c r="C12" s="22">
        <v>18.032786999999999</v>
      </c>
      <c r="D12" s="22">
        <v>23.114754000000001</v>
      </c>
      <c r="E12" s="22">
        <v>41.311475000000002</v>
      </c>
      <c r="F12" s="22">
        <v>13.442622999999999</v>
      </c>
      <c r="G12" s="22">
        <v>3.4426230000000002</v>
      </c>
      <c r="H12" s="22">
        <v>0.65573800000000004</v>
      </c>
      <c r="I12" s="22">
        <v>41.147540999999997</v>
      </c>
      <c r="J12" s="22">
        <v>16.885245999999999</v>
      </c>
    </row>
    <row r="13" spans="1:10" x14ac:dyDescent="0.2">
      <c r="A13" s="20" t="s">
        <v>344</v>
      </c>
      <c r="B13" s="21">
        <v>755</v>
      </c>
      <c r="C13" s="22">
        <v>16.291391000000001</v>
      </c>
      <c r="D13" s="22">
        <v>18.940397000000001</v>
      </c>
      <c r="E13" s="22">
        <v>43.443708999999998</v>
      </c>
      <c r="F13" s="22">
        <v>16.688742000000001</v>
      </c>
      <c r="G13" s="22">
        <v>2.6490070000000001</v>
      </c>
      <c r="H13" s="22">
        <v>1.986755</v>
      </c>
      <c r="I13" s="22">
        <v>35.231788000000002</v>
      </c>
      <c r="J13" s="22">
        <v>19.337748000000001</v>
      </c>
    </row>
    <row r="14" spans="1:10" x14ac:dyDescent="0.2">
      <c r="A14" s="20" t="s">
        <v>345</v>
      </c>
      <c r="B14" s="21">
        <v>601</v>
      </c>
      <c r="C14" s="22">
        <v>11.813644</v>
      </c>
      <c r="D14" s="22">
        <v>18.302828999999999</v>
      </c>
      <c r="E14" s="22">
        <v>41.098170000000003</v>
      </c>
      <c r="F14" s="22">
        <v>21.797004999999999</v>
      </c>
      <c r="G14" s="22">
        <v>4.825291</v>
      </c>
      <c r="H14" s="22">
        <v>2.163062</v>
      </c>
      <c r="I14" s="22">
        <v>30.116472999999999</v>
      </c>
      <c r="J14" s="22">
        <v>26.622295999999999</v>
      </c>
    </row>
    <row r="15" spans="1:10" x14ac:dyDescent="0.2">
      <c r="A15" s="20" t="s">
        <v>346</v>
      </c>
      <c r="B15" s="21">
        <v>425</v>
      </c>
      <c r="C15" s="22">
        <v>12.941176</v>
      </c>
      <c r="D15" s="22">
        <v>13.882353</v>
      </c>
      <c r="E15" s="22">
        <v>40.705882000000003</v>
      </c>
      <c r="F15" s="22">
        <v>24.470587999999999</v>
      </c>
      <c r="G15" s="22">
        <v>6.5882350000000001</v>
      </c>
      <c r="H15" s="22">
        <v>1.4117649999999999</v>
      </c>
      <c r="I15" s="22">
        <v>26.823529000000001</v>
      </c>
      <c r="J15" s="22">
        <v>31.058824000000001</v>
      </c>
    </row>
    <row r="16" spans="1:10" x14ac:dyDescent="0.2">
      <c r="A16" s="20" t="s">
        <v>347</v>
      </c>
      <c r="B16" s="21">
        <v>217</v>
      </c>
      <c r="C16" s="22">
        <v>7.373272</v>
      </c>
      <c r="D16" s="22">
        <v>13.364055</v>
      </c>
      <c r="E16" s="22">
        <v>40.092165999999999</v>
      </c>
      <c r="F16" s="22">
        <v>26.728110999999998</v>
      </c>
      <c r="G16" s="22">
        <v>10.138249</v>
      </c>
      <c r="H16" s="22">
        <v>2.3041469999999999</v>
      </c>
      <c r="I16" s="22">
        <v>20.737327000000001</v>
      </c>
      <c r="J16" s="22">
        <v>36.866359000000003</v>
      </c>
    </row>
    <row r="17" spans="1:10" x14ac:dyDescent="0.2">
      <c r="A17" s="20" t="s">
        <v>348</v>
      </c>
      <c r="B17" s="21">
        <v>56</v>
      </c>
      <c r="C17" s="22">
        <v>8.9285709999999998</v>
      </c>
      <c r="D17" s="22">
        <v>10.714286</v>
      </c>
      <c r="E17" s="22">
        <v>39.285713999999999</v>
      </c>
      <c r="F17" s="22">
        <v>28.571428999999998</v>
      </c>
      <c r="G17" s="22">
        <v>10.714286</v>
      </c>
      <c r="H17" s="22">
        <v>1.785714</v>
      </c>
      <c r="I17" s="22">
        <v>19.642856999999999</v>
      </c>
      <c r="J17" s="22">
        <v>39.285713999999999</v>
      </c>
    </row>
    <row r="18" spans="1:10" x14ac:dyDescent="0.2">
      <c r="A18" s="20" t="s">
        <v>349</v>
      </c>
      <c r="B18" s="21">
        <v>13</v>
      </c>
      <c r="C18" s="22">
        <v>0</v>
      </c>
      <c r="D18" s="22">
        <v>7.6923079999999997</v>
      </c>
      <c r="E18" s="22">
        <v>38.461537999999997</v>
      </c>
      <c r="F18" s="22">
        <v>30.769231000000001</v>
      </c>
      <c r="G18" s="22">
        <v>23.076923000000001</v>
      </c>
      <c r="H18" s="22">
        <v>0</v>
      </c>
      <c r="I18" s="22">
        <v>7.6923079999999997</v>
      </c>
      <c r="J18" s="22">
        <v>53.846153999999999</v>
      </c>
    </row>
    <row r="19" spans="1:10" x14ac:dyDescent="0.2">
      <c r="A19" s="20" t="s">
        <v>350</v>
      </c>
      <c r="B19" s="21">
        <v>1365</v>
      </c>
      <c r="C19" s="22">
        <v>17.069597000000002</v>
      </c>
      <c r="D19" s="22">
        <v>20.805861</v>
      </c>
      <c r="E19" s="22">
        <v>42.490842000000001</v>
      </c>
      <c r="F19" s="22">
        <v>15.238095</v>
      </c>
      <c r="G19" s="22">
        <v>3.003663</v>
      </c>
      <c r="H19" s="22">
        <v>1.3919410000000001</v>
      </c>
      <c r="I19" s="22">
        <v>37.875458000000002</v>
      </c>
      <c r="J19" s="22">
        <v>18.241758000000001</v>
      </c>
    </row>
    <row r="20" spans="1:10" x14ac:dyDescent="0.2">
      <c r="A20" s="20" t="s">
        <v>351</v>
      </c>
      <c r="B20" s="21">
        <v>1026</v>
      </c>
      <c r="C20" s="22">
        <v>12.280702</v>
      </c>
      <c r="D20" s="22">
        <v>16.471734999999999</v>
      </c>
      <c r="E20" s="22">
        <v>40.935673000000001</v>
      </c>
      <c r="F20" s="22">
        <v>22.904482999999999</v>
      </c>
      <c r="G20" s="22">
        <v>5.5555560000000002</v>
      </c>
      <c r="H20" s="22">
        <v>1.8518520000000001</v>
      </c>
      <c r="I20" s="22">
        <v>28.752437</v>
      </c>
      <c r="J20" s="22">
        <v>28.460038999999998</v>
      </c>
    </row>
    <row r="21" spans="1:10" x14ac:dyDescent="0.2">
      <c r="A21" s="20" t="s">
        <v>352</v>
      </c>
      <c r="B21" s="21">
        <v>286</v>
      </c>
      <c r="C21" s="22">
        <v>7.342657</v>
      </c>
      <c r="D21" s="22">
        <v>12.587413</v>
      </c>
      <c r="E21" s="22">
        <v>39.860140000000001</v>
      </c>
      <c r="F21" s="22">
        <v>27.272727</v>
      </c>
      <c r="G21" s="22">
        <v>10.839161000000001</v>
      </c>
      <c r="H21" s="22">
        <v>2.0979019999999999</v>
      </c>
      <c r="I21" s="22">
        <v>19.930070000000001</v>
      </c>
      <c r="J21" s="22">
        <v>38.111888</v>
      </c>
    </row>
    <row r="22" spans="1:10" x14ac:dyDescent="0.2">
      <c r="A22" s="20" t="s">
        <v>353</v>
      </c>
      <c r="B22" s="21">
        <v>1312</v>
      </c>
      <c r="C22" s="22">
        <v>11.204268000000001</v>
      </c>
      <c r="D22" s="22">
        <v>15.625</v>
      </c>
      <c r="E22" s="22">
        <v>40.701219999999999</v>
      </c>
      <c r="F22" s="22">
        <v>23.856707</v>
      </c>
      <c r="G22" s="22">
        <v>6.7073169999999998</v>
      </c>
      <c r="H22" s="22">
        <v>1.9054880000000001</v>
      </c>
      <c r="I22" s="22">
        <v>26.829267999999999</v>
      </c>
      <c r="J22" s="22">
        <v>30.564024</v>
      </c>
    </row>
    <row r="23" spans="1:10" x14ac:dyDescent="0.2">
      <c r="A23" s="9" t="s">
        <v>354</v>
      </c>
      <c r="B23" s="10">
        <v>298</v>
      </c>
      <c r="C23" s="13">
        <v>18.791945999999999</v>
      </c>
      <c r="D23" s="13">
        <v>24.161073999999999</v>
      </c>
      <c r="E23" s="13">
        <v>40.268456</v>
      </c>
      <c r="F23" s="13">
        <v>12.751678</v>
      </c>
      <c r="G23" s="13">
        <v>3.6912750000000001</v>
      </c>
      <c r="H23" s="13">
        <v>0.33556999999999998</v>
      </c>
      <c r="I23" s="13">
        <v>42.953020000000002</v>
      </c>
      <c r="J23" s="13">
        <v>16.442952999999999</v>
      </c>
    </row>
    <row r="24" spans="1:10" x14ac:dyDescent="0.2">
      <c r="A24" s="20" t="s">
        <v>344</v>
      </c>
      <c r="B24" s="21">
        <v>388</v>
      </c>
      <c r="C24" s="22">
        <v>18.556701</v>
      </c>
      <c r="D24" s="22">
        <v>20.360824999999998</v>
      </c>
      <c r="E24" s="22">
        <v>38.659793999999998</v>
      </c>
      <c r="F24" s="22">
        <v>17.783505000000002</v>
      </c>
      <c r="G24" s="22">
        <v>3.092784</v>
      </c>
      <c r="H24" s="22">
        <v>1.546392</v>
      </c>
      <c r="I24" s="22">
        <v>38.917526000000002</v>
      </c>
      <c r="J24" s="22">
        <v>20.876289</v>
      </c>
    </row>
    <row r="25" spans="1:10" x14ac:dyDescent="0.2">
      <c r="A25" s="20" t="s">
        <v>345</v>
      </c>
      <c r="B25" s="21">
        <v>299</v>
      </c>
      <c r="C25" s="22">
        <v>13.377926</v>
      </c>
      <c r="D25" s="22">
        <v>18.394649000000001</v>
      </c>
      <c r="E25" s="22">
        <v>40.802675999999998</v>
      </c>
      <c r="F25" s="22">
        <v>18.729096999999999</v>
      </c>
      <c r="G25" s="22">
        <v>6.0200670000000001</v>
      </c>
      <c r="H25" s="22">
        <v>2.6755849999999999</v>
      </c>
      <c r="I25" s="22">
        <v>31.772575</v>
      </c>
      <c r="J25" s="22">
        <v>24.749164</v>
      </c>
    </row>
    <row r="26" spans="1:10" x14ac:dyDescent="0.2">
      <c r="A26" s="20" t="s">
        <v>346</v>
      </c>
      <c r="B26" s="21">
        <v>192</v>
      </c>
      <c r="C26" s="22">
        <v>15.625</v>
      </c>
      <c r="D26" s="22">
        <v>16.145833</v>
      </c>
      <c r="E26" s="22">
        <v>34.895833000000003</v>
      </c>
      <c r="F26" s="22">
        <v>25</v>
      </c>
      <c r="G26" s="22">
        <v>6.7708329999999997</v>
      </c>
      <c r="H26" s="22">
        <v>1.5625</v>
      </c>
      <c r="I26" s="22">
        <v>31.770833</v>
      </c>
      <c r="J26" s="22">
        <v>31.770833</v>
      </c>
    </row>
    <row r="27" spans="1:10" x14ac:dyDescent="0.2">
      <c r="A27" s="20" t="s">
        <v>347</v>
      </c>
      <c r="B27" s="21">
        <v>77</v>
      </c>
      <c r="C27" s="22">
        <v>6.493506</v>
      </c>
      <c r="D27" s="22">
        <v>14.285714</v>
      </c>
      <c r="E27" s="22">
        <v>38.961039</v>
      </c>
      <c r="F27" s="22">
        <v>28.571428999999998</v>
      </c>
      <c r="G27" s="22">
        <v>10.389609999999999</v>
      </c>
      <c r="H27" s="22">
        <v>1.2987010000000001</v>
      </c>
      <c r="I27" s="22">
        <v>20.779221</v>
      </c>
      <c r="J27" s="22">
        <v>38.961039</v>
      </c>
    </row>
    <row r="28" spans="1:10" x14ac:dyDescent="0.2">
      <c r="A28" s="20" t="s">
        <v>348</v>
      </c>
      <c r="B28" s="21">
        <v>19</v>
      </c>
      <c r="C28" s="22">
        <v>15.789474</v>
      </c>
      <c r="D28" s="22">
        <v>5.2631579999999998</v>
      </c>
      <c r="E28" s="22">
        <v>63.157895000000003</v>
      </c>
      <c r="F28" s="22">
        <v>10.526316</v>
      </c>
      <c r="G28" s="22">
        <v>5.2631579999999998</v>
      </c>
      <c r="H28" s="22">
        <v>0</v>
      </c>
      <c r="I28" s="22">
        <v>21.052631999999999</v>
      </c>
      <c r="J28" s="22">
        <v>15.789474</v>
      </c>
    </row>
    <row r="29" spans="1:10" x14ac:dyDescent="0.2">
      <c r="A29" s="20" t="s">
        <v>349</v>
      </c>
      <c r="B29" s="21">
        <v>4</v>
      </c>
      <c r="C29" s="22">
        <v>0</v>
      </c>
      <c r="D29" s="22">
        <v>0</v>
      </c>
      <c r="E29" s="22">
        <v>25</v>
      </c>
      <c r="F29" s="22">
        <v>50</v>
      </c>
      <c r="G29" s="22">
        <v>25</v>
      </c>
      <c r="H29" s="22">
        <v>0</v>
      </c>
      <c r="I29" s="22">
        <v>0</v>
      </c>
      <c r="J29" s="22">
        <v>75</v>
      </c>
    </row>
    <row r="30" spans="1:10" x14ac:dyDescent="0.2">
      <c r="A30" s="20" t="s">
        <v>350</v>
      </c>
      <c r="B30" s="21">
        <v>686</v>
      </c>
      <c r="C30" s="22">
        <v>18.658892000000002</v>
      </c>
      <c r="D30" s="22">
        <v>22.011662000000001</v>
      </c>
      <c r="E30" s="22">
        <v>39.358601</v>
      </c>
      <c r="F30" s="22">
        <v>15.597668000000001</v>
      </c>
      <c r="G30" s="22">
        <v>3.35277</v>
      </c>
      <c r="H30" s="22">
        <v>1.020408</v>
      </c>
      <c r="I30" s="22">
        <v>40.670554000000003</v>
      </c>
      <c r="J30" s="22">
        <v>18.950437000000001</v>
      </c>
    </row>
    <row r="31" spans="1:10" x14ac:dyDescent="0.2">
      <c r="A31" s="20" t="s">
        <v>351</v>
      </c>
      <c r="B31" s="21">
        <v>491</v>
      </c>
      <c r="C31" s="22">
        <v>14.256619000000001</v>
      </c>
      <c r="D31" s="22">
        <v>17.515274999999999</v>
      </c>
      <c r="E31" s="22">
        <v>38.492871999999998</v>
      </c>
      <c r="F31" s="22">
        <v>21.181263000000001</v>
      </c>
      <c r="G31" s="22">
        <v>6.3136460000000003</v>
      </c>
      <c r="H31" s="22">
        <v>2.240326</v>
      </c>
      <c r="I31" s="22">
        <v>31.771894</v>
      </c>
      <c r="J31" s="22">
        <v>27.494907999999999</v>
      </c>
    </row>
    <row r="32" spans="1:10" x14ac:dyDescent="0.2">
      <c r="A32" s="20" t="s">
        <v>352</v>
      </c>
      <c r="B32" s="21">
        <v>100</v>
      </c>
      <c r="C32" s="22">
        <v>8</v>
      </c>
      <c r="D32" s="22">
        <v>12</v>
      </c>
      <c r="E32" s="22">
        <v>43</v>
      </c>
      <c r="F32" s="22">
        <v>26</v>
      </c>
      <c r="G32" s="22">
        <v>10</v>
      </c>
      <c r="H32" s="22">
        <v>1</v>
      </c>
      <c r="I32" s="22">
        <v>20</v>
      </c>
      <c r="J32" s="22">
        <v>36</v>
      </c>
    </row>
    <row r="33" spans="1:10" x14ac:dyDescent="0.2">
      <c r="A33" s="20" t="s">
        <v>353</v>
      </c>
      <c r="B33" s="21">
        <v>591</v>
      </c>
      <c r="C33" s="22">
        <v>13.19797</v>
      </c>
      <c r="D33" s="22">
        <v>16.582063999999999</v>
      </c>
      <c r="E33" s="22">
        <v>39.255499</v>
      </c>
      <c r="F33" s="22">
        <v>21.996616</v>
      </c>
      <c r="G33" s="22">
        <v>6.9373940000000003</v>
      </c>
      <c r="H33" s="22">
        <v>2.0304570000000002</v>
      </c>
      <c r="I33" s="22">
        <v>29.780034000000001</v>
      </c>
      <c r="J33" s="22">
        <v>28.934010000000001</v>
      </c>
    </row>
    <row r="34" spans="1:10" x14ac:dyDescent="0.2">
      <c r="A34" s="9" t="s">
        <v>355</v>
      </c>
      <c r="B34" s="10">
        <v>312</v>
      </c>
      <c r="C34" s="13">
        <v>17.307691999999999</v>
      </c>
      <c r="D34" s="13">
        <v>22.115385</v>
      </c>
      <c r="E34" s="13">
        <v>42.307692000000003</v>
      </c>
      <c r="F34" s="13">
        <v>14.102563999999999</v>
      </c>
      <c r="G34" s="13">
        <v>3.2051280000000002</v>
      </c>
      <c r="H34" s="13">
        <v>0.961538</v>
      </c>
      <c r="I34" s="13">
        <v>39.423076999999999</v>
      </c>
      <c r="J34" s="13">
        <v>17.307691999999999</v>
      </c>
    </row>
    <row r="35" spans="1:10" x14ac:dyDescent="0.2">
      <c r="A35" s="20" t="s">
        <v>344</v>
      </c>
      <c r="B35" s="21">
        <v>367</v>
      </c>
      <c r="C35" s="22">
        <v>13.896458000000001</v>
      </c>
      <c r="D35" s="22">
        <v>17.438692</v>
      </c>
      <c r="E35" s="22">
        <v>48.501362</v>
      </c>
      <c r="F35" s="22">
        <v>15.531335</v>
      </c>
      <c r="G35" s="22">
        <v>2.179837</v>
      </c>
      <c r="H35" s="22">
        <v>2.4523160000000002</v>
      </c>
      <c r="I35" s="22">
        <v>31.335149999999999</v>
      </c>
      <c r="J35" s="22">
        <v>17.711172000000001</v>
      </c>
    </row>
    <row r="36" spans="1:10" x14ac:dyDescent="0.2">
      <c r="A36" s="20" t="s">
        <v>345</v>
      </c>
      <c r="B36" s="21">
        <v>302</v>
      </c>
      <c r="C36" s="22">
        <v>10.264901</v>
      </c>
      <c r="D36" s="22">
        <v>18.211921</v>
      </c>
      <c r="E36" s="22">
        <v>41.390728000000003</v>
      </c>
      <c r="F36" s="22">
        <v>24.834437000000001</v>
      </c>
      <c r="G36" s="22">
        <v>3.6423839999999998</v>
      </c>
      <c r="H36" s="22">
        <v>1.655629</v>
      </c>
      <c r="I36" s="22">
        <v>28.476821000000001</v>
      </c>
      <c r="J36" s="22">
        <v>28.476821000000001</v>
      </c>
    </row>
    <row r="37" spans="1:10" x14ac:dyDescent="0.2">
      <c r="A37" s="20" t="s">
        <v>346</v>
      </c>
      <c r="B37" s="21">
        <v>233</v>
      </c>
      <c r="C37" s="22">
        <v>10.729614</v>
      </c>
      <c r="D37" s="22">
        <v>12.017167000000001</v>
      </c>
      <c r="E37" s="22">
        <v>45.493561999999997</v>
      </c>
      <c r="F37" s="22">
        <v>24.034334999999999</v>
      </c>
      <c r="G37" s="22">
        <v>6.4377680000000002</v>
      </c>
      <c r="H37" s="22">
        <v>1.2875540000000001</v>
      </c>
      <c r="I37" s="22">
        <v>22.746780999999999</v>
      </c>
      <c r="J37" s="22">
        <v>30.472103000000001</v>
      </c>
    </row>
    <row r="38" spans="1:10" x14ac:dyDescent="0.2">
      <c r="A38" s="20" t="s">
        <v>347</v>
      </c>
      <c r="B38" s="21">
        <v>140</v>
      </c>
      <c r="C38" s="22">
        <v>7.8571429999999998</v>
      </c>
      <c r="D38" s="22">
        <v>12.857143000000001</v>
      </c>
      <c r="E38" s="22">
        <v>40.714286000000001</v>
      </c>
      <c r="F38" s="22">
        <v>25.714286000000001</v>
      </c>
      <c r="G38" s="22">
        <v>10</v>
      </c>
      <c r="H38" s="22">
        <v>2.8571430000000002</v>
      </c>
      <c r="I38" s="22">
        <v>20.714286000000001</v>
      </c>
      <c r="J38" s="22">
        <v>35.714286000000001</v>
      </c>
    </row>
    <row r="39" spans="1:10" x14ac:dyDescent="0.2">
      <c r="A39" s="20" t="s">
        <v>348</v>
      </c>
      <c r="B39" s="21">
        <v>37</v>
      </c>
      <c r="C39" s="22">
        <v>5.405405</v>
      </c>
      <c r="D39" s="22">
        <v>13.513514000000001</v>
      </c>
      <c r="E39" s="22">
        <v>27.027027</v>
      </c>
      <c r="F39" s="22">
        <v>37.837837999999998</v>
      </c>
      <c r="G39" s="22">
        <v>13.513514000000001</v>
      </c>
      <c r="H39" s="22">
        <v>2.7027030000000001</v>
      </c>
      <c r="I39" s="22">
        <v>18.918918999999999</v>
      </c>
      <c r="J39" s="22">
        <v>51.351351000000001</v>
      </c>
    </row>
    <row r="40" spans="1:10" x14ac:dyDescent="0.2">
      <c r="A40" s="20" t="s">
        <v>349</v>
      </c>
      <c r="B40" s="21">
        <v>9</v>
      </c>
      <c r="C40" s="22">
        <v>0</v>
      </c>
      <c r="D40" s="22">
        <v>11.111110999999999</v>
      </c>
      <c r="E40" s="22">
        <v>44.444443999999997</v>
      </c>
      <c r="F40" s="22">
        <v>22.222221999999999</v>
      </c>
      <c r="G40" s="22">
        <v>22.222221999999999</v>
      </c>
      <c r="H40" s="22">
        <v>0</v>
      </c>
      <c r="I40" s="22">
        <v>11.111110999999999</v>
      </c>
      <c r="J40" s="22">
        <v>44.444443999999997</v>
      </c>
    </row>
    <row r="41" spans="1:10" x14ac:dyDescent="0.2">
      <c r="A41" s="20" t="s">
        <v>350</v>
      </c>
      <c r="B41" s="21">
        <v>679</v>
      </c>
      <c r="C41" s="22">
        <v>15.463918</v>
      </c>
      <c r="D41" s="22">
        <v>19.587629</v>
      </c>
      <c r="E41" s="22">
        <v>45.655375999999997</v>
      </c>
      <c r="F41" s="22">
        <v>14.874815999999999</v>
      </c>
      <c r="G41" s="22">
        <v>2.650957</v>
      </c>
      <c r="H41" s="22">
        <v>1.7673049999999999</v>
      </c>
      <c r="I41" s="22">
        <v>35.051546000000002</v>
      </c>
      <c r="J41" s="22">
        <v>17.525773000000001</v>
      </c>
    </row>
    <row r="42" spans="1:10" x14ac:dyDescent="0.2">
      <c r="A42" s="20" t="s">
        <v>351</v>
      </c>
      <c r="B42" s="21">
        <v>535</v>
      </c>
      <c r="C42" s="22">
        <v>10.46729</v>
      </c>
      <c r="D42" s="22">
        <v>15.514018999999999</v>
      </c>
      <c r="E42" s="22">
        <v>43.177570000000003</v>
      </c>
      <c r="F42" s="22">
        <v>24.485980999999999</v>
      </c>
      <c r="G42" s="22">
        <v>4.8598129999999999</v>
      </c>
      <c r="H42" s="22">
        <v>1.4953270000000001</v>
      </c>
      <c r="I42" s="22">
        <v>25.981307999999999</v>
      </c>
      <c r="J42" s="22">
        <v>29.345794000000001</v>
      </c>
    </row>
    <row r="43" spans="1:10" x14ac:dyDescent="0.2">
      <c r="A43" s="20" t="s">
        <v>352</v>
      </c>
      <c r="B43" s="21">
        <v>186</v>
      </c>
      <c r="C43" s="22">
        <v>6.9892469999999998</v>
      </c>
      <c r="D43" s="22">
        <v>12.903226</v>
      </c>
      <c r="E43" s="22">
        <v>38.172043000000002</v>
      </c>
      <c r="F43" s="22">
        <v>27.956989</v>
      </c>
      <c r="G43" s="22">
        <v>11.290323000000001</v>
      </c>
      <c r="H43" s="22">
        <v>2.6881719999999998</v>
      </c>
      <c r="I43" s="22">
        <v>19.892472999999999</v>
      </c>
      <c r="J43" s="22">
        <v>39.247312000000001</v>
      </c>
    </row>
    <row r="44" spans="1:10" x14ac:dyDescent="0.2">
      <c r="A44" s="20" t="s">
        <v>353</v>
      </c>
      <c r="B44" s="21">
        <v>721</v>
      </c>
      <c r="C44" s="22">
        <v>9.5700420000000008</v>
      </c>
      <c r="D44" s="22">
        <v>14.840498999999999</v>
      </c>
      <c r="E44" s="22">
        <v>41.886268999999999</v>
      </c>
      <c r="F44" s="22">
        <v>25.381415000000001</v>
      </c>
      <c r="G44" s="22">
        <v>6.5187239999999997</v>
      </c>
      <c r="H44" s="22">
        <v>1.803051</v>
      </c>
      <c r="I44" s="22">
        <v>24.410540999999998</v>
      </c>
      <c r="J44" s="22">
        <v>31.900138999999999</v>
      </c>
    </row>
    <row r="45" spans="1:10" x14ac:dyDescent="0.2">
      <c r="A45" s="9" t="s">
        <v>356</v>
      </c>
      <c r="B45" s="9"/>
      <c r="C45" s="9"/>
      <c r="D45" s="9"/>
      <c r="E45" s="9"/>
      <c r="F45" s="9"/>
      <c r="G45" s="9"/>
      <c r="H45" s="9"/>
      <c r="I45" s="9"/>
      <c r="J45" s="9"/>
    </row>
    <row r="46" spans="1:10" x14ac:dyDescent="0.2">
      <c r="A46" s="20" t="s">
        <v>357</v>
      </c>
      <c r="B46" s="21">
        <v>138</v>
      </c>
      <c r="C46" s="22">
        <v>18.840579999999999</v>
      </c>
      <c r="D46" s="22">
        <v>10.869565</v>
      </c>
      <c r="E46" s="22">
        <v>36.956522</v>
      </c>
      <c r="F46" s="22">
        <v>26.811593999999999</v>
      </c>
      <c r="G46" s="22">
        <v>5.7971009999999996</v>
      </c>
      <c r="H46" s="22">
        <v>0.724638</v>
      </c>
      <c r="I46" s="22">
        <v>29.710145000000001</v>
      </c>
      <c r="J46" s="22">
        <v>32.608696000000002</v>
      </c>
    </row>
    <row r="47" spans="1:10" x14ac:dyDescent="0.2">
      <c r="A47" s="20" t="s">
        <v>328</v>
      </c>
      <c r="B47" s="21">
        <v>1747</v>
      </c>
      <c r="C47" s="22">
        <v>15.283343</v>
      </c>
      <c r="D47" s="22">
        <v>20.263309</v>
      </c>
      <c r="E47" s="22">
        <v>42.186605999999998</v>
      </c>
      <c r="F47" s="22">
        <v>16.828849000000002</v>
      </c>
      <c r="G47" s="22">
        <v>3.9496280000000001</v>
      </c>
      <c r="H47" s="22">
        <v>1.4882660000000001</v>
      </c>
      <c r="I47" s="22">
        <v>35.546650999999997</v>
      </c>
      <c r="J47" s="22">
        <v>20.778476999999999</v>
      </c>
    </row>
    <row r="48" spans="1:10" x14ac:dyDescent="0.2">
      <c r="A48" s="20" t="s">
        <v>329</v>
      </c>
      <c r="B48" s="21">
        <v>191</v>
      </c>
      <c r="C48" s="22">
        <v>13.089005</v>
      </c>
      <c r="D48" s="22">
        <v>13.089005</v>
      </c>
      <c r="E48" s="22">
        <v>37.696334999999998</v>
      </c>
      <c r="F48" s="22">
        <v>25.130890000000001</v>
      </c>
      <c r="G48" s="22">
        <v>7.8534030000000001</v>
      </c>
      <c r="H48" s="22">
        <v>3.1413609999999998</v>
      </c>
      <c r="I48" s="22">
        <v>26.17801</v>
      </c>
      <c r="J48" s="22">
        <v>32.984293000000001</v>
      </c>
    </row>
    <row r="49" spans="1:10" x14ac:dyDescent="0.2">
      <c r="A49" s="20" t="s">
        <v>330</v>
      </c>
      <c r="B49" s="21">
        <v>544</v>
      </c>
      <c r="C49" s="22">
        <v>10.110294</v>
      </c>
      <c r="D49" s="22">
        <v>14.522059</v>
      </c>
      <c r="E49" s="22">
        <v>43.75</v>
      </c>
      <c r="F49" s="22">
        <v>23.897058999999999</v>
      </c>
      <c r="G49" s="22">
        <v>6.0661759999999996</v>
      </c>
      <c r="H49" s="22">
        <v>1.654412</v>
      </c>
      <c r="I49" s="22">
        <v>24.632352999999998</v>
      </c>
      <c r="J49" s="22">
        <v>29.963235000000001</v>
      </c>
    </row>
    <row r="50" spans="1:10" x14ac:dyDescent="0.2">
      <c r="A50" s="20" t="s">
        <v>358</v>
      </c>
      <c r="B50" s="21">
        <v>57</v>
      </c>
      <c r="C50" s="22">
        <v>12.280702</v>
      </c>
      <c r="D50" s="22">
        <v>28.070174999999999</v>
      </c>
      <c r="E50" s="22">
        <v>28.070174999999999</v>
      </c>
      <c r="F50" s="22">
        <v>21.052631999999999</v>
      </c>
      <c r="G50" s="22">
        <v>7.017544</v>
      </c>
      <c r="H50" s="22">
        <v>3.508772</v>
      </c>
      <c r="I50" s="22">
        <v>40.350876999999997</v>
      </c>
      <c r="J50" s="22">
        <v>28.070174999999999</v>
      </c>
    </row>
    <row r="51" spans="1:10" x14ac:dyDescent="0.2">
      <c r="A51" s="9" t="s">
        <v>359</v>
      </c>
      <c r="B51" s="10">
        <v>89</v>
      </c>
      <c r="C51" s="13">
        <v>16.853933000000001</v>
      </c>
      <c r="D51" s="13">
        <v>13.483146</v>
      </c>
      <c r="E51" s="13">
        <v>38.202247</v>
      </c>
      <c r="F51" s="13">
        <v>26.966291999999999</v>
      </c>
      <c r="G51" s="13">
        <v>4.4943819999999999</v>
      </c>
      <c r="H51" s="13">
        <v>0</v>
      </c>
      <c r="I51" s="13">
        <v>30.337078999999999</v>
      </c>
      <c r="J51" s="13">
        <v>31.460674000000001</v>
      </c>
    </row>
    <row r="52" spans="1:10" x14ac:dyDescent="0.2">
      <c r="A52" s="20" t="s">
        <v>331</v>
      </c>
      <c r="B52" s="21">
        <v>977</v>
      </c>
      <c r="C52" s="22">
        <v>16.171955000000001</v>
      </c>
      <c r="D52" s="22">
        <v>20.880246</v>
      </c>
      <c r="E52" s="22">
        <v>40.122824999999999</v>
      </c>
      <c r="F52" s="22">
        <v>16.581372000000002</v>
      </c>
      <c r="G52" s="22">
        <v>4.6059369999999999</v>
      </c>
      <c r="H52" s="22">
        <v>1.6376660000000001</v>
      </c>
      <c r="I52" s="22">
        <v>37.052200999999997</v>
      </c>
      <c r="J52" s="22">
        <v>21.187308000000002</v>
      </c>
    </row>
    <row r="53" spans="1:10" x14ac:dyDescent="0.2">
      <c r="A53" s="20" t="s">
        <v>332</v>
      </c>
      <c r="B53" s="21">
        <v>73</v>
      </c>
      <c r="C53" s="22">
        <v>19.178082</v>
      </c>
      <c r="D53" s="22">
        <v>6.8493149999999998</v>
      </c>
      <c r="E53" s="22">
        <v>39.726027000000002</v>
      </c>
      <c r="F53" s="22">
        <v>23.287671</v>
      </c>
      <c r="G53" s="22">
        <v>9.5890409999999999</v>
      </c>
      <c r="H53" s="22">
        <v>1.3698630000000001</v>
      </c>
      <c r="I53" s="22">
        <v>26.027397000000001</v>
      </c>
      <c r="J53" s="22">
        <v>32.876711999999998</v>
      </c>
    </row>
    <row r="54" spans="1:10" x14ac:dyDescent="0.2">
      <c r="A54" s="20" t="s">
        <v>333</v>
      </c>
      <c r="B54" s="21">
        <v>108</v>
      </c>
      <c r="C54" s="22">
        <v>12.962963</v>
      </c>
      <c r="D54" s="22">
        <v>16.666667</v>
      </c>
      <c r="E54" s="22">
        <v>36.111111000000001</v>
      </c>
      <c r="F54" s="22">
        <v>27.777778000000001</v>
      </c>
      <c r="G54" s="22">
        <v>5.5555560000000002</v>
      </c>
      <c r="H54" s="22">
        <v>0.92592600000000003</v>
      </c>
      <c r="I54" s="22">
        <v>29.629629999999999</v>
      </c>
      <c r="J54" s="22">
        <v>33.333333000000003</v>
      </c>
    </row>
    <row r="55" spans="1:10" x14ac:dyDescent="0.2">
      <c r="A55" s="20" t="s">
        <v>358</v>
      </c>
      <c r="B55" s="21">
        <v>30</v>
      </c>
      <c r="C55" s="22">
        <v>16.666667</v>
      </c>
      <c r="D55" s="22">
        <v>33.333333000000003</v>
      </c>
      <c r="E55" s="22">
        <v>26.666667</v>
      </c>
      <c r="F55" s="22">
        <v>13.333333</v>
      </c>
      <c r="G55" s="22">
        <v>6.6666670000000003</v>
      </c>
      <c r="H55" s="22">
        <v>3.3333330000000001</v>
      </c>
      <c r="I55" s="22">
        <v>50</v>
      </c>
      <c r="J55" s="22">
        <v>20</v>
      </c>
    </row>
    <row r="56" spans="1:10" x14ac:dyDescent="0.2">
      <c r="A56" s="9" t="s">
        <v>360</v>
      </c>
      <c r="B56" s="10">
        <v>49</v>
      </c>
      <c r="C56" s="13">
        <v>22.448979999999999</v>
      </c>
      <c r="D56" s="13">
        <v>6.1224489999999996</v>
      </c>
      <c r="E56" s="13">
        <v>34.693877999999998</v>
      </c>
      <c r="F56" s="13">
        <v>26.530612000000001</v>
      </c>
      <c r="G56" s="13">
        <v>8.1632650000000009</v>
      </c>
      <c r="H56" s="13">
        <v>2.040816</v>
      </c>
      <c r="I56" s="13">
        <v>28.571428999999998</v>
      </c>
      <c r="J56" s="13">
        <v>34.693877999999998</v>
      </c>
    </row>
    <row r="57" spans="1:10" x14ac:dyDescent="0.2">
      <c r="A57" s="20" t="s">
        <v>331</v>
      </c>
      <c r="B57" s="21">
        <v>770</v>
      </c>
      <c r="C57" s="22">
        <v>14.155844</v>
      </c>
      <c r="D57" s="22">
        <v>19.480519000000001</v>
      </c>
      <c r="E57" s="22">
        <v>44.805194999999998</v>
      </c>
      <c r="F57" s="22">
        <v>17.142856999999999</v>
      </c>
      <c r="G57" s="22">
        <v>3.1168830000000001</v>
      </c>
      <c r="H57" s="22">
        <v>1.2987010000000001</v>
      </c>
      <c r="I57" s="22">
        <v>33.636364</v>
      </c>
      <c r="J57" s="22">
        <v>20.259740000000001</v>
      </c>
    </row>
    <row r="58" spans="1:10" x14ac:dyDescent="0.2">
      <c r="A58" s="20" t="s">
        <v>332</v>
      </c>
      <c r="B58" s="21">
        <v>118</v>
      </c>
      <c r="C58" s="22">
        <v>9.3220340000000004</v>
      </c>
      <c r="D58" s="22">
        <v>16.949152999999999</v>
      </c>
      <c r="E58" s="22">
        <v>36.440677999999998</v>
      </c>
      <c r="F58" s="22">
        <v>26.271186</v>
      </c>
      <c r="G58" s="22">
        <v>6.7796609999999999</v>
      </c>
      <c r="H58" s="22">
        <v>4.2372880000000004</v>
      </c>
      <c r="I58" s="22">
        <v>26.271186</v>
      </c>
      <c r="J58" s="22">
        <v>33.050846999999997</v>
      </c>
    </row>
    <row r="59" spans="1:10" x14ac:dyDescent="0.2">
      <c r="A59" s="20" t="s">
        <v>333</v>
      </c>
      <c r="B59" s="21">
        <v>436</v>
      </c>
      <c r="C59" s="22">
        <v>9.40367</v>
      </c>
      <c r="D59" s="22">
        <v>13.990826</v>
      </c>
      <c r="E59" s="22">
        <v>45.642201999999997</v>
      </c>
      <c r="F59" s="22">
        <v>22.935780000000001</v>
      </c>
      <c r="G59" s="22">
        <v>6.1926610000000002</v>
      </c>
      <c r="H59" s="22">
        <v>1.834862</v>
      </c>
      <c r="I59" s="22">
        <v>23.394494999999999</v>
      </c>
      <c r="J59" s="22">
        <v>29.128440000000001</v>
      </c>
    </row>
    <row r="60" spans="1:10" x14ac:dyDescent="0.2">
      <c r="A60" s="20" t="s">
        <v>358</v>
      </c>
      <c r="B60" s="21">
        <v>27</v>
      </c>
      <c r="C60" s="22">
        <v>7.4074070000000001</v>
      </c>
      <c r="D60" s="22">
        <v>22.222221999999999</v>
      </c>
      <c r="E60" s="22">
        <v>29.629629999999999</v>
      </c>
      <c r="F60" s="22">
        <v>29.629629999999999</v>
      </c>
      <c r="G60" s="22">
        <v>7.4074070000000001</v>
      </c>
      <c r="H60" s="22">
        <v>3.7037040000000001</v>
      </c>
      <c r="I60" s="22">
        <v>29.629629999999999</v>
      </c>
      <c r="J60" s="22">
        <v>37.037036999999998</v>
      </c>
    </row>
    <row r="61" spans="1:10" x14ac:dyDescent="0.2">
      <c r="A61" s="9" t="s">
        <v>361</v>
      </c>
      <c r="B61" s="9"/>
      <c r="C61" s="9"/>
      <c r="D61" s="9"/>
      <c r="E61" s="9"/>
      <c r="F61" s="9"/>
      <c r="G61" s="9"/>
      <c r="H61" s="9"/>
      <c r="I61" s="9"/>
      <c r="J61" s="9"/>
    </row>
    <row r="62" spans="1:10" x14ac:dyDescent="0.2">
      <c r="A62" s="20" t="s">
        <v>362</v>
      </c>
      <c r="B62" s="21">
        <v>360</v>
      </c>
      <c r="C62" s="22">
        <v>13.611110999999999</v>
      </c>
      <c r="D62" s="22">
        <v>17.777778000000001</v>
      </c>
      <c r="E62" s="22">
        <v>44.722222000000002</v>
      </c>
      <c r="F62" s="22">
        <v>18.888888999999999</v>
      </c>
      <c r="G62" s="22">
        <v>4.4444439999999998</v>
      </c>
      <c r="H62" s="22">
        <v>0.55555600000000005</v>
      </c>
      <c r="I62" s="22">
        <v>31.388888999999999</v>
      </c>
      <c r="J62" s="22">
        <v>23.333333</v>
      </c>
    </row>
    <row r="63" spans="1:10" x14ac:dyDescent="0.2">
      <c r="A63" s="20" t="s">
        <v>363</v>
      </c>
      <c r="B63" s="21">
        <v>1326</v>
      </c>
      <c r="C63" s="22">
        <v>15.309201</v>
      </c>
      <c r="D63" s="22">
        <v>18.174962000000001</v>
      </c>
      <c r="E63" s="22">
        <v>40.648567</v>
      </c>
      <c r="F63" s="22">
        <v>19.607842999999999</v>
      </c>
      <c r="G63" s="22">
        <v>4.5248869999999997</v>
      </c>
      <c r="H63" s="22">
        <v>1.73454</v>
      </c>
      <c r="I63" s="22">
        <v>33.484163000000002</v>
      </c>
      <c r="J63" s="22">
        <v>24.132729999999999</v>
      </c>
    </row>
    <row r="64" spans="1:10" x14ac:dyDescent="0.2">
      <c r="A64" s="20" t="s">
        <v>364</v>
      </c>
      <c r="B64" s="21">
        <v>649</v>
      </c>
      <c r="C64" s="22">
        <v>11.556240000000001</v>
      </c>
      <c r="D64" s="22">
        <v>19.722650000000002</v>
      </c>
      <c r="E64" s="22">
        <v>44.375962999999999</v>
      </c>
      <c r="F64" s="22">
        <v>17.257318999999999</v>
      </c>
      <c r="G64" s="22">
        <v>4.930663</v>
      </c>
      <c r="H64" s="22">
        <v>2.157165</v>
      </c>
      <c r="I64" s="22">
        <v>31.278891000000002</v>
      </c>
      <c r="J64" s="22">
        <v>22.187982000000002</v>
      </c>
    </row>
    <row r="65" spans="1:10" x14ac:dyDescent="0.2">
      <c r="A65" s="20" t="s">
        <v>365</v>
      </c>
      <c r="B65" s="21">
        <v>277</v>
      </c>
      <c r="C65" s="22">
        <v>15.884477</v>
      </c>
      <c r="D65" s="22">
        <v>14.079421999999999</v>
      </c>
      <c r="E65" s="22">
        <v>38.989170000000001</v>
      </c>
      <c r="F65" s="22">
        <v>24.187726000000001</v>
      </c>
      <c r="G65" s="22">
        <v>5.776173</v>
      </c>
      <c r="H65" s="22">
        <v>1.083032</v>
      </c>
      <c r="I65" s="22">
        <v>29.963899000000001</v>
      </c>
      <c r="J65" s="22">
        <v>29.963899000000001</v>
      </c>
    </row>
    <row r="66" spans="1:10" x14ac:dyDescent="0.2">
      <c r="A66" s="20" t="s">
        <v>366</v>
      </c>
      <c r="B66" s="21">
        <v>65</v>
      </c>
      <c r="C66" s="22">
        <v>13.846154</v>
      </c>
      <c r="D66" s="22">
        <v>26.153846000000001</v>
      </c>
      <c r="E66" s="22">
        <v>27.692308000000001</v>
      </c>
      <c r="F66" s="22">
        <v>21.538461999999999</v>
      </c>
      <c r="G66" s="22">
        <v>7.6923079999999997</v>
      </c>
      <c r="H66" s="22">
        <v>3.0769229999999999</v>
      </c>
      <c r="I66" s="22">
        <v>40</v>
      </c>
      <c r="J66" s="22">
        <v>29.230768999999999</v>
      </c>
    </row>
    <row r="67" spans="1:10" x14ac:dyDescent="0.2">
      <c r="A67" s="9" t="s">
        <v>367</v>
      </c>
      <c r="B67" s="9"/>
      <c r="C67" s="9"/>
      <c r="D67" s="9"/>
      <c r="E67" s="9"/>
      <c r="F67" s="9"/>
      <c r="G67" s="9"/>
      <c r="H67" s="9"/>
      <c r="I67" s="9"/>
      <c r="J67" s="9"/>
    </row>
    <row r="68" spans="1:10" x14ac:dyDescent="0.2">
      <c r="A68" s="20" t="s">
        <v>368</v>
      </c>
      <c r="B68" s="21">
        <v>537</v>
      </c>
      <c r="C68" s="22">
        <v>14.897579</v>
      </c>
      <c r="D68" s="22">
        <v>13.780260999999999</v>
      </c>
      <c r="E68" s="22">
        <v>38.547485999999999</v>
      </c>
      <c r="F68" s="22">
        <v>25.139665000000001</v>
      </c>
      <c r="G68" s="22">
        <v>5.9590319999999997</v>
      </c>
      <c r="H68" s="22">
        <v>1.675978</v>
      </c>
      <c r="I68" s="22">
        <v>28.67784</v>
      </c>
      <c r="J68" s="22">
        <v>31.098696</v>
      </c>
    </row>
    <row r="69" spans="1:10" x14ac:dyDescent="0.2">
      <c r="A69" s="20" t="s">
        <v>180</v>
      </c>
      <c r="B69" s="21">
        <v>1667</v>
      </c>
      <c r="C69" s="22">
        <v>15.116977</v>
      </c>
      <c r="D69" s="22">
        <v>20.515896999999999</v>
      </c>
      <c r="E69" s="22">
        <v>42.351529999999997</v>
      </c>
      <c r="F69" s="22">
        <v>16.736653</v>
      </c>
      <c r="G69" s="22">
        <v>3.7792439999999998</v>
      </c>
      <c r="H69" s="22">
        <v>1.4997</v>
      </c>
      <c r="I69" s="22">
        <v>35.632872999999996</v>
      </c>
      <c r="J69" s="22">
        <v>20.515896999999999</v>
      </c>
    </row>
    <row r="70" spans="1:10" x14ac:dyDescent="0.2">
      <c r="A70" s="20" t="s">
        <v>369</v>
      </c>
      <c r="B70" s="21">
        <v>99</v>
      </c>
      <c r="C70" s="22">
        <v>18.181818</v>
      </c>
      <c r="D70" s="22">
        <v>23.232323000000001</v>
      </c>
      <c r="E70" s="22">
        <v>38.383837999999997</v>
      </c>
      <c r="F70" s="22">
        <v>15.151515</v>
      </c>
      <c r="G70" s="22">
        <v>4.0404039999999997</v>
      </c>
      <c r="H70" s="22">
        <v>1.0101009999999999</v>
      </c>
      <c r="I70" s="22">
        <v>41.414141000000001</v>
      </c>
      <c r="J70" s="22">
        <v>19.191918999999999</v>
      </c>
    </row>
    <row r="71" spans="1:10" x14ac:dyDescent="0.2">
      <c r="A71" s="20" t="s">
        <v>370</v>
      </c>
      <c r="B71" s="21">
        <v>819</v>
      </c>
      <c r="C71" s="22">
        <v>12.698413</v>
      </c>
      <c r="D71" s="22">
        <v>18.559218999999999</v>
      </c>
      <c r="E71" s="22">
        <v>44.688645000000001</v>
      </c>
      <c r="F71" s="22">
        <v>17.704518</v>
      </c>
      <c r="G71" s="22">
        <v>4.639805</v>
      </c>
      <c r="H71" s="22">
        <v>1.7094020000000001</v>
      </c>
      <c r="I71" s="22">
        <v>31.257631</v>
      </c>
      <c r="J71" s="22">
        <v>22.344321999999998</v>
      </c>
    </row>
    <row r="72" spans="1:10" x14ac:dyDescent="0.2">
      <c r="A72" s="20" t="s">
        <v>371</v>
      </c>
      <c r="B72" s="21">
        <v>87</v>
      </c>
      <c r="C72" s="22">
        <v>10.344828</v>
      </c>
      <c r="D72" s="22">
        <v>10.344828</v>
      </c>
      <c r="E72" s="22">
        <v>50.574713000000003</v>
      </c>
      <c r="F72" s="22">
        <v>20.689654999999998</v>
      </c>
      <c r="G72" s="22">
        <v>6.8965519999999998</v>
      </c>
      <c r="H72" s="22">
        <v>1.1494249999999999</v>
      </c>
      <c r="I72" s="22">
        <v>20.689654999999998</v>
      </c>
      <c r="J72" s="22">
        <v>27.586207000000002</v>
      </c>
    </row>
    <row r="73" spans="1:10" x14ac:dyDescent="0.2">
      <c r="A73" s="20" t="s">
        <v>366</v>
      </c>
      <c r="B73" s="21">
        <v>55</v>
      </c>
      <c r="C73" s="22">
        <v>12.727273</v>
      </c>
      <c r="D73" s="22">
        <v>27.272727</v>
      </c>
      <c r="E73" s="22">
        <v>32.727272999999997</v>
      </c>
      <c r="F73" s="22">
        <v>16.363636</v>
      </c>
      <c r="G73" s="22">
        <v>7.2727269999999997</v>
      </c>
      <c r="H73" s="22">
        <v>3.6363639999999999</v>
      </c>
      <c r="I73" s="22">
        <v>40</v>
      </c>
      <c r="J73" s="22">
        <v>23.636364</v>
      </c>
    </row>
    <row r="74" spans="1:10" x14ac:dyDescent="0.2">
      <c r="A74" s="9" t="s">
        <v>372</v>
      </c>
      <c r="B74" s="9"/>
      <c r="C74" s="9"/>
      <c r="D74" s="9"/>
      <c r="E74" s="9"/>
      <c r="F74" s="9"/>
      <c r="G74" s="9"/>
      <c r="H74" s="9"/>
      <c r="I74" s="9"/>
      <c r="J74" s="9"/>
    </row>
    <row r="75" spans="1:10" x14ac:dyDescent="0.2">
      <c r="A75" s="20" t="s">
        <v>373</v>
      </c>
      <c r="B75" s="21">
        <v>537</v>
      </c>
      <c r="C75" s="22">
        <v>14.897579</v>
      </c>
      <c r="D75" s="22">
        <v>13.780260999999999</v>
      </c>
      <c r="E75" s="22">
        <v>38.547485999999999</v>
      </c>
      <c r="F75" s="22">
        <v>25.139665000000001</v>
      </c>
      <c r="G75" s="22">
        <v>5.9590319999999997</v>
      </c>
      <c r="H75" s="22">
        <v>1.675978</v>
      </c>
      <c r="I75" s="22">
        <v>28.67784</v>
      </c>
      <c r="J75" s="22">
        <v>31.098696</v>
      </c>
    </row>
    <row r="76" spans="1:10" x14ac:dyDescent="0.2">
      <c r="A76" s="20" t="s">
        <v>374</v>
      </c>
      <c r="B76" s="21">
        <v>1329</v>
      </c>
      <c r="C76" s="22">
        <v>13.995485</v>
      </c>
      <c r="D76" s="22">
        <v>18.660647000000001</v>
      </c>
      <c r="E76" s="22">
        <v>41.534989000000003</v>
      </c>
      <c r="F76" s="22">
        <v>19.789314999999998</v>
      </c>
      <c r="G76" s="22">
        <v>4.5899169999999998</v>
      </c>
      <c r="H76" s="22">
        <v>1.429646</v>
      </c>
      <c r="I76" s="22">
        <v>32.656131999999999</v>
      </c>
      <c r="J76" s="22">
        <v>24.379232999999999</v>
      </c>
    </row>
    <row r="77" spans="1:10" x14ac:dyDescent="0.2">
      <c r="A77" s="20" t="s">
        <v>375</v>
      </c>
      <c r="B77" s="21">
        <v>406</v>
      </c>
      <c r="C77" s="22">
        <v>14.039408999999999</v>
      </c>
      <c r="D77" s="22">
        <v>20.443349999999999</v>
      </c>
      <c r="E77" s="22">
        <v>43.842365000000001</v>
      </c>
      <c r="F77" s="22">
        <v>15.024630999999999</v>
      </c>
      <c r="G77" s="22">
        <v>3.940887</v>
      </c>
      <c r="H77" s="22">
        <v>2.7093600000000002</v>
      </c>
      <c r="I77" s="22">
        <v>34.482759000000001</v>
      </c>
      <c r="J77" s="22">
        <v>18.965516999999998</v>
      </c>
    </row>
    <row r="78" spans="1:10" x14ac:dyDescent="0.2">
      <c r="A78" s="20" t="s">
        <v>376</v>
      </c>
      <c r="B78" s="21">
        <v>152</v>
      </c>
      <c r="C78" s="22">
        <v>17.763158000000001</v>
      </c>
      <c r="D78" s="22">
        <v>18.421053000000001</v>
      </c>
      <c r="E78" s="22">
        <v>44.736842000000003</v>
      </c>
      <c r="F78" s="22">
        <v>13.157895</v>
      </c>
      <c r="G78" s="22">
        <v>3.947368</v>
      </c>
      <c r="H78" s="22">
        <v>1.973684</v>
      </c>
      <c r="I78" s="22">
        <v>36.184210999999998</v>
      </c>
      <c r="J78" s="22">
        <v>17.105263000000001</v>
      </c>
    </row>
    <row r="79" spans="1:10" x14ac:dyDescent="0.2">
      <c r="A79" s="20" t="s">
        <v>377</v>
      </c>
      <c r="B79" s="21">
        <v>88</v>
      </c>
      <c r="C79" s="22">
        <v>12.5</v>
      </c>
      <c r="D79" s="22">
        <v>17.045455</v>
      </c>
      <c r="E79" s="22">
        <v>52.272727000000003</v>
      </c>
      <c r="F79" s="22">
        <v>17.045455</v>
      </c>
      <c r="G79" s="22">
        <v>1.1363639999999999</v>
      </c>
      <c r="H79" s="22">
        <v>0</v>
      </c>
      <c r="I79" s="22">
        <v>29.545455</v>
      </c>
      <c r="J79" s="22">
        <v>18.181818</v>
      </c>
    </row>
    <row r="80" spans="1:10" x14ac:dyDescent="0.2">
      <c r="A80" s="20" t="s">
        <v>378</v>
      </c>
      <c r="B80" s="21">
        <v>84</v>
      </c>
      <c r="C80" s="22">
        <v>10.714286</v>
      </c>
      <c r="D80" s="22">
        <v>25</v>
      </c>
      <c r="E80" s="22">
        <v>44.047618999999997</v>
      </c>
      <c r="F80" s="22">
        <v>14.285714</v>
      </c>
      <c r="G80" s="22">
        <v>5.9523809999999999</v>
      </c>
      <c r="H80" s="22">
        <v>0</v>
      </c>
      <c r="I80" s="22">
        <v>35.714286000000001</v>
      </c>
      <c r="J80" s="22">
        <v>20.238095000000001</v>
      </c>
    </row>
    <row r="81" spans="1:10" x14ac:dyDescent="0.2">
      <c r="A81" s="20" t="s">
        <v>366</v>
      </c>
      <c r="B81" s="21">
        <v>81</v>
      </c>
      <c r="C81" s="22">
        <v>12.345679000000001</v>
      </c>
      <c r="D81" s="22">
        <v>24.691358000000001</v>
      </c>
      <c r="E81" s="22">
        <v>32.098765</v>
      </c>
      <c r="F81" s="22">
        <v>18.518519000000001</v>
      </c>
      <c r="G81" s="22">
        <v>9.8765429999999999</v>
      </c>
      <c r="H81" s="22">
        <v>2.4691360000000002</v>
      </c>
      <c r="I81" s="22">
        <v>37.037036999999998</v>
      </c>
      <c r="J81" s="22">
        <v>28.395061999999999</v>
      </c>
    </row>
    <row r="82" spans="1:10" x14ac:dyDescent="0.2">
      <c r="A82" s="9" t="s">
        <v>379</v>
      </c>
      <c r="B82" s="9"/>
      <c r="C82" s="9"/>
      <c r="D82" s="9"/>
      <c r="E82" s="9"/>
      <c r="F82" s="9"/>
      <c r="G82" s="9"/>
      <c r="H82" s="9"/>
      <c r="I82" s="9"/>
      <c r="J82" s="9"/>
    </row>
    <row r="83" spans="1:10" x14ac:dyDescent="0.2">
      <c r="A83" s="20" t="s">
        <v>380</v>
      </c>
      <c r="B83" s="21">
        <v>788</v>
      </c>
      <c r="C83" s="22">
        <v>21.319797000000001</v>
      </c>
      <c r="D83" s="22">
        <v>23.604061000000002</v>
      </c>
      <c r="E83" s="22">
        <v>40.989848000000002</v>
      </c>
      <c r="F83" s="22">
        <v>11.42132</v>
      </c>
      <c r="G83" s="22">
        <v>1.2690360000000001</v>
      </c>
      <c r="H83" s="22">
        <v>1.395939</v>
      </c>
      <c r="I83" s="22">
        <v>44.923858000000003</v>
      </c>
      <c r="J83" s="22">
        <v>12.690355</v>
      </c>
    </row>
    <row r="84" spans="1:10" x14ac:dyDescent="0.2">
      <c r="A84" s="20" t="s">
        <v>381</v>
      </c>
      <c r="B84" s="21">
        <v>1824</v>
      </c>
      <c r="C84" s="22">
        <v>11.074560999999999</v>
      </c>
      <c r="D84" s="22">
        <v>15.679824999999999</v>
      </c>
      <c r="E84" s="22">
        <v>42.324561000000003</v>
      </c>
      <c r="F84" s="22">
        <v>22.971491</v>
      </c>
      <c r="G84" s="22">
        <v>6.25</v>
      </c>
      <c r="H84" s="22">
        <v>1.6995610000000001</v>
      </c>
      <c r="I84" s="22">
        <v>26.754386</v>
      </c>
      <c r="J84" s="22">
        <v>29.221491</v>
      </c>
    </row>
    <row r="85" spans="1:10" x14ac:dyDescent="0.2">
      <c r="A85" s="20" t="s">
        <v>366</v>
      </c>
      <c r="B85" s="21">
        <v>65</v>
      </c>
      <c r="C85" s="22">
        <v>15.384615</v>
      </c>
      <c r="D85" s="22">
        <v>26.153846000000001</v>
      </c>
      <c r="E85" s="22">
        <v>29.230768999999999</v>
      </c>
      <c r="F85" s="22">
        <v>18.461538000000001</v>
      </c>
      <c r="G85" s="22">
        <v>7.6923079999999997</v>
      </c>
      <c r="H85" s="22">
        <v>3.0769229999999999</v>
      </c>
      <c r="I85" s="22">
        <v>41.538462000000003</v>
      </c>
      <c r="J85" s="22">
        <v>26.153846000000001</v>
      </c>
    </row>
    <row r="86" spans="1:10" x14ac:dyDescent="0.2">
      <c r="A86" s="9" t="s">
        <v>382</v>
      </c>
      <c r="B86" s="9"/>
      <c r="C86" s="9"/>
      <c r="D86" s="9"/>
      <c r="E86" s="9"/>
      <c r="F86" s="9"/>
      <c r="G86" s="9"/>
      <c r="H86" s="9"/>
      <c r="I86" s="9"/>
      <c r="J86" s="9"/>
    </row>
    <row r="87" spans="1:10" x14ac:dyDescent="0.2">
      <c r="A87" s="20" t="s">
        <v>383</v>
      </c>
      <c r="B87" s="21">
        <v>393</v>
      </c>
      <c r="C87" s="22">
        <v>24.427481</v>
      </c>
      <c r="D87" s="22">
        <v>23.155215999999999</v>
      </c>
      <c r="E87" s="22">
        <v>38.676845</v>
      </c>
      <c r="F87" s="22">
        <v>11.195929</v>
      </c>
      <c r="G87" s="22">
        <v>1.272265</v>
      </c>
      <c r="H87" s="22">
        <v>1.272265</v>
      </c>
      <c r="I87" s="22">
        <v>47.582697000000003</v>
      </c>
      <c r="J87" s="22">
        <v>12.468192999999999</v>
      </c>
    </row>
    <row r="88" spans="1:10" x14ac:dyDescent="0.2">
      <c r="A88" s="20" t="s">
        <v>181</v>
      </c>
      <c r="B88" s="21">
        <v>1944</v>
      </c>
      <c r="C88" s="22">
        <v>12.808642000000001</v>
      </c>
      <c r="D88" s="22">
        <v>17.129629999999999</v>
      </c>
      <c r="E88" s="22">
        <v>42.746913999999997</v>
      </c>
      <c r="F88" s="22">
        <v>20.318930000000002</v>
      </c>
      <c r="G88" s="22">
        <v>5.2469140000000003</v>
      </c>
      <c r="H88" s="22">
        <v>1.7489710000000001</v>
      </c>
      <c r="I88" s="22">
        <v>29.938272000000001</v>
      </c>
      <c r="J88" s="22">
        <v>25.565843999999998</v>
      </c>
    </row>
    <row r="89" spans="1:10" x14ac:dyDescent="0.2">
      <c r="A89" s="20" t="s">
        <v>182</v>
      </c>
      <c r="B89" s="21">
        <v>38</v>
      </c>
      <c r="C89" s="22">
        <v>10.526316</v>
      </c>
      <c r="D89" s="22">
        <v>26.315788999999999</v>
      </c>
      <c r="E89" s="22">
        <v>39.473683999999999</v>
      </c>
      <c r="F89" s="22">
        <v>13.157895</v>
      </c>
      <c r="G89" s="22">
        <v>10.526316</v>
      </c>
      <c r="H89" s="22">
        <v>0</v>
      </c>
      <c r="I89" s="22">
        <v>36.842104999999997</v>
      </c>
      <c r="J89" s="22">
        <v>23.684211000000001</v>
      </c>
    </row>
    <row r="90" spans="1:10" x14ac:dyDescent="0.2">
      <c r="A90" s="20" t="s">
        <v>384</v>
      </c>
      <c r="B90" s="21">
        <v>36</v>
      </c>
      <c r="C90" s="22">
        <v>2.7777780000000001</v>
      </c>
      <c r="D90" s="22">
        <v>16.666667</v>
      </c>
      <c r="E90" s="22">
        <v>38.888888999999999</v>
      </c>
      <c r="F90" s="22">
        <v>36.111111000000001</v>
      </c>
      <c r="G90" s="22">
        <v>5.5555560000000002</v>
      </c>
      <c r="H90" s="22">
        <v>0</v>
      </c>
      <c r="I90" s="22">
        <v>19.444444000000001</v>
      </c>
      <c r="J90" s="22">
        <v>41.666666999999997</v>
      </c>
    </row>
    <row r="91" spans="1:10" x14ac:dyDescent="0.2">
      <c r="A91" s="20" t="s">
        <v>183</v>
      </c>
      <c r="B91" s="21">
        <v>53</v>
      </c>
      <c r="C91" s="22">
        <v>9.4339619999999993</v>
      </c>
      <c r="D91" s="22">
        <v>24.528302</v>
      </c>
      <c r="E91" s="22">
        <v>45.283019000000003</v>
      </c>
      <c r="F91" s="22">
        <v>15.094340000000001</v>
      </c>
      <c r="G91" s="22">
        <v>5.6603770000000004</v>
      </c>
      <c r="H91" s="22">
        <v>0</v>
      </c>
      <c r="I91" s="22">
        <v>33.962263999999998</v>
      </c>
      <c r="J91" s="22">
        <v>20.754716999999999</v>
      </c>
    </row>
    <row r="92" spans="1:10" x14ac:dyDescent="0.2">
      <c r="A92" s="20" t="s">
        <v>385</v>
      </c>
      <c r="B92" s="21">
        <v>22</v>
      </c>
      <c r="C92" s="22">
        <v>0</v>
      </c>
      <c r="D92" s="22">
        <v>0</v>
      </c>
      <c r="E92" s="22">
        <v>63.636364</v>
      </c>
      <c r="F92" s="22">
        <v>27.272727</v>
      </c>
      <c r="G92" s="22">
        <v>4.5454549999999996</v>
      </c>
      <c r="H92" s="22">
        <v>4.5454549999999996</v>
      </c>
      <c r="I92" s="22">
        <v>0</v>
      </c>
      <c r="J92" s="22">
        <v>31.818182</v>
      </c>
    </row>
    <row r="93" spans="1:10" x14ac:dyDescent="0.2">
      <c r="A93" s="20" t="s">
        <v>386</v>
      </c>
      <c r="B93" s="21">
        <v>32</v>
      </c>
      <c r="C93" s="22">
        <v>9.375</v>
      </c>
      <c r="D93" s="22">
        <v>6.25</v>
      </c>
      <c r="E93" s="22">
        <v>37.5</v>
      </c>
      <c r="F93" s="22">
        <v>37.5</v>
      </c>
      <c r="G93" s="22">
        <v>6.25</v>
      </c>
      <c r="H93" s="22">
        <v>3.125</v>
      </c>
      <c r="I93" s="22">
        <v>15.625</v>
      </c>
      <c r="J93" s="22">
        <v>43.75</v>
      </c>
    </row>
    <row r="94" spans="1:10" x14ac:dyDescent="0.2">
      <c r="A94" s="20" t="s">
        <v>387</v>
      </c>
      <c r="B94" s="21">
        <v>9</v>
      </c>
      <c r="C94" s="22">
        <v>11.111110999999999</v>
      </c>
      <c r="D94" s="22">
        <v>22.222221999999999</v>
      </c>
      <c r="E94" s="22">
        <v>22.222221999999999</v>
      </c>
      <c r="F94" s="22">
        <v>44.444443999999997</v>
      </c>
      <c r="G94" s="22">
        <v>0</v>
      </c>
      <c r="H94" s="22">
        <v>0</v>
      </c>
      <c r="I94" s="22">
        <v>33.333333000000003</v>
      </c>
      <c r="J94" s="22">
        <v>44.444443999999997</v>
      </c>
    </row>
    <row r="95" spans="1:10" x14ac:dyDescent="0.2">
      <c r="A95" s="20" t="s">
        <v>366</v>
      </c>
      <c r="B95" s="21">
        <v>150</v>
      </c>
      <c r="C95" s="22">
        <v>14</v>
      </c>
      <c r="D95" s="22">
        <v>21.333333</v>
      </c>
      <c r="E95" s="22">
        <v>33.333333000000003</v>
      </c>
      <c r="F95" s="22">
        <v>22.666667</v>
      </c>
      <c r="G95" s="22">
        <v>6.6666670000000003</v>
      </c>
      <c r="H95" s="22">
        <v>2</v>
      </c>
      <c r="I95" s="22">
        <v>35.333333000000003</v>
      </c>
      <c r="J95" s="22">
        <v>29.333333</v>
      </c>
    </row>
    <row r="96" spans="1:10" x14ac:dyDescent="0.2">
      <c r="A96" s="9" t="s">
        <v>388</v>
      </c>
      <c r="B96" s="9"/>
      <c r="C96" s="9"/>
      <c r="D96" s="9"/>
      <c r="E96" s="9"/>
      <c r="F96" s="9"/>
      <c r="G96" s="9"/>
      <c r="H96" s="9"/>
      <c r="I96" s="9"/>
      <c r="J96" s="9"/>
    </row>
    <row r="97" spans="1:10" x14ac:dyDescent="0.2">
      <c r="A97" s="20" t="s">
        <v>184</v>
      </c>
      <c r="B97" s="21">
        <v>54</v>
      </c>
      <c r="C97" s="22">
        <v>16.666667</v>
      </c>
      <c r="D97" s="22">
        <v>14.814814999999999</v>
      </c>
      <c r="E97" s="22">
        <v>37.037036999999998</v>
      </c>
      <c r="F97" s="22">
        <v>24.074074</v>
      </c>
      <c r="G97" s="22">
        <v>7.4074070000000001</v>
      </c>
      <c r="H97" s="22">
        <v>0</v>
      </c>
      <c r="I97" s="22">
        <v>31.481480999999999</v>
      </c>
      <c r="J97" s="22">
        <v>31.481480999999999</v>
      </c>
    </row>
    <row r="98" spans="1:10" x14ac:dyDescent="0.2">
      <c r="A98" s="20" t="s">
        <v>185</v>
      </c>
      <c r="B98" s="21">
        <v>196</v>
      </c>
      <c r="C98" s="22">
        <v>10.204082</v>
      </c>
      <c r="D98" s="22">
        <v>11.224489999999999</v>
      </c>
      <c r="E98" s="22">
        <v>39.285713999999999</v>
      </c>
      <c r="F98" s="22">
        <v>26.530612000000001</v>
      </c>
      <c r="G98" s="22">
        <v>10.714286</v>
      </c>
      <c r="H98" s="22">
        <v>2.040816</v>
      </c>
      <c r="I98" s="22">
        <v>21.428571000000002</v>
      </c>
      <c r="J98" s="22">
        <v>37.244897999999999</v>
      </c>
    </row>
    <row r="99" spans="1:10" x14ac:dyDescent="0.2">
      <c r="A99" s="20" t="s">
        <v>186</v>
      </c>
      <c r="B99" s="21">
        <v>310</v>
      </c>
      <c r="C99" s="22">
        <v>10.645161</v>
      </c>
      <c r="D99" s="22">
        <v>13.870968</v>
      </c>
      <c r="E99" s="22">
        <v>39.677419</v>
      </c>
      <c r="F99" s="22">
        <v>29.354838999999998</v>
      </c>
      <c r="G99" s="22">
        <v>5.1612900000000002</v>
      </c>
      <c r="H99" s="22">
        <v>1.2903230000000001</v>
      </c>
      <c r="I99" s="22">
        <v>24.516128999999999</v>
      </c>
      <c r="J99" s="22">
        <v>34.516128999999999</v>
      </c>
    </row>
    <row r="100" spans="1:10" x14ac:dyDescent="0.2">
      <c r="A100" s="20" t="s">
        <v>187</v>
      </c>
      <c r="B100" s="21">
        <v>385</v>
      </c>
      <c r="C100" s="22">
        <v>11.688312</v>
      </c>
      <c r="D100" s="22">
        <v>18.181818</v>
      </c>
      <c r="E100" s="22">
        <v>42.597403</v>
      </c>
      <c r="F100" s="22">
        <v>19.220779</v>
      </c>
      <c r="G100" s="22">
        <v>5.4545450000000004</v>
      </c>
      <c r="H100" s="22">
        <v>2.8571430000000002</v>
      </c>
      <c r="I100" s="22">
        <v>29.87013</v>
      </c>
      <c r="J100" s="22">
        <v>24.675325000000001</v>
      </c>
    </row>
    <row r="101" spans="1:10" x14ac:dyDescent="0.2">
      <c r="A101" s="20" t="s">
        <v>188</v>
      </c>
      <c r="B101" s="21">
        <v>361</v>
      </c>
      <c r="C101" s="22">
        <v>15.235457</v>
      </c>
      <c r="D101" s="22">
        <v>18.559557000000002</v>
      </c>
      <c r="E101" s="22">
        <v>43.490304999999999</v>
      </c>
      <c r="F101" s="22">
        <v>17.174515</v>
      </c>
      <c r="G101" s="22">
        <v>4.4321330000000003</v>
      </c>
      <c r="H101" s="22">
        <v>1.108033</v>
      </c>
      <c r="I101" s="22">
        <v>33.795014000000002</v>
      </c>
      <c r="J101" s="22">
        <v>21.606648</v>
      </c>
    </row>
    <row r="102" spans="1:10" x14ac:dyDescent="0.2">
      <c r="A102" s="20" t="s">
        <v>189</v>
      </c>
      <c r="B102" s="21">
        <v>315</v>
      </c>
      <c r="C102" s="22">
        <v>13.968254</v>
      </c>
      <c r="D102" s="22">
        <v>18.095237999999998</v>
      </c>
      <c r="E102" s="22">
        <v>46.349206000000002</v>
      </c>
      <c r="F102" s="22">
        <v>15.238095</v>
      </c>
      <c r="G102" s="22">
        <v>4.7619049999999996</v>
      </c>
      <c r="H102" s="22">
        <v>1.587302</v>
      </c>
      <c r="I102" s="22">
        <v>32.063491999999997</v>
      </c>
      <c r="J102" s="22">
        <v>20</v>
      </c>
    </row>
    <row r="103" spans="1:10" x14ac:dyDescent="0.2">
      <c r="A103" s="20" t="s">
        <v>190</v>
      </c>
      <c r="B103" s="21">
        <v>364</v>
      </c>
      <c r="C103" s="22">
        <v>17.857143000000001</v>
      </c>
      <c r="D103" s="22">
        <v>22.252746999999999</v>
      </c>
      <c r="E103" s="22">
        <v>39.010989000000002</v>
      </c>
      <c r="F103" s="22">
        <v>15.659341</v>
      </c>
      <c r="G103" s="22">
        <v>4.1208790000000004</v>
      </c>
      <c r="H103" s="22">
        <v>1.0989009999999999</v>
      </c>
      <c r="I103" s="22">
        <v>40.10989</v>
      </c>
      <c r="J103" s="22">
        <v>19.78022</v>
      </c>
    </row>
    <row r="104" spans="1:10" x14ac:dyDescent="0.2">
      <c r="A104" s="20" t="s">
        <v>191</v>
      </c>
      <c r="B104" s="21">
        <v>267</v>
      </c>
      <c r="C104" s="22">
        <v>17.228463999999999</v>
      </c>
      <c r="D104" s="22">
        <v>20.973783000000001</v>
      </c>
      <c r="E104" s="22">
        <v>45.692883999999999</v>
      </c>
      <c r="F104" s="22">
        <v>13.483146</v>
      </c>
      <c r="G104" s="22">
        <v>1.123596</v>
      </c>
      <c r="H104" s="22">
        <v>1.498127</v>
      </c>
      <c r="I104" s="22">
        <v>38.202247</v>
      </c>
      <c r="J104" s="22">
        <v>14.606742000000001</v>
      </c>
    </row>
    <row r="105" spans="1:10" x14ac:dyDescent="0.2">
      <c r="A105" s="20" t="s">
        <v>192</v>
      </c>
      <c r="B105" s="21">
        <v>90</v>
      </c>
      <c r="C105" s="22">
        <v>16.666667</v>
      </c>
      <c r="D105" s="22">
        <v>21.111111000000001</v>
      </c>
      <c r="E105" s="22">
        <v>45.555556000000003</v>
      </c>
      <c r="F105" s="22">
        <v>13.333333</v>
      </c>
      <c r="G105" s="22">
        <v>2.2222219999999999</v>
      </c>
      <c r="H105" s="22">
        <v>1.111111</v>
      </c>
      <c r="I105" s="22">
        <v>37.777777999999998</v>
      </c>
      <c r="J105" s="22">
        <v>15.555555999999999</v>
      </c>
    </row>
    <row r="106" spans="1:10" x14ac:dyDescent="0.2">
      <c r="A106" s="20" t="s">
        <v>193</v>
      </c>
      <c r="B106" s="21">
        <v>94</v>
      </c>
      <c r="C106" s="22">
        <v>25.531915000000001</v>
      </c>
      <c r="D106" s="22">
        <v>22.340426000000001</v>
      </c>
      <c r="E106" s="22">
        <v>36.170212999999997</v>
      </c>
      <c r="F106" s="22">
        <v>13.829787</v>
      </c>
      <c r="G106" s="22">
        <v>1.0638300000000001</v>
      </c>
      <c r="H106" s="22">
        <v>1.0638300000000001</v>
      </c>
      <c r="I106" s="22">
        <v>47.872340000000001</v>
      </c>
      <c r="J106" s="22">
        <v>14.893617000000001</v>
      </c>
    </row>
    <row r="107" spans="1:10" x14ac:dyDescent="0.2">
      <c r="A107" s="20" t="s">
        <v>389</v>
      </c>
      <c r="B107" s="21">
        <v>47</v>
      </c>
      <c r="C107" s="22">
        <v>8.5106380000000001</v>
      </c>
      <c r="D107" s="22">
        <v>6.3829789999999997</v>
      </c>
      <c r="E107" s="22">
        <v>48.936169999999997</v>
      </c>
      <c r="F107" s="22">
        <v>29.787234000000002</v>
      </c>
      <c r="G107" s="22">
        <v>4.2553190000000001</v>
      </c>
      <c r="H107" s="22">
        <v>2.1276600000000001</v>
      </c>
      <c r="I107" s="22">
        <v>14.893617000000001</v>
      </c>
      <c r="J107" s="22">
        <v>34.042552999999998</v>
      </c>
    </row>
    <row r="108" spans="1:10" x14ac:dyDescent="0.2">
      <c r="A108" s="20" t="s">
        <v>366</v>
      </c>
      <c r="B108" s="21">
        <v>194</v>
      </c>
      <c r="C108" s="22">
        <v>10.309278000000001</v>
      </c>
      <c r="D108" s="22">
        <v>21.649484999999999</v>
      </c>
      <c r="E108" s="22">
        <v>33.505155000000002</v>
      </c>
      <c r="F108" s="22">
        <v>25.257732000000001</v>
      </c>
      <c r="G108" s="22">
        <v>6.7010310000000004</v>
      </c>
      <c r="H108" s="22">
        <v>2.5773199999999998</v>
      </c>
      <c r="I108" s="22">
        <v>31.958763000000001</v>
      </c>
      <c r="J108" s="22">
        <v>31.958763000000001</v>
      </c>
    </row>
    <row r="109" spans="1:10" x14ac:dyDescent="0.2">
      <c r="A109" s="9" t="s">
        <v>390</v>
      </c>
      <c r="B109" s="9"/>
      <c r="C109" s="9"/>
      <c r="D109" s="9"/>
      <c r="E109" s="9"/>
      <c r="F109" s="9"/>
      <c r="G109" s="9"/>
      <c r="H109" s="9"/>
      <c r="I109" s="9"/>
      <c r="J109" s="9"/>
    </row>
    <row r="110" spans="1:10" x14ac:dyDescent="0.2">
      <c r="A110" s="20" t="s">
        <v>391</v>
      </c>
      <c r="B110" s="21">
        <v>633</v>
      </c>
      <c r="C110" s="22">
        <v>16.113744000000001</v>
      </c>
      <c r="D110" s="22">
        <v>18.325434000000001</v>
      </c>
      <c r="E110" s="22">
        <v>37.756714000000002</v>
      </c>
      <c r="F110" s="22">
        <v>21.484991999999998</v>
      </c>
      <c r="G110" s="22">
        <v>5.0552919999999997</v>
      </c>
      <c r="H110" s="22">
        <v>1.2638229999999999</v>
      </c>
      <c r="I110" s="22">
        <v>34.439179000000003</v>
      </c>
      <c r="J110" s="22">
        <v>26.540284</v>
      </c>
    </row>
    <row r="111" spans="1:10" x14ac:dyDescent="0.2">
      <c r="A111" s="20" t="s">
        <v>392</v>
      </c>
      <c r="B111" s="21">
        <v>1123</v>
      </c>
      <c r="C111" s="22">
        <v>13.713267999999999</v>
      </c>
      <c r="D111" s="22">
        <v>18.165628000000002</v>
      </c>
      <c r="E111" s="22">
        <v>42.831701000000002</v>
      </c>
      <c r="F111" s="22">
        <v>18.610863999999999</v>
      </c>
      <c r="G111" s="22">
        <v>4.8085490000000002</v>
      </c>
      <c r="H111" s="22">
        <v>1.869991</v>
      </c>
      <c r="I111" s="22">
        <v>31.878896000000001</v>
      </c>
      <c r="J111" s="22">
        <v>23.419412000000001</v>
      </c>
    </row>
    <row r="112" spans="1:10" x14ac:dyDescent="0.2">
      <c r="A112" s="20" t="s">
        <v>393</v>
      </c>
      <c r="B112" s="21">
        <v>660</v>
      </c>
      <c r="C112" s="22">
        <v>14.393939</v>
      </c>
      <c r="D112" s="22">
        <v>18.787879</v>
      </c>
      <c r="E112" s="22">
        <v>40.606060999999997</v>
      </c>
      <c r="F112" s="22">
        <v>19.69697</v>
      </c>
      <c r="G112" s="22">
        <v>4.5454549999999996</v>
      </c>
      <c r="H112" s="22">
        <v>1.969697</v>
      </c>
      <c r="I112" s="22">
        <v>33.181818</v>
      </c>
      <c r="J112" s="22">
        <v>24.242424</v>
      </c>
    </row>
    <row r="113" spans="1:10" x14ac:dyDescent="0.2">
      <c r="A113" s="20" t="s">
        <v>394</v>
      </c>
      <c r="B113" s="21">
        <v>261</v>
      </c>
      <c r="C113" s="22">
        <v>11.111110999999999</v>
      </c>
      <c r="D113" s="22">
        <v>17.241378999999998</v>
      </c>
      <c r="E113" s="22">
        <v>48.275861999999996</v>
      </c>
      <c r="F113" s="22">
        <v>17.624521000000001</v>
      </c>
      <c r="G113" s="22">
        <v>4.9808430000000001</v>
      </c>
      <c r="H113" s="22">
        <v>0.76628399999999997</v>
      </c>
      <c r="I113" s="22">
        <v>28.35249</v>
      </c>
      <c r="J113" s="22">
        <v>22.605364000000002</v>
      </c>
    </row>
    <row r="114" spans="1:10" x14ac:dyDescent="0.2">
      <c r="A114" s="9" t="s">
        <v>395</v>
      </c>
      <c r="B114" s="9"/>
      <c r="C114" s="9"/>
      <c r="D114" s="9"/>
      <c r="E114" s="9"/>
      <c r="F114" s="9"/>
      <c r="G114" s="9"/>
      <c r="H114" s="9"/>
      <c r="I114" s="9"/>
      <c r="J114" s="9"/>
    </row>
    <row r="115" spans="1:10" x14ac:dyDescent="0.2">
      <c r="A115" s="20" t="s">
        <v>396</v>
      </c>
      <c r="B115" s="21">
        <v>329</v>
      </c>
      <c r="C115" s="22">
        <v>11.854103</v>
      </c>
      <c r="D115" s="22">
        <v>12.158054999999999</v>
      </c>
      <c r="E115" s="22">
        <v>46.200608000000003</v>
      </c>
      <c r="F115" s="22">
        <v>23.100304000000001</v>
      </c>
      <c r="G115" s="22">
        <v>5.167173</v>
      </c>
      <c r="H115" s="22">
        <v>1.519757</v>
      </c>
      <c r="I115" s="22">
        <v>24.012157999999999</v>
      </c>
      <c r="J115" s="22">
        <v>28.267477</v>
      </c>
    </row>
    <row r="116" spans="1:10" x14ac:dyDescent="0.2">
      <c r="A116" s="20" t="s">
        <v>397</v>
      </c>
      <c r="B116" s="21">
        <v>828</v>
      </c>
      <c r="C116" s="22">
        <v>17.149757999999999</v>
      </c>
      <c r="D116" s="22">
        <v>20.169082</v>
      </c>
      <c r="E116" s="22">
        <v>39.009661999999999</v>
      </c>
      <c r="F116" s="22">
        <v>17.270530999999998</v>
      </c>
      <c r="G116" s="22">
        <v>4.589372</v>
      </c>
      <c r="H116" s="22">
        <v>1.8115939999999999</v>
      </c>
      <c r="I116" s="22">
        <v>37.318840999999999</v>
      </c>
      <c r="J116" s="22">
        <v>21.859902999999999</v>
      </c>
    </row>
    <row r="117" spans="1:10" x14ac:dyDescent="0.2">
      <c r="A117" s="20" t="s">
        <v>879</v>
      </c>
      <c r="B117" s="21">
        <v>499</v>
      </c>
      <c r="C117" s="22">
        <v>12.825651000000001</v>
      </c>
      <c r="D117" s="22">
        <v>18.837675000000001</v>
      </c>
      <c r="E117" s="22">
        <v>43.887776000000002</v>
      </c>
      <c r="F117" s="22">
        <v>18.236473</v>
      </c>
      <c r="G117" s="22">
        <v>4.8096189999999996</v>
      </c>
      <c r="H117" s="22">
        <v>1.402806</v>
      </c>
      <c r="I117" s="22">
        <v>31.663326999999999</v>
      </c>
      <c r="J117" s="22">
        <v>23.046092000000002</v>
      </c>
    </row>
    <row r="118" spans="1:10" x14ac:dyDescent="0.2">
      <c r="A118" s="20" t="s">
        <v>398</v>
      </c>
      <c r="B118" s="21">
        <v>468</v>
      </c>
      <c r="C118" s="22">
        <v>14.102563999999999</v>
      </c>
      <c r="D118" s="22">
        <v>16.880341999999999</v>
      </c>
      <c r="E118" s="22">
        <v>42.735042999999997</v>
      </c>
      <c r="F118" s="22">
        <v>20.085470000000001</v>
      </c>
      <c r="G118" s="22">
        <v>4.4871790000000003</v>
      </c>
      <c r="H118" s="22">
        <v>1.7094020000000001</v>
      </c>
      <c r="I118" s="22">
        <v>30.982906</v>
      </c>
      <c r="J118" s="22">
        <v>24.572649999999999</v>
      </c>
    </row>
    <row r="119" spans="1:10" x14ac:dyDescent="0.2">
      <c r="A119" s="20" t="s">
        <v>399</v>
      </c>
      <c r="B119" s="21">
        <v>257</v>
      </c>
      <c r="C119" s="22">
        <v>12.451362</v>
      </c>
      <c r="D119" s="22">
        <v>19.844358</v>
      </c>
      <c r="E119" s="22">
        <v>41.245136000000002</v>
      </c>
      <c r="F119" s="22">
        <v>18.677043000000001</v>
      </c>
      <c r="G119" s="22">
        <v>6.6147859999999996</v>
      </c>
      <c r="H119" s="22">
        <v>1.1673150000000001</v>
      </c>
      <c r="I119" s="22">
        <v>32.295720000000003</v>
      </c>
      <c r="J119" s="22">
        <v>25.291829</v>
      </c>
    </row>
    <row r="120" spans="1:10" x14ac:dyDescent="0.2">
      <c r="A120" s="20" t="s">
        <v>400</v>
      </c>
      <c r="B120" s="21">
        <v>296</v>
      </c>
      <c r="C120" s="22">
        <v>12.5</v>
      </c>
      <c r="D120" s="22">
        <v>19.594595000000002</v>
      </c>
      <c r="E120" s="22">
        <v>38.513514000000001</v>
      </c>
      <c r="F120" s="22">
        <v>23.310811000000001</v>
      </c>
      <c r="G120" s="22">
        <v>4.0540539999999998</v>
      </c>
      <c r="H120" s="22">
        <v>2.0270269999999999</v>
      </c>
      <c r="I120" s="22">
        <v>32.094594999999998</v>
      </c>
      <c r="J120" s="22">
        <v>27.364865000000002</v>
      </c>
    </row>
    <row r="121" spans="1:10" x14ac:dyDescent="0.2">
      <c r="A121" s="9" t="s">
        <v>401</v>
      </c>
      <c r="B121" s="9"/>
      <c r="C121" s="9"/>
      <c r="D121" s="9"/>
      <c r="E121" s="9"/>
      <c r="F121" s="9"/>
      <c r="G121" s="9"/>
      <c r="H121" s="9"/>
      <c r="I121" s="9"/>
      <c r="J121" s="9"/>
    </row>
    <row r="122" spans="1:10" x14ac:dyDescent="0.2">
      <c r="A122" s="20" t="s">
        <v>878</v>
      </c>
      <c r="B122" s="21">
        <v>116</v>
      </c>
      <c r="C122" s="22">
        <v>13.793103</v>
      </c>
      <c r="D122" s="22">
        <v>14.655172</v>
      </c>
      <c r="E122" s="22">
        <v>41.379309999999997</v>
      </c>
      <c r="F122" s="22">
        <v>25.862069000000002</v>
      </c>
      <c r="G122" s="22">
        <v>2.5862069999999999</v>
      </c>
      <c r="H122" s="22">
        <v>1.7241379999999999</v>
      </c>
      <c r="I122" s="22">
        <v>28.448276</v>
      </c>
      <c r="J122" s="22">
        <v>28.448276</v>
      </c>
    </row>
    <row r="123" spans="1:10" x14ac:dyDescent="0.2">
      <c r="A123" s="20" t="s">
        <v>402</v>
      </c>
      <c r="B123" s="21">
        <v>213</v>
      </c>
      <c r="C123" s="22">
        <v>10.798121999999999</v>
      </c>
      <c r="D123" s="22">
        <v>10.798121999999999</v>
      </c>
      <c r="E123" s="22">
        <v>48.826290999999998</v>
      </c>
      <c r="F123" s="22">
        <v>21.596243999999999</v>
      </c>
      <c r="G123" s="22">
        <v>6.5727700000000002</v>
      </c>
      <c r="H123" s="22">
        <v>1.4084509999999999</v>
      </c>
      <c r="I123" s="22">
        <v>21.596243999999999</v>
      </c>
      <c r="J123" s="22">
        <v>28.169014000000001</v>
      </c>
    </row>
    <row r="124" spans="1:10" x14ac:dyDescent="0.2">
      <c r="A124" s="20" t="s">
        <v>397</v>
      </c>
      <c r="B124" s="21">
        <v>828</v>
      </c>
      <c r="C124" s="22">
        <v>17.149757999999999</v>
      </c>
      <c r="D124" s="22">
        <v>20.169082</v>
      </c>
      <c r="E124" s="22">
        <v>39.009661999999999</v>
      </c>
      <c r="F124" s="22">
        <v>17.270530999999998</v>
      </c>
      <c r="G124" s="22">
        <v>4.589372</v>
      </c>
      <c r="H124" s="22">
        <v>1.8115939999999999</v>
      </c>
      <c r="I124" s="22">
        <v>37.318840999999999</v>
      </c>
      <c r="J124" s="22">
        <v>21.859902999999999</v>
      </c>
    </row>
    <row r="125" spans="1:10" x14ac:dyDescent="0.2">
      <c r="A125" s="20" t="s">
        <v>403</v>
      </c>
      <c r="B125" s="21">
        <v>133</v>
      </c>
      <c r="C125" s="22">
        <v>11.278195</v>
      </c>
      <c r="D125" s="22">
        <v>20.300751999999999</v>
      </c>
      <c r="E125" s="22">
        <v>42.857143000000001</v>
      </c>
      <c r="F125" s="22">
        <v>18.796991999999999</v>
      </c>
      <c r="G125" s="22">
        <v>4.5112779999999999</v>
      </c>
      <c r="H125" s="22">
        <v>2.2556389999999999</v>
      </c>
      <c r="I125" s="22">
        <v>31.578946999999999</v>
      </c>
      <c r="J125" s="22">
        <v>23.308271000000001</v>
      </c>
    </row>
    <row r="126" spans="1:10" x14ac:dyDescent="0.2">
      <c r="A126" s="20" t="s">
        <v>404</v>
      </c>
      <c r="B126" s="21">
        <v>120</v>
      </c>
      <c r="C126" s="22">
        <v>9.1666670000000003</v>
      </c>
      <c r="D126" s="22">
        <v>18.333333</v>
      </c>
      <c r="E126" s="22">
        <v>49.166666999999997</v>
      </c>
      <c r="F126" s="22">
        <v>17.5</v>
      </c>
      <c r="G126" s="22">
        <v>5</v>
      </c>
      <c r="H126" s="22">
        <v>0.83333299999999999</v>
      </c>
      <c r="I126" s="22">
        <v>27.5</v>
      </c>
      <c r="J126" s="22">
        <v>22.5</v>
      </c>
    </row>
    <row r="127" spans="1:10" x14ac:dyDescent="0.2">
      <c r="A127" s="20" t="s">
        <v>405</v>
      </c>
      <c r="B127" s="21">
        <v>246</v>
      </c>
      <c r="C127" s="22">
        <v>15.447153999999999</v>
      </c>
      <c r="D127" s="22">
        <v>18.292683</v>
      </c>
      <c r="E127" s="22">
        <v>41.869919000000003</v>
      </c>
      <c r="F127" s="22">
        <v>18.292683</v>
      </c>
      <c r="G127" s="22">
        <v>4.8780489999999999</v>
      </c>
      <c r="H127" s="22">
        <v>1.2195119999999999</v>
      </c>
      <c r="I127" s="22">
        <v>33.739837000000001</v>
      </c>
      <c r="J127" s="22">
        <v>23.170732000000001</v>
      </c>
    </row>
    <row r="128" spans="1:10" x14ac:dyDescent="0.2">
      <c r="A128" s="20" t="s">
        <v>398</v>
      </c>
      <c r="B128" s="21">
        <v>468</v>
      </c>
      <c r="C128" s="22">
        <v>14.102563999999999</v>
      </c>
      <c r="D128" s="22">
        <v>16.880341999999999</v>
      </c>
      <c r="E128" s="22">
        <v>42.735042999999997</v>
      </c>
      <c r="F128" s="22">
        <v>20.085470000000001</v>
      </c>
      <c r="G128" s="22">
        <v>4.4871790000000003</v>
      </c>
      <c r="H128" s="22">
        <v>1.7094020000000001</v>
      </c>
      <c r="I128" s="22">
        <v>30.982906</v>
      </c>
      <c r="J128" s="22">
        <v>24.572649999999999</v>
      </c>
    </row>
    <row r="129" spans="1:10" x14ac:dyDescent="0.2">
      <c r="A129" s="20" t="s">
        <v>406</v>
      </c>
      <c r="B129" s="21">
        <v>180</v>
      </c>
      <c r="C129" s="22">
        <v>13.888889000000001</v>
      </c>
      <c r="D129" s="22">
        <v>17.777778000000001</v>
      </c>
      <c r="E129" s="22">
        <v>41.666666999999997</v>
      </c>
      <c r="F129" s="22">
        <v>18.333333</v>
      </c>
      <c r="G129" s="22">
        <v>6.6666670000000003</v>
      </c>
      <c r="H129" s="22">
        <v>1.6666669999999999</v>
      </c>
      <c r="I129" s="22">
        <v>31.666667</v>
      </c>
      <c r="J129" s="22">
        <v>25</v>
      </c>
    </row>
    <row r="130" spans="1:10" x14ac:dyDescent="0.2">
      <c r="A130" s="20" t="s">
        <v>407</v>
      </c>
      <c r="B130" s="21">
        <v>77</v>
      </c>
      <c r="C130" s="22">
        <v>9.0909089999999999</v>
      </c>
      <c r="D130" s="22">
        <v>24.675325000000001</v>
      </c>
      <c r="E130" s="22">
        <v>40.259740000000001</v>
      </c>
      <c r="F130" s="22">
        <v>19.480519000000001</v>
      </c>
      <c r="G130" s="22">
        <v>6.493506</v>
      </c>
      <c r="H130" s="22">
        <v>0</v>
      </c>
      <c r="I130" s="22">
        <v>33.766233999999997</v>
      </c>
      <c r="J130" s="22">
        <v>25.974025999999999</v>
      </c>
    </row>
    <row r="131" spans="1:10" x14ac:dyDescent="0.2">
      <c r="A131" s="33" t="s">
        <v>400</v>
      </c>
      <c r="B131" s="34">
        <v>296</v>
      </c>
      <c r="C131" s="35">
        <v>12.5</v>
      </c>
      <c r="D131" s="35">
        <v>19.594595000000002</v>
      </c>
      <c r="E131" s="35">
        <v>38.513514000000001</v>
      </c>
      <c r="F131" s="35">
        <v>23.310811000000001</v>
      </c>
      <c r="G131" s="35">
        <v>4.0540539999999998</v>
      </c>
      <c r="H131" s="35">
        <v>2.0270269999999999</v>
      </c>
      <c r="I131" s="35">
        <v>32.094594999999998</v>
      </c>
      <c r="J131" s="35">
        <v>27.364865000000002</v>
      </c>
    </row>
  </sheetData>
  <phoneticPr fontId="2"/>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C4D6E-ABCF-47FD-9B49-4945CF17DD4A}">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HYPERLINK("#'目次'!B17","[11]")</f>
        <v>[11]</v>
      </c>
      <c r="B2" s="23" t="s">
        <v>334</v>
      </c>
    </row>
    <row r="3" spans="1:6" x14ac:dyDescent="0.2">
      <c r="A3" s="7" t="s">
        <v>3</v>
      </c>
      <c r="B3" s="8" t="s">
        <v>5</v>
      </c>
    </row>
    <row r="4" spans="1:6" x14ac:dyDescent="0.2">
      <c r="A4" s="7" t="s">
        <v>3</v>
      </c>
      <c r="B4" s="8" t="s">
        <v>4</v>
      </c>
    </row>
    <row r="5" spans="1:6" s="18" customFormat="1" ht="25.2" x14ac:dyDescent="0.2">
      <c r="A5" s="16" t="s">
        <v>3</v>
      </c>
      <c r="B5" s="17" t="s">
        <v>335</v>
      </c>
      <c r="C5" s="17" t="s">
        <v>380</v>
      </c>
      <c r="D5" s="17" t="s">
        <v>431</v>
      </c>
      <c r="E5" s="17" t="s">
        <v>432</v>
      </c>
      <c r="F5" s="17" t="s">
        <v>366</v>
      </c>
    </row>
    <row r="6" spans="1:6" x14ac:dyDescent="0.2">
      <c r="A6" s="19" t="s">
        <v>338</v>
      </c>
      <c r="B6" s="10">
        <v>2677</v>
      </c>
      <c r="C6" s="13">
        <v>55.360478000000001</v>
      </c>
      <c r="D6" s="13">
        <v>21.031005</v>
      </c>
      <c r="E6" s="13">
        <v>20.508030999999999</v>
      </c>
      <c r="F6" s="13">
        <v>3.1004860000000001</v>
      </c>
    </row>
    <row r="7" spans="1:6" x14ac:dyDescent="0.2">
      <c r="A7" s="9" t="s">
        <v>339</v>
      </c>
      <c r="B7" s="9"/>
      <c r="C7" s="9"/>
      <c r="D7" s="9"/>
      <c r="E7" s="9"/>
      <c r="F7" s="9"/>
    </row>
    <row r="8" spans="1:6" x14ac:dyDescent="0.2">
      <c r="A8" s="20" t="s">
        <v>340</v>
      </c>
      <c r="B8" s="21">
        <v>1277</v>
      </c>
      <c r="C8" s="22">
        <v>63.038370999999998</v>
      </c>
      <c r="D8" s="22">
        <v>19.655442000000001</v>
      </c>
      <c r="E8" s="22">
        <v>14.330462000000001</v>
      </c>
      <c r="F8" s="22">
        <v>2.975724</v>
      </c>
    </row>
    <row r="9" spans="1:6" x14ac:dyDescent="0.2">
      <c r="A9" s="20" t="s">
        <v>341</v>
      </c>
      <c r="B9" s="21">
        <v>1400</v>
      </c>
      <c r="C9" s="22">
        <v>48.357143000000001</v>
      </c>
      <c r="D9" s="22">
        <v>22.285713999999999</v>
      </c>
      <c r="E9" s="22">
        <v>26.142856999999999</v>
      </c>
      <c r="F9" s="22">
        <v>3.214286</v>
      </c>
    </row>
    <row r="10" spans="1:6" x14ac:dyDescent="0.2">
      <c r="A10" s="9" t="s">
        <v>342</v>
      </c>
      <c r="B10" s="9"/>
      <c r="C10" s="9"/>
      <c r="D10" s="9"/>
      <c r="E10" s="9"/>
      <c r="F10" s="9"/>
    </row>
    <row r="11" spans="1:6" x14ac:dyDescent="0.2">
      <c r="A11" s="20" t="s">
        <v>343</v>
      </c>
      <c r="B11" s="21">
        <v>610</v>
      </c>
      <c r="C11" s="22">
        <v>73.278689</v>
      </c>
      <c r="D11" s="22">
        <v>16.557376999999999</v>
      </c>
      <c r="E11" s="22">
        <v>9.0163930000000008</v>
      </c>
      <c r="F11" s="22">
        <v>1.1475409999999999</v>
      </c>
    </row>
    <row r="12" spans="1:6" x14ac:dyDescent="0.2">
      <c r="A12" s="20" t="s">
        <v>344</v>
      </c>
      <c r="B12" s="21">
        <v>755</v>
      </c>
      <c r="C12" s="22">
        <v>62.251655999999997</v>
      </c>
      <c r="D12" s="22">
        <v>23.841059999999999</v>
      </c>
      <c r="E12" s="22">
        <v>11.125828</v>
      </c>
      <c r="F12" s="22">
        <v>2.7814570000000001</v>
      </c>
    </row>
    <row r="13" spans="1:6" x14ac:dyDescent="0.2">
      <c r="A13" s="20" t="s">
        <v>345</v>
      </c>
      <c r="B13" s="21">
        <v>601</v>
      </c>
      <c r="C13" s="22">
        <v>54.409317999999999</v>
      </c>
      <c r="D13" s="22">
        <v>24.459235</v>
      </c>
      <c r="E13" s="22">
        <v>18.302828999999999</v>
      </c>
      <c r="F13" s="22">
        <v>2.8286190000000002</v>
      </c>
    </row>
    <row r="14" spans="1:6" x14ac:dyDescent="0.2">
      <c r="A14" s="20" t="s">
        <v>346</v>
      </c>
      <c r="B14" s="21">
        <v>425</v>
      </c>
      <c r="C14" s="22">
        <v>40</v>
      </c>
      <c r="D14" s="22">
        <v>21.882352999999998</v>
      </c>
      <c r="E14" s="22">
        <v>32.705882000000003</v>
      </c>
      <c r="F14" s="22">
        <v>5.4117649999999999</v>
      </c>
    </row>
    <row r="15" spans="1:6" x14ac:dyDescent="0.2">
      <c r="A15" s="20" t="s">
        <v>347</v>
      </c>
      <c r="B15" s="21">
        <v>217</v>
      </c>
      <c r="C15" s="22">
        <v>26.728110999999998</v>
      </c>
      <c r="D15" s="22">
        <v>16.589862</v>
      </c>
      <c r="E15" s="22">
        <v>50.691243999999998</v>
      </c>
      <c r="F15" s="22">
        <v>5.9907830000000004</v>
      </c>
    </row>
    <row r="16" spans="1:6" x14ac:dyDescent="0.2">
      <c r="A16" s="20" t="s">
        <v>348</v>
      </c>
      <c r="B16" s="21">
        <v>56</v>
      </c>
      <c r="C16" s="22">
        <v>14.285714</v>
      </c>
      <c r="D16" s="22">
        <v>8.9285709999999998</v>
      </c>
      <c r="E16" s="22">
        <v>73.214286000000001</v>
      </c>
      <c r="F16" s="22">
        <v>3.5714290000000002</v>
      </c>
    </row>
    <row r="17" spans="1:6" x14ac:dyDescent="0.2">
      <c r="A17" s="20" t="s">
        <v>349</v>
      </c>
      <c r="B17" s="21">
        <v>13</v>
      </c>
      <c r="C17" s="22">
        <v>15.384615</v>
      </c>
      <c r="D17" s="22">
        <v>7.6923079999999997</v>
      </c>
      <c r="E17" s="22">
        <v>76.923077000000006</v>
      </c>
      <c r="F17" s="22">
        <v>0</v>
      </c>
    </row>
    <row r="18" spans="1:6" x14ac:dyDescent="0.2">
      <c r="A18" s="20" t="s">
        <v>350</v>
      </c>
      <c r="B18" s="21">
        <v>1365</v>
      </c>
      <c r="C18" s="22">
        <v>67.179486999999995</v>
      </c>
      <c r="D18" s="22">
        <v>20.586081</v>
      </c>
      <c r="E18" s="22">
        <v>10.183149999999999</v>
      </c>
      <c r="F18" s="22">
        <v>2.051282</v>
      </c>
    </row>
    <row r="19" spans="1:6" x14ac:dyDescent="0.2">
      <c r="A19" s="20" t="s">
        <v>351</v>
      </c>
      <c r="B19" s="21">
        <v>1026</v>
      </c>
      <c r="C19" s="22">
        <v>48.440545999999998</v>
      </c>
      <c r="D19" s="22">
        <v>23.391812999999999</v>
      </c>
      <c r="E19" s="22">
        <v>24.269006000000001</v>
      </c>
      <c r="F19" s="22">
        <v>3.8986350000000001</v>
      </c>
    </row>
    <row r="20" spans="1:6" x14ac:dyDescent="0.2">
      <c r="A20" s="20" t="s">
        <v>352</v>
      </c>
      <c r="B20" s="21">
        <v>286</v>
      </c>
      <c r="C20" s="22">
        <v>23.776223999999999</v>
      </c>
      <c r="D20" s="22">
        <v>14.685314999999999</v>
      </c>
      <c r="E20" s="22">
        <v>56.293706</v>
      </c>
      <c r="F20" s="22">
        <v>5.2447549999999996</v>
      </c>
    </row>
    <row r="21" spans="1:6" x14ac:dyDescent="0.2">
      <c r="A21" s="20" t="s">
        <v>353</v>
      </c>
      <c r="B21" s="21">
        <v>1312</v>
      </c>
      <c r="C21" s="22">
        <v>43.064024000000003</v>
      </c>
      <c r="D21" s="22">
        <v>21.493901999999999</v>
      </c>
      <c r="E21" s="22">
        <v>31.25</v>
      </c>
      <c r="F21" s="22">
        <v>4.1920729999999997</v>
      </c>
    </row>
    <row r="22" spans="1:6" x14ac:dyDescent="0.2">
      <c r="A22" s="9" t="s">
        <v>354</v>
      </c>
      <c r="B22" s="10">
        <v>298</v>
      </c>
      <c r="C22" s="13">
        <v>79.194631000000001</v>
      </c>
      <c r="D22" s="13">
        <v>14.42953</v>
      </c>
      <c r="E22" s="13">
        <v>5.7046979999999996</v>
      </c>
      <c r="F22" s="13">
        <v>0.67114099999999999</v>
      </c>
    </row>
    <row r="23" spans="1:6" x14ac:dyDescent="0.2">
      <c r="A23" s="20" t="s">
        <v>344</v>
      </c>
      <c r="B23" s="21">
        <v>388</v>
      </c>
      <c r="C23" s="22">
        <v>69.329897000000003</v>
      </c>
      <c r="D23" s="22">
        <v>20.618556999999999</v>
      </c>
      <c r="E23" s="22">
        <v>6.7010310000000004</v>
      </c>
      <c r="F23" s="22">
        <v>3.3505150000000001</v>
      </c>
    </row>
    <row r="24" spans="1:6" x14ac:dyDescent="0.2">
      <c r="A24" s="20" t="s">
        <v>345</v>
      </c>
      <c r="B24" s="21">
        <v>299</v>
      </c>
      <c r="C24" s="22">
        <v>62.541806000000001</v>
      </c>
      <c r="D24" s="22">
        <v>20.735786000000001</v>
      </c>
      <c r="E24" s="22">
        <v>13.043478</v>
      </c>
      <c r="F24" s="22">
        <v>3.6789299999999998</v>
      </c>
    </row>
    <row r="25" spans="1:6" x14ac:dyDescent="0.2">
      <c r="A25" s="20" t="s">
        <v>346</v>
      </c>
      <c r="B25" s="21">
        <v>192</v>
      </c>
      <c r="C25" s="22">
        <v>42.1875</v>
      </c>
      <c r="D25" s="22">
        <v>25.520833</v>
      </c>
      <c r="E25" s="22">
        <v>28.125</v>
      </c>
      <c r="F25" s="22">
        <v>4.1666670000000003</v>
      </c>
    </row>
    <row r="26" spans="1:6" x14ac:dyDescent="0.2">
      <c r="A26" s="20" t="s">
        <v>347</v>
      </c>
      <c r="B26" s="21">
        <v>77</v>
      </c>
      <c r="C26" s="22">
        <v>35.064934999999998</v>
      </c>
      <c r="D26" s="22">
        <v>19.480519000000001</v>
      </c>
      <c r="E26" s="22">
        <v>40.259740000000001</v>
      </c>
      <c r="F26" s="22">
        <v>5.1948049999999997</v>
      </c>
    </row>
    <row r="27" spans="1:6" x14ac:dyDescent="0.2">
      <c r="A27" s="20" t="s">
        <v>348</v>
      </c>
      <c r="B27" s="21">
        <v>19</v>
      </c>
      <c r="C27" s="22">
        <v>26.315788999999999</v>
      </c>
      <c r="D27" s="22">
        <v>10.526316</v>
      </c>
      <c r="E27" s="22">
        <v>63.157895000000003</v>
      </c>
      <c r="F27" s="22">
        <v>0</v>
      </c>
    </row>
    <row r="28" spans="1:6" x14ac:dyDescent="0.2">
      <c r="A28" s="20" t="s">
        <v>349</v>
      </c>
      <c r="B28" s="21">
        <v>4</v>
      </c>
      <c r="C28" s="22">
        <v>0</v>
      </c>
      <c r="D28" s="22">
        <v>0</v>
      </c>
      <c r="E28" s="22">
        <v>100</v>
      </c>
      <c r="F28" s="22">
        <v>0</v>
      </c>
    </row>
    <row r="29" spans="1:6" x14ac:dyDescent="0.2">
      <c r="A29" s="20" t="s">
        <v>350</v>
      </c>
      <c r="B29" s="21">
        <v>686</v>
      </c>
      <c r="C29" s="22">
        <v>73.615160000000003</v>
      </c>
      <c r="D29" s="22">
        <v>17.930029000000001</v>
      </c>
      <c r="E29" s="22">
        <v>6.2682219999999997</v>
      </c>
      <c r="F29" s="22">
        <v>2.1865890000000001</v>
      </c>
    </row>
    <row r="30" spans="1:6" x14ac:dyDescent="0.2">
      <c r="A30" s="20" t="s">
        <v>351</v>
      </c>
      <c r="B30" s="21">
        <v>491</v>
      </c>
      <c r="C30" s="22">
        <v>54.582484999999998</v>
      </c>
      <c r="D30" s="22">
        <v>22.606925</v>
      </c>
      <c r="E30" s="22">
        <v>18.940937000000002</v>
      </c>
      <c r="F30" s="22">
        <v>3.8696540000000001</v>
      </c>
    </row>
    <row r="31" spans="1:6" x14ac:dyDescent="0.2">
      <c r="A31" s="20" t="s">
        <v>352</v>
      </c>
      <c r="B31" s="21">
        <v>100</v>
      </c>
      <c r="C31" s="22">
        <v>32</v>
      </c>
      <c r="D31" s="22">
        <v>17</v>
      </c>
      <c r="E31" s="22">
        <v>47</v>
      </c>
      <c r="F31" s="22">
        <v>4</v>
      </c>
    </row>
    <row r="32" spans="1:6" x14ac:dyDescent="0.2">
      <c r="A32" s="20" t="s">
        <v>353</v>
      </c>
      <c r="B32" s="21">
        <v>591</v>
      </c>
      <c r="C32" s="22">
        <v>50.761420999999999</v>
      </c>
      <c r="D32" s="22">
        <v>21.658206</v>
      </c>
      <c r="E32" s="22">
        <v>23.688662999999998</v>
      </c>
      <c r="F32" s="22">
        <v>3.8917090000000001</v>
      </c>
    </row>
    <row r="33" spans="1:6" x14ac:dyDescent="0.2">
      <c r="A33" s="9" t="s">
        <v>355</v>
      </c>
      <c r="B33" s="10">
        <v>312</v>
      </c>
      <c r="C33" s="13">
        <v>67.628204999999994</v>
      </c>
      <c r="D33" s="13">
        <v>18.589744</v>
      </c>
      <c r="E33" s="13">
        <v>12.179487</v>
      </c>
      <c r="F33" s="13">
        <v>1.6025640000000001</v>
      </c>
    </row>
    <row r="34" spans="1:6" x14ac:dyDescent="0.2">
      <c r="A34" s="20" t="s">
        <v>344</v>
      </c>
      <c r="B34" s="21">
        <v>367</v>
      </c>
      <c r="C34" s="22">
        <v>54.768391999999999</v>
      </c>
      <c r="D34" s="22">
        <v>27.247955999999999</v>
      </c>
      <c r="E34" s="22">
        <v>15.803815</v>
      </c>
      <c r="F34" s="22">
        <v>2.179837</v>
      </c>
    </row>
    <row r="35" spans="1:6" x14ac:dyDescent="0.2">
      <c r="A35" s="20" t="s">
        <v>345</v>
      </c>
      <c r="B35" s="21">
        <v>302</v>
      </c>
      <c r="C35" s="22">
        <v>46.357616</v>
      </c>
      <c r="D35" s="22">
        <v>28.145695</v>
      </c>
      <c r="E35" s="22">
        <v>23.509934000000001</v>
      </c>
      <c r="F35" s="22">
        <v>1.986755</v>
      </c>
    </row>
    <row r="36" spans="1:6" x14ac:dyDescent="0.2">
      <c r="A36" s="20" t="s">
        <v>346</v>
      </c>
      <c r="B36" s="21">
        <v>233</v>
      </c>
      <c r="C36" s="22">
        <v>38.197425000000003</v>
      </c>
      <c r="D36" s="22">
        <v>18.884119999999999</v>
      </c>
      <c r="E36" s="22">
        <v>36.480687000000003</v>
      </c>
      <c r="F36" s="22">
        <v>6.4377680000000002</v>
      </c>
    </row>
    <row r="37" spans="1:6" x14ac:dyDescent="0.2">
      <c r="A37" s="20" t="s">
        <v>347</v>
      </c>
      <c r="B37" s="21">
        <v>140</v>
      </c>
      <c r="C37" s="22">
        <v>22.142856999999999</v>
      </c>
      <c r="D37" s="22">
        <v>15</v>
      </c>
      <c r="E37" s="22">
        <v>56.428570999999998</v>
      </c>
      <c r="F37" s="22">
        <v>6.4285709999999998</v>
      </c>
    </row>
    <row r="38" spans="1:6" x14ac:dyDescent="0.2">
      <c r="A38" s="20" t="s">
        <v>348</v>
      </c>
      <c r="B38" s="21">
        <v>37</v>
      </c>
      <c r="C38" s="22">
        <v>8.1081079999999996</v>
      </c>
      <c r="D38" s="22">
        <v>8.1081079999999996</v>
      </c>
      <c r="E38" s="22">
        <v>78.378377999999998</v>
      </c>
      <c r="F38" s="22">
        <v>5.405405</v>
      </c>
    </row>
    <row r="39" spans="1:6" x14ac:dyDescent="0.2">
      <c r="A39" s="20" t="s">
        <v>349</v>
      </c>
      <c r="B39" s="21">
        <v>9</v>
      </c>
      <c r="C39" s="22">
        <v>22.222221999999999</v>
      </c>
      <c r="D39" s="22">
        <v>11.111110999999999</v>
      </c>
      <c r="E39" s="22">
        <v>66.666667000000004</v>
      </c>
      <c r="F39" s="22">
        <v>0</v>
      </c>
    </row>
    <row r="40" spans="1:6" x14ac:dyDescent="0.2">
      <c r="A40" s="20" t="s">
        <v>350</v>
      </c>
      <c r="B40" s="21">
        <v>679</v>
      </c>
      <c r="C40" s="22">
        <v>60.677467</v>
      </c>
      <c r="D40" s="22">
        <v>23.269514000000001</v>
      </c>
      <c r="E40" s="22">
        <v>14.138439</v>
      </c>
      <c r="F40" s="22">
        <v>1.9145799999999999</v>
      </c>
    </row>
    <row r="41" spans="1:6" x14ac:dyDescent="0.2">
      <c r="A41" s="20" t="s">
        <v>351</v>
      </c>
      <c r="B41" s="21">
        <v>535</v>
      </c>
      <c r="C41" s="22">
        <v>42.803738000000003</v>
      </c>
      <c r="D41" s="22">
        <v>24.11215</v>
      </c>
      <c r="E41" s="22">
        <v>29.158878999999999</v>
      </c>
      <c r="F41" s="22">
        <v>3.9252340000000001</v>
      </c>
    </row>
    <row r="42" spans="1:6" x14ac:dyDescent="0.2">
      <c r="A42" s="20" t="s">
        <v>352</v>
      </c>
      <c r="B42" s="21">
        <v>186</v>
      </c>
      <c r="C42" s="22">
        <v>19.354838999999998</v>
      </c>
      <c r="D42" s="22">
        <v>13.440860000000001</v>
      </c>
      <c r="E42" s="22">
        <v>61.290323000000001</v>
      </c>
      <c r="F42" s="22">
        <v>5.9139780000000002</v>
      </c>
    </row>
    <row r="43" spans="1:6" x14ac:dyDescent="0.2">
      <c r="A43" s="20" t="s">
        <v>353</v>
      </c>
      <c r="B43" s="21">
        <v>721</v>
      </c>
      <c r="C43" s="22">
        <v>36.754508000000001</v>
      </c>
      <c r="D43" s="22">
        <v>21.359223</v>
      </c>
      <c r="E43" s="22">
        <v>37.447989</v>
      </c>
      <c r="F43" s="22">
        <v>4.4382799999999998</v>
      </c>
    </row>
    <row r="44" spans="1:6" x14ac:dyDescent="0.2">
      <c r="A44" s="9" t="s">
        <v>356</v>
      </c>
      <c r="B44" s="9"/>
      <c r="C44" s="9"/>
      <c r="D44" s="9"/>
      <c r="E44" s="9"/>
      <c r="F44" s="9"/>
    </row>
    <row r="45" spans="1:6" x14ac:dyDescent="0.2">
      <c r="A45" s="20" t="s">
        <v>357</v>
      </c>
      <c r="B45" s="21">
        <v>138</v>
      </c>
      <c r="C45" s="22">
        <v>63.768115999999999</v>
      </c>
      <c r="D45" s="22">
        <v>20.289854999999999</v>
      </c>
      <c r="E45" s="22">
        <v>13.043478</v>
      </c>
      <c r="F45" s="22">
        <v>2.8985509999999999</v>
      </c>
    </row>
    <row r="46" spans="1:6" x14ac:dyDescent="0.2">
      <c r="A46" s="20" t="s">
        <v>328</v>
      </c>
      <c r="B46" s="21">
        <v>1747</v>
      </c>
      <c r="C46" s="22">
        <v>59.587865000000001</v>
      </c>
      <c r="D46" s="22">
        <v>20.950199999999999</v>
      </c>
      <c r="E46" s="22">
        <v>16.428163000000001</v>
      </c>
      <c r="F46" s="22">
        <v>3.0337719999999999</v>
      </c>
    </row>
    <row r="47" spans="1:6" x14ac:dyDescent="0.2">
      <c r="A47" s="20" t="s">
        <v>329</v>
      </c>
      <c r="B47" s="21">
        <v>191</v>
      </c>
      <c r="C47" s="22">
        <v>56.020941999999998</v>
      </c>
      <c r="D47" s="22">
        <v>24.083770000000001</v>
      </c>
      <c r="E47" s="22">
        <v>16.230366</v>
      </c>
      <c r="F47" s="22">
        <v>3.6649210000000001</v>
      </c>
    </row>
    <row r="48" spans="1:6" x14ac:dyDescent="0.2">
      <c r="A48" s="20" t="s">
        <v>330</v>
      </c>
      <c r="B48" s="21">
        <v>544</v>
      </c>
      <c r="C48" s="22">
        <v>39.889705999999997</v>
      </c>
      <c r="D48" s="22">
        <v>20.036764999999999</v>
      </c>
      <c r="E48" s="22">
        <v>37.316175999999999</v>
      </c>
      <c r="F48" s="22">
        <v>2.7573530000000002</v>
      </c>
    </row>
    <row r="49" spans="1:6" x14ac:dyDescent="0.2">
      <c r="A49" s="20" t="s">
        <v>358</v>
      </c>
      <c r="B49" s="21">
        <v>57</v>
      </c>
      <c r="C49" s="22">
        <v>50.877192999999998</v>
      </c>
      <c r="D49" s="22">
        <v>24.561404</v>
      </c>
      <c r="E49" s="22">
        <v>17.543859999999999</v>
      </c>
      <c r="F49" s="22">
        <v>7.017544</v>
      </c>
    </row>
    <row r="50" spans="1:6" x14ac:dyDescent="0.2">
      <c r="A50" s="9" t="s">
        <v>359</v>
      </c>
      <c r="B50" s="10">
        <v>89</v>
      </c>
      <c r="C50" s="13">
        <v>69.662920999999997</v>
      </c>
      <c r="D50" s="13">
        <v>19.101123999999999</v>
      </c>
      <c r="E50" s="13">
        <v>7.8651689999999999</v>
      </c>
      <c r="F50" s="13">
        <v>3.370787</v>
      </c>
    </row>
    <row r="51" spans="1:6" x14ac:dyDescent="0.2">
      <c r="A51" s="20" t="s">
        <v>331</v>
      </c>
      <c r="B51" s="21">
        <v>977</v>
      </c>
      <c r="C51" s="22">
        <v>63.868986999999997</v>
      </c>
      <c r="D51" s="22">
        <v>19.549641999999999</v>
      </c>
      <c r="E51" s="22">
        <v>13.510747</v>
      </c>
      <c r="F51" s="22">
        <v>3.070624</v>
      </c>
    </row>
    <row r="52" spans="1:6" x14ac:dyDescent="0.2">
      <c r="A52" s="20" t="s">
        <v>332</v>
      </c>
      <c r="B52" s="21">
        <v>73</v>
      </c>
      <c r="C52" s="22">
        <v>63.013699000000003</v>
      </c>
      <c r="D52" s="22">
        <v>23.287671</v>
      </c>
      <c r="E52" s="22">
        <v>9.5890409999999999</v>
      </c>
      <c r="F52" s="22">
        <v>4.1095889999999997</v>
      </c>
    </row>
    <row r="53" spans="1:6" x14ac:dyDescent="0.2">
      <c r="A53" s="20" t="s">
        <v>333</v>
      </c>
      <c r="B53" s="21">
        <v>108</v>
      </c>
      <c r="C53" s="22">
        <v>50.925925999999997</v>
      </c>
      <c r="D53" s="22">
        <v>16.666667</v>
      </c>
      <c r="E53" s="22">
        <v>30.555555999999999</v>
      </c>
      <c r="F53" s="22">
        <v>1.8518520000000001</v>
      </c>
    </row>
    <row r="54" spans="1:6" x14ac:dyDescent="0.2">
      <c r="A54" s="20" t="s">
        <v>358</v>
      </c>
      <c r="B54" s="21">
        <v>30</v>
      </c>
      <c r="C54" s="22">
        <v>60</v>
      </c>
      <c r="D54" s="22">
        <v>26.666667</v>
      </c>
      <c r="E54" s="22">
        <v>13.333333</v>
      </c>
      <c r="F54" s="22">
        <v>0</v>
      </c>
    </row>
    <row r="55" spans="1:6" x14ac:dyDescent="0.2">
      <c r="A55" s="9" t="s">
        <v>360</v>
      </c>
      <c r="B55" s="10">
        <v>49</v>
      </c>
      <c r="C55" s="13">
        <v>53.061224000000003</v>
      </c>
      <c r="D55" s="13">
        <v>22.448979999999999</v>
      </c>
      <c r="E55" s="13">
        <v>22.448979999999999</v>
      </c>
      <c r="F55" s="13">
        <v>2.040816</v>
      </c>
    </row>
    <row r="56" spans="1:6" x14ac:dyDescent="0.2">
      <c r="A56" s="20" t="s">
        <v>331</v>
      </c>
      <c r="B56" s="21">
        <v>770</v>
      </c>
      <c r="C56" s="22">
        <v>54.155844000000002</v>
      </c>
      <c r="D56" s="22">
        <v>22.727273</v>
      </c>
      <c r="E56" s="22">
        <v>20.12987</v>
      </c>
      <c r="F56" s="22">
        <v>2.9870130000000001</v>
      </c>
    </row>
    <row r="57" spans="1:6" x14ac:dyDescent="0.2">
      <c r="A57" s="20" t="s">
        <v>332</v>
      </c>
      <c r="B57" s="21">
        <v>118</v>
      </c>
      <c r="C57" s="22">
        <v>51.694915000000002</v>
      </c>
      <c r="D57" s="22">
        <v>24.576270999999998</v>
      </c>
      <c r="E57" s="22">
        <v>20.338982999999999</v>
      </c>
      <c r="F57" s="22">
        <v>3.389831</v>
      </c>
    </row>
    <row r="58" spans="1:6" x14ac:dyDescent="0.2">
      <c r="A58" s="20" t="s">
        <v>333</v>
      </c>
      <c r="B58" s="21">
        <v>436</v>
      </c>
      <c r="C58" s="22">
        <v>37.155963</v>
      </c>
      <c r="D58" s="22">
        <v>20.871559999999999</v>
      </c>
      <c r="E58" s="22">
        <v>38.990825999999998</v>
      </c>
      <c r="F58" s="22">
        <v>2.9816509999999998</v>
      </c>
    </row>
    <row r="59" spans="1:6" x14ac:dyDescent="0.2">
      <c r="A59" s="20" t="s">
        <v>358</v>
      </c>
      <c r="B59" s="21">
        <v>27</v>
      </c>
      <c r="C59" s="22">
        <v>40.740741</v>
      </c>
      <c r="D59" s="22">
        <v>22.222221999999999</v>
      </c>
      <c r="E59" s="22">
        <v>22.222221999999999</v>
      </c>
      <c r="F59" s="22">
        <v>14.814814999999999</v>
      </c>
    </row>
    <row r="60" spans="1:6" x14ac:dyDescent="0.2">
      <c r="A60" s="9" t="s">
        <v>361</v>
      </c>
      <c r="B60" s="9"/>
      <c r="C60" s="9"/>
      <c r="D60" s="9"/>
      <c r="E60" s="9"/>
      <c r="F60" s="9"/>
    </row>
    <row r="61" spans="1:6" x14ac:dyDescent="0.2">
      <c r="A61" s="20" t="s">
        <v>362</v>
      </c>
      <c r="B61" s="21">
        <v>360</v>
      </c>
      <c r="C61" s="22">
        <v>47.777777999999998</v>
      </c>
      <c r="D61" s="22">
        <v>21.111111000000001</v>
      </c>
      <c r="E61" s="22">
        <v>26.944444000000001</v>
      </c>
      <c r="F61" s="22">
        <v>4.1666670000000003</v>
      </c>
    </row>
    <row r="62" spans="1:6" x14ac:dyDescent="0.2">
      <c r="A62" s="20" t="s">
        <v>363</v>
      </c>
      <c r="B62" s="21">
        <v>1326</v>
      </c>
      <c r="C62" s="22">
        <v>56.410255999999997</v>
      </c>
      <c r="D62" s="22">
        <v>21.417798000000001</v>
      </c>
      <c r="E62" s="22">
        <v>19.230768999999999</v>
      </c>
      <c r="F62" s="22">
        <v>2.941176</v>
      </c>
    </row>
    <row r="63" spans="1:6" x14ac:dyDescent="0.2">
      <c r="A63" s="20" t="s">
        <v>364</v>
      </c>
      <c r="B63" s="21">
        <v>649</v>
      </c>
      <c r="C63" s="22">
        <v>54.237287999999999</v>
      </c>
      <c r="D63" s="22">
        <v>20.493065999999999</v>
      </c>
      <c r="E63" s="22">
        <v>22.342065000000002</v>
      </c>
      <c r="F63" s="22">
        <v>2.927581</v>
      </c>
    </row>
    <row r="64" spans="1:6" x14ac:dyDescent="0.2">
      <c r="A64" s="20" t="s">
        <v>365</v>
      </c>
      <c r="B64" s="21">
        <v>277</v>
      </c>
      <c r="C64" s="22">
        <v>64.981949</v>
      </c>
      <c r="D64" s="22">
        <v>19.133573999999999</v>
      </c>
      <c r="E64" s="22">
        <v>14.801444</v>
      </c>
      <c r="F64" s="22">
        <v>1.083032</v>
      </c>
    </row>
    <row r="65" spans="1:6" x14ac:dyDescent="0.2">
      <c r="A65" s="20" t="s">
        <v>366</v>
      </c>
      <c r="B65" s="21">
        <v>65</v>
      </c>
      <c r="C65" s="22">
        <v>46.153846000000001</v>
      </c>
      <c r="D65" s="22">
        <v>26.153846000000001</v>
      </c>
      <c r="E65" s="22">
        <v>16.923076999999999</v>
      </c>
      <c r="F65" s="22">
        <v>10.769231</v>
      </c>
    </row>
    <row r="66" spans="1:6" x14ac:dyDescent="0.2">
      <c r="A66" s="9" t="s">
        <v>367</v>
      </c>
      <c r="B66" s="9"/>
      <c r="C66" s="9"/>
      <c r="D66" s="9"/>
      <c r="E66" s="9"/>
      <c r="F66" s="9"/>
    </row>
    <row r="67" spans="1:6" x14ac:dyDescent="0.2">
      <c r="A67" s="20" t="s">
        <v>368</v>
      </c>
      <c r="B67" s="21">
        <v>537</v>
      </c>
      <c r="C67" s="22">
        <v>52.886406000000001</v>
      </c>
      <c r="D67" s="22">
        <v>19.553073000000001</v>
      </c>
      <c r="E67" s="22">
        <v>24.767225</v>
      </c>
      <c r="F67" s="22">
        <v>2.7932959999999998</v>
      </c>
    </row>
    <row r="68" spans="1:6" x14ac:dyDescent="0.2">
      <c r="A68" s="20" t="s">
        <v>180</v>
      </c>
      <c r="B68" s="21">
        <v>1667</v>
      </c>
      <c r="C68" s="22">
        <v>59.568086000000001</v>
      </c>
      <c r="D68" s="22">
        <v>21.415717000000001</v>
      </c>
      <c r="E68" s="22">
        <v>16.016797</v>
      </c>
      <c r="F68" s="22">
        <v>2.9994000000000001</v>
      </c>
    </row>
    <row r="69" spans="1:6" x14ac:dyDescent="0.2">
      <c r="A69" s="20" t="s">
        <v>369</v>
      </c>
      <c r="B69" s="21">
        <v>99</v>
      </c>
      <c r="C69" s="22">
        <v>61.616162000000003</v>
      </c>
      <c r="D69" s="22">
        <v>27.272727</v>
      </c>
      <c r="E69" s="22">
        <v>10.10101</v>
      </c>
      <c r="F69" s="22">
        <v>1.0101009999999999</v>
      </c>
    </row>
    <row r="70" spans="1:6" x14ac:dyDescent="0.2">
      <c r="A70" s="20" t="s">
        <v>370</v>
      </c>
      <c r="B70" s="21">
        <v>819</v>
      </c>
      <c r="C70" s="22">
        <v>50.671551000000001</v>
      </c>
      <c r="D70" s="22">
        <v>22.466422000000001</v>
      </c>
      <c r="E70" s="22">
        <v>24.297923999999998</v>
      </c>
      <c r="F70" s="22">
        <v>2.5641029999999998</v>
      </c>
    </row>
    <row r="71" spans="1:6" x14ac:dyDescent="0.2">
      <c r="A71" s="20" t="s">
        <v>371</v>
      </c>
      <c r="B71" s="21">
        <v>87</v>
      </c>
      <c r="C71" s="22">
        <v>52.873562999999997</v>
      </c>
      <c r="D71" s="22">
        <v>14.942529</v>
      </c>
      <c r="E71" s="22">
        <v>27.586207000000002</v>
      </c>
      <c r="F71" s="22">
        <v>4.5977009999999998</v>
      </c>
    </row>
    <row r="72" spans="1:6" x14ac:dyDescent="0.2">
      <c r="A72" s="20" t="s">
        <v>366</v>
      </c>
      <c r="B72" s="21">
        <v>55</v>
      </c>
      <c r="C72" s="22">
        <v>54.545454999999997</v>
      </c>
      <c r="D72" s="22">
        <v>23.636364</v>
      </c>
      <c r="E72" s="22">
        <v>16.363636</v>
      </c>
      <c r="F72" s="22">
        <v>5.4545450000000004</v>
      </c>
    </row>
    <row r="73" spans="1:6" x14ac:dyDescent="0.2">
      <c r="A73" s="9" t="s">
        <v>372</v>
      </c>
      <c r="B73" s="9"/>
      <c r="C73" s="9"/>
      <c r="D73" s="9"/>
      <c r="E73" s="9"/>
      <c r="F73" s="9"/>
    </row>
    <row r="74" spans="1:6" x14ac:dyDescent="0.2">
      <c r="A74" s="20" t="s">
        <v>373</v>
      </c>
      <c r="B74" s="21">
        <v>537</v>
      </c>
      <c r="C74" s="22">
        <v>52.886406000000001</v>
      </c>
      <c r="D74" s="22">
        <v>19.553073000000001</v>
      </c>
      <c r="E74" s="22">
        <v>24.767225</v>
      </c>
      <c r="F74" s="22">
        <v>2.7932959999999998</v>
      </c>
    </row>
    <row r="75" spans="1:6" x14ac:dyDescent="0.2">
      <c r="A75" s="20" t="s">
        <v>374</v>
      </c>
      <c r="B75" s="21">
        <v>1329</v>
      </c>
      <c r="C75" s="22">
        <v>57.110608999999997</v>
      </c>
      <c r="D75" s="22">
        <v>20.917983</v>
      </c>
      <c r="E75" s="22">
        <v>18.510158000000001</v>
      </c>
      <c r="F75" s="22">
        <v>3.461249</v>
      </c>
    </row>
    <row r="76" spans="1:6" x14ac:dyDescent="0.2">
      <c r="A76" s="20" t="s">
        <v>375</v>
      </c>
      <c r="B76" s="21">
        <v>406</v>
      </c>
      <c r="C76" s="22">
        <v>53.201970000000003</v>
      </c>
      <c r="D76" s="22">
        <v>24.384236000000001</v>
      </c>
      <c r="E76" s="22">
        <v>19.458127999999999</v>
      </c>
      <c r="F76" s="22">
        <v>2.9556650000000002</v>
      </c>
    </row>
    <row r="77" spans="1:6" x14ac:dyDescent="0.2">
      <c r="A77" s="20" t="s">
        <v>376</v>
      </c>
      <c r="B77" s="21">
        <v>152</v>
      </c>
      <c r="C77" s="22">
        <v>56.578946999999999</v>
      </c>
      <c r="D77" s="22">
        <v>18.421053000000001</v>
      </c>
      <c r="E77" s="22">
        <v>23.684211000000001</v>
      </c>
      <c r="F77" s="22">
        <v>1.3157890000000001</v>
      </c>
    </row>
    <row r="78" spans="1:6" x14ac:dyDescent="0.2">
      <c r="A78" s="20" t="s">
        <v>377</v>
      </c>
      <c r="B78" s="21">
        <v>88</v>
      </c>
      <c r="C78" s="22">
        <v>52.272727000000003</v>
      </c>
      <c r="D78" s="22">
        <v>23.863636</v>
      </c>
      <c r="E78" s="22">
        <v>21.590909</v>
      </c>
      <c r="F78" s="22">
        <v>2.2727270000000002</v>
      </c>
    </row>
    <row r="79" spans="1:6" x14ac:dyDescent="0.2">
      <c r="A79" s="20" t="s">
        <v>378</v>
      </c>
      <c r="B79" s="21">
        <v>84</v>
      </c>
      <c r="C79" s="22">
        <v>63.095238000000002</v>
      </c>
      <c r="D79" s="22">
        <v>13.095238</v>
      </c>
      <c r="E79" s="22">
        <v>20.238095000000001</v>
      </c>
      <c r="F79" s="22">
        <v>3.5714290000000002</v>
      </c>
    </row>
    <row r="80" spans="1:6" x14ac:dyDescent="0.2">
      <c r="A80" s="20" t="s">
        <v>366</v>
      </c>
      <c r="B80" s="21">
        <v>81</v>
      </c>
      <c r="C80" s="22">
        <v>46.913580000000003</v>
      </c>
      <c r="D80" s="22">
        <v>25.925926</v>
      </c>
      <c r="E80" s="22">
        <v>23.456790000000002</v>
      </c>
      <c r="F80" s="22">
        <v>3.7037040000000001</v>
      </c>
    </row>
    <row r="81" spans="1:6" x14ac:dyDescent="0.2">
      <c r="A81" s="9" t="s">
        <v>379</v>
      </c>
      <c r="B81" s="9"/>
      <c r="C81" s="9"/>
      <c r="D81" s="9"/>
      <c r="E81" s="9"/>
      <c r="F81" s="9"/>
    </row>
    <row r="82" spans="1:6" x14ac:dyDescent="0.2">
      <c r="A82" s="20" t="s">
        <v>380</v>
      </c>
      <c r="B82" s="21">
        <v>788</v>
      </c>
      <c r="C82" s="22">
        <v>69.670051000000001</v>
      </c>
      <c r="D82" s="22">
        <v>19.923857999999999</v>
      </c>
      <c r="E82" s="22">
        <v>8.5025379999999995</v>
      </c>
      <c r="F82" s="22">
        <v>1.9035530000000001</v>
      </c>
    </row>
    <row r="83" spans="1:6" x14ac:dyDescent="0.2">
      <c r="A83" s="20" t="s">
        <v>381</v>
      </c>
      <c r="B83" s="21">
        <v>1824</v>
      </c>
      <c r="C83" s="22">
        <v>49.122807000000002</v>
      </c>
      <c r="D83" s="22">
        <v>21.381578999999999</v>
      </c>
      <c r="E83" s="22">
        <v>25.877192999999998</v>
      </c>
      <c r="F83" s="22">
        <v>3.6184210000000001</v>
      </c>
    </row>
    <row r="84" spans="1:6" x14ac:dyDescent="0.2">
      <c r="A84" s="20" t="s">
        <v>366</v>
      </c>
      <c r="B84" s="21">
        <v>65</v>
      </c>
      <c r="C84" s="22">
        <v>56.923076999999999</v>
      </c>
      <c r="D84" s="22">
        <v>24.615385</v>
      </c>
      <c r="E84" s="22">
        <v>15.384615</v>
      </c>
      <c r="F84" s="22">
        <v>3.0769229999999999</v>
      </c>
    </row>
    <row r="85" spans="1:6" x14ac:dyDescent="0.2">
      <c r="A85" s="9" t="s">
        <v>382</v>
      </c>
      <c r="B85" s="9"/>
      <c r="C85" s="9"/>
      <c r="D85" s="9"/>
      <c r="E85" s="9"/>
      <c r="F85" s="9"/>
    </row>
    <row r="86" spans="1:6" x14ac:dyDescent="0.2">
      <c r="A86" s="20" t="s">
        <v>383</v>
      </c>
      <c r="B86" s="21">
        <v>393</v>
      </c>
      <c r="C86" s="22">
        <v>73.536895999999999</v>
      </c>
      <c r="D86" s="22">
        <v>17.048345999999999</v>
      </c>
      <c r="E86" s="22">
        <v>7.3791349999999998</v>
      </c>
      <c r="F86" s="22">
        <v>2.0356230000000002</v>
      </c>
    </row>
    <row r="87" spans="1:6" x14ac:dyDescent="0.2">
      <c r="A87" s="20" t="s">
        <v>181</v>
      </c>
      <c r="B87" s="21">
        <v>1944</v>
      </c>
      <c r="C87" s="22">
        <v>52.983539</v>
      </c>
      <c r="D87" s="22">
        <v>21.656379000000001</v>
      </c>
      <c r="E87" s="22">
        <v>22.170781999999999</v>
      </c>
      <c r="F87" s="22">
        <v>3.1892999999999998</v>
      </c>
    </row>
    <row r="88" spans="1:6" x14ac:dyDescent="0.2">
      <c r="A88" s="20" t="s">
        <v>182</v>
      </c>
      <c r="B88" s="21">
        <v>38</v>
      </c>
      <c r="C88" s="22">
        <v>65.789473999999998</v>
      </c>
      <c r="D88" s="22">
        <v>18.421053000000001</v>
      </c>
      <c r="E88" s="22">
        <v>15.789474</v>
      </c>
      <c r="F88" s="22">
        <v>0</v>
      </c>
    </row>
    <row r="89" spans="1:6" x14ac:dyDescent="0.2">
      <c r="A89" s="20" t="s">
        <v>384</v>
      </c>
      <c r="B89" s="21">
        <v>36</v>
      </c>
      <c r="C89" s="22">
        <v>41.666666999999997</v>
      </c>
      <c r="D89" s="22">
        <v>30.555555999999999</v>
      </c>
      <c r="E89" s="22">
        <v>22.222221999999999</v>
      </c>
      <c r="F89" s="22">
        <v>5.5555560000000002</v>
      </c>
    </row>
    <row r="90" spans="1:6" x14ac:dyDescent="0.2">
      <c r="A90" s="20" t="s">
        <v>183</v>
      </c>
      <c r="B90" s="21">
        <v>53</v>
      </c>
      <c r="C90" s="22">
        <v>45.283019000000003</v>
      </c>
      <c r="D90" s="22">
        <v>26.415094</v>
      </c>
      <c r="E90" s="22">
        <v>28.301887000000001</v>
      </c>
      <c r="F90" s="22">
        <v>0</v>
      </c>
    </row>
    <row r="91" spans="1:6" x14ac:dyDescent="0.2">
      <c r="A91" s="20" t="s">
        <v>385</v>
      </c>
      <c r="B91" s="21">
        <v>22</v>
      </c>
      <c r="C91" s="22">
        <v>22.727273</v>
      </c>
      <c r="D91" s="22">
        <v>18.181818</v>
      </c>
      <c r="E91" s="22">
        <v>50</v>
      </c>
      <c r="F91" s="22">
        <v>9.0909089999999999</v>
      </c>
    </row>
    <row r="92" spans="1:6" x14ac:dyDescent="0.2">
      <c r="A92" s="20" t="s">
        <v>386</v>
      </c>
      <c r="B92" s="21">
        <v>32</v>
      </c>
      <c r="C92" s="22">
        <v>50</v>
      </c>
      <c r="D92" s="22">
        <v>21.875</v>
      </c>
      <c r="E92" s="22">
        <v>25</v>
      </c>
      <c r="F92" s="22">
        <v>3.125</v>
      </c>
    </row>
    <row r="93" spans="1:6" x14ac:dyDescent="0.2">
      <c r="A93" s="20" t="s">
        <v>387</v>
      </c>
      <c r="B93" s="21">
        <v>9</v>
      </c>
      <c r="C93" s="22">
        <v>55.555556000000003</v>
      </c>
      <c r="D93" s="22">
        <v>0</v>
      </c>
      <c r="E93" s="22">
        <v>44.444443999999997</v>
      </c>
      <c r="F93" s="22">
        <v>0</v>
      </c>
    </row>
    <row r="94" spans="1:6" x14ac:dyDescent="0.2">
      <c r="A94" s="20" t="s">
        <v>366</v>
      </c>
      <c r="B94" s="21">
        <v>150</v>
      </c>
      <c r="C94" s="22">
        <v>48.666666999999997</v>
      </c>
      <c r="D94" s="22">
        <v>21.333333</v>
      </c>
      <c r="E94" s="22">
        <v>24.666667</v>
      </c>
      <c r="F94" s="22">
        <v>5.3333329999999997</v>
      </c>
    </row>
    <row r="95" spans="1:6" x14ac:dyDescent="0.2">
      <c r="A95" s="9" t="s">
        <v>388</v>
      </c>
      <c r="B95" s="9"/>
      <c r="C95" s="9"/>
      <c r="D95" s="9"/>
      <c r="E95" s="9"/>
      <c r="F95" s="9"/>
    </row>
    <row r="96" spans="1:6" x14ac:dyDescent="0.2">
      <c r="A96" s="20" t="s">
        <v>184</v>
      </c>
      <c r="B96" s="21">
        <v>54</v>
      </c>
      <c r="C96" s="22">
        <v>50</v>
      </c>
      <c r="D96" s="22">
        <v>14.814814999999999</v>
      </c>
      <c r="E96" s="22">
        <v>24.074074</v>
      </c>
      <c r="F96" s="22">
        <v>11.111110999999999</v>
      </c>
    </row>
    <row r="97" spans="1:6" x14ac:dyDescent="0.2">
      <c r="A97" s="20" t="s">
        <v>185</v>
      </c>
      <c r="B97" s="21">
        <v>196</v>
      </c>
      <c r="C97" s="22">
        <v>49.489795999999998</v>
      </c>
      <c r="D97" s="22">
        <v>17.346938999999999</v>
      </c>
      <c r="E97" s="22">
        <v>29.591837000000002</v>
      </c>
      <c r="F97" s="22">
        <v>3.5714290000000002</v>
      </c>
    </row>
    <row r="98" spans="1:6" x14ac:dyDescent="0.2">
      <c r="A98" s="20" t="s">
        <v>186</v>
      </c>
      <c r="B98" s="21">
        <v>310</v>
      </c>
      <c r="C98" s="22">
        <v>47.741934999999998</v>
      </c>
      <c r="D98" s="22">
        <v>20.967742000000001</v>
      </c>
      <c r="E98" s="22">
        <v>27.741935000000002</v>
      </c>
      <c r="F98" s="22">
        <v>3.548387</v>
      </c>
    </row>
    <row r="99" spans="1:6" x14ac:dyDescent="0.2">
      <c r="A99" s="20" t="s">
        <v>187</v>
      </c>
      <c r="B99" s="21">
        <v>385</v>
      </c>
      <c r="C99" s="22">
        <v>50.389609999999998</v>
      </c>
      <c r="D99" s="22">
        <v>24.675325000000001</v>
      </c>
      <c r="E99" s="22">
        <v>20.779221</v>
      </c>
      <c r="F99" s="22">
        <v>4.1558440000000001</v>
      </c>
    </row>
    <row r="100" spans="1:6" x14ac:dyDescent="0.2">
      <c r="A100" s="20" t="s">
        <v>188</v>
      </c>
      <c r="B100" s="21">
        <v>361</v>
      </c>
      <c r="C100" s="22">
        <v>56.786704</v>
      </c>
      <c r="D100" s="22">
        <v>22.714680999999999</v>
      </c>
      <c r="E100" s="22">
        <v>17.728532000000001</v>
      </c>
      <c r="F100" s="22">
        <v>2.7700830000000001</v>
      </c>
    </row>
    <row r="101" spans="1:6" x14ac:dyDescent="0.2">
      <c r="A101" s="20" t="s">
        <v>189</v>
      </c>
      <c r="B101" s="21">
        <v>315</v>
      </c>
      <c r="C101" s="22">
        <v>63.174602999999998</v>
      </c>
      <c r="D101" s="22">
        <v>18.730159</v>
      </c>
      <c r="E101" s="22">
        <v>15.873016</v>
      </c>
      <c r="F101" s="22">
        <v>2.2222219999999999</v>
      </c>
    </row>
    <row r="102" spans="1:6" x14ac:dyDescent="0.2">
      <c r="A102" s="20" t="s">
        <v>190</v>
      </c>
      <c r="B102" s="21">
        <v>364</v>
      </c>
      <c r="C102" s="22">
        <v>59.89011</v>
      </c>
      <c r="D102" s="22">
        <v>21.703296999999999</v>
      </c>
      <c r="E102" s="22">
        <v>16.483516000000002</v>
      </c>
      <c r="F102" s="22">
        <v>1.9230769999999999</v>
      </c>
    </row>
    <row r="103" spans="1:6" x14ac:dyDescent="0.2">
      <c r="A103" s="20" t="s">
        <v>191</v>
      </c>
      <c r="B103" s="21">
        <v>267</v>
      </c>
      <c r="C103" s="22">
        <v>61.797753</v>
      </c>
      <c r="D103" s="22">
        <v>22.097377999999999</v>
      </c>
      <c r="E103" s="22">
        <v>14.23221</v>
      </c>
      <c r="F103" s="22">
        <v>1.8726590000000001</v>
      </c>
    </row>
    <row r="104" spans="1:6" x14ac:dyDescent="0.2">
      <c r="A104" s="20" t="s">
        <v>192</v>
      </c>
      <c r="B104" s="21">
        <v>90</v>
      </c>
      <c r="C104" s="22">
        <v>64.444444000000004</v>
      </c>
      <c r="D104" s="22">
        <v>12.222222</v>
      </c>
      <c r="E104" s="22">
        <v>22.222221999999999</v>
      </c>
      <c r="F104" s="22">
        <v>1.111111</v>
      </c>
    </row>
    <row r="105" spans="1:6" x14ac:dyDescent="0.2">
      <c r="A105" s="20" t="s">
        <v>193</v>
      </c>
      <c r="B105" s="21">
        <v>94</v>
      </c>
      <c r="C105" s="22">
        <v>65.957447000000002</v>
      </c>
      <c r="D105" s="22">
        <v>19.148935999999999</v>
      </c>
      <c r="E105" s="22">
        <v>12.765957</v>
      </c>
      <c r="F105" s="22">
        <v>2.1276600000000001</v>
      </c>
    </row>
    <row r="106" spans="1:6" x14ac:dyDescent="0.2">
      <c r="A106" s="20" t="s">
        <v>389</v>
      </c>
      <c r="B106" s="21">
        <v>47</v>
      </c>
      <c r="C106" s="22">
        <v>40.425531999999997</v>
      </c>
      <c r="D106" s="22">
        <v>23.404254999999999</v>
      </c>
      <c r="E106" s="22">
        <v>31.914894</v>
      </c>
      <c r="F106" s="22">
        <v>4.2553190000000001</v>
      </c>
    </row>
    <row r="107" spans="1:6" x14ac:dyDescent="0.2">
      <c r="A107" s="20" t="s">
        <v>366</v>
      </c>
      <c r="B107" s="21">
        <v>194</v>
      </c>
      <c r="C107" s="22">
        <v>46.391753000000001</v>
      </c>
      <c r="D107" s="22">
        <v>21.649484999999999</v>
      </c>
      <c r="E107" s="22">
        <v>27.319588</v>
      </c>
      <c r="F107" s="22">
        <v>4.6391749999999998</v>
      </c>
    </row>
    <row r="108" spans="1:6" x14ac:dyDescent="0.2">
      <c r="A108" s="9" t="s">
        <v>390</v>
      </c>
      <c r="B108" s="9"/>
      <c r="C108" s="9"/>
      <c r="D108" s="9"/>
      <c r="E108" s="9"/>
      <c r="F108" s="9"/>
    </row>
    <row r="109" spans="1:6" x14ac:dyDescent="0.2">
      <c r="A109" s="20" t="s">
        <v>391</v>
      </c>
      <c r="B109" s="21">
        <v>633</v>
      </c>
      <c r="C109" s="22">
        <v>54.976303000000001</v>
      </c>
      <c r="D109" s="22">
        <v>21.642969999999998</v>
      </c>
      <c r="E109" s="22">
        <v>20.537125</v>
      </c>
      <c r="F109" s="22">
        <v>2.8436020000000002</v>
      </c>
    </row>
    <row r="110" spans="1:6" x14ac:dyDescent="0.2">
      <c r="A110" s="20" t="s">
        <v>392</v>
      </c>
      <c r="B110" s="21">
        <v>1123</v>
      </c>
      <c r="C110" s="22">
        <v>56.366874000000003</v>
      </c>
      <c r="D110" s="22">
        <v>19.323240999999999</v>
      </c>
      <c r="E110" s="22">
        <v>21.638468</v>
      </c>
      <c r="F110" s="22">
        <v>2.6714159999999998</v>
      </c>
    </row>
    <row r="111" spans="1:6" x14ac:dyDescent="0.2">
      <c r="A111" s="20" t="s">
        <v>393</v>
      </c>
      <c r="B111" s="21">
        <v>660</v>
      </c>
      <c r="C111" s="22">
        <v>55</v>
      </c>
      <c r="D111" s="22">
        <v>22.878788</v>
      </c>
      <c r="E111" s="22">
        <v>17.878788</v>
      </c>
      <c r="F111" s="22">
        <v>4.2424239999999998</v>
      </c>
    </row>
    <row r="112" spans="1:6" x14ac:dyDescent="0.2">
      <c r="A112" s="20" t="s">
        <v>394</v>
      </c>
      <c r="B112" s="21">
        <v>261</v>
      </c>
      <c r="C112" s="22">
        <v>52.873562999999997</v>
      </c>
      <c r="D112" s="22">
        <v>22.222221999999999</v>
      </c>
      <c r="E112" s="22">
        <v>22.222221999999999</v>
      </c>
      <c r="F112" s="22">
        <v>2.6819920000000002</v>
      </c>
    </row>
    <row r="113" spans="1:6" x14ac:dyDescent="0.2">
      <c r="A113" s="9" t="s">
        <v>395</v>
      </c>
      <c r="B113" s="9"/>
      <c r="C113" s="9"/>
      <c r="D113" s="9"/>
      <c r="E113" s="9"/>
      <c r="F113" s="9"/>
    </row>
    <row r="114" spans="1:6" x14ac:dyDescent="0.2">
      <c r="A114" s="20" t="s">
        <v>396</v>
      </c>
      <c r="B114" s="21">
        <v>329</v>
      </c>
      <c r="C114" s="22">
        <v>55.927052000000003</v>
      </c>
      <c r="D114" s="22">
        <v>18.237082000000001</v>
      </c>
      <c r="E114" s="22">
        <v>22.18845</v>
      </c>
      <c r="F114" s="22">
        <v>3.6474160000000002</v>
      </c>
    </row>
    <row r="115" spans="1:6" x14ac:dyDescent="0.2">
      <c r="A115" s="20" t="s">
        <v>397</v>
      </c>
      <c r="B115" s="21">
        <v>828</v>
      </c>
      <c r="C115" s="22">
        <v>59.420290000000001</v>
      </c>
      <c r="D115" s="22">
        <v>18.840579999999999</v>
      </c>
      <c r="E115" s="22">
        <v>18.840579999999999</v>
      </c>
      <c r="F115" s="22">
        <v>2.8985509999999999</v>
      </c>
    </row>
    <row r="116" spans="1:6" x14ac:dyDescent="0.2">
      <c r="A116" s="20" t="s">
        <v>879</v>
      </c>
      <c r="B116" s="21">
        <v>499</v>
      </c>
      <c r="C116" s="22">
        <v>55.110219999999998</v>
      </c>
      <c r="D116" s="22">
        <v>22.444890000000001</v>
      </c>
      <c r="E116" s="22">
        <v>19.238477</v>
      </c>
      <c r="F116" s="22">
        <v>3.206413</v>
      </c>
    </row>
    <row r="117" spans="1:6" x14ac:dyDescent="0.2">
      <c r="A117" s="20" t="s">
        <v>398</v>
      </c>
      <c r="B117" s="21">
        <v>468</v>
      </c>
      <c r="C117" s="22">
        <v>52.564103000000003</v>
      </c>
      <c r="D117" s="22">
        <v>23.504273999999999</v>
      </c>
      <c r="E117" s="22">
        <v>21.367521</v>
      </c>
      <c r="F117" s="22">
        <v>2.5641029999999998</v>
      </c>
    </row>
    <row r="118" spans="1:6" x14ac:dyDescent="0.2">
      <c r="A118" s="20" t="s">
        <v>399</v>
      </c>
      <c r="B118" s="21">
        <v>257</v>
      </c>
      <c r="C118" s="22">
        <v>49.416342</v>
      </c>
      <c r="D118" s="22">
        <v>24.513618999999998</v>
      </c>
      <c r="E118" s="22">
        <v>22.568093000000001</v>
      </c>
      <c r="F118" s="22">
        <v>3.5019459999999998</v>
      </c>
    </row>
    <row r="119" spans="1:6" x14ac:dyDescent="0.2">
      <c r="A119" s="20" t="s">
        <v>400</v>
      </c>
      <c r="B119" s="21">
        <v>296</v>
      </c>
      <c r="C119" s="22">
        <v>53.378377999999998</v>
      </c>
      <c r="D119" s="22">
        <v>20.945945999999999</v>
      </c>
      <c r="E119" s="22">
        <v>22.297297</v>
      </c>
      <c r="F119" s="22">
        <v>3.3783780000000001</v>
      </c>
    </row>
    <row r="120" spans="1:6" x14ac:dyDescent="0.2">
      <c r="A120" s="9" t="s">
        <v>401</v>
      </c>
      <c r="B120" s="9"/>
      <c r="C120" s="9"/>
      <c r="D120" s="9"/>
      <c r="E120" s="9"/>
      <c r="F120" s="9"/>
    </row>
    <row r="121" spans="1:6" x14ac:dyDescent="0.2">
      <c r="A121" s="20" t="s">
        <v>878</v>
      </c>
      <c r="B121" s="21">
        <v>116</v>
      </c>
      <c r="C121" s="22">
        <v>57.758620999999998</v>
      </c>
      <c r="D121" s="22">
        <v>18.103448</v>
      </c>
      <c r="E121" s="22">
        <v>19.827586</v>
      </c>
      <c r="F121" s="22">
        <v>4.3103449999999999</v>
      </c>
    </row>
    <row r="122" spans="1:6" x14ac:dyDescent="0.2">
      <c r="A122" s="20" t="s">
        <v>402</v>
      </c>
      <c r="B122" s="21">
        <v>213</v>
      </c>
      <c r="C122" s="22">
        <v>54.929577000000002</v>
      </c>
      <c r="D122" s="22">
        <v>18.309858999999999</v>
      </c>
      <c r="E122" s="22">
        <v>23.474177999999998</v>
      </c>
      <c r="F122" s="22">
        <v>3.2863850000000001</v>
      </c>
    </row>
    <row r="123" spans="1:6" x14ac:dyDescent="0.2">
      <c r="A123" s="20" t="s">
        <v>397</v>
      </c>
      <c r="B123" s="21">
        <v>828</v>
      </c>
      <c r="C123" s="22">
        <v>59.420290000000001</v>
      </c>
      <c r="D123" s="22">
        <v>18.840579999999999</v>
      </c>
      <c r="E123" s="22">
        <v>18.840579999999999</v>
      </c>
      <c r="F123" s="22">
        <v>2.8985509999999999</v>
      </c>
    </row>
    <row r="124" spans="1:6" x14ac:dyDescent="0.2">
      <c r="A124" s="20" t="s">
        <v>403</v>
      </c>
      <c r="B124" s="21">
        <v>133</v>
      </c>
      <c r="C124" s="22">
        <v>57.894736999999999</v>
      </c>
      <c r="D124" s="22">
        <v>18.045113000000001</v>
      </c>
      <c r="E124" s="22">
        <v>18.796991999999999</v>
      </c>
      <c r="F124" s="22">
        <v>5.2631579999999998</v>
      </c>
    </row>
    <row r="125" spans="1:6" x14ac:dyDescent="0.2">
      <c r="A125" s="20" t="s">
        <v>404</v>
      </c>
      <c r="B125" s="21">
        <v>120</v>
      </c>
      <c r="C125" s="22">
        <v>55</v>
      </c>
      <c r="D125" s="22">
        <v>21.666667</v>
      </c>
      <c r="E125" s="22">
        <v>20.833333</v>
      </c>
      <c r="F125" s="22">
        <v>2.5</v>
      </c>
    </row>
    <row r="126" spans="1:6" x14ac:dyDescent="0.2">
      <c r="A126" s="20" t="s">
        <v>405</v>
      </c>
      <c r="B126" s="21">
        <v>246</v>
      </c>
      <c r="C126" s="22">
        <v>53.658537000000003</v>
      </c>
      <c r="D126" s="22">
        <v>25.203251999999999</v>
      </c>
      <c r="E126" s="22">
        <v>18.699186999999998</v>
      </c>
      <c r="F126" s="22">
        <v>2.4390239999999999</v>
      </c>
    </row>
    <row r="127" spans="1:6" x14ac:dyDescent="0.2">
      <c r="A127" s="20" t="s">
        <v>398</v>
      </c>
      <c r="B127" s="21">
        <v>468</v>
      </c>
      <c r="C127" s="22">
        <v>52.564103000000003</v>
      </c>
      <c r="D127" s="22">
        <v>23.504273999999999</v>
      </c>
      <c r="E127" s="22">
        <v>21.367521</v>
      </c>
      <c r="F127" s="22">
        <v>2.5641029999999998</v>
      </c>
    </row>
    <row r="128" spans="1:6" x14ac:dyDescent="0.2">
      <c r="A128" s="20" t="s">
        <v>406</v>
      </c>
      <c r="B128" s="21">
        <v>180</v>
      </c>
      <c r="C128" s="22">
        <v>48.333333000000003</v>
      </c>
      <c r="D128" s="22">
        <v>25</v>
      </c>
      <c r="E128" s="22">
        <v>23.888888999999999</v>
      </c>
      <c r="F128" s="22">
        <v>2.7777780000000001</v>
      </c>
    </row>
    <row r="129" spans="1:6" x14ac:dyDescent="0.2">
      <c r="A129" s="20" t="s">
        <v>407</v>
      </c>
      <c r="B129" s="21">
        <v>77</v>
      </c>
      <c r="C129" s="22">
        <v>51.948051999999997</v>
      </c>
      <c r="D129" s="22">
        <v>23.376622999999999</v>
      </c>
      <c r="E129" s="22">
        <v>19.480519000000001</v>
      </c>
      <c r="F129" s="22">
        <v>5.1948049999999997</v>
      </c>
    </row>
    <row r="130" spans="1:6" x14ac:dyDescent="0.2">
      <c r="A130" s="33" t="s">
        <v>400</v>
      </c>
      <c r="B130" s="34">
        <v>296</v>
      </c>
      <c r="C130" s="35">
        <v>53.378377999999998</v>
      </c>
      <c r="D130" s="35">
        <v>20.945945999999999</v>
      </c>
      <c r="E130" s="35">
        <v>22.297297</v>
      </c>
      <c r="F130" s="35">
        <v>3.3783780000000001</v>
      </c>
    </row>
  </sheetData>
  <phoneticPr fontId="2"/>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7B53C-38E0-413D-88AF-37247D822429}">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HYPERLINK("#'目次'!B18","[12]")</f>
        <v>[12]</v>
      </c>
      <c r="B2" s="23" t="s">
        <v>334</v>
      </c>
    </row>
    <row r="3" spans="1:6" x14ac:dyDescent="0.2">
      <c r="A3" s="7" t="s">
        <v>3</v>
      </c>
      <c r="B3" s="8" t="s">
        <v>5</v>
      </c>
    </row>
    <row r="4" spans="1:6" x14ac:dyDescent="0.2">
      <c r="A4" s="7" t="s">
        <v>3</v>
      </c>
      <c r="B4" s="8" t="s">
        <v>6</v>
      </c>
    </row>
    <row r="5" spans="1:6" s="18" customFormat="1" ht="25.2" x14ac:dyDescent="0.2">
      <c r="A5" s="16" t="s">
        <v>3</v>
      </c>
      <c r="B5" s="17" t="s">
        <v>335</v>
      </c>
      <c r="C5" s="17" t="s">
        <v>380</v>
      </c>
      <c r="D5" s="17" t="s">
        <v>431</v>
      </c>
      <c r="E5" s="17" t="s">
        <v>432</v>
      </c>
      <c r="F5" s="17" t="s">
        <v>366</v>
      </c>
    </row>
    <row r="6" spans="1:6" x14ac:dyDescent="0.2">
      <c r="A6" s="19" t="s">
        <v>338</v>
      </c>
      <c r="B6" s="10">
        <v>2677</v>
      </c>
      <c r="C6" s="13">
        <v>69.667537999999993</v>
      </c>
      <c r="D6" s="13">
        <v>11.804258000000001</v>
      </c>
      <c r="E6" s="13">
        <v>15.614494000000001</v>
      </c>
      <c r="F6" s="13">
        <v>2.9137089999999999</v>
      </c>
    </row>
    <row r="7" spans="1:6" x14ac:dyDescent="0.2">
      <c r="A7" s="9" t="s">
        <v>339</v>
      </c>
      <c r="B7" s="9"/>
      <c r="C7" s="9"/>
      <c r="D7" s="9"/>
      <c r="E7" s="9"/>
      <c r="F7" s="9"/>
    </row>
    <row r="8" spans="1:6" x14ac:dyDescent="0.2">
      <c r="A8" s="20" t="s">
        <v>340</v>
      </c>
      <c r="B8" s="21">
        <v>1277</v>
      </c>
      <c r="C8" s="22">
        <v>74.941269000000005</v>
      </c>
      <c r="D8" s="22">
        <v>10.571652</v>
      </c>
      <c r="E8" s="22">
        <v>11.824589</v>
      </c>
      <c r="F8" s="22">
        <v>2.66249</v>
      </c>
    </row>
    <row r="9" spans="1:6" x14ac:dyDescent="0.2">
      <c r="A9" s="20" t="s">
        <v>341</v>
      </c>
      <c r="B9" s="21">
        <v>1400</v>
      </c>
      <c r="C9" s="22">
        <v>64.857142999999994</v>
      </c>
      <c r="D9" s="22">
        <v>12.928571</v>
      </c>
      <c r="E9" s="22">
        <v>19.071428999999998</v>
      </c>
      <c r="F9" s="22">
        <v>3.1428569999999998</v>
      </c>
    </row>
    <row r="10" spans="1:6" x14ac:dyDescent="0.2">
      <c r="A10" s="9" t="s">
        <v>342</v>
      </c>
      <c r="B10" s="9"/>
      <c r="C10" s="9"/>
      <c r="D10" s="9"/>
      <c r="E10" s="9"/>
      <c r="F10" s="9"/>
    </row>
    <row r="11" spans="1:6" x14ac:dyDescent="0.2">
      <c r="A11" s="20" t="s">
        <v>343</v>
      </c>
      <c r="B11" s="21">
        <v>610</v>
      </c>
      <c r="C11" s="22">
        <v>82.950819999999993</v>
      </c>
      <c r="D11" s="22">
        <v>8.8524589999999996</v>
      </c>
      <c r="E11" s="22">
        <v>7.0491799999999998</v>
      </c>
      <c r="F11" s="22">
        <v>1.1475409999999999</v>
      </c>
    </row>
    <row r="12" spans="1:6" x14ac:dyDescent="0.2">
      <c r="A12" s="20" t="s">
        <v>344</v>
      </c>
      <c r="B12" s="21">
        <v>755</v>
      </c>
      <c r="C12" s="22">
        <v>77.086093000000005</v>
      </c>
      <c r="D12" s="22">
        <v>12.450331</v>
      </c>
      <c r="E12" s="22">
        <v>8.0794700000000006</v>
      </c>
      <c r="F12" s="22">
        <v>2.3841060000000001</v>
      </c>
    </row>
    <row r="13" spans="1:6" x14ac:dyDescent="0.2">
      <c r="A13" s="20" t="s">
        <v>345</v>
      </c>
      <c r="B13" s="21">
        <v>601</v>
      </c>
      <c r="C13" s="22">
        <v>69.717138000000006</v>
      </c>
      <c r="D13" s="22">
        <v>12.479201</v>
      </c>
      <c r="E13" s="22">
        <v>14.808652</v>
      </c>
      <c r="F13" s="22">
        <v>2.9950079999999999</v>
      </c>
    </row>
    <row r="14" spans="1:6" x14ac:dyDescent="0.2">
      <c r="A14" s="20" t="s">
        <v>346</v>
      </c>
      <c r="B14" s="21">
        <v>425</v>
      </c>
      <c r="C14" s="22">
        <v>57.411765000000003</v>
      </c>
      <c r="D14" s="22">
        <v>14.823529000000001</v>
      </c>
      <c r="E14" s="22">
        <v>23.058824000000001</v>
      </c>
      <c r="F14" s="22">
        <v>4.7058819999999999</v>
      </c>
    </row>
    <row r="15" spans="1:6" x14ac:dyDescent="0.2">
      <c r="A15" s="20" t="s">
        <v>347</v>
      </c>
      <c r="B15" s="21">
        <v>217</v>
      </c>
      <c r="C15" s="22">
        <v>45.622120000000002</v>
      </c>
      <c r="D15" s="22">
        <v>11.059908</v>
      </c>
      <c r="E15" s="22">
        <v>38.709676999999999</v>
      </c>
      <c r="F15" s="22">
        <v>4.608295</v>
      </c>
    </row>
    <row r="16" spans="1:6" x14ac:dyDescent="0.2">
      <c r="A16" s="20" t="s">
        <v>348</v>
      </c>
      <c r="B16" s="21">
        <v>56</v>
      </c>
      <c r="C16" s="22">
        <v>25</v>
      </c>
      <c r="D16" s="22">
        <v>8.9285709999999998</v>
      </c>
      <c r="E16" s="22">
        <v>57.142856999999999</v>
      </c>
      <c r="F16" s="22">
        <v>8.9285709999999998</v>
      </c>
    </row>
    <row r="17" spans="1:6" x14ac:dyDescent="0.2">
      <c r="A17" s="20" t="s">
        <v>349</v>
      </c>
      <c r="B17" s="21">
        <v>13</v>
      </c>
      <c r="C17" s="22">
        <v>7.6923079999999997</v>
      </c>
      <c r="D17" s="22">
        <v>7.6923079999999997</v>
      </c>
      <c r="E17" s="22">
        <v>84.615385000000003</v>
      </c>
      <c r="F17" s="22">
        <v>0</v>
      </c>
    </row>
    <row r="18" spans="1:6" x14ac:dyDescent="0.2">
      <c r="A18" s="20" t="s">
        <v>350</v>
      </c>
      <c r="B18" s="21">
        <v>1365</v>
      </c>
      <c r="C18" s="22">
        <v>79.706959999999995</v>
      </c>
      <c r="D18" s="22">
        <v>10.842491000000001</v>
      </c>
      <c r="E18" s="22">
        <v>7.6190480000000003</v>
      </c>
      <c r="F18" s="22">
        <v>1.831502</v>
      </c>
    </row>
    <row r="19" spans="1:6" x14ac:dyDescent="0.2">
      <c r="A19" s="20" t="s">
        <v>351</v>
      </c>
      <c r="B19" s="21">
        <v>1026</v>
      </c>
      <c r="C19" s="22">
        <v>64.619883000000002</v>
      </c>
      <c r="D19" s="22">
        <v>13.450291999999999</v>
      </c>
      <c r="E19" s="22">
        <v>18.226120999999999</v>
      </c>
      <c r="F19" s="22">
        <v>3.7037040000000001</v>
      </c>
    </row>
    <row r="20" spans="1:6" x14ac:dyDescent="0.2">
      <c r="A20" s="20" t="s">
        <v>352</v>
      </c>
      <c r="B20" s="21">
        <v>286</v>
      </c>
      <c r="C20" s="22">
        <v>39.860140000000001</v>
      </c>
      <c r="D20" s="22">
        <v>10.489509999999999</v>
      </c>
      <c r="E20" s="22">
        <v>44.405594000000001</v>
      </c>
      <c r="F20" s="22">
        <v>5.2447549999999996</v>
      </c>
    </row>
    <row r="21" spans="1:6" x14ac:dyDescent="0.2">
      <c r="A21" s="20" t="s">
        <v>353</v>
      </c>
      <c r="B21" s="21">
        <v>1312</v>
      </c>
      <c r="C21" s="22">
        <v>59.222560999999999</v>
      </c>
      <c r="D21" s="22">
        <v>12.804878</v>
      </c>
      <c r="E21" s="22">
        <v>23.932926999999999</v>
      </c>
      <c r="F21" s="22">
        <v>4.0396340000000004</v>
      </c>
    </row>
    <row r="22" spans="1:6" x14ac:dyDescent="0.2">
      <c r="A22" s="9" t="s">
        <v>354</v>
      </c>
      <c r="B22" s="10">
        <v>298</v>
      </c>
      <c r="C22" s="13">
        <v>87.583893000000003</v>
      </c>
      <c r="D22" s="13">
        <v>5.3691279999999999</v>
      </c>
      <c r="E22" s="13">
        <v>6.375839</v>
      </c>
      <c r="F22" s="13">
        <v>0.67114099999999999</v>
      </c>
    </row>
    <row r="23" spans="1:6" x14ac:dyDescent="0.2">
      <c r="A23" s="20" t="s">
        <v>344</v>
      </c>
      <c r="B23" s="21">
        <v>388</v>
      </c>
      <c r="C23" s="22">
        <v>80.154639000000003</v>
      </c>
      <c r="D23" s="22">
        <v>11.340206</v>
      </c>
      <c r="E23" s="22">
        <v>5.6701030000000001</v>
      </c>
      <c r="F23" s="22">
        <v>2.8350520000000001</v>
      </c>
    </row>
    <row r="24" spans="1:6" x14ac:dyDescent="0.2">
      <c r="A24" s="20" t="s">
        <v>345</v>
      </c>
      <c r="B24" s="21">
        <v>299</v>
      </c>
      <c r="C24" s="22">
        <v>73.578595000000007</v>
      </c>
      <c r="D24" s="22">
        <v>11.371237000000001</v>
      </c>
      <c r="E24" s="22">
        <v>11.371237000000001</v>
      </c>
      <c r="F24" s="22">
        <v>3.6789299999999998</v>
      </c>
    </row>
    <row r="25" spans="1:6" x14ac:dyDescent="0.2">
      <c r="A25" s="20" t="s">
        <v>346</v>
      </c>
      <c r="B25" s="21">
        <v>192</v>
      </c>
      <c r="C25" s="22">
        <v>60.416666999999997</v>
      </c>
      <c r="D25" s="22">
        <v>15.104167</v>
      </c>
      <c r="E25" s="22">
        <v>20.833333</v>
      </c>
      <c r="F25" s="22">
        <v>3.6458330000000001</v>
      </c>
    </row>
    <row r="26" spans="1:6" x14ac:dyDescent="0.2">
      <c r="A26" s="20" t="s">
        <v>347</v>
      </c>
      <c r="B26" s="21">
        <v>77</v>
      </c>
      <c r="C26" s="22">
        <v>51.948051999999997</v>
      </c>
      <c r="D26" s="22">
        <v>14.285714</v>
      </c>
      <c r="E26" s="22">
        <v>31.168831000000001</v>
      </c>
      <c r="F26" s="22">
        <v>2.5974029999999999</v>
      </c>
    </row>
    <row r="27" spans="1:6" x14ac:dyDescent="0.2">
      <c r="A27" s="20" t="s">
        <v>348</v>
      </c>
      <c r="B27" s="21">
        <v>19</v>
      </c>
      <c r="C27" s="22">
        <v>47.368420999999998</v>
      </c>
      <c r="D27" s="22">
        <v>5.2631579999999998</v>
      </c>
      <c r="E27" s="22">
        <v>42.105263000000001</v>
      </c>
      <c r="F27" s="22">
        <v>5.2631579999999998</v>
      </c>
    </row>
    <row r="28" spans="1:6" x14ac:dyDescent="0.2">
      <c r="A28" s="20" t="s">
        <v>349</v>
      </c>
      <c r="B28" s="21">
        <v>4</v>
      </c>
      <c r="C28" s="22">
        <v>0</v>
      </c>
      <c r="D28" s="22">
        <v>0</v>
      </c>
      <c r="E28" s="22">
        <v>100</v>
      </c>
      <c r="F28" s="22">
        <v>0</v>
      </c>
    </row>
    <row r="29" spans="1:6" x14ac:dyDescent="0.2">
      <c r="A29" s="20" t="s">
        <v>350</v>
      </c>
      <c r="B29" s="21">
        <v>686</v>
      </c>
      <c r="C29" s="22">
        <v>83.381923999999998</v>
      </c>
      <c r="D29" s="22">
        <v>8.7463560000000005</v>
      </c>
      <c r="E29" s="22">
        <v>5.9766760000000003</v>
      </c>
      <c r="F29" s="22">
        <v>1.895044</v>
      </c>
    </row>
    <row r="30" spans="1:6" x14ac:dyDescent="0.2">
      <c r="A30" s="20" t="s">
        <v>351</v>
      </c>
      <c r="B30" s="21">
        <v>491</v>
      </c>
      <c r="C30" s="22">
        <v>68.431771999999995</v>
      </c>
      <c r="D30" s="22">
        <v>12.830957</v>
      </c>
      <c r="E30" s="22">
        <v>15.071282999999999</v>
      </c>
      <c r="F30" s="22">
        <v>3.665988</v>
      </c>
    </row>
    <row r="31" spans="1:6" x14ac:dyDescent="0.2">
      <c r="A31" s="20" t="s">
        <v>352</v>
      </c>
      <c r="B31" s="21">
        <v>100</v>
      </c>
      <c r="C31" s="22">
        <v>49</v>
      </c>
      <c r="D31" s="22">
        <v>12</v>
      </c>
      <c r="E31" s="22">
        <v>36</v>
      </c>
      <c r="F31" s="22">
        <v>3</v>
      </c>
    </row>
    <row r="32" spans="1:6" x14ac:dyDescent="0.2">
      <c r="A32" s="20" t="s">
        <v>353</v>
      </c>
      <c r="B32" s="21">
        <v>591</v>
      </c>
      <c r="C32" s="22">
        <v>65.143823999999995</v>
      </c>
      <c r="D32" s="22">
        <v>12.690355</v>
      </c>
      <c r="E32" s="22">
        <v>18.612521000000001</v>
      </c>
      <c r="F32" s="22">
        <v>3.553299</v>
      </c>
    </row>
    <row r="33" spans="1:6" x14ac:dyDescent="0.2">
      <c r="A33" s="9" t="s">
        <v>355</v>
      </c>
      <c r="B33" s="10">
        <v>312</v>
      </c>
      <c r="C33" s="13">
        <v>78.525640999999993</v>
      </c>
      <c r="D33" s="13">
        <v>12.179487</v>
      </c>
      <c r="E33" s="13">
        <v>7.6923079999999997</v>
      </c>
      <c r="F33" s="13">
        <v>1.6025640000000001</v>
      </c>
    </row>
    <row r="34" spans="1:6" x14ac:dyDescent="0.2">
      <c r="A34" s="20" t="s">
        <v>344</v>
      </c>
      <c r="B34" s="21">
        <v>367</v>
      </c>
      <c r="C34" s="22">
        <v>73.841961999999995</v>
      </c>
      <c r="D34" s="22">
        <v>13.623977999999999</v>
      </c>
      <c r="E34" s="22">
        <v>10.626702999999999</v>
      </c>
      <c r="F34" s="22">
        <v>1.907357</v>
      </c>
    </row>
    <row r="35" spans="1:6" x14ac:dyDescent="0.2">
      <c r="A35" s="20" t="s">
        <v>345</v>
      </c>
      <c r="B35" s="21">
        <v>302</v>
      </c>
      <c r="C35" s="22">
        <v>65.894040000000004</v>
      </c>
      <c r="D35" s="22">
        <v>13.576159000000001</v>
      </c>
      <c r="E35" s="22">
        <v>18.211921</v>
      </c>
      <c r="F35" s="22">
        <v>2.3178809999999999</v>
      </c>
    </row>
    <row r="36" spans="1:6" x14ac:dyDescent="0.2">
      <c r="A36" s="20" t="s">
        <v>346</v>
      </c>
      <c r="B36" s="21">
        <v>233</v>
      </c>
      <c r="C36" s="22">
        <v>54.935622000000002</v>
      </c>
      <c r="D36" s="22">
        <v>14.592275000000001</v>
      </c>
      <c r="E36" s="22">
        <v>24.892703999999998</v>
      </c>
      <c r="F36" s="22">
        <v>5.5793990000000004</v>
      </c>
    </row>
    <row r="37" spans="1:6" x14ac:dyDescent="0.2">
      <c r="A37" s="20" t="s">
        <v>347</v>
      </c>
      <c r="B37" s="21">
        <v>140</v>
      </c>
      <c r="C37" s="22">
        <v>42.142856999999999</v>
      </c>
      <c r="D37" s="22">
        <v>9.2857140000000005</v>
      </c>
      <c r="E37" s="22">
        <v>42.857143000000001</v>
      </c>
      <c r="F37" s="22">
        <v>5.7142860000000004</v>
      </c>
    </row>
    <row r="38" spans="1:6" x14ac:dyDescent="0.2">
      <c r="A38" s="20" t="s">
        <v>348</v>
      </c>
      <c r="B38" s="21">
        <v>37</v>
      </c>
      <c r="C38" s="22">
        <v>13.513514000000001</v>
      </c>
      <c r="D38" s="22">
        <v>10.810810999999999</v>
      </c>
      <c r="E38" s="22">
        <v>64.864864999999995</v>
      </c>
      <c r="F38" s="22">
        <v>10.810810999999999</v>
      </c>
    </row>
    <row r="39" spans="1:6" x14ac:dyDescent="0.2">
      <c r="A39" s="20" t="s">
        <v>349</v>
      </c>
      <c r="B39" s="21">
        <v>9</v>
      </c>
      <c r="C39" s="22">
        <v>11.111110999999999</v>
      </c>
      <c r="D39" s="22">
        <v>11.111110999999999</v>
      </c>
      <c r="E39" s="22">
        <v>77.777777999999998</v>
      </c>
      <c r="F39" s="22">
        <v>0</v>
      </c>
    </row>
    <row r="40" spans="1:6" x14ac:dyDescent="0.2">
      <c r="A40" s="20" t="s">
        <v>350</v>
      </c>
      <c r="B40" s="21">
        <v>679</v>
      </c>
      <c r="C40" s="22">
        <v>75.994108999999995</v>
      </c>
      <c r="D40" s="22">
        <v>12.960236</v>
      </c>
      <c r="E40" s="22">
        <v>9.2783510000000007</v>
      </c>
      <c r="F40" s="22">
        <v>1.7673049999999999</v>
      </c>
    </row>
    <row r="41" spans="1:6" x14ac:dyDescent="0.2">
      <c r="A41" s="20" t="s">
        <v>351</v>
      </c>
      <c r="B41" s="21">
        <v>535</v>
      </c>
      <c r="C41" s="22">
        <v>61.121495000000003</v>
      </c>
      <c r="D41" s="22">
        <v>14.018692</v>
      </c>
      <c r="E41" s="22">
        <v>21.121494999999999</v>
      </c>
      <c r="F41" s="22">
        <v>3.738318</v>
      </c>
    </row>
    <row r="42" spans="1:6" x14ac:dyDescent="0.2">
      <c r="A42" s="20" t="s">
        <v>352</v>
      </c>
      <c r="B42" s="21">
        <v>186</v>
      </c>
      <c r="C42" s="22">
        <v>34.946237000000004</v>
      </c>
      <c r="D42" s="22">
        <v>9.6774190000000004</v>
      </c>
      <c r="E42" s="22">
        <v>48.924731000000001</v>
      </c>
      <c r="F42" s="22">
        <v>6.451613</v>
      </c>
    </row>
    <row r="43" spans="1:6" x14ac:dyDescent="0.2">
      <c r="A43" s="20" t="s">
        <v>353</v>
      </c>
      <c r="B43" s="21">
        <v>721</v>
      </c>
      <c r="C43" s="22">
        <v>54.368932000000001</v>
      </c>
      <c r="D43" s="22">
        <v>12.898752</v>
      </c>
      <c r="E43" s="22">
        <v>28.294035999999998</v>
      </c>
      <c r="F43" s="22">
        <v>4.4382799999999998</v>
      </c>
    </row>
    <row r="44" spans="1:6" x14ac:dyDescent="0.2">
      <c r="A44" s="9" t="s">
        <v>356</v>
      </c>
      <c r="B44" s="9"/>
      <c r="C44" s="9"/>
      <c r="D44" s="9"/>
      <c r="E44" s="9"/>
      <c r="F44" s="9"/>
    </row>
    <row r="45" spans="1:6" x14ac:dyDescent="0.2">
      <c r="A45" s="20" t="s">
        <v>357</v>
      </c>
      <c r="B45" s="21">
        <v>138</v>
      </c>
      <c r="C45" s="22">
        <v>68.840580000000003</v>
      </c>
      <c r="D45" s="22">
        <v>17.391304000000002</v>
      </c>
      <c r="E45" s="22">
        <v>11.594203</v>
      </c>
      <c r="F45" s="22">
        <v>2.1739130000000002</v>
      </c>
    </row>
    <row r="46" spans="1:6" x14ac:dyDescent="0.2">
      <c r="A46" s="20" t="s">
        <v>328</v>
      </c>
      <c r="B46" s="21">
        <v>1747</v>
      </c>
      <c r="C46" s="22">
        <v>74.012592999999995</v>
      </c>
      <c r="D46" s="22">
        <v>11.390955999999999</v>
      </c>
      <c r="E46" s="22">
        <v>11.963366000000001</v>
      </c>
      <c r="F46" s="22">
        <v>2.6330849999999999</v>
      </c>
    </row>
    <row r="47" spans="1:6" x14ac:dyDescent="0.2">
      <c r="A47" s="20" t="s">
        <v>329</v>
      </c>
      <c r="B47" s="21">
        <v>191</v>
      </c>
      <c r="C47" s="22">
        <v>69.109948000000003</v>
      </c>
      <c r="D47" s="22">
        <v>10.994764</v>
      </c>
      <c r="E47" s="22">
        <v>16.753927000000001</v>
      </c>
      <c r="F47" s="22">
        <v>3.1413609999999998</v>
      </c>
    </row>
    <row r="48" spans="1:6" x14ac:dyDescent="0.2">
      <c r="A48" s="20" t="s">
        <v>330</v>
      </c>
      <c r="B48" s="21">
        <v>544</v>
      </c>
      <c r="C48" s="22">
        <v>57.352941000000001</v>
      </c>
      <c r="D48" s="22">
        <v>11.580882000000001</v>
      </c>
      <c r="E48" s="22">
        <v>27.941175999999999</v>
      </c>
      <c r="F48" s="22">
        <v>3.125</v>
      </c>
    </row>
    <row r="49" spans="1:6" x14ac:dyDescent="0.2">
      <c r="A49" s="20" t="s">
        <v>358</v>
      </c>
      <c r="B49" s="21">
        <v>57</v>
      </c>
      <c r="C49" s="22">
        <v>57.894736999999999</v>
      </c>
      <c r="D49" s="22">
        <v>15.789474</v>
      </c>
      <c r="E49" s="22">
        <v>15.789474</v>
      </c>
      <c r="F49" s="22">
        <v>10.526316</v>
      </c>
    </row>
    <row r="50" spans="1:6" x14ac:dyDescent="0.2">
      <c r="A50" s="9" t="s">
        <v>359</v>
      </c>
      <c r="B50" s="10">
        <v>89</v>
      </c>
      <c r="C50" s="13">
        <v>71.910111999999998</v>
      </c>
      <c r="D50" s="13">
        <v>15.730337</v>
      </c>
      <c r="E50" s="13">
        <v>10.112360000000001</v>
      </c>
      <c r="F50" s="13">
        <v>2.2471909999999999</v>
      </c>
    </row>
    <row r="51" spans="1:6" x14ac:dyDescent="0.2">
      <c r="A51" s="20" t="s">
        <v>331</v>
      </c>
      <c r="B51" s="21">
        <v>977</v>
      </c>
      <c r="C51" s="22">
        <v>76.867963000000003</v>
      </c>
      <c r="D51" s="22">
        <v>9.8259980000000002</v>
      </c>
      <c r="E51" s="22">
        <v>10.644831</v>
      </c>
      <c r="F51" s="22">
        <v>2.6612079999999998</v>
      </c>
    </row>
    <row r="52" spans="1:6" x14ac:dyDescent="0.2">
      <c r="A52" s="20" t="s">
        <v>332</v>
      </c>
      <c r="B52" s="21">
        <v>73</v>
      </c>
      <c r="C52" s="22">
        <v>76.712328999999997</v>
      </c>
      <c r="D52" s="22">
        <v>12.328766999999999</v>
      </c>
      <c r="E52" s="22">
        <v>8.2191779999999994</v>
      </c>
      <c r="F52" s="22">
        <v>2.7397260000000001</v>
      </c>
    </row>
    <row r="53" spans="1:6" x14ac:dyDescent="0.2">
      <c r="A53" s="20" t="s">
        <v>333</v>
      </c>
      <c r="B53" s="21">
        <v>108</v>
      </c>
      <c r="C53" s="22">
        <v>61.111111000000001</v>
      </c>
      <c r="D53" s="22">
        <v>10.185185000000001</v>
      </c>
      <c r="E53" s="22">
        <v>25</v>
      </c>
      <c r="F53" s="22">
        <v>3.7037040000000001</v>
      </c>
    </row>
    <row r="54" spans="1:6" x14ac:dyDescent="0.2">
      <c r="A54" s="20" t="s">
        <v>358</v>
      </c>
      <c r="B54" s="21">
        <v>30</v>
      </c>
      <c r="C54" s="22">
        <v>66.666667000000004</v>
      </c>
      <c r="D54" s="22">
        <v>16.666667</v>
      </c>
      <c r="E54" s="22">
        <v>16.666667</v>
      </c>
      <c r="F54" s="22">
        <v>0</v>
      </c>
    </row>
    <row r="55" spans="1:6" x14ac:dyDescent="0.2">
      <c r="A55" s="9" t="s">
        <v>360</v>
      </c>
      <c r="B55" s="10">
        <v>49</v>
      </c>
      <c r="C55" s="13">
        <v>63.265306000000002</v>
      </c>
      <c r="D55" s="13">
        <v>20.408162999999998</v>
      </c>
      <c r="E55" s="13">
        <v>14.285714</v>
      </c>
      <c r="F55" s="13">
        <v>2.040816</v>
      </c>
    </row>
    <row r="56" spans="1:6" x14ac:dyDescent="0.2">
      <c r="A56" s="20" t="s">
        <v>331</v>
      </c>
      <c r="B56" s="21">
        <v>770</v>
      </c>
      <c r="C56" s="22">
        <v>70.389610000000005</v>
      </c>
      <c r="D56" s="22">
        <v>13.376623</v>
      </c>
      <c r="E56" s="22">
        <v>13.636364</v>
      </c>
      <c r="F56" s="22">
        <v>2.5974029999999999</v>
      </c>
    </row>
    <row r="57" spans="1:6" x14ac:dyDescent="0.2">
      <c r="A57" s="20" t="s">
        <v>332</v>
      </c>
      <c r="B57" s="21">
        <v>118</v>
      </c>
      <c r="C57" s="22">
        <v>64.406779999999998</v>
      </c>
      <c r="D57" s="22">
        <v>10.169492</v>
      </c>
      <c r="E57" s="22">
        <v>22.033898000000001</v>
      </c>
      <c r="F57" s="22">
        <v>3.389831</v>
      </c>
    </row>
    <row r="58" spans="1:6" x14ac:dyDescent="0.2">
      <c r="A58" s="20" t="s">
        <v>333</v>
      </c>
      <c r="B58" s="21">
        <v>436</v>
      </c>
      <c r="C58" s="22">
        <v>56.422018000000001</v>
      </c>
      <c r="D58" s="22">
        <v>11.926606</v>
      </c>
      <c r="E58" s="22">
        <v>28.669725</v>
      </c>
      <c r="F58" s="22">
        <v>2.9816509999999998</v>
      </c>
    </row>
    <row r="59" spans="1:6" x14ac:dyDescent="0.2">
      <c r="A59" s="20" t="s">
        <v>358</v>
      </c>
      <c r="B59" s="21">
        <v>27</v>
      </c>
      <c r="C59" s="22">
        <v>48.148147999999999</v>
      </c>
      <c r="D59" s="22">
        <v>14.814814999999999</v>
      </c>
      <c r="E59" s="22">
        <v>14.814814999999999</v>
      </c>
      <c r="F59" s="22">
        <v>22.222221999999999</v>
      </c>
    </row>
    <row r="60" spans="1:6" x14ac:dyDescent="0.2">
      <c r="A60" s="9" t="s">
        <v>361</v>
      </c>
      <c r="B60" s="9"/>
      <c r="C60" s="9"/>
      <c r="D60" s="9"/>
      <c r="E60" s="9"/>
      <c r="F60" s="9"/>
    </row>
    <row r="61" spans="1:6" x14ac:dyDescent="0.2">
      <c r="A61" s="20" t="s">
        <v>362</v>
      </c>
      <c r="B61" s="21">
        <v>360</v>
      </c>
      <c r="C61" s="22">
        <v>61.666666999999997</v>
      </c>
      <c r="D61" s="22">
        <v>14.166667</v>
      </c>
      <c r="E61" s="22">
        <v>20.555555999999999</v>
      </c>
      <c r="F61" s="22">
        <v>3.6111110000000002</v>
      </c>
    </row>
    <row r="62" spans="1:6" x14ac:dyDescent="0.2">
      <c r="A62" s="20" t="s">
        <v>363</v>
      </c>
      <c r="B62" s="21">
        <v>1326</v>
      </c>
      <c r="C62" s="22">
        <v>71.417798000000005</v>
      </c>
      <c r="D62" s="22">
        <v>11.538462000000001</v>
      </c>
      <c r="E62" s="22">
        <v>14.177979000000001</v>
      </c>
      <c r="F62" s="22">
        <v>2.8657620000000001</v>
      </c>
    </row>
    <row r="63" spans="1:6" x14ac:dyDescent="0.2">
      <c r="A63" s="20" t="s">
        <v>364</v>
      </c>
      <c r="B63" s="21">
        <v>649</v>
      </c>
      <c r="C63" s="22">
        <v>71.186441000000002</v>
      </c>
      <c r="D63" s="22">
        <v>9.8613250000000008</v>
      </c>
      <c r="E63" s="22">
        <v>16.178737000000002</v>
      </c>
      <c r="F63" s="22">
        <v>2.773498</v>
      </c>
    </row>
    <row r="64" spans="1:6" x14ac:dyDescent="0.2">
      <c r="A64" s="20" t="s">
        <v>365</v>
      </c>
      <c r="B64" s="21">
        <v>277</v>
      </c>
      <c r="C64" s="22">
        <v>71.119134000000003</v>
      </c>
      <c r="D64" s="22">
        <v>14.079421999999999</v>
      </c>
      <c r="E64" s="22">
        <v>13.718412000000001</v>
      </c>
      <c r="F64" s="22">
        <v>1.083032</v>
      </c>
    </row>
    <row r="65" spans="1:6" x14ac:dyDescent="0.2">
      <c r="A65" s="20" t="s">
        <v>366</v>
      </c>
      <c r="B65" s="21">
        <v>65</v>
      </c>
      <c r="C65" s="22">
        <v>56.923076999999999</v>
      </c>
      <c r="D65" s="22">
        <v>13.846154</v>
      </c>
      <c r="E65" s="22">
        <v>20</v>
      </c>
      <c r="F65" s="22">
        <v>9.2307690000000004</v>
      </c>
    </row>
    <row r="66" spans="1:6" x14ac:dyDescent="0.2">
      <c r="A66" s="9" t="s">
        <v>367</v>
      </c>
      <c r="B66" s="9"/>
      <c r="C66" s="9"/>
      <c r="D66" s="9"/>
      <c r="E66" s="9"/>
      <c r="F66" s="9"/>
    </row>
    <row r="67" spans="1:6" x14ac:dyDescent="0.2">
      <c r="A67" s="20" t="s">
        <v>368</v>
      </c>
      <c r="B67" s="21">
        <v>537</v>
      </c>
      <c r="C67" s="22">
        <v>65.176908999999995</v>
      </c>
      <c r="D67" s="22">
        <v>11.545624</v>
      </c>
      <c r="E67" s="22">
        <v>20.111732</v>
      </c>
      <c r="F67" s="22">
        <v>3.1657359999999999</v>
      </c>
    </row>
    <row r="68" spans="1:6" x14ac:dyDescent="0.2">
      <c r="A68" s="20" t="s">
        <v>180</v>
      </c>
      <c r="B68" s="21">
        <v>1667</v>
      </c>
      <c r="C68" s="22">
        <v>74.565087000000005</v>
      </c>
      <c r="D68" s="22">
        <v>11.337732000000001</v>
      </c>
      <c r="E68" s="22">
        <v>11.39772</v>
      </c>
      <c r="F68" s="22">
        <v>2.6994600000000002</v>
      </c>
    </row>
    <row r="69" spans="1:6" x14ac:dyDescent="0.2">
      <c r="A69" s="20" t="s">
        <v>369</v>
      </c>
      <c r="B69" s="21">
        <v>99</v>
      </c>
      <c r="C69" s="22">
        <v>79.797979999999995</v>
      </c>
      <c r="D69" s="22">
        <v>11.111110999999999</v>
      </c>
      <c r="E69" s="22">
        <v>8.0808079999999993</v>
      </c>
      <c r="F69" s="22">
        <v>1.0101009999999999</v>
      </c>
    </row>
    <row r="70" spans="1:6" x14ac:dyDescent="0.2">
      <c r="A70" s="20" t="s">
        <v>370</v>
      </c>
      <c r="B70" s="21">
        <v>819</v>
      </c>
      <c r="C70" s="22">
        <v>68.620268999999993</v>
      </c>
      <c r="D70" s="22">
        <v>11.599512000000001</v>
      </c>
      <c r="E70" s="22">
        <v>17.460317</v>
      </c>
      <c r="F70" s="22">
        <v>2.3199019999999999</v>
      </c>
    </row>
    <row r="71" spans="1:6" x14ac:dyDescent="0.2">
      <c r="A71" s="20" t="s">
        <v>371</v>
      </c>
      <c r="B71" s="21">
        <v>87</v>
      </c>
      <c r="C71" s="22">
        <v>66.666667000000004</v>
      </c>
      <c r="D71" s="22">
        <v>5.7471259999999997</v>
      </c>
      <c r="E71" s="22">
        <v>24.137930999999998</v>
      </c>
      <c r="F71" s="22">
        <v>3.4482759999999999</v>
      </c>
    </row>
    <row r="72" spans="1:6" x14ac:dyDescent="0.2">
      <c r="A72" s="20" t="s">
        <v>366</v>
      </c>
      <c r="B72" s="21">
        <v>55</v>
      </c>
      <c r="C72" s="22">
        <v>63.636364</v>
      </c>
      <c r="D72" s="22">
        <v>14.545455</v>
      </c>
      <c r="E72" s="22">
        <v>18.181818</v>
      </c>
      <c r="F72" s="22">
        <v>3.6363639999999999</v>
      </c>
    </row>
    <row r="73" spans="1:6" x14ac:dyDescent="0.2">
      <c r="A73" s="9" t="s">
        <v>372</v>
      </c>
      <c r="B73" s="9"/>
      <c r="C73" s="9"/>
      <c r="D73" s="9"/>
      <c r="E73" s="9"/>
      <c r="F73" s="9"/>
    </row>
    <row r="74" spans="1:6" x14ac:dyDescent="0.2">
      <c r="A74" s="20" t="s">
        <v>373</v>
      </c>
      <c r="B74" s="21">
        <v>537</v>
      </c>
      <c r="C74" s="22">
        <v>65.176908999999995</v>
      </c>
      <c r="D74" s="22">
        <v>11.545624</v>
      </c>
      <c r="E74" s="22">
        <v>20.111732</v>
      </c>
      <c r="F74" s="22">
        <v>3.1657359999999999</v>
      </c>
    </row>
    <row r="75" spans="1:6" x14ac:dyDescent="0.2">
      <c r="A75" s="20" t="s">
        <v>374</v>
      </c>
      <c r="B75" s="21">
        <v>1329</v>
      </c>
      <c r="C75" s="22">
        <v>70.805116999999996</v>
      </c>
      <c r="D75" s="22">
        <v>12.641083999999999</v>
      </c>
      <c r="E75" s="22">
        <v>13.468774</v>
      </c>
      <c r="F75" s="22">
        <v>3.085026</v>
      </c>
    </row>
    <row r="76" spans="1:6" x14ac:dyDescent="0.2">
      <c r="A76" s="20" t="s">
        <v>375</v>
      </c>
      <c r="B76" s="21">
        <v>406</v>
      </c>
      <c r="C76" s="22">
        <v>69.950738999999999</v>
      </c>
      <c r="D76" s="22">
        <v>11.822660000000001</v>
      </c>
      <c r="E76" s="22">
        <v>14.778325000000001</v>
      </c>
      <c r="F76" s="22">
        <v>3.4482759999999999</v>
      </c>
    </row>
    <row r="77" spans="1:6" x14ac:dyDescent="0.2">
      <c r="A77" s="20" t="s">
        <v>376</v>
      </c>
      <c r="B77" s="21">
        <v>152</v>
      </c>
      <c r="C77" s="22">
        <v>72.368420999999998</v>
      </c>
      <c r="D77" s="22">
        <v>9.8684209999999997</v>
      </c>
      <c r="E77" s="22">
        <v>16.447368000000001</v>
      </c>
      <c r="F77" s="22">
        <v>1.3157890000000001</v>
      </c>
    </row>
    <row r="78" spans="1:6" x14ac:dyDescent="0.2">
      <c r="A78" s="20" t="s">
        <v>377</v>
      </c>
      <c r="B78" s="21">
        <v>88</v>
      </c>
      <c r="C78" s="22">
        <v>76.136364</v>
      </c>
      <c r="D78" s="22">
        <v>6.8181820000000002</v>
      </c>
      <c r="E78" s="22">
        <v>15.909091</v>
      </c>
      <c r="F78" s="22">
        <v>1.1363639999999999</v>
      </c>
    </row>
    <row r="79" spans="1:6" x14ac:dyDescent="0.2">
      <c r="A79" s="20" t="s">
        <v>378</v>
      </c>
      <c r="B79" s="21">
        <v>84</v>
      </c>
      <c r="C79" s="22">
        <v>78.571428999999995</v>
      </c>
      <c r="D79" s="22">
        <v>7.1428570000000002</v>
      </c>
      <c r="E79" s="22">
        <v>14.285714</v>
      </c>
      <c r="F79" s="22">
        <v>0</v>
      </c>
    </row>
    <row r="80" spans="1:6" x14ac:dyDescent="0.2">
      <c r="A80" s="20" t="s">
        <v>366</v>
      </c>
      <c r="B80" s="21">
        <v>81</v>
      </c>
      <c r="C80" s="22">
        <v>58.024690999999997</v>
      </c>
      <c r="D80" s="22">
        <v>13.580247</v>
      </c>
      <c r="E80" s="22">
        <v>24.691358000000001</v>
      </c>
      <c r="F80" s="22">
        <v>3.7037040000000001</v>
      </c>
    </row>
    <row r="81" spans="1:6" x14ac:dyDescent="0.2">
      <c r="A81" s="9" t="s">
        <v>379</v>
      </c>
      <c r="B81" s="9"/>
      <c r="C81" s="9"/>
      <c r="D81" s="9"/>
      <c r="E81" s="9"/>
      <c r="F81" s="9"/>
    </row>
    <row r="82" spans="1:6" x14ac:dyDescent="0.2">
      <c r="A82" s="20" t="s">
        <v>380</v>
      </c>
      <c r="B82" s="21">
        <v>788</v>
      </c>
      <c r="C82" s="22">
        <v>81.598984999999999</v>
      </c>
      <c r="D82" s="22">
        <v>10.279188</v>
      </c>
      <c r="E82" s="22">
        <v>6.2182740000000001</v>
      </c>
      <c r="F82" s="22">
        <v>1.9035530000000001</v>
      </c>
    </row>
    <row r="83" spans="1:6" x14ac:dyDescent="0.2">
      <c r="A83" s="20" t="s">
        <v>381</v>
      </c>
      <c r="B83" s="21">
        <v>1824</v>
      </c>
      <c r="C83" s="22">
        <v>64.802632000000003</v>
      </c>
      <c r="D83" s="22">
        <v>12.280702</v>
      </c>
      <c r="E83" s="22">
        <v>19.682017999999999</v>
      </c>
      <c r="F83" s="22">
        <v>3.2346490000000001</v>
      </c>
    </row>
    <row r="84" spans="1:6" x14ac:dyDescent="0.2">
      <c r="A84" s="20" t="s">
        <v>366</v>
      </c>
      <c r="B84" s="21">
        <v>65</v>
      </c>
      <c r="C84" s="22">
        <v>61.538462000000003</v>
      </c>
      <c r="D84" s="22">
        <v>16.923076999999999</v>
      </c>
      <c r="E84" s="22">
        <v>15.384615</v>
      </c>
      <c r="F84" s="22">
        <v>6.1538459999999997</v>
      </c>
    </row>
    <row r="85" spans="1:6" x14ac:dyDescent="0.2">
      <c r="A85" s="9" t="s">
        <v>382</v>
      </c>
      <c r="B85" s="9"/>
      <c r="C85" s="9"/>
      <c r="D85" s="9"/>
      <c r="E85" s="9"/>
      <c r="F85" s="9"/>
    </row>
    <row r="86" spans="1:6" x14ac:dyDescent="0.2">
      <c r="A86" s="20" t="s">
        <v>383</v>
      </c>
      <c r="B86" s="21">
        <v>393</v>
      </c>
      <c r="C86" s="22">
        <v>81.933841999999999</v>
      </c>
      <c r="D86" s="22">
        <v>10.43257</v>
      </c>
      <c r="E86" s="22">
        <v>5.0890589999999998</v>
      </c>
      <c r="F86" s="22">
        <v>2.5445289999999998</v>
      </c>
    </row>
    <row r="87" spans="1:6" x14ac:dyDescent="0.2">
      <c r="A87" s="20" t="s">
        <v>181</v>
      </c>
      <c r="B87" s="21">
        <v>1944</v>
      </c>
      <c r="C87" s="22">
        <v>68.415638000000001</v>
      </c>
      <c r="D87" s="22">
        <v>11.882716</v>
      </c>
      <c r="E87" s="22">
        <v>16.769546999999999</v>
      </c>
      <c r="F87" s="22">
        <v>2.932099</v>
      </c>
    </row>
    <row r="88" spans="1:6" x14ac:dyDescent="0.2">
      <c r="A88" s="20" t="s">
        <v>182</v>
      </c>
      <c r="B88" s="21">
        <v>38</v>
      </c>
      <c r="C88" s="22">
        <v>73.684211000000005</v>
      </c>
      <c r="D88" s="22">
        <v>13.157895</v>
      </c>
      <c r="E88" s="22">
        <v>13.157895</v>
      </c>
      <c r="F88" s="22">
        <v>0</v>
      </c>
    </row>
    <row r="89" spans="1:6" x14ac:dyDescent="0.2">
      <c r="A89" s="20" t="s">
        <v>384</v>
      </c>
      <c r="B89" s="21">
        <v>36</v>
      </c>
      <c r="C89" s="22">
        <v>69.444444000000004</v>
      </c>
      <c r="D89" s="22">
        <v>8.3333329999999997</v>
      </c>
      <c r="E89" s="22">
        <v>19.444444000000001</v>
      </c>
      <c r="F89" s="22">
        <v>2.7777780000000001</v>
      </c>
    </row>
    <row r="90" spans="1:6" x14ac:dyDescent="0.2">
      <c r="A90" s="20" t="s">
        <v>183</v>
      </c>
      <c r="B90" s="21">
        <v>53</v>
      </c>
      <c r="C90" s="22">
        <v>64.150942999999998</v>
      </c>
      <c r="D90" s="22">
        <v>16.981131999999999</v>
      </c>
      <c r="E90" s="22">
        <v>18.867925</v>
      </c>
      <c r="F90" s="22">
        <v>0</v>
      </c>
    </row>
    <row r="91" spans="1:6" x14ac:dyDescent="0.2">
      <c r="A91" s="20" t="s">
        <v>385</v>
      </c>
      <c r="B91" s="21">
        <v>22</v>
      </c>
      <c r="C91" s="22">
        <v>36.363636</v>
      </c>
      <c r="D91" s="22">
        <v>22.727273</v>
      </c>
      <c r="E91" s="22">
        <v>31.818182</v>
      </c>
      <c r="F91" s="22">
        <v>9.0909089999999999</v>
      </c>
    </row>
    <row r="92" spans="1:6" x14ac:dyDescent="0.2">
      <c r="A92" s="20" t="s">
        <v>386</v>
      </c>
      <c r="B92" s="21">
        <v>32</v>
      </c>
      <c r="C92" s="22">
        <v>50</v>
      </c>
      <c r="D92" s="22">
        <v>18.75</v>
      </c>
      <c r="E92" s="22">
        <v>28.125</v>
      </c>
      <c r="F92" s="22">
        <v>3.125</v>
      </c>
    </row>
    <row r="93" spans="1:6" x14ac:dyDescent="0.2">
      <c r="A93" s="20" t="s">
        <v>387</v>
      </c>
      <c r="B93" s="21">
        <v>9</v>
      </c>
      <c r="C93" s="22">
        <v>66.666667000000004</v>
      </c>
      <c r="D93" s="22">
        <v>0</v>
      </c>
      <c r="E93" s="22">
        <v>33.333333000000003</v>
      </c>
      <c r="F93" s="22">
        <v>0</v>
      </c>
    </row>
    <row r="94" spans="1:6" x14ac:dyDescent="0.2">
      <c r="A94" s="20" t="s">
        <v>366</v>
      </c>
      <c r="B94" s="21">
        <v>150</v>
      </c>
      <c r="C94" s="22">
        <v>64</v>
      </c>
      <c r="D94" s="22">
        <v>10.666667</v>
      </c>
      <c r="E94" s="22">
        <v>20.666667</v>
      </c>
      <c r="F94" s="22">
        <v>4.6666670000000003</v>
      </c>
    </row>
    <row r="95" spans="1:6" x14ac:dyDescent="0.2">
      <c r="A95" s="9" t="s">
        <v>388</v>
      </c>
      <c r="B95" s="9"/>
      <c r="C95" s="9"/>
      <c r="D95" s="9"/>
      <c r="E95" s="9"/>
      <c r="F95" s="9"/>
    </row>
    <row r="96" spans="1:6" x14ac:dyDescent="0.2">
      <c r="A96" s="20" t="s">
        <v>184</v>
      </c>
      <c r="B96" s="21">
        <v>54</v>
      </c>
      <c r="C96" s="22">
        <v>74.074073999999996</v>
      </c>
      <c r="D96" s="22">
        <v>5.5555560000000002</v>
      </c>
      <c r="E96" s="22">
        <v>14.814814999999999</v>
      </c>
      <c r="F96" s="22">
        <v>5.5555560000000002</v>
      </c>
    </row>
    <row r="97" spans="1:6" x14ac:dyDescent="0.2">
      <c r="A97" s="20" t="s">
        <v>185</v>
      </c>
      <c r="B97" s="21">
        <v>196</v>
      </c>
      <c r="C97" s="22">
        <v>60.714286000000001</v>
      </c>
      <c r="D97" s="22">
        <v>12.244897999999999</v>
      </c>
      <c r="E97" s="22">
        <v>22.959184</v>
      </c>
      <c r="F97" s="22">
        <v>4.0816330000000001</v>
      </c>
    </row>
    <row r="98" spans="1:6" x14ac:dyDescent="0.2">
      <c r="A98" s="20" t="s">
        <v>186</v>
      </c>
      <c r="B98" s="21">
        <v>310</v>
      </c>
      <c r="C98" s="22">
        <v>60</v>
      </c>
      <c r="D98" s="22">
        <v>14.516128999999999</v>
      </c>
      <c r="E98" s="22">
        <v>21.935483999999999</v>
      </c>
      <c r="F98" s="22">
        <v>3.548387</v>
      </c>
    </row>
    <row r="99" spans="1:6" x14ac:dyDescent="0.2">
      <c r="A99" s="20" t="s">
        <v>187</v>
      </c>
      <c r="B99" s="21">
        <v>385</v>
      </c>
      <c r="C99" s="22">
        <v>66.753247000000002</v>
      </c>
      <c r="D99" s="22">
        <v>14.285714</v>
      </c>
      <c r="E99" s="22">
        <v>15.324674999999999</v>
      </c>
      <c r="F99" s="22">
        <v>3.6363639999999999</v>
      </c>
    </row>
    <row r="100" spans="1:6" x14ac:dyDescent="0.2">
      <c r="A100" s="20" t="s">
        <v>188</v>
      </c>
      <c r="B100" s="21">
        <v>361</v>
      </c>
      <c r="C100" s="22">
        <v>68.144043999999994</v>
      </c>
      <c r="D100" s="22">
        <v>14.68144</v>
      </c>
      <c r="E100" s="22">
        <v>14.404432</v>
      </c>
      <c r="F100" s="22">
        <v>2.7700830000000001</v>
      </c>
    </row>
    <row r="101" spans="1:6" x14ac:dyDescent="0.2">
      <c r="A101" s="20" t="s">
        <v>189</v>
      </c>
      <c r="B101" s="21">
        <v>315</v>
      </c>
      <c r="C101" s="22">
        <v>75.873016000000007</v>
      </c>
      <c r="D101" s="22">
        <v>9.2063489999999994</v>
      </c>
      <c r="E101" s="22">
        <v>12.380952000000001</v>
      </c>
      <c r="F101" s="22">
        <v>2.5396830000000001</v>
      </c>
    </row>
    <row r="102" spans="1:6" x14ac:dyDescent="0.2">
      <c r="A102" s="20" t="s">
        <v>190</v>
      </c>
      <c r="B102" s="21">
        <v>364</v>
      </c>
      <c r="C102" s="22">
        <v>77.197801999999996</v>
      </c>
      <c r="D102" s="22">
        <v>10.164835</v>
      </c>
      <c r="E102" s="22">
        <v>10.989011</v>
      </c>
      <c r="F102" s="22">
        <v>1.648352</v>
      </c>
    </row>
    <row r="103" spans="1:6" x14ac:dyDescent="0.2">
      <c r="A103" s="20" t="s">
        <v>191</v>
      </c>
      <c r="B103" s="21">
        <v>267</v>
      </c>
      <c r="C103" s="22">
        <v>79.400749000000005</v>
      </c>
      <c r="D103" s="22">
        <v>8.6142319999999994</v>
      </c>
      <c r="E103" s="22">
        <v>10.486891</v>
      </c>
      <c r="F103" s="22">
        <v>1.498127</v>
      </c>
    </row>
    <row r="104" spans="1:6" x14ac:dyDescent="0.2">
      <c r="A104" s="20" t="s">
        <v>192</v>
      </c>
      <c r="B104" s="21">
        <v>90</v>
      </c>
      <c r="C104" s="22">
        <v>81.111110999999994</v>
      </c>
      <c r="D104" s="22">
        <v>8.8888890000000007</v>
      </c>
      <c r="E104" s="22">
        <v>10</v>
      </c>
      <c r="F104" s="22">
        <v>0</v>
      </c>
    </row>
    <row r="105" spans="1:6" x14ac:dyDescent="0.2">
      <c r="A105" s="20" t="s">
        <v>193</v>
      </c>
      <c r="B105" s="21">
        <v>94</v>
      </c>
      <c r="C105" s="22">
        <v>78.723404000000002</v>
      </c>
      <c r="D105" s="22">
        <v>11.702128</v>
      </c>
      <c r="E105" s="22">
        <v>7.446809</v>
      </c>
      <c r="F105" s="22">
        <v>2.1276600000000001</v>
      </c>
    </row>
    <row r="106" spans="1:6" x14ac:dyDescent="0.2">
      <c r="A106" s="20" t="s">
        <v>389</v>
      </c>
      <c r="B106" s="21">
        <v>47</v>
      </c>
      <c r="C106" s="22">
        <v>55.319149000000003</v>
      </c>
      <c r="D106" s="22">
        <v>10.638298000000001</v>
      </c>
      <c r="E106" s="22">
        <v>31.914894</v>
      </c>
      <c r="F106" s="22">
        <v>2.1276600000000001</v>
      </c>
    </row>
    <row r="107" spans="1:6" x14ac:dyDescent="0.2">
      <c r="A107" s="20" t="s">
        <v>366</v>
      </c>
      <c r="B107" s="21">
        <v>194</v>
      </c>
      <c r="C107" s="22">
        <v>57.731959000000003</v>
      </c>
      <c r="D107" s="22">
        <v>11.85567</v>
      </c>
      <c r="E107" s="22">
        <v>24.742267999999999</v>
      </c>
      <c r="F107" s="22">
        <v>5.6701030000000001</v>
      </c>
    </row>
    <row r="108" spans="1:6" x14ac:dyDescent="0.2">
      <c r="A108" s="9" t="s">
        <v>390</v>
      </c>
      <c r="B108" s="9"/>
      <c r="C108" s="9"/>
      <c r="D108" s="9"/>
      <c r="E108" s="9"/>
      <c r="F108" s="9"/>
    </row>
    <row r="109" spans="1:6" x14ac:dyDescent="0.2">
      <c r="A109" s="20" t="s">
        <v>391</v>
      </c>
      <c r="B109" s="21">
        <v>633</v>
      </c>
      <c r="C109" s="22">
        <v>69.984201999999996</v>
      </c>
      <c r="D109" s="22">
        <v>10.900474000000001</v>
      </c>
      <c r="E109" s="22">
        <v>16.113744000000001</v>
      </c>
      <c r="F109" s="22">
        <v>3.0015800000000001</v>
      </c>
    </row>
    <row r="110" spans="1:6" x14ac:dyDescent="0.2">
      <c r="A110" s="20" t="s">
        <v>392</v>
      </c>
      <c r="B110" s="21">
        <v>1123</v>
      </c>
      <c r="C110" s="22">
        <v>68.566339999999997</v>
      </c>
      <c r="D110" s="22">
        <v>12.021371</v>
      </c>
      <c r="E110" s="22">
        <v>16.740873000000001</v>
      </c>
      <c r="F110" s="22">
        <v>2.6714159999999998</v>
      </c>
    </row>
    <row r="111" spans="1:6" x14ac:dyDescent="0.2">
      <c r="A111" s="20" t="s">
        <v>393</v>
      </c>
      <c r="B111" s="21">
        <v>660</v>
      </c>
      <c r="C111" s="22">
        <v>70.454544999999996</v>
      </c>
      <c r="D111" s="22">
        <v>12.727273</v>
      </c>
      <c r="E111" s="22">
        <v>13.181818</v>
      </c>
      <c r="F111" s="22">
        <v>3.6363639999999999</v>
      </c>
    </row>
    <row r="112" spans="1:6" x14ac:dyDescent="0.2">
      <c r="A112" s="20" t="s">
        <v>394</v>
      </c>
      <c r="B112" s="21">
        <v>261</v>
      </c>
      <c r="C112" s="22">
        <v>71.647509999999997</v>
      </c>
      <c r="D112" s="22">
        <v>10.727969</v>
      </c>
      <c r="E112" s="22">
        <v>15.708812</v>
      </c>
      <c r="F112" s="22">
        <v>1.9157090000000001</v>
      </c>
    </row>
    <row r="113" spans="1:6" x14ac:dyDescent="0.2">
      <c r="A113" s="9" t="s">
        <v>395</v>
      </c>
      <c r="B113" s="9"/>
      <c r="C113" s="9"/>
      <c r="D113" s="9"/>
      <c r="E113" s="9"/>
      <c r="F113" s="9"/>
    </row>
    <row r="114" spans="1:6" x14ac:dyDescent="0.2">
      <c r="A114" s="20" t="s">
        <v>396</v>
      </c>
      <c r="B114" s="21">
        <v>329</v>
      </c>
      <c r="C114" s="22">
        <v>69.604862999999995</v>
      </c>
      <c r="D114" s="22">
        <v>11.246200999999999</v>
      </c>
      <c r="E114" s="22">
        <v>14.893617000000001</v>
      </c>
      <c r="F114" s="22">
        <v>4.2553190000000001</v>
      </c>
    </row>
    <row r="115" spans="1:6" x14ac:dyDescent="0.2">
      <c r="A115" s="20" t="s">
        <v>397</v>
      </c>
      <c r="B115" s="21">
        <v>828</v>
      </c>
      <c r="C115" s="22">
        <v>73.550725</v>
      </c>
      <c r="D115" s="22">
        <v>11.111110999999999</v>
      </c>
      <c r="E115" s="22">
        <v>12.681158999999999</v>
      </c>
      <c r="F115" s="22">
        <v>2.6570049999999998</v>
      </c>
    </row>
    <row r="116" spans="1:6" x14ac:dyDescent="0.2">
      <c r="A116" s="20" t="s">
        <v>879</v>
      </c>
      <c r="B116" s="21">
        <v>499</v>
      </c>
      <c r="C116" s="22">
        <v>68.737475000000003</v>
      </c>
      <c r="D116" s="22">
        <v>11.022043999999999</v>
      </c>
      <c r="E116" s="22">
        <v>17.034068000000001</v>
      </c>
      <c r="F116" s="22">
        <v>3.206413</v>
      </c>
    </row>
    <row r="117" spans="1:6" x14ac:dyDescent="0.2">
      <c r="A117" s="20" t="s">
        <v>398</v>
      </c>
      <c r="B117" s="21">
        <v>468</v>
      </c>
      <c r="C117" s="22">
        <v>67.521367999999995</v>
      </c>
      <c r="D117" s="22">
        <v>12.820513</v>
      </c>
      <c r="E117" s="22">
        <v>16.880341999999999</v>
      </c>
      <c r="F117" s="22">
        <v>2.7777780000000001</v>
      </c>
    </row>
    <row r="118" spans="1:6" x14ac:dyDescent="0.2">
      <c r="A118" s="20" t="s">
        <v>399</v>
      </c>
      <c r="B118" s="21">
        <v>257</v>
      </c>
      <c r="C118" s="22">
        <v>68.093384999999998</v>
      </c>
      <c r="D118" s="22">
        <v>12.451362</v>
      </c>
      <c r="E118" s="22">
        <v>17.898833</v>
      </c>
      <c r="F118" s="22">
        <v>1.5564199999999999</v>
      </c>
    </row>
    <row r="119" spans="1:6" x14ac:dyDescent="0.2">
      <c r="A119" s="20" t="s">
        <v>400</v>
      </c>
      <c r="B119" s="21">
        <v>296</v>
      </c>
      <c r="C119" s="22">
        <v>65.202703</v>
      </c>
      <c r="D119" s="22">
        <v>13.513514000000001</v>
      </c>
      <c r="E119" s="22">
        <v>18.243243</v>
      </c>
      <c r="F119" s="22">
        <v>3.0405410000000002</v>
      </c>
    </row>
    <row r="120" spans="1:6" x14ac:dyDescent="0.2">
      <c r="A120" s="9" t="s">
        <v>401</v>
      </c>
      <c r="B120" s="9"/>
      <c r="C120" s="9"/>
      <c r="D120" s="9"/>
      <c r="E120" s="9"/>
      <c r="F120" s="9"/>
    </row>
    <row r="121" spans="1:6" x14ac:dyDescent="0.2">
      <c r="A121" s="20" t="s">
        <v>878</v>
      </c>
      <c r="B121" s="21">
        <v>116</v>
      </c>
      <c r="C121" s="22">
        <v>69.827585999999997</v>
      </c>
      <c r="D121" s="22">
        <v>10.344828</v>
      </c>
      <c r="E121" s="22">
        <v>12.931034</v>
      </c>
      <c r="F121" s="22">
        <v>6.8965519999999998</v>
      </c>
    </row>
    <row r="122" spans="1:6" x14ac:dyDescent="0.2">
      <c r="A122" s="20" t="s">
        <v>402</v>
      </c>
      <c r="B122" s="21">
        <v>213</v>
      </c>
      <c r="C122" s="22">
        <v>69.483568000000005</v>
      </c>
      <c r="D122" s="22">
        <v>11.737088999999999</v>
      </c>
      <c r="E122" s="22">
        <v>15.962441</v>
      </c>
      <c r="F122" s="22">
        <v>2.8169010000000001</v>
      </c>
    </row>
    <row r="123" spans="1:6" x14ac:dyDescent="0.2">
      <c r="A123" s="20" t="s">
        <v>397</v>
      </c>
      <c r="B123" s="21">
        <v>828</v>
      </c>
      <c r="C123" s="22">
        <v>73.550725</v>
      </c>
      <c r="D123" s="22">
        <v>11.111110999999999</v>
      </c>
      <c r="E123" s="22">
        <v>12.681158999999999</v>
      </c>
      <c r="F123" s="22">
        <v>2.6570049999999998</v>
      </c>
    </row>
    <row r="124" spans="1:6" x14ac:dyDescent="0.2">
      <c r="A124" s="20" t="s">
        <v>403</v>
      </c>
      <c r="B124" s="21">
        <v>133</v>
      </c>
      <c r="C124" s="22">
        <v>69.924812000000003</v>
      </c>
      <c r="D124" s="22">
        <v>10.526316</v>
      </c>
      <c r="E124" s="22">
        <v>15.789474</v>
      </c>
      <c r="F124" s="22">
        <v>3.759398</v>
      </c>
    </row>
    <row r="125" spans="1:6" x14ac:dyDescent="0.2">
      <c r="A125" s="20" t="s">
        <v>404</v>
      </c>
      <c r="B125" s="21">
        <v>120</v>
      </c>
      <c r="C125" s="22">
        <v>68.333332999999996</v>
      </c>
      <c r="D125" s="22">
        <v>11.666667</v>
      </c>
      <c r="E125" s="22">
        <v>17.5</v>
      </c>
      <c r="F125" s="22">
        <v>2.5</v>
      </c>
    </row>
    <row r="126" spans="1:6" x14ac:dyDescent="0.2">
      <c r="A126" s="20" t="s">
        <v>405</v>
      </c>
      <c r="B126" s="21">
        <v>246</v>
      </c>
      <c r="C126" s="22">
        <v>68.292682999999997</v>
      </c>
      <c r="D126" s="22">
        <v>10.97561</v>
      </c>
      <c r="E126" s="22">
        <v>17.479675</v>
      </c>
      <c r="F126" s="22">
        <v>3.252033</v>
      </c>
    </row>
    <row r="127" spans="1:6" x14ac:dyDescent="0.2">
      <c r="A127" s="20" t="s">
        <v>398</v>
      </c>
      <c r="B127" s="21">
        <v>468</v>
      </c>
      <c r="C127" s="22">
        <v>67.521367999999995</v>
      </c>
      <c r="D127" s="22">
        <v>12.820513</v>
      </c>
      <c r="E127" s="22">
        <v>16.880341999999999</v>
      </c>
      <c r="F127" s="22">
        <v>2.7777780000000001</v>
      </c>
    </row>
    <row r="128" spans="1:6" x14ac:dyDescent="0.2">
      <c r="A128" s="20" t="s">
        <v>406</v>
      </c>
      <c r="B128" s="21">
        <v>180</v>
      </c>
      <c r="C128" s="22">
        <v>66.111110999999994</v>
      </c>
      <c r="D128" s="22">
        <v>13.333333</v>
      </c>
      <c r="E128" s="22">
        <v>18.888888999999999</v>
      </c>
      <c r="F128" s="22">
        <v>1.6666669999999999</v>
      </c>
    </row>
    <row r="129" spans="1:6" x14ac:dyDescent="0.2">
      <c r="A129" s="20" t="s">
        <v>407</v>
      </c>
      <c r="B129" s="21">
        <v>77</v>
      </c>
      <c r="C129" s="22">
        <v>72.727272999999997</v>
      </c>
      <c r="D129" s="22">
        <v>10.389609999999999</v>
      </c>
      <c r="E129" s="22">
        <v>15.584415999999999</v>
      </c>
      <c r="F129" s="22">
        <v>1.2987010000000001</v>
      </c>
    </row>
    <row r="130" spans="1:6" x14ac:dyDescent="0.2">
      <c r="A130" s="33" t="s">
        <v>400</v>
      </c>
      <c r="B130" s="34">
        <v>296</v>
      </c>
      <c r="C130" s="35">
        <v>65.202703</v>
      </c>
      <c r="D130" s="35">
        <v>13.513514000000001</v>
      </c>
      <c r="E130" s="35">
        <v>18.243243</v>
      </c>
      <c r="F130" s="35">
        <v>3.0405410000000002</v>
      </c>
    </row>
  </sheetData>
  <phoneticPr fontId="2"/>
  <pageMargins left="0.75" right="0.75" top="1" bottom="1" header="0.5" footer="0.5"/>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6C1A7-7089-4820-BD12-C5456F3A9339}">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HYPERLINK("#'目次'!B19","[13]")</f>
        <v>[13]</v>
      </c>
      <c r="B2" s="23" t="s">
        <v>334</v>
      </c>
    </row>
    <row r="3" spans="1:6" x14ac:dyDescent="0.2">
      <c r="A3" s="7" t="s">
        <v>3</v>
      </c>
      <c r="B3" s="8" t="s">
        <v>5</v>
      </c>
    </row>
    <row r="4" spans="1:6" x14ac:dyDescent="0.2">
      <c r="A4" s="7" t="s">
        <v>3</v>
      </c>
      <c r="B4" s="8" t="s">
        <v>7</v>
      </c>
    </row>
    <row r="5" spans="1:6" s="18" customFormat="1" ht="25.2" x14ac:dyDescent="0.2">
      <c r="A5" s="16" t="s">
        <v>3</v>
      </c>
      <c r="B5" s="17" t="s">
        <v>335</v>
      </c>
      <c r="C5" s="17" t="s">
        <v>380</v>
      </c>
      <c r="D5" s="17" t="s">
        <v>431</v>
      </c>
      <c r="E5" s="17" t="s">
        <v>432</v>
      </c>
      <c r="F5" s="17" t="s">
        <v>366</v>
      </c>
    </row>
    <row r="6" spans="1:6" x14ac:dyDescent="0.2">
      <c r="A6" s="19" t="s">
        <v>338</v>
      </c>
      <c r="B6" s="10">
        <v>2677</v>
      </c>
      <c r="C6" s="13">
        <v>69.966380000000001</v>
      </c>
      <c r="D6" s="13">
        <v>15.689204</v>
      </c>
      <c r="E6" s="13">
        <v>11.430706000000001</v>
      </c>
      <c r="F6" s="13">
        <v>2.9137089999999999</v>
      </c>
    </row>
    <row r="7" spans="1:6" x14ac:dyDescent="0.2">
      <c r="A7" s="9" t="s">
        <v>339</v>
      </c>
      <c r="B7" s="9"/>
      <c r="C7" s="9"/>
      <c r="D7" s="9"/>
      <c r="E7" s="9"/>
      <c r="F7" s="9"/>
    </row>
    <row r="8" spans="1:6" x14ac:dyDescent="0.2">
      <c r="A8" s="20" t="s">
        <v>340</v>
      </c>
      <c r="B8" s="21">
        <v>1277</v>
      </c>
      <c r="C8" s="22">
        <v>72.513704000000004</v>
      </c>
      <c r="D8" s="22">
        <v>15.270163999999999</v>
      </c>
      <c r="E8" s="22">
        <v>9.6319499999999998</v>
      </c>
      <c r="F8" s="22">
        <v>2.5841820000000002</v>
      </c>
    </row>
    <row r="9" spans="1:6" x14ac:dyDescent="0.2">
      <c r="A9" s="20" t="s">
        <v>341</v>
      </c>
      <c r="B9" s="21">
        <v>1400</v>
      </c>
      <c r="C9" s="22">
        <v>67.642857000000006</v>
      </c>
      <c r="D9" s="22">
        <v>16.071428999999998</v>
      </c>
      <c r="E9" s="22">
        <v>13.071429</v>
      </c>
      <c r="F9" s="22">
        <v>3.214286</v>
      </c>
    </row>
    <row r="10" spans="1:6" x14ac:dyDescent="0.2">
      <c r="A10" s="9" t="s">
        <v>342</v>
      </c>
      <c r="B10" s="9"/>
      <c r="C10" s="9"/>
      <c r="D10" s="9"/>
      <c r="E10" s="9"/>
      <c r="F10" s="9"/>
    </row>
    <row r="11" spans="1:6" x14ac:dyDescent="0.2">
      <c r="A11" s="20" t="s">
        <v>343</v>
      </c>
      <c r="B11" s="21">
        <v>610</v>
      </c>
      <c r="C11" s="22">
        <v>75.901639000000003</v>
      </c>
      <c r="D11" s="22">
        <v>17.213114999999998</v>
      </c>
      <c r="E11" s="22">
        <v>5.5737699999999997</v>
      </c>
      <c r="F11" s="22">
        <v>1.3114749999999999</v>
      </c>
    </row>
    <row r="12" spans="1:6" x14ac:dyDescent="0.2">
      <c r="A12" s="20" t="s">
        <v>344</v>
      </c>
      <c r="B12" s="21">
        <v>755</v>
      </c>
      <c r="C12" s="22">
        <v>77.086093000000005</v>
      </c>
      <c r="D12" s="22">
        <v>14.437086000000001</v>
      </c>
      <c r="E12" s="22">
        <v>6.2251659999999998</v>
      </c>
      <c r="F12" s="22">
        <v>2.2516560000000001</v>
      </c>
    </row>
    <row r="13" spans="1:6" x14ac:dyDescent="0.2">
      <c r="A13" s="20" t="s">
        <v>345</v>
      </c>
      <c r="B13" s="21">
        <v>601</v>
      </c>
      <c r="C13" s="22">
        <v>72.545756999999995</v>
      </c>
      <c r="D13" s="22">
        <v>16.139766999999999</v>
      </c>
      <c r="E13" s="22">
        <v>8.6522459999999999</v>
      </c>
      <c r="F13" s="22">
        <v>2.6622300000000001</v>
      </c>
    </row>
    <row r="14" spans="1:6" x14ac:dyDescent="0.2">
      <c r="A14" s="20" t="s">
        <v>346</v>
      </c>
      <c r="B14" s="21">
        <v>425</v>
      </c>
      <c r="C14" s="22">
        <v>63.529412000000001</v>
      </c>
      <c r="D14" s="22">
        <v>13.647059</v>
      </c>
      <c r="E14" s="22">
        <v>18.588235000000001</v>
      </c>
      <c r="F14" s="22">
        <v>4.2352939999999997</v>
      </c>
    </row>
    <row r="15" spans="1:6" x14ac:dyDescent="0.2">
      <c r="A15" s="20" t="s">
        <v>347</v>
      </c>
      <c r="B15" s="21">
        <v>217</v>
      </c>
      <c r="C15" s="22">
        <v>47.465437999999999</v>
      </c>
      <c r="D15" s="22">
        <v>17.050691</v>
      </c>
      <c r="E15" s="22">
        <v>29.032257999999999</v>
      </c>
      <c r="F15" s="22">
        <v>6.451613</v>
      </c>
    </row>
    <row r="16" spans="1:6" x14ac:dyDescent="0.2">
      <c r="A16" s="20" t="s">
        <v>348</v>
      </c>
      <c r="B16" s="21">
        <v>56</v>
      </c>
      <c r="C16" s="22">
        <v>30.357143000000001</v>
      </c>
      <c r="D16" s="22">
        <v>19.642856999999999</v>
      </c>
      <c r="E16" s="22">
        <v>41.071429000000002</v>
      </c>
      <c r="F16" s="22">
        <v>8.9285709999999998</v>
      </c>
    </row>
    <row r="17" spans="1:6" x14ac:dyDescent="0.2">
      <c r="A17" s="20" t="s">
        <v>349</v>
      </c>
      <c r="B17" s="21">
        <v>13</v>
      </c>
      <c r="C17" s="22">
        <v>15.384615</v>
      </c>
      <c r="D17" s="22">
        <v>23.076923000000001</v>
      </c>
      <c r="E17" s="22">
        <v>61.538462000000003</v>
      </c>
      <c r="F17" s="22">
        <v>0</v>
      </c>
    </row>
    <row r="18" spans="1:6" x14ac:dyDescent="0.2">
      <c r="A18" s="20" t="s">
        <v>350</v>
      </c>
      <c r="B18" s="21">
        <v>1365</v>
      </c>
      <c r="C18" s="22">
        <v>76.556776999999997</v>
      </c>
      <c r="D18" s="22">
        <v>15.677656000000001</v>
      </c>
      <c r="E18" s="22">
        <v>5.9340659999999996</v>
      </c>
      <c r="F18" s="22">
        <v>1.831502</v>
      </c>
    </row>
    <row r="19" spans="1:6" x14ac:dyDescent="0.2">
      <c r="A19" s="20" t="s">
        <v>351</v>
      </c>
      <c r="B19" s="21">
        <v>1026</v>
      </c>
      <c r="C19" s="22">
        <v>68.810916000000006</v>
      </c>
      <c r="D19" s="22">
        <v>15.107212000000001</v>
      </c>
      <c r="E19" s="22">
        <v>12.768031000000001</v>
      </c>
      <c r="F19" s="22">
        <v>3.3138399999999999</v>
      </c>
    </row>
    <row r="20" spans="1:6" x14ac:dyDescent="0.2">
      <c r="A20" s="20" t="s">
        <v>352</v>
      </c>
      <c r="B20" s="21">
        <v>286</v>
      </c>
      <c r="C20" s="22">
        <v>42.657342999999997</v>
      </c>
      <c r="D20" s="22">
        <v>17.832167999999999</v>
      </c>
      <c r="E20" s="22">
        <v>32.867133000000003</v>
      </c>
      <c r="F20" s="22">
        <v>6.643357</v>
      </c>
    </row>
    <row r="21" spans="1:6" x14ac:dyDescent="0.2">
      <c r="A21" s="20" t="s">
        <v>353</v>
      </c>
      <c r="B21" s="21">
        <v>1312</v>
      </c>
      <c r="C21" s="22">
        <v>63.109755999999997</v>
      </c>
      <c r="D21" s="22">
        <v>15.701219999999999</v>
      </c>
      <c r="E21" s="22">
        <v>17.14939</v>
      </c>
      <c r="F21" s="22">
        <v>4.0396340000000004</v>
      </c>
    </row>
    <row r="22" spans="1:6" x14ac:dyDescent="0.2">
      <c r="A22" s="9" t="s">
        <v>354</v>
      </c>
      <c r="B22" s="10">
        <v>298</v>
      </c>
      <c r="C22" s="13">
        <v>80.201341999999997</v>
      </c>
      <c r="D22" s="13">
        <v>14.093959999999999</v>
      </c>
      <c r="E22" s="13">
        <v>4.3624159999999996</v>
      </c>
      <c r="F22" s="13">
        <v>1.342282</v>
      </c>
    </row>
    <row r="23" spans="1:6" x14ac:dyDescent="0.2">
      <c r="A23" s="20" t="s">
        <v>344</v>
      </c>
      <c r="B23" s="21">
        <v>388</v>
      </c>
      <c r="C23" s="22">
        <v>76.546391999999997</v>
      </c>
      <c r="D23" s="22">
        <v>15.979381</v>
      </c>
      <c r="E23" s="22">
        <v>5.6701030000000001</v>
      </c>
      <c r="F23" s="22">
        <v>1.8041240000000001</v>
      </c>
    </row>
    <row r="24" spans="1:6" x14ac:dyDescent="0.2">
      <c r="A24" s="20" t="s">
        <v>345</v>
      </c>
      <c r="B24" s="21">
        <v>299</v>
      </c>
      <c r="C24" s="22">
        <v>72.240803</v>
      </c>
      <c r="D24" s="22">
        <v>14.715719</v>
      </c>
      <c r="E24" s="22">
        <v>9.3645479999999992</v>
      </c>
      <c r="F24" s="22">
        <v>3.6789299999999998</v>
      </c>
    </row>
    <row r="25" spans="1:6" x14ac:dyDescent="0.2">
      <c r="A25" s="20" t="s">
        <v>346</v>
      </c>
      <c r="B25" s="21">
        <v>192</v>
      </c>
      <c r="C25" s="22">
        <v>64.0625</v>
      </c>
      <c r="D25" s="22">
        <v>15.104167</v>
      </c>
      <c r="E25" s="22">
        <v>17.708333</v>
      </c>
      <c r="F25" s="22">
        <v>3.125</v>
      </c>
    </row>
    <row r="26" spans="1:6" x14ac:dyDescent="0.2">
      <c r="A26" s="20" t="s">
        <v>347</v>
      </c>
      <c r="B26" s="21">
        <v>77</v>
      </c>
      <c r="C26" s="22">
        <v>54.545454999999997</v>
      </c>
      <c r="D26" s="22">
        <v>18.181818</v>
      </c>
      <c r="E26" s="22">
        <v>22.077922000000001</v>
      </c>
      <c r="F26" s="22">
        <v>5.1948049999999997</v>
      </c>
    </row>
    <row r="27" spans="1:6" x14ac:dyDescent="0.2">
      <c r="A27" s="20" t="s">
        <v>348</v>
      </c>
      <c r="B27" s="21">
        <v>19</v>
      </c>
      <c r="C27" s="22">
        <v>47.368420999999998</v>
      </c>
      <c r="D27" s="22">
        <v>21.052631999999999</v>
      </c>
      <c r="E27" s="22">
        <v>26.315788999999999</v>
      </c>
      <c r="F27" s="22">
        <v>5.2631579999999998</v>
      </c>
    </row>
    <row r="28" spans="1:6" x14ac:dyDescent="0.2">
      <c r="A28" s="20" t="s">
        <v>349</v>
      </c>
      <c r="B28" s="21">
        <v>4</v>
      </c>
      <c r="C28" s="22">
        <v>0</v>
      </c>
      <c r="D28" s="22">
        <v>0</v>
      </c>
      <c r="E28" s="22">
        <v>100</v>
      </c>
      <c r="F28" s="22">
        <v>0</v>
      </c>
    </row>
    <row r="29" spans="1:6" x14ac:dyDescent="0.2">
      <c r="A29" s="20" t="s">
        <v>350</v>
      </c>
      <c r="B29" s="21">
        <v>686</v>
      </c>
      <c r="C29" s="22">
        <v>78.134111000000004</v>
      </c>
      <c r="D29" s="22">
        <v>15.160349999999999</v>
      </c>
      <c r="E29" s="22">
        <v>5.1020409999999998</v>
      </c>
      <c r="F29" s="22">
        <v>1.603499</v>
      </c>
    </row>
    <row r="30" spans="1:6" x14ac:dyDescent="0.2">
      <c r="A30" s="20" t="s">
        <v>351</v>
      </c>
      <c r="B30" s="21">
        <v>491</v>
      </c>
      <c r="C30" s="22">
        <v>69.042770000000004</v>
      </c>
      <c r="D30" s="22">
        <v>14.867616999999999</v>
      </c>
      <c r="E30" s="22">
        <v>12.627291</v>
      </c>
      <c r="F30" s="22">
        <v>3.4623219999999999</v>
      </c>
    </row>
    <row r="31" spans="1:6" x14ac:dyDescent="0.2">
      <c r="A31" s="20" t="s">
        <v>352</v>
      </c>
      <c r="B31" s="21">
        <v>100</v>
      </c>
      <c r="C31" s="22">
        <v>51</v>
      </c>
      <c r="D31" s="22">
        <v>18</v>
      </c>
      <c r="E31" s="22">
        <v>26</v>
      </c>
      <c r="F31" s="22">
        <v>5</v>
      </c>
    </row>
    <row r="32" spans="1:6" x14ac:dyDescent="0.2">
      <c r="A32" s="20" t="s">
        <v>353</v>
      </c>
      <c r="B32" s="21">
        <v>591</v>
      </c>
      <c r="C32" s="22">
        <v>65.989847999999995</v>
      </c>
      <c r="D32" s="22">
        <v>15.397631000000001</v>
      </c>
      <c r="E32" s="22">
        <v>14.890017</v>
      </c>
      <c r="F32" s="22">
        <v>3.7225039999999998</v>
      </c>
    </row>
    <row r="33" spans="1:6" x14ac:dyDescent="0.2">
      <c r="A33" s="9" t="s">
        <v>355</v>
      </c>
      <c r="B33" s="10">
        <v>312</v>
      </c>
      <c r="C33" s="13">
        <v>71.794871999999998</v>
      </c>
      <c r="D33" s="13">
        <v>20.192308000000001</v>
      </c>
      <c r="E33" s="13">
        <v>6.7307689999999996</v>
      </c>
      <c r="F33" s="13">
        <v>1.2820510000000001</v>
      </c>
    </row>
    <row r="34" spans="1:6" x14ac:dyDescent="0.2">
      <c r="A34" s="20" t="s">
        <v>344</v>
      </c>
      <c r="B34" s="21">
        <v>367</v>
      </c>
      <c r="C34" s="22">
        <v>77.656676000000004</v>
      </c>
      <c r="D34" s="22">
        <v>12.80654</v>
      </c>
      <c r="E34" s="22">
        <v>6.8119889999999996</v>
      </c>
      <c r="F34" s="22">
        <v>2.724796</v>
      </c>
    </row>
    <row r="35" spans="1:6" x14ac:dyDescent="0.2">
      <c r="A35" s="20" t="s">
        <v>345</v>
      </c>
      <c r="B35" s="21">
        <v>302</v>
      </c>
      <c r="C35" s="22">
        <v>72.847682000000006</v>
      </c>
      <c r="D35" s="22">
        <v>17.549669000000002</v>
      </c>
      <c r="E35" s="22">
        <v>7.9470200000000002</v>
      </c>
      <c r="F35" s="22">
        <v>1.655629</v>
      </c>
    </row>
    <row r="36" spans="1:6" x14ac:dyDescent="0.2">
      <c r="A36" s="20" t="s">
        <v>346</v>
      </c>
      <c r="B36" s="21">
        <v>233</v>
      </c>
      <c r="C36" s="22">
        <v>63.090128999999997</v>
      </c>
      <c r="D36" s="22">
        <v>12.446351999999999</v>
      </c>
      <c r="E36" s="22">
        <v>19.313305</v>
      </c>
      <c r="F36" s="22">
        <v>5.1502150000000002</v>
      </c>
    </row>
    <row r="37" spans="1:6" x14ac:dyDescent="0.2">
      <c r="A37" s="20" t="s">
        <v>347</v>
      </c>
      <c r="B37" s="21">
        <v>140</v>
      </c>
      <c r="C37" s="22">
        <v>43.571429000000002</v>
      </c>
      <c r="D37" s="22">
        <v>16.428571000000002</v>
      </c>
      <c r="E37" s="22">
        <v>32.857143000000001</v>
      </c>
      <c r="F37" s="22">
        <v>7.1428570000000002</v>
      </c>
    </row>
    <row r="38" spans="1:6" x14ac:dyDescent="0.2">
      <c r="A38" s="20" t="s">
        <v>348</v>
      </c>
      <c r="B38" s="21">
        <v>37</v>
      </c>
      <c r="C38" s="22">
        <v>21.621621999999999</v>
      </c>
      <c r="D38" s="22">
        <v>18.918918999999999</v>
      </c>
      <c r="E38" s="22">
        <v>48.648648999999999</v>
      </c>
      <c r="F38" s="22">
        <v>10.810810999999999</v>
      </c>
    </row>
    <row r="39" spans="1:6" x14ac:dyDescent="0.2">
      <c r="A39" s="20" t="s">
        <v>349</v>
      </c>
      <c r="B39" s="21">
        <v>9</v>
      </c>
      <c r="C39" s="22">
        <v>22.222221999999999</v>
      </c>
      <c r="D39" s="22">
        <v>33.333333000000003</v>
      </c>
      <c r="E39" s="22">
        <v>44.444443999999997</v>
      </c>
      <c r="F39" s="22">
        <v>0</v>
      </c>
    </row>
    <row r="40" spans="1:6" x14ac:dyDescent="0.2">
      <c r="A40" s="20" t="s">
        <v>350</v>
      </c>
      <c r="B40" s="21">
        <v>679</v>
      </c>
      <c r="C40" s="22">
        <v>74.963181000000006</v>
      </c>
      <c r="D40" s="22">
        <v>16.200295000000001</v>
      </c>
      <c r="E40" s="22">
        <v>6.7746690000000003</v>
      </c>
      <c r="F40" s="22">
        <v>2.0618560000000001</v>
      </c>
    </row>
    <row r="41" spans="1:6" x14ac:dyDescent="0.2">
      <c r="A41" s="20" t="s">
        <v>351</v>
      </c>
      <c r="B41" s="21">
        <v>535</v>
      </c>
      <c r="C41" s="22">
        <v>68.598130999999995</v>
      </c>
      <c r="D41" s="22">
        <v>15.327102999999999</v>
      </c>
      <c r="E41" s="22">
        <v>12.897195999999999</v>
      </c>
      <c r="F41" s="22">
        <v>3.1775699999999998</v>
      </c>
    </row>
    <row r="42" spans="1:6" x14ac:dyDescent="0.2">
      <c r="A42" s="20" t="s">
        <v>352</v>
      </c>
      <c r="B42" s="21">
        <v>186</v>
      </c>
      <c r="C42" s="22">
        <v>38.172043000000002</v>
      </c>
      <c r="D42" s="22">
        <v>17.741935000000002</v>
      </c>
      <c r="E42" s="22">
        <v>36.559139999999999</v>
      </c>
      <c r="F42" s="22">
        <v>7.5268819999999996</v>
      </c>
    </row>
    <row r="43" spans="1:6" x14ac:dyDescent="0.2">
      <c r="A43" s="20" t="s">
        <v>353</v>
      </c>
      <c r="B43" s="21">
        <v>721</v>
      </c>
      <c r="C43" s="22">
        <v>60.748959999999997</v>
      </c>
      <c r="D43" s="22">
        <v>15.950068999999999</v>
      </c>
      <c r="E43" s="22">
        <v>19.001387000000001</v>
      </c>
      <c r="F43" s="22">
        <v>4.2995840000000003</v>
      </c>
    </row>
    <row r="44" spans="1:6" x14ac:dyDescent="0.2">
      <c r="A44" s="9" t="s">
        <v>356</v>
      </c>
      <c r="B44" s="9"/>
      <c r="C44" s="9"/>
      <c r="D44" s="9"/>
      <c r="E44" s="9"/>
      <c r="F44" s="9"/>
    </row>
    <row r="45" spans="1:6" x14ac:dyDescent="0.2">
      <c r="A45" s="20" t="s">
        <v>357</v>
      </c>
      <c r="B45" s="21">
        <v>138</v>
      </c>
      <c r="C45" s="22">
        <v>74.637681000000001</v>
      </c>
      <c r="D45" s="22">
        <v>13.768115999999999</v>
      </c>
      <c r="E45" s="22">
        <v>9.4202899999999996</v>
      </c>
      <c r="F45" s="22">
        <v>2.1739130000000002</v>
      </c>
    </row>
    <row r="46" spans="1:6" x14ac:dyDescent="0.2">
      <c r="A46" s="20" t="s">
        <v>328</v>
      </c>
      <c r="B46" s="21">
        <v>1747</v>
      </c>
      <c r="C46" s="22">
        <v>73.611906000000005</v>
      </c>
      <c r="D46" s="22">
        <v>14.710933000000001</v>
      </c>
      <c r="E46" s="22">
        <v>9.0440760000000004</v>
      </c>
      <c r="F46" s="22">
        <v>2.6330849999999999</v>
      </c>
    </row>
    <row r="47" spans="1:6" x14ac:dyDescent="0.2">
      <c r="A47" s="20" t="s">
        <v>329</v>
      </c>
      <c r="B47" s="21">
        <v>191</v>
      </c>
      <c r="C47" s="22">
        <v>66.492147000000003</v>
      </c>
      <c r="D47" s="22">
        <v>17.277487000000001</v>
      </c>
      <c r="E47" s="22">
        <v>12.565445</v>
      </c>
      <c r="F47" s="22">
        <v>3.6649210000000001</v>
      </c>
    </row>
    <row r="48" spans="1:6" x14ac:dyDescent="0.2">
      <c r="A48" s="20" t="s">
        <v>330</v>
      </c>
      <c r="B48" s="21">
        <v>544</v>
      </c>
      <c r="C48" s="22">
        <v>59.007353000000002</v>
      </c>
      <c r="D48" s="22">
        <v>18.566175999999999</v>
      </c>
      <c r="E48" s="22">
        <v>19.301470999999999</v>
      </c>
      <c r="F48" s="22">
        <v>3.125</v>
      </c>
    </row>
    <row r="49" spans="1:6" x14ac:dyDescent="0.2">
      <c r="A49" s="20" t="s">
        <v>358</v>
      </c>
      <c r="B49" s="21">
        <v>57</v>
      </c>
      <c r="C49" s="22">
        <v>63.157895000000003</v>
      </c>
      <c r="D49" s="22">
        <v>17.543859999999999</v>
      </c>
      <c r="E49" s="22">
        <v>10.526316</v>
      </c>
      <c r="F49" s="22">
        <v>8.7719299999999993</v>
      </c>
    </row>
    <row r="50" spans="1:6" x14ac:dyDescent="0.2">
      <c r="A50" s="9" t="s">
        <v>359</v>
      </c>
      <c r="B50" s="10">
        <v>89</v>
      </c>
      <c r="C50" s="13">
        <v>79.775281000000007</v>
      </c>
      <c r="D50" s="13">
        <v>11.235955000000001</v>
      </c>
      <c r="E50" s="13">
        <v>6.7415729999999998</v>
      </c>
      <c r="F50" s="13">
        <v>2.2471909999999999</v>
      </c>
    </row>
    <row r="51" spans="1:6" x14ac:dyDescent="0.2">
      <c r="A51" s="20" t="s">
        <v>331</v>
      </c>
      <c r="B51" s="21">
        <v>977</v>
      </c>
      <c r="C51" s="22">
        <v>73.694985000000003</v>
      </c>
      <c r="D51" s="22">
        <v>15.046059</v>
      </c>
      <c r="E51" s="22">
        <v>8.5977479999999993</v>
      </c>
      <c r="F51" s="22">
        <v>2.6612079999999998</v>
      </c>
    </row>
    <row r="52" spans="1:6" x14ac:dyDescent="0.2">
      <c r="A52" s="20" t="s">
        <v>332</v>
      </c>
      <c r="B52" s="21">
        <v>73</v>
      </c>
      <c r="C52" s="22">
        <v>68.493150999999997</v>
      </c>
      <c r="D52" s="22">
        <v>16.438355999999999</v>
      </c>
      <c r="E52" s="22">
        <v>9.5890409999999999</v>
      </c>
      <c r="F52" s="22">
        <v>5.4794520000000002</v>
      </c>
    </row>
    <row r="53" spans="1:6" x14ac:dyDescent="0.2">
      <c r="A53" s="20" t="s">
        <v>333</v>
      </c>
      <c r="B53" s="21">
        <v>108</v>
      </c>
      <c r="C53" s="22">
        <v>58.333333000000003</v>
      </c>
      <c r="D53" s="22">
        <v>21.296296000000002</v>
      </c>
      <c r="E53" s="22">
        <v>19.444444000000001</v>
      </c>
      <c r="F53" s="22">
        <v>0.92592600000000003</v>
      </c>
    </row>
    <row r="54" spans="1:6" x14ac:dyDescent="0.2">
      <c r="A54" s="20" t="s">
        <v>358</v>
      </c>
      <c r="B54" s="21">
        <v>30</v>
      </c>
      <c r="C54" s="22">
        <v>73.333332999999996</v>
      </c>
      <c r="D54" s="22">
        <v>10</v>
      </c>
      <c r="E54" s="22">
        <v>16.666667</v>
      </c>
      <c r="F54" s="22">
        <v>0</v>
      </c>
    </row>
    <row r="55" spans="1:6" x14ac:dyDescent="0.2">
      <c r="A55" s="9" t="s">
        <v>360</v>
      </c>
      <c r="B55" s="10">
        <v>49</v>
      </c>
      <c r="C55" s="13">
        <v>65.306122000000002</v>
      </c>
      <c r="D55" s="13">
        <v>18.367346999999999</v>
      </c>
      <c r="E55" s="13">
        <v>14.285714</v>
      </c>
      <c r="F55" s="13">
        <v>2.040816</v>
      </c>
    </row>
    <row r="56" spans="1:6" x14ac:dyDescent="0.2">
      <c r="A56" s="20" t="s">
        <v>331</v>
      </c>
      <c r="B56" s="21">
        <v>770</v>
      </c>
      <c r="C56" s="22">
        <v>73.506494000000004</v>
      </c>
      <c r="D56" s="22">
        <v>14.285714</v>
      </c>
      <c r="E56" s="22">
        <v>9.6103900000000007</v>
      </c>
      <c r="F56" s="22">
        <v>2.5974029999999999</v>
      </c>
    </row>
    <row r="57" spans="1:6" x14ac:dyDescent="0.2">
      <c r="A57" s="20" t="s">
        <v>332</v>
      </c>
      <c r="B57" s="21">
        <v>118</v>
      </c>
      <c r="C57" s="22">
        <v>65.254237000000003</v>
      </c>
      <c r="D57" s="22">
        <v>17.796610000000001</v>
      </c>
      <c r="E57" s="22">
        <v>14.406779999999999</v>
      </c>
      <c r="F57" s="22">
        <v>2.542373</v>
      </c>
    </row>
    <row r="58" spans="1:6" x14ac:dyDescent="0.2">
      <c r="A58" s="20" t="s">
        <v>333</v>
      </c>
      <c r="B58" s="21">
        <v>436</v>
      </c>
      <c r="C58" s="22">
        <v>59.174312</v>
      </c>
      <c r="D58" s="22">
        <v>17.889907999999998</v>
      </c>
      <c r="E58" s="22">
        <v>19.266055000000001</v>
      </c>
      <c r="F58" s="22">
        <v>3.6697250000000001</v>
      </c>
    </row>
    <row r="59" spans="1:6" x14ac:dyDescent="0.2">
      <c r="A59" s="20" t="s">
        <v>358</v>
      </c>
      <c r="B59" s="21">
        <v>27</v>
      </c>
      <c r="C59" s="22">
        <v>51.851852000000001</v>
      </c>
      <c r="D59" s="22">
        <v>25.925926</v>
      </c>
      <c r="E59" s="22">
        <v>3.7037040000000001</v>
      </c>
      <c r="F59" s="22">
        <v>18.518519000000001</v>
      </c>
    </row>
    <row r="60" spans="1:6" x14ac:dyDescent="0.2">
      <c r="A60" s="9" t="s">
        <v>361</v>
      </c>
      <c r="B60" s="9"/>
      <c r="C60" s="9"/>
      <c r="D60" s="9"/>
      <c r="E60" s="9"/>
      <c r="F60" s="9"/>
    </row>
    <row r="61" spans="1:6" x14ac:dyDescent="0.2">
      <c r="A61" s="20" t="s">
        <v>362</v>
      </c>
      <c r="B61" s="21">
        <v>360</v>
      </c>
      <c r="C61" s="22">
        <v>60.833333000000003</v>
      </c>
      <c r="D61" s="22">
        <v>17.777778000000001</v>
      </c>
      <c r="E61" s="22">
        <v>17.777778000000001</v>
      </c>
      <c r="F61" s="22">
        <v>3.6111110000000002</v>
      </c>
    </row>
    <row r="62" spans="1:6" x14ac:dyDescent="0.2">
      <c r="A62" s="20" t="s">
        <v>363</v>
      </c>
      <c r="B62" s="21">
        <v>1326</v>
      </c>
      <c r="C62" s="22">
        <v>72.926094000000006</v>
      </c>
      <c r="D62" s="22">
        <v>14.404223</v>
      </c>
      <c r="E62" s="22">
        <v>9.803922</v>
      </c>
      <c r="F62" s="22">
        <v>2.8657620000000001</v>
      </c>
    </row>
    <row r="63" spans="1:6" x14ac:dyDescent="0.2">
      <c r="A63" s="20" t="s">
        <v>364</v>
      </c>
      <c r="B63" s="21">
        <v>649</v>
      </c>
      <c r="C63" s="22">
        <v>67.796610000000001</v>
      </c>
      <c r="D63" s="22">
        <v>17.411401999999999</v>
      </c>
      <c r="E63" s="22">
        <v>11.710324</v>
      </c>
      <c r="F63" s="22">
        <v>3.081664</v>
      </c>
    </row>
    <row r="64" spans="1:6" x14ac:dyDescent="0.2">
      <c r="A64" s="20" t="s">
        <v>365</v>
      </c>
      <c r="B64" s="21">
        <v>277</v>
      </c>
      <c r="C64" s="22">
        <v>74.007220000000004</v>
      </c>
      <c r="D64" s="22">
        <v>14.440433000000001</v>
      </c>
      <c r="E64" s="22">
        <v>10.469314000000001</v>
      </c>
      <c r="F64" s="22">
        <v>1.083032</v>
      </c>
    </row>
    <row r="65" spans="1:6" x14ac:dyDescent="0.2">
      <c r="A65" s="20" t="s">
        <v>366</v>
      </c>
      <c r="B65" s="21">
        <v>65</v>
      </c>
      <c r="C65" s="22">
        <v>64.615385000000003</v>
      </c>
      <c r="D65" s="22">
        <v>18.461538000000001</v>
      </c>
      <c r="E65" s="22">
        <v>10.769231</v>
      </c>
      <c r="F65" s="22">
        <v>6.1538459999999997</v>
      </c>
    </row>
    <row r="66" spans="1:6" x14ac:dyDescent="0.2">
      <c r="A66" s="9" t="s">
        <v>367</v>
      </c>
      <c r="B66" s="9"/>
      <c r="C66" s="9"/>
      <c r="D66" s="9"/>
      <c r="E66" s="9"/>
      <c r="F66" s="9"/>
    </row>
    <row r="67" spans="1:6" x14ac:dyDescent="0.2">
      <c r="A67" s="20" t="s">
        <v>368</v>
      </c>
      <c r="B67" s="21">
        <v>537</v>
      </c>
      <c r="C67" s="22">
        <v>67.970205000000007</v>
      </c>
      <c r="D67" s="22">
        <v>16.945996000000001</v>
      </c>
      <c r="E67" s="22">
        <v>11.918063</v>
      </c>
      <c r="F67" s="22">
        <v>3.1657359999999999</v>
      </c>
    </row>
    <row r="68" spans="1:6" x14ac:dyDescent="0.2">
      <c r="A68" s="20" t="s">
        <v>180</v>
      </c>
      <c r="B68" s="21">
        <v>1667</v>
      </c>
      <c r="C68" s="22">
        <v>74.265146999999999</v>
      </c>
      <c r="D68" s="22">
        <v>14.397121</v>
      </c>
      <c r="E68" s="22">
        <v>8.8182360000000006</v>
      </c>
      <c r="F68" s="22">
        <v>2.5194960000000002</v>
      </c>
    </row>
    <row r="69" spans="1:6" x14ac:dyDescent="0.2">
      <c r="A69" s="20" t="s">
        <v>369</v>
      </c>
      <c r="B69" s="21">
        <v>99</v>
      </c>
      <c r="C69" s="22">
        <v>76.767677000000006</v>
      </c>
      <c r="D69" s="22">
        <v>16.161615999999999</v>
      </c>
      <c r="E69" s="22">
        <v>6.0606059999999999</v>
      </c>
      <c r="F69" s="22">
        <v>1.0101009999999999</v>
      </c>
    </row>
    <row r="70" spans="1:6" x14ac:dyDescent="0.2">
      <c r="A70" s="20" t="s">
        <v>370</v>
      </c>
      <c r="B70" s="21">
        <v>819</v>
      </c>
      <c r="C70" s="22">
        <v>65.567766000000006</v>
      </c>
      <c r="D70" s="22">
        <v>17.582418000000001</v>
      </c>
      <c r="E70" s="22">
        <v>14.163614000000001</v>
      </c>
      <c r="F70" s="22">
        <v>2.6862029999999999</v>
      </c>
    </row>
    <row r="71" spans="1:6" x14ac:dyDescent="0.2">
      <c r="A71" s="20" t="s">
        <v>371</v>
      </c>
      <c r="B71" s="21">
        <v>87</v>
      </c>
      <c r="C71" s="22">
        <v>62.068966000000003</v>
      </c>
      <c r="D71" s="22">
        <v>16.091954000000001</v>
      </c>
      <c r="E71" s="22">
        <v>16.091954000000001</v>
      </c>
      <c r="F71" s="22">
        <v>5.7471259999999997</v>
      </c>
    </row>
    <row r="72" spans="1:6" x14ac:dyDescent="0.2">
      <c r="A72" s="20" t="s">
        <v>366</v>
      </c>
      <c r="B72" s="21">
        <v>55</v>
      </c>
      <c r="C72" s="22">
        <v>69.090908999999996</v>
      </c>
      <c r="D72" s="22">
        <v>16.363636</v>
      </c>
      <c r="E72" s="22">
        <v>12.727273</v>
      </c>
      <c r="F72" s="22">
        <v>1.818182</v>
      </c>
    </row>
    <row r="73" spans="1:6" x14ac:dyDescent="0.2">
      <c r="A73" s="9" t="s">
        <v>372</v>
      </c>
      <c r="B73" s="9"/>
      <c r="C73" s="9"/>
      <c r="D73" s="9"/>
      <c r="E73" s="9"/>
      <c r="F73" s="9"/>
    </row>
    <row r="74" spans="1:6" x14ac:dyDescent="0.2">
      <c r="A74" s="20" t="s">
        <v>373</v>
      </c>
      <c r="B74" s="21">
        <v>537</v>
      </c>
      <c r="C74" s="22">
        <v>67.970205000000007</v>
      </c>
      <c r="D74" s="22">
        <v>16.945996000000001</v>
      </c>
      <c r="E74" s="22">
        <v>11.918063</v>
      </c>
      <c r="F74" s="22">
        <v>3.1657359999999999</v>
      </c>
    </row>
    <row r="75" spans="1:6" x14ac:dyDescent="0.2">
      <c r="A75" s="20" t="s">
        <v>374</v>
      </c>
      <c r="B75" s="21">
        <v>1329</v>
      </c>
      <c r="C75" s="22">
        <v>71.783296000000007</v>
      </c>
      <c r="D75" s="22">
        <v>14.747930999999999</v>
      </c>
      <c r="E75" s="22">
        <v>10.458992</v>
      </c>
      <c r="F75" s="22">
        <v>3.009782</v>
      </c>
    </row>
    <row r="76" spans="1:6" x14ac:dyDescent="0.2">
      <c r="A76" s="20" t="s">
        <v>375</v>
      </c>
      <c r="B76" s="21">
        <v>406</v>
      </c>
      <c r="C76" s="22">
        <v>68.226601000000002</v>
      </c>
      <c r="D76" s="22">
        <v>14.778325000000001</v>
      </c>
      <c r="E76" s="22">
        <v>13.054187000000001</v>
      </c>
      <c r="F76" s="22">
        <v>3.940887</v>
      </c>
    </row>
    <row r="77" spans="1:6" x14ac:dyDescent="0.2">
      <c r="A77" s="20" t="s">
        <v>376</v>
      </c>
      <c r="B77" s="21">
        <v>152</v>
      </c>
      <c r="C77" s="22">
        <v>68.421053000000001</v>
      </c>
      <c r="D77" s="22">
        <v>19.078946999999999</v>
      </c>
      <c r="E77" s="22">
        <v>12.5</v>
      </c>
      <c r="F77" s="22">
        <v>0</v>
      </c>
    </row>
    <row r="78" spans="1:6" x14ac:dyDescent="0.2">
      <c r="A78" s="20" t="s">
        <v>377</v>
      </c>
      <c r="B78" s="21">
        <v>88</v>
      </c>
      <c r="C78" s="22">
        <v>75</v>
      </c>
      <c r="D78" s="22">
        <v>15.909091</v>
      </c>
      <c r="E78" s="22">
        <v>7.9545450000000004</v>
      </c>
      <c r="F78" s="22">
        <v>1.1363639999999999</v>
      </c>
    </row>
    <row r="79" spans="1:6" x14ac:dyDescent="0.2">
      <c r="A79" s="20" t="s">
        <v>378</v>
      </c>
      <c r="B79" s="21">
        <v>84</v>
      </c>
      <c r="C79" s="22">
        <v>69.047618999999997</v>
      </c>
      <c r="D79" s="22">
        <v>19.047619000000001</v>
      </c>
      <c r="E79" s="22">
        <v>9.5238099999999992</v>
      </c>
      <c r="F79" s="22">
        <v>2.3809520000000002</v>
      </c>
    </row>
    <row r="80" spans="1:6" x14ac:dyDescent="0.2">
      <c r="A80" s="20" t="s">
        <v>366</v>
      </c>
      <c r="B80" s="21">
        <v>81</v>
      </c>
      <c r="C80" s="22">
        <v>60.493827000000003</v>
      </c>
      <c r="D80" s="22">
        <v>17.283950999999998</v>
      </c>
      <c r="E80" s="22">
        <v>19.753086</v>
      </c>
      <c r="F80" s="22">
        <v>2.4691360000000002</v>
      </c>
    </row>
    <row r="81" spans="1:6" x14ac:dyDescent="0.2">
      <c r="A81" s="9" t="s">
        <v>379</v>
      </c>
      <c r="B81" s="9"/>
      <c r="C81" s="9"/>
      <c r="D81" s="9"/>
      <c r="E81" s="9"/>
      <c r="F81" s="9"/>
    </row>
    <row r="82" spans="1:6" x14ac:dyDescent="0.2">
      <c r="A82" s="20" t="s">
        <v>380</v>
      </c>
      <c r="B82" s="21">
        <v>788</v>
      </c>
      <c r="C82" s="22">
        <v>78.680203000000006</v>
      </c>
      <c r="D82" s="22">
        <v>15.989848</v>
      </c>
      <c r="E82" s="22">
        <v>3.553299</v>
      </c>
      <c r="F82" s="22">
        <v>1.7766500000000001</v>
      </c>
    </row>
    <row r="83" spans="1:6" x14ac:dyDescent="0.2">
      <c r="A83" s="20" t="s">
        <v>381</v>
      </c>
      <c r="B83" s="21">
        <v>1824</v>
      </c>
      <c r="C83" s="22">
        <v>66.282894999999996</v>
      </c>
      <c r="D83" s="22">
        <v>15.515351000000001</v>
      </c>
      <c r="E83" s="22">
        <v>14.857456000000001</v>
      </c>
      <c r="F83" s="22">
        <v>3.3442980000000002</v>
      </c>
    </row>
    <row r="84" spans="1:6" x14ac:dyDescent="0.2">
      <c r="A84" s="20" t="s">
        <v>366</v>
      </c>
      <c r="B84" s="21">
        <v>65</v>
      </c>
      <c r="C84" s="22">
        <v>67.692307999999997</v>
      </c>
      <c r="D84" s="22">
        <v>16.923076999999999</v>
      </c>
      <c r="E84" s="22">
        <v>10.769231</v>
      </c>
      <c r="F84" s="22">
        <v>4.6153849999999998</v>
      </c>
    </row>
    <row r="85" spans="1:6" x14ac:dyDescent="0.2">
      <c r="A85" s="9" t="s">
        <v>382</v>
      </c>
      <c r="B85" s="9"/>
      <c r="C85" s="9"/>
      <c r="D85" s="9"/>
      <c r="E85" s="9"/>
      <c r="F85" s="9"/>
    </row>
    <row r="86" spans="1:6" x14ac:dyDescent="0.2">
      <c r="A86" s="20" t="s">
        <v>383</v>
      </c>
      <c r="B86" s="21">
        <v>393</v>
      </c>
      <c r="C86" s="22">
        <v>78.625953999999993</v>
      </c>
      <c r="D86" s="22">
        <v>16.284987000000001</v>
      </c>
      <c r="E86" s="22">
        <v>3.0534349999999999</v>
      </c>
      <c r="F86" s="22">
        <v>2.0356230000000002</v>
      </c>
    </row>
    <row r="87" spans="1:6" x14ac:dyDescent="0.2">
      <c r="A87" s="20" t="s">
        <v>181</v>
      </c>
      <c r="B87" s="21">
        <v>1944</v>
      </c>
      <c r="C87" s="22">
        <v>69.238682999999995</v>
      </c>
      <c r="D87" s="22">
        <v>14.969136000000001</v>
      </c>
      <c r="E87" s="22">
        <v>12.705761000000001</v>
      </c>
      <c r="F87" s="22">
        <v>3.0864199999999999</v>
      </c>
    </row>
    <row r="88" spans="1:6" x14ac:dyDescent="0.2">
      <c r="A88" s="20" t="s">
        <v>182</v>
      </c>
      <c r="B88" s="21">
        <v>38</v>
      </c>
      <c r="C88" s="22">
        <v>65.789473999999998</v>
      </c>
      <c r="D88" s="22">
        <v>26.315788999999999</v>
      </c>
      <c r="E88" s="22">
        <v>7.8947370000000001</v>
      </c>
      <c r="F88" s="22">
        <v>0</v>
      </c>
    </row>
    <row r="89" spans="1:6" x14ac:dyDescent="0.2">
      <c r="A89" s="20" t="s">
        <v>384</v>
      </c>
      <c r="B89" s="21">
        <v>36</v>
      </c>
      <c r="C89" s="22">
        <v>61.111111000000001</v>
      </c>
      <c r="D89" s="22">
        <v>27.777778000000001</v>
      </c>
      <c r="E89" s="22">
        <v>11.111110999999999</v>
      </c>
      <c r="F89" s="22">
        <v>0</v>
      </c>
    </row>
    <row r="90" spans="1:6" x14ac:dyDescent="0.2">
      <c r="A90" s="20" t="s">
        <v>183</v>
      </c>
      <c r="B90" s="21">
        <v>53</v>
      </c>
      <c r="C90" s="22">
        <v>75.471698000000004</v>
      </c>
      <c r="D90" s="22">
        <v>13.207547</v>
      </c>
      <c r="E90" s="22">
        <v>11.320755</v>
      </c>
      <c r="F90" s="22">
        <v>0</v>
      </c>
    </row>
    <row r="91" spans="1:6" x14ac:dyDescent="0.2">
      <c r="A91" s="20" t="s">
        <v>385</v>
      </c>
      <c r="B91" s="21">
        <v>22</v>
      </c>
      <c r="C91" s="22">
        <v>40.909090999999997</v>
      </c>
      <c r="D91" s="22">
        <v>27.272727</v>
      </c>
      <c r="E91" s="22">
        <v>27.272727</v>
      </c>
      <c r="F91" s="22">
        <v>4.5454549999999996</v>
      </c>
    </row>
    <row r="92" spans="1:6" x14ac:dyDescent="0.2">
      <c r="A92" s="20" t="s">
        <v>386</v>
      </c>
      <c r="B92" s="21">
        <v>32</v>
      </c>
      <c r="C92" s="22">
        <v>68.75</v>
      </c>
      <c r="D92" s="22">
        <v>12.5</v>
      </c>
      <c r="E92" s="22">
        <v>18.75</v>
      </c>
      <c r="F92" s="22">
        <v>0</v>
      </c>
    </row>
    <row r="93" spans="1:6" x14ac:dyDescent="0.2">
      <c r="A93" s="20" t="s">
        <v>387</v>
      </c>
      <c r="B93" s="21">
        <v>9</v>
      </c>
      <c r="C93" s="22">
        <v>66.666667000000004</v>
      </c>
      <c r="D93" s="22">
        <v>0</v>
      </c>
      <c r="E93" s="22">
        <v>33.333333000000003</v>
      </c>
      <c r="F93" s="22">
        <v>0</v>
      </c>
    </row>
    <row r="94" spans="1:6" x14ac:dyDescent="0.2">
      <c r="A94" s="20" t="s">
        <v>366</v>
      </c>
      <c r="B94" s="21">
        <v>150</v>
      </c>
      <c r="C94" s="22">
        <v>62.666666999999997</v>
      </c>
      <c r="D94" s="22">
        <v>18.666667</v>
      </c>
      <c r="E94" s="22">
        <v>12.666667</v>
      </c>
      <c r="F94" s="22">
        <v>6</v>
      </c>
    </row>
    <row r="95" spans="1:6" x14ac:dyDescent="0.2">
      <c r="A95" s="9" t="s">
        <v>388</v>
      </c>
      <c r="B95" s="9"/>
      <c r="C95" s="9"/>
      <c r="D95" s="9"/>
      <c r="E95" s="9"/>
      <c r="F95" s="9"/>
    </row>
    <row r="96" spans="1:6" x14ac:dyDescent="0.2">
      <c r="A96" s="20" t="s">
        <v>184</v>
      </c>
      <c r="B96" s="21">
        <v>54</v>
      </c>
      <c r="C96" s="22">
        <v>68.518518999999998</v>
      </c>
      <c r="D96" s="22">
        <v>12.962963</v>
      </c>
      <c r="E96" s="22">
        <v>11.111110999999999</v>
      </c>
      <c r="F96" s="22">
        <v>7.4074070000000001</v>
      </c>
    </row>
    <row r="97" spans="1:6" x14ac:dyDescent="0.2">
      <c r="A97" s="20" t="s">
        <v>185</v>
      </c>
      <c r="B97" s="21">
        <v>196</v>
      </c>
      <c r="C97" s="22">
        <v>62.755102000000001</v>
      </c>
      <c r="D97" s="22">
        <v>15.816326999999999</v>
      </c>
      <c r="E97" s="22">
        <v>17.857143000000001</v>
      </c>
      <c r="F97" s="22">
        <v>3.5714290000000002</v>
      </c>
    </row>
    <row r="98" spans="1:6" x14ac:dyDescent="0.2">
      <c r="A98" s="20" t="s">
        <v>186</v>
      </c>
      <c r="B98" s="21">
        <v>310</v>
      </c>
      <c r="C98" s="22">
        <v>65.161289999999994</v>
      </c>
      <c r="D98" s="22">
        <v>15.161289999999999</v>
      </c>
      <c r="E98" s="22">
        <v>16.451612999999998</v>
      </c>
      <c r="F98" s="22">
        <v>3.225806</v>
      </c>
    </row>
    <row r="99" spans="1:6" x14ac:dyDescent="0.2">
      <c r="A99" s="20" t="s">
        <v>187</v>
      </c>
      <c r="B99" s="21">
        <v>385</v>
      </c>
      <c r="C99" s="22">
        <v>68.311688000000004</v>
      </c>
      <c r="D99" s="22">
        <v>17.402597</v>
      </c>
      <c r="E99" s="22">
        <v>10.12987</v>
      </c>
      <c r="F99" s="22">
        <v>4.1558440000000001</v>
      </c>
    </row>
    <row r="100" spans="1:6" x14ac:dyDescent="0.2">
      <c r="A100" s="20" t="s">
        <v>188</v>
      </c>
      <c r="B100" s="21">
        <v>361</v>
      </c>
      <c r="C100" s="22">
        <v>68.698060999999996</v>
      </c>
      <c r="D100" s="22">
        <v>17.451523999999999</v>
      </c>
      <c r="E100" s="22">
        <v>10.803324</v>
      </c>
      <c r="F100" s="22">
        <v>3.047091</v>
      </c>
    </row>
    <row r="101" spans="1:6" x14ac:dyDescent="0.2">
      <c r="A101" s="20" t="s">
        <v>189</v>
      </c>
      <c r="B101" s="21">
        <v>315</v>
      </c>
      <c r="C101" s="22">
        <v>72.698413000000002</v>
      </c>
      <c r="D101" s="22">
        <v>14.603175</v>
      </c>
      <c r="E101" s="22">
        <v>9.5238099999999992</v>
      </c>
      <c r="F101" s="22">
        <v>3.1746029999999998</v>
      </c>
    </row>
    <row r="102" spans="1:6" x14ac:dyDescent="0.2">
      <c r="A102" s="20" t="s">
        <v>190</v>
      </c>
      <c r="B102" s="21">
        <v>364</v>
      </c>
      <c r="C102" s="22">
        <v>76.373626000000002</v>
      </c>
      <c r="D102" s="22">
        <v>14.010989</v>
      </c>
      <c r="E102" s="22">
        <v>7.6923079999999997</v>
      </c>
      <c r="F102" s="22">
        <v>1.9230769999999999</v>
      </c>
    </row>
    <row r="103" spans="1:6" x14ac:dyDescent="0.2">
      <c r="A103" s="20" t="s">
        <v>191</v>
      </c>
      <c r="B103" s="21">
        <v>267</v>
      </c>
      <c r="C103" s="22">
        <v>75.655430999999993</v>
      </c>
      <c r="D103" s="22">
        <v>13.857678</v>
      </c>
      <c r="E103" s="22">
        <v>8.9887639999999998</v>
      </c>
      <c r="F103" s="22">
        <v>1.498127</v>
      </c>
    </row>
    <row r="104" spans="1:6" x14ac:dyDescent="0.2">
      <c r="A104" s="20" t="s">
        <v>192</v>
      </c>
      <c r="B104" s="21">
        <v>90</v>
      </c>
      <c r="C104" s="22">
        <v>71.111110999999994</v>
      </c>
      <c r="D104" s="22">
        <v>15.555555999999999</v>
      </c>
      <c r="E104" s="22">
        <v>13.333333</v>
      </c>
      <c r="F104" s="22">
        <v>0</v>
      </c>
    </row>
    <row r="105" spans="1:6" x14ac:dyDescent="0.2">
      <c r="A105" s="20" t="s">
        <v>193</v>
      </c>
      <c r="B105" s="21">
        <v>94</v>
      </c>
      <c r="C105" s="22">
        <v>78.723404000000002</v>
      </c>
      <c r="D105" s="22">
        <v>12.765957</v>
      </c>
      <c r="E105" s="22">
        <v>7.446809</v>
      </c>
      <c r="F105" s="22">
        <v>1.0638300000000001</v>
      </c>
    </row>
    <row r="106" spans="1:6" x14ac:dyDescent="0.2">
      <c r="A106" s="20" t="s">
        <v>389</v>
      </c>
      <c r="B106" s="21">
        <v>47</v>
      </c>
      <c r="C106" s="22">
        <v>68.085105999999996</v>
      </c>
      <c r="D106" s="22">
        <v>12.765957</v>
      </c>
      <c r="E106" s="22">
        <v>19.148935999999999</v>
      </c>
      <c r="F106" s="22">
        <v>0</v>
      </c>
    </row>
    <row r="107" spans="1:6" x14ac:dyDescent="0.2">
      <c r="A107" s="20" t="s">
        <v>366</v>
      </c>
      <c r="B107" s="21">
        <v>194</v>
      </c>
      <c r="C107" s="22">
        <v>62.371133999999998</v>
      </c>
      <c r="D107" s="22">
        <v>20.103093000000001</v>
      </c>
      <c r="E107" s="22">
        <v>13.402062000000001</v>
      </c>
      <c r="F107" s="22">
        <v>4.1237110000000001</v>
      </c>
    </row>
    <row r="108" spans="1:6" x14ac:dyDescent="0.2">
      <c r="A108" s="9" t="s">
        <v>390</v>
      </c>
      <c r="B108" s="9"/>
      <c r="C108" s="9"/>
      <c r="D108" s="9"/>
      <c r="E108" s="9"/>
      <c r="F108" s="9"/>
    </row>
    <row r="109" spans="1:6" x14ac:dyDescent="0.2">
      <c r="A109" s="20" t="s">
        <v>391</v>
      </c>
      <c r="B109" s="21">
        <v>633</v>
      </c>
      <c r="C109" s="22">
        <v>72.669826</v>
      </c>
      <c r="D109" s="22">
        <v>13.42812</v>
      </c>
      <c r="E109" s="22">
        <v>11.848341</v>
      </c>
      <c r="F109" s="22">
        <v>2.053712</v>
      </c>
    </row>
    <row r="110" spans="1:6" x14ac:dyDescent="0.2">
      <c r="A110" s="20" t="s">
        <v>392</v>
      </c>
      <c r="B110" s="21">
        <v>1123</v>
      </c>
      <c r="C110" s="22">
        <v>69.100622999999999</v>
      </c>
      <c r="D110" s="22">
        <v>16.384684</v>
      </c>
      <c r="E110" s="22">
        <v>11.487088</v>
      </c>
      <c r="F110" s="22">
        <v>3.0276049999999999</v>
      </c>
    </row>
    <row r="111" spans="1:6" x14ac:dyDescent="0.2">
      <c r="A111" s="20" t="s">
        <v>393</v>
      </c>
      <c r="B111" s="21">
        <v>660</v>
      </c>
      <c r="C111" s="22">
        <v>67.575757999999993</v>
      </c>
      <c r="D111" s="22">
        <v>17.727273</v>
      </c>
      <c r="E111" s="22">
        <v>10.606061</v>
      </c>
      <c r="F111" s="22">
        <v>4.0909089999999999</v>
      </c>
    </row>
    <row r="112" spans="1:6" x14ac:dyDescent="0.2">
      <c r="A112" s="20" t="s">
        <v>394</v>
      </c>
      <c r="B112" s="21">
        <v>261</v>
      </c>
      <c r="C112" s="22">
        <v>73.180076999999997</v>
      </c>
      <c r="D112" s="22">
        <v>13.026820000000001</v>
      </c>
      <c r="E112" s="22">
        <v>12.260536</v>
      </c>
      <c r="F112" s="22">
        <v>1.532567</v>
      </c>
    </row>
    <row r="113" spans="1:6" x14ac:dyDescent="0.2">
      <c r="A113" s="9" t="s">
        <v>395</v>
      </c>
      <c r="B113" s="9"/>
      <c r="C113" s="9"/>
      <c r="D113" s="9"/>
      <c r="E113" s="9"/>
      <c r="F113" s="9"/>
    </row>
    <row r="114" spans="1:6" x14ac:dyDescent="0.2">
      <c r="A114" s="20" t="s">
        <v>396</v>
      </c>
      <c r="B114" s="21">
        <v>329</v>
      </c>
      <c r="C114" s="22">
        <v>70.212766000000002</v>
      </c>
      <c r="D114" s="22">
        <v>15.805471000000001</v>
      </c>
      <c r="E114" s="22">
        <v>10.030395</v>
      </c>
      <c r="F114" s="22">
        <v>3.951368</v>
      </c>
    </row>
    <row r="115" spans="1:6" x14ac:dyDescent="0.2">
      <c r="A115" s="20" t="s">
        <v>397</v>
      </c>
      <c r="B115" s="21">
        <v>828</v>
      </c>
      <c r="C115" s="22">
        <v>75.120773</v>
      </c>
      <c r="D115" s="22">
        <v>11.835749</v>
      </c>
      <c r="E115" s="22">
        <v>10.507246</v>
      </c>
      <c r="F115" s="22">
        <v>2.536232</v>
      </c>
    </row>
    <row r="116" spans="1:6" x14ac:dyDescent="0.2">
      <c r="A116" s="20" t="s">
        <v>879</v>
      </c>
      <c r="B116" s="21">
        <v>499</v>
      </c>
      <c r="C116" s="22">
        <v>64.328657000000007</v>
      </c>
      <c r="D116" s="22">
        <v>20.841683</v>
      </c>
      <c r="E116" s="22">
        <v>11.222445</v>
      </c>
      <c r="F116" s="22">
        <v>3.6072139999999999</v>
      </c>
    </row>
    <row r="117" spans="1:6" x14ac:dyDescent="0.2">
      <c r="A117" s="20" t="s">
        <v>398</v>
      </c>
      <c r="B117" s="21">
        <v>468</v>
      </c>
      <c r="C117" s="22">
        <v>71.153846000000001</v>
      </c>
      <c r="D117" s="22">
        <v>15.598291</v>
      </c>
      <c r="E117" s="22">
        <v>10.470084999999999</v>
      </c>
      <c r="F117" s="22">
        <v>2.7777780000000001</v>
      </c>
    </row>
    <row r="118" spans="1:6" x14ac:dyDescent="0.2">
      <c r="A118" s="20" t="s">
        <v>399</v>
      </c>
      <c r="B118" s="21">
        <v>257</v>
      </c>
      <c r="C118" s="22">
        <v>68.871594999999999</v>
      </c>
      <c r="D118" s="22">
        <v>15.175096999999999</v>
      </c>
      <c r="E118" s="22">
        <v>13.618677</v>
      </c>
      <c r="F118" s="22">
        <v>2.3346300000000002</v>
      </c>
    </row>
    <row r="119" spans="1:6" x14ac:dyDescent="0.2">
      <c r="A119" s="20" t="s">
        <v>400</v>
      </c>
      <c r="B119" s="21">
        <v>296</v>
      </c>
      <c r="C119" s="22">
        <v>63.851351000000001</v>
      </c>
      <c r="D119" s="22">
        <v>18.243243</v>
      </c>
      <c r="E119" s="22">
        <v>15.540540999999999</v>
      </c>
      <c r="F119" s="22">
        <v>2.364865</v>
      </c>
    </row>
    <row r="120" spans="1:6" x14ac:dyDescent="0.2">
      <c r="A120" s="9" t="s">
        <v>401</v>
      </c>
      <c r="B120" s="9"/>
      <c r="C120" s="9"/>
      <c r="D120" s="9"/>
      <c r="E120" s="9"/>
      <c r="F120" s="9"/>
    </row>
    <row r="121" spans="1:6" x14ac:dyDescent="0.2">
      <c r="A121" s="20" t="s">
        <v>878</v>
      </c>
      <c r="B121" s="21">
        <v>116</v>
      </c>
      <c r="C121" s="22">
        <v>69.827585999999997</v>
      </c>
      <c r="D121" s="22">
        <v>17.241378999999998</v>
      </c>
      <c r="E121" s="22">
        <v>7.7586209999999998</v>
      </c>
      <c r="F121" s="22">
        <v>5.1724139999999998</v>
      </c>
    </row>
    <row r="122" spans="1:6" x14ac:dyDescent="0.2">
      <c r="A122" s="20" t="s">
        <v>402</v>
      </c>
      <c r="B122" s="21">
        <v>213</v>
      </c>
      <c r="C122" s="22">
        <v>70.422534999999996</v>
      </c>
      <c r="D122" s="22">
        <v>15.023474</v>
      </c>
      <c r="E122" s="22">
        <v>11.267606000000001</v>
      </c>
      <c r="F122" s="22">
        <v>3.2863850000000001</v>
      </c>
    </row>
    <row r="123" spans="1:6" x14ac:dyDescent="0.2">
      <c r="A123" s="20" t="s">
        <v>397</v>
      </c>
      <c r="B123" s="21">
        <v>828</v>
      </c>
      <c r="C123" s="22">
        <v>75.120773</v>
      </c>
      <c r="D123" s="22">
        <v>11.835749</v>
      </c>
      <c r="E123" s="22">
        <v>10.507246</v>
      </c>
      <c r="F123" s="22">
        <v>2.536232</v>
      </c>
    </row>
    <row r="124" spans="1:6" x14ac:dyDescent="0.2">
      <c r="A124" s="20" t="s">
        <v>403</v>
      </c>
      <c r="B124" s="21">
        <v>133</v>
      </c>
      <c r="C124" s="22">
        <v>60.902256000000001</v>
      </c>
      <c r="D124" s="22">
        <v>21.804511000000002</v>
      </c>
      <c r="E124" s="22">
        <v>12.781955</v>
      </c>
      <c r="F124" s="22">
        <v>4.5112779999999999</v>
      </c>
    </row>
    <row r="125" spans="1:6" x14ac:dyDescent="0.2">
      <c r="A125" s="20" t="s">
        <v>404</v>
      </c>
      <c r="B125" s="21">
        <v>120</v>
      </c>
      <c r="C125" s="22">
        <v>65.833332999999996</v>
      </c>
      <c r="D125" s="22">
        <v>21.666667</v>
      </c>
      <c r="E125" s="22">
        <v>9.1666670000000003</v>
      </c>
      <c r="F125" s="22">
        <v>3.3333330000000001</v>
      </c>
    </row>
    <row r="126" spans="1:6" x14ac:dyDescent="0.2">
      <c r="A126" s="20" t="s">
        <v>405</v>
      </c>
      <c r="B126" s="21">
        <v>246</v>
      </c>
      <c r="C126" s="22">
        <v>65.447153999999998</v>
      </c>
      <c r="D126" s="22">
        <v>19.918699</v>
      </c>
      <c r="E126" s="22">
        <v>11.382114</v>
      </c>
      <c r="F126" s="22">
        <v>3.252033</v>
      </c>
    </row>
    <row r="127" spans="1:6" x14ac:dyDescent="0.2">
      <c r="A127" s="20" t="s">
        <v>398</v>
      </c>
      <c r="B127" s="21">
        <v>468</v>
      </c>
      <c r="C127" s="22">
        <v>71.153846000000001</v>
      </c>
      <c r="D127" s="22">
        <v>15.598291</v>
      </c>
      <c r="E127" s="22">
        <v>10.470084999999999</v>
      </c>
      <c r="F127" s="22">
        <v>2.7777780000000001</v>
      </c>
    </row>
    <row r="128" spans="1:6" x14ac:dyDescent="0.2">
      <c r="A128" s="20" t="s">
        <v>406</v>
      </c>
      <c r="B128" s="21">
        <v>180</v>
      </c>
      <c r="C128" s="22">
        <v>69.444444000000004</v>
      </c>
      <c r="D128" s="22">
        <v>16.111111000000001</v>
      </c>
      <c r="E128" s="22">
        <v>12.222222</v>
      </c>
      <c r="F128" s="22">
        <v>2.2222219999999999</v>
      </c>
    </row>
    <row r="129" spans="1:6" x14ac:dyDescent="0.2">
      <c r="A129" s="20" t="s">
        <v>407</v>
      </c>
      <c r="B129" s="21">
        <v>77</v>
      </c>
      <c r="C129" s="22">
        <v>67.532467999999994</v>
      </c>
      <c r="D129" s="22">
        <v>12.987012999999999</v>
      </c>
      <c r="E129" s="22">
        <v>16.883116999999999</v>
      </c>
      <c r="F129" s="22">
        <v>2.5974029999999999</v>
      </c>
    </row>
    <row r="130" spans="1:6" x14ac:dyDescent="0.2">
      <c r="A130" s="33" t="s">
        <v>400</v>
      </c>
      <c r="B130" s="34">
        <v>296</v>
      </c>
      <c r="C130" s="35">
        <v>63.851351000000001</v>
      </c>
      <c r="D130" s="35">
        <v>18.243243</v>
      </c>
      <c r="E130" s="35">
        <v>15.540540999999999</v>
      </c>
      <c r="F130" s="35">
        <v>2.364865</v>
      </c>
    </row>
  </sheetData>
  <phoneticPr fontId="2"/>
  <pageMargins left="0.75" right="0.75" top="1" bottom="1" header="0.5" footer="0.5"/>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E66EC-AA26-4D75-A472-44A19AD265E3}">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HYPERLINK("#'目次'!B20","[14]")</f>
        <v>[14]</v>
      </c>
      <c r="B2" s="23" t="s">
        <v>334</v>
      </c>
    </row>
    <row r="3" spans="1:6" x14ac:dyDescent="0.2">
      <c r="A3" s="7" t="s">
        <v>3</v>
      </c>
      <c r="B3" s="8" t="s">
        <v>5</v>
      </c>
    </row>
    <row r="4" spans="1:6" x14ac:dyDescent="0.2">
      <c r="A4" s="7" t="s">
        <v>3</v>
      </c>
      <c r="B4" s="8" t="s">
        <v>8</v>
      </c>
    </row>
    <row r="5" spans="1:6" s="18" customFormat="1" ht="25.2" x14ac:dyDescent="0.2">
      <c r="A5" s="16" t="s">
        <v>3</v>
      </c>
      <c r="B5" s="17" t="s">
        <v>335</v>
      </c>
      <c r="C5" s="17" t="s">
        <v>380</v>
      </c>
      <c r="D5" s="17" t="s">
        <v>431</v>
      </c>
      <c r="E5" s="17" t="s">
        <v>432</v>
      </c>
      <c r="F5" s="17" t="s">
        <v>366</v>
      </c>
    </row>
    <row r="6" spans="1:6" x14ac:dyDescent="0.2">
      <c r="A6" s="19" t="s">
        <v>338</v>
      </c>
      <c r="B6" s="10">
        <v>2677</v>
      </c>
      <c r="C6" s="13">
        <v>78.931640000000002</v>
      </c>
      <c r="D6" s="13">
        <v>6.1636160000000002</v>
      </c>
      <c r="E6" s="13">
        <v>12.177811</v>
      </c>
      <c r="F6" s="13">
        <v>2.7269329999999998</v>
      </c>
    </row>
    <row r="7" spans="1:6" x14ac:dyDescent="0.2">
      <c r="A7" s="9" t="s">
        <v>339</v>
      </c>
      <c r="B7" s="9"/>
      <c r="C7" s="9"/>
      <c r="D7" s="9"/>
      <c r="E7" s="9"/>
      <c r="F7" s="9"/>
    </row>
    <row r="8" spans="1:6" x14ac:dyDescent="0.2">
      <c r="A8" s="20" t="s">
        <v>340</v>
      </c>
      <c r="B8" s="21">
        <v>1277</v>
      </c>
      <c r="C8" s="22">
        <v>83.476899000000003</v>
      </c>
      <c r="D8" s="22">
        <v>5.5599059999999998</v>
      </c>
      <c r="E8" s="22">
        <v>8.4573219999999996</v>
      </c>
      <c r="F8" s="22">
        <v>2.5058729999999998</v>
      </c>
    </row>
    <row r="9" spans="1:6" x14ac:dyDescent="0.2">
      <c r="A9" s="20" t="s">
        <v>341</v>
      </c>
      <c r="B9" s="21">
        <v>1400</v>
      </c>
      <c r="C9" s="22">
        <v>74.785713999999999</v>
      </c>
      <c r="D9" s="22">
        <v>6.7142860000000004</v>
      </c>
      <c r="E9" s="22">
        <v>15.571429</v>
      </c>
      <c r="F9" s="22">
        <v>2.9285709999999998</v>
      </c>
    </row>
    <row r="10" spans="1:6" x14ac:dyDescent="0.2">
      <c r="A10" s="9" t="s">
        <v>342</v>
      </c>
      <c r="B10" s="9"/>
      <c r="C10" s="9"/>
      <c r="D10" s="9"/>
      <c r="E10" s="9"/>
      <c r="F10" s="9"/>
    </row>
    <row r="11" spans="1:6" x14ac:dyDescent="0.2">
      <c r="A11" s="20" t="s">
        <v>343</v>
      </c>
      <c r="B11" s="21">
        <v>610</v>
      </c>
      <c r="C11" s="22">
        <v>90.327869000000007</v>
      </c>
      <c r="D11" s="22">
        <v>5.0819669999999997</v>
      </c>
      <c r="E11" s="22">
        <v>3.4426230000000002</v>
      </c>
      <c r="F11" s="22">
        <v>1.1475409999999999</v>
      </c>
    </row>
    <row r="12" spans="1:6" x14ac:dyDescent="0.2">
      <c r="A12" s="20" t="s">
        <v>344</v>
      </c>
      <c r="B12" s="21">
        <v>755</v>
      </c>
      <c r="C12" s="22">
        <v>87.019868000000002</v>
      </c>
      <c r="D12" s="22">
        <v>4.9006619999999996</v>
      </c>
      <c r="E12" s="22">
        <v>5.8278150000000002</v>
      </c>
      <c r="F12" s="22">
        <v>2.2516560000000001</v>
      </c>
    </row>
    <row r="13" spans="1:6" x14ac:dyDescent="0.2">
      <c r="A13" s="20" t="s">
        <v>345</v>
      </c>
      <c r="B13" s="21">
        <v>601</v>
      </c>
      <c r="C13" s="22">
        <v>81.863561000000004</v>
      </c>
      <c r="D13" s="22">
        <v>6.1564059999999996</v>
      </c>
      <c r="E13" s="22">
        <v>9.4841929999999994</v>
      </c>
      <c r="F13" s="22">
        <v>2.4958399999999998</v>
      </c>
    </row>
    <row r="14" spans="1:6" x14ac:dyDescent="0.2">
      <c r="A14" s="20" t="s">
        <v>346</v>
      </c>
      <c r="B14" s="21">
        <v>425</v>
      </c>
      <c r="C14" s="22">
        <v>67.764706000000004</v>
      </c>
      <c r="D14" s="22">
        <v>8.4705879999999993</v>
      </c>
      <c r="E14" s="22">
        <v>19.529412000000001</v>
      </c>
      <c r="F14" s="22">
        <v>4.2352939999999997</v>
      </c>
    </row>
    <row r="15" spans="1:6" x14ac:dyDescent="0.2">
      <c r="A15" s="20" t="s">
        <v>347</v>
      </c>
      <c r="B15" s="21">
        <v>217</v>
      </c>
      <c r="C15" s="22">
        <v>49.769584999999999</v>
      </c>
      <c r="D15" s="22">
        <v>7.8341010000000004</v>
      </c>
      <c r="E15" s="22">
        <v>36.866359000000003</v>
      </c>
      <c r="F15" s="22">
        <v>5.529954</v>
      </c>
    </row>
    <row r="16" spans="1:6" x14ac:dyDescent="0.2">
      <c r="A16" s="20" t="s">
        <v>348</v>
      </c>
      <c r="B16" s="21">
        <v>56</v>
      </c>
      <c r="C16" s="22">
        <v>28.571428999999998</v>
      </c>
      <c r="D16" s="22">
        <v>12.5</v>
      </c>
      <c r="E16" s="22">
        <v>51.785713999999999</v>
      </c>
      <c r="F16" s="22">
        <v>7.1428570000000002</v>
      </c>
    </row>
    <row r="17" spans="1:6" x14ac:dyDescent="0.2">
      <c r="A17" s="20" t="s">
        <v>349</v>
      </c>
      <c r="B17" s="21">
        <v>13</v>
      </c>
      <c r="C17" s="22">
        <v>7.6923079999999997</v>
      </c>
      <c r="D17" s="22">
        <v>0</v>
      </c>
      <c r="E17" s="22">
        <v>92.307692000000003</v>
      </c>
      <c r="F17" s="22">
        <v>0</v>
      </c>
    </row>
    <row r="18" spans="1:6" x14ac:dyDescent="0.2">
      <c r="A18" s="20" t="s">
        <v>350</v>
      </c>
      <c r="B18" s="21">
        <v>1365</v>
      </c>
      <c r="C18" s="22">
        <v>88.498168000000007</v>
      </c>
      <c r="D18" s="22">
        <v>4.9816849999999997</v>
      </c>
      <c r="E18" s="22">
        <v>4.7619049999999996</v>
      </c>
      <c r="F18" s="22">
        <v>1.7582420000000001</v>
      </c>
    </row>
    <row r="19" spans="1:6" x14ac:dyDescent="0.2">
      <c r="A19" s="20" t="s">
        <v>351</v>
      </c>
      <c r="B19" s="21">
        <v>1026</v>
      </c>
      <c r="C19" s="22">
        <v>76.023392000000001</v>
      </c>
      <c r="D19" s="22">
        <v>7.1150099999999998</v>
      </c>
      <c r="E19" s="22">
        <v>13.645224000000001</v>
      </c>
      <c r="F19" s="22">
        <v>3.2163740000000001</v>
      </c>
    </row>
    <row r="20" spans="1:6" x14ac:dyDescent="0.2">
      <c r="A20" s="20" t="s">
        <v>352</v>
      </c>
      <c r="B20" s="21">
        <v>286</v>
      </c>
      <c r="C20" s="22">
        <v>43.706294</v>
      </c>
      <c r="D20" s="22">
        <v>8.3916079999999997</v>
      </c>
      <c r="E20" s="22">
        <v>42.307692000000003</v>
      </c>
      <c r="F20" s="22">
        <v>5.5944060000000002</v>
      </c>
    </row>
    <row r="21" spans="1:6" x14ac:dyDescent="0.2">
      <c r="A21" s="20" t="s">
        <v>353</v>
      </c>
      <c r="B21" s="21">
        <v>1312</v>
      </c>
      <c r="C21" s="22">
        <v>68.978658999999993</v>
      </c>
      <c r="D21" s="22">
        <v>7.3932929999999999</v>
      </c>
      <c r="E21" s="22">
        <v>19.893293</v>
      </c>
      <c r="F21" s="22">
        <v>3.734756</v>
      </c>
    </row>
    <row r="22" spans="1:6" x14ac:dyDescent="0.2">
      <c r="A22" s="9" t="s">
        <v>354</v>
      </c>
      <c r="B22" s="10">
        <v>298</v>
      </c>
      <c r="C22" s="13">
        <v>91.275167999999994</v>
      </c>
      <c r="D22" s="13">
        <v>5.0335570000000001</v>
      </c>
      <c r="E22" s="13">
        <v>3.3557049999999999</v>
      </c>
      <c r="F22" s="13">
        <v>0.33556999999999998</v>
      </c>
    </row>
    <row r="23" spans="1:6" x14ac:dyDescent="0.2">
      <c r="A23" s="20" t="s">
        <v>344</v>
      </c>
      <c r="B23" s="21">
        <v>388</v>
      </c>
      <c r="C23" s="22">
        <v>90.206186000000002</v>
      </c>
      <c r="D23" s="22">
        <v>4.1237110000000001</v>
      </c>
      <c r="E23" s="22">
        <v>4.1237110000000001</v>
      </c>
      <c r="F23" s="22">
        <v>1.546392</v>
      </c>
    </row>
    <row r="24" spans="1:6" x14ac:dyDescent="0.2">
      <c r="A24" s="20" t="s">
        <v>345</v>
      </c>
      <c r="B24" s="21">
        <v>299</v>
      </c>
      <c r="C24" s="22">
        <v>84.280935999999997</v>
      </c>
      <c r="D24" s="22">
        <v>5.3511709999999999</v>
      </c>
      <c r="E24" s="22">
        <v>7.0234110000000003</v>
      </c>
      <c r="F24" s="22">
        <v>3.3444820000000002</v>
      </c>
    </row>
    <row r="25" spans="1:6" x14ac:dyDescent="0.2">
      <c r="A25" s="20" t="s">
        <v>346</v>
      </c>
      <c r="B25" s="21">
        <v>192</v>
      </c>
      <c r="C25" s="22">
        <v>70.3125</v>
      </c>
      <c r="D25" s="22">
        <v>8.8541670000000003</v>
      </c>
      <c r="E25" s="22">
        <v>15.625</v>
      </c>
      <c r="F25" s="22">
        <v>5.2083329999999997</v>
      </c>
    </row>
    <row r="26" spans="1:6" x14ac:dyDescent="0.2">
      <c r="A26" s="20" t="s">
        <v>347</v>
      </c>
      <c r="B26" s="21">
        <v>77</v>
      </c>
      <c r="C26" s="22">
        <v>59.740259999999999</v>
      </c>
      <c r="D26" s="22">
        <v>7.7922079999999996</v>
      </c>
      <c r="E26" s="22">
        <v>27.272727</v>
      </c>
      <c r="F26" s="22">
        <v>5.1948049999999997</v>
      </c>
    </row>
    <row r="27" spans="1:6" x14ac:dyDescent="0.2">
      <c r="A27" s="20" t="s">
        <v>348</v>
      </c>
      <c r="B27" s="21">
        <v>19</v>
      </c>
      <c r="C27" s="22">
        <v>57.894736999999999</v>
      </c>
      <c r="D27" s="22">
        <v>5.2631579999999998</v>
      </c>
      <c r="E27" s="22">
        <v>31.578946999999999</v>
      </c>
      <c r="F27" s="22">
        <v>5.2631579999999998</v>
      </c>
    </row>
    <row r="28" spans="1:6" x14ac:dyDescent="0.2">
      <c r="A28" s="20" t="s">
        <v>349</v>
      </c>
      <c r="B28" s="21">
        <v>4</v>
      </c>
      <c r="C28" s="22">
        <v>0</v>
      </c>
      <c r="D28" s="22">
        <v>0</v>
      </c>
      <c r="E28" s="22">
        <v>100</v>
      </c>
      <c r="F28" s="22">
        <v>0</v>
      </c>
    </row>
    <row r="29" spans="1:6" x14ac:dyDescent="0.2">
      <c r="A29" s="20" t="s">
        <v>350</v>
      </c>
      <c r="B29" s="21">
        <v>686</v>
      </c>
      <c r="C29" s="22">
        <v>90.670553999999996</v>
      </c>
      <c r="D29" s="22">
        <v>4.5189500000000002</v>
      </c>
      <c r="E29" s="22">
        <v>3.7900870000000002</v>
      </c>
      <c r="F29" s="22">
        <v>1.020408</v>
      </c>
    </row>
    <row r="30" spans="1:6" x14ac:dyDescent="0.2">
      <c r="A30" s="20" t="s">
        <v>351</v>
      </c>
      <c r="B30" s="21">
        <v>491</v>
      </c>
      <c r="C30" s="22">
        <v>78.818736999999999</v>
      </c>
      <c r="D30" s="22">
        <v>6.7209779999999997</v>
      </c>
      <c r="E30" s="22">
        <v>10.386965</v>
      </c>
      <c r="F30" s="22">
        <v>4.0733199999999998</v>
      </c>
    </row>
    <row r="31" spans="1:6" x14ac:dyDescent="0.2">
      <c r="A31" s="20" t="s">
        <v>352</v>
      </c>
      <c r="B31" s="21">
        <v>100</v>
      </c>
      <c r="C31" s="22">
        <v>57</v>
      </c>
      <c r="D31" s="22">
        <v>7</v>
      </c>
      <c r="E31" s="22">
        <v>31</v>
      </c>
      <c r="F31" s="22">
        <v>5</v>
      </c>
    </row>
    <row r="32" spans="1:6" x14ac:dyDescent="0.2">
      <c r="A32" s="20" t="s">
        <v>353</v>
      </c>
      <c r="B32" s="21">
        <v>591</v>
      </c>
      <c r="C32" s="22">
        <v>75.126903999999996</v>
      </c>
      <c r="D32" s="22">
        <v>6.7681899999999997</v>
      </c>
      <c r="E32" s="22">
        <v>13.874788000000001</v>
      </c>
      <c r="F32" s="22">
        <v>4.230118</v>
      </c>
    </row>
    <row r="33" spans="1:6" x14ac:dyDescent="0.2">
      <c r="A33" s="9" t="s">
        <v>355</v>
      </c>
      <c r="B33" s="10">
        <v>312</v>
      </c>
      <c r="C33" s="13">
        <v>89.423077000000006</v>
      </c>
      <c r="D33" s="13">
        <v>5.1282050000000003</v>
      </c>
      <c r="E33" s="13">
        <v>3.5256409999999998</v>
      </c>
      <c r="F33" s="13">
        <v>1.9230769999999999</v>
      </c>
    </row>
    <row r="34" spans="1:6" x14ac:dyDescent="0.2">
      <c r="A34" s="20" t="s">
        <v>344</v>
      </c>
      <c r="B34" s="21">
        <v>367</v>
      </c>
      <c r="C34" s="22">
        <v>83.651225999999994</v>
      </c>
      <c r="D34" s="22">
        <v>5.7220709999999997</v>
      </c>
      <c r="E34" s="22">
        <v>7.6294279999999999</v>
      </c>
      <c r="F34" s="22">
        <v>2.9972750000000001</v>
      </c>
    </row>
    <row r="35" spans="1:6" x14ac:dyDescent="0.2">
      <c r="A35" s="20" t="s">
        <v>345</v>
      </c>
      <c r="B35" s="21">
        <v>302</v>
      </c>
      <c r="C35" s="22">
        <v>79.470198999999994</v>
      </c>
      <c r="D35" s="22">
        <v>6.9536420000000003</v>
      </c>
      <c r="E35" s="22">
        <v>11.920529999999999</v>
      </c>
      <c r="F35" s="22">
        <v>1.655629</v>
      </c>
    </row>
    <row r="36" spans="1:6" x14ac:dyDescent="0.2">
      <c r="A36" s="20" t="s">
        <v>346</v>
      </c>
      <c r="B36" s="21">
        <v>233</v>
      </c>
      <c r="C36" s="22">
        <v>65.665235999999993</v>
      </c>
      <c r="D36" s="22">
        <v>8.1545059999999996</v>
      </c>
      <c r="E36" s="22">
        <v>22.746780999999999</v>
      </c>
      <c r="F36" s="22">
        <v>3.4334760000000002</v>
      </c>
    </row>
    <row r="37" spans="1:6" x14ac:dyDescent="0.2">
      <c r="A37" s="20" t="s">
        <v>347</v>
      </c>
      <c r="B37" s="21">
        <v>140</v>
      </c>
      <c r="C37" s="22">
        <v>44.285713999999999</v>
      </c>
      <c r="D37" s="22">
        <v>7.8571429999999998</v>
      </c>
      <c r="E37" s="22">
        <v>42.142856999999999</v>
      </c>
      <c r="F37" s="22">
        <v>5.7142860000000004</v>
      </c>
    </row>
    <row r="38" spans="1:6" x14ac:dyDescent="0.2">
      <c r="A38" s="20" t="s">
        <v>348</v>
      </c>
      <c r="B38" s="21">
        <v>37</v>
      </c>
      <c r="C38" s="22">
        <v>13.513514000000001</v>
      </c>
      <c r="D38" s="22">
        <v>16.216215999999999</v>
      </c>
      <c r="E38" s="22">
        <v>62.162162000000002</v>
      </c>
      <c r="F38" s="22">
        <v>8.1081079999999996</v>
      </c>
    </row>
    <row r="39" spans="1:6" x14ac:dyDescent="0.2">
      <c r="A39" s="20" t="s">
        <v>349</v>
      </c>
      <c r="B39" s="21">
        <v>9</v>
      </c>
      <c r="C39" s="22">
        <v>11.111110999999999</v>
      </c>
      <c r="D39" s="22">
        <v>0</v>
      </c>
      <c r="E39" s="22">
        <v>88.888889000000006</v>
      </c>
      <c r="F39" s="22">
        <v>0</v>
      </c>
    </row>
    <row r="40" spans="1:6" x14ac:dyDescent="0.2">
      <c r="A40" s="20" t="s">
        <v>350</v>
      </c>
      <c r="B40" s="21">
        <v>679</v>
      </c>
      <c r="C40" s="22">
        <v>86.303387000000001</v>
      </c>
      <c r="D40" s="22">
        <v>5.4491899999999998</v>
      </c>
      <c r="E40" s="22">
        <v>5.743741</v>
      </c>
      <c r="F40" s="22">
        <v>2.503682</v>
      </c>
    </row>
    <row r="41" spans="1:6" x14ac:dyDescent="0.2">
      <c r="A41" s="20" t="s">
        <v>351</v>
      </c>
      <c r="B41" s="21">
        <v>535</v>
      </c>
      <c r="C41" s="22">
        <v>73.457943999999998</v>
      </c>
      <c r="D41" s="22">
        <v>7.4766360000000001</v>
      </c>
      <c r="E41" s="22">
        <v>16.635514000000001</v>
      </c>
      <c r="F41" s="22">
        <v>2.429907</v>
      </c>
    </row>
    <row r="42" spans="1:6" x14ac:dyDescent="0.2">
      <c r="A42" s="20" t="s">
        <v>352</v>
      </c>
      <c r="B42" s="21">
        <v>186</v>
      </c>
      <c r="C42" s="22">
        <v>36.559139999999999</v>
      </c>
      <c r="D42" s="22">
        <v>9.1397849999999998</v>
      </c>
      <c r="E42" s="22">
        <v>48.387096999999997</v>
      </c>
      <c r="F42" s="22">
        <v>5.9139780000000002</v>
      </c>
    </row>
    <row r="43" spans="1:6" x14ac:dyDescent="0.2">
      <c r="A43" s="20" t="s">
        <v>353</v>
      </c>
      <c r="B43" s="21">
        <v>721</v>
      </c>
      <c r="C43" s="22">
        <v>63.938974000000002</v>
      </c>
      <c r="D43" s="22">
        <v>7.9056870000000004</v>
      </c>
      <c r="E43" s="22">
        <v>24.826630000000002</v>
      </c>
      <c r="F43" s="22">
        <v>3.3287100000000001</v>
      </c>
    </row>
    <row r="44" spans="1:6" x14ac:dyDescent="0.2">
      <c r="A44" s="9" t="s">
        <v>356</v>
      </c>
      <c r="B44" s="9"/>
      <c r="C44" s="9"/>
      <c r="D44" s="9"/>
      <c r="E44" s="9"/>
      <c r="F44" s="9"/>
    </row>
    <row r="45" spans="1:6" x14ac:dyDescent="0.2">
      <c r="A45" s="20" t="s">
        <v>357</v>
      </c>
      <c r="B45" s="21">
        <v>138</v>
      </c>
      <c r="C45" s="22">
        <v>81.884057999999996</v>
      </c>
      <c r="D45" s="22">
        <v>6.5217390000000002</v>
      </c>
      <c r="E45" s="22">
        <v>9.4202899999999996</v>
      </c>
      <c r="F45" s="22">
        <v>2.1739130000000002</v>
      </c>
    </row>
    <row r="46" spans="1:6" x14ac:dyDescent="0.2">
      <c r="A46" s="20" t="s">
        <v>328</v>
      </c>
      <c r="B46" s="21">
        <v>1747</v>
      </c>
      <c r="C46" s="22">
        <v>82.369776999999999</v>
      </c>
      <c r="D46" s="22">
        <v>6.1820259999999996</v>
      </c>
      <c r="E46" s="22">
        <v>9.0440760000000004</v>
      </c>
      <c r="F46" s="22">
        <v>2.404121</v>
      </c>
    </row>
    <row r="47" spans="1:6" x14ac:dyDescent="0.2">
      <c r="A47" s="20" t="s">
        <v>329</v>
      </c>
      <c r="B47" s="21">
        <v>191</v>
      </c>
      <c r="C47" s="22">
        <v>75.392669999999995</v>
      </c>
      <c r="D47" s="22">
        <v>6.2827229999999998</v>
      </c>
      <c r="E47" s="22">
        <v>13.612565</v>
      </c>
      <c r="F47" s="22">
        <v>4.7120420000000003</v>
      </c>
    </row>
    <row r="48" spans="1:6" x14ac:dyDescent="0.2">
      <c r="A48" s="20" t="s">
        <v>330</v>
      </c>
      <c r="B48" s="21">
        <v>544</v>
      </c>
      <c r="C48" s="22">
        <v>68.75</v>
      </c>
      <c r="D48" s="22">
        <v>5.6985289999999997</v>
      </c>
      <c r="E48" s="22">
        <v>22.977941000000001</v>
      </c>
      <c r="F48" s="22">
        <v>2.5735290000000002</v>
      </c>
    </row>
    <row r="49" spans="1:6" x14ac:dyDescent="0.2">
      <c r="A49" s="20" t="s">
        <v>358</v>
      </c>
      <c r="B49" s="21">
        <v>57</v>
      </c>
      <c r="C49" s="22">
        <v>75.438596000000004</v>
      </c>
      <c r="D49" s="22">
        <v>8.7719299999999993</v>
      </c>
      <c r="E49" s="22">
        <v>7.017544</v>
      </c>
      <c r="F49" s="22">
        <v>8.7719299999999993</v>
      </c>
    </row>
    <row r="50" spans="1:6" x14ac:dyDescent="0.2">
      <c r="A50" s="9" t="s">
        <v>359</v>
      </c>
      <c r="B50" s="10">
        <v>89</v>
      </c>
      <c r="C50" s="13">
        <v>84.269662999999994</v>
      </c>
      <c r="D50" s="13">
        <v>7.8651689999999999</v>
      </c>
      <c r="E50" s="13">
        <v>6.7415729999999998</v>
      </c>
      <c r="F50" s="13">
        <v>1.123596</v>
      </c>
    </row>
    <row r="51" spans="1:6" x14ac:dyDescent="0.2">
      <c r="A51" s="20" t="s">
        <v>331</v>
      </c>
      <c r="B51" s="21">
        <v>977</v>
      </c>
      <c r="C51" s="22">
        <v>84.544523999999996</v>
      </c>
      <c r="D51" s="22">
        <v>5.3224159999999996</v>
      </c>
      <c r="E51" s="22">
        <v>7.6765610000000004</v>
      </c>
      <c r="F51" s="22">
        <v>2.456499</v>
      </c>
    </row>
    <row r="52" spans="1:6" x14ac:dyDescent="0.2">
      <c r="A52" s="20" t="s">
        <v>332</v>
      </c>
      <c r="B52" s="21">
        <v>73</v>
      </c>
      <c r="C52" s="22">
        <v>78.082192000000006</v>
      </c>
      <c r="D52" s="22">
        <v>9.5890409999999999</v>
      </c>
      <c r="E52" s="22">
        <v>5.4794520000000002</v>
      </c>
      <c r="F52" s="22">
        <v>6.8493149999999998</v>
      </c>
    </row>
    <row r="53" spans="1:6" x14ac:dyDescent="0.2">
      <c r="A53" s="20" t="s">
        <v>333</v>
      </c>
      <c r="B53" s="21">
        <v>108</v>
      </c>
      <c r="C53" s="22">
        <v>75</v>
      </c>
      <c r="D53" s="22">
        <v>3.7037040000000001</v>
      </c>
      <c r="E53" s="22">
        <v>20.370370000000001</v>
      </c>
      <c r="F53" s="22">
        <v>0.92592600000000003</v>
      </c>
    </row>
    <row r="54" spans="1:6" x14ac:dyDescent="0.2">
      <c r="A54" s="20" t="s">
        <v>358</v>
      </c>
      <c r="B54" s="21">
        <v>30</v>
      </c>
      <c r="C54" s="22">
        <v>90</v>
      </c>
      <c r="D54" s="22">
        <v>3.3333330000000001</v>
      </c>
      <c r="E54" s="22">
        <v>3.3333330000000001</v>
      </c>
      <c r="F54" s="22">
        <v>3.3333330000000001</v>
      </c>
    </row>
    <row r="55" spans="1:6" x14ac:dyDescent="0.2">
      <c r="A55" s="9" t="s">
        <v>360</v>
      </c>
      <c r="B55" s="10">
        <v>49</v>
      </c>
      <c r="C55" s="13">
        <v>77.551019999999994</v>
      </c>
      <c r="D55" s="13">
        <v>4.0816330000000001</v>
      </c>
      <c r="E55" s="13">
        <v>14.285714</v>
      </c>
      <c r="F55" s="13">
        <v>4.0816330000000001</v>
      </c>
    </row>
    <row r="56" spans="1:6" x14ac:dyDescent="0.2">
      <c r="A56" s="20" t="s">
        <v>331</v>
      </c>
      <c r="B56" s="21">
        <v>770</v>
      </c>
      <c r="C56" s="22">
        <v>79.610389999999995</v>
      </c>
      <c r="D56" s="22">
        <v>7.2727269999999997</v>
      </c>
      <c r="E56" s="22">
        <v>10.779221</v>
      </c>
      <c r="F56" s="22">
        <v>2.3376619999999999</v>
      </c>
    </row>
    <row r="57" spans="1:6" x14ac:dyDescent="0.2">
      <c r="A57" s="20" t="s">
        <v>332</v>
      </c>
      <c r="B57" s="21">
        <v>118</v>
      </c>
      <c r="C57" s="22">
        <v>73.728814</v>
      </c>
      <c r="D57" s="22">
        <v>4.2372880000000004</v>
      </c>
      <c r="E57" s="22">
        <v>18.644068000000001</v>
      </c>
      <c r="F57" s="22">
        <v>3.389831</v>
      </c>
    </row>
    <row r="58" spans="1:6" x14ac:dyDescent="0.2">
      <c r="A58" s="20" t="s">
        <v>333</v>
      </c>
      <c r="B58" s="21">
        <v>436</v>
      </c>
      <c r="C58" s="22">
        <v>67.201835000000003</v>
      </c>
      <c r="D58" s="22">
        <v>6.1926610000000002</v>
      </c>
      <c r="E58" s="22">
        <v>23.623853</v>
      </c>
      <c r="F58" s="22">
        <v>2.9816509999999998</v>
      </c>
    </row>
    <row r="59" spans="1:6" x14ac:dyDescent="0.2">
      <c r="A59" s="20" t="s">
        <v>358</v>
      </c>
      <c r="B59" s="21">
        <v>27</v>
      </c>
      <c r="C59" s="22">
        <v>59.259259</v>
      </c>
      <c r="D59" s="22">
        <v>14.814814999999999</v>
      </c>
      <c r="E59" s="22">
        <v>11.111110999999999</v>
      </c>
      <c r="F59" s="22">
        <v>14.814814999999999</v>
      </c>
    </row>
    <row r="60" spans="1:6" x14ac:dyDescent="0.2">
      <c r="A60" s="9" t="s">
        <v>361</v>
      </c>
      <c r="B60" s="9"/>
      <c r="C60" s="9"/>
      <c r="D60" s="9"/>
      <c r="E60" s="9"/>
      <c r="F60" s="9"/>
    </row>
    <row r="61" spans="1:6" x14ac:dyDescent="0.2">
      <c r="A61" s="20" t="s">
        <v>362</v>
      </c>
      <c r="B61" s="21">
        <v>360</v>
      </c>
      <c r="C61" s="22">
        <v>72.222222000000002</v>
      </c>
      <c r="D61" s="22">
        <v>6.6666670000000003</v>
      </c>
      <c r="E61" s="22">
        <v>17.5</v>
      </c>
      <c r="F61" s="22">
        <v>3.6111110000000002</v>
      </c>
    </row>
    <row r="62" spans="1:6" x14ac:dyDescent="0.2">
      <c r="A62" s="20" t="s">
        <v>363</v>
      </c>
      <c r="B62" s="21">
        <v>1326</v>
      </c>
      <c r="C62" s="22">
        <v>81.146304999999998</v>
      </c>
      <c r="D62" s="22">
        <v>5.8823530000000002</v>
      </c>
      <c r="E62" s="22">
        <v>10.40724</v>
      </c>
      <c r="F62" s="22">
        <v>2.5641029999999998</v>
      </c>
    </row>
    <row r="63" spans="1:6" x14ac:dyDescent="0.2">
      <c r="A63" s="20" t="s">
        <v>364</v>
      </c>
      <c r="B63" s="21">
        <v>649</v>
      </c>
      <c r="C63" s="22">
        <v>77.503851999999995</v>
      </c>
      <c r="D63" s="22">
        <v>6.0092449999999999</v>
      </c>
      <c r="E63" s="22">
        <v>13.867488</v>
      </c>
      <c r="F63" s="22">
        <v>2.6194139999999999</v>
      </c>
    </row>
    <row r="64" spans="1:6" x14ac:dyDescent="0.2">
      <c r="A64" s="20" t="s">
        <v>365</v>
      </c>
      <c r="B64" s="21">
        <v>277</v>
      </c>
      <c r="C64" s="22">
        <v>81.227436999999995</v>
      </c>
      <c r="D64" s="22">
        <v>6.4981949999999999</v>
      </c>
      <c r="E64" s="22">
        <v>10.108302999999999</v>
      </c>
      <c r="F64" s="22">
        <v>2.1660650000000001</v>
      </c>
    </row>
    <row r="65" spans="1:6" x14ac:dyDescent="0.2">
      <c r="A65" s="20" t="s">
        <v>366</v>
      </c>
      <c r="B65" s="21">
        <v>65</v>
      </c>
      <c r="C65" s="22">
        <v>75.384614999999997</v>
      </c>
      <c r="D65" s="22">
        <v>9.2307690000000004</v>
      </c>
      <c r="E65" s="22">
        <v>10.769231</v>
      </c>
      <c r="F65" s="22">
        <v>4.6153849999999998</v>
      </c>
    </row>
    <row r="66" spans="1:6" x14ac:dyDescent="0.2">
      <c r="A66" s="9" t="s">
        <v>367</v>
      </c>
      <c r="B66" s="9"/>
      <c r="C66" s="9"/>
      <c r="D66" s="9"/>
      <c r="E66" s="9"/>
      <c r="F66" s="9"/>
    </row>
    <row r="67" spans="1:6" x14ac:dyDescent="0.2">
      <c r="A67" s="20" t="s">
        <v>368</v>
      </c>
      <c r="B67" s="21">
        <v>537</v>
      </c>
      <c r="C67" s="22">
        <v>77.281192000000004</v>
      </c>
      <c r="D67" s="22">
        <v>5.400372</v>
      </c>
      <c r="E67" s="22">
        <v>14.711359</v>
      </c>
      <c r="F67" s="22">
        <v>2.6070760000000002</v>
      </c>
    </row>
    <row r="68" spans="1:6" x14ac:dyDescent="0.2">
      <c r="A68" s="20" t="s">
        <v>180</v>
      </c>
      <c r="B68" s="21">
        <v>1667</v>
      </c>
      <c r="C68" s="22">
        <v>82.963407000000004</v>
      </c>
      <c r="D68" s="22">
        <v>6.0587879999999998</v>
      </c>
      <c r="E68" s="22">
        <v>8.5182959999999994</v>
      </c>
      <c r="F68" s="22">
        <v>2.459508</v>
      </c>
    </row>
    <row r="69" spans="1:6" x14ac:dyDescent="0.2">
      <c r="A69" s="20" t="s">
        <v>369</v>
      </c>
      <c r="B69" s="21">
        <v>99</v>
      </c>
      <c r="C69" s="22">
        <v>92.929293000000001</v>
      </c>
      <c r="D69" s="22">
        <v>2.0202019999999998</v>
      </c>
      <c r="E69" s="22">
        <v>3.030303</v>
      </c>
      <c r="F69" s="22">
        <v>2.0202019999999998</v>
      </c>
    </row>
    <row r="70" spans="1:6" x14ac:dyDescent="0.2">
      <c r="A70" s="20" t="s">
        <v>370</v>
      </c>
      <c r="B70" s="21">
        <v>819</v>
      </c>
      <c r="C70" s="22">
        <v>75.946275999999997</v>
      </c>
      <c r="D70" s="22">
        <v>6.1050060000000004</v>
      </c>
      <c r="E70" s="22">
        <v>15.262515</v>
      </c>
      <c r="F70" s="22">
        <v>2.6862029999999999</v>
      </c>
    </row>
    <row r="71" spans="1:6" x14ac:dyDescent="0.2">
      <c r="A71" s="20" t="s">
        <v>371</v>
      </c>
      <c r="B71" s="21">
        <v>87</v>
      </c>
      <c r="C71" s="22">
        <v>68.965517000000006</v>
      </c>
      <c r="D71" s="22">
        <v>6.8965519999999998</v>
      </c>
      <c r="E71" s="22">
        <v>19.540230000000001</v>
      </c>
      <c r="F71" s="22">
        <v>4.5977009999999998</v>
      </c>
    </row>
    <row r="72" spans="1:6" x14ac:dyDescent="0.2">
      <c r="A72" s="20" t="s">
        <v>366</v>
      </c>
      <c r="B72" s="21">
        <v>55</v>
      </c>
      <c r="C72" s="22">
        <v>80</v>
      </c>
      <c r="D72" s="22">
        <v>9.0909089999999999</v>
      </c>
      <c r="E72" s="22">
        <v>10.909091</v>
      </c>
      <c r="F72" s="22">
        <v>0</v>
      </c>
    </row>
    <row r="73" spans="1:6" x14ac:dyDescent="0.2">
      <c r="A73" s="9" t="s">
        <v>372</v>
      </c>
      <c r="B73" s="9"/>
      <c r="C73" s="9"/>
      <c r="D73" s="9"/>
      <c r="E73" s="9"/>
      <c r="F73" s="9"/>
    </row>
    <row r="74" spans="1:6" x14ac:dyDescent="0.2">
      <c r="A74" s="20" t="s">
        <v>373</v>
      </c>
      <c r="B74" s="21">
        <v>537</v>
      </c>
      <c r="C74" s="22">
        <v>77.281192000000004</v>
      </c>
      <c r="D74" s="22">
        <v>5.400372</v>
      </c>
      <c r="E74" s="22">
        <v>14.711359</v>
      </c>
      <c r="F74" s="22">
        <v>2.6070760000000002</v>
      </c>
    </row>
    <row r="75" spans="1:6" x14ac:dyDescent="0.2">
      <c r="A75" s="20" t="s">
        <v>374</v>
      </c>
      <c r="B75" s="21">
        <v>1329</v>
      </c>
      <c r="C75" s="22">
        <v>79.909706999999997</v>
      </c>
      <c r="D75" s="22">
        <v>6.6215200000000003</v>
      </c>
      <c r="E75" s="22">
        <v>10.458992</v>
      </c>
      <c r="F75" s="22">
        <v>3.009782</v>
      </c>
    </row>
    <row r="76" spans="1:6" x14ac:dyDescent="0.2">
      <c r="A76" s="20" t="s">
        <v>375</v>
      </c>
      <c r="B76" s="21">
        <v>406</v>
      </c>
      <c r="C76" s="22">
        <v>79.802955999999995</v>
      </c>
      <c r="D76" s="22">
        <v>5.665025</v>
      </c>
      <c r="E76" s="22">
        <v>11.083743999999999</v>
      </c>
      <c r="F76" s="22">
        <v>3.4482759999999999</v>
      </c>
    </row>
    <row r="77" spans="1:6" x14ac:dyDescent="0.2">
      <c r="A77" s="20" t="s">
        <v>376</v>
      </c>
      <c r="B77" s="21">
        <v>152</v>
      </c>
      <c r="C77" s="22">
        <v>78.289473999999998</v>
      </c>
      <c r="D77" s="22">
        <v>4.6052629999999999</v>
      </c>
      <c r="E77" s="22">
        <v>17.105263000000001</v>
      </c>
      <c r="F77" s="22">
        <v>0</v>
      </c>
    </row>
    <row r="78" spans="1:6" x14ac:dyDescent="0.2">
      <c r="A78" s="20" t="s">
        <v>377</v>
      </c>
      <c r="B78" s="21">
        <v>88</v>
      </c>
      <c r="C78" s="22">
        <v>78.409091000000004</v>
      </c>
      <c r="D78" s="22">
        <v>7.9545450000000004</v>
      </c>
      <c r="E78" s="22">
        <v>12.5</v>
      </c>
      <c r="F78" s="22">
        <v>1.1363639999999999</v>
      </c>
    </row>
    <row r="79" spans="1:6" x14ac:dyDescent="0.2">
      <c r="A79" s="20" t="s">
        <v>378</v>
      </c>
      <c r="B79" s="21">
        <v>84</v>
      </c>
      <c r="C79" s="22">
        <v>78.571428999999995</v>
      </c>
      <c r="D79" s="22">
        <v>4.7619049999999996</v>
      </c>
      <c r="E79" s="22">
        <v>13.095238</v>
      </c>
      <c r="F79" s="22">
        <v>3.5714290000000002</v>
      </c>
    </row>
    <row r="80" spans="1:6" x14ac:dyDescent="0.2">
      <c r="A80" s="20" t="s">
        <v>366</v>
      </c>
      <c r="B80" s="21">
        <v>81</v>
      </c>
      <c r="C80" s="22">
        <v>71.604938000000004</v>
      </c>
      <c r="D80" s="22">
        <v>8.6419750000000004</v>
      </c>
      <c r="E80" s="22">
        <v>18.518519000000001</v>
      </c>
      <c r="F80" s="22">
        <v>1.2345680000000001</v>
      </c>
    </row>
    <row r="81" spans="1:6" x14ac:dyDescent="0.2">
      <c r="A81" s="9" t="s">
        <v>379</v>
      </c>
      <c r="B81" s="9"/>
      <c r="C81" s="9"/>
      <c r="D81" s="9"/>
      <c r="E81" s="9"/>
      <c r="F81" s="9"/>
    </row>
    <row r="82" spans="1:6" x14ac:dyDescent="0.2">
      <c r="A82" s="20" t="s">
        <v>380</v>
      </c>
      <c r="B82" s="21">
        <v>788</v>
      </c>
      <c r="C82" s="22">
        <v>93.147208000000006</v>
      </c>
      <c r="D82" s="22">
        <v>3.426396</v>
      </c>
      <c r="E82" s="22">
        <v>1.7766500000000001</v>
      </c>
      <c r="F82" s="22">
        <v>1.6497459999999999</v>
      </c>
    </row>
    <row r="83" spans="1:6" x14ac:dyDescent="0.2">
      <c r="A83" s="20" t="s">
        <v>381</v>
      </c>
      <c r="B83" s="21">
        <v>1824</v>
      </c>
      <c r="C83" s="22">
        <v>72.752193000000005</v>
      </c>
      <c r="D83" s="22">
        <v>7.2916670000000003</v>
      </c>
      <c r="E83" s="22">
        <v>16.721491</v>
      </c>
      <c r="F83" s="22">
        <v>3.2346490000000001</v>
      </c>
    </row>
    <row r="84" spans="1:6" x14ac:dyDescent="0.2">
      <c r="A84" s="20" t="s">
        <v>366</v>
      </c>
      <c r="B84" s="21">
        <v>65</v>
      </c>
      <c r="C84" s="22">
        <v>80</v>
      </c>
      <c r="D84" s="22">
        <v>7.6923079999999997</v>
      </c>
      <c r="E84" s="22">
        <v>10.769231</v>
      </c>
      <c r="F84" s="22">
        <v>1.538462</v>
      </c>
    </row>
    <row r="85" spans="1:6" x14ac:dyDescent="0.2">
      <c r="A85" s="9" t="s">
        <v>382</v>
      </c>
      <c r="B85" s="9"/>
      <c r="C85" s="9"/>
      <c r="D85" s="9"/>
      <c r="E85" s="9"/>
      <c r="F85" s="9"/>
    </row>
    <row r="86" spans="1:6" x14ac:dyDescent="0.2">
      <c r="A86" s="20" t="s">
        <v>383</v>
      </c>
      <c r="B86" s="21">
        <v>393</v>
      </c>
      <c r="C86" s="22">
        <v>93.129771000000005</v>
      </c>
      <c r="D86" s="22">
        <v>3.562341</v>
      </c>
      <c r="E86" s="22">
        <v>1.272265</v>
      </c>
      <c r="F86" s="22">
        <v>2.0356230000000002</v>
      </c>
    </row>
    <row r="87" spans="1:6" x14ac:dyDescent="0.2">
      <c r="A87" s="20" t="s">
        <v>181</v>
      </c>
      <c r="B87" s="21">
        <v>1944</v>
      </c>
      <c r="C87" s="22">
        <v>77.057613000000003</v>
      </c>
      <c r="D87" s="22">
        <v>6.3786009999999997</v>
      </c>
      <c r="E87" s="22">
        <v>13.683128</v>
      </c>
      <c r="F87" s="22">
        <v>2.8806579999999999</v>
      </c>
    </row>
    <row r="88" spans="1:6" x14ac:dyDescent="0.2">
      <c r="A88" s="20" t="s">
        <v>182</v>
      </c>
      <c r="B88" s="21">
        <v>38</v>
      </c>
      <c r="C88" s="22">
        <v>76.315788999999995</v>
      </c>
      <c r="D88" s="22">
        <v>15.789474</v>
      </c>
      <c r="E88" s="22">
        <v>7.8947370000000001</v>
      </c>
      <c r="F88" s="22">
        <v>0</v>
      </c>
    </row>
    <row r="89" spans="1:6" x14ac:dyDescent="0.2">
      <c r="A89" s="20" t="s">
        <v>384</v>
      </c>
      <c r="B89" s="21">
        <v>36</v>
      </c>
      <c r="C89" s="22">
        <v>69.444444000000004</v>
      </c>
      <c r="D89" s="22">
        <v>13.888889000000001</v>
      </c>
      <c r="E89" s="22">
        <v>16.666667</v>
      </c>
      <c r="F89" s="22">
        <v>0</v>
      </c>
    </row>
    <row r="90" spans="1:6" x14ac:dyDescent="0.2">
      <c r="A90" s="20" t="s">
        <v>183</v>
      </c>
      <c r="B90" s="21">
        <v>53</v>
      </c>
      <c r="C90" s="22">
        <v>86.792452999999995</v>
      </c>
      <c r="D90" s="22">
        <v>1.886792</v>
      </c>
      <c r="E90" s="22">
        <v>11.320755</v>
      </c>
      <c r="F90" s="22">
        <v>0</v>
      </c>
    </row>
    <row r="91" spans="1:6" x14ac:dyDescent="0.2">
      <c r="A91" s="20" t="s">
        <v>385</v>
      </c>
      <c r="B91" s="21">
        <v>22</v>
      </c>
      <c r="C91" s="22">
        <v>36.363636</v>
      </c>
      <c r="D91" s="22">
        <v>4.5454549999999996</v>
      </c>
      <c r="E91" s="22">
        <v>40.909090999999997</v>
      </c>
      <c r="F91" s="22">
        <v>18.181818</v>
      </c>
    </row>
    <row r="92" spans="1:6" x14ac:dyDescent="0.2">
      <c r="A92" s="20" t="s">
        <v>386</v>
      </c>
      <c r="B92" s="21">
        <v>32</v>
      </c>
      <c r="C92" s="22">
        <v>68.75</v>
      </c>
      <c r="D92" s="22">
        <v>3.125</v>
      </c>
      <c r="E92" s="22">
        <v>28.125</v>
      </c>
      <c r="F92" s="22">
        <v>0</v>
      </c>
    </row>
    <row r="93" spans="1:6" x14ac:dyDescent="0.2">
      <c r="A93" s="20" t="s">
        <v>387</v>
      </c>
      <c r="B93" s="21">
        <v>9</v>
      </c>
      <c r="C93" s="22">
        <v>66.666667000000004</v>
      </c>
      <c r="D93" s="22">
        <v>0</v>
      </c>
      <c r="E93" s="22">
        <v>33.333333000000003</v>
      </c>
      <c r="F93" s="22">
        <v>0</v>
      </c>
    </row>
    <row r="94" spans="1:6" x14ac:dyDescent="0.2">
      <c r="A94" s="20" t="s">
        <v>366</v>
      </c>
      <c r="B94" s="21">
        <v>150</v>
      </c>
      <c r="C94" s="22">
        <v>75.333332999999996</v>
      </c>
      <c r="D94" s="22">
        <v>8.6666670000000003</v>
      </c>
      <c r="E94" s="22">
        <v>12.666667</v>
      </c>
      <c r="F94" s="22">
        <v>3.3333330000000001</v>
      </c>
    </row>
    <row r="95" spans="1:6" x14ac:dyDescent="0.2">
      <c r="A95" s="9" t="s">
        <v>388</v>
      </c>
      <c r="B95" s="9"/>
      <c r="C95" s="9"/>
      <c r="D95" s="9"/>
      <c r="E95" s="9"/>
      <c r="F95" s="9"/>
    </row>
    <row r="96" spans="1:6" x14ac:dyDescent="0.2">
      <c r="A96" s="20" t="s">
        <v>184</v>
      </c>
      <c r="B96" s="21">
        <v>54</v>
      </c>
      <c r="C96" s="22">
        <v>66.666667000000004</v>
      </c>
      <c r="D96" s="22">
        <v>11.111110999999999</v>
      </c>
      <c r="E96" s="22">
        <v>12.962963</v>
      </c>
      <c r="F96" s="22">
        <v>9.2592590000000001</v>
      </c>
    </row>
    <row r="97" spans="1:6" x14ac:dyDescent="0.2">
      <c r="A97" s="20" t="s">
        <v>185</v>
      </c>
      <c r="B97" s="21">
        <v>196</v>
      </c>
      <c r="C97" s="22">
        <v>68.367346999999995</v>
      </c>
      <c r="D97" s="22">
        <v>8.1632650000000009</v>
      </c>
      <c r="E97" s="22">
        <v>20.408162999999998</v>
      </c>
      <c r="F97" s="22">
        <v>3.0612240000000002</v>
      </c>
    </row>
    <row r="98" spans="1:6" x14ac:dyDescent="0.2">
      <c r="A98" s="20" t="s">
        <v>186</v>
      </c>
      <c r="B98" s="21">
        <v>310</v>
      </c>
      <c r="C98" s="22">
        <v>76.129031999999995</v>
      </c>
      <c r="D98" s="22">
        <v>4.8387099999999998</v>
      </c>
      <c r="E98" s="22">
        <v>16.774194000000001</v>
      </c>
      <c r="F98" s="22">
        <v>2.2580650000000002</v>
      </c>
    </row>
    <row r="99" spans="1:6" x14ac:dyDescent="0.2">
      <c r="A99" s="20" t="s">
        <v>187</v>
      </c>
      <c r="B99" s="21">
        <v>385</v>
      </c>
      <c r="C99" s="22">
        <v>78.701299000000006</v>
      </c>
      <c r="D99" s="22">
        <v>7.0129869999999999</v>
      </c>
      <c r="E99" s="22">
        <v>10.909091</v>
      </c>
      <c r="F99" s="22">
        <v>3.3766229999999999</v>
      </c>
    </row>
    <row r="100" spans="1:6" x14ac:dyDescent="0.2">
      <c r="A100" s="20" t="s">
        <v>188</v>
      </c>
      <c r="B100" s="21">
        <v>361</v>
      </c>
      <c r="C100" s="22">
        <v>80.886426999999998</v>
      </c>
      <c r="D100" s="22">
        <v>5.5401660000000001</v>
      </c>
      <c r="E100" s="22">
        <v>11.634349</v>
      </c>
      <c r="F100" s="22">
        <v>1.9390579999999999</v>
      </c>
    </row>
    <row r="101" spans="1:6" x14ac:dyDescent="0.2">
      <c r="A101" s="20" t="s">
        <v>189</v>
      </c>
      <c r="B101" s="21">
        <v>315</v>
      </c>
      <c r="C101" s="22">
        <v>80.952381000000003</v>
      </c>
      <c r="D101" s="22">
        <v>6.984127</v>
      </c>
      <c r="E101" s="22">
        <v>8.8888890000000007</v>
      </c>
      <c r="F101" s="22">
        <v>3.1746029999999998</v>
      </c>
    </row>
    <row r="102" spans="1:6" x14ac:dyDescent="0.2">
      <c r="A102" s="20" t="s">
        <v>190</v>
      </c>
      <c r="B102" s="21">
        <v>364</v>
      </c>
      <c r="C102" s="22">
        <v>86.813186999999999</v>
      </c>
      <c r="D102" s="22">
        <v>3.8461539999999999</v>
      </c>
      <c r="E102" s="22">
        <v>8.2417580000000008</v>
      </c>
      <c r="F102" s="22">
        <v>1.0989009999999999</v>
      </c>
    </row>
    <row r="103" spans="1:6" x14ac:dyDescent="0.2">
      <c r="A103" s="20" t="s">
        <v>191</v>
      </c>
      <c r="B103" s="21">
        <v>267</v>
      </c>
      <c r="C103" s="22">
        <v>83.895131000000006</v>
      </c>
      <c r="D103" s="22">
        <v>5.2434459999999996</v>
      </c>
      <c r="E103" s="22">
        <v>8.9887639999999998</v>
      </c>
      <c r="F103" s="22">
        <v>1.8726590000000001</v>
      </c>
    </row>
    <row r="104" spans="1:6" x14ac:dyDescent="0.2">
      <c r="A104" s="20" t="s">
        <v>192</v>
      </c>
      <c r="B104" s="21">
        <v>90</v>
      </c>
      <c r="C104" s="22">
        <v>82.222222000000002</v>
      </c>
      <c r="D104" s="22">
        <v>2.2222219999999999</v>
      </c>
      <c r="E104" s="22">
        <v>15.555555999999999</v>
      </c>
      <c r="F104" s="22">
        <v>0</v>
      </c>
    </row>
    <row r="105" spans="1:6" x14ac:dyDescent="0.2">
      <c r="A105" s="20" t="s">
        <v>193</v>
      </c>
      <c r="B105" s="21">
        <v>94</v>
      </c>
      <c r="C105" s="22">
        <v>86.170213000000004</v>
      </c>
      <c r="D105" s="22">
        <v>3.1914889999999998</v>
      </c>
      <c r="E105" s="22">
        <v>7.446809</v>
      </c>
      <c r="F105" s="22">
        <v>3.1914889999999998</v>
      </c>
    </row>
    <row r="106" spans="1:6" x14ac:dyDescent="0.2">
      <c r="A106" s="20" t="s">
        <v>389</v>
      </c>
      <c r="B106" s="21">
        <v>47</v>
      </c>
      <c r="C106" s="22">
        <v>68.085105999999996</v>
      </c>
      <c r="D106" s="22">
        <v>10.638298000000001</v>
      </c>
      <c r="E106" s="22">
        <v>17.021277000000001</v>
      </c>
      <c r="F106" s="22">
        <v>4.2553190000000001</v>
      </c>
    </row>
    <row r="107" spans="1:6" x14ac:dyDescent="0.2">
      <c r="A107" s="20" t="s">
        <v>366</v>
      </c>
      <c r="B107" s="21">
        <v>194</v>
      </c>
      <c r="C107" s="22">
        <v>67.010309000000007</v>
      </c>
      <c r="D107" s="22">
        <v>10.824742000000001</v>
      </c>
      <c r="E107" s="22">
        <v>16.494845000000002</v>
      </c>
      <c r="F107" s="22">
        <v>5.6701030000000001</v>
      </c>
    </row>
    <row r="108" spans="1:6" x14ac:dyDescent="0.2">
      <c r="A108" s="9" t="s">
        <v>390</v>
      </c>
      <c r="B108" s="9"/>
      <c r="C108" s="9"/>
      <c r="D108" s="9"/>
      <c r="E108" s="9"/>
      <c r="F108" s="9"/>
    </row>
    <row r="109" spans="1:6" x14ac:dyDescent="0.2">
      <c r="A109" s="20" t="s">
        <v>391</v>
      </c>
      <c r="B109" s="21">
        <v>633</v>
      </c>
      <c r="C109" s="22">
        <v>80.094786999999997</v>
      </c>
      <c r="D109" s="22">
        <v>5.5292260000000004</v>
      </c>
      <c r="E109" s="22">
        <v>12.006319</v>
      </c>
      <c r="F109" s="22">
        <v>2.3696679999999999</v>
      </c>
    </row>
    <row r="110" spans="1:6" x14ac:dyDescent="0.2">
      <c r="A110" s="20" t="s">
        <v>392</v>
      </c>
      <c r="B110" s="21">
        <v>1123</v>
      </c>
      <c r="C110" s="22">
        <v>78.005342999999996</v>
      </c>
      <c r="D110" s="22">
        <v>6.6785399999999999</v>
      </c>
      <c r="E110" s="22">
        <v>12.555654000000001</v>
      </c>
      <c r="F110" s="22">
        <v>2.7604630000000001</v>
      </c>
    </row>
    <row r="111" spans="1:6" x14ac:dyDescent="0.2">
      <c r="A111" s="20" t="s">
        <v>393</v>
      </c>
      <c r="B111" s="21">
        <v>660</v>
      </c>
      <c r="C111" s="22">
        <v>78.030303000000004</v>
      </c>
      <c r="D111" s="22">
        <v>6.3636359999999996</v>
      </c>
      <c r="E111" s="22">
        <v>12.424242</v>
      </c>
      <c r="F111" s="22">
        <v>3.1818179999999998</v>
      </c>
    </row>
    <row r="112" spans="1:6" x14ac:dyDescent="0.2">
      <c r="A112" s="20" t="s">
        <v>394</v>
      </c>
      <c r="B112" s="21">
        <v>261</v>
      </c>
      <c r="C112" s="22">
        <v>82.375478999999999</v>
      </c>
      <c r="D112" s="22">
        <v>4.9808430000000001</v>
      </c>
      <c r="E112" s="22">
        <v>10.344828</v>
      </c>
      <c r="F112" s="22">
        <v>2.298851</v>
      </c>
    </row>
    <row r="113" spans="1:6" x14ac:dyDescent="0.2">
      <c r="A113" s="9" t="s">
        <v>395</v>
      </c>
      <c r="B113" s="9"/>
      <c r="C113" s="9"/>
      <c r="D113" s="9"/>
      <c r="E113" s="9"/>
      <c r="F113" s="9"/>
    </row>
    <row r="114" spans="1:6" x14ac:dyDescent="0.2">
      <c r="A114" s="20" t="s">
        <v>396</v>
      </c>
      <c r="B114" s="21">
        <v>329</v>
      </c>
      <c r="C114" s="22">
        <v>78.115502000000006</v>
      </c>
      <c r="D114" s="22">
        <v>5.7750760000000003</v>
      </c>
      <c r="E114" s="22">
        <v>13.069909000000001</v>
      </c>
      <c r="F114" s="22">
        <v>3.039514</v>
      </c>
    </row>
    <row r="115" spans="1:6" x14ac:dyDescent="0.2">
      <c r="A115" s="20" t="s">
        <v>397</v>
      </c>
      <c r="B115" s="21">
        <v>828</v>
      </c>
      <c r="C115" s="22">
        <v>81.280192999999997</v>
      </c>
      <c r="D115" s="22">
        <v>4.9516910000000003</v>
      </c>
      <c r="E115" s="22">
        <v>11.111110999999999</v>
      </c>
      <c r="F115" s="22">
        <v>2.6570049999999998</v>
      </c>
    </row>
    <row r="116" spans="1:6" x14ac:dyDescent="0.2">
      <c r="A116" s="20" t="s">
        <v>879</v>
      </c>
      <c r="B116" s="21">
        <v>499</v>
      </c>
      <c r="C116" s="22">
        <v>77.955911999999998</v>
      </c>
      <c r="D116" s="22">
        <v>7.0140279999999997</v>
      </c>
      <c r="E116" s="22">
        <v>12.224449</v>
      </c>
      <c r="F116" s="22">
        <v>2.8056109999999999</v>
      </c>
    </row>
    <row r="117" spans="1:6" x14ac:dyDescent="0.2">
      <c r="A117" s="20" t="s">
        <v>398</v>
      </c>
      <c r="B117" s="21">
        <v>468</v>
      </c>
      <c r="C117" s="22">
        <v>76.709401999999997</v>
      </c>
      <c r="D117" s="22">
        <v>8.3333329999999997</v>
      </c>
      <c r="E117" s="22">
        <v>12.606838</v>
      </c>
      <c r="F117" s="22">
        <v>2.3504269999999998</v>
      </c>
    </row>
    <row r="118" spans="1:6" x14ac:dyDescent="0.2">
      <c r="A118" s="20" t="s">
        <v>399</v>
      </c>
      <c r="B118" s="21">
        <v>257</v>
      </c>
      <c r="C118" s="22">
        <v>77.431906999999995</v>
      </c>
      <c r="D118" s="22">
        <v>6.6147859999999996</v>
      </c>
      <c r="E118" s="22">
        <v>13.229571999999999</v>
      </c>
      <c r="F118" s="22">
        <v>2.723735</v>
      </c>
    </row>
    <row r="119" spans="1:6" x14ac:dyDescent="0.2">
      <c r="A119" s="20" t="s">
        <v>400</v>
      </c>
      <c r="B119" s="21">
        <v>296</v>
      </c>
      <c r="C119" s="22">
        <v>79.729730000000004</v>
      </c>
      <c r="D119" s="22">
        <v>4.72973</v>
      </c>
      <c r="E119" s="22">
        <v>12.5</v>
      </c>
      <c r="F119" s="22">
        <v>3.0405410000000002</v>
      </c>
    </row>
    <row r="120" spans="1:6" x14ac:dyDescent="0.2">
      <c r="A120" s="9" t="s">
        <v>401</v>
      </c>
      <c r="B120" s="9"/>
      <c r="C120" s="9"/>
      <c r="D120" s="9"/>
      <c r="E120" s="9"/>
      <c r="F120" s="9"/>
    </row>
    <row r="121" spans="1:6" x14ac:dyDescent="0.2">
      <c r="A121" s="20" t="s">
        <v>878</v>
      </c>
      <c r="B121" s="21">
        <v>116</v>
      </c>
      <c r="C121" s="22">
        <v>72.413792999999998</v>
      </c>
      <c r="D121" s="22">
        <v>7.7586209999999998</v>
      </c>
      <c r="E121" s="22">
        <v>14.655172</v>
      </c>
      <c r="F121" s="22">
        <v>5.1724139999999998</v>
      </c>
    </row>
    <row r="122" spans="1:6" x14ac:dyDescent="0.2">
      <c r="A122" s="20" t="s">
        <v>402</v>
      </c>
      <c r="B122" s="21">
        <v>213</v>
      </c>
      <c r="C122" s="22">
        <v>81.220657000000003</v>
      </c>
      <c r="D122" s="22">
        <v>4.6948359999999996</v>
      </c>
      <c r="E122" s="22">
        <v>12.206573000000001</v>
      </c>
      <c r="F122" s="22">
        <v>1.877934</v>
      </c>
    </row>
    <row r="123" spans="1:6" x14ac:dyDescent="0.2">
      <c r="A123" s="20" t="s">
        <v>397</v>
      </c>
      <c r="B123" s="21">
        <v>828</v>
      </c>
      <c r="C123" s="22">
        <v>81.280192999999997</v>
      </c>
      <c r="D123" s="22">
        <v>4.9516910000000003</v>
      </c>
      <c r="E123" s="22">
        <v>11.111110999999999</v>
      </c>
      <c r="F123" s="22">
        <v>2.6570049999999998</v>
      </c>
    </row>
    <row r="124" spans="1:6" x14ac:dyDescent="0.2">
      <c r="A124" s="20" t="s">
        <v>403</v>
      </c>
      <c r="B124" s="21">
        <v>133</v>
      </c>
      <c r="C124" s="22">
        <v>78.195488999999995</v>
      </c>
      <c r="D124" s="22">
        <v>3.759398</v>
      </c>
      <c r="E124" s="22">
        <v>13.533835</v>
      </c>
      <c r="F124" s="22">
        <v>4.5112779999999999</v>
      </c>
    </row>
    <row r="125" spans="1:6" x14ac:dyDescent="0.2">
      <c r="A125" s="20" t="s">
        <v>404</v>
      </c>
      <c r="B125" s="21">
        <v>120</v>
      </c>
      <c r="C125" s="22">
        <v>83.333332999999996</v>
      </c>
      <c r="D125" s="22">
        <v>4.1666670000000003</v>
      </c>
      <c r="E125" s="22">
        <v>10.833333</v>
      </c>
      <c r="F125" s="22">
        <v>1.6666669999999999</v>
      </c>
    </row>
    <row r="126" spans="1:6" x14ac:dyDescent="0.2">
      <c r="A126" s="20" t="s">
        <v>405</v>
      </c>
      <c r="B126" s="21">
        <v>246</v>
      </c>
      <c r="C126" s="22">
        <v>75.203252000000006</v>
      </c>
      <c r="D126" s="22">
        <v>10.162602</v>
      </c>
      <c r="E126" s="22">
        <v>12.195122</v>
      </c>
      <c r="F126" s="22">
        <v>2.4390239999999999</v>
      </c>
    </row>
    <row r="127" spans="1:6" x14ac:dyDescent="0.2">
      <c r="A127" s="20" t="s">
        <v>398</v>
      </c>
      <c r="B127" s="21">
        <v>468</v>
      </c>
      <c r="C127" s="22">
        <v>76.709401999999997</v>
      </c>
      <c r="D127" s="22">
        <v>8.3333329999999997</v>
      </c>
      <c r="E127" s="22">
        <v>12.606838</v>
      </c>
      <c r="F127" s="22">
        <v>2.3504269999999998</v>
      </c>
    </row>
    <row r="128" spans="1:6" x14ac:dyDescent="0.2">
      <c r="A128" s="20" t="s">
        <v>406</v>
      </c>
      <c r="B128" s="21">
        <v>180</v>
      </c>
      <c r="C128" s="22">
        <v>78.888889000000006</v>
      </c>
      <c r="D128" s="22">
        <v>5.5555560000000002</v>
      </c>
      <c r="E128" s="22">
        <v>11.666667</v>
      </c>
      <c r="F128" s="22">
        <v>3.8888889999999998</v>
      </c>
    </row>
    <row r="129" spans="1:6" x14ac:dyDescent="0.2">
      <c r="A129" s="20" t="s">
        <v>407</v>
      </c>
      <c r="B129" s="21">
        <v>77</v>
      </c>
      <c r="C129" s="22">
        <v>74.025974000000005</v>
      </c>
      <c r="D129" s="22">
        <v>9.0909089999999999</v>
      </c>
      <c r="E129" s="22">
        <v>16.883116999999999</v>
      </c>
      <c r="F129" s="22">
        <v>0</v>
      </c>
    </row>
    <row r="130" spans="1:6" x14ac:dyDescent="0.2">
      <c r="A130" s="33" t="s">
        <v>400</v>
      </c>
      <c r="B130" s="34">
        <v>296</v>
      </c>
      <c r="C130" s="35">
        <v>79.729730000000004</v>
      </c>
      <c r="D130" s="35">
        <v>4.72973</v>
      </c>
      <c r="E130" s="35">
        <v>12.5</v>
      </c>
      <c r="F130" s="35">
        <v>3.0405410000000002</v>
      </c>
    </row>
  </sheetData>
  <phoneticPr fontId="2"/>
  <pageMargins left="0.75" right="0.75" top="1" bottom="1" header="0.5" footer="0.5"/>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FE7DE-3968-42D3-AE79-D75DC5E384CC}">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HYPERLINK("#'目次'!B21","[15]")</f>
        <v>[15]</v>
      </c>
      <c r="B2" s="23" t="s">
        <v>334</v>
      </c>
    </row>
    <row r="3" spans="1:6" x14ac:dyDescent="0.2">
      <c r="A3" s="7" t="s">
        <v>3</v>
      </c>
      <c r="B3" s="8" t="s">
        <v>5</v>
      </c>
    </row>
    <row r="4" spans="1:6" x14ac:dyDescent="0.2">
      <c r="A4" s="7" t="s">
        <v>3</v>
      </c>
      <c r="B4" s="8" t="s">
        <v>9</v>
      </c>
    </row>
    <row r="5" spans="1:6" s="18" customFormat="1" ht="25.2" x14ac:dyDescent="0.2">
      <c r="A5" s="16" t="s">
        <v>3</v>
      </c>
      <c r="B5" s="17" t="s">
        <v>335</v>
      </c>
      <c r="C5" s="17" t="s">
        <v>380</v>
      </c>
      <c r="D5" s="17" t="s">
        <v>431</v>
      </c>
      <c r="E5" s="17" t="s">
        <v>432</v>
      </c>
      <c r="F5" s="17" t="s">
        <v>366</v>
      </c>
    </row>
    <row r="6" spans="1:6" x14ac:dyDescent="0.2">
      <c r="A6" s="19" t="s">
        <v>338</v>
      </c>
      <c r="B6" s="10">
        <v>2677</v>
      </c>
      <c r="C6" s="13">
        <v>75.494956999999999</v>
      </c>
      <c r="D6" s="13">
        <v>12.73814</v>
      </c>
      <c r="E6" s="13">
        <v>9.7497199999999999</v>
      </c>
      <c r="F6" s="13">
        <v>2.0171830000000002</v>
      </c>
    </row>
    <row r="7" spans="1:6" x14ac:dyDescent="0.2">
      <c r="A7" s="9" t="s">
        <v>339</v>
      </c>
      <c r="B7" s="9"/>
      <c r="C7" s="9"/>
      <c r="D7" s="9"/>
      <c r="E7" s="9"/>
      <c r="F7" s="9"/>
    </row>
    <row r="8" spans="1:6" x14ac:dyDescent="0.2">
      <c r="A8" s="20" t="s">
        <v>340</v>
      </c>
      <c r="B8" s="21">
        <v>1277</v>
      </c>
      <c r="C8" s="22">
        <v>69.616287999999997</v>
      </c>
      <c r="D8" s="22">
        <v>19.812059999999999</v>
      </c>
      <c r="E8" s="22">
        <v>8.6139390000000002</v>
      </c>
      <c r="F8" s="22">
        <v>1.957713</v>
      </c>
    </row>
    <row r="9" spans="1:6" x14ac:dyDescent="0.2">
      <c r="A9" s="20" t="s">
        <v>341</v>
      </c>
      <c r="B9" s="21">
        <v>1400</v>
      </c>
      <c r="C9" s="22">
        <v>80.857142999999994</v>
      </c>
      <c r="D9" s="22">
        <v>6.2857139999999996</v>
      </c>
      <c r="E9" s="22">
        <v>10.785714</v>
      </c>
      <c r="F9" s="22">
        <v>2.0714290000000002</v>
      </c>
    </row>
    <row r="10" spans="1:6" x14ac:dyDescent="0.2">
      <c r="A10" s="9" t="s">
        <v>342</v>
      </c>
      <c r="B10" s="9"/>
      <c r="C10" s="9"/>
      <c r="D10" s="9"/>
      <c r="E10" s="9"/>
      <c r="F10" s="9"/>
    </row>
    <row r="11" spans="1:6" x14ac:dyDescent="0.2">
      <c r="A11" s="20" t="s">
        <v>343</v>
      </c>
      <c r="B11" s="21">
        <v>610</v>
      </c>
      <c r="C11" s="22">
        <v>86.393443000000005</v>
      </c>
      <c r="D11" s="22">
        <v>10.163933999999999</v>
      </c>
      <c r="E11" s="22">
        <v>2.622951</v>
      </c>
      <c r="F11" s="22">
        <v>0.81967199999999996</v>
      </c>
    </row>
    <row r="12" spans="1:6" x14ac:dyDescent="0.2">
      <c r="A12" s="20" t="s">
        <v>344</v>
      </c>
      <c r="B12" s="21">
        <v>755</v>
      </c>
      <c r="C12" s="22">
        <v>82.384106000000003</v>
      </c>
      <c r="D12" s="22">
        <v>12.05298</v>
      </c>
      <c r="E12" s="22">
        <v>4.1059599999999996</v>
      </c>
      <c r="F12" s="22">
        <v>1.4569540000000001</v>
      </c>
    </row>
    <row r="13" spans="1:6" x14ac:dyDescent="0.2">
      <c r="A13" s="20" t="s">
        <v>345</v>
      </c>
      <c r="B13" s="21">
        <v>601</v>
      </c>
      <c r="C13" s="22">
        <v>76.039933000000005</v>
      </c>
      <c r="D13" s="22">
        <v>14.475873999999999</v>
      </c>
      <c r="E13" s="22">
        <v>6.988353</v>
      </c>
      <c r="F13" s="22">
        <v>2.4958399999999998</v>
      </c>
    </row>
    <row r="14" spans="1:6" x14ac:dyDescent="0.2">
      <c r="A14" s="20" t="s">
        <v>346</v>
      </c>
      <c r="B14" s="21">
        <v>425</v>
      </c>
      <c r="C14" s="22">
        <v>64.235293999999996</v>
      </c>
      <c r="D14" s="22">
        <v>15.294117999999999</v>
      </c>
      <c r="E14" s="22">
        <v>17.411764999999999</v>
      </c>
      <c r="F14" s="22">
        <v>3.058824</v>
      </c>
    </row>
    <row r="15" spans="1:6" x14ac:dyDescent="0.2">
      <c r="A15" s="20" t="s">
        <v>347</v>
      </c>
      <c r="B15" s="21">
        <v>217</v>
      </c>
      <c r="C15" s="22">
        <v>56.682028000000003</v>
      </c>
      <c r="D15" s="22">
        <v>10.138249</v>
      </c>
      <c r="E15" s="22">
        <v>29.953917000000001</v>
      </c>
      <c r="F15" s="22">
        <v>3.225806</v>
      </c>
    </row>
    <row r="16" spans="1:6" x14ac:dyDescent="0.2">
      <c r="A16" s="20" t="s">
        <v>348</v>
      </c>
      <c r="B16" s="21">
        <v>56</v>
      </c>
      <c r="C16" s="22">
        <v>32.142856999999999</v>
      </c>
      <c r="D16" s="22">
        <v>19.642856999999999</v>
      </c>
      <c r="E16" s="22">
        <v>42.857143000000001</v>
      </c>
      <c r="F16" s="22">
        <v>5.3571429999999998</v>
      </c>
    </row>
    <row r="17" spans="1:6" x14ac:dyDescent="0.2">
      <c r="A17" s="20" t="s">
        <v>349</v>
      </c>
      <c r="B17" s="21">
        <v>13</v>
      </c>
      <c r="C17" s="22">
        <v>7.6923079999999997</v>
      </c>
      <c r="D17" s="22">
        <v>23.076923000000001</v>
      </c>
      <c r="E17" s="22">
        <v>69.230768999999995</v>
      </c>
      <c r="F17" s="22">
        <v>0</v>
      </c>
    </row>
    <row r="18" spans="1:6" x14ac:dyDescent="0.2">
      <c r="A18" s="20" t="s">
        <v>350</v>
      </c>
      <c r="B18" s="21">
        <v>1365</v>
      </c>
      <c r="C18" s="22">
        <v>84.175824000000006</v>
      </c>
      <c r="D18" s="22">
        <v>11.208791</v>
      </c>
      <c r="E18" s="22">
        <v>3.4432230000000001</v>
      </c>
      <c r="F18" s="22">
        <v>1.172161</v>
      </c>
    </row>
    <row r="19" spans="1:6" x14ac:dyDescent="0.2">
      <c r="A19" s="20" t="s">
        <v>351</v>
      </c>
      <c r="B19" s="21">
        <v>1026</v>
      </c>
      <c r="C19" s="22">
        <v>71.150097000000002</v>
      </c>
      <c r="D19" s="22">
        <v>14.814814999999999</v>
      </c>
      <c r="E19" s="22">
        <v>11.306043000000001</v>
      </c>
      <c r="F19" s="22">
        <v>2.7290450000000002</v>
      </c>
    </row>
    <row r="20" spans="1:6" x14ac:dyDescent="0.2">
      <c r="A20" s="20" t="s">
        <v>352</v>
      </c>
      <c r="B20" s="21">
        <v>286</v>
      </c>
      <c r="C20" s="22">
        <v>49.650350000000003</v>
      </c>
      <c r="D20" s="22">
        <v>12.587413</v>
      </c>
      <c r="E20" s="22">
        <v>34.265734000000002</v>
      </c>
      <c r="F20" s="22">
        <v>3.4965030000000001</v>
      </c>
    </row>
    <row r="21" spans="1:6" x14ac:dyDescent="0.2">
      <c r="A21" s="20" t="s">
        <v>353</v>
      </c>
      <c r="B21" s="21">
        <v>1312</v>
      </c>
      <c r="C21" s="22">
        <v>66.463414999999998</v>
      </c>
      <c r="D21" s="22">
        <v>14.329268000000001</v>
      </c>
      <c r="E21" s="22">
        <v>16.310976</v>
      </c>
      <c r="F21" s="22">
        <v>2.8963410000000001</v>
      </c>
    </row>
    <row r="22" spans="1:6" x14ac:dyDescent="0.2">
      <c r="A22" s="9" t="s">
        <v>354</v>
      </c>
      <c r="B22" s="10">
        <v>298</v>
      </c>
      <c r="C22" s="13">
        <v>77.852349000000004</v>
      </c>
      <c r="D22" s="13">
        <v>18.791945999999999</v>
      </c>
      <c r="E22" s="13">
        <v>3.0201340000000001</v>
      </c>
      <c r="F22" s="13">
        <v>0.33556999999999998</v>
      </c>
    </row>
    <row r="23" spans="1:6" x14ac:dyDescent="0.2">
      <c r="A23" s="20" t="s">
        <v>344</v>
      </c>
      <c r="B23" s="21">
        <v>388</v>
      </c>
      <c r="C23" s="22">
        <v>75.515463999999994</v>
      </c>
      <c r="D23" s="22">
        <v>18.556701</v>
      </c>
      <c r="E23" s="22">
        <v>4.6391749999999998</v>
      </c>
      <c r="F23" s="22">
        <v>1.2886599999999999</v>
      </c>
    </row>
    <row r="24" spans="1:6" x14ac:dyDescent="0.2">
      <c r="A24" s="20" t="s">
        <v>345</v>
      </c>
      <c r="B24" s="21">
        <v>299</v>
      </c>
      <c r="C24" s="22">
        <v>65.551839000000001</v>
      </c>
      <c r="D24" s="22">
        <v>24.414715999999999</v>
      </c>
      <c r="E24" s="22">
        <v>7.0234110000000003</v>
      </c>
      <c r="F24" s="22">
        <v>3.010033</v>
      </c>
    </row>
    <row r="25" spans="1:6" x14ac:dyDescent="0.2">
      <c r="A25" s="20" t="s">
        <v>346</v>
      </c>
      <c r="B25" s="21">
        <v>192</v>
      </c>
      <c r="C25" s="22">
        <v>57.8125</v>
      </c>
      <c r="D25" s="22">
        <v>20.3125</v>
      </c>
      <c r="E25" s="22">
        <v>18.229167</v>
      </c>
      <c r="F25" s="22">
        <v>3.6458330000000001</v>
      </c>
    </row>
    <row r="26" spans="1:6" x14ac:dyDescent="0.2">
      <c r="A26" s="20" t="s">
        <v>347</v>
      </c>
      <c r="B26" s="21">
        <v>77</v>
      </c>
      <c r="C26" s="22">
        <v>61.038961</v>
      </c>
      <c r="D26" s="22">
        <v>12.987012999999999</v>
      </c>
      <c r="E26" s="22">
        <v>23.376622999999999</v>
      </c>
      <c r="F26" s="22">
        <v>2.5974029999999999</v>
      </c>
    </row>
    <row r="27" spans="1:6" x14ac:dyDescent="0.2">
      <c r="A27" s="20" t="s">
        <v>348</v>
      </c>
      <c r="B27" s="21">
        <v>19</v>
      </c>
      <c r="C27" s="22">
        <v>52.631579000000002</v>
      </c>
      <c r="D27" s="22">
        <v>15.789474</v>
      </c>
      <c r="E27" s="22">
        <v>26.315788999999999</v>
      </c>
      <c r="F27" s="22">
        <v>5.2631579999999998</v>
      </c>
    </row>
    <row r="28" spans="1:6" x14ac:dyDescent="0.2">
      <c r="A28" s="20" t="s">
        <v>349</v>
      </c>
      <c r="B28" s="21">
        <v>4</v>
      </c>
      <c r="C28" s="22">
        <v>0</v>
      </c>
      <c r="D28" s="22">
        <v>0</v>
      </c>
      <c r="E28" s="22">
        <v>100</v>
      </c>
      <c r="F28" s="22">
        <v>0</v>
      </c>
    </row>
    <row r="29" spans="1:6" x14ac:dyDescent="0.2">
      <c r="A29" s="20" t="s">
        <v>350</v>
      </c>
      <c r="B29" s="21">
        <v>686</v>
      </c>
      <c r="C29" s="22">
        <v>76.530612000000005</v>
      </c>
      <c r="D29" s="22">
        <v>18.658892000000002</v>
      </c>
      <c r="E29" s="22">
        <v>3.9358599999999999</v>
      </c>
      <c r="F29" s="22">
        <v>0.87463599999999997</v>
      </c>
    </row>
    <row r="30" spans="1:6" x14ac:dyDescent="0.2">
      <c r="A30" s="20" t="s">
        <v>351</v>
      </c>
      <c r="B30" s="21">
        <v>491</v>
      </c>
      <c r="C30" s="22">
        <v>62.525458</v>
      </c>
      <c r="D30" s="22">
        <v>22.810590999999999</v>
      </c>
      <c r="E30" s="22">
        <v>11.405295000000001</v>
      </c>
      <c r="F30" s="22">
        <v>3.2586560000000002</v>
      </c>
    </row>
    <row r="31" spans="1:6" x14ac:dyDescent="0.2">
      <c r="A31" s="20" t="s">
        <v>352</v>
      </c>
      <c r="B31" s="21">
        <v>100</v>
      </c>
      <c r="C31" s="22">
        <v>57</v>
      </c>
      <c r="D31" s="22">
        <v>13</v>
      </c>
      <c r="E31" s="22">
        <v>27</v>
      </c>
      <c r="F31" s="22">
        <v>3</v>
      </c>
    </row>
    <row r="32" spans="1:6" x14ac:dyDescent="0.2">
      <c r="A32" s="20" t="s">
        <v>353</v>
      </c>
      <c r="B32" s="21">
        <v>591</v>
      </c>
      <c r="C32" s="22">
        <v>61.590525</v>
      </c>
      <c r="D32" s="22">
        <v>21.150592</v>
      </c>
      <c r="E32" s="22">
        <v>14.043993</v>
      </c>
      <c r="F32" s="22">
        <v>3.21489</v>
      </c>
    </row>
    <row r="33" spans="1:6" x14ac:dyDescent="0.2">
      <c r="A33" s="9" t="s">
        <v>355</v>
      </c>
      <c r="B33" s="10">
        <v>312</v>
      </c>
      <c r="C33" s="13">
        <v>94.551282</v>
      </c>
      <c r="D33" s="13">
        <v>1.9230769999999999</v>
      </c>
      <c r="E33" s="13">
        <v>2.2435900000000002</v>
      </c>
      <c r="F33" s="13">
        <v>1.2820510000000001</v>
      </c>
    </row>
    <row r="34" spans="1:6" x14ac:dyDescent="0.2">
      <c r="A34" s="20" t="s">
        <v>344</v>
      </c>
      <c r="B34" s="21">
        <v>367</v>
      </c>
      <c r="C34" s="22">
        <v>89.645776999999995</v>
      </c>
      <c r="D34" s="22">
        <v>5.1771120000000002</v>
      </c>
      <c r="E34" s="22">
        <v>3.5422340000000001</v>
      </c>
      <c r="F34" s="22">
        <v>1.6348769999999999</v>
      </c>
    </row>
    <row r="35" spans="1:6" x14ac:dyDescent="0.2">
      <c r="A35" s="20" t="s">
        <v>345</v>
      </c>
      <c r="B35" s="21">
        <v>302</v>
      </c>
      <c r="C35" s="22">
        <v>86.423840999999996</v>
      </c>
      <c r="D35" s="22">
        <v>4.6357619999999997</v>
      </c>
      <c r="E35" s="22">
        <v>6.9536420000000003</v>
      </c>
      <c r="F35" s="22">
        <v>1.986755</v>
      </c>
    </row>
    <row r="36" spans="1:6" x14ac:dyDescent="0.2">
      <c r="A36" s="20" t="s">
        <v>346</v>
      </c>
      <c r="B36" s="21">
        <v>233</v>
      </c>
      <c r="C36" s="22">
        <v>69.527896999999996</v>
      </c>
      <c r="D36" s="22">
        <v>11.158798000000001</v>
      </c>
      <c r="E36" s="22">
        <v>16.738197</v>
      </c>
      <c r="F36" s="22">
        <v>2.575107</v>
      </c>
    </row>
    <row r="37" spans="1:6" x14ac:dyDescent="0.2">
      <c r="A37" s="20" t="s">
        <v>347</v>
      </c>
      <c r="B37" s="21">
        <v>140</v>
      </c>
      <c r="C37" s="22">
        <v>54.285713999999999</v>
      </c>
      <c r="D37" s="22">
        <v>8.5714290000000002</v>
      </c>
      <c r="E37" s="22">
        <v>33.571429000000002</v>
      </c>
      <c r="F37" s="22">
        <v>3.5714290000000002</v>
      </c>
    </row>
    <row r="38" spans="1:6" x14ac:dyDescent="0.2">
      <c r="A38" s="20" t="s">
        <v>348</v>
      </c>
      <c r="B38" s="21">
        <v>37</v>
      </c>
      <c r="C38" s="22">
        <v>21.621621999999999</v>
      </c>
      <c r="D38" s="22">
        <v>21.621621999999999</v>
      </c>
      <c r="E38" s="22">
        <v>51.351351000000001</v>
      </c>
      <c r="F38" s="22">
        <v>5.405405</v>
      </c>
    </row>
    <row r="39" spans="1:6" x14ac:dyDescent="0.2">
      <c r="A39" s="20" t="s">
        <v>349</v>
      </c>
      <c r="B39" s="21">
        <v>9</v>
      </c>
      <c r="C39" s="22">
        <v>11.111110999999999</v>
      </c>
      <c r="D39" s="22">
        <v>33.333333000000003</v>
      </c>
      <c r="E39" s="22">
        <v>55.555556000000003</v>
      </c>
      <c r="F39" s="22">
        <v>0</v>
      </c>
    </row>
    <row r="40" spans="1:6" x14ac:dyDescent="0.2">
      <c r="A40" s="20" t="s">
        <v>350</v>
      </c>
      <c r="B40" s="21">
        <v>679</v>
      </c>
      <c r="C40" s="22">
        <v>91.899852999999993</v>
      </c>
      <c r="D40" s="22">
        <v>3.6818849999999999</v>
      </c>
      <c r="E40" s="22">
        <v>2.9455079999999998</v>
      </c>
      <c r="F40" s="22">
        <v>1.4727539999999999</v>
      </c>
    </row>
    <row r="41" spans="1:6" x14ac:dyDescent="0.2">
      <c r="A41" s="20" t="s">
        <v>351</v>
      </c>
      <c r="B41" s="21">
        <v>535</v>
      </c>
      <c r="C41" s="22">
        <v>79.065421000000001</v>
      </c>
      <c r="D41" s="22">
        <v>7.4766360000000001</v>
      </c>
      <c r="E41" s="22">
        <v>11.214953</v>
      </c>
      <c r="F41" s="22">
        <v>2.242991</v>
      </c>
    </row>
    <row r="42" spans="1:6" x14ac:dyDescent="0.2">
      <c r="A42" s="20" t="s">
        <v>352</v>
      </c>
      <c r="B42" s="21">
        <v>186</v>
      </c>
      <c r="C42" s="22">
        <v>45.698925000000003</v>
      </c>
      <c r="D42" s="22">
        <v>12.365591</v>
      </c>
      <c r="E42" s="22">
        <v>38.172043000000002</v>
      </c>
      <c r="F42" s="22">
        <v>3.7634409999999998</v>
      </c>
    </row>
    <row r="43" spans="1:6" x14ac:dyDescent="0.2">
      <c r="A43" s="20" t="s">
        <v>353</v>
      </c>
      <c r="B43" s="21">
        <v>721</v>
      </c>
      <c r="C43" s="22">
        <v>70.457697999999993</v>
      </c>
      <c r="D43" s="22">
        <v>8.7378640000000001</v>
      </c>
      <c r="E43" s="22">
        <v>18.169208999999999</v>
      </c>
      <c r="F43" s="22">
        <v>2.6352289999999998</v>
      </c>
    </row>
    <row r="44" spans="1:6" x14ac:dyDescent="0.2">
      <c r="A44" s="9" t="s">
        <v>356</v>
      </c>
      <c r="B44" s="9"/>
      <c r="C44" s="9"/>
      <c r="D44" s="9"/>
      <c r="E44" s="9"/>
      <c r="F44" s="9"/>
    </row>
    <row r="45" spans="1:6" x14ac:dyDescent="0.2">
      <c r="A45" s="20" t="s">
        <v>357</v>
      </c>
      <c r="B45" s="21">
        <v>138</v>
      </c>
      <c r="C45" s="22">
        <v>86.231883999999994</v>
      </c>
      <c r="D45" s="22">
        <v>4.3478260000000004</v>
      </c>
      <c r="E45" s="22">
        <v>7.9710140000000003</v>
      </c>
      <c r="F45" s="22">
        <v>1.4492750000000001</v>
      </c>
    </row>
    <row r="46" spans="1:6" x14ac:dyDescent="0.2">
      <c r="A46" s="20" t="s">
        <v>328</v>
      </c>
      <c r="B46" s="21">
        <v>1747</v>
      </c>
      <c r="C46" s="22">
        <v>74.470521000000005</v>
      </c>
      <c r="D46" s="22">
        <v>15.68403</v>
      </c>
      <c r="E46" s="22">
        <v>7.842015</v>
      </c>
      <c r="F46" s="22">
        <v>2.0034339999999999</v>
      </c>
    </row>
    <row r="47" spans="1:6" x14ac:dyDescent="0.2">
      <c r="A47" s="20" t="s">
        <v>329</v>
      </c>
      <c r="B47" s="21">
        <v>191</v>
      </c>
      <c r="C47" s="22">
        <v>84.816754000000003</v>
      </c>
      <c r="D47" s="22">
        <v>5.2356020000000001</v>
      </c>
      <c r="E47" s="22">
        <v>7.8534030000000001</v>
      </c>
      <c r="F47" s="22">
        <v>2.0942409999999998</v>
      </c>
    </row>
    <row r="48" spans="1:6" x14ac:dyDescent="0.2">
      <c r="A48" s="20" t="s">
        <v>330</v>
      </c>
      <c r="B48" s="21">
        <v>544</v>
      </c>
      <c r="C48" s="22">
        <v>73.345588000000006</v>
      </c>
      <c r="D48" s="22">
        <v>7.7205880000000002</v>
      </c>
      <c r="E48" s="22">
        <v>17.279412000000001</v>
      </c>
      <c r="F48" s="22">
        <v>1.654412</v>
      </c>
    </row>
    <row r="49" spans="1:6" x14ac:dyDescent="0.2">
      <c r="A49" s="20" t="s">
        <v>358</v>
      </c>
      <c r="B49" s="21">
        <v>57</v>
      </c>
      <c r="C49" s="22">
        <v>70.175438999999997</v>
      </c>
      <c r="D49" s="22">
        <v>15.789474</v>
      </c>
      <c r="E49" s="22">
        <v>7.017544</v>
      </c>
      <c r="F49" s="22">
        <v>7.017544</v>
      </c>
    </row>
    <row r="50" spans="1:6" x14ac:dyDescent="0.2">
      <c r="A50" s="9" t="s">
        <v>359</v>
      </c>
      <c r="B50" s="10">
        <v>89</v>
      </c>
      <c r="C50" s="13">
        <v>91.011235999999997</v>
      </c>
      <c r="D50" s="13">
        <v>1.123596</v>
      </c>
      <c r="E50" s="13">
        <v>6.7415729999999998</v>
      </c>
      <c r="F50" s="13">
        <v>1.123596</v>
      </c>
    </row>
    <row r="51" spans="1:6" x14ac:dyDescent="0.2">
      <c r="A51" s="20" t="s">
        <v>331</v>
      </c>
      <c r="B51" s="21">
        <v>977</v>
      </c>
      <c r="C51" s="22">
        <v>65.301945000000003</v>
      </c>
      <c r="D51" s="22">
        <v>24.360287</v>
      </c>
      <c r="E51" s="22">
        <v>8.1883320000000008</v>
      </c>
      <c r="F51" s="22">
        <v>2.1494369999999998</v>
      </c>
    </row>
    <row r="52" spans="1:6" x14ac:dyDescent="0.2">
      <c r="A52" s="20" t="s">
        <v>332</v>
      </c>
      <c r="B52" s="21">
        <v>73</v>
      </c>
      <c r="C52" s="22">
        <v>91.780822000000001</v>
      </c>
      <c r="D52" s="22">
        <v>2.7397260000000001</v>
      </c>
      <c r="E52" s="22">
        <v>4.1095889999999997</v>
      </c>
      <c r="F52" s="22">
        <v>1.3698630000000001</v>
      </c>
    </row>
    <row r="53" spans="1:6" x14ac:dyDescent="0.2">
      <c r="A53" s="20" t="s">
        <v>333</v>
      </c>
      <c r="B53" s="21">
        <v>108</v>
      </c>
      <c r="C53" s="22">
        <v>75</v>
      </c>
      <c r="D53" s="22">
        <v>5.5555560000000002</v>
      </c>
      <c r="E53" s="22">
        <v>17.592593000000001</v>
      </c>
      <c r="F53" s="22">
        <v>1.8518520000000001</v>
      </c>
    </row>
    <row r="54" spans="1:6" x14ac:dyDescent="0.2">
      <c r="A54" s="20" t="s">
        <v>358</v>
      </c>
      <c r="B54" s="21">
        <v>30</v>
      </c>
      <c r="C54" s="22">
        <v>73.333332999999996</v>
      </c>
      <c r="D54" s="22">
        <v>20</v>
      </c>
      <c r="E54" s="22">
        <v>6.6666670000000003</v>
      </c>
      <c r="F54" s="22">
        <v>0</v>
      </c>
    </row>
    <row r="55" spans="1:6" x14ac:dyDescent="0.2">
      <c r="A55" s="9" t="s">
        <v>360</v>
      </c>
      <c r="B55" s="10">
        <v>49</v>
      </c>
      <c r="C55" s="13">
        <v>77.551019999999994</v>
      </c>
      <c r="D55" s="13">
        <v>10.204082</v>
      </c>
      <c r="E55" s="13">
        <v>10.204082</v>
      </c>
      <c r="F55" s="13">
        <v>2.040816</v>
      </c>
    </row>
    <row r="56" spans="1:6" x14ac:dyDescent="0.2">
      <c r="A56" s="20" t="s">
        <v>331</v>
      </c>
      <c r="B56" s="21">
        <v>770</v>
      </c>
      <c r="C56" s="22">
        <v>86.103896000000006</v>
      </c>
      <c r="D56" s="22">
        <v>4.675325</v>
      </c>
      <c r="E56" s="22">
        <v>7.4025970000000001</v>
      </c>
      <c r="F56" s="22">
        <v>1.818182</v>
      </c>
    </row>
    <row r="57" spans="1:6" x14ac:dyDescent="0.2">
      <c r="A57" s="20" t="s">
        <v>332</v>
      </c>
      <c r="B57" s="21">
        <v>118</v>
      </c>
      <c r="C57" s="22">
        <v>80.508475000000004</v>
      </c>
      <c r="D57" s="22">
        <v>6.7796609999999999</v>
      </c>
      <c r="E57" s="22">
        <v>10.169492</v>
      </c>
      <c r="F57" s="22">
        <v>2.542373</v>
      </c>
    </row>
    <row r="58" spans="1:6" x14ac:dyDescent="0.2">
      <c r="A58" s="20" t="s">
        <v>333</v>
      </c>
      <c r="B58" s="21">
        <v>436</v>
      </c>
      <c r="C58" s="22">
        <v>72.935779999999994</v>
      </c>
      <c r="D58" s="22">
        <v>8.2568809999999999</v>
      </c>
      <c r="E58" s="22">
        <v>17.201834999999999</v>
      </c>
      <c r="F58" s="22">
        <v>1.605505</v>
      </c>
    </row>
    <row r="59" spans="1:6" x14ac:dyDescent="0.2">
      <c r="A59" s="20" t="s">
        <v>358</v>
      </c>
      <c r="B59" s="21">
        <v>27</v>
      </c>
      <c r="C59" s="22">
        <v>66.666667000000004</v>
      </c>
      <c r="D59" s="22">
        <v>11.111110999999999</v>
      </c>
      <c r="E59" s="22">
        <v>7.4074070000000001</v>
      </c>
      <c r="F59" s="22">
        <v>14.814814999999999</v>
      </c>
    </row>
    <row r="60" spans="1:6" x14ac:dyDescent="0.2">
      <c r="A60" s="9" t="s">
        <v>361</v>
      </c>
      <c r="B60" s="9"/>
      <c r="C60" s="9"/>
      <c r="D60" s="9"/>
      <c r="E60" s="9"/>
      <c r="F60" s="9"/>
    </row>
    <row r="61" spans="1:6" x14ac:dyDescent="0.2">
      <c r="A61" s="20" t="s">
        <v>362</v>
      </c>
      <c r="B61" s="21">
        <v>360</v>
      </c>
      <c r="C61" s="22">
        <v>66.111110999999994</v>
      </c>
      <c r="D61" s="22">
        <v>16.666667</v>
      </c>
      <c r="E61" s="22">
        <v>15.555555999999999</v>
      </c>
      <c r="F61" s="22">
        <v>1.6666669999999999</v>
      </c>
    </row>
    <row r="62" spans="1:6" x14ac:dyDescent="0.2">
      <c r="A62" s="20" t="s">
        <v>363</v>
      </c>
      <c r="B62" s="21">
        <v>1326</v>
      </c>
      <c r="C62" s="22">
        <v>77.300151</v>
      </c>
      <c r="D62" s="22">
        <v>12.443439</v>
      </c>
      <c r="E62" s="22">
        <v>8.1447959999999995</v>
      </c>
      <c r="F62" s="22">
        <v>2.1116139999999999</v>
      </c>
    </row>
    <row r="63" spans="1:6" x14ac:dyDescent="0.2">
      <c r="A63" s="20" t="s">
        <v>364</v>
      </c>
      <c r="B63" s="21">
        <v>649</v>
      </c>
      <c r="C63" s="22">
        <v>73.651771999999994</v>
      </c>
      <c r="D63" s="22">
        <v>13.559322</v>
      </c>
      <c r="E63" s="22">
        <v>10.631741</v>
      </c>
      <c r="F63" s="22">
        <v>2.157165</v>
      </c>
    </row>
    <row r="64" spans="1:6" x14ac:dyDescent="0.2">
      <c r="A64" s="20" t="s">
        <v>365</v>
      </c>
      <c r="B64" s="21">
        <v>277</v>
      </c>
      <c r="C64" s="22">
        <v>84.115522999999996</v>
      </c>
      <c r="D64" s="22">
        <v>6.8592060000000004</v>
      </c>
      <c r="E64" s="22">
        <v>7.9422379999999997</v>
      </c>
      <c r="F64" s="22">
        <v>1.083032</v>
      </c>
    </row>
    <row r="65" spans="1:6" x14ac:dyDescent="0.2">
      <c r="A65" s="20" t="s">
        <v>366</v>
      </c>
      <c r="B65" s="21">
        <v>65</v>
      </c>
      <c r="C65" s="22">
        <v>72.307692000000003</v>
      </c>
      <c r="D65" s="22">
        <v>13.846154</v>
      </c>
      <c r="E65" s="22">
        <v>9.2307690000000004</v>
      </c>
      <c r="F65" s="22">
        <v>4.6153849999999998</v>
      </c>
    </row>
    <row r="66" spans="1:6" x14ac:dyDescent="0.2">
      <c r="A66" s="9" t="s">
        <v>367</v>
      </c>
      <c r="B66" s="9"/>
      <c r="C66" s="9"/>
      <c r="D66" s="9"/>
      <c r="E66" s="9"/>
      <c r="F66" s="9"/>
    </row>
    <row r="67" spans="1:6" x14ac:dyDescent="0.2">
      <c r="A67" s="20" t="s">
        <v>368</v>
      </c>
      <c r="B67" s="21">
        <v>537</v>
      </c>
      <c r="C67" s="22">
        <v>84.729980999999995</v>
      </c>
      <c r="D67" s="22">
        <v>4.4692740000000004</v>
      </c>
      <c r="E67" s="22">
        <v>9.1247670000000003</v>
      </c>
      <c r="F67" s="22">
        <v>1.675978</v>
      </c>
    </row>
    <row r="68" spans="1:6" x14ac:dyDescent="0.2">
      <c r="A68" s="20" t="s">
        <v>180</v>
      </c>
      <c r="B68" s="21">
        <v>1667</v>
      </c>
      <c r="C68" s="22">
        <v>75.044990999999996</v>
      </c>
      <c r="D68" s="22">
        <v>15.476905</v>
      </c>
      <c r="E68" s="22">
        <v>7.5584879999999997</v>
      </c>
      <c r="F68" s="22">
        <v>1.919616</v>
      </c>
    </row>
    <row r="69" spans="1:6" x14ac:dyDescent="0.2">
      <c r="A69" s="20" t="s">
        <v>369</v>
      </c>
      <c r="B69" s="21">
        <v>99</v>
      </c>
      <c r="C69" s="22">
        <v>82.828282999999999</v>
      </c>
      <c r="D69" s="22">
        <v>13.131313</v>
      </c>
      <c r="E69" s="22">
        <v>3.030303</v>
      </c>
      <c r="F69" s="22">
        <v>1.0101009999999999</v>
      </c>
    </row>
    <row r="70" spans="1:6" x14ac:dyDescent="0.2">
      <c r="A70" s="20" t="s">
        <v>370</v>
      </c>
      <c r="B70" s="21">
        <v>819</v>
      </c>
      <c r="C70" s="22">
        <v>71.428571000000005</v>
      </c>
      <c r="D70" s="22">
        <v>14.774115</v>
      </c>
      <c r="E70" s="22">
        <v>12.210012000000001</v>
      </c>
      <c r="F70" s="22">
        <v>1.587302</v>
      </c>
    </row>
    <row r="71" spans="1:6" x14ac:dyDescent="0.2">
      <c r="A71" s="20" t="s">
        <v>371</v>
      </c>
      <c r="B71" s="21">
        <v>87</v>
      </c>
      <c r="C71" s="22">
        <v>67.816091999999998</v>
      </c>
      <c r="D71" s="22">
        <v>9.1954019999999996</v>
      </c>
      <c r="E71" s="22">
        <v>18.390805</v>
      </c>
      <c r="F71" s="22">
        <v>4.5977009999999998</v>
      </c>
    </row>
    <row r="72" spans="1:6" x14ac:dyDescent="0.2">
      <c r="A72" s="20" t="s">
        <v>366</v>
      </c>
      <c r="B72" s="21">
        <v>55</v>
      </c>
      <c r="C72" s="22">
        <v>72.727272999999997</v>
      </c>
      <c r="D72" s="22">
        <v>18.181818</v>
      </c>
      <c r="E72" s="22">
        <v>7.2727269999999997</v>
      </c>
      <c r="F72" s="22">
        <v>1.818182</v>
      </c>
    </row>
    <row r="73" spans="1:6" x14ac:dyDescent="0.2">
      <c r="A73" s="9" t="s">
        <v>372</v>
      </c>
      <c r="B73" s="9"/>
      <c r="C73" s="9"/>
      <c r="D73" s="9"/>
      <c r="E73" s="9"/>
      <c r="F73" s="9"/>
    </row>
    <row r="74" spans="1:6" x14ac:dyDescent="0.2">
      <c r="A74" s="20" t="s">
        <v>373</v>
      </c>
      <c r="B74" s="21">
        <v>537</v>
      </c>
      <c r="C74" s="22">
        <v>84.729980999999995</v>
      </c>
      <c r="D74" s="22">
        <v>4.4692740000000004</v>
      </c>
      <c r="E74" s="22">
        <v>9.1247670000000003</v>
      </c>
      <c r="F74" s="22">
        <v>1.675978</v>
      </c>
    </row>
    <row r="75" spans="1:6" x14ac:dyDescent="0.2">
      <c r="A75" s="20" t="s">
        <v>374</v>
      </c>
      <c r="B75" s="21">
        <v>1329</v>
      </c>
      <c r="C75" s="22">
        <v>73.664409000000006</v>
      </c>
      <c r="D75" s="22">
        <v>14.747930999999999</v>
      </c>
      <c r="E75" s="22">
        <v>9.3303239999999992</v>
      </c>
      <c r="F75" s="22">
        <v>2.257336</v>
      </c>
    </row>
    <row r="76" spans="1:6" x14ac:dyDescent="0.2">
      <c r="A76" s="20" t="s">
        <v>375</v>
      </c>
      <c r="B76" s="21">
        <v>406</v>
      </c>
      <c r="C76" s="22">
        <v>73.399015000000006</v>
      </c>
      <c r="D76" s="22">
        <v>14.778325000000001</v>
      </c>
      <c r="E76" s="22">
        <v>9.1133000000000006</v>
      </c>
      <c r="F76" s="22">
        <v>2.7093600000000002</v>
      </c>
    </row>
    <row r="77" spans="1:6" x14ac:dyDescent="0.2">
      <c r="A77" s="20" t="s">
        <v>376</v>
      </c>
      <c r="B77" s="21">
        <v>152</v>
      </c>
      <c r="C77" s="22">
        <v>71.710526000000002</v>
      </c>
      <c r="D77" s="22">
        <v>14.473684</v>
      </c>
      <c r="E77" s="22">
        <v>13.815789000000001</v>
      </c>
      <c r="F77" s="22">
        <v>0</v>
      </c>
    </row>
    <row r="78" spans="1:6" x14ac:dyDescent="0.2">
      <c r="A78" s="20" t="s">
        <v>377</v>
      </c>
      <c r="B78" s="21">
        <v>88</v>
      </c>
      <c r="C78" s="22">
        <v>81.818181999999993</v>
      </c>
      <c r="D78" s="22">
        <v>7.9545450000000004</v>
      </c>
      <c r="E78" s="22">
        <v>7.9545450000000004</v>
      </c>
      <c r="F78" s="22">
        <v>2.2727270000000002</v>
      </c>
    </row>
    <row r="79" spans="1:6" x14ac:dyDescent="0.2">
      <c r="A79" s="20" t="s">
        <v>378</v>
      </c>
      <c r="B79" s="21">
        <v>84</v>
      </c>
      <c r="C79" s="22">
        <v>63.095238000000002</v>
      </c>
      <c r="D79" s="22">
        <v>23.809524</v>
      </c>
      <c r="E79" s="22">
        <v>13.095238</v>
      </c>
      <c r="F79" s="22">
        <v>0</v>
      </c>
    </row>
    <row r="80" spans="1:6" x14ac:dyDescent="0.2">
      <c r="A80" s="20" t="s">
        <v>366</v>
      </c>
      <c r="B80" s="21">
        <v>81</v>
      </c>
      <c r="C80" s="22">
        <v>67.901235</v>
      </c>
      <c r="D80" s="22">
        <v>14.814814999999999</v>
      </c>
      <c r="E80" s="22">
        <v>14.814814999999999</v>
      </c>
      <c r="F80" s="22">
        <v>2.4691360000000002</v>
      </c>
    </row>
    <row r="81" spans="1:6" x14ac:dyDescent="0.2">
      <c r="A81" s="9" t="s">
        <v>379</v>
      </c>
      <c r="B81" s="9"/>
      <c r="C81" s="9"/>
      <c r="D81" s="9"/>
      <c r="E81" s="9"/>
      <c r="F81" s="9"/>
    </row>
    <row r="82" spans="1:6" x14ac:dyDescent="0.2">
      <c r="A82" s="20" t="s">
        <v>380</v>
      </c>
      <c r="B82" s="21">
        <v>788</v>
      </c>
      <c r="C82" s="22">
        <v>82.868020000000001</v>
      </c>
      <c r="D82" s="22">
        <v>14.340102</v>
      </c>
      <c r="E82" s="22">
        <v>1.395939</v>
      </c>
      <c r="F82" s="22">
        <v>1.395939</v>
      </c>
    </row>
    <row r="83" spans="1:6" x14ac:dyDescent="0.2">
      <c r="A83" s="20" t="s">
        <v>381</v>
      </c>
      <c r="B83" s="21">
        <v>1824</v>
      </c>
      <c r="C83" s="22">
        <v>72.368420999999998</v>
      </c>
      <c r="D83" s="22">
        <v>11.896929999999999</v>
      </c>
      <c r="E83" s="22">
        <v>13.486841999999999</v>
      </c>
      <c r="F83" s="22">
        <v>2.2478069999999999</v>
      </c>
    </row>
    <row r="84" spans="1:6" x14ac:dyDescent="0.2">
      <c r="A84" s="20" t="s">
        <v>366</v>
      </c>
      <c r="B84" s="21">
        <v>65</v>
      </c>
      <c r="C84" s="22">
        <v>73.846153999999999</v>
      </c>
      <c r="D84" s="22">
        <v>16.923076999999999</v>
      </c>
      <c r="E84" s="22">
        <v>6.1538459999999997</v>
      </c>
      <c r="F84" s="22">
        <v>3.0769229999999999</v>
      </c>
    </row>
    <row r="85" spans="1:6" x14ac:dyDescent="0.2">
      <c r="A85" s="9" t="s">
        <v>382</v>
      </c>
      <c r="B85" s="9"/>
      <c r="C85" s="9"/>
      <c r="D85" s="9"/>
      <c r="E85" s="9"/>
      <c r="F85" s="9"/>
    </row>
    <row r="86" spans="1:6" x14ac:dyDescent="0.2">
      <c r="A86" s="20" t="s">
        <v>383</v>
      </c>
      <c r="B86" s="21">
        <v>393</v>
      </c>
      <c r="C86" s="22">
        <v>82.697201000000007</v>
      </c>
      <c r="D86" s="22">
        <v>14.249364</v>
      </c>
      <c r="E86" s="22">
        <v>1.272265</v>
      </c>
      <c r="F86" s="22">
        <v>1.7811699999999999</v>
      </c>
    </row>
    <row r="87" spans="1:6" x14ac:dyDescent="0.2">
      <c r="A87" s="20" t="s">
        <v>181</v>
      </c>
      <c r="B87" s="21">
        <v>1944</v>
      </c>
      <c r="C87" s="22">
        <v>74.125513999999995</v>
      </c>
      <c r="D87" s="22">
        <v>12.602881</v>
      </c>
      <c r="E87" s="22">
        <v>11.111110999999999</v>
      </c>
      <c r="F87" s="22">
        <v>2.1604939999999999</v>
      </c>
    </row>
    <row r="88" spans="1:6" x14ac:dyDescent="0.2">
      <c r="A88" s="20" t="s">
        <v>182</v>
      </c>
      <c r="B88" s="21">
        <v>38</v>
      </c>
      <c r="C88" s="22">
        <v>73.684211000000005</v>
      </c>
      <c r="D88" s="22">
        <v>18.421053000000001</v>
      </c>
      <c r="E88" s="22">
        <v>7.8947370000000001</v>
      </c>
      <c r="F88" s="22">
        <v>0</v>
      </c>
    </row>
    <row r="89" spans="1:6" x14ac:dyDescent="0.2">
      <c r="A89" s="20" t="s">
        <v>384</v>
      </c>
      <c r="B89" s="21">
        <v>36</v>
      </c>
      <c r="C89" s="22">
        <v>75</v>
      </c>
      <c r="D89" s="22">
        <v>13.888889000000001</v>
      </c>
      <c r="E89" s="22">
        <v>11.111110999999999</v>
      </c>
      <c r="F89" s="22">
        <v>0</v>
      </c>
    </row>
    <row r="90" spans="1:6" x14ac:dyDescent="0.2">
      <c r="A90" s="20" t="s">
        <v>183</v>
      </c>
      <c r="B90" s="21">
        <v>53</v>
      </c>
      <c r="C90" s="22">
        <v>77.358491000000001</v>
      </c>
      <c r="D90" s="22">
        <v>11.320755</v>
      </c>
      <c r="E90" s="22">
        <v>11.320755</v>
      </c>
      <c r="F90" s="22">
        <v>0</v>
      </c>
    </row>
    <row r="91" spans="1:6" x14ac:dyDescent="0.2">
      <c r="A91" s="20" t="s">
        <v>385</v>
      </c>
      <c r="B91" s="21">
        <v>22</v>
      </c>
      <c r="C91" s="22">
        <v>54.545454999999997</v>
      </c>
      <c r="D91" s="22">
        <v>13.636364</v>
      </c>
      <c r="E91" s="22">
        <v>22.727273</v>
      </c>
      <c r="F91" s="22">
        <v>9.0909089999999999</v>
      </c>
    </row>
    <row r="92" spans="1:6" x14ac:dyDescent="0.2">
      <c r="A92" s="20" t="s">
        <v>386</v>
      </c>
      <c r="B92" s="21">
        <v>32</v>
      </c>
      <c r="C92" s="22">
        <v>81.25</v>
      </c>
      <c r="D92" s="22">
        <v>3.125</v>
      </c>
      <c r="E92" s="22">
        <v>15.625</v>
      </c>
      <c r="F92" s="22">
        <v>0</v>
      </c>
    </row>
    <row r="93" spans="1:6" x14ac:dyDescent="0.2">
      <c r="A93" s="20" t="s">
        <v>387</v>
      </c>
      <c r="B93" s="21">
        <v>9</v>
      </c>
      <c r="C93" s="22">
        <v>55.555556000000003</v>
      </c>
      <c r="D93" s="22">
        <v>11.111110999999999</v>
      </c>
      <c r="E93" s="22">
        <v>33.333333000000003</v>
      </c>
      <c r="F93" s="22">
        <v>0</v>
      </c>
    </row>
    <row r="94" spans="1:6" x14ac:dyDescent="0.2">
      <c r="A94" s="20" t="s">
        <v>366</v>
      </c>
      <c r="B94" s="21">
        <v>150</v>
      </c>
      <c r="C94" s="22">
        <v>77.333332999999996</v>
      </c>
      <c r="D94" s="22">
        <v>11.333333</v>
      </c>
      <c r="E94" s="22">
        <v>9.3333329999999997</v>
      </c>
      <c r="F94" s="22">
        <v>2</v>
      </c>
    </row>
    <row r="95" spans="1:6" x14ac:dyDescent="0.2">
      <c r="A95" s="9" t="s">
        <v>388</v>
      </c>
      <c r="B95" s="9"/>
      <c r="C95" s="9"/>
      <c r="D95" s="9"/>
      <c r="E95" s="9"/>
      <c r="F95" s="9"/>
    </row>
    <row r="96" spans="1:6" x14ac:dyDescent="0.2">
      <c r="A96" s="20" t="s">
        <v>184</v>
      </c>
      <c r="B96" s="21">
        <v>54</v>
      </c>
      <c r="C96" s="22">
        <v>72.222222000000002</v>
      </c>
      <c r="D96" s="22">
        <v>9.2592590000000001</v>
      </c>
      <c r="E96" s="22">
        <v>14.814814999999999</v>
      </c>
      <c r="F96" s="22">
        <v>3.7037040000000001</v>
      </c>
    </row>
    <row r="97" spans="1:6" x14ac:dyDescent="0.2">
      <c r="A97" s="20" t="s">
        <v>185</v>
      </c>
      <c r="B97" s="21">
        <v>196</v>
      </c>
      <c r="C97" s="22">
        <v>69.387754999999999</v>
      </c>
      <c r="D97" s="22">
        <v>11.224489999999999</v>
      </c>
      <c r="E97" s="22">
        <v>15.816326999999999</v>
      </c>
      <c r="F97" s="22">
        <v>3.5714290000000002</v>
      </c>
    </row>
    <row r="98" spans="1:6" x14ac:dyDescent="0.2">
      <c r="A98" s="20" t="s">
        <v>186</v>
      </c>
      <c r="B98" s="21">
        <v>310</v>
      </c>
      <c r="C98" s="22">
        <v>77.741934999999998</v>
      </c>
      <c r="D98" s="22">
        <v>7.7419349999999998</v>
      </c>
      <c r="E98" s="22">
        <v>12.258065</v>
      </c>
      <c r="F98" s="22">
        <v>2.2580650000000002</v>
      </c>
    </row>
    <row r="99" spans="1:6" x14ac:dyDescent="0.2">
      <c r="A99" s="20" t="s">
        <v>187</v>
      </c>
      <c r="B99" s="21">
        <v>385</v>
      </c>
      <c r="C99" s="22">
        <v>75.844155999999998</v>
      </c>
      <c r="D99" s="22">
        <v>12.727273</v>
      </c>
      <c r="E99" s="22">
        <v>9.0909089999999999</v>
      </c>
      <c r="F99" s="22">
        <v>2.3376619999999999</v>
      </c>
    </row>
    <row r="100" spans="1:6" x14ac:dyDescent="0.2">
      <c r="A100" s="20" t="s">
        <v>188</v>
      </c>
      <c r="B100" s="21">
        <v>361</v>
      </c>
      <c r="C100" s="22">
        <v>75.623268999999993</v>
      </c>
      <c r="D100" s="22">
        <v>11.911357000000001</v>
      </c>
      <c r="E100" s="22">
        <v>10.526316</v>
      </c>
      <c r="F100" s="22">
        <v>1.9390579999999999</v>
      </c>
    </row>
    <row r="101" spans="1:6" x14ac:dyDescent="0.2">
      <c r="A101" s="20" t="s">
        <v>189</v>
      </c>
      <c r="B101" s="21">
        <v>315</v>
      </c>
      <c r="C101" s="22">
        <v>73.650794000000005</v>
      </c>
      <c r="D101" s="22">
        <v>16.825396999999999</v>
      </c>
      <c r="E101" s="22">
        <v>7.6190480000000003</v>
      </c>
      <c r="F101" s="22">
        <v>1.9047620000000001</v>
      </c>
    </row>
    <row r="102" spans="1:6" x14ac:dyDescent="0.2">
      <c r="A102" s="20" t="s">
        <v>190</v>
      </c>
      <c r="B102" s="21">
        <v>364</v>
      </c>
      <c r="C102" s="22">
        <v>80.494505000000004</v>
      </c>
      <c r="D102" s="22">
        <v>12.087911999999999</v>
      </c>
      <c r="E102" s="22">
        <v>6.593407</v>
      </c>
      <c r="F102" s="22">
        <v>0.82417600000000002</v>
      </c>
    </row>
    <row r="103" spans="1:6" x14ac:dyDescent="0.2">
      <c r="A103" s="20" t="s">
        <v>191</v>
      </c>
      <c r="B103" s="21">
        <v>267</v>
      </c>
      <c r="C103" s="22">
        <v>74.906367000000003</v>
      </c>
      <c r="D103" s="22">
        <v>15.730337</v>
      </c>
      <c r="E103" s="22">
        <v>7.8651689999999999</v>
      </c>
      <c r="F103" s="22">
        <v>1.498127</v>
      </c>
    </row>
    <row r="104" spans="1:6" x14ac:dyDescent="0.2">
      <c r="A104" s="20" t="s">
        <v>192</v>
      </c>
      <c r="B104" s="21">
        <v>90</v>
      </c>
      <c r="C104" s="22">
        <v>75.555555999999996</v>
      </c>
      <c r="D104" s="22">
        <v>15.555555999999999</v>
      </c>
      <c r="E104" s="22">
        <v>7.7777779999999996</v>
      </c>
      <c r="F104" s="22">
        <v>1.111111</v>
      </c>
    </row>
    <row r="105" spans="1:6" x14ac:dyDescent="0.2">
      <c r="A105" s="20" t="s">
        <v>193</v>
      </c>
      <c r="B105" s="21">
        <v>94</v>
      </c>
      <c r="C105" s="22">
        <v>70.212766000000002</v>
      </c>
      <c r="D105" s="22">
        <v>18.085106</v>
      </c>
      <c r="E105" s="22">
        <v>9.5744679999999995</v>
      </c>
      <c r="F105" s="22">
        <v>2.1276600000000001</v>
      </c>
    </row>
    <row r="106" spans="1:6" x14ac:dyDescent="0.2">
      <c r="A106" s="20" t="s">
        <v>389</v>
      </c>
      <c r="B106" s="21">
        <v>47</v>
      </c>
      <c r="C106" s="22">
        <v>74.468085000000002</v>
      </c>
      <c r="D106" s="22">
        <v>12.765957</v>
      </c>
      <c r="E106" s="22">
        <v>12.765957</v>
      </c>
      <c r="F106" s="22">
        <v>0</v>
      </c>
    </row>
    <row r="107" spans="1:6" x14ac:dyDescent="0.2">
      <c r="A107" s="20" t="s">
        <v>366</v>
      </c>
      <c r="B107" s="21">
        <v>194</v>
      </c>
      <c r="C107" s="22">
        <v>75.257732000000004</v>
      </c>
      <c r="D107" s="22">
        <v>11.340206</v>
      </c>
      <c r="E107" s="22">
        <v>10.309278000000001</v>
      </c>
      <c r="F107" s="22">
        <v>3.092784</v>
      </c>
    </row>
    <row r="108" spans="1:6" x14ac:dyDescent="0.2">
      <c r="A108" s="9" t="s">
        <v>390</v>
      </c>
      <c r="B108" s="9"/>
      <c r="C108" s="9"/>
      <c r="D108" s="9"/>
      <c r="E108" s="9"/>
      <c r="F108" s="9"/>
    </row>
    <row r="109" spans="1:6" x14ac:dyDescent="0.2">
      <c r="A109" s="20" t="s">
        <v>391</v>
      </c>
      <c r="B109" s="21">
        <v>633</v>
      </c>
      <c r="C109" s="22">
        <v>78.041073999999995</v>
      </c>
      <c r="D109" s="22">
        <v>10.584517999999999</v>
      </c>
      <c r="E109" s="22">
        <v>10.268561999999999</v>
      </c>
      <c r="F109" s="22">
        <v>1.105845</v>
      </c>
    </row>
    <row r="110" spans="1:6" x14ac:dyDescent="0.2">
      <c r="A110" s="20" t="s">
        <v>392</v>
      </c>
      <c r="B110" s="21">
        <v>1123</v>
      </c>
      <c r="C110" s="22">
        <v>75.512021000000004</v>
      </c>
      <c r="D110" s="22">
        <v>12.555654000000001</v>
      </c>
      <c r="E110" s="22">
        <v>9.7061440000000001</v>
      </c>
      <c r="F110" s="22">
        <v>2.2261799999999998</v>
      </c>
    </row>
    <row r="111" spans="1:6" x14ac:dyDescent="0.2">
      <c r="A111" s="20" t="s">
        <v>393</v>
      </c>
      <c r="B111" s="21">
        <v>660</v>
      </c>
      <c r="C111" s="22">
        <v>71.969696999999996</v>
      </c>
      <c r="D111" s="22">
        <v>15</v>
      </c>
      <c r="E111" s="22">
        <v>10.151515</v>
      </c>
      <c r="F111" s="22">
        <v>2.8787880000000001</v>
      </c>
    </row>
    <row r="112" spans="1:6" x14ac:dyDescent="0.2">
      <c r="A112" s="20" t="s">
        <v>394</v>
      </c>
      <c r="B112" s="21">
        <v>261</v>
      </c>
      <c r="C112" s="22">
        <v>78.160920000000004</v>
      </c>
      <c r="D112" s="22">
        <v>13.026820000000001</v>
      </c>
      <c r="E112" s="22">
        <v>7.6628350000000003</v>
      </c>
      <c r="F112" s="22">
        <v>1.1494249999999999</v>
      </c>
    </row>
    <row r="113" spans="1:6" x14ac:dyDescent="0.2">
      <c r="A113" s="9" t="s">
        <v>395</v>
      </c>
      <c r="B113" s="9"/>
      <c r="C113" s="9"/>
      <c r="D113" s="9"/>
      <c r="E113" s="9"/>
      <c r="F113" s="9"/>
    </row>
    <row r="114" spans="1:6" x14ac:dyDescent="0.2">
      <c r="A114" s="20" t="s">
        <v>396</v>
      </c>
      <c r="B114" s="21">
        <v>329</v>
      </c>
      <c r="C114" s="22">
        <v>78.115502000000006</v>
      </c>
      <c r="D114" s="22">
        <v>10.942249</v>
      </c>
      <c r="E114" s="22">
        <v>8.8145900000000008</v>
      </c>
      <c r="F114" s="22">
        <v>2.1276600000000001</v>
      </c>
    </row>
    <row r="115" spans="1:6" x14ac:dyDescent="0.2">
      <c r="A115" s="20" t="s">
        <v>397</v>
      </c>
      <c r="B115" s="21">
        <v>828</v>
      </c>
      <c r="C115" s="22">
        <v>78.743960999999999</v>
      </c>
      <c r="D115" s="22">
        <v>10.265700000000001</v>
      </c>
      <c r="E115" s="22">
        <v>9.178744</v>
      </c>
      <c r="F115" s="22">
        <v>1.8115939999999999</v>
      </c>
    </row>
    <row r="116" spans="1:6" x14ac:dyDescent="0.2">
      <c r="A116" s="20" t="s">
        <v>879</v>
      </c>
      <c r="B116" s="21">
        <v>499</v>
      </c>
      <c r="C116" s="22">
        <v>70.140281000000002</v>
      </c>
      <c r="D116" s="22">
        <v>16.432866000000001</v>
      </c>
      <c r="E116" s="22">
        <v>10.821643</v>
      </c>
      <c r="F116" s="22">
        <v>2.60521</v>
      </c>
    </row>
    <row r="117" spans="1:6" x14ac:dyDescent="0.2">
      <c r="A117" s="20" t="s">
        <v>398</v>
      </c>
      <c r="B117" s="21">
        <v>468</v>
      </c>
      <c r="C117" s="22">
        <v>75.641025999999997</v>
      </c>
      <c r="D117" s="22">
        <v>13.888889000000001</v>
      </c>
      <c r="E117" s="22">
        <v>8.1196579999999994</v>
      </c>
      <c r="F117" s="22">
        <v>2.3504269999999998</v>
      </c>
    </row>
    <row r="118" spans="1:6" x14ac:dyDescent="0.2">
      <c r="A118" s="20" t="s">
        <v>399</v>
      </c>
      <c r="B118" s="21">
        <v>257</v>
      </c>
      <c r="C118" s="22">
        <v>74.319066000000007</v>
      </c>
      <c r="D118" s="22">
        <v>12.451362</v>
      </c>
      <c r="E118" s="22">
        <v>12.062257000000001</v>
      </c>
      <c r="F118" s="22">
        <v>1.1673150000000001</v>
      </c>
    </row>
    <row r="119" spans="1:6" x14ac:dyDescent="0.2">
      <c r="A119" s="20" t="s">
        <v>400</v>
      </c>
      <c r="B119" s="21">
        <v>296</v>
      </c>
      <c r="C119" s="22">
        <v>73.310811000000001</v>
      </c>
      <c r="D119" s="22">
        <v>13.851350999999999</v>
      </c>
      <c r="E119" s="22">
        <v>11.148649000000001</v>
      </c>
      <c r="F119" s="22">
        <v>1.6891890000000001</v>
      </c>
    </row>
    <row r="120" spans="1:6" x14ac:dyDescent="0.2">
      <c r="A120" s="9" t="s">
        <v>401</v>
      </c>
      <c r="B120" s="9"/>
      <c r="C120" s="9"/>
      <c r="D120" s="9"/>
      <c r="E120" s="9"/>
      <c r="F120" s="9"/>
    </row>
    <row r="121" spans="1:6" x14ac:dyDescent="0.2">
      <c r="A121" s="20" t="s">
        <v>878</v>
      </c>
      <c r="B121" s="21">
        <v>116</v>
      </c>
      <c r="C121" s="22">
        <v>76.724137999999996</v>
      </c>
      <c r="D121" s="22">
        <v>12.931034</v>
      </c>
      <c r="E121" s="22">
        <v>6.8965519999999998</v>
      </c>
      <c r="F121" s="22">
        <v>3.4482759999999999</v>
      </c>
    </row>
    <row r="122" spans="1:6" x14ac:dyDescent="0.2">
      <c r="A122" s="20" t="s">
        <v>402</v>
      </c>
      <c r="B122" s="21">
        <v>213</v>
      </c>
      <c r="C122" s="22">
        <v>78.873238999999998</v>
      </c>
      <c r="D122" s="22">
        <v>9.8591549999999994</v>
      </c>
      <c r="E122" s="22">
        <v>9.8591549999999994</v>
      </c>
      <c r="F122" s="22">
        <v>1.4084509999999999</v>
      </c>
    </row>
    <row r="123" spans="1:6" x14ac:dyDescent="0.2">
      <c r="A123" s="20" t="s">
        <v>397</v>
      </c>
      <c r="B123" s="21">
        <v>828</v>
      </c>
      <c r="C123" s="22">
        <v>78.743960999999999</v>
      </c>
      <c r="D123" s="22">
        <v>10.265700000000001</v>
      </c>
      <c r="E123" s="22">
        <v>9.178744</v>
      </c>
      <c r="F123" s="22">
        <v>1.8115939999999999</v>
      </c>
    </row>
    <row r="124" spans="1:6" x14ac:dyDescent="0.2">
      <c r="A124" s="20" t="s">
        <v>403</v>
      </c>
      <c r="B124" s="21">
        <v>133</v>
      </c>
      <c r="C124" s="22">
        <v>69.172932000000003</v>
      </c>
      <c r="D124" s="22">
        <v>14.285714</v>
      </c>
      <c r="E124" s="22">
        <v>12.781955</v>
      </c>
      <c r="F124" s="22">
        <v>3.759398</v>
      </c>
    </row>
    <row r="125" spans="1:6" x14ac:dyDescent="0.2">
      <c r="A125" s="20" t="s">
        <v>404</v>
      </c>
      <c r="B125" s="21">
        <v>120</v>
      </c>
      <c r="C125" s="22">
        <v>70.833332999999996</v>
      </c>
      <c r="D125" s="22">
        <v>17.5</v>
      </c>
      <c r="E125" s="22">
        <v>10.833333</v>
      </c>
      <c r="F125" s="22">
        <v>0.83333299999999999</v>
      </c>
    </row>
    <row r="126" spans="1:6" x14ac:dyDescent="0.2">
      <c r="A126" s="20" t="s">
        <v>405</v>
      </c>
      <c r="B126" s="21">
        <v>246</v>
      </c>
      <c r="C126" s="22">
        <v>70.325203000000002</v>
      </c>
      <c r="D126" s="22">
        <v>17.073170999999999</v>
      </c>
      <c r="E126" s="22">
        <v>9.7560979999999997</v>
      </c>
      <c r="F126" s="22">
        <v>2.8455279999999998</v>
      </c>
    </row>
    <row r="127" spans="1:6" x14ac:dyDescent="0.2">
      <c r="A127" s="20" t="s">
        <v>398</v>
      </c>
      <c r="B127" s="21">
        <v>468</v>
      </c>
      <c r="C127" s="22">
        <v>75.641025999999997</v>
      </c>
      <c r="D127" s="22">
        <v>13.888889000000001</v>
      </c>
      <c r="E127" s="22">
        <v>8.1196579999999994</v>
      </c>
      <c r="F127" s="22">
        <v>2.3504269999999998</v>
      </c>
    </row>
    <row r="128" spans="1:6" x14ac:dyDescent="0.2">
      <c r="A128" s="20" t="s">
        <v>406</v>
      </c>
      <c r="B128" s="21">
        <v>180</v>
      </c>
      <c r="C128" s="22">
        <v>73.888889000000006</v>
      </c>
      <c r="D128" s="22">
        <v>14.444444000000001</v>
      </c>
      <c r="E128" s="22">
        <v>10.555555999999999</v>
      </c>
      <c r="F128" s="22">
        <v>1.111111</v>
      </c>
    </row>
    <row r="129" spans="1:6" x14ac:dyDescent="0.2">
      <c r="A129" s="20" t="s">
        <v>407</v>
      </c>
      <c r="B129" s="21">
        <v>77</v>
      </c>
      <c r="C129" s="22">
        <v>75.324674999999999</v>
      </c>
      <c r="D129" s="22">
        <v>7.7922079999999996</v>
      </c>
      <c r="E129" s="22">
        <v>15.584415999999999</v>
      </c>
      <c r="F129" s="22">
        <v>1.2987010000000001</v>
      </c>
    </row>
    <row r="130" spans="1:6" x14ac:dyDescent="0.2">
      <c r="A130" s="33" t="s">
        <v>400</v>
      </c>
      <c r="B130" s="34">
        <v>296</v>
      </c>
      <c r="C130" s="35">
        <v>73.310811000000001</v>
      </c>
      <c r="D130" s="35">
        <v>13.851350999999999</v>
      </c>
      <c r="E130" s="35">
        <v>11.148649000000001</v>
      </c>
      <c r="F130" s="35">
        <v>1.6891890000000001</v>
      </c>
    </row>
  </sheetData>
  <phoneticPr fontId="2"/>
  <pageMargins left="0.75" right="0.75" top="1" bottom="1" header="0.5" footer="0.5"/>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AF1B2-28EE-4F27-95C9-8B3EE4B49B02}">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HYPERLINK("#'目次'!B22","[16]")</f>
        <v>[16]</v>
      </c>
      <c r="B2" s="23" t="s">
        <v>334</v>
      </c>
    </row>
    <row r="3" spans="1:6" x14ac:dyDescent="0.2">
      <c r="A3" s="7" t="s">
        <v>3</v>
      </c>
      <c r="B3" s="8" t="s">
        <v>5</v>
      </c>
    </row>
    <row r="4" spans="1:6" x14ac:dyDescent="0.2">
      <c r="A4" s="7" t="s">
        <v>3</v>
      </c>
      <c r="B4" s="8" t="s">
        <v>10</v>
      </c>
    </row>
    <row r="5" spans="1:6" s="18" customFormat="1" ht="25.2" x14ac:dyDescent="0.2">
      <c r="A5" s="16" t="s">
        <v>3</v>
      </c>
      <c r="B5" s="17" t="s">
        <v>335</v>
      </c>
      <c r="C5" s="17" t="s">
        <v>380</v>
      </c>
      <c r="D5" s="17" t="s">
        <v>431</v>
      </c>
      <c r="E5" s="17" t="s">
        <v>432</v>
      </c>
      <c r="F5" s="17" t="s">
        <v>366</v>
      </c>
    </row>
    <row r="6" spans="1:6" x14ac:dyDescent="0.2">
      <c r="A6" s="19" t="s">
        <v>338</v>
      </c>
      <c r="B6" s="10">
        <v>2677</v>
      </c>
      <c r="C6" s="13">
        <v>65.857303000000002</v>
      </c>
      <c r="D6" s="13">
        <v>19.985057999999999</v>
      </c>
      <c r="E6" s="13">
        <v>12.1031</v>
      </c>
      <c r="F6" s="13">
        <v>2.0545390000000001</v>
      </c>
    </row>
    <row r="7" spans="1:6" x14ac:dyDescent="0.2">
      <c r="A7" s="9" t="s">
        <v>339</v>
      </c>
      <c r="B7" s="9"/>
      <c r="C7" s="9"/>
      <c r="D7" s="9"/>
      <c r="E7" s="9"/>
      <c r="F7" s="9"/>
    </row>
    <row r="8" spans="1:6" x14ac:dyDescent="0.2">
      <c r="A8" s="20" t="s">
        <v>340</v>
      </c>
      <c r="B8" s="21">
        <v>1277</v>
      </c>
      <c r="C8" s="22">
        <v>43.382928999999997</v>
      </c>
      <c r="D8" s="22">
        <v>37.274863000000003</v>
      </c>
      <c r="E8" s="22">
        <v>17.227878</v>
      </c>
      <c r="F8" s="22">
        <v>2.1143299999999998</v>
      </c>
    </row>
    <row r="9" spans="1:6" x14ac:dyDescent="0.2">
      <c r="A9" s="20" t="s">
        <v>341</v>
      </c>
      <c r="B9" s="21">
        <v>1400</v>
      </c>
      <c r="C9" s="22">
        <v>86.357142999999994</v>
      </c>
      <c r="D9" s="22">
        <v>4.2142860000000004</v>
      </c>
      <c r="E9" s="22">
        <v>7.4285709999999998</v>
      </c>
      <c r="F9" s="22">
        <v>2</v>
      </c>
    </row>
    <row r="10" spans="1:6" x14ac:dyDescent="0.2">
      <c r="A10" s="9" t="s">
        <v>342</v>
      </c>
      <c r="B10" s="9"/>
      <c r="C10" s="9"/>
      <c r="D10" s="9"/>
      <c r="E10" s="9"/>
      <c r="F10" s="9"/>
    </row>
    <row r="11" spans="1:6" x14ac:dyDescent="0.2">
      <c r="A11" s="20" t="s">
        <v>343</v>
      </c>
      <c r="B11" s="21">
        <v>610</v>
      </c>
      <c r="C11" s="22">
        <v>73.278689</v>
      </c>
      <c r="D11" s="22">
        <v>20</v>
      </c>
      <c r="E11" s="22">
        <v>6.0655739999999998</v>
      </c>
      <c r="F11" s="22">
        <v>0.65573800000000004</v>
      </c>
    </row>
    <row r="12" spans="1:6" x14ac:dyDescent="0.2">
      <c r="A12" s="20" t="s">
        <v>344</v>
      </c>
      <c r="B12" s="21">
        <v>755</v>
      </c>
      <c r="C12" s="22">
        <v>68.609272000000004</v>
      </c>
      <c r="D12" s="22">
        <v>21.986754999999999</v>
      </c>
      <c r="E12" s="22">
        <v>7.8145699999999998</v>
      </c>
      <c r="F12" s="22">
        <v>1.589404</v>
      </c>
    </row>
    <row r="13" spans="1:6" x14ac:dyDescent="0.2">
      <c r="A13" s="20" t="s">
        <v>345</v>
      </c>
      <c r="B13" s="21">
        <v>601</v>
      </c>
      <c r="C13" s="22">
        <v>63.061563999999997</v>
      </c>
      <c r="D13" s="22">
        <v>23.294509000000001</v>
      </c>
      <c r="E13" s="22">
        <v>11.148087</v>
      </c>
      <c r="F13" s="22">
        <v>2.4958399999999998</v>
      </c>
    </row>
    <row r="14" spans="1:6" x14ac:dyDescent="0.2">
      <c r="A14" s="20" t="s">
        <v>346</v>
      </c>
      <c r="B14" s="21">
        <v>425</v>
      </c>
      <c r="C14" s="22">
        <v>63.294117999999997</v>
      </c>
      <c r="D14" s="22">
        <v>15.529412000000001</v>
      </c>
      <c r="E14" s="22">
        <v>17.882352999999998</v>
      </c>
      <c r="F14" s="22">
        <v>3.2941180000000001</v>
      </c>
    </row>
    <row r="15" spans="1:6" x14ac:dyDescent="0.2">
      <c r="A15" s="20" t="s">
        <v>347</v>
      </c>
      <c r="B15" s="21">
        <v>217</v>
      </c>
      <c r="C15" s="22">
        <v>56.682028000000003</v>
      </c>
      <c r="D15" s="22">
        <v>14.746544</v>
      </c>
      <c r="E15" s="22">
        <v>25.345621999999999</v>
      </c>
      <c r="F15" s="22">
        <v>3.225806</v>
      </c>
    </row>
    <row r="16" spans="1:6" x14ac:dyDescent="0.2">
      <c r="A16" s="20" t="s">
        <v>348</v>
      </c>
      <c r="B16" s="21">
        <v>56</v>
      </c>
      <c r="C16" s="22">
        <v>44.642856999999999</v>
      </c>
      <c r="D16" s="22">
        <v>12.5</v>
      </c>
      <c r="E16" s="22">
        <v>37.5</v>
      </c>
      <c r="F16" s="22">
        <v>5.3571429999999998</v>
      </c>
    </row>
    <row r="17" spans="1:6" x14ac:dyDescent="0.2">
      <c r="A17" s="20" t="s">
        <v>349</v>
      </c>
      <c r="B17" s="21">
        <v>13</v>
      </c>
      <c r="C17" s="22">
        <v>15.384615</v>
      </c>
      <c r="D17" s="22">
        <v>15.384615</v>
      </c>
      <c r="E17" s="22">
        <v>69.230768999999995</v>
      </c>
      <c r="F17" s="22">
        <v>0</v>
      </c>
    </row>
    <row r="18" spans="1:6" x14ac:dyDescent="0.2">
      <c r="A18" s="20" t="s">
        <v>350</v>
      </c>
      <c r="B18" s="21">
        <v>1365</v>
      </c>
      <c r="C18" s="22">
        <v>70.695971</v>
      </c>
      <c r="D18" s="22">
        <v>21.098901000000001</v>
      </c>
      <c r="E18" s="22">
        <v>7.0329670000000002</v>
      </c>
      <c r="F18" s="22">
        <v>1.172161</v>
      </c>
    </row>
    <row r="19" spans="1:6" x14ac:dyDescent="0.2">
      <c r="A19" s="20" t="s">
        <v>351</v>
      </c>
      <c r="B19" s="21">
        <v>1026</v>
      </c>
      <c r="C19" s="22">
        <v>63.157895000000003</v>
      </c>
      <c r="D19" s="22">
        <v>20.077973</v>
      </c>
      <c r="E19" s="22">
        <v>13.937621999999999</v>
      </c>
      <c r="F19" s="22">
        <v>2.826511</v>
      </c>
    </row>
    <row r="20" spans="1:6" x14ac:dyDescent="0.2">
      <c r="A20" s="20" t="s">
        <v>352</v>
      </c>
      <c r="B20" s="21">
        <v>286</v>
      </c>
      <c r="C20" s="22">
        <v>52.447552000000002</v>
      </c>
      <c r="D20" s="22">
        <v>14.335664</v>
      </c>
      <c r="E20" s="22">
        <v>29.720279999999999</v>
      </c>
      <c r="F20" s="22">
        <v>3.4965030000000001</v>
      </c>
    </row>
    <row r="21" spans="1:6" x14ac:dyDescent="0.2">
      <c r="A21" s="20" t="s">
        <v>353</v>
      </c>
      <c r="B21" s="21">
        <v>1312</v>
      </c>
      <c r="C21" s="22">
        <v>60.823171000000002</v>
      </c>
      <c r="D21" s="22">
        <v>18.826219999999999</v>
      </c>
      <c r="E21" s="22">
        <v>17.378049000000001</v>
      </c>
      <c r="F21" s="22">
        <v>2.9725609999999998</v>
      </c>
    </row>
    <row r="22" spans="1:6" x14ac:dyDescent="0.2">
      <c r="A22" s="9" t="s">
        <v>354</v>
      </c>
      <c r="B22" s="10">
        <v>298</v>
      </c>
      <c r="C22" s="13">
        <v>51.006711000000003</v>
      </c>
      <c r="D22" s="13">
        <v>38.590603999999999</v>
      </c>
      <c r="E22" s="13">
        <v>10.402685</v>
      </c>
      <c r="F22" s="13">
        <v>0</v>
      </c>
    </row>
    <row r="23" spans="1:6" x14ac:dyDescent="0.2">
      <c r="A23" s="20" t="s">
        <v>344</v>
      </c>
      <c r="B23" s="21">
        <v>388</v>
      </c>
      <c r="C23" s="22">
        <v>44.587629</v>
      </c>
      <c r="D23" s="22">
        <v>40.721648999999999</v>
      </c>
      <c r="E23" s="22">
        <v>13.14433</v>
      </c>
      <c r="F23" s="22">
        <v>1.546392</v>
      </c>
    </row>
    <row r="24" spans="1:6" x14ac:dyDescent="0.2">
      <c r="A24" s="20" t="s">
        <v>345</v>
      </c>
      <c r="B24" s="21">
        <v>299</v>
      </c>
      <c r="C24" s="22">
        <v>37.458193999999999</v>
      </c>
      <c r="D24" s="22">
        <v>41.137124</v>
      </c>
      <c r="E24" s="22">
        <v>18.060200999999999</v>
      </c>
      <c r="F24" s="22">
        <v>3.3444820000000002</v>
      </c>
    </row>
    <row r="25" spans="1:6" x14ac:dyDescent="0.2">
      <c r="A25" s="20" t="s">
        <v>346</v>
      </c>
      <c r="B25" s="21">
        <v>192</v>
      </c>
      <c r="C25" s="22">
        <v>39.583333000000003</v>
      </c>
      <c r="D25" s="22">
        <v>30.729167</v>
      </c>
      <c r="E25" s="22">
        <v>26.041667</v>
      </c>
      <c r="F25" s="22">
        <v>3.6458330000000001</v>
      </c>
    </row>
    <row r="26" spans="1:6" x14ac:dyDescent="0.2">
      <c r="A26" s="20" t="s">
        <v>347</v>
      </c>
      <c r="B26" s="21">
        <v>77</v>
      </c>
      <c r="C26" s="22">
        <v>42.857143000000001</v>
      </c>
      <c r="D26" s="22">
        <v>24.675325000000001</v>
      </c>
      <c r="E26" s="22">
        <v>28.571428999999998</v>
      </c>
      <c r="F26" s="22">
        <v>3.8961039999999998</v>
      </c>
    </row>
    <row r="27" spans="1:6" x14ac:dyDescent="0.2">
      <c r="A27" s="20" t="s">
        <v>348</v>
      </c>
      <c r="B27" s="21">
        <v>19</v>
      </c>
      <c r="C27" s="22">
        <v>42.105263000000001</v>
      </c>
      <c r="D27" s="22">
        <v>10.526316</v>
      </c>
      <c r="E27" s="22">
        <v>42.105263000000001</v>
      </c>
      <c r="F27" s="22">
        <v>5.2631579999999998</v>
      </c>
    </row>
    <row r="28" spans="1:6" x14ac:dyDescent="0.2">
      <c r="A28" s="20" t="s">
        <v>349</v>
      </c>
      <c r="B28" s="21">
        <v>4</v>
      </c>
      <c r="C28" s="22">
        <v>0</v>
      </c>
      <c r="D28" s="22">
        <v>0</v>
      </c>
      <c r="E28" s="22">
        <v>100</v>
      </c>
      <c r="F28" s="22">
        <v>0</v>
      </c>
    </row>
    <row r="29" spans="1:6" x14ac:dyDescent="0.2">
      <c r="A29" s="20" t="s">
        <v>350</v>
      </c>
      <c r="B29" s="21">
        <v>686</v>
      </c>
      <c r="C29" s="22">
        <v>47.376092999999997</v>
      </c>
      <c r="D29" s="22">
        <v>39.795918</v>
      </c>
      <c r="E29" s="22">
        <v>11.953353</v>
      </c>
      <c r="F29" s="22">
        <v>0.87463599999999997</v>
      </c>
    </row>
    <row r="30" spans="1:6" x14ac:dyDescent="0.2">
      <c r="A30" s="20" t="s">
        <v>351</v>
      </c>
      <c r="B30" s="21">
        <v>491</v>
      </c>
      <c r="C30" s="22">
        <v>38.289206</v>
      </c>
      <c r="D30" s="22">
        <v>37.067210000000003</v>
      </c>
      <c r="E30" s="22">
        <v>21.181263000000001</v>
      </c>
      <c r="F30" s="22">
        <v>3.4623219999999999</v>
      </c>
    </row>
    <row r="31" spans="1:6" x14ac:dyDescent="0.2">
      <c r="A31" s="20" t="s">
        <v>352</v>
      </c>
      <c r="B31" s="21">
        <v>100</v>
      </c>
      <c r="C31" s="22">
        <v>41</v>
      </c>
      <c r="D31" s="22">
        <v>21</v>
      </c>
      <c r="E31" s="22">
        <v>34</v>
      </c>
      <c r="F31" s="22">
        <v>4</v>
      </c>
    </row>
    <row r="32" spans="1:6" x14ac:dyDescent="0.2">
      <c r="A32" s="20" t="s">
        <v>353</v>
      </c>
      <c r="B32" s="21">
        <v>591</v>
      </c>
      <c r="C32" s="22">
        <v>38.747884999999997</v>
      </c>
      <c r="D32" s="22">
        <v>34.348562000000001</v>
      </c>
      <c r="E32" s="22">
        <v>23.350254</v>
      </c>
      <c r="F32" s="22">
        <v>3.553299</v>
      </c>
    </row>
    <row r="33" spans="1:6" x14ac:dyDescent="0.2">
      <c r="A33" s="9" t="s">
        <v>355</v>
      </c>
      <c r="B33" s="10">
        <v>312</v>
      </c>
      <c r="C33" s="13">
        <v>94.551282</v>
      </c>
      <c r="D33" s="13">
        <v>2.2435900000000002</v>
      </c>
      <c r="E33" s="13">
        <v>1.9230769999999999</v>
      </c>
      <c r="F33" s="13">
        <v>1.2820510000000001</v>
      </c>
    </row>
    <row r="34" spans="1:6" x14ac:dyDescent="0.2">
      <c r="A34" s="20" t="s">
        <v>344</v>
      </c>
      <c r="B34" s="21">
        <v>367</v>
      </c>
      <c r="C34" s="22">
        <v>94.005449999999996</v>
      </c>
      <c r="D34" s="22">
        <v>2.179837</v>
      </c>
      <c r="E34" s="22">
        <v>2.179837</v>
      </c>
      <c r="F34" s="22">
        <v>1.6348769999999999</v>
      </c>
    </row>
    <row r="35" spans="1:6" x14ac:dyDescent="0.2">
      <c r="A35" s="20" t="s">
        <v>345</v>
      </c>
      <c r="B35" s="21">
        <v>302</v>
      </c>
      <c r="C35" s="22">
        <v>88.410595999999998</v>
      </c>
      <c r="D35" s="22">
        <v>5.6291390000000003</v>
      </c>
      <c r="E35" s="22">
        <v>4.3046360000000004</v>
      </c>
      <c r="F35" s="22">
        <v>1.655629</v>
      </c>
    </row>
    <row r="36" spans="1:6" x14ac:dyDescent="0.2">
      <c r="A36" s="20" t="s">
        <v>346</v>
      </c>
      <c r="B36" s="21">
        <v>233</v>
      </c>
      <c r="C36" s="22">
        <v>82.832617999999997</v>
      </c>
      <c r="D36" s="22">
        <v>3.004292</v>
      </c>
      <c r="E36" s="22">
        <v>11.158798000000001</v>
      </c>
      <c r="F36" s="22">
        <v>3.004292</v>
      </c>
    </row>
    <row r="37" spans="1:6" x14ac:dyDescent="0.2">
      <c r="A37" s="20" t="s">
        <v>347</v>
      </c>
      <c r="B37" s="21">
        <v>140</v>
      </c>
      <c r="C37" s="22">
        <v>64.285713999999999</v>
      </c>
      <c r="D37" s="22">
        <v>9.2857140000000005</v>
      </c>
      <c r="E37" s="22">
        <v>23.571428999999998</v>
      </c>
      <c r="F37" s="22">
        <v>2.8571430000000002</v>
      </c>
    </row>
    <row r="38" spans="1:6" x14ac:dyDescent="0.2">
      <c r="A38" s="20" t="s">
        <v>348</v>
      </c>
      <c r="B38" s="21">
        <v>37</v>
      </c>
      <c r="C38" s="22">
        <v>45.945945999999999</v>
      </c>
      <c r="D38" s="22">
        <v>13.513514000000001</v>
      </c>
      <c r="E38" s="22">
        <v>35.135134999999998</v>
      </c>
      <c r="F38" s="22">
        <v>5.405405</v>
      </c>
    </row>
    <row r="39" spans="1:6" x14ac:dyDescent="0.2">
      <c r="A39" s="20" t="s">
        <v>349</v>
      </c>
      <c r="B39" s="21">
        <v>9</v>
      </c>
      <c r="C39" s="22">
        <v>22.222221999999999</v>
      </c>
      <c r="D39" s="22">
        <v>22.222221999999999</v>
      </c>
      <c r="E39" s="22">
        <v>55.555556000000003</v>
      </c>
      <c r="F39" s="22">
        <v>0</v>
      </c>
    </row>
    <row r="40" spans="1:6" x14ac:dyDescent="0.2">
      <c r="A40" s="20" t="s">
        <v>350</v>
      </c>
      <c r="B40" s="21">
        <v>679</v>
      </c>
      <c r="C40" s="22">
        <v>94.256259</v>
      </c>
      <c r="D40" s="22">
        <v>2.2091310000000002</v>
      </c>
      <c r="E40" s="22">
        <v>2.0618560000000001</v>
      </c>
      <c r="F40" s="22">
        <v>1.4727539999999999</v>
      </c>
    </row>
    <row r="41" spans="1:6" x14ac:dyDescent="0.2">
      <c r="A41" s="20" t="s">
        <v>351</v>
      </c>
      <c r="B41" s="21">
        <v>535</v>
      </c>
      <c r="C41" s="22">
        <v>85.981307999999999</v>
      </c>
      <c r="D41" s="22">
        <v>4.4859809999999998</v>
      </c>
      <c r="E41" s="22">
        <v>7.28972</v>
      </c>
      <c r="F41" s="22">
        <v>2.242991</v>
      </c>
    </row>
    <row r="42" spans="1:6" x14ac:dyDescent="0.2">
      <c r="A42" s="20" t="s">
        <v>352</v>
      </c>
      <c r="B42" s="21">
        <v>186</v>
      </c>
      <c r="C42" s="22">
        <v>58.602150999999999</v>
      </c>
      <c r="D42" s="22">
        <v>10.752687999999999</v>
      </c>
      <c r="E42" s="22">
        <v>27.419354999999999</v>
      </c>
      <c r="F42" s="22">
        <v>3.225806</v>
      </c>
    </row>
    <row r="43" spans="1:6" x14ac:dyDescent="0.2">
      <c r="A43" s="20" t="s">
        <v>353</v>
      </c>
      <c r="B43" s="21">
        <v>721</v>
      </c>
      <c r="C43" s="22">
        <v>78.918169000000006</v>
      </c>
      <c r="D43" s="22">
        <v>6.1026350000000003</v>
      </c>
      <c r="E43" s="22">
        <v>12.482663000000001</v>
      </c>
      <c r="F43" s="22">
        <v>2.4965329999999999</v>
      </c>
    </row>
    <row r="44" spans="1:6" x14ac:dyDescent="0.2">
      <c r="A44" s="9" t="s">
        <v>356</v>
      </c>
      <c r="B44" s="9"/>
      <c r="C44" s="9"/>
      <c r="D44" s="9"/>
      <c r="E44" s="9"/>
      <c r="F44" s="9"/>
    </row>
    <row r="45" spans="1:6" x14ac:dyDescent="0.2">
      <c r="A45" s="20" t="s">
        <v>357</v>
      </c>
      <c r="B45" s="21">
        <v>138</v>
      </c>
      <c r="C45" s="22">
        <v>83.333332999999996</v>
      </c>
      <c r="D45" s="22">
        <v>7.2463769999999998</v>
      </c>
      <c r="E45" s="22">
        <v>7.9710140000000003</v>
      </c>
      <c r="F45" s="22">
        <v>1.4492750000000001</v>
      </c>
    </row>
    <row r="46" spans="1:6" x14ac:dyDescent="0.2">
      <c r="A46" s="20" t="s">
        <v>328</v>
      </c>
      <c r="B46" s="21">
        <v>1747</v>
      </c>
      <c r="C46" s="22">
        <v>58.500286000000003</v>
      </c>
      <c r="D46" s="22">
        <v>27.132227</v>
      </c>
      <c r="E46" s="22">
        <v>12.364053</v>
      </c>
      <c r="F46" s="22">
        <v>2.0034339999999999</v>
      </c>
    </row>
    <row r="47" spans="1:6" x14ac:dyDescent="0.2">
      <c r="A47" s="20" t="s">
        <v>329</v>
      </c>
      <c r="B47" s="21">
        <v>191</v>
      </c>
      <c r="C47" s="22">
        <v>83.246072999999996</v>
      </c>
      <c r="D47" s="22">
        <v>7.3298430000000003</v>
      </c>
      <c r="E47" s="22">
        <v>5.7591619999999999</v>
      </c>
      <c r="F47" s="22">
        <v>3.6649210000000001</v>
      </c>
    </row>
    <row r="48" spans="1:6" x14ac:dyDescent="0.2">
      <c r="A48" s="20" t="s">
        <v>330</v>
      </c>
      <c r="B48" s="21">
        <v>544</v>
      </c>
      <c r="C48" s="22">
        <v>80.147058999999999</v>
      </c>
      <c r="D48" s="22">
        <v>4.7794119999999998</v>
      </c>
      <c r="E48" s="22">
        <v>13.602941</v>
      </c>
      <c r="F48" s="22">
        <v>1.470588</v>
      </c>
    </row>
    <row r="49" spans="1:6" x14ac:dyDescent="0.2">
      <c r="A49" s="20" t="s">
        <v>358</v>
      </c>
      <c r="B49" s="21">
        <v>57</v>
      </c>
      <c r="C49" s="22">
        <v>54.385964999999999</v>
      </c>
      <c r="D49" s="22">
        <v>19.298245999999999</v>
      </c>
      <c r="E49" s="22">
        <v>21.052631999999999</v>
      </c>
      <c r="F49" s="22">
        <v>5.2631579999999998</v>
      </c>
    </row>
    <row r="50" spans="1:6" x14ac:dyDescent="0.2">
      <c r="A50" s="9" t="s">
        <v>359</v>
      </c>
      <c r="B50" s="10">
        <v>89</v>
      </c>
      <c r="C50" s="13">
        <v>84.269662999999994</v>
      </c>
      <c r="D50" s="13">
        <v>6.7415729999999998</v>
      </c>
      <c r="E50" s="13">
        <v>7.8651689999999999</v>
      </c>
      <c r="F50" s="13">
        <v>1.123596</v>
      </c>
    </row>
    <row r="51" spans="1:6" x14ac:dyDescent="0.2">
      <c r="A51" s="20" t="s">
        <v>331</v>
      </c>
      <c r="B51" s="21">
        <v>977</v>
      </c>
      <c r="C51" s="22">
        <v>33.162742999999999</v>
      </c>
      <c r="D51" s="22">
        <v>46.059365</v>
      </c>
      <c r="E51" s="22">
        <v>18.5261</v>
      </c>
      <c r="F51" s="22">
        <v>2.2517909999999999</v>
      </c>
    </row>
    <row r="52" spans="1:6" x14ac:dyDescent="0.2">
      <c r="A52" s="20" t="s">
        <v>332</v>
      </c>
      <c r="B52" s="21">
        <v>73</v>
      </c>
      <c r="C52" s="22">
        <v>86.301370000000006</v>
      </c>
      <c r="D52" s="22">
        <v>6.8493149999999998</v>
      </c>
      <c r="E52" s="22">
        <v>2.7397260000000001</v>
      </c>
      <c r="F52" s="22">
        <v>4.1095889999999997</v>
      </c>
    </row>
    <row r="53" spans="1:6" x14ac:dyDescent="0.2">
      <c r="A53" s="20" t="s">
        <v>333</v>
      </c>
      <c r="B53" s="21">
        <v>108</v>
      </c>
      <c r="C53" s="22">
        <v>72.222222000000002</v>
      </c>
      <c r="D53" s="22">
        <v>7.4074070000000001</v>
      </c>
      <c r="E53" s="22">
        <v>19.444444000000001</v>
      </c>
      <c r="F53" s="22">
        <v>0.92592600000000003</v>
      </c>
    </row>
    <row r="54" spans="1:6" x14ac:dyDescent="0.2">
      <c r="A54" s="20" t="s">
        <v>358</v>
      </c>
      <c r="B54" s="21">
        <v>30</v>
      </c>
      <c r="C54" s="22">
        <v>46.666666999999997</v>
      </c>
      <c r="D54" s="22">
        <v>23.333333</v>
      </c>
      <c r="E54" s="22">
        <v>30</v>
      </c>
      <c r="F54" s="22">
        <v>0</v>
      </c>
    </row>
    <row r="55" spans="1:6" x14ac:dyDescent="0.2">
      <c r="A55" s="9" t="s">
        <v>360</v>
      </c>
      <c r="B55" s="10">
        <v>49</v>
      </c>
      <c r="C55" s="13">
        <v>81.632653000000005</v>
      </c>
      <c r="D55" s="13">
        <v>8.1632650000000009</v>
      </c>
      <c r="E55" s="13">
        <v>8.1632650000000009</v>
      </c>
      <c r="F55" s="13">
        <v>2.040816</v>
      </c>
    </row>
    <row r="56" spans="1:6" x14ac:dyDescent="0.2">
      <c r="A56" s="20" t="s">
        <v>331</v>
      </c>
      <c r="B56" s="21">
        <v>770</v>
      </c>
      <c r="C56" s="22">
        <v>90.649350999999996</v>
      </c>
      <c r="D56" s="22">
        <v>3.1168830000000001</v>
      </c>
      <c r="E56" s="22">
        <v>4.5454549999999996</v>
      </c>
      <c r="F56" s="22">
        <v>1.688312</v>
      </c>
    </row>
    <row r="57" spans="1:6" x14ac:dyDescent="0.2">
      <c r="A57" s="20" t="s">
        <v>332</v>
      </c>
      <c r="B57" s="21">
        <v>118</v>
      </c>
      <c r="C57" s="22">
        <v>81.355931999999996</v>
      </c>
      <c r="D57" s="22">
        <v>7.6271190000000004</v>
      </c>
      <c r="E57" s="22">
        <v>7.6271190000000004</v>
      </c>
      <c r="F57" s="22">
        <v>3.389831</v>
      </c>
    </row>
    <row r="58" spans="1:6" x14ac:dyDescent="0.2">
      <c r="A58" s="20" t="s">
        <v>333</v>
      </c>
      <c r="B58" s="21">
        <v>436</v>
      </c>
      <c r="C58" s="22">
        <v>82.110091999999995</v>
      </c>
      <c r="D58" s="22">
        <v>4.1284400000000003</v>
      </c>
      <c r="E58" s="22">
        <v>12.155963</v>
      </c>
      <c r="F58" s="22">
        <v>1.605505</v>
      </c>
    </row>
    <row r="59" spans="1:6" x14ac:dyDescent="0.2">
      <c r="A59" s="20" t="s">
        <v>358</v>
      </c>
      <c r="B59" s="21">
        <v>27</v>
      </c>
      <c r="C59" s="22">
        <v>62.962963000000002</v>
      </c>
      <c r="D59" s="22">
        <v>14.814814999999999</v>
      </c>
      <c r="E59" s="22">
        <v>11.111110999999999</v>
      </c>
      <c r="F59" s="22">
        <v>11.111110999999999</v>
      </c>
    </row>
    <row r="60" spans="1:6" x14ac:dyDescent="0.2">
      <c r="A60" s="9" t="s">
        <v>361</v>
      </c>
      <c r="B60" s="9"/>
      <c r="C60" s="9"/>
      <c r="D60" s="9"/>
      <c r="E60" s="9"/>
      <c r="F60" s="9"/>
    </row>
    <row r="61" spans="1:6" x14ac:dyDescent="0.2">
      <c r="A61" s="20" t="s">
        <v>362</v>
      </c>
      <c r="B61" s="21">
        <v>360</v>
      </c>
      <c r="C61" s="22">
        <v>56.944443999999997</v>
      </c>
      <c r="D61" s="22">
        <v>21.944444000000001</v>
      </c>
      <c r="E61" s="22">
        <v>18.888888999999999</v>
      </c>
      <c r="F61" s="22">
        <v>2.2222219999999999</v>
      </c>
    </row>
    <row r="62" spans="1:6" x14ac:dyDescent="0.2">
      <c r="A62" s="20" t="s">
        <v>363</v>
      </c>
      <c r="B62" s="21">
        <v>1326</v>
      </c>
      <c r="C62" s="22">
        <v>66.440421999999998</v>
      </c>
      <c r="D62" s="22">
        <v>20.965309000000001</v>
      </c>
      <c r="E62" s="22">
        <v>10.482654999999999</v>
      </c>
      <c r="F62" s="22">
        <v>2.1116139999999999</v>
      </c>
    </row>
    <row r="63" spans="1:6" x14ac:dyDescent="0.2">
      <c r="A63" s="20" t="s">
        <v>364</v>
      </c>
      <c r="B63" s="21">
        <v>649</v>
      </c>
      <c r="C63" s="22">
        <v>65.023111999999998</v>
      </c>
      <c r="D63" s="22">
        <v>21.263482</v>
      </c>
      <c r="E63" s="22">
        <v>11.402157000000001</v>
      </c>
      <c r="F63" s="22">
        <v>2.311248</v>
      </c>
    </row>
    <row r="64" spans="1:6" x14ac:dyDescent="0.2">
      <c r="A64" s="20" t="s">
        <v>365</v>
      </c>
      <c r="B64" s="21">
        <v>277</v>
      </c>
      <c r="C64" s="22">
        <v>77.978339000000005</v>
      </c>
      <c r="D64" s="22">
        <v>10.469314000000001</v>
      </c>
      <c r="E64" s="22">
        <v>10.830325</v>
      </c>
      <c r="F64" s="22">
        <v>0.72202200000000005</v>
      </c>
    </row>
    <row r="65" spans="1:6" x14ac:dyDescent="0.2">
      <c r="A65" s="20" t="s">
        <v>366</v>
      </c>
      <c r="B65" s="21">
        <v>65</v>
      </c>
      <c r="C65" s="22">
        <v>60</v>
      </c>
      <c r="D65" s="22">
        <v>16.923076999999999</v>
      </c>
      <c r="E65" s="22">
        <v>20</v>
      </c>
      <c r="F65" s="22">
        <v>3.0769229999999999</v>
      </c>
    </row>
    <row r="66" spans="1:6" x14ac:dyDescent="0.2">
      <c r="A66" s="9" t="s">
        <v>367</v>
      </c>
      <c r="B66" s="9"/>
      <c r="C66" s="9"/>
      <c r="D66" s="9"/>
      <c r="E66" s="9"/>
      <c r="F66" s="9"/>
    </row>
    <row r="67" spans="1:6" x14ac:dyDescent="0.2">
      <c r="A67" s="20" t="s">
        <v>368</v>
      </c>
      <c r="B67" s="21">
        <v>537</v>
      </c>
      <c r="C67" s="22">
        <v>88.640596000000002</v>
      </c>
      <c r="D67" s="22">
        <v>3.5381749999999998</v>
      </c>
      <c r="E67" s="22">
        <v>6.145251</v>
      </c>
      <c r="F67" s="22">
        <v>1.675978</v>
      </c>
    </row>
    <row r="68" spans="1:6" x14ac:dyDescent="0.2">
      <c r="A68" s="20" t="s">
        <v>180</v>
      </c>
      <c r="B68" s="21">
        <v>1667</v>
      </c>
      <c r="C68" s="22">
        <v>57.948410000000003</v>
      </c>
      <c r="D68" s="22">
        <v>27.714456999999999</v>
      </c>
      <c r="E68" s="22">
        <v>12.237552000000001</v>
      </c>
      <c r="F68" s="22">
        <v>2.09958</v>
      </c>
    </row>
    <row r="69" spans="1:6" x14ac:dyDescent="0.2">
      <c r="A69" s="20" t="s">
        <v>369</v>
      </c>
      <c r="B69" s="21">
        <v>99</v>
      </c>
      <c r="C69" s="22">
        <v>62.626263000000002</v>
      </c>
      <c r="D69" s="22">
        <v>29.292929000000001</v>
      </c>
      <c r="E69" s="22">
        <v>7.0707069999999996</v>
      </c>
      <c r="F69" s="22">
        <v>1.0101009999999999</v>
      </c>
    </row>
    <row r="70" spans="1:6" x14ac:dyDescent="0.2">
      <c r="A70" s="20" t="s">
        <v>370</v>
      </c>
      <c r="B70" s="21">
        <v>819</v>
      </c>
      <c r="C70" s="22">
        <v>63.492063000000002</v>
      </c>
      <c r="D70" s="22">
        <v>21.245421</v>
      </c>
      <c r="E70" s="22">
        <v>13.797314</v>
      </c>
      <c r="F70" s="22">
        <v>1.465201</v>
      </c>
    </row>
    <row r="71" spans="1:6" x14ac:dyDescent="0.2">
      <c r="A71" s="20" t="s">
        <v>371</v>
      </c>
      <c r="B71" s="21">
        <v>87</v>
      </c>
      <c r="C71" s="22">
        <v>66.666667000000004</v>
      </c>
      <c r="D71" s="22">
        <v>10.344828</v>
      </c>
      <c r="E71" s="22">
        <v>18.390805</v>
      </c>
      <c r="F71" s="22">
        <v>4.5977009999999998</v>
      </c>
    </row>
    <row r="72" spans="1:6" x14ac:dyDescent="0.2">
      <c r="A72" s="20" t="s">
        <v>366</v>
      </c>
      <c r="B72" s="21">
        <v>55</v>
      </c>
      <c r="C72" s="22">
        <v>56.363636</v>
      </c>
      <c r="D72" s="22">
        <v>21.818182</v>
      </c>
      <c r="E72" s="22">
        <v>20</v>
      </c>
      <c r="F72" s="22">
        <v>1.818182</v>
      </c>
    </row>
    <row r="73" spans="1:6" x14ac:dyDescent="0.2">
      <c r="A73" s="9" t="s">
        <v>372</v>
      </c>
      <c r="B73" s="9"/>
      <c r="C73" s="9"/>
      <c r="D73" s="9"/>
      <c r="E73" s="9"/>
      <c r="F73" s="9"/>
    </row>
    <row r="74" spans="1:6" x14ac:dyDescent="0.2">
      <c r="A74" s="20" t="s">
        <v>373</v>
      </c>
      <c r="B74" s="21">
        <v>537</v>
      </c>
      <c r="C74" s="22">
        <v>88.640596000000002</v>
      </c>
      <c r="D74" s="22">
        <v>3.5381749999999998</v>
      </c>
      <c r="E74" s="22">
        <v>6.145251</v>
      </c>
      <c r="F74" s="22">
        <v>1.675978</v>
      </c>
    </row>
    <row r="75" spans="1:6" x14ac:dyDescent="0.2">
      <c r="A75" s="20" t="s">
        <v>374</v>
      </c>
      <c r="B75" s="21">
        <v>1329</v>
      </c>
      <c r="C75" s="22">
        <v>60.270879999999998</v>
      </c>
      <c r="D75" s="22">
        <v>24.00301</v>
      </c>
      <c r="E75" s="22">
        <v>13.318284</v>
      </c>
      <c r="F75" s="22">
        <v>2.4078249999999999</v>
      </c>
    </row>
    <row r="76" spans="1:6" x14ac:dyDescent="0.2">
      <c r="A76" s="20" t="s">
        <v>375</v>
      </c>
      <c r="B76" s="21">
        <v>406</v>
      </c>
      <c r="C76" s="22">
        <v>61.083744000000003</v>
      </c>
      <c r="D76" s="22">
        <v>23.152709000000002</v>
      </c>
      <c r="E76" s="22">
        <v>13.054187000000001</v>
      </c>
      <c r="F76" s="22">
        <v>2.7093600000000002</v>
      </c>
    </row>
    <row r="77" spans="1:6" x14ac:dyDescent="0.2">
      <c r="A77" s="20" t="s">
        <v>376</v>
      </c>
      <c r="B77" s="21">
        <v>152</v>
      </c>
      <c r="C77" s="22">
        <v>55.263157999999997</v>
      </c>
      <c r="D77" s="22">
        <v>29.605263000000001</v>
      </c>
      <c r="E77" s="22">
        <v>15.131579</v>
      </c>
      <c r="F77" s="22">
        <v>0</v>
      </c>
    </row>
    <row r="78" spans="1:6" x14ac:dyDescent="0.2">
      <c r="A78" s="20" t="s">
        <v>377</v>
      </c>
      <c r="B78" s="21">
        <v>88</v>
      </c>
      <c r="C78" s="22">
        <v>68.181818000000007</v>
      </c>
      <c r="D78" s="22">
        <v>20.454545</v>
      </c>
      <c r="E78" s="22">
        <v>10.227273</v>
      </c>
      <c r="F78" s="22">
        <v>1.1363639999999999</v>
      </c>
    </row>
    <row r="79" spans="1:6" x14ac:dyDescent="0.2">
      <c r="A79" s="20" t="s">
        <v>378</v>
      </c>
      <c r="B79" s="21">
        <v>84</v>
      </c>
      <c r="C79" s="22">
        <v>58.333333000000003</v>
      </c>
      <c r="D79" s="22">
        <v>28.571428999999998</v>
      </c>
      <c r="E79" s="22">
        <v>13.095238</v>
      </c>
      <c r="F79" s="22">
        <v>0</v>
      </c>
    </row>
    <row r="80" spans="1:6" x14ac:dyDescent="0.2">
      <c r="A80" s="20" t="s">
        <v>366</v>
      </c>
      <c r="B80" s="21">
        <v>81</v>
      </c>
      <c r="C80" s="22">
        <v>55.555556000000003</v>
      </c>
      <c r="D80" s="22">
        <v>19.753086</v>
      </c>
      <c r="E80" s="22">
        <v>22.222221999999999</v>
      </c>
      <c r="F80" s="22">
        <v>2.4691360000000002</v>
      </c>
    </row>
    <row r="81" spans="1:6" x14ac:dyDescent="0.2">
      <c r="A81" s="9" t="s">
        <v>379</v>
      </c>
      <c r="B81" s="9"/>
      <c r="C81" s="9"/>
      <c r="D81" s="9"/>
      <c r="E81" s="9"/>
      <c r="F81" s="9"/>
    </row>
    <row r="82" spans="1:6" x14ac:dyDescent="0.2">
      <c r="A82" s="20" t="s">
        <v>380</v>
      </c>
      <c r="B82" s="21">
        <v>788</v>
      </c>
      <c r="C82" s="22">
        <v>62.563451999999998</v>
      </c>
      <c r="D82" s="22">
        <v>30.076142000000001</v>
      </c>
      <c r="E82" s="22">
        <v>5.964467</v>
      </c>
      <c r="F82" s="22">
        <v>1.395939</v>
      </c>
    </row>
    <row r="83" spans="1:6" x14ac:dyDescent="0.2">
      <c r="A83" s="20" t="s">
        <v>381</v>
      </c>
      <c r="B83" s="21">
        <v>1824</v>
      </c>
      <c r="C83" s="22">
        <v>67.489035000000001</v>
      </c>
      <c r="D83" s="22">
        <v>15.625</v>
      </c>
      <c r="E83" s="22">
        <v>14.528509</v>
      </c>
      <c r="F83" s="22">
        <v>2.357456</v>
      </c>
    </row>
    <row r="84" spans="1:6" x14ac:dyDescent="0.2">
      <c r="A84" s="20" t="s">
        <v>366</v>
      </c>
      <c r="B84" s="21">
        <v>65</v>
      </c>
      <c r="C84" s="22">
        <v>60</v>
      </c>
      <c r="D84" s="22">
        <v>20</v>
      </c>
      <c r="E84" s="22">
        <v>18.461538000000001</v>
      </c>
      <c r="F84" s="22">
        <v>1.538462</v>
      </c>
    </row>
    <row r="85" spans="1:6" x14ac:dyDescent="0.2">
      <c r="A85" s="9" t="s">
        <v>382</v>
      </c>
      <c r="B85" s="9"/>
      <c r="C85" s="9"/>
      <c r="D85" s="9"/>
      <c r="E85" s="9"/>
      <c r="F85" s="9"/>
    </row>
    <row r="86" spans="1:6" x14ac:dyDescent="0.2">
      <c r="A86" s="20" t="s">
        <v>383</v>
      </c>
      <c r="B86" s="21">
        <v>393</v>
      </c>
      <c r="C86" s="22">
        <v>63.613232000000004</v>
      </c>
      <c r="D86" s="22">
        <v>28.498728</v>
      </c>
      <c r="E86" s="22">
        <v>6.1068699999999998</v>
      </c>
      <c r="F86" s="22">
        <v>1.7811699999999999</v>
      </c>
    </row>
    <row r="87" spans="1:6" x14ac:dyDescent="0.2">
      <c r="A87" s="20" t="s">
        <v>181</v>
      </c>
      <c r="B87" s="21">
        <v>1944</v>
      </c>
      <c r="C87" s="22">
        <v>65.895061999999996</v>
      </c>
      <c r="D87" s="22">
        <v>19.084361999999999</v>
      </c>
      <c r="E87" s="22">
        <v>12.808642000000001</v>
      </c>
      <c r="F87" s="22">
        <v>2.2119339999999998</v>
      </c>
    </row>
    <row r="88" spans="1:6" x14ac:dyDescent="0.2">
      <c r="A88" s="20" t="s">
        <v>182</v>
      </c>
      <c r="B88" s="21">
        <v>38</v>
      </c>
      <c r="C88" s="22">
        <v>65.789473999999998</v>
      </c>
      <c r="D88" s="22">
        <v>21.052631999999999</v>
      </c>
      <c r="E88" s="22">
        <v>13.157895</v>
      </c>
      <c r="F88" s="22">
        <v>0</v>
      </c>
    </row>
    <row r="89" spans="1:6" x14ac:dyDescent="0.2">
      <c r="A89" s="20" t="s">
        <v>384</v>
      </c>
      <c r="B89" s="21">
        <v>36</v>
      </c>
      <c r="C89" s="22">
        <v>66.666667000000004</v>
      </c>
      <c r="D89" s="22">
        <v>22.222221999999999</v>
      </c>
      <c r="E89" s="22">
        <v>11.111110999999999</v>
      </c>
      <c r="F89" s="22">
        <v>0</v>
      </c>
    </row>
    <row r="90" spans="1:6" x14ac:dyDescent="0.2">
      <c r="A90" s="20" t="s">
        <v>183</v>
      </c>
      <c r="B90" s="21">
        <v>53</v>
      </c>
      <c r="C90" s="22">
        <v>64.150942999999998</v>
      </c>
      <c r="D90" s="22">
        <v>16.981131999999999</v>
      </c>
      <c r="E90" s="22">
        <v>18.867925</v>
      </c>
      <c r="F90" s="22">
        <v>0</v>
      </c>
    </row>
    <row r="91" spans="1:6" x14ac:dyDescent="0.2">
      <c r="A91" s="20" t="s">
        <v>385</v>
      </c>
      <c r="B91" s="21">
        <v>22</v>
      </c>
      <c r="C91" s="22">
        <v>63.636364</v>
      </c>
      <c r="D91" s="22">
        <v>9.0909089999999999</v>
      </c>
      <c r="E91" s="22">
        <v>13.636364</v>
      </c>
      <c r="F91" s="22">
        <v>13.636364</v>
      </c>
    </row>
    <row r="92" spans="1:6" x14ac:dyDescent="0.2">
      <c r="A92" s="20" t="s">
        <v>386</v>
      </c>
      <c r="B92" s="21">
        <v>32</v>
      </c>
      <c r="C92" s="22">
        <v>81.25</v>
      </c>
      <c r="D92" s="22">
        <v>6.25</v>
      </c>
      <c r="E92" s="22">
        <v>12.5</v>
      </c>
      <c r="F92" s="22">
        <v>0</v>
      </c>
    </row>
    <row r="93" spans="1:6" x14ac:dyDescent="0.2">
      <c r="A93" s="20" t="s">
        <v>387</v>
      </c>
      <c r="B93" s="21">
        <v>9</v>
      </c>
      <c r="C93" s="22">
        <v>77.777777999999998</v>
      </c>
      <c r="D93" s="22">
        <v>0</v>
      </c>
      <c r="E93" s="22">
        <v>22.222221999999999</v>
      </c>
      <c r="F93" s="22">
        <v>0</v>
      </c>
    </row>
    <row r="94" spans="1:6" x14ac:dyDescent="0.2">
      <c r="A94" s="20" t="s">
        <v>366</v>
      </c>
      <c r="B94" s="21">
        <v>150</v>
      </c>
      <c r="C94" s="22">
        <v>68</v>
      </c>
      <c r="D94" s="22">
        <v>15.333333</v>
      </c>
      <c r="E94" s="22">
        <v>15.333333</v>
      </c>
      <c r="F94" s="22">
        <v>1.3333330000000001</v>
      </c>
    </row>
    <row r="95" spans="1:6" x14ac:dyDescent="0.2">
      <c r="A95" s="9" t="s">
        <v>388</v>
      </c>
      <c r="B95" s="9"/>
      <c r="C95" s="9"/>
      <c r="D95" s="9"/>
      <c r="E95" s="9"/>
      <c r="F95" s="9"/>
    </row>
    <row r="96" spans="1:6" x14ac:dyDescent="0.2">
      <c r="A96" s="20" t="s">
        <v>184</v>
      </c>
      <c r="B96" s="21">
        <v>54</v>
      </c>
      <c r="C96" s="22">
        <v>62.962963000000002</v>
      </c>
      <c r="D96" s="22">
        <v>22.222221999999999</v>
      </c>
      <c r="E96" s="22">
        <v>9.2592590000000001</v>
      </c>
      <c r="F96" s="22">
        <v>5.5555560000000002</v>
      </c>
    </row>
    <row r="97" spans="1:6" x14ac:dyDescent="0.2">
      <c r="A97" s="20" t="s">
        <v>185</v>
      </c>
      <c r="B97" s="21">
        <v>196</v>
      </c>
      <c r="C97" s="22">
        <v>71.938776000000004</v>
      </c>
      <c r="D97" s="22">
        <v>9.6938779999999998</v>
      </c>
      <c r="E97" s="22">
        <v>15.816326999999999</v>
      </c>
      <c r="F97" s="22">
        <v>2.5510199999999998</v>
      </c>
    </row>
    <row r="98" spans="1:6" x14ac:dyDescent="0.2">
      <c r="A98" s="20" t="s">
        <v>186</v>
      </c>
      <c r="B98" s="21">
        <v>310</v>
      </c>
      <c r="C98" s="22">
        <v>72.580645000000004</v>
      </c>
      <c r="D98" s="22">
        <v>14.193548</v>
      </c>
      <c r="E98" s="22">
        <v>10.967741999999999</v>
      </c>
      <c r="F98" s="22">
        <v>2.2580650000000002</v>
      </c>
    </row>
    <row r="99" spans="1:6" x14ac:dyDescent="0.2">
      <c r="A99" s="20" t="s">
        <v>187</v>
      </c>
      <c r="B99" s="21">
        <v>385</v>
      </c>
      <c r="C99" s="22">
        <v>66.233766000000003</v>
      </c>
      <c r="D99" s="22">
        <v>20</v>
      </c>
      <c r="E99" s="22">
        <v>11.428571</v>
      </c>
      <c r="F99" s="22">
        <v>2.3376619999999999</v>
      </c>
    </row>
    <row r="100" spans="1:6" x14ac:dyDescent="0.2">
      <c r="A100" s="20" t="s">
        <v>188</v>
      </c>
      <c r="B100" s="21">
        <v>361</v>
      </c>
      <c r="C100" s="22">
        <v>62.049861</v>
      </c>
      <c r="D100" s="22">
        <v>23.545705999999999</v>
      </c>
      <c r="E100" s="22">
        <v>13.019391000000001</v>
      </c>
      <c r="F100" s="22">
        <v>1.3850420000000001</v>
      </c>
    </row>
    <row r="101" spans="1:6" x14ac:dyDescent="0.2">
      <c r="A101" s="20" t="s">
        <v>189</v>
      </c>
      <c r="B101" s="21">
        <v>315</v>
      </c>
      <c r="C101" s="22">
        <v>61.904761999999998</v>
      </c>
      <c r="D101" s="22">
        <v>23.174603000000001</v>
      </c>
      <c r="E101" s="22">
        <v>12.698413</v>
      </c>
      <c r="F101" s="22">
        <v>2.2222219999999999</v>
      </c>
    </row>
    <row r="102" spans="1:6" x14ac:dyDescent="0.2">
      <c r="A102" s="20" t="s">
        <v>190</v>
      </c>
      <c r="B102" s="21">
        <v>364</v>
      </c>
      <c r="C102" s="22">
        <v>65.934066000000001</v>
      </c>
      <c r="D102" s="22">
        <v>20.879121000000001</v>
      </c>
      <c r="E102" s="22">
        <v>12.362636999999999</v>
      </c>
      <c r="F102" s="22">
        <v>0.82417600000000002</v>
      </c>
    </row>
    <row r="103" spans="1:6" x14ac:dyDescent="0.2">
      <c r="A103" s="20" t="s">
        <v>191</v>
      </c>
      <c r="B103" s="21">
        <v>267</v>
      </c>
      <c r="C103" s="22">
        <v>61.048689000000003</v>
      </c>
      <c r="D103" s="22">
        <v>26.591760000000001</v>
      </c>
      <c r="E103" s="22">
        <v>10.486891</v>
      </c>
      <c r="F103" s="22">
        <v>1.8726590000000001</v>
      </c>
    </row>
    <row r="104" spans="1:6" x14ac:dyDescent="0.2">
      <c r="A104" s="20" t="s">
        <v>192</v>
      </c>
      <c r="B104" s="21">
        <v>90</v>
      </c>
      <c r="C104" s="22">
        <v>63.333333000000003</v>
      </c>
      <c r="D104" s="22">
        <v>25.555555999999999</v>
      </c>
      <c r="E104" s="22">
        <v>11.111110999999999</v>
      </c>
      <c r="F104" s="22">
        <v>0</v>
      </c>
    </row>
    <row r="105" spans="1:6" x14ac:dyDescent="0.2">
      <c r="A105" s="20" t="s">
        <v>193</v>
      </c>
      <c r="B105" s="21">
        <v>94</v>
      </c>
      <c r="C105" s="22">
        <v>54.255319</v>
      </c>
      <c r="D105" s="22">
        <v>29.787234000000002</v>
      </c>
      <c r="E105" s="22">
        <v>13.829787</v>
      </c>
      <c r="F105" s="22">
        <v>2.1276600000000001</v>
      </c>
    </row>
    <row r="106" spans="1:6" x14ac:dyDescent="0.2">
      <c r="A106" s="20" t="s">
        <v>389</v>
      </c>
      <c r="B106" s="21">
        <v>47</v>
      </c>
      <c r="C106" s="22">
        <v>76.595744999999994</v>
      </c>
      <c r="D106" s="22">
        <v>4.2553190000000001</v>
      </c>
      <c r="E106" s="22">
        <v>17.021277000000001</v>
      </c>
      <c r="F106" s="22">
        <v>2.1276600000000001</v>
      </c>
    </row>
    <row r="107" spans="1:6" x14ac:dyDescent="0.2">
      <c r="A107" s="20" t="s">
        <v>366</v>
      </c>
      <c r="B107" s="21">
        <v>194</v>
      </c>
      <c r="C107" s="22">
        <v>73.195875999999998</v>
      </c>
      <c r="D107" s="22">
        <v>12.886597999999999</v>
      </c>
      <c r="E107" s="22">
        <v>9.7938139999999994</v>
      </c>
      <c r="F107" s="22">
        <v>4.1237110000000001</v>
      </c>
    </row>
    <row r="108" spans="1:6" x14ac:dyDescent="0.2">
      <c r="A108" s="9" t="s">
        <v>390</v>
      </c>
      <c r="B108" s="9"/>
      <c r="C108" s="9"/>
      <c r="D108" s="9"/>
      <c r="E108" s="9"/>
      <c r="F108" s="9"/>
    </row>
    <row r="109" spans="1:6" x14ac:dyDescent="0.2">
      <c r="A109" s="20" t="s">
        <v>391</v>
      </c>
      <c r="B109" s="21">
        <v>633</v>
      </c>
      <c r="C109" s="22">
        <v>67.456556000000006</v>
      </c>
      <c r="D109" s="22">
        <v>18.641390000000001</v>
      </c>
      <c r="E109" s="22">
        <v>12.796208999999999</v>
      </c>
      <c r="F109" s="22">
        <v>1.105845</v>
      </c>
    </row>
    <row r="110" spans="1:6" x14ac:dyDescent="0.2">
      <c r="A110" s="20" t="s">
        <v>392</v>
      </c>
      <c r="B110" s="21">
        <v>1123</v>
      </c>
      <c r="C110" s="22">
        <v>65.894924000000003</v>
      </c>
      <c r="D110" s="22">
        <v>19.412289000000001</v>
      </c>
      <c r="E110" s="22">
        <v>12.555654000000001</v>
      </c>
      <c r="F110" s="22">
        <v>2.1371329999999999</v>
      </c>
    </row>
    <row r="111" spans="1:6" x14ac:dyDescent="0.2">
      <c r="A111" s="20" t="s">
        <v>393</v>
      </c>
      <c r="B111" s="21">
        <v>660</v>
      </c>
      <c r="C111" s="22">
        <v>62.727272999999997</v>
      </c>
      <c r="D111" s="22">
        <v>22.424242</v>
      </c>
      <c r="E111" s="22">
        <v>11.818182</v>
      </c>
      <c r="F111" s="22">
        <v>3.030303</v>
      </c>
    </row>
    <row r="112" spans="1:6" x14ac:dyDescent="0.2">
      <c r="A112" s="20" t="s">
        <v>394</v>
      </c>
      <c r="B112" s="21">
        <v>261</v>
      </c>
      <c r="C112" s="22">
        <v>69.731801000000004</v>
      </c>
      <c r="D112" s="22">
        <v>19.540230000000001</v>
      </c>
      <c r="E112" s="22">
        <v>9.1954019999999996</v>
      </c>
      <c r="F112" s="22">
        <v>1.532567</v>
      </c>
    </row>
    <row r="113" spans="1:6" x14ac:dyDescent="0.2">
      <c r="A113" s="9" t="s">
        <v>395</v>
      </c>
      <c r="B113" s="9"/>
      <c r="C113" s="9"/>
      <c r="D113" s="9"/>
      <c r="E113" s="9"/>
      <c r="F113" s="9"/>
    </row>
    <row r="114" spans="1:6" x14ac:dyDescent="0.2">
      <c r="A114" s="20" t="s">
        <v>396</v>
      </c>
      <c r="B114" s="21">
        <v>329</v>
      </c>
      <c r="C114" s="22">
        <v>72.340425999999994</v>
      </c>
      <c r="D114" s="22">
        <v>17.933130999999999</v>
      </c>
      <c r="E114" s="22">
        <v>7.5987840000000002</v>
      </c>
      <c r="F114" s="22">
        <v>2.1276600000000001</v>
      </c>
    </row>
    <row r="115" spans="1:6" x14ac:dyDescent="0.2">
      <c r="A115" s="20" t="s">
        <v>397</v>
      </c>
      <c r="B115" s="21">
        <v>828</v>
      </c>
      <c r="C115" s="22">
        <v>66.666667000000004</v>
      </c>
      <c r="D115" s="22">
        <v>20.048309</v>
      </c>
      <c r="E115" s="22">
        <v>11.231884000000001</v>
      </c>
      <c r="F115" s="22">
        <v>2.05314</v>
      </c>
    </row>
    <row r="116" spans="1:6" x14ac:dyDescent="0.2">
      <c r="A116" s="20" t="s">
        <v>879</v>
      </c>
      <c r="B116" s="21">
        <v>499</v>
      </c>
      <c r="C116" s="22">
        <v>60.320641000000002</v>
      </c>
      <c r="D116" s="22">
        <v>22.845690999999999</v>
      </c>
      <c r="E116" s="22">
        <v>14.428858</v>
      </c>
      <c r="F116" s="22">
        <v>2.4048099999999999</v>
      </c>
    </row>
    <row r="117" spans="1:6" x14ac:dyDescent="0.2">
      <c r="A117" s="20" t="s">
        <v>398</v>
      </c>
      <c r="B117" s="21">
        <v>468</v>
      </c>
      <c r="C117" s="22">
        <v>67.094016999999994</v>
      </c>
      <c r="D117" s="22">
        <v>20.085470000000001</v>
      </c>
      <c r="E117" s="22">
        <v>10.897436000000001</v>
      </c>
      <c r="F117" s="22">
        <v>1.9230769999999999</v>
      </c>
    </row>
    <row r="118" spans="1:6" x14ac:dyDescent="0.2">
      <c r="A118" s="20" t="s">
        <v>399</v>
      </c>
      <c r="B118" s="21">
        <v>257</v>
      </c>
      <c r="C118" s="22">
        <v>67.315174999999996</v>
      </c>
      <c r="D118" s="22">
        <v>17.120622999999998</v>
      </c>
      <c r="E118" s="22">
        <v>14.785992</v>
      </c>
      <c r="F118" s="22">
        <v>0.77820999999999996</v>
      </c>
    </row>
    <row r="119" spans="1:6" x14ac:dyDescent="0.2">
      <c r="A119" s="20" t="s">
        <v>400</v>
      </c>
      <c r="B119" s="21">
        <v>296</v>
      </c>
      <c r="C119" s="22">
        <v>62.5</v>
      </c>
      <c r="D119" s="22">
        <v>19.594595000000002</v>
      </c>
      <c r="E119" s="22">
        <v>15.202703</v>
      </c>
      <c r="F119" s="22">
        <v>2.7027030000000001</v>
      </c>
    </row>
    <row r="120" spans="1:6" x14ac:dyDescent="0.2">
      <c r="A120" s="9" t="s">
        <v>401</v>
      </c>
      <c r="B120" s="9"/>
      <c r="C120" s="9"/>
      <c r="D120" s="9"/>
      <c r="E120" s="9"/>
      <c r="F120" s="9"/>
    </row>
    <row r="121" spans="1:6" x14ac:dyDescent="0.2">
      <c r="A121" s="20" t="s">
        <v>878</v>
      </c>
      <c r="B121" s="21">
        <v>116</v>
      </c>
      <c r="C121" s="22">
        <v>72.413792999999998</v>
      </c>
      <c r="D121" s="22">
        <v>17.241378999999998</v>
      </c>
      <c r="E121" s="22">
        <v>6.8965519999999998</v>
      </c>
      <c r="F121" s="22">
        <v>3.4482759999999999</v>
      </c>
    </row>
    <row r="122" spans="1:6" x14ac:dyDescent="0.2">
      <c r="A122" s="20" t="s">
        <v>402</v>
      </c>
      <c r="B122" s="21">
        <v>213</v>
      </c>
      <c r="C122" s="22">
        <v>72.300469000000007</v>
      </c>
      <c r="D122" s="22">
        <v>18.309858999999999</v>
      </c>
      <c r="E122" s="22">
        <v>7.9812209999999997</v>
      </c>
      <c r="F122" s="22">
        <v>1.4084509999999999</v>
      </c>
    </row>
    <row r="123" spans="1:6" x14ac:dyDescent="0.2">
      <c r="A123" s="20" t="s">
        <v>397</v>
      </c>
      <c r="B123" s="21">
        <v>828</v>
      </c>
      <c r="C123" s="22">
        <v>66.666667000000004</v>
      </c>
      <c r="D123" s="22">
        <v>20.048309</v>
      </c>
      <c r="E123" s="22">
        <v>11.231884000000001</v>
      </c>
      <c r="F123" s="22">
        <v>2.05314</v>
      </c>
    </row>
    <row r="124" spans="1:6" x14ac:dyDescent="0.2">
      <c r="A124" s="20" t="s">
        <v>403</v>
      </c>
      <c r="B124" s="21">
        <v>133</v>
      </c>
      <c r="C124" s="22">
        <v>57.894736999999999</v>
      </c>
      <c r="D124" s="22">
        <v>21.804511000000002</v>
      </c>
      <c r="E124" s="22">
        <v>16.541353000000001</v>
      </c>
      <c r="F124" s="22">
        <v>3.759398</v>
      </c>
    </row>
    <row r="125" spans="1:6" x14ac:dyDescent="0.2">
      <c r="A125" s="20" t="s">
        <v>404</v>
      </c>
      <c r="B125" s="21">
        <v>120</v>
      </c>
      <c r="C125" s="22">
        <v>60.833333000000003</v>
      </c>
      <c r="D125" s="22">
        <v>25</v>
      </c>
      <c r="E125" s="22">
        <v>12.5</v>
      </c>
      <c r="F125" s="22">
        <v>1.6666669999999999</v>
      </c>
    </row>
    <row r="126" spans="1:6" x14ac:dyDescent="0.2">
      <c r="A126" s="20" t="s">
        <v>405</v>
      </c>
      <c r="B126" s="21">
        <v>246</v>
      </c>
      <c r="C126" s="22">
        <v>61.382114000000001</v>
      </c>
      <c r="D126" s="22">
        <v>22.357724000000001</v>
      </c>
      <c r="E126" s="22">
        <v>14.227641999999999</v>
      </c>
      <c r="F126" s="22">
        <v>2.0325199999999999</v>
      </c>
    </row>
    <row r="127" spans="1:6" x14ac:dyDescent="0.2">
      <c r="A127" s="20" t="s">
        <v>398</v>
      </c>
      <c r="B127" s="21">
        <v>468</v>
      </c>
      <c r="C127" s="22">
        <v>67.094016999999994</v>
      </c>
      <c r="D127" s="22">
        <v>20.085470000000001</v>
      </c>
      <c r="E127" s="22">
        <v>10.897436000000001</v>
      </c>
      <c r="F127" s="22">
        <v>1.9230769999999999</v>
      </c>
    </row>
    <row r="128" spans="1:6" x14ac:dyDescent="0.2">
      <c r="A128" s="20" t="s">
        <v>406</v>
      </c>
      <c r="B128" s="21">
        <v>180</v>
      </c>
      <c r="C128" s="22">
        <v>68.333332999999996</v>
      </c>
      <c r="D128" s="22">
        <v>16.666667</v>
      </c>
      <c r="E128" s="22">
        <v>13.888889000000001</v>
      </c>
      <c r="F128" s="22">
        <v>1.111111</v>
      </c>
    </row>
    <row r="129" spans="1:6" x14ac:dyDescent="0.2">
      <c r="A129" s="20" t="s">
        <v>407</v>
      </c>
      <c r="B129" s="21">
        <v>77</v>
      </c>
      <c r="C129" s="22">
        <v>64.935064999999994</v>
      </c>
      <c r="D129" s="22">
        <v>18.181818</v>
      </c>
      <c r="E129" s="22">
        <v>16.883116999999999</v>
      </c>
      <c r="F129" s="22">
        <v>0</v>
      </c>
    </row>
    <row r="130" spans="1:6" x14ac:dyDescent="0.2">
      <c r="A130" s="33" t="s">
        <v>400</v>
      </c>
      <c r="B130" s="34">
        <v>296</v>
      </c>
      <c r="C130" s="35">
        <v>62.5</v>
      </c>
      <c r="D130" s="35">
        <v>19.594595000000002</v>
      </c>
      <c r="E130" s="35">
        <v>15.202703</v>
      </c>
      <c r="F130" s="35">
        <v>2.7027030000000001</v>
      </c>
    </row>
  </sheetData>
  <phoneticPr fontId="2"/>
  <pageMargins left="0.75" right="0.75" top="1" bottom="1" header="0.5" footer="0.5"/>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0C716-2B4C-4910-BB1D-874540C7845A}">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HYPERLINK("#'目次'!B23","[17]")</f>
        <v>[17]</v>
      </c>
      <c r="B2" s="23" t="s">
        <v>334</v>
      </c>
    </row>
    <row r="3" spans="1:6" x14ac:dyDescent="0.2">
      <c r="A3" s="7" t="s">
        <v>3</v>
      </c>
      <c r="B3" s="8" t="s">
        <v>5</v>
      </c>
    </row>
    <row r="4" spans="1:6" x14ac:dyDescent="0.2">
      <c r="A4" s="7" t="s">
        <v>3</v>
      </c>
      <c r="B4" s="8" t="s">
        <v>11</v>
      </c>
    </row>
    <row r="5" spans="1:6" s="18" customFormat="1" ht="25.2" x14ac:dyDescent="0.2">
      <c r="A5" s="16" t="s">
        <v>3</v>
      </c>
      <c r="B5" s="17" t="s">
        <v>335</v>
      </c>
      <c r="C5" s="17" t="s">
        <v>380</v>
      </c>
      <c r="D5" s="17" t="s">
        <v>431</v>
      </c>
      <c r="E5" s="17" t="s">
        <v>432</v>
      </c>
      <c r="F5" s="17" t="s">
        <v>366</v>
      </c>
    </row>
    <row r="6" spans="1:6" x14ac:dyDescent="0.2">
      <c r="A6" s="19" t="s">
        <v>338</v>
      </c>
      <c r="B6" s="10">
        <v>2677</v>
      </c>
      <c r="C6" s="13">
        <v>74.374300000000005</v>
      </c>
      <c r="D6" s="13">
        <v>13.746731</v>
      </c>
      <c r="E6" s="13">
        <v>9.6376539999999995</v>
      </c>
      <c r="F6" s="13">
        <v>2.2413150000000002</v>
      </c>
    </row>
    <row r="7" spans="1:6" x14ac:dyDescent="0.2">
      <c r="A7" s="9" t="s">
        <v>339</v>
      </c>
      <c r="B7" s="9"/>
      <c r="C7" s="9"/>
      <c r="D7" s="9"/>
      <c r="E7" s="9"/>
      <c r="F7" s="9"/>
    </row>
    <row r="8" spans="1:6" x14ac:dyDescent="0.2">
      <c r="A8" s="20" t="s">
        <v>340</v>
      </c>
      <c r="B8" s="21">
        <v>1277</v>
      </c>
      <c r="C8" s="22">
        <v>64.447924999999998</v>
      </c>
      <c r="D8" s="22">
        <v>22.317933</v>
      </c>
      <c r="E8" s="22">
        <v>10.963195000000001</v>
      </c>
      <c r="F8" s="22">
        <v>2.2709480000000002</v>
      </c>
    </row>
    <row r="9" spans="1:6" x14ac:dyDescent="0.2">
      <c r="A9" s="20" t="s">
        <v>341</v>
      </c>
      <c r="B9" s="21">
        <v>1400</v>
      </c>
      <c r="C9" s="22">
        <v>83.428571000000005</v>
      </c>
      <c r="D9" s="22">
        <v>5.9285709999999998</v>
      </c>
      <c r="E9" s="22">
        <v>8.4285709999999998</v>
      </c>
      <c r="F9" s="22">
        <v>2.214286</v>
      </c>
    </row>
    <row r="10" spans="1:6" x14ac:dyDescent="0.2">
      <c r="A10" s="9" t="s">
        <v>342</v>
      </c>
      <c r="B10" s="9"/>
      <c r="C10" s="9"/>
      <c r="D10" s="9"/>
      <c r="E10" s="9"/>
      <c r="F10" s="9"/>
    </row>
    <row r="11" spans="1:6" x14ac:dyDescent="0.2">
      <c r="A11" s="20" t="s">
        <v>343</v>
      </c>
      <c r="B11" s="21">
        <v>610</v>
      </c>
      <c r="C11" s="22">
        <v>82.786884999999998</v>
      </c>
      <c r="D11" s="22">
        <v>12.622951</v>
      </c>
      <c r="E11" s="22">
        <v>3.770492</v>
      </c>
      <c r="F11" s="22">
        <v>0.81967199999999996</v>
      </c>
    </row>
    <row r="12" spans="1:6" x14ac:dyDescent="0.2">
      <c r="A12" s="20" t="s">
        <v>344</v>
      </c>
      <c r="B12" s="21">
        <v>755</v>
      </c>
      <c r="C12" s="22">
        <v>79.470198999999994</v>
      </c>
      <c r="D12" s="22">
        <v>14.172185000000001</v>
      </c>
      <c r="E12" s="22">
        <v>4.2384110000000002</v>
      </c>
      <c r="F12" s="22">
        <v>2.119205</v>
      </c>
    </row>
    <row r="13" spans="1:6" x14ac:dyDescent="0.2">
      <c r="A13" s="20" t="s">
        <v>345</v>
      </c>
      <c r="B13" s="21">
        <v>601</v>
      </c>
      <c r="C13" s="22">
        <v>74.708819000000005</v>
      </c>
      <c r="D13" s="22">
        <v>15.474209999999999</v>
      </c>
      <c r="E13" s="22">
        <v>6.988353</v>
      </c>
      <c r="F13" s="22">
        <v>2.8286190000000002</v>
      </c>
    </row>
    <row r="14" spans="1:6" x14ac:dyDescent="0.2">
      <c r="A14" s="20" t="s">
        <v>346</v>
      </c>
      <c r="B14" s="21">
        <v>425</v>
      </c>
      <c r="C14" s="22">
        <v>66.588234999999997</v>
      </c>
      <c r="D14" s="22">
        <v>13.176470999999999</v>
      </c>
      <c r="E14" s="22">
        <v>17.176470999999999</v>
      </c>
      <c r="F14" s="22">
        <v>3.058824</v>
      </c>
    </row>
    <row r="15" spans="1:6" x14ac:dyDescent="0.2">
      <c r="A15" s="20" t="s">
        <v>347</v>
      </c>
      <c r="B15" s="21">
        <v>217</v>
      </c>
      <c r="C15" s="22">
        <v>58.525345999999999</v>
      </c>
      <c r="D15" s="22">
        <v>11.981567</v>
      </c>
      <c r="E15" s="22">
        <v>26.267281000000001</v>
      </c>
      <c r="F15" s="22">
        <v>3.225806</v>
      </c>
    </row>
    <row r="16" spans="1:6" x14ac:dyDescent="0.2">
      <c r="A16" s="20" t="s">
        <v>348</v>
      </c>
      <c r="B16" s="21">
        <v>56</v>
      </c>
      <c r="C16" s="22">
        <v>44.642856999999999</v>
      </c>
      <c r="D16" s="22">
        <v>12.5</v>
      </c>
      <c r="E16" s="22">
        <v>39.285713999999999</v>
      </c>
      <c r="F16" s="22">
        <v>3.5714290000000002</v>
      </c>
    </row>
    <row r="17" spans="1:6" x14ac:dyDescent="0.2">
      <c r="A17" s="20" t="s">
        <v>349</v>
      </c>
      <c r="B17" s="21">
        <v>13</v>
      </c>
      <c r="C17" s="22">
        <v>15.384615</v>
      </c>
      <c r="D17" s="22">
        <v>15.384615</v>
      </c>
      <c r="E17" s="22">
        <v>69.230768999999995</v>
      </c>
      <c r="F17" s="22">
        <v>0</v>
      </c>
    </row>
    <row r="18" spans="1:6" x14ac:dyDescent="0.2">
      <c r="A18" s="20" t="s">
        <v>350</v>
      </c>
      <c r="B18" s="21">
        <v>1365</v>
      </c>
      <c r="C18" s="22">
        <v>80.952381000000003</v>
      </c>
      <c r="D18" s="22">
        <v>13.479853</v>
      </c>
      <c r="E18" s="22">
        <v>4.0293039999999998</v>
      </c>
      <c r="F18" s="22">
        <v>1.538462</v>
      </c>
    </row>
    <row r="19" spans="1:6" x14ac:dyDescent="0.2">
      <c r="A19" s="20" t="s">
        <v>351</v>
      </c>
      <c r="B19" s="21">
        <v>1026</v>
      </c>
      <c r="C19" s="22">
        <v>71.345028999999997</v>
      </c>
      <c r="D19" s="22">
        <v>14.522417000000001</v>
      </c>
      <c r="E19" s="22">
        <v>11.208577</v>
      </c>
      <c r="F19" s="22">
        <v>2.9239769999999998</v>
      </c>
    </row>
    <row r="20" spans="1:6" x14ac:dyDescent="0.2">
      <c r="A20" s="20" t="s">
        <v>352</v>
      </c>
      <c r="B20" s="21">
        <v>286</v>
      </c>
      <c r="C20" s="22">
        <v>53.846153999999999</v>
      </c>
      <c r="D20" s="22">
        <v>12.237762</v>
      </c>
      <c r="E20" s="22">
        <v>30.769231000000001</v>
      </c>
      <c r="F20" s="22">
        <v>3.1468530000000001</v>
      </c>
    </row>
    <row r="21" spans="1:6" x14ac:dyDescent="0.2">
      <c r="A21" s="20" t="s">
        <v>353</v>
      </c>
      <c r="B21" s="21">
        <v>1312</v>
      </c>
      <c r="C21" s="22">
        <v>67.530488000000005</v>
      </c>
      <c r="D21" s="22">
        <v>14.02439</v>
      </c>
      <c r="E21" s="22">
        <v>15.472561000000001</v>
      </c>
      <c r="F21" s="22">
        <v>2.9725609999999998</v>
      </c>
    </row>
    <row r="22" spans="1:6" x14ac:dyDescent="0.2">
      <c r="A22" s="9" t="s">
        <v>354</v>
      </c>
      <c r="B22" s="10">
        <v>298</v>
      </c>
      <c r="C22" s="13">
        <v>72.147650999999996</v>
      </c>
      <c r="D22" s="13">
        <v>22.147651</v>
      </c>
      <c r="E22" s="13">
        <v>5.3691279999999999</v>
      </c>
      <c r="F22" s="13">
        <v>0.33556999999999998</v>
      </c>
    </row>
    <row r="23" spans="1:6" x14ac:dyDescent="0.2">
      <c r="A23" s="20" t="s">
        <v>344</v>
      </c>
      <c r="B23" s="21">
        <v>388</v>
      </c>
      <c r="C23" s="22">
        <v>69.072164999999998</v>
      </c>
      <c r="D23" s="22">
        <v>23.195875999999998</v>
      </c>
      <c r="E23" s="22">
        <v>5.6701030000000001</v>
      </c>
      <c r="F23" s="22">
        <v>2.0618560000000001</v>
      </c>
    </row>
    <row r="24" spans="1:6" x14ac:dyDescent="0.2">
      <c r="A24" s="20" t="s">
        <v>345</v>
      </c>
      <c r="B24" s="21">
        <v>299</v>
      </c>
      <c r="C24" s="22">
        <v>61.204013000000003</v>
      </c>
      <c r="D24" s="22">
        <v>25.418060000000001</v>
      </c>
      <c r="E24" s="22">
        <v>10.033445</v>
      </c>
      <c r="F24" s="22">
        <v>3.3444820000000002</v>
      </c>
    </row>
    <row r="25" spans="1:6" x14ac:dyDescent="0.2">
      <c r="A25" s="20" t="s">
        <v>346</v>
      </c>
      <c r="B25" s="21">
        <v>192</v>
      </c>
      <c r="C25" s="22">
        <v>52.604166999999997</v>
      </c>
      <c r="D25" s="22">
        <v>20.3125</v>
      </c>
      <c r="E25" s="22">
        <v>23.4375</v>
      </c>
      <c r="F25" s="22">
        <v>3.6458330000000001</v>
      </c>
    </row>
    <row r="26" spans="1:6" x14ac:dyDescent="0.2">
      <c r="A26" s="20" t="s">
        <v>347</v>
      </c>
      <c r="B26" s="21">
        <v>77</v>
      </c>
      <c r="C26" s="22">
        <v>57.142856999999999</v>
      </c>
      <c r="D26" s="22">
        <v>16.883116999999999</v>
      </c>
      <c r="E26" s="22">
        <v>23.376622999999999</v>
      </c>
      <c r="F26" s="22">
        <v>2.5974029999999999</v>
      </c>
    </row>
    <row r="27" spans="1:6" x14ac:dyDescent="0.2">
      <c r="A27" s="20" t="s">
        <v>348</v>
      </c>
      <c r="B27" s="21">
        <v>19</v>
      </c>
      <c r="C27" s="22">
        <v>63.157895000000003</v>
      </c>
      <c r="D27" s="22">
        <v>5.2631579999999998</v>
      </c>
      <c r="E27" s="22">
        <v>26.315788999999999</v>
      </c>
      <c r="F27" s="22">
        <v>5.2631579999999998</v>
      </c>
    </row>
    <row r="28" spans="1:6" x14ac:dyDescent="0.2">
      <c r="A28" s="20" t="s">
        <v>349</v>
      </c>
      <c r="B28" s="21">
        <v>4</v>
      </c>
      <c r="C28" s="22">
        <v>0</v>
      </c>
      <c r="D28" s="22">
        <v>0</v>
      </c>
      <c r="E28" s="22">
        <v>100</v>
      </c>
      <c r="F28" s="22">
        <v>0</v>
      </c>
    </row>
    <row r="29" spans="1:6" x14ac:dyDescent="0.2">
      <c r="A29" s="20" t="s">
        <v>350</v>
      </c>
      <c r="B29" s="21">
        <v>686</v>
      </c>
      <c r="C29" s="22">
        <v>70.408163000000002</v>
      </c>
      <c r="D29" s="22">
        <v>22.740525000000002</v>
      </c>
      <c r="E29" s="22">
        <v>5.5393590000000001</v>
      </c>
      <c r="F29" s="22">
        <v>1.3119529999999999</v>
      </c>
    </row>
    <row r="30" spans="1:6" x14ac:dyDescent="0.2">
      <c r="A30" s="20" t="s">
        <v>351</v>
      </c>
      <c r="B30" s="21">
        <v>491</v>
      </c>
      <c r="C30" s="22">
        <v>57.841141</v>
      </c>
      <c r="D30" s="22">
        <v>23.421589000000001</v>
      </c>
      <c r="E30" s="22">
        <v>15.274948999999999</v>
      </c>
      <c r="F30" s="22">
        <v>3.4623219999999999</v>
      </c>
    </row>
    <row r="31" spans="1:6" x14ac:dyDescent="0.2">
      <c r="A31" s="20" t="s">
        <v>352</v>
      </c>
      <c r="B31" s="21">
        <v>100</v>
      </c>
      <c r="C31" s="22">
        <v>56</v>
      </c>
      <c r="D31" s="22">
        <v>14</v>
      </c>
      <c r="E31" s="22">
        <v>27</v>
      </c>
      <c r="F31" s="22">
        <v>3</v>
      </c>
    </row>
    <row r="32" spans="1:6" x14ac:dyDescent="0.2">
      <c r="A32" s="20" t="s">
        <v>353</v>
      </c>
      <c r="B32" s="21">
        <v>591</v>
      </c>
      <c r="C32" s="22">
        <v>57.529611000000003</v>
      </c>
      <c r="D32" s="22">
        <v>21.827411000000001</v>
      </c>
      <c r="E32" s="22">
        <v>17.258883000000001</v>
      </c>
      <c r="F32" s="22">
        <v>3.3840949999999999</v>
      </c>
    </row>
    <row r="33" spans="1:6" x14ac:dyDescent="0.2">
      <c r="A33" s="9" t="s">
        <v>355</v>
      </c>
      <c r="B33" s="10">
        <v>312</v>
      </c>
      <c r="C33" s="13">
        <v>92.948718</v>
      </c>
      <c r="D33" s="13">
        <v>3.5256409999999998</v>
      </c>
      <c r="E33" s="13">
        <v>2.2435900000000002</v>
      </c>
      <c r="F33" s="13">
        <v>1.2820510000000001</v>
      </c>
    </row>
    <row r="34" spans="1:6" x14ac:dyDescent="0.2">
      <c r="A34" s="20" t="s">
        <v>344</v>
      </c>
      <c r="B34" s="21">
        <v>367</v>
      </c>
      <c r="C34" s="22">
        <v>90.463215000000005</v>
      </c>
      <c r="D34" s="22">
        <v>4.6321529999999997</v>
      </c>
      <c r="E34" s="22">
        <v>2.724796</v>
      </c>
      <c r="F34" s="22">
        <v>2.179837</v>
      </c>
    </row>
    <row r="35" spans="1:6" x14ac:dyDescent="0.2">
      <c r="A35" s="20" t="s">
        <v>345</v>
      </c>
      <c r="B35" s="21">
        <v>302</v>
      </c>
      <c r="C35" s="22">
        <v>88.079470000000001</v>
      </c>
      <c r="D35" s="22">
        <v>5.6291390000000003</v>
      </c>
      <c r="E35" s="22">
        <v>3.9735100000000001</v>
      </c>
      <c r="F35" s="22">
        <v>2.3178809999999999</v>
      </c>
    </row>
    <row r="36" spans="1:6" x14ac:dyDescent="0.2">
      <c r="A36" s="20" t="s">
        <v>346</v>
      </c>
      <c r="B36" s="21">
        <v>233</v>
      </c>
      <c r="C36" s="22">
        <v>78.111587999999998</v>
      </c>
      <c r="D36" s="22">
        <v>7.2961369999999999</v>
      </c>
      <c r="E36" s="22">
        <v>12.017167000000001</v>
      </c>
      <c r="F36" s="22">
        <v>2.575107</v>
      </c>
    </row>
    <row r="37" spans="1:6" x14ac:dyDescent="0.2">
      <c r="A37" s="20" t="s">
        <v>347</v>
      </c>
      <c r="B37" s="21">
        <v>140</v>
      </c>
      <c r="C37" s="22">
        <v>59.285713999999999</v>
      </c>
      <c r="D37" s="22">
        <v>9.2857140000000005</v>
      </c>
      <c r="E37" s="22">
        <v>27.857143000000001</v>
      </c>
      <c r="F37" s="22">
        <v>3.5714290000000002</v>
      </c>
    </row>
    <row r="38" spans="1:6" x14ac:dyDescent="0.2">
      <c r="A38" s="20" t="s">
        <v>348</v>
      </c>
      <c r="B38" s="21">
        <v>37</v>
      </c>
      <c r="C38" s="22">
        <v>35.135134999999998</v>
      </c>
      <c r="D38" s="22">
        <v>16.216215999999999</v>
      </c>
      <c r="E38" s="22">
        <v>45.945945999999999</v>
      </c>
      <c r="F38" s="22">
        <v>2.7027030000000001</v>
      </c>
    </row>
    <row r="39" spans="1:6" x14ac:dyDescent="0.2">
      <c r="A39" s="20" t="s">
        <v>349</v>
      </c>
      <c r="B39" s="21">
        <v>9</v>
      </c>
      <c r="C39" s="22">
        <v>22.222221999999999</v>
      </c>
      <c r="D39" s="22">
        <v>22.222221999999999</v>
      </c>
      <c r="E39" s="22">
        <v>55.555556000000003</v>
      </c>
      <c r="F39" s="22">
        <v>0</v>
      </c>
    </row>
    <row r="40" spans="1:6" x14ac:dyDescent="0.2">
      <c r="A40" s="20" t="s">
        <v>350</v>
      </c>
      <c r="B40" s="21">
        <v>679</v>
      </c>
      <c r="C40" s="22">
        <v>91.605301999999995</v>
      </c>
      <c r="D40" s="22">
        <v>4.1237110000000001</v>
      </c>
      <c r="E40" s="22">
        <v>2.503682</v>
      </c>
      <c r="F40" s="22">
        <v>1.7673049999999999</v>
      </c>
    </row>
    <row r="41" spans="1:6" x14ac:dyDescent="0.2">
      <c r="A41" s="20" t="s">
        <v>351</v>
      </c>
      <c r="B41" s="21">
        <v>535</v>
      </c>
      <c r="C41" s="22">
        <v>83.738318000000007</v>
      </c>
      <c r="D41" s="22">
        <v>6.3551399999999996</v>
      </c>
      <c r="E41" s="22">
        <v>7.4766360000000001</v>
      </c>
      <c r="F41" s="22">
        <v>2.429907</v>
      </c>
    </row>
    <row r="42" spans="1:6" x14ac:dyDescent="0.2">
      <c r="A42" s="20" t="s">
        <v>352</v>
      </c>
      <c r="B42" s="21">
        <v>186</v>
      </c>
      <c r="C42" s="22">
        <v>52.688172000000002</v>
      </c>
      <c r="D42" s="22">
        <v>11.290323000000001</v>
      </c>
      <c r="E42" s="22">
        <v>32.795698999999999</v>
      </c>
      <c r="F42" s="22">
        <v>3.225806</v>
      </c>
    </row>
    <row r="43" spans="1:6" x14ac:dyDescent="0.2">
      <c r="A43" s="20" t="s">
        <v>353</v>
      </c>
      <c r="B43" s="21">
        <v>721</v>
      </c>
      <c r="C43" s="22">
        <v>75.728155000000001</v>
      </c>
      <c r="D43" s="22">
        <v>7.6282940000000004</v>
      </c>
      <c r="E43" s="22">
        <v>14.008322</v>
      </c>
      <c r="F43" s="22">
        <v>2.6352289999999998</v>
      </c>
    </row>
    <row r="44" spans="1:6" x14ac:dyDescent="0.2">
      <c r="A44" s="9" t="s">
        <v>356</v>
      </c>
      <c r="B44" s="9"/>
      <c r="C44" s="9"/>
      <c r="D44" s="9"/>
      <c r="E44" s="9"/>
      <c r="F44" s="9"/>
    </row>
    <row r="45" spans="1:6" x14ac:dyDescent="0.2">
      <c r="A45" s="20" t="s">
        <v>357</v>
      </c>
      <c r="B45" s="21">
        <v>138</v>
      </c>
      <c r="C45" s="22">
        <v>86.231883999999994</v>
      </c>
      <c r="D45" s="22">
        <v>5.7971009999999996</v>
      </c>
      <c r="E45" s="22">
        <v>6.5217390000000002</v>
      </c>
      <c r="F45" s="22">
        <v>1.4492750000000001</v>
      </c>
    </row>
    <row r="46" spans="1:6" x14ac:dyDescent="0.2">
      <c r="A46" s="20" t="s">
        <v>328</v>
      </c>
      <c r="B46" s="21">
        <v>1747</v>
      </c>
      <c r="C46" s="22">
        <v>71.837435999999997</v>
      </c>
      <c r="D46" s="22">
        <v>17.286777000000001</v>
      </c>
      <c r="E46" s="22">
        <v>8.5289070000000002</v>
      </c>
      <c r="F46" s="22">
        <v>2.3468800000000001</v>
      </c>
    </row>
    <row r="47" spans="1:6" x14ac:dyDescent="0.2">
      <c r="A47" s="20" t="s">
        <v>329</v>
      </c>
      <c r="B47" s="21">
        <v>191</v>
      </c>
      <c r="C47" s="22">
        <v>85.340314000000006</v>
      </c>
      <c r="D47" s="22">
        <v>6.8062829999999996</v>
      </c>
      <c r="E47" s="22">
        <v>4.7120420000000003</v>
      </c>
      <c r="F47" s="22">
        <v>3.1413609999999998</v>
      </c>
    </row>
    <row r="48" spans="1:6" x14ac:dyDescent="0.2">
      <c r="A48" s="20" t="s">
        <v>330</v>
      </c>
      <c r="B48" s="21">
        <v>544</v>
      </c>
      <c r="C48" s="22">
        <v>76.286765000000003</v>
      </c>
      <c r="D48" s="22">
        <v>6.4338240000000004</v>
      </c>
      <c r="E48" s="22">
        <v>15.625</v>
      </c>
      <c r="F48" s="22">
        <v>1.654412</v>
      </c>
    </row>
    <row r="49" spans="1:6" x14ac:dyDescent="0.2">
      <c r="A49" s="20" t="s">
        <v>358</v>
      </c>
      <c r="B49" s="21">
        <v>57</v>
      </c>
      <c r="C49" s="22">
        <v>68.421053000000001</v>
      </c>
      <c r="D49" s="22">
        <v>17.543859999999999</v>
      </c>
      <c r="E49" s="22">
        <v>10.526316</v>
      </c>
      <c r="F49" s="22">
        <v>3.508772</v>
      </c>
    </row>
    <row r="50" spans="1:6" x14ac:dyDescent="0.2">
      <c r="A50" s="9" t="s">
        <v>359</v>
      </c>
      <c r="B50" s="10">
        <v>89</v>
      </c>
      <c r="C50" s="13">
        <v>86.516853999999995</v>
      </c>
      <c r="D50" s="13">
        <v>5.6179779999999999</v>
      </c>
      <c r="E50" s="13">
        <v>6.7415729999999998</v>
      </c>
      <c r="F50" s="13">
        <v>1.123596</v>
      </c>
    </row>
    <row r="51" spans="1:6" x14ac:dyDescent="0.2">
      <c r="A51" s="20" t="s">
        <v>331</v>
      </c>
      <c r="B51" s="21">
        <v>977</v>
      </c>
      <c r="C51" s="22">
        <v>59.467758000000003</v>
      </c>
      <c r="D51" s="22">
        <v>27.226203000000002</v>
      </c>
      <c r="E51" s="22">
        <v>10.849539</v>
      </c>
      <c r="F51" s="22">
        <v>2.456499</v>
      </c>
    </row>
    <row r="52" spans="1:6" x14ac:dyDescent="0.2">
      <c r="A52" s="20" t="s">
        <v>332</v>
      </c>
      <c r="B52" s="21">
        <v>73</v>
      </c>
      <c r="C52" s="22">
        <v>86.301370000000006</v>
      </c>
      <c r="D52" s="22">
        <v>6.8493149999999998</v>
      </c>
      <c r="E52" s="22">
        <v>2.7397260000000001</v>
      </c>
      <c r="F52" s="22">
        <v>4.1095889999999997</v>
      </c>
    </row>
    <row r="53" spans="1:6" x14ac:dyDescent="0.2">
      <c r="A53" s="20" t="s">
        <v>333</v>
      </c>
      <c r="B53" s="21">
        <v>108</v>
      </c>
      <c r="C53" s="22">
        <v>75.925926000000004</v>
      </c>
      <c r="D53" s="22">
        <v>2.7777780000000001</v>
      </c>
      <c r="E53" s="22">
        <v>20.370370000000001</v>
      </c>
      <c r="F53" s="22">
        <v>0.92592600000000003</v>
      </c>
    </row>
    <row r="54" spans="1:6" x14ac:dyDescent="0.2">
      <c r="A54" s="20" t="s">
        <v>358</v>
      </c>
      <c r="B54" s="21">
        <v>30</v>
      </c>
      <c r="C54" s="22">
        <v>66.666667000000004</v>
      </c>
      <c r="D54" s="22">
        <v>20</v>
      </c>
      <c r="E54" s="22">
        <v>13.333333</v>
      </c>
      <c r="F54" s="22">
        <v>0</v>
      </c>
    </row>
    <row r="55" spans="1:6" x14ac:dyDescent="0.2">
      <c r="A55" s="9" t="s">
        <v>360</v>
      </c>
      <c r="B55" s="10">
        <v>49</v>
      </c>
      <c r="C55" s="13">
        <v>85.714286000000001</v>
      </c>
      <c r="D55" s="13">
        <v>6.1224489999999996</v>
      </c>
      <c r="E55" s="13">
        <v>6.1224489999999996</v>
      </c>
      <c r="F55" s="13">
        <v>2.040816</v>
      </c>
    </row>
    <row r="56" spans="1:6" x14ac:dyDescent="0.2">
      <c r="A56" s="20" t="s">
        <v>331</v>
      </c>
      <c r="B56" s="21">
        <v>770</v>
      </c>
      <c r="C56" s="22">
        <v>87.532467999999994</v>
      </c>
      <c r="D56" s="22">
        <v>4.675325</v>
      </c>
      <c r="E56" s="22">
        <v>5.584416</v>
      </c>
      <c r="F56" s="22">
        <v>2.207792</v>
      </c>
    </row>
    <row r="57" spans="1:6" x14ac:dyDescent="0.2">
      <c r="A57" s="20" t="s">
        <v>332</v>
      </c>
      <c r="B57" s="21">
        <v>118</v>
      </c>
      <c r="C57" s="22">
        <v>84.745762999999997</v>
      </c>
      <c r="D57" s="22">
        <v>6.7796609999999999</v>
      </c>
      <c r="E57" s="22">
        <v>5.9322030000000003</v>
      </c>
      <c r="F57" s="22">
        <v>2.542373</v>
      </c>
    </row>
    <row r="58" spans="1:6" x14ac:dyDescent="0.2">
      <c r="A58" s="20" t="s">
        <v>333</v>
      </c>
      <c r="B58" s="21">
        <v>436</v>
      </c>
      <c r="C58" s="22">
        <v>76.376147000000003</v>
      </c>
      <c r="D58" s="22">
        <v>7.3394500000000003</v>
      </c>
      <c r="E58" s="22">
        <v>14.449541</v>
      </c>
      <c r="F58" s="22">
        <v>1.834862</v>
      </c>
    </row>
    <row r="59" spans="1:6" x14ac:dyDescent="0.2">
      <c r="A59" s="20" t="s">
        <v>358</v>
      </c>
      <c r="B59" s="21">
        <v>27</v>
      </c>
      <c r="C59" s="22">
        <v>70.370369999999994</v>
      </c>
      <c r="D59" s="22">
        <v>14.814814999999999</v>
      </c>
      <c r="E59" s="22">
        <v>7.4074070000000001</v>
      </c>
      <c r="F59" s="22">
        <v>7.4074070000000001</v>
      </c>
    </row>
    <row r="60" spans="1:6" x14ac:dyDescent="0.2">
      <c r="A60" s="9" t="s">
        <v>361</v>
      </c>
      <c r="B60" s="9"/>
      <c r="C60" s="9"/>
      <c r="D60" s="9"/>
      <c r="E60" s="9"/>
      <c r="F60" s="9"/>
    </row>
    <row r="61" spans="1:6" x14ac:dyDescent="0.2">
      <c r="A61" s="20" t="s">
        <v>362</v>
      </c>
      <c r="B61" s="21">
        <v>360</v>
      </c>
      <c r="C61" s="22">
        <v>62.5</v>
      </c>
      <c r="D61" s="22">
        <v>19.444444000000001</v>
      </c>
      <c r="E61" s="22">
        <v>15.833333</v>
      </c>
      <c r="F61" s="22">
        <v>2.2222219999999999</v>
      </c>
    </row>
    <row r="62" spans="1:6" x14ac:dyDescent="0.2">
      <c r="A62" s="20" t="s">
        <v>363</v>
      </c>
      <c r="B62" s="21">
        <v>1326</v>
      </c>
      <c r="C62" s="22">
        <v>75.339366999999996</v>
      </c>
      <c r="D62" s="22">
        <v>13.87632</v>
      </c>
      <c r="E62" s="22">
        <v>8.2956260000000004</v>
      </c>
      <c r="F62" s="22">
        <v>2.4886879999999998</v>
      </c>
    </row>
    <row r="63" spans="1:6" x14ac:dyDescent="0.2">
      <c r="A63" s="20" t="s">
        <v>364</v>
      </c>
      <c r="B63" s="21">
        <v>649</v>
      </c>
      <c r="C63" s="22">
        <v>74.730354000000005</v>
      </c>
      <c r="D63" s="22">
        <v>13.405239</v>
      </c>
      <c r="E63" s="22">
        <v>9.7072420000000008</v>
      </c>
      <c r="F63" s="22">
        <v>2.157165</v>
      </c>
    </row>
    <row r="64" spans="1:6" x14ac:dyDescent="0.2">
      <c r="A64" s="20" t="s">
        <v>365</v>
      </c>
      <c r="B64" s="21">
        <v>277</v>
      </c>
      <c r="C64" s="22">
        <v>84.837545000000006</v>
      </c>
      <c r="D64" s="22">
        <v>6.1371840000000004</v>
      </c>
      <c r="E64" s="22">
        <v>7.9422379999999997</v>
      </c>
      <c r="F64" s="22">
        <v>1.083032</v>
      </c>
    </row>
    <row r="65" spans="1:6" x14ac:dyDescent="0.2">
      <c r="A65" s="20" t="s">
        <v>366</v>
      </c>
      <c r="B65" s="21">
        <v>65</v>
      </c>
      <c r="C65" s="22">
        <v>72.307692000000003</v>
      </c>
      <c r="D65" s="22">
        <v>15.384615</v>
      </c>
      <c r="E65" s="22">
        <v>9.2307690000000004</v>
      </c>
      <c r="F65" s="22">
        <v>3.0769229999999999</v>
      </c>
    </row>
    <row r="66" spans="1:6" x14ac:dyDescent="0.2">
      <c r="A66" s="9" t="s">
        <v>367</v>
      </c>
      <c r="B66" s="9"/>
      <c r="C66" s="9"/>
      <c r="D66" s="9"/>
      <c r="E66" s="9"/>
      <c r="F66" s="9"/>
    </row>
    <row r="67" spans="1:6" x14ac:dyDescent="0.2">
      <c r="A67" s="20" t="s">
        <v>368</v>
      </c>
      <c r="B67" s="21">
        <v>537</v>
      </c>
      <c r="C67" s="22">
        <v>86.219739000000004</v>
      </c>
      <c r="D67" s="22">
        <v>4.2830539999999999</v>
      </c>
      <c r="E67" s="22">
        <v>7.6350090000000002</v>
      </c>
      <c r="F67" s="22">
        <v>1.8621970000000001</v>
      </c>
    </row>
    <row r="68" spans="1:6" x14ac:dyDescent="0.2">
      <c r="A68" s="20" t="s">
        <v>180</v>
      </c>
      <c r="B68" s="21">
        <v>1667</v>
      </c>
      <c r="C68" s="22">
        <v>71.805638999999999</v>
      </c>
      <c r="D68" s="22">
        <v>17.636472999999999</v>
      </c>
      <c r="E68" s="22">
        <v>8.218356</v>
      </c>
      <c r="F68" s="22">
        <v>2.3395320000000002</v>
      </c>
    </row>
    <row r="69" spans="1:6" x14ac:dyDescent="0.2">
      <c r="A69" s="20" t="s">
        <v>369</v>
      </c>
      <c r="B69" s="21">
        <v>99</v>
      </c>
      <c r="C69" s="22">
        <v>82.828282999999999</v>
      </c>
      <c r="D69" s="22">
        <v>13.131313</v>
      </c>
      <c r="E69" s="22">
        <v>3.030303</v>
      </c>
      <c r="F69" s="22">
        <v>1.0101009999999999</v>
      </c>
    </row>
    <row r="70" spans="1:6" x14ac:dyDescent="0.2">
      <c r="A70" s="20" t="s">
        <v>370</v>
      </c>
      <c r="B70" s="21">
        <v>819</v>
      </c>
      <c r="C70" s="22">
        <v>72.405372</v>
      </c>
      <c r="D70" s="22">
        <v>14.163614000000001</v>
      </c>
      <c r="E70" s="22">
        <v>11.599512000000001</v>
      </c>
      <c r="F70" s="22">
        <v>1.831502</v>
      </c>
    </row>
    <row r="71" spans="1:6" x14ac:dyDescent="0.2">
      <c r="A71" s="20" t="s">
        <v>371</v>
      </c>
      <c r="B71" s="21">
        <v>87</v>
      </c>
      <c r="C71" s="22">
        <v>67.816091999999998</v>
      </c>
      <c r="D71" s="22">
        <v>10.344828</v>
      </c>
      <c r="E71" s="22">
        <v>18.390805</v>
      </c>
      <c r="F71" s="22">
        <v>3.4482759999999999</v>
      </c>
    </row>
    <row r="72" spans="1:6" x14ac:dyDescent="0.2">
      <c r="A72" s="20" t="s">
        <v>366</v>
      </c>
      <c r="B72" s="21">
        <v>55</v>
      </c>
      <c r="C72" s="22">
        <v>67.272727000000003</v>
      </c>
      <c r="D72" s="22">
        <v>21.818182</v>
      </c>
      <c r="E72" s="22">
        <v>10.909091</v>
      </c>
      <c r="F72" s="22">
        <v>0</v>
      </c>
    </row>
    <row r="73" spans="1:6" x14ac:dyDescent="0.2">
      <c r="A73" s="9" t="s">
        <v>372</v>
      </c>
      <c r="B73" s="9"/>
      <c r="C73" s="9"/>
      <c r="D73" s="9"/>
      <c r="E73" s="9"/>
      <c r="F73" s="9"/>
    </row>
    <row r="74" spans="1:6" x14ac:dyDescent="0.2">
      <c r="A74" s="20" t="s">
        <v>373</v>
      </c>
      <c r="B74" s="21">
        <v>537</v>
      </c>
      <c r="C74" s="22">
        <v>86.219739000000004</v>
      </c>
      <c r="D74" s="22">
        <v>4.2830539999999999</v>
      </c>
      <c r="E74" s="22">
        <v>7.6350090000000002</v>
      </c>
      <c r="F74" s="22">
        <v>1.8621970000000001</v>
      </c>
    </row>
    <row r="75" spans="1:6" x14ac:dyDescent="0.2">
      <c r="A75" s="20" t="s">
        <v>374</v>
      </c>
      <c r="B75" s="21">
        <v>1329</v>
      </c>
      <c r="C75" s="22">
        <v>71.106094999999996</v>
      </c>
      <c r="D75" s="22">
        <v>16.704288999999999</v>
      </c>
      <c r="E75" s="22">
        <v>9.5560569999999991</v>
      </c>
      <c r="F75" s="22">
        <v>2.633559</v>
      </c>
    </row>
    <row r="76" spans="1:6" x14ac:dyDescent="0.2">
      <c r="A76" s="20" t="s">
        <v>375</v>
      </c>
      <c r="B76" s="21">
        <v>406</v>
      </c>
      <c r="C76" s="22">
        <v>73.645319999999998</v>
      </c>
      <c r="D76" s="22">
        <v>14.532019999999999</v>
      </c>
      <c r="E76" s="22">
        <v>9.1133000000000006</v>
      </c>
      <c r="F76" s="22">
        <v>2.7093600000000002</v>
      </c>
    </row>
    <row r="77" spans="1:6" x14ac:dyDescent="0.2">
      <c r="A77" s="20" t="s">
        <v>376</v>
      </c>
      <c r="B77" s="21">
        <v>152</v>
      </c>
      <c r="C77" s="22">
        <v>70.394737000000006</v>
      </c>
      <c r="D77" s="22">
        <v>16.447368000000001</v>
      </c>
      <c r="E77" s="22">
        <v>13.157895</v>
      </c>
      <c r="F77" s="22">
        <v>0</v>
      </c>
    </row>
    <row r="78" spans="1:6" x14ac:dyDescent="0.2">
      <c r="A78" s="20" t="s">
        <v>377</v>
      </c>
      <c r="B78" s="21">
        <v>88</v>
      </c>
      <c r="C78" s="22">
        <v>76.136364</v>
      </c>
      <c r="D78" s="22">
        <v>12.5</v>
      </c>
      <c r="E78" s="22">
        <v>10.227273</v>
      </c>
      <c r="F78" s="22">
        <v>1.1363639999999999</v>
      </c>
    </row>
    <row r="79" spans="1:6" x14ac:dyDescent="0.2">
      <c r="A79" s="20" t="s">
        <v>378</v>
      </c>
      <c r="B79" s="21">
        <v>84</v>
      </c>
      <c r="C79" s="22">
        <v>67.857142999999994</v>
      </c>
      <c r="D79" s="22">
        <v>17.857143000000001</v>
      </c>
      <c r="E79" s="22">
        <v>13.095238</v>
      </c>
      <c r="F79" s="22">
        <v>1.1904760000000001</v>
      </c>
    </row>
    <row r="80" spans="1:6" x14ac:dyDescent="0.2">
      <c r="A80" s="20" t="s">
        <v>366</v>
      </c>
      <c r="B80" s="21">
        <v>81</v>
      </c>
      <c r="C80" s="22">
        <v>65.432098999999994</v>
      </c>
      <c r="D80" s="22">
        <v>16.049382999999999</v>
      </c>
      <c r="E80" s="22">
        <v>16.049382999999999</v>
      </c>
      <c r="F80" s="22">
        <v>2.4691360000000002</v>
      </c>
    </row>
    <row r="81" spans="1:6" x14ac:dyDescent="0.2">
      <c r="A81" s="9" t="s">
        <v>379</v>
      </c>
      <c r="B81" s="9"/>
      <c r="C81" s="9"/>
      <c r="D81" s="9"/>
      <c r="E81" s="9"/>
      <c r="F81" s="9"/>
    </row>
    <row r="82" spans="1:6" x14ac:dyDescent="0.2">
      <c r="A82" s="20" t="s">
        <v>380</v>
      </c>
      <c r="B82" s="21">
        <v>788</v>
      </c>
      <c r="C82" s="22">
        <v>78.553298999999996</v>
      </c>
      <c r="D82" s="22">
        <v>17.258883000000001</v>
      </c>
      <c r="E82" s="22">
        <v>2.7918780000000001</v>
      </c>
      <c r="F82" s="22">
        <v>1.395939</v>
      </c>
    </row>
    <row r="83" spans="1:6" x14ac:dyDescent="0.2">
      <c r="A83" s="20" t="s">
        <v>381</v>
      </c>
      <c r="B83" s="21">
        <v>1824</v>
      </c>
      <c r="C83" s="22">
        <v>72.752193000000005</v>
      </c>
      <c r="D83" s="22">
        <v>12.061404</v>
      </c>
      <c r="E83" s="22">
        <v>12.5</v>
      </c>
      <c r="F83" s="22">
        <v>2.686404</v>
      </c>
    </row>
    <row r="84" spans="1:6" x14ac:dyDescent="0.2">
      <c r="A84" s="20" t="s">
        <v>366</v>
      </c>
      <c r="B84" s="21">
        <v>65</v>
      </c>
      <c r="C84" s="22">
        <v>69.230768999999995</v>
      </c>
      <c r="D84" s="22">
        <v>18.461538000000001</v>
      </c>
      <c r="E84" s="22">
        <v>12.307691999999999</v>
      </c>
      <c r="F84" s="22">
        <v>0</v>
      </c>
    </row>
    <row r="85" spans="1:6" x14ac:dyDescent="0.2">
      <c r="A85" s="9" t="s">
        <v>382</v>
      </c>
      <c r="B85" s="9"/>
      <c r="C85" s="9"/>
      <c r="D85" s="9"/>
      <c r="E85" s="9"/>
      <c r="F85" s="9"/>
    </row>
    <row r="86" spans="1:6" x14ac:dyDescent="0.2">
      <c r="A86" s="20" t="s">
        <v>383</v>
      </c>
      <c r="B86" s="21">
        <v>393</v>
      </c>
      <c r="C86" s="22">
        <v>78.371500999999995</v>
      </c>
      <c r="D86" s="22">
        <v>18.066158000000001</v>
      </c>
      <c r="E86" s="22">
        <v>2.0356230000000002</v>
      </c>
      <c r="F86" s="22">
        <v>1.526718</v>
      </c>
    </row>
    <row r="87" spans="1:6" x14ac:dyDescent="0.2">
      <c r="A87" s="20" t="s">
        <v>181</v>
      </c>
      <c r="B87" s="21">
        <v>1944</v>
      </c>
      <c r="C87" s="22">
        <v>73.971193</v>
      </c>
      <c r="D87" s="22">
        <v>13.168723999999999</v>
      </c>
      <c r="E87" s="22">
        <v>10.493827</v>
      </c>
      <c r="F87" s="22">
        <v>2.3662550000000002</v>
      </c>
    </row>
    <row r="88" spans="1:6" x14ac:dyDescent="0.2">
      <c r="A88" s="20" t="s">
        <v>182</v>
      </c>
      <c r="B88" s="21">
        <v>38</v>
      </c>
      <c r="C88" s="22">
        <v>73.684211000000005</v>
      </c>
      <c r="D88" s="22">
        <v>13.157895</v>
      </c>
      <c r="E88" s="22">
        <v>13.157895</v>
      </c>
      <c r="F88" s="22">
        <v>0</v>
      </c>
    </row>
    <row r="89" spans="1:6" x14ac:dyDescent="0.2">
      <c r="A89" s="20" t="s">
        <v>384</v>
      </c>
      <c r="B89" s="21">
        <v>36</v>
      </c>
      <c r="C89" s="22">
        <v>75</v>
      </c>
      <c r="D89" s="22">
        <v>11.111110999999999</v>
      </c>
      <c r="E89" s="22">
        <v>8.3333329999999997</v>
      </c>
      <c r="F89" s="22">
        <v>5.5555560000000002</v>
      </c>
    </row>
    <row r="90" spans="1:6" x14ac:dyDescent="0.2">
      <c r="A90" s="20" t="s">
        <v>183</v>
      </c>
      <c r="B90" s="21">
        <v>53</v>
      </c>
      <c r="C90" s="22">
        <v>79.245283000000001</v>
      </c>
      <c r="D90" s="22">
        <v>7.5471700000000004</v>
      </c>
      <c r="E90" s="22">
        <v>13.207547</v>
      </c>
      <c r="F90" s="22">
        <v>0</v>
      </c>
    </row>
    <row r="91" spans="1:6" x14ac:dyDescent="0.2">
      <c r="A91" s="20" t="s">
        <v>385</v>
      </c>
      <c r="B91" s="21">
        <v>22</v>
      </c>
      <c r="C91" s="22">
        <v>40.909090999999997</v>
      </c>
      <c r="D91" s="22">
        <v>27.272727</v>
      </c>
      <c r="E91" s="22">
        <v>27.272727</v>
      </c>
      <c r="F91" s="22">
        <v>4.5454549999999996</v>
      </c>
    </row>
    <row r="92" spans="1:6" x14ac:dyDescent="0.2">
      <c r="A92" s="20" t="s">
        <v>386</v>
      </c>
      <c r="B92" s="21">
        <v>32</v>
      </c>
      <c r="C92" s="22">
        <v>71.875</v>
      </c>
      <c r="D92" s="22">
        <v>12.5</v>
      </c>
      <c r="E92" s="22">
        <v>12.5</v>
      </c>
      <c r="F92" s="22">
        <v>3.125</v>
      </c>
    </row>
    <row r="93" spans="1:6" x14ac:dyDescent="0.2">
      <c r="A93" s="20" t="s">
        <v>387</v>
      </c>
      <c r="B93" s="21">
        <v>9</v>
      </c>
      <c r="C93" s="22">
        <v>66.666667000000004</v>
      </c>
      <c r="D93" s="22">
        <v>0</v>
      </c>
      <c r="E93" s="22">
        <v>33.333333000000003</v>
      </c>
      <c r="F93" s="22">
        <v>0</v>
      </c>
    </row>
    <row r="94" spans="1:6" x14ac:dyDescent="0.2">
      <c r="A94" s="20" t="s">
        <v>366</v>
      </c>
      <c r="B94" s="21">
        <v>150</v>
      </c>
      <c r="C94" s="22">
        <v>73.333332999999996</v>
      </c>
      <c r="D94" s="22">
        <v>12</v>
      </c>
      <c r="E94" s="22">
        <v>12</v>
      </c>
      <c r="F94" s="22">
        <v>2.6666669999999999</v>
      </c>
    </row>
    <row r="95" spans="1:6" x14ac:dyDescent="0.2">
      <c r="A95" s="9" t="s">
        <v>388</v>
      </c>
      <c r="B95" s="9"/>
      <c r="C95" s="9"/>
      <c r="D95" s="9"/>
      <c r="E95" s="9"/>
      <c r="F95" s="9"/>
    </row>
    <row r="96" spans="1:6" x14ac:dyDescent="0.2">
      <c r="A96" s="20" t="s">
        <v>184</v>
      </c>
      <c r="B96" s="21">
        <v>54</v>
      </c>
      <c r="C96" s="22">
        <v>75.925926000000004</v>
      </c>
      <c r="D96" s="22">
        <v>11.111110999999999</v>
      </c>
      <c r="E96" s="22">
        <v>7.4074070000000001</v>
      </c>
      <c r="F96" s="22">
        <v>5.5555560000000002</v>
      </c>
    </row>
    <row r="97" spans="1:6" x14ac:dyDescent="0.2">
      <c r="A97" s="20" t="s">
        <v>185</v>
      </c>
      <c r="B97" s="21">
        <v>196</v>
      </c>
      <c r="C97" s="22">
        <v>71.428571000000005</v>
      </c>
      <c r="D97" s="22">
        <v>10.714286</v>
      </c>
      <c r="E97" s="22">
        <v>14.795918</v>
      </c>
      <c r="F97" s="22">
        <v>3.0612240000000002</v>
      </c>
    </row>
    <row r="98" spans="1:6" x14ac:dyDescent="0.2">
      <c r="A98" s="20" t="s">
        <v>186</v>
      </c>
      <c r="B98" s="21">
        <v>310</v>
      </c>
      <c r="C98" s="22">
        <v>73.548387000000005</v>
      </c>
      <c r="D98" s="22">
        <v>12.580645000000001</v>
      </c>
      <c r="E98" s="22">
        <v>11.612902999999999</v>
      </c>
      <c r="F98" s="22">
        <v>2.2580650000000002</v>
      </c>
    </row>
    <row r="99" spans="1:6" x14ac:dyDescent="0.2">
      <c r="A99" s="20" t="s">
        <v>187</v>
      </c>
      <c r="B99" s="21">
        <v>385</v>
      </c>
      <c r="C99" s="22">
        <v>72.467532000000006</v>
      </c>
      <c r="D99" s="22">
        <v>14.545455</v>
      </c>
      <c r="E99" s="22">
        <v>10.12987</v>
      </c>
      <c r="F99" s="22">
        <v>2.8571430000000002</v>
      </c>
    </row>
    <row r="100" spans="1:6" x14ac:dyDescent="0.2">
      <c r="A100" s="20" t="s">
        <v>188</v>
      </c>
      <c r="B100" s="21">
        <v>361</v>
      </c>
      <c r="C100" s="22">
        <v>73.407201999999998</v>
      </c>
      <c r="D100" s="22">
        <v>15.235457</v>
      </c>
      <c r="E100" s="22">
        <v>9.1412739999999992</v>
      </c>
      <c r="F100" s="22">
        <v>2.2160660000000001</v>
      </c>
    </row>
    <row r="101" spans="1:6" x14ac:dyDescent="0.2">
      <c r="A101" s="20" t="s">
        <v>189</v>
      </c>
      <c r="B101" s="21">
        <v>315</v>
      </c>
      <c r="C101" s="22">
        <v>73.650794000000005</v>
      </c>
      <c r="D101" s="22">
        <v>15.555555999999999</v>
      </c>
      <c r="E101" s="22">
        <v>8.5714290000000002</v>
      </c>
      <c r="F101" s="22">
        <v>2.2222219999999999</v>
      </c>
    </row>
    <row r="102" spans="1:6" x14ac:dyDescent="0.2">
      <c r="A102" s="20" t="s">
        <v>190</v>
      </c>
      <c r="B102" s="21">
        <v>364</v>
      </c>
      <c r="C102" s="22">
        <v>76.098900999999998</v>
      </c>
      <c r="D102" s="22">
        <v>14.285714</v>
      </c>
      <c r="E102" s="22">
        <v>8.2417580000000008</v>
      </c>
      <c r="F102" s="22">
        <v>1.373626</v>
      </c>
    </row>
    <row r="103" spans="1:6" x14ac:dyDescent="0.2">
      <c r="A103" s="20" t="s">
        <v>191</v>
      </c>
      <c r="B103" s="21">
        <v>267</v>
      </c>
      <c r="C103" s="22">
        <v>77.528090000000006</v>
      </c>
      <c r="D103" s="22">
        <v>13.483146</v>
      </c>
      <c r="E103" s="22">
        <v>6.7415729999999998</v>
      </c>
      <c r="F103" s="22">
        <v>2.2471909999999999</v>
      </c>
    </row>
    <row r="104" spans="1:6" x14ac:dyDescent="0.2">
      <c r="A104" s="20" t="s">
        <v>192</v>
      </c>
      <c r="B104" s="21">
        <v>90</v>
      </c>
      <c r="C104" s="22">
        <v>76.666667000000004</v>
      </c>
      <c r="D104" s="22">
        <v>16.666667</v>
      </c>
      <c r="E104" s="22">
        <v>6.6666670000000003</v>
      </c>
      <c r="F104" s="22">
        <v>0</v>
      </c>
    </row>
    <row r="105" spans="1:6" x14ac:dyDescent="0.2">
      <c r="A105" s="20" t="s">
        <v>193</v>
      </c>
      <c r="B105" s="21">
        <v>94</v>
      </c>
      <c r="C105" s="22">
        <v>73.404255000000006</v>
      </c>
      <c r="D105" s="22">
        <v>15.957447</v>
      </c>
      <c r="E105" s="22">
        <v>8.5106380000000001</v>
      </c>
      <c r="F105" s="22">
        <v>2.1276600000000001</v>
      </c>
    </row>
    <row r="106" spans="1:6" x14ac:dyDescent="0.2">
      <c r="A106" s="20" t="s">
        <v>389</v>
      </c>
      <c r="B106" s="21">
        <v>47</v>
      </c>
      <c r="C106" s="22">
        <v>72.340425999999994</v>
      </c>
      <c r="D106" s="22">
        <v>8.5106380000000001</v>
      </c>
      <c r="E106" s="22">
        <v>19.148935999999999</v>
      </c>
      <c r="F106" s="22">
        <v>0</v>
      </c>
    </row>
    <row r="107" spans="1:6" x14ac:dyDescent="0.2">
      <c r="A107" s="20" t="s">
        <v>366</v>
      </c>
      <c r="B107" s="21">
        <v>194</v>
      </c>
      <c r="C107" s="22">
        <v>77.319587999999996</v>
      </c>
      <c r="D107" s="22">
        <v>10.309278000000001</v>
      </c>
      <c r="E107" s="22">
        <v>9.7938139999999994</v>
      </c>
      <c r="F107" s="22">
        <v>2.5773199999999998</v>
      </c>
    </row>
    <row r="108" spans="1:6" x14ac:dyDescent="0.2">
      <c r="A108" s="9" t="s">
        <v>390</v>
      </c>
      <c r="B108" s="9"/>
      <c r="C108" s="9"/>
      <c r="D108" s="9"/>
      <c r="E108" s="9"/>
      <c r="F108" s="9"/>
    </row>
    <row r="109" spans="1:6" x14ac:dyDescent="0.2">
      <c r="A109" s="20" t="s">
        <v>391</v>
      </c>
      <c r="B109" s="21">
        <v>633</v>
      </c>
      <c r="C109" s="22">
        <v>75.829384000000005</v>
      </c>
      <c r="D109" s="22">
        <v>13.744076</v>
      </c>
      <c r="E109" s="22">
        <v>9.3206950000000006</v>
      </c>
      <c r="F109" s="22">
        <v>1.105845</v>
      </c>
    </row>
    <row r="110" spans="1:6" x14ac:dyDescent="0.2">
      <c r="A110" s="20" t="s">
        <v>392</v>
      </c>
      <c r="B110" s="21">
        <v>1123</v>
      </c>
      <c r="C110" s="22">
        <v>73.998219000000006</v>
      </c>
      <c r="D110" s="22">
        <v>13.624221</v>
      </c>
      <c r="E110" s="22">
        <v>9.9732859999999999</v>
      </c>
      <c r="F110" s="22">
        <v>2.404274</v>
      </c>
    </row>
    <row r="111" spans="1:6" x14ac:dyDescent="0.2">
      <c r="A111" s="20" t="s">
        <v>393</v>
      </c>
      <c r="B111" s="21">
        <v>660</v>
      </c>
      <c r="C111" s="22">
        <v>72.575757999999993</v>
      </c>
      <c r="D111" s="22">
        <v>13.636364</v>
      </c>
      <c r="E111" s="22">
        <v>10.454545</v>
      </c>
      <c r="F111" s="22">
        <v>3.3333330000000001</v>
      </c>
    </row>
    <row r="112" spans="1:6" x14ac:dyDescent="0.2">
      <c r="A112" s="20" t="s">
        <v>394</v>
      </c>
      <c r="B112" s="21">
        <v>261</v>
      </c>
      <c r="C112" s="22">
        <v>77.011493999999999</v>
      </c>
      <c r="D112" s="22">
        <v>14.559386999999999</v>
      </c>
      <c r="E112" s="22">
        <v>6.8965519999999998</v>
      </c>
      <c r="F112" s="22">
        <v>1.532567</v>
      </c>
    </row>
    <row r="113" spans="1:6" x14ac:dyDescent="0.2">
      <c r="A113" s="9" t="s">
        <v>395</v>
      </c>
      <c r="B113" s="9"/>
      <c r="C113" s="9"/>
      <c r="D113" s="9"/>
      <c r="E113" s="9"/>
      <c r="F113" s="9"/>
    </row>
    <row r="114" spans="1:6" x14ac:dyDescent="0.2">
      <c r="A114" s="20" t="s">
        <v>396</v>
      </c>
      <c r="B114" s="21">
        <v>329</v>
      </c>
      <c r="C114" s="22">
        <v>74.164134000000004</v>
      </c>
      <c r="D114" s="22">
        <v>13.981763000000001</v>
      </c>
      <c r="E114" s="22">
        <v>9.7264440000000008</v>
      </c>
      <c r="F114" s="22">
        <v>2.1276600000000001</v>
      </c>
    </row>
    <row r="115" spans="1:6" x14ac:dyDescent="0.2">
      <c r="A115" s="20" t="s">
        <v>397</v>
      </c>
      <c r="B115" s="21">
        <v>828</v>
      </c>
      <c r="C115" s="22">
        <v>77.657004999999998</v>
      </c>
      <c r="D115" s="22">
        <v>11.352657000000001</v>
      </c>
      <c r="E115" s="22">
        <v>8.8164250000000006</v>
      </c>
      <c r="F115" s="22">
        <v>2.1739130000000002</v>
      </c>
    </row>
    <row r="116" spans="1:6" x14ac:dyDescent="0.2">
      <c r="A116" s="20" t="s">
        <v>879</v>
      </c>
      <c r="B116" s="21">
        <v>499</v>
      </c>
      <c r="C116" s="22">
        <v>69.739479000000003</v>
      </c>
      <c r="D116" s="22">
        <v>17.234469000000001</v>
      </c>
      <c r="E116" s="22">
        <v>10.621242000000001</v>
      </c>
      <c r="F116" s="22">
        <v>2.4048099999999999</v>
      </c>
    </row>
    <row r="117" spans="1:6" x14ac:dyDescent="0.2">
      <c r="A117" s="20" t="s">
        <v>398</v>
      </c>
      <c r="B117" s="21">
        <v>468</v>
      </c>
      <c r="C117" s="22">
        <v>74.572649999999996</v>
      </c>
      <c r="D117" s="22">
        <v>12.393162</v>
      </c>
      <c r="E117" s="22">
        <v>10.256410000000001</v>
      </c>
      <c r="F117" s="22">
        <v>2.7777780000000001</v>
      </c>
    </row>
    <row r="118" spans="1:6" x14ac:dyDescent="0.2">
      <c r="A118" s="20" t="s">
        <v>399</v>
      </c>
      <c r="B118" s="21">
        <v>257</v>
      </c>
      <c r="C118" s="22">
        <v>72.762646000000004</v>
      </c>
      <c r="D118" s="22">
        <v>16.731518000000001</v>
      </c>
      <c r="E118" s="22">
        <v>9.3385210000000001</v>
      </c>
      <c r="F118" s="22">
        <v>1.1673150000000001</v>
      </c>
    </row>
    <row r="119" spans="1:6" x14ac:dyDescent="0.2">
      <c r="A119" s="20" t="s">
        <v>400</v>
      </c>
      <c r="B119" s="21">
        <v>296</v>
      </c>
      <c r="C119" s="22">
        <v>74.324324000000004</v>
      </c>
      <c r="D119" s="22">
        <v>13.851350999999999</v>
      </c>
      <c r="E119" s="22">
        <v>9.4594590000000007</v>
      </c>
      <c r="F119" s="22">
        <v>2.364865</v>
      </c>
    </row>
    <row r="120" spans="1:6" x14ac:dyDescent="0.2">
      <c r="A120" s="9" t="s">
        <v>401</v>
      </c>
      <c r="B120" s="9"/>
      <c r="C120" s="9"/>
      <c r="D120" s="9"/>
      <c r="E120" s="9"/>
      <c r="F120" s="9"/>
    </row>
    <row r="121" spans="1:6" x14ac:dyDescent="0.2">
      <c r="A121" s="20" t="s">
        <v>878</v>
      </c>
      <c r="B121" s="21">
        <v>116</v>
      </c>
      <c r="C121" s="22">
        <v>75</v>
      </c>
      <c r="D121" s="22">
        <v>14.655172</v>
      </c>
      <c r="E121" s="22">
        <v>6.8965519999999998</v>
      </c>
      <c r="F121" s="22">
        <v>3.4482759999999999</v>
      </c>
    </row>
    <row r="122" spans="1:6" x14ac:dyDescent="0.2">
      <c r="A122" s="20" t="s">
        <v>402</v>
      </c>
      <c r="B122" s="21">
        <v>213</v>
      </c>
      <c r="C122" s="22">
        <v>73.708920000000006</v>
      </c>
      <c r="D122" s="22">
        <v>13.615023000000001</v>
      </c>
      <c r="E122" s="22">
        <v>11.267606000000001</v>
      </c>
      <c r="F122" s="22">
        <v>1.4084509999999999</v>
      </c>
    </row>
    <row r="123" spans="1:6" x14ac:dyDescent="0.2">
      <c r="A123" s="20" t="s">
        <v>397</v>
      </c>
      <c r="B123" s="21">
        <v>828</v>
      </c>
      <c r="C123" s="22">
        <v>77.657004999999998</v>
      </c>
      <c r="D123" s="22">
        <v>11.352657000000001</v>
      </c>
      <c r="E123" s="22">
        <v>8.8164250000000006</v>
      </c>
      <c r="F123" s="22">
        <v>2.1739130000000002</v>
      </c>
    </row>
    <row r="124" spans="1:6" x14ac:dyDescent="0.2">
      <c r="A124" s="20" t="s">
        <v>403</v>
      </c>
      <c r="B124" s="21">
        <v>133</v>
      </c>
      <c r="C124" s="22">
        <v>66.917293000000001</v>
      </c>
      <c r="D124" s="22">
        <v>18.796991999999999</v>
      </c>
      <c r="E124" s="22">
        <v>10.526316</v>
      </c>
      <c r="F124" s="22">
        <v>3.759398</v>
      </c>
    </row>
    <row r="125" spans="1:6" x14ac:dyDescent="0.2">
      <c r="A125" s="20" t="s">
        <v>404</v>
      </c>
      <c r="B125" s="21">
        <v>120</v>
      </c>
      <c r="C125" s="22">
        <v>68.333332999999996</v>
      </c>
      <c r="D125" s="22">
        <v>18.333333</v>
      </c>
      <c r="E125" s="22">
        <v>12.5</v>
      </c>
      <c r="F125" s="22">
        <v>0.83333299999999999</v>
      </c>
    </row>
    <row r="126" spans="1:6" x14ac:dyDescent="0.2">
      <c r="A126" s="20" t="s">
        <v>405</v>
      </c>
      <c r="B126" s="21">
        <v>246</v>
      </c>
      <c r="C126" s="22">
        <v>71.951220000000006</v>
      </c>
      <c r="D126" s="22">
        <v>15.853659</v>
      </c>
      <c r="E126" s="22">
        <v>9.7560979999999997</v>
      </c>
      <c r="F126" s="22">
        <v>2.4390239999999999</v>
      </c>
    </row>
    <row r="127" spans="1:6" x14ac:dyDescent="0.2">
      <c r="A127" s="20" t="s">
        <v>398</v>
      </c>
      <c r="B127" s="21">
        <v>468</v>
      </c>
      <c r="C127" s="22">
        <v>74.572649999999996</v>
      </c>
      <c r="D127" s="22">
        <v>12.393162</v>
      </c>
      <c r="E127" s="22">
        <v>10.256410000000001</v>
      </c>
      <c r="F127" s="22">
        <v>2.7777780000000001</v>
      </c>
    </row>
    <row r="128" spans="1:6" x14ac:dyDescent="0.2">
      <c r="A128" s="20" t="s">
        <v>406</v>
      </c>
      <c r="B128" s="21">
        <v>180</v>
      </c>
      <c r="C128" s="22">
        <v>73.333332999999996</v>
      </c>
      <c r="D128" s="22">
        <v>15.555555999999999</v>
      </c>
      <c r="E128" s="22">
        <v>10</v>
      </c>
      <c r="F128" s="22">
        <v>1.111111</v>
      </c>
    </row>
    <row r="129" spans="1:6" x14ac:dyDescent="0.2">
      <c r="A129" s="20" t="s">
        <v>407</v>
      </c>
      <c r="B129" s="21">
        <v>77</v>
      </c>
      <c r="C129" s="22">
        <v>71.428571000000005</v>
      </c>
      <c r="D129" s="22">
        <v>19.480519000000001</v>
      </c>
      <c r="E129" s="22">
        <v>7.7922079999999996</v>
      </c>
      <c r="F129" s="22">
        <v>1.2987010000000001</v>
      </c>
    </row>
    <row r="130" spans="1:6" x14ac:dyDescent="0.2">
      <c r="A130" s="33" t="s">
        <v>400</v>
      </c>
      <c r="B130" s="34">
        <v>296</v>
      </c>
      <c r="C130" s="35">
        <v>74.324324000000004</v>
      </c>
      <c r="D130" s="35">
        <v>13.851350999999999</v>
      </c>
      <c r="E130" s="35">
        <v>9.4594590000000007</v>
      </c>
      <c r="F130" s="35">
        <v>2.364865</v>
      </c>
    </row>
  </sheetData>
  <phoneticPr fontId="2"/>
  <pageMargins left="0.75" right="0.75" top="1" bottom="1" header="0.5" footer="0.5"/>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1A0FF-17D4-4B7B-B309-109D8F58923D}">
  <dimension ref="A1:F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HYPERLINK("#'目次'!B24","[18]")</f>
        <v>[18]</v>
      </c>
      <c r="B2" s="23" t="s">
        <v>334</v>
      </c>
    </row>
    <row r="3" spans="1:6" x14ac:dyDescent="0.2">
      <c r="A3" s="7" t="s">
        <v>3</v>
      </c>
      <c r="B3" s="8" t="s">
        <v>5</v>
      </c>
    </row>
    <row r="4" spans="1:6" x14ac:dyDescent="0.2">
      <c r="A4" s="7" t="s">
        <v>3</v>
      </c>
      <c r="B4" s="8" t="s">
        <v>12</v>
      </c>
    </row>
    <row r="5" spans="1:6" s="18" customFormat="1" ht="25.2" x14ac:dyDescent="0.2">
      <c r="A5" s="16" t="s">
        <v>3</v>
      </c>
      <c r="B5" s="17" t="s">
        <v>335</v>
      </c>
      <c r="C5" s="17" t="s">
        <v>380</v>
      </c>
      <c r="D5" s="17" t="s">
        <v>431</v>
      </c>
      <c r="E5" s="17" t="s">
        <v>432</v>
      </c>
      <c r="F5" s="17" t="s">
        <v>366</v>
      </c>
    </row>
    <row r="6" spans="1:6" x14ac:dyDescent="0.2">
      <c r="A6" s="19" t="s">
        <v>338</v>
      </c>
      <c r="B6" s="10">
        <v>2677</v>
      </c>
      <c r="C6" s="13">
        <v>75.868510000000001</v>
      </c>
      <c r="D6" s="13">
        <v>13.447889</v>
      </c>
      <c r="E6" s="13">
        <v>8.890549</v>
      </c>
      <c r="F6" s="13">
        <v>1.7930520000000001</v>
      </c>
    </row>
    <row r="7" spans="1:6" x14ac:dyDescent="0.2">
      <c r="A7" s="9" t="s">
        <v>339</v>
      </c>
      <c r="B7" s="9"/>
      <c r="C7" s="9"/>
      <c r="D7" s="9"/>
      <c r="E7" s="9"/>
      <c r="F7" s="9"/>
    </row>
    <row r="8" spans="1:6" x14ac:dyDescent="0.2">
      <c r="A8" s="20" t="s">
        <v>340</v>
      </c>
      <c r="B8" s="21">
        <v>1277</v>
      </c>
      <c r="C8" s="22">
        <v>67.032105999999999</v>
      </c>
      <c r="D8" s="22">
        <v>20.986688000000001</v>
      </c>
      <c r="E8" s="22">
        <v>10.180110000000001</v>
      </c>
      <c r="F8" s="22">
        <v>1.801096</v>
      </c>
    </row>
    <row r="9" spans="1:6" x14ac:dyDescent="0.2">
      <c r="A9" s="20" t="s">
        <v>341</v>
      </c>
      <c r="B9" s="21">
        <v>1400</v>
      </c>
      <c r="C9" s="22">
        <v>83.928571000000005</v>
      </c>
      <c r="D9" s="22">
        <v>6.5714290000000002</v>
      </c>
      <c r="E9" s="22">
        <v>7.7142860000000004</v>
      </c>
      <c r="F9" s="22">
        <v>1.785714</v>
      </c>
    </row>
    <row r="10" spans="1:6" x14ac:dyDescent="0.2">
      <c r="A10" s="9" t="s">
        <v>342</v>
      </c>
      <c r="B10" s="9"/>
      <c r="C10" s="9"/>
      <c r="D10" s="9"/>
      <c r="E10" s="9"/>
      <c r="F10" s="9"/>
    </row>
    <row r="11" spans="1:6" x14ac:dyDescent="0.2">
      <c r="A11" s="20" t="s">
        <v>343</v>
      </c>
      <c r="B11" s="21">
        <v>610</v>
      </c>
      <c r="C11" s="22">
        <v>84.754097999999999</v>
      </c>
      <c r="D11" s="22">
        <v>11.47541</v>
      </c>
      <c r="E11" s="22">
        <v>2.9508200000000002</v>
      </c>
      <c r="F11" s="22">
        <v>0.81967199999999996</v>
      </c>
    </row>
    <row r="12" spans="1:6" x14ac:dyDescent="0.2">
      <c r="A12" s="20" t="s">
        <v>344</v>
      </c>
      <c r="B12" s="21">
        <v>755</v>
      </c>
      <c r="C12" s="22">
        <v>81.192053000000001</v>
      </c>
      <c r="D12" s="22">
        <v>12.980131999999999</v>
      </c>
      <c r="E12" s="22">
        <v>4.2384110000000002</v>
      </c>
      <c r="F12" s="22">
        <v>1.589404</v>
      </c>
    </row>
    <row r="13" spans="1:6" x14ac:dyDescent="0.2">
      <c r="A13" s="20" t="s">
        <v>345</v>
      </c>
      <c r="B13" s="21">
        <v>601</v>
      </c>
      <c r="C13" s="22">
        <v>76.539101000000002</v>
      </c>
      <c r="D13" s="22">
        <v>15.640599</v>
      </c>
      <c r="E13" s="22">
        <v>5.8236270000000001</v>
      </c>
      <c r="F13" s="22">
        <v>1.996672</v>
      </c>
    </row>
    <row r="14" spans="1:6" x14ac:dyDescent="0.2">
      <c r="A14" s="20" t="s">
        <v>346</v>
      </c>
      <c r="B14" s="21">
        <v>425</v>
      </c>
      <c r="C14" s="22">
        <v>68.470588000000006</v>
      </c>
      <c r="D14" s="22">
        <v>13.411765000000001</v>
      </c>
      <c r="E14" s="22">
        <v>15.764706</v>
      </c>
      <c r="F14" s="22">
        <v>2.3529409999999999</v>
      </c>
    </row>
    <row r="15" spans="1:6" x14ac:dyDescent="0.2">
      <c r="A15" s="20" t="s">
        <v>347</v>
      </c>
      <c r="B15" s="21">
        <v>217</v>
      </c>
      <c r="C15" s="22">
        <v>58.064515999999998</v>
      </c>
      <c r="D15" s="22">
        <v>13.824885</v>
      </c>
      <c r="E15" s="22">
        <v>24.884792999999998</v>
      </c>
      <c r="F15" s="22">
        <v>3.225806</v>
      </c>
    </row>
    <row r="16" spans="1:6" x14ac:dyDescent="0.2">
      <c r="A16" s="20" t="s">
        <v>348</v>
      </c>
      <c r="B16" s="21">
        <v>56</v>
      </c>
      <c r="C16" s="22">
        <v>35.714286000000001</v>
      </c>
      <c r="D16" s="22">
        <v>19.642856999999999</v>
      </c>
      <c r="E16" s="22">
        <v>41.071429000000002</v>
      </c>
      <c r="F16" s="22">
        <v>3.5714290000000002</v>
      </c>
    </row>
    <row r="17" spans="1:6" x14ac:dyDescent="0.2">
      <c r="A17" s="20" t="s">
        <v>349</v>
      </c>
      <c r="B17" s="21">
        <v>13</v>
      </c>
      <c r="C17" s="22">
        <v>30.769231000000001</v>
      </c>
      <c r="D17" s="22">
        <v>0</v>
      </c>
      <c r="E17" s="22">
        <v>69.230768999999995</v>
      </c>
      <c r="F17" s="22">
        <v>0</v>
      </c>
    </row>
    <row r="18" spans="1:6" x14ac:dyDescent="0.2">
      <c r="A18" s="20" t="s">
        <v>350</v>
      </c>
      <c r="B18" s="21">
        <v>1365</v>
      </c>
      <c r="C18" s="22">
        <v>82.783883000000003</v>
      </c>
      <c r="D18" s="22">
        <v>12.307691999999999</v>
      </c>
      <c r="E18" s="22">
        <v>3.6630039999999999</v>
      </c>
      <c r="F18" s="22">
        <v>1.2454209999999999</v>
      </c>
    </row>
    <row r="19" spans="1:6" x14ac:dyDescent="0.2">
      <c r="A19" s="20" t="s">
        <v>351</v>
      </c>
      <c r="B19" s="21">
        <v>1026</v>
      </c>
      <c r="C19" s="22">
        <v>73.196881000000005</v>
      </c>
      <c r="D19" s="22">
        <v>14.717349</v>
      </c>
      <c r="E19" s="22">
        <v>9.9415200000000006</v>
      </c>
      <c r="F19" s="22">
        <v>2.14425</v>
      </c>
    </row>
    <row r="20" spans="1:6" x14ac:dyDescent="0.2">
      <c r="A20" s="20" t="s">
        <v>352</v>
      </c>
      <c r="B20" s="21">
        <v>286</v>
      </c>
      <c r="C20" s="22">
        <v>52.447552000000002</v>
      </c>
      <c r="D20" s="22">
        <v>14.335664</v>
      </c>
      <c r="E20" s="22">
        <v>30.069929999999999</v>
      </c>
      <c r="F20" s="22">
        <v>3.1468530000000001</v>
      </c>
    </row>
    <row r="21" spans="1:6" x14ac:dyDescent="0.2">
      <c r="A21" s="20" t="s">
        <v>353</v>
      </c>
      <c r="B21" s="21">
        <v>1312</v>
      </c>
      <c r="C21" s="22">
        <v>68.673779999999994</v>
      </c>
      <c r="D21" s="22">
        <v>14.634145999999999</v>
      </c>
      <c r="E21" s="22">
        <v>14.329268000000001</v>
      </c>
      <c r="F21" s="22">
        <v>2.3628049999999998</v>
      </c>
    </row>
    <row r="22" spans="1:6" x14ac:dyDescent="0.2">
      <c r="A22" s="9" t="s">
        <v>354</v>
      </c>
      <c r="B22" s="10">
        <v>298</v>
      </c>
      <c r="C22" s="13">
        <v>74.832215000000005</v>
      </c>
      <c r="D22" s="13">
        <v>20.134228</v>
      </c>
      <c r="E22" s="13">
        <v>4.6979870000000004</v>
      </c>
      <c r="F22" s="13">
        <v>0.33556999999999998</v>
      </c>
    </row>
    <row r="23" spans="1:6" x14ac:dyDescent="0.2">
      <c r="A23" s="20" t="s">
        <v>344</v>
      </c>
      <c r="B23" s="21">
        <v>388</v>
      </c>
      <c r="C23" s="22">
        <v>70.618556999999996</v>
      </c>
      <c r="D23" s="22">
        <v>21.649484999999999</v>
      </c>
      <c r="E23" s="22">
        <v>6.1855669999999998</v>
      </c>
      <c r="F23" s="22">
        <v>1.546392</v>
      </c>
    </row>
    <row r="24" spans="1:6" x14ac:dyDescent="0.2">
      <c r="A24" s="20" t="s">
        <v>345</v>
      </c>
      <c r="B24" s="21">
        <v>299</v>
      </c>
      <c r="C24" s="22">
        <v>64.214046999999994</v>
      </c>
      <c r="D24" s="22">
        <v>25.083611999999999</v>
      </c>
      <c r="E24" s="22">
        <v>8.0267560000000007</v>
      </c>
      <c r="F24" s="22">
        <v>2.6755849999999999</v>
      </c>
    </row>
    <row r="25" spans="1:6" x14ac:dyDescent="0.2">
      <c r="A25" s="20" t="s">
        <v>346</v>
      </c>
      <c r="B25" s="21">
        <v>192</v>
      </c>
      <c r="C25" s="22">
        <v>56.25</v>
      </c>
      <c r="D25" s="22">
        <v>19.791667</v>
      </c>
      <c r="E25" s="22">
        <v>21.354167</v>
      </c>
      <c r="F25" s="22">
        <v>2.6041669999999999</v>
      </c>
    </row>
    <row r="26" spans="1:6" x14ac:dyDescent="0.2">
      <c r="A26" s="20" t="s">
        <v>347</v>
      </c>
      <c r="B26" s="21">
        <v>77</v>
      </c>
      <c r="C26" s="22">
        <v>62.337662000000002</v>
      </c>
      <c r="D26" s="22">
        <v>11.688312</v>
      </c>
      <c r="E26" s="22">
        <v>23.376622999999999</v>
      </c>
      <c r="F26" s="22">
        <v>2.5974029999999999</v>
      </c>
    </row>
    <row r="27" spans="1:6" x14ac:dyDescent="0.2">
      <c r="A27" s="20" t="s">
        <v>348</v>
      </c>
      <c r="B27" s="21">
        <v>19</v>
      </c>
      <c r="C27" s="22">
        <v>57.894736999999999</v>
      </c>
      <c r="D27" s="22">
        <v>10.526316</v>
      </c>
      <c r="E27" s="22">
        <v>26.315788999999999</v>
      </c>
      <c r="F27" s="22">
        <v>5.2631579999999998</v>
      </c>
    </row>
    <row r="28" spans="1:6" x14ac:dyDescent="0.2">
      <c r="A28" s="20" t="s">
        <v>349</v>
      </c>
      <c r="B28" s="21">
        <v>4</v>
      </c>
      <c r="C28" s="22">
        <v>0</v>
      </c>
      <c r="D28" s="22">
        <v>0</v>
      </c>
      <c r="E28" s="22">
        <v>100</v>
      </c>
      <c r="F28" s="22">
        <v>0</v>
      </c>
    </row>
    <row r="29" spans="1:6" x14ac:dyDescent="0.2">
      <c r="A29" s="20" t="s">
        <v>350</v>
      </c>
      <c r="B29" s="21">
        <v>686</v>
      </c>
      <c r="C29" s="22">
        <v>72.448980000000006</v>
      </c>
      <c r="D29" s="22">
        <v>20.991254000000001</v>
      </c>
      <c r="E29" s="22">
        <v>5.5393590000000001</v>
      </c>
      <c r="F29" s="22">
        <v>1.020408</v>
      </c>
    </row>
    <row r="30" spans="1:6" x14ac:dyDescent="0.2">
      <c r="A30" s="20" t="s">
        <v>351</v>
      </c>
      <c r="B30" s="21">
        <v>491</v>
      </c>
      <c r="C30" s="22">
        <v>61.099795999999998</v>
      </c>
      <c r="D30" s="22">
        <v>23.014257000000001</v>
      </c>
      <c r="E30" s="22">
        <v>13.238289</v>
      </c>
      <c r="F30" s="22">
        <v>2.6476579999999998</v>
      </c>
    </row>
    <row r="31" spans="1:6" x14ac:dyDescent="0.2">
      <c r="A31" s="20" t="s">
        <v>352</v>
      </c>
      <c r="B31" s="21">
        <v>100</v>
      </c>
      <c r="C31" s="22">
        <v>59</v>
      </c>
      <c r="D31" s="22">
        <v>11</v>
      </c>
      <c r="E31" s="22">
        <v>27</v>
      </c>
      <c r="F31" s="22">
        <v>3</v>
      </c>
    </row>
    <row r="32" spans="1:6" x14ac:dyDescent="0.2">
      <c r="A32" s="20" t="s">
        <v>353</v>
      </c>
      <c r="B32" s="21">
        <v>591</v>
      </c>
      <c r="C32" s="22">
        <v>60.744501</v>
      </c>
      <c r="D32" s="22">
        <v>20.981387000000002</v>
      </c>
      <c r="E32" s="22">
        <v>15.566836</v>
      </c>
      <c r="F32" s="22">
        <v>2.7072759999999998</v>
      </c>
    </row>
    <row r="33" spans="1:6" x14ac:dyDescent="0.2">
      <c r="A33" s="9" t="s">
        <v>355</v>
      </c>
      <c r="B33" s="10">
        <v>312</v>
      </c>
      <c r="C33" s="13">
        <v>94.230768999999995</v>
      </c>
      <c r="D33" s="13">
        <v>3.2051280000000002</v>
      </c>
      <c r="E33" s="13">
        <v>1.2820510000000001</v>
      </c>
      <c r="F33" s="13">
        <v>1.2820510000000001</v>
      </c>
    </row>
    <row r="34" spans="1:6" x14ac:dyDescent="0.2">
      <c r="A34" s="20" t="s">
        <v>344</v>
      </c>
      <c r="B34" s="21">
        <v>367</v>
      </c>
      <c r="C34" s="22">
        <v>92.370571999999996</v>
      </c>
      <c r="D34" s="22">
        <v>3.8147139999999999</v>
      </c>
      <c r="E34" s="22">
        <v>2.179837</v>
      </c>
      <c r="F34" s="22">
        <v>1.6348769999999999</v>
      </c>
    </row>
    <row r="35" spans="1:6" x14ac:dyDescent="0.2">
      <c r="A35" s="20" t="s">
        <v>345</v>
      </c>
      <c r="B35" s="21">
        <v>302</v>
      </c>
      <c r="C35" s="22">
        <v>88.741721999999996</v>
      </c>
      <c r="D35" s="22">
        <v>6.291391</v>
      </c>
      <c r="E35" s="22">
        <v>3.6423839999999998</v>
      </c>
      <c r="F35" s="22">
        <v>1.324503</v>
      </c>
    </row>
    <row r="36" spans="1:6" x14ac:dyDescent="0.2">
      <c r="A36" s="20" t="s">
        <v>346</v>
      </c>
      <c r="B36" s="21">
        <v>233</v>
      </c>
      <c r="C36" s="22">
        <v>78.540773000000002</v>
      </c>
      <c r="D36" s="22">
        <v>8.1545059999999996</v>
      </c>
      <c r="E36" s="22">
        <v>11.158798000000001</v>
      </c>
      <c r="F36" s="22">
        <v>2.1459229999999998</v>
      </c>
    </row>
    <row r="37" spans="1:6" x14ac:dyDescent="0.2">
      <c r="A37" s="20" t="s">
        <v>347</v>
      </c>
      <c r="B37" s="21">
        <v>140</v>
      </c>
      <c r="C37" s="22">
        <v>55.714286000000001</v>
      </c>
      <c r="D37" s="22">
        <v>15</v>
      </c>
      <c r="E37" s="22">
        <v>25.714286000000001</v>
      </c>
      <c r="F37" s="22">
        <v>3.5714290000000002</v>
      </c>
    </row>
    <row r="38" spans="1:6" x14ac:dyDescent="0.2">
      <c r="A38" s="20" t="s">
        <v>348</v>
      </c>
      <c r="B38" s="21">
        <v>37</v>
      </c>
      <c r="C38" s="22">
        <v>24.324324000000001</v>
      </c>
      <c r="D38" s="22">
        <v>24.324324000000001</v>
      </c>
      <c r="E38" s="22">
        <v>48.648648999999999</v>
      </c>
      <c r="F38" s="22">
        <v>2.7027030000000001</v>
      </c>
    </row>
    <row r="39" spans="1:6" x14ac:dyDescent="0.2">
      <c r="A39" s="20" t="s">
        <v>349</v>
      </c>
      <c r="B39" s="21">
        <v>9</v>
      </c>
      <c r="C39" s="22">
        <v>44.444443999999997</v>
      </c>
      <c r="D39" s="22">
        <v>0</v>
      </c>
      <c r="E39" s="22">
        <v>55.555556000000003</v>
      </c>
      <c r="F39" s="22">
        <v>0</v>
      </c>
    </row>
    <row r="40" spans="1:6" x14ac:dyDescent="0.2">
      <c r="A40" s="20" t="s">
        <v>350</v>
      </c>
      <c r="B40" s="21">
        <v>679</v>
      </c>
      <c r="C40" s="22">
        <v>93.225330999999997</v>
      </c>
      <c r="D40" s="22">
        <v>3.5346099999999998</v>
      </c>
      <c r="E40" s="22">
        <v>1.7673049999999999</v>
      </c>
      <c r="F40" s="22">
        <v>1.4727539999999999</v>
      </c>
    </row>
    <row r="41" spans="1:6" x14ac:dyDescent="0.2">
      <c r="A41" s="20" t="s">
        <v>351</v>
      </c>
      <c r="B41" s="21">
        <v>535</v>
      </c>
      <c r="C41" s="22">
        <v>84.299064999999999</v>
      </c>
      <c r="D41" s="22">
        <v>7.1028039999999999</v>
      </c>
      <c r="E41" s="22">
        <v>6.9158879999999998</v>
      </c>
      <c r="F41" s="22">
        <v>1.6822429999999999</v>
      </c>
    </row>
    <row r="42" spans="1:6" x14ac:dyDescent="0.2">
      <c r="A42" s="20" t="s">
        <v>352</v>
      </c>
      <c r="B42" s="21">
        <v>186</v>
      </c>
      <c r="C42" s="22">
        <v>48.924731000000001</v>
      </c>
      <c r="D42" s="22">
        <v>16.129031999999999</v>
      </c>
      <c r="E42" s="22">
        <v>31.72043</v>
      </c>
      <c r="F42" s="22">
        <v>3.225806</v>
      </c>
    </row>
    <row r="43" spans="1:6" x14ac:dyDescent="0.2">
      <c r="A43" s="20" t="s">
        <v>353</v>
      </c>
      <c r="B43" s="21">
        <v>721</v>
      </c>
      <c r="C43" s="22">
        <v>75.173370000000006</v>
      </c>
      <c r="D43" s="22">
        <v>9.4313450000000003</v>
      </c>
      <c r="E43" s="22">
        <v>13.31484</v>
      </c>
      <c r="F43" s="22">
        <v>2.080444</v>
      </c>
    </row>
    <row r="44" spans="1:6" x14ac:dyDescent="0.2">
      <c r="A44" s="9" t="s">
        <v>356</v>
      </c>
      <c r="B44" s="9"/>
      <c r="C44" s="9"/>
      <c r="D44" s="9"/>
      <c r="E44" s="9"/>
      <c r="F44" s="9"/>
    </row>
    <row r="45" spans="1:6" x14ac:dyDescent="0.2">
      <c r="A45" s="20" t="s">
        <v>357</v>
      </c>
      <c r="B45" s="21">
        <v>138</v>
      </c>
      <c r="C45" s="22">
        <v>89.855072000000007</v>
      </c>
      <c r="D45" s="22">
        <v>2.1739130000000002</v>
      </c>
      <c r="E45" s="22">
        <v>6.5217390000000002</v>
      </c>
      <c r="F45" s="22">
        <v>1.4492750000000001</v>
      </c>
    </row>
    <row r="46" spans="1:6" x14ac:dyDescent="0.2">
      <c r="A46" s="20" t="s">
        <v>328</v>
      </c>
      <c r="B46" s="21">
        <v>1747</v>
      </c>
      <c r="C46" s="22">
        <v>73.611906000000005</v>
      </c>
      <c r="D46" s="22">
        <v>17.115054000000001</v>
      </c>
      <c r="E46" s="22">
        <v>7.5558100000000001</v>
      </c>
      <c r="F46" s="22">
        <v>1.71723</v>
      </c>
    </row>
    <row r="47" spans="1:6" x14ac:dyDescent="0.2">
      <c r="A47" s="20" t="s">
        <v>329</v>
      </c>
      <c r="B47" s="21">
        <v>191</v>
      </c>
      <c r="C47" s="22">
        <v>87.958115000000006</v>
      </c>
      <c r="D47" s="22">
        <v>3.6649210000000001</v>
      </c>
      <c r="E47" s="22">
        <v>5.7591619999999999</v>
      </c>
      <c r="F47" s="22">
        <v>2.617801</v>
      </c>
    </row>
    <row r="48" spans="1:6" x14ac:dyDescent="0.2">
      <c r="A48" s="20" t="s">
        <v>330</v>
      </c>
      <c r="B48" s="21">
        <v>544</v>
      </c>
      <c r="C48" s="22">
        <v>75.919117999999997</v>
      </c>
      <c r="D48" s="22">
        <v>7.7205880000000002</v>
      </c>
      <c r="E48" s="22">
        <v>14.705882000000001</v>
      </c>
      <c r="F48" s="22">
        <v>1.654412</v>
      </c>
    </row>
    <row r="49" spans="1:6" x14ac:dyDescent="0.2">
      <c r="A49" s="20" t="s">
        <v>358</v>
      </c>
      <c r="B49" s="21">
        <v>57</v>
      </c>
      <c r="C49" s="22">
        <v>70.175438999999997</v>
      </c>
      <c r="D49" s="22">
        <v>15.789474</v>
      </c>
      <c r="E49" s="22">
        <v>10.526316</v>
      </c>
      <c r="F49" s="22">
        <v>3.508772</v>
      </c>
    </row>
    <row r="50" spans="1:6" x14ac:dyDescent="0.2">
      <c r="A50" s="9" t="s">
        <v>359</v>
      </c>
      <c r="B50" s="10">
        <v>89</v>
      </c>
      <c r="C50" s="13">
        <v>91.011235999999997</v>
      </c>
      <c r="D50" s="13">
        <v>1.123596</v>
      </c>
      <c r="E50" s="13">
        <v>6.7415729999999998</v>
      </c>
      <c r="F50" s="13">
        <v>1.123596</v>
      </c>
    </row>
    <row r="51" spans="1:6" x14ac:dyDescent="0.2">
      <c r="A51" s="20" t="s">
        <v>331</v>
      </c>
      <c r="B51" s="21">
        <v>977</v>
      </c>
      <c r="C51" s="22">
        <v>61.924258000000002</v>
      </c>
      <c r="D51" s="22">
        <v>26.407368999999999</v>
      </c>
      <c r="E51" s="22">
        <v>9.7236440000000002</v>
      </c>
      <c r="F51" s="22">
        <v>1.9447289999999999</v>
      </c>
    </row>
    <row r="52" spans="1:6" x14ac:dyDescent="0.2">
      <c r="A52" s="20" t="s">
        <v>332</v>
      </c>
      <c r="B52" s="21">
        <v>73</v>
      </c>
      <c r="C52" s="22">
        <v>93.150684999999996</v>
      </c>
      <c r="D52" s="22">
        <v>0</v>
      </c>
      <c r="E52" s="22">
        <v>4.1095889999999997</v>
      </c>
      <c r="F52" s="22">
        <v>2.7397260000000001</v>
      </c>
    </row>
    <row r="53" spans="1:6" x14ac:dyDescent="0.2">
      <c r="A53" s="20" t="s">
        <v>333</v>
      </c>
      <c r="B53" s="21">
        <v>108</v>
      </c>
      <c r="C53" s="22">
        <v>75.925926000000004</v>
      </c>
      <c r="D53" s="22">
        <v>3.7037040000000001</v>
      </c>
      <c r="E53" s="22">
        <v>19.444444000000001</v>
      </c>
      <c r="F53" s="22">
        <v>0.92592600000000003</v>
      </c>
    </row>
    <row r="54" spans="1:6" x14ac:dyDescent="0.2">
      <c r="A54" s="20" t="s">
        <v>358</v>
      </c>
      <c r="B54" s="21">
        <v>30</v>
      </c>
      <c r="C54" s="22">
        <v>66.666667000000004</v>
      </c>
      <c r="D54" s="22">
        <v>16.666667</v>
      </c>
      <c r="E54" s="22">
        <v>16.666667</v>
      </c>
      <c r="F54" s="22">
        <v>0</v>
      </c>
    </row>
    <row r="55" spans="1:6" x14ac:dyDescent="0.2">
      <c r="A55" s="9" t="s">
        <v>360</v>
      </c>
      <c r="B55" s="10">
        <v>49</v>
      </c>
      <c r="C55" s="13">
        <v>87.755101999999994</v>
      </c>
      <c r="D55" s="13">
        <v>4.0816330000000001</v>
      </c>
      <c r="E55" s="13">
        <v>6.1224489999999996</v>
      </c>
      <c r="F55" s="13">
        <v>2.040816</v>
      </c>
    </row>
    <row r="56" spans="1:6" x14ac:dyDescent="0.2">
      <c r="A56" s="20" t="s">
        <v>331</v>
      </c>
      <c r="B56" s="21">
        <v>770</v>
      </c>
      <c r="C56" s="22">
        <v>88.441558000000001</v>
      </c>
      <c r="D56" s="22">
        <v>5.324675</v>
      </c>
      <c r="E56" s="22">
        <v>4.8051950000000003</v>
      </c>
      <c r="F56" s="22">
        <v>1.428571</v>
      </c>
    </row>
    <row r="57" spans="1:6" x14ac:dyDescent="0.2">
      <c r="A57" s="20" t="s">
        <v>332</v>
      </c>
      <c r="B57" s="21">
        <v>118</v>
      </c>
      <c r="C57" s="22">
        <v>84.745762999999997</v>
      </c>
      <c r="D57" s="22">
        <v>5.9322030000000003</v>
      </c>
      <c r="E57" s="22">
        <v>6.7796609999999999</v>
      </c>
      <c r="F57" s="22">
        <v>2.542373</v>
      </c>
    </row>
    <row r="58" spans="1:6" x14ac:dyDescent="0.2">
      <c r="A58" s="20" t="s">
        <v>333</v>
      </c>
      <c r="B58" s="21">
        <v>436</v>
      </c>
      <c r="C58" s="22">
        <v>75.917430999999993</v>
      </c>
      <c r="D58" s="22">
        <v>8.7155959999999997</v>
      </c>
      <c r="E58" s="22">
        <v>13.532109999999999</v>
      </c>
      <c r="F58" s="22">
        <v>1.834862</v>
      </c>
    </row>
    <row r="59" spans="1:6" x14ac:dyDescent="0.2">
      <c r="A59" s="20" t="s">
        <v>358</v>
      </c>
      <c r="B59" s="21">
        <v>27</v>
      </c>
      <c r="C59" s="22">
        <v>74.074073999999996</v>
      </c>
      <c r="D59" s="22">
        <v>14.814814999999999</v>
      </c>
      <c r="E59" s="22">
        <v>3.7037040000000001</v>
      </c>
      <c r="F59" s="22">
        <v>7.4074070000000001</v>
      </c>
    </row>
    <row r="60" spans="1:6" x14ac:dyDescent="0.2">
      <c r="A60" s="9" t="s">
        <v>361</v>
      </c>
      <c r="B60" s="9"/>
      <c r="C60" s="9"/>
      <c r="D60" s="9"/>
      <c r="E60" s="9"/>
      <c r="F60" s="9"/>
    </row>
    <row r="61" spans="1:6" x14ac:dyDescent="0.2">
      <c r="A61" s="20" t="s">
        <v>362</v>
      </c>
      <c r="B61" s="21">
        <v>360</v>
      </c>
      <c r="C61" s="22">
        <v>66.111110999999994</v>
      </c>
      <c r="D61" s="22">
        <v>17.222221999999999</v>
      </c>
      <c r="E61" s="22">
        <v>15</v>
      </c>
      <c r="F61" s="22">
        <v>1.6666669999999999</v>
      </c>
    </row>
    <row r="62" spans="1:6" x14ac:dyDescent="0.2">
      <c r="A62" s="20" t="s">
        <v>363</v>
      </c>
      <c r="B62" s="21">
        <v>1326</v>
      </c>
      <c r="C62" s="22">
        <v>77.375566000000006</v>
      </c>
      <c r="D62" s="22">
        <v>13.273002</v>
      </c>
      <c r="E62" s="22">
        <v>7.3906489999999998</v>
      </c>
      <c r="F62" s="22">
        <v>1.9607840000000001</v>
      </c>
    </row>
    <row r="63" spans="1:6" x14ac:dyDescent="0.2">
      <c r="A63" s="20" t="s">
        <v>364</v>
      </c>
      <c r="B63" s="21">
        <v>649</v>
      </c>
      <c r="C63" s="22">
        <v>75.038521000000003</v>
      </c>
      <c r="D63" s="22">
        <v>14.175655000000001</v>
      </c>
      <c r="E63" s="22">
        <v>8.9368259999999999</v>
      </c>
      <c r="F63" s="22">
        <v>1.8489979999999999</v>
      </c>
    </row>
    <row r="64" spans="1:6" x14ac:dyDescent="0.2">
      <c r="A64" s="20" t="s">
        <v>365</v>
      </c>
      <c r="B64" s="21">
        <v>277</v>
      </c>
      <c r="C64" s="22">
        <v>84.476534000000001</v>
      </c>
      <c r="D64" s="22">
        <v>6.8592060000000004</v>
      </c>
      <c r="E64" s="22">
        <v>7.9422379999999997</v>
      </c>
      <c r="F64" s="22">
        <v>0.72202200000000005</v>
      </c>
    </row>
    <row r="65" spans="1:6" x14ac:dyDescent="0.2">
      <c r="A65" s="20" t="s">
        <v>366</v>
      </c>
      <c r="B65" s="21">
        <v>65</v>
      </c>
      <c r="C65" s="22">
        <v>70.769231000000005</v>
      </c>
      <c r="D65" s="22">
        <v>16.923076999999999</v>
      </c>
      <c r="E65" s="22">
        <v>9.2307690000000004</v>
      </c>
      <c r="F65" s="22">
        <v>3.0769229999999999</v>
      </c>
    </row>
    <row r="66" spans="1:6" x14ac:dyDescent="0.2">
      <c r="A66" s="9" t="s">
        <v>367</v>
      </c>
      <c r="B66" s="9"/>
      <c r="C66" s="9"/>
      <c r="D66" s="9"/>
      <c r="E66" s="9"/>
      <c r="F66" s="9"/>
    </row>
    <row r="67" spans="1:6" x14ac:dyDescent="0.2">
      <c r="A67" s="20" t="s">
        <v>368</v>
      </c>
      <c r="B67" s="21">
        <v>537</v>
      </c>
      <c r="C67" s="22">
        <v>85.847300000000004</v>
      </c>
      <c r="D67" s="22">
        <v>4.6554929999999999</v>
      </c>
      <c r="E67" s="22">
        <v>8.1936689999999999</v>
      </c>
      <c r="F67" s="22">
        <v>1.3035380000000001</v>
      </c>
    </row>
    <row r="68" spans="1:6" x14ac:dyDescent="0.2">
      <c r="A68" s="20" t="s">
        <v>180</v>
      </c>
      <c r="B68" s="21">
        <v>1667</v>
      </c>
      <c r="C68" s="22">
        <v>73.785242999999994</v>
      </c>
      <c r="D68" s="22">
        <v>17.216557000000002</v>
      </c>
      <c r="E68" s="22">
        <v>7.2585480000000002</v>
      </c>
      <c r="F68" s="22">
        <v>1.739652</v>
      </c>
    </row>
    <row r="69" spans="1:6" x14ac:dyDescent="0.2">
      <c r="A69" s="20" t="s">
        <v>369</v>
      </c>
      <c r="B69" s="21">
        <v>99</v>
      </c>
      <c r="C69" s="22">
        <v>81.818181999999993</v>
      </c>
      <c r="D69" s="22">
        <v>15.151515</v>
      </c>
      <c r="E69" s="22">
        <v>2.0202019999999998</v>
      </c>
      <c r="F69" s="22">
        <v>1.0101009999999999</v>
      </c>
    </row>
    <row r="70" spans="1:6" x14ac:dyDescent="0.2">
      <c r="A70" s="20" t="s">
        <v>370</v>
      </c>
      <c r="B70" s="21">
        <v>819</v>
      </c>
      <c r="C70" s="22">
        <v>73.626373999999998</v>
      </c>
      <c r="D70" s="22">
        <v>14.041513999999999</v>
      </c>
      <c r="E70" s="22">
        <v>10.866911</v>
      </c>
      <c r="F70" s="22">
        <v>1.465201</v>
      </c>
    </row>
    <row r="71" spans="1:6" x14ac:dyDescent="0.2">
      <c r="A71" s="20" t="s">
        <v>371</v>
      </c>
      <c r="B71" s="21">
        <v>87</v>
      </c>
      <c r="C71" s="22">
        <v>66.666667000000004</v>
      </c>
      <c r="D71" s="22">
        <v>11.494253</v>
      </c>
      <c r="E71" s="22">
        <v>17.241378999999998</v>
      </c>
      <c r="F71" s="22">
        <v>4.5977009999999998</v>
      </c>
    </row>
    <row r="72" spans="1:6" x14ac:dyDescent="0.2">
      <c r="A72" s="20" t="s">
        <v>366</v>
      </c>
      <c r="B72" s="21">
        <v>55</v>
      </c>
      <c r="C72" s="22">
        <v>70.909091000000004</v>
      </c>
      <c r="D72" s="22">
        <v>16.363636</v>
      </c>
      <c r="E72" s="22">
        <v>12.727273</v>
      </c>
      <c r="F72" s="22">
        <v>0</v>
      </c>
    </row>
    <row r="73" spans="1:6" x14ac:dyDescent="0.2">
      <c r="A73" s="9" t="s">
        <v>372</v>
      </c>
      <c r="B73" s="9"/>
      <c r="C73" s="9"/>
      <c r="D73" s="9"/>
      <c r="E73" s="9"/>
      <c r="F73" s="9"/>
    </row>
    <row r="74" spans="1:6" x14ac:dyDescent="0.2">
      <c r="A74" s="20" t="s">
        <v>373</v>
      </c>
      <c r="B74" s="21">
        <v>537</v>
      </c>
      <c r="C74" s="22">
        <v>85.847300000000004</v>
      </c>
      <c r="D74" s="22">
        <v>4.6554929999999999</v>
      </c>
      <c r="E74" s="22">
        <v>8.1936689999999999</v>
      </c>
      <c r="F74" s="22">
        <v>1.3035380000000001</v>
      </c>
    </row>
    <row r="75" spans="1:6" x14ac:dyDescent="0.2">
      <c r="A75" s="20" t="s">
        <v>374</v>
      </c>
      <c r="B75" s="21">
        <v>1329</v>
      </c>
      <c r="C75" s="22">
        <v>73.664409000000006</v>
      </c>
      <c r="D75" s="22">
        <v>15.801354</v>
      </c>
      <c r="E75" s="22">
        <v>8.2768999999999995</v>
      </c>
      <c r="F75" s="22">
        <v>2.257336</v>
      </c>
    </row>
    <row r="76" spans="1:6" x14ac:dyDescent="0.2">
      <c r="A76" s="20" t="s">
        <v>375</v>
      </c>
      <c r="B76" s="21">
        <v>406</v>
      </c>
      <c r="C76" s="22">
        <v>75.123153000000002</v>
      </c>
      <c r="D76" s="22">
        <v>14.039408999999999</v>
      </c>
      <c r="E76" s="22">
        <v>8.6206899999999997</v>
      </c>
      <c r="F76" s="22">
        <v>2.2167490000000001</v>
      </c>
    </row>
    <row r="77" spans="1:6" x14ac:dyDescent="0.2">
      <c r="A77" s="20" t="s">
        <v>376</v>
      </c>
      <c r="B77" s="21">
        <v>152</v>
      </c>
      <c r="C77" s="22">
        <v>71.052632000000003</v>
      </c>
      <c r="D77" s="22">
        <v>17.105263000000001</v>
      </c>
      <c r="E77" s="22">
        <v>11.842105</v>
      </c>
      <c r="F77" s="22">
        <v>0</v>
      </c>
    </row>
    <row r="78" spans="1:6" x14ac:dyDescent="0.2">
      <c r="A78" s="20" t="s">
        <v>377</v>
      </c>
      <c r="B78" s="21">
        <v>88</v>
      </c>
      <c r="C78" s="22">
        <v>77.272727000000003</v>
      </c>
      <c r="D78" s="22">
        <v>11.363636</v>
      </c>
      <c r="E78" s="22">
        <v>10.227273</v>
      </c>
      <c r="F78" s="22">
        <v>1.1363639999999999</v>
      </c>
    </row>
    <row r="79" spans="1:6" x14ac:dyDescent="0.2">
      <c r="A79" s="20" t="s">
        <v>378</v>
      </c>
      <c r="B79" s="21">
        <v>84</v>
      </c>
      <c r="C79" s="22">
        <v>65.476190000000003</v>
      </c>
      <c r="D79" s="22">
        <v>23.809524</v>
      </c>
      <c r="E79" s="22">
        <v>10.714286</v>
      </c>
      <c r="F79" s="22">
        <v>0</v>
      </c>
    </row>
    <row r="80" spans="1:6" x14ac:dyDescent="0.2">
      <c r="A80" s="20" t="s">
        <v>366</v>
      </c>
      <c r="B80" s="21">
        <v>81</v>
      </c>
      <c r="C80" s="22">
        <v>67.901235</v>
      </c>
      <c r="D80" s="22">
        <v>14.814814999999999</v>
      </c>
      <c r="E80" s="22">
        <v>16.049382999999999</v>
      </c>
      <c r="F80" s="22">
        <v>1.2345680000000001</v>
      </c>
    </row>
    <row r="81" spans="1:6" x14ac:dyDescent="0.2">
      <c r="A81" s="9" t="s">
        <v>379</v>
      </c>
      <c r="B81" s="9"/>
      <c r="C81" s="9"/>
      <c r="D81" s="9"/>
      <c r="E81" s="9"/>
      <c r="F81" s="9"/>
    </row>
    <row r="82" spans="1:6" x14ac:dyDescent="0.2">
      <c r="A82" s="20" t="s">
        <v>380</v>
      </c>
      <c r="B82" s="21">
        <v>788</v>
      </c>
      <c r="C82" s="22">
        <v>81.218273999999994</v>
      </c>
      <c r="D82" s="22">
        <v>14.974619000000001</v>
      </c>
      <c r="E82" s="22">
        <v>2.2842639999999999</v>
      </c>
      <c r="F82" s="22">
        <v>1.5228429999999999</v>
      </c>
    </row>
    <row r="83" spans="1:6" x14ac:dyDescent="0.2">
      <c r="A83" s="20" t="s">
        <v>381</v>
      </c>
      <c r="B83" s="21">
        <v>1824</v>
      </c>
      <c r="C83" s="22">
        <v>73.684211000000005</v>
      </c>
      <c r="D83" s="22">
        <v>12.719298</v>
      </c>
      <c r="E83" s="22">
        <v>11.622807</v>
      </c>
      <c r="F83" s="22">
        <v>1.973684</v>
      </c>
    </row>
    <row r="84" spans="1:6" x14ac:dyDescent="0.2">
      <c r="A84" s="20" t="s">
        <v>366</v>
      </c>
      <c r="B84" s="21">
        <v>65</v>
      </c>
      <c r="C84" s="22">
        <v>72.307692000000003</v>
      </c>
      <c r="D84" s="22">
        <v>15.384615</v>
      </c>
      <c r="E84" s="22">
        <v>12.307691999999999</v>
      </c>
      <c r="F84" s="22">
        <v>0</v>
      </c>
    </row>
    <row r="85" spans="1:6" x14ac:dyDescent="0.2">
      <c r="A85" s="9" t="s">
        <v>382</v>
      </c>
      <c r="B85" s="9"/>
      <c r="C85" s="9"/>
      <c r="D85" s="9"/>
      <c r="E85" s="9"/>
      <c r="F85" s="9"/>
    </row>
    <row r="86" spans="1:6" x14ac:dyDescent="0.2">
      <c r="A86" s="20" t="s">
        <v>383</v>
      </c>
      <c r="B86" s="21">
        <v>393</v>
      </c>
      <c r="C86" s="22">
        <v>80.916031000000004</v>
      </c>
      <c r="D86" s="22">
        <v>15.776081</v>
      </c>
      <c r="E86" s="22">
        <v>1.526718</v>
      </c>
      <c r="F86" s="22">
        <v>1.7811699999999999</v>
      </c>
    </row>
    <row r="87" spans="1:6" x14ac:dyDescent="0.2">
      <c r="A87" s="20" t="s">
        <v>181</v>
      </c>
      <c r="B87" s="21">
        <v>1944</v>
      </c>
      <c r="C87" s="22">
        <v>74.897119000000004</v>
      </c>
      <c r="D87" s="22">
        <v>13.374485999999999</v>
      </c>
      <c r="E87" s="22">
        <v>9.7736630000000009</v>
      </c>
      <c r="F87" s="22">
        <v>1.9547330000000001</v>
      </c>
    </row>
    <row r="88" spans="1:6" x14ac:dyDescent="0.2">
      <c r="A88" s="20" t="s">
        <v>182</v>
      </c>
      <c r="B88" s="21">
        <v>38</v>
      </c>
      <c r="C88" s="22">
        <v>73.684211000000005</v>
      </c>
      <c r="D88" s="22">
        <v>13.157895</v>
      </c>
      <c r="E88" s="22">
        <v>13.157895</v>
      </c>
      <c r="F88" s="22">
        <v>0</v>
      </c>
    </row>
    <row r="89" spans="1:6" x14ac:dyDescent="0.2">
      <c r="A89" s="20" t="s">
        <v>384</v>
      </c>
      <c r="B89" s="21">
        <v>36</v>
      </c>
      <c r="C89" s="22">
        <v>83.333332999999996</v>
      </c>
      <c r="D89" s="22">
        <v>11.111110999999999</v>
      </c>
      <c r="E89" s="22">
        <v>5.5555560000000002</v>
      </c>
      <c r="F89" s="22">
        <v>0</v>
      </c>
    </row>
    <row r="90" spans="1:6" x14ac:dyDescent="0.2">
      <c r="A90" s="20" t="s">
        <v>183</v>
      </c>
      <c r="B90" s="21">
        <v>53</v>
      </c>
      <c r="C90" s="22">
        <v>83.018867999999998</v>
      </c>
      <c r="D90" s="22">
        <v>7.5471700000000004</v>
      </c>
      <c r="E90" s="22">
        <v>9.4339619999999993</v>
      </c>
      <c r="F90" s="22">
        <v>0</v>
      </c>
    </row>
    <row r="91" spans="1:6" x14ac:dyDescent="0.2">
      <c r="A91" s="20" t="s">
        <v>385</v>
      </c>
      <c r="B91" s="21">
        <v>22</v>
      </c>
      <c r="C91" s="22">
        <v>45.454545000000003</v>
      </c>
      <c r="D91" s="22">
        <v>18.181818</v>
      </c>
      <c r="E91" s="22">
        <v>31.818182</v>
      </c>
      <c r="F91" s="22">
        <v>4.5454549999999996</v>
      </c>
    </row>
    <row r="92" spans="1:6" x14ac:dyDescent="0.2">
      <c r="A92" s="20" t="s">
        <v>386</v>
      </c>
      <c r="B92" s="21">
        <v>32</v>
      </c>
      <c r="C92" s="22">
        <v>84.375</v>
      </c>
      <c r="D92" s="22">
        <v>6.25</v>
      </c>
      <c r="E92" s="22">
        <v>9.375</v>
      </c>
      <c r="F92" s="22">
        <v>0</v>
      </c>
    </row>
    <row r="93" spans="1:6" x14ac:dyDescent="0.2">
      <c r="A93" s="20" t="s">
        <v>387</v>
      </c>
      <c r="B93" s="21">
        <v>9</v>
      </c>
      <c r="C93" s="22">
        <v>66.666667000000004</v>
      </c>
      <c r="D93" s="22">
        <v>0</v>
      </c>
      <c r="E93" s="22">
        <v>33.333333000000003</v>
      </c>
      <c r="F93" s="22">
        <v>0</v>
      </c>
    </row>
    <row r="94" spans="1:6" x14ac:dyDescent="0.2">
      <c r="A94" s="20" t="s">
        <v>366</v>
      </c>
      <c r="B94" s="21">
        <v>150</v>
      </c>
      <c r="C94" s="22">
        <v>74.666667000000004</v>
      </c>
      <c r="D94" s="22">
        <v>12.666667</v>
      </c>
      <c r="E94" s="22">
        <v>11.333333</v>
      </c>
      <c r="F94" s="22">
        <v>1.3333330000000001</v>
      </c>
    </row>
    <row r="95" spans="1:6" x14ac:dyDescent="0.2">
      <c r="A95" s="9" t="s">
        <v>388</v>
      </c>
      <c r="B95" s="9"/>
      <c r="C95" s="9"/>
      <c r="D95" s="9"/>
      <c r="E95" s="9"/>
      <c r="F95" s="9"/>
    </row>
    <row r="96" spans="1:6" x14ac:dyDescent="0.2">
      <c r="A96" s="20" t="s">
        <v>184</v>
      </c>
      <c r="B96" s="21">
        <v>54</v>
      </c>
      <c r="C96" s="22">
        <v>79.629630000000006</v>
      </c>
      <c r="D96" s="22">
        <v>7.4074070000000001</v>
      </c>
      <c r="E96" s="22">
        <v>9.2592590000000001</v>
      </c>
      <c r="F96" s="22">
        <v>3.7037040000000001</v>
      </c>
    </row>
    <row r="97" spans="1:6" x14ac:dyDescent="0.2">
      <c r="A97" s="20" t="s">
        <v>185</v>
      </c>
      <c r="B97" s="21">
        <v>196</v>
      </c>
      <c r="C97" s="22">
        <v>70.408163000000002</v>
      </c>
      <c r="D97" s="22">
        <v>13.775510000000001</v>
      </c>
      <c r="E97" s="22">
        <v>13.265306000000001</v>
      </c>
      <c r="F97" s="22">
        <v>2.5510199999999998</v>
      </c>
    </row>
    <row r="98" spans="1:6" x14ac:dyDescent="0.2">
      <c r="A98" s="20" t="s">
        <v>186</v>
      </c>
      <c r="B98" s="21">
        <v>310</v>
      </c>
      <c r="C98" s="22">
        <v>75.806451999999993</v>
      </c>
      <c r="D98" s="22">
        <v>11.290323000000001</v>
      </c>
      <c r="E98" s="22">
        <v>10.967741999999999</v>
      </c>
      <c r="F98" s="22">
        <v>1.935484</v>
      </c>
    </row>
    <row r="99" spans="1:6" x14ac:dyDescent="0.2">
      <c r="A99" s="20" t="s">
        <v>187</v>
      </c>
      <c r="B99" s="21">
        <v>385</v>
      </c>
      <c r="C99" s="22">
        <v>74.285713999999999</v>
      </c>
      <c r="D99" s="22">
        <v>15.064935</v>
      </c>
      <c r="E99" s="22">
        <v>8.3116880000000002</v>
      </c>
      <c r="F99" s="22">
        <v>2.3376619999999999</v>
      </c>
    </row>
    <row r="100" spans="1:6" x14ac:dyDescent="0.2">
      <c r="A100" s="20" t="s">
        <v>188</v>
      </c>
      <c r="B100" s="21">
        <v>361</v>
      </c>
      <c r="C100" s="22">
        <v>75.069252000000006</v>
      </c>
      <c r="D100" s="22">
        <v>13.850415999999999</v>
      </c>
      <c r="E100" s="22">
        <v>9.4182830000000006</v>
      </c>
      <c r="F100" s="22">
        <v>1.66205</v>
      </c>
    </row>
    <row r="101" spans="1:6" x14ac:dyDescent="0.2">
      <c r="A101" s="20" t="s">
        <v>189</v>
      </c>
      <c r="B101" s="21">
        <v>315</v>
      </c>
      <c r="C101" s="22">
        <v>76.190476000000004</v>
      </c>
      <c r="D101" s="22">
        <v>14.920635000000001</v>
      </c>
      <c r="E101" s="22">
        <v>7.3015869999999996</v>
      </c>
      <c r="F101" s="22">
        <v>1.587302</v>
      </c>
    </row>
    <row r="102" spans="1:6" x14ac:dyDescent="0.2">
      <c r="A102" s="20" t="s">
        <v>190</v>
      </c>
      <c r="B102" s="21">
        <v>364</v>
      </c>
      <c r="C102" s="22">
        <v>78.296702999999994</v>
      </c>
      <c r="D102" s="22">
        <v>13.186813000000001</v>
      </c>
      <c r="E102" s="22">
        <v>7.4175820000000003</v>
      </c>
      <c r="F102" s="22">
        <v>1.0989009999999999</v>
      </c>
    </row>
    <row r="103" spans="1:6" x14ac:dyDescent="0.2">
      <c r="A103" s="20" t="s">
        <v>191</v>
      </c>
      <c r="B103" s="21">
        <v>267</v>
      </c>
      <c r="C103" s="22">
        <v>77.153558000000004</v>
      </c>
      <c r="D103" s="22">
        <v>14.981273</v>
      </c>
      <c r="E103" s="22">
        <v>5.9925090000000001</v>
      </c>
      <c r="F103" s="22">
        <v>1.8726590000000001</v>
      </c>
    </row>
    <row r="104" spans="1:6" x14ac:dyDescent="0.2">
      <c r="A104" s="20" t="s">
        <v>192</v>
      </c>
      <c r="B104" s="21">
        <v>90</v>
      </c>
      <c r="C104" s="22">
        <v>77.777777999999998</v>
      </c>
      <c r="D104" s="22">
        <v>15.555555999999999</v>
      </c>
      <c r="E104" s="22">
        <v>6.6666670000000003</v>
      </c>
      <c r="F104" s="22">
        <v>0</v>
      </c>
    </row>
    <row r="105" spans="1:6" x14ac:dyDescent="0.2">
      <c r="A105" s="20" t="s">
        <v>193</v>
      </c>
      <c r="B105" s="21">
        <v>94</v>
      </c>
      <c r="C105" s="22">
        <v>75.531914999999998</v>
      </c>
      <c r="D105" s="22">
        <v>13.829787</v>
      </c>
      <c r="E105" s="22">
        <v>8.5106380000000001</v>
      </c>
      <c r="F105" s="22">
        <v>2.1276600000000001</v>
      </c>
    </row>
    <row r="106" spans="1:6" x14ac:dyDescent="0.2">
      <c r="A106" s="20" t="s">
        <v>389</v>
      </c>
      <c r="B106" s="21">
        <v>47</v>
      </c>
      <c r="C106" s="22">
        <v>78.723404000000002</v>
      </c>
      <c r="D106" s="22">
        <v>6.3829789999999997</v>
      </c>
      <c r="E106" s="22">
        <v>14.893617000000001</v>
      </c>
      <c r="F106" s="22">
        <v>0</v>
      </c>
    </row>
    <row r="107" spans="1:6" x14ac:dyDescent="0.2">
      <c r="A107" s="20" t="s">
        <v>366</v>
      </c>
      <c r="B107" s="21">
        <v>194</v>
      </c>
      <c r="C107" s="22">
        <v>76.804124000000002</v>
      </c>
      <c r="D107" s="22">
        <v>10.824742000000001</v>
      </c>
      <c r="E107" s="22">
        <v>10.309278000000001</v>
      </c>
      <c r="F107" s="22">
        <v>2.0618560000000001</v>
      </c>
    </row>
    <row r="108" spans="1:6" x14ac:dyDescent="0.2">
      <c r="A108" s="9" t="s">
        <v>390</v>
      </c>
      <c r="B108" s="9"/>
      <c r="C108" s="9"/>
      <c r="D108" s="9"/>
      <c r="E108" s="9"/>
      <c r="F108" s="9"/>
    </row>
    <row r="109" spans="1:6" x14ac:dyDescent="0.2">
      <c r="A109" s="20" t="s">
        <v>391</v>
      </c>
      <c r="B109" s="21">
        <v>633</v>
      </c>
      <c r="C109" s="22">
        <v>76.777251000000007</v>
      </c>
      <c r="D109" s="22">
        <v>13.112164</v>
      </c>
      <c r="E109" s="22">
        <v>9.3206950000000006</v>
      </c>
      <c r="F109" s="22">
        <v>0.78988899999999995</v>
      </c>
    </row>
    <row r="110" spans="1:6" x14ac:dyDescent="0.2">
      <c r="A110" s="20" t="s">
        <v>392</v>
      </c>
      <c r="B110" s="21">
        <v>1123</v>
      </c>
      <c r="C110" s="22">
        <v>75.333927000000003</v>
      </c>
      <c r="D110" s="22">
        <v>13.624221</v>
      </c>
      <c r="E110" s="22">
        <v>8.9047199999999993</v>
      </c>
      <c r="F110" s="22">
        <v>2.1371329999999999</v>
      </c>
    </row>
    <row r="111" spans="1:6" x14ac:dyDescent="0.2">
      <c r="A111" s="20" t="s">
        <v>393</v>
      </c>
      <c r="B111" s="21">
        <v>660</v>
      </c>
      <c r="C111" s="22">
        <v>74.242424</v>
      </c>
      <c r="D111" s="22">
        <v>13.636364</v>
      </c>
      <c r="E111" s="22">
        <v>9.6969700000000003</v>
      </c>
      <c r="F111" s="22">
        <v>2.424242</v>
      </c>
    </row>
    <row r="112" spans="1:6" x14ac:dyDescent="0.2">
      <c r="A112" s="20" t="s">
        <v>394</v>
      </c>
      <c r="B112" s="21">
        <v>261</v>
      </c>
      <c r="C112" s="22">
        <v>80.076627999999999</v>
      </c>
      <c r="D112" s="22">
        <v>13.026820000000001</v>
      </c>
      <c r="E112" s="22">
        <v>5.7471259999999997</v>
      </c>
      <c r="F112" s="22">
        <v>1.1494249999999999</v>
      </c>
    </row>
    <row r="113" spans="1:6" x14ac:dyDescent="0.2">
      <c r="A113" s="9" t="s">
        <v>395</v>
      </c>
      <c r="B113" s="9"/>
      <c r="C113" s="9"/>
      <c r="D113" s="9"/>
      <c r="E113" s="9"/>
      <c r="F113" s="9"/>
    </row>
    <row r="114" spans="1:6" x14ac:dyDescent="0.2">
      <c r="A114" s="20" t="s">
        <v>396</v>
      </c>
      <c r="B114" s="21">
        <v>329</v>
      </c>
      <c r="C114" s="22">
        <v>78.419453000000004</v>
      </c>
      <c r="D114" s="22">
        <v>11.246200999999999</v>
      </c>
      <c r="E114" s="22">
        <v>8.5106380000000001</v>
      </c>
      <c r="F114" s="22">
        <v>1.8237080000000001</v>
      </c>
    </row>
    <row r="115" spans="1:6" x14ac:dyDescent="0.2">
      <c r="A115" s="20" t="s">
        <v>397</v>
      </c>
      <c r="B115" s="21">
        <v>828</v>
      </c>
      <c r="C115" s="22">
        <v>79.710144999999997</v>
      </c>
      <c r="D115" s="22">
        <v>10.265700000000001</v>
      </c>
      <c r="E115" s="22">
        <v>8.2125599999999999</v>
      </c>
      <c r="F115" s="22">
        <v>1.8115939999999999</v>
      </c>
    </row>
    <row r="116" spans="1:6" x14ac:dyDescent="0.2">
      <c r="A116" s="20" t="s">
        <v>879</v>
      </c>
      <c r="B116" s="21">
        <v>499</v>
      </c>
      <c r="C116" s="22">
        <v>68.937876000000003</v>
      </c>
      <c r="D116" s="22">
        <v>18.036072000000001</v>
      </c>
      <c r="E116" s="22">
        <v>11.022043999999999</v>
      </c>
      <c r="F116" s="22">
        <v>2.0040079999999998</v>
      </c>
    </row>
    <row r="117" spans="1:6" x14ac:dyDescent="0.2">
      <c r="A117" s="20" t="s">
        <v>398</v>
      </c>
      <c r="B117" s="21">
        <v>468</v>
      </c>
      <c r="C117" s="22">
        <v>76.923077000000006</v>
      </c>
      <c r="D117" s="22">
        <v>12.606838</v>
      </c>
      <c r="E117" s="22">
        <v>8.5470089999999992</v>
      </c>
      <c r="F117" s="22">
        <v>1.9230769999999999</v>
      </c>
    </row>
    <row r="118" spans="1:6" x14ac:dyDescent="0.2">
      <c r="A118" s="20" t="s">
        <v>399</v>
      </c>
      <c r="B118" s="21">
        <v>257</v>
      </c>
      <c r="C118" s="22">
        <v>72.373541000000003</v>
      </c>
      <c r="D118" s="22">
        <v>17.509727999999999</v>
      </c>
      <c r="E118" s="22">
        <v>9.3385210000000001</v>
      </c>
      <c r="F118" s="22">
        <v>0.77820999999999996</v>
      </c>
    </row>
    <row r="119" spans="1:6" x14ac:dyDescent="0.2">
      <c r="A119" s="20" t="s">
        <v>400</v>
      </c>
      <c r="B119" s="21">
        <v>296</v>
      </c>
      <c r="C119" s="22">
        <v>75.337838000000005</v>
      </c>
      <c r="D119" s="22">
        <v>14.864865</v>
      </c>
      <c r="E119" s="22">
        <v>7.77027</v>
      </c>
      <c r="F119" s="22">
        <v>2.0270269999999999</v>
      </c>
    </row>
    <row r="120" spans="1:6" x14ac:dyDescent="0.2">
      <c r="A120" s="9" t="s">
        <v>401</v>
      </c>
      <c r="B120" s="9"/>
      <c r="C120" s="9"/>
      <c r="D120" s="9"/>
      <c r="E120" s="9"/>
      <c r="F120" s="9"/>
    </row>
    <row r="121" spans="1:6" x14ac:dyDescent="0.2">
      <c r="A121" s="20" t="s">
        <v>878</v>
      </c>
      <c r="B121" s="21">
        <v>116</v>
      </c>
      <c r="C121" s="22">
        <v>80.172414000000003</v>
      </c>
      <c r="D121" s="22">
        <v>10.344828</v>
      </c>
      <c r="E121" s="22">
        <v>6.0344829999999998</v>
      </c>
      <c r="F121" s="22">
        <v>3.4482759999999999</v>
      </c>
    </row>
    <row r="122" spans="1:6" x14ac:dyDescent="0.2">
      <c r="A122" s="20" t="s">
        <v>402</v>
      </c>
      <c r="B122" s="21">
        <v>213</v>
      </c>
      <c r="C122" s="22">
        <v>77.464788999999996</v>
      </c>
      <c r="D122" s="22">
        <v>11.737088999999999</v>
      </c>
      <c r="E122" s="22">
        <v>9.8591549999999994</v>
      </c>
      <c r="F122" s="22">
        <v>0.938967</v>
      </c>
    </row>
    <row r="123" spans="1:6" x14ac:dyDescent="0.2">
      <c r="A123" s="20" t="s">
        <v>397</v>
      </c>
      <c r="B123" s="21">
        <v>828</v>
      </c>
      <c r="C123" s="22">
        <v>79.710144999999997</v>
      </c>
      <c r="D123" s="22">
        <v>10.265700000000001</v>
      </c>
      <c r="E123" s="22">
        <v>8.2125599999999999</v>
      </c>
      <c r="F123" s="22">
        <v>1.8115939999999999</v>
      </c>
    </row>
    <row r="124" spans="1:6" x14ac:dyDescent="0.2">
      <c r="A124" s="20" t="s">
        <v>403</v>
      </c>
      <c r="B124" s="21">
        <v>133</v>
      </c>
      <c r="C124" s="22">
        <v>67.669173000000001</v>
      </c>
      <c r="D124" s="22">
        <v>20.300751999999999</v>
      </c>
      <c r="E124" s="22">
        <v>9.7744359999999997</v>
      </c>
      <c r="F124" s="22">
        <v>2.2556389999999999</v>
      </c>
    </row>
    <row r="125" spans="1:6" x14ac:dyDescent="0.2">
      <c r="A125" s="20" t="s">
        <v>404</v>
      </c>
      <c r="B125" s="21">
        <v>120</v>
      </c>
      <c r="C125" s="22">
        <v>68.333332999999996</v>
      </c>
      <c r="D125" s="22">
        <v>18.333333</v>
      </c>
      <c r="E125" s="22">
        <v>12.5</v>
      </c>
      <c r="F125" s="22">
        <v>0.83333299999999999</v>
      </c>
    </row>
    <row r="126" spans="1:6" x14ac:dyDescent="0.2">
      <c r="A126" s="20" t="s">
        <v>405</v>
      </c>
      <c r="B126" s="21">
        <v>246</v>
      </c>
      <c r="C126" s="22">
        <v>69.918699000000004</v>
      </c>
      <c r="D126" s="22">
        <v>16.666667</v>
      </c>
      <c r="E126" s="22">
        <v>10.97561</v>
      </c>
      <c r="F126" s="22">
        <v>2.4390239999999999</v>
      </c>
    </row>
    <row r="127" spans="1:6" x14ac:dyDescent="0.2">
      <c r="A127" s="20" t="s">
        <v>398</v>
      </c>
      <c r="B127" s="21">
        <v>468</v>
      </c>
      <c r="C127" s="22">
        <v>76.923077000000006</v>
      </c>
      <c r="D127" s="22">
        <v>12.606838</v>
      </c>
      <c r="E127" s="22">
        <v>8.5470089999999992</v>
      </c>
      <c r="F127" s="22">
        <v>1.9230769999999999</v>
      </c>
    </row>
    <row r="128" spans="1:6" x14ac:dyDescent="0.2">
      <c r="A128" s="20" t="s">
        <v>406</v>
      </c>
      <c r="B128" s="21">
        <v>180</v>
      </c>
      <c r="C128" s="22">
        <v>70</v>
      </c>
      <c r="D128" s="22">
        <v>18.888888999999999</v>
      </c>
      <c r="E128" s="22">
        <v>10</v>
      </c>
      <c r="F128" s="22">
        <v>1.111111</v>
      </c>
    </row>
    <row r="129" spans="1:6" x14ac:dyDescent="0.2">
      <c r="A129" s="20" t="s">
        <v>407</v>
      </c>
      <c r="B129" s="21">
        <v>77</v>
      </c>
      <c r="C129" s="22">
        <v>77.922077999999999</v>
      </c>
      <c r="D129" s="22">
        <v>14.285714</v>
      </c>
      <c r="E129" s="22">
        <v>7.7922079999999996</v>
      </c>
      <c r="F129" s="22">
        <v>0</v>
      </c>
    </row>
    <row r="130" spans="1:6" x14ac:dyDescent="0.2">
      <c r="A130" s="33" t="s">
        <v>400</v>
      </c>
      <c r="B130" s="34">
        <v>296</v>
      </c>
      <c r="C130" s="35">
        <v>75.337838000000005</v>
      </c>
      <c r="D130" s="35">
        <v>14.864865</v>
      </c>
      <c r="E130" s="35">
        <v>7.77027</v>
      </c>
      <c r="F130" s="35">
        <v>2.0270269999999999</v>
      </c>
    </row>
  </sheetData>
  <phoneticPr fontId="2"/>
  <pageMargins left="0.75" right="0.75" top="1" bottom="1" header="0.5" footer="0.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3C2AA-CA26-45A6-A9C3-21D3CDE280CE}">
  <dimension ref="A1:I129"/>
  <sheetViews>
    <sheetView workbookViewId="0">
      <selection activeCell="A5" sqref="A5"/>
    </sheetView>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HYPERLINK("#'目次'!B25","[19]")</f>
        <v>[19]</v>
      </c>
      <c r="B2" s="23" t="s">
        <v>334</v>
      </c>
    </row>
    <row r="3" spans="1:9" x14ac:dyDescent="0.2">
      <c r="A3" s="7" t="s">
        <v>3</v>
      </c>
      <c r="B3" s="8" t="s">
        <v>13</v>
      </c>
    </row>
    <row r="4" spans="1:9" s="18" customFormat="1" ht="37.799999999999997" x14ac:dyDescent="0.2">
      <c r="A4" s="16" t="s">
        <v>3</v>
      </c>
      <c r="B4" s="17" t="s">
        <v>335</v>
      </c>
      <c r="C4" s="17" t="s">
        <v>433</v>
      </c>
      <c r="D4" s="17" t="s">
        <v>434</v>
      </c>
      <c r="E4" s="17" t="s">
        <v>435</v>
      </c>
      <c r="F4" s="17" t="s">
        <v>436</v>
      </c>
      <c r="G4" s="17" t="s">
        <v>366</v>
      </c>
      <c r="H4" s="17" t="s">
        <v>437</v>
      </c>
      <c r="I4" s="17" t="s">
        <v>438</v>
      </c>
    </row>
    <row r="5" spans="1:9" x14ac:dyDescent="0.2">
      <c r="A5" s="19" t="s">
        <v>338</v>
      </c>
      <c r="B5" s="10">
        <v>2677</v>
      </c>
      <c r="C5" s="13">
        <v>29.846843</v>
      </c>
      <c r="D5" s="13">
        <v>46.507283999999999</v>
      </c>
      <c r="E5" s="13">
        <v>18.827044999999998</v>
      </c>
      <c r="F5" s="13">
        <v>3.0631300000000001</v>
      </c>
      <c r="G5" s="13">
        <v>1.7556970000000001</v>
      </c>
      <c r="H5" s="13">
        <v>76.354128000000003</v>
      </c>
      <c r="I5" s="13">
        <v>21.890176</v>
      </c>
    </row>
    <row r="6" spans="1:9" x14ac:dyDescent="0.2">
      <c r="A6" s="9" t="s">
        <v>339</v>
      </c>
      <c r="B6" s="9"/>
      <c r="C6" s="9"/>
      <c r="D6" s="9"/>
      <c r="E6" s="9"/>
      <c r="F6" s="9"/>
      <c r="G6" s="9"/>
      <c r="H6" s="9"/>
      <c r="I6" s="9"/>
    </row>
    <row r="7" spans="1:9" x14ac:dyDescent="0.2">
      <c r="A7" s="20" t="s">
        <v>340</v>
      </c>
      <c r="B7" s="21">
        <v>1277</v>
      </c>
      <c r="C7" s="22">
        <v>28.504307000000001</v>
      </c>
      <c r="D7" s="22">
        <v>45.967109999999998</v>
      </c>
      <c r="E7" s="22">
        <v>20.203602</v>
      </c>
      <c r="F7" s="22">
        <v>3.054033</v>
      </c>
      <c r="G7" s="22">
        <v>2.2709480000000002</v>
      </c>
      <c r="H7" s="22">
        <v>74.471417000000002</v>
      </c>
      <c r="I7" s="22">
        <v>23.257635000000001</v>
      </c>
    </row>
    <row r="8" spans="1:9" x14ac:dyDescent="0.2">
      <c r="A8" s="20" t="s">
        <v>341</v>
      </c>
      <c r="B8" s="21">
        <v>1400</v>
      </c>
      <c r="C8" s="22">
        <v>31.071428999999998</v>
      </c>
      <c r="D8" s="22">
        <v>47</v>
      </c>
      <c r="E8" s="22">
        <v>17.571428999999998</v>
      </c>
      <c r="F8" s="22">
        <v>3.0714290000000002</v>
      </c>
      <c r="G8" s="22">
        <v>1.285714</v>
      </c>
      <c r="H8" s="22">
        <v>78.071428999999995</v>
      </c>
      <c r="I8" s="22">
        <v>20.642856999999999</v>
      </c>
    </row>
    <row r="9" spans="1:9" x14ac:dyDescent="0.2">
      <c r="A9" s="9" t="s">
        <v>342</v>
      </c>
      <c r="B9" s="9"/>
      <c r="C9" s="9"/>
      <c r="D9" s="9"/>
      <c r="E9" s="9"/>
      <c r="F9" s="9"/>
      <c r="G9" s="9"/>
      <c r="H9" s="9"/>
      <c r="I9" s="9"/>
    </row>
    <row r="10" spans="1:9" x14ac:dyDescent="0.2">
      <c r="A10" s="20" t="s">
        <v>343</v>
      </c>
      <c r="B10" s="21">
        <v>610</v>
      </c>
      <c r="C10" s="22">
        <v>33.934426000000002</v>
      </c>
      <c r="D10" s="22">
        <v>45.737704999999998</v>
      </c>
      <c r="E10" s="22">
        <v>17.377049</v>
      </c>
      <c r="F10" s="22">
        <v>2.2950819999999998</v>
      </c>
      <c r="G10" s="22">
        <v>0.65573800000000004</v>
      </c>
      <c r="H10" s="22">
        <v>79.672130999999993</v>
      </c>
      <c r="I10" s="22">
        <v>19.672131</v>
      </c>
    </row>
    <row r="11" spans="1:9" x14ac:dyDescent="0.2">
      <c r="A11" s="20" t="s">
        <v>344</v>
      </c>
      <c r="B11" s="21">
        <v>755</v>
      </c>
      <c r="C11" s="22">
        <v>31.258278000000001</v>
      </c>
      <c r="D11" s="22">
        <v>48.344371000000002</v>
      </c>
      <c r="E11" s="22">
        <v>16.291391000000001</v>
      </c>
      <c r="F11" s="22">
        <v>2.516556</v>
      </c>
      <c r="G11" s="22">
        <v>1.589404</v>
      </c>
      <c r="H11" s="22">
        <v>79.602649</v>
      </c>
      <c r="I11" s="22">
        <v>18.807946999999999</v>
      </c>
    </row>
    <row r="12" spans="1:9" x14ac:dyDescent="0.2">
      <c r="A12" s="20" t="s">
        <v>345</v>
      </c>
      <c r="B12" s="21">
        <v>601</v>
      </c>
      <c r="C12" s="22">
        <v>30.615641</v>
      </c>
      <c r="D12" s="22">
        <v>46.921796999999998</v>
      </c>
      <c r="E12" s="22">
        <v>17.470882</v>
      </c>
      <c r="F12" s="22">
        <v>2.6622300000000001</v>
      </c>
      <c r="G12" s="22">
        <v>2.3294510000000002</v>
      </c>
      <c r="H12" s="22">
        <v>77.537437999999995</v>
      </c>
      <c r="I12" s="22">
        <v>20.133111</v>
      </c>
    </row>
    <row r="13" spans="1:9" x14ac:dyDescent="0.2">
      <c r="A13" s="20" t="s">
        <v>346</v>
      </c>
      <c r="B13" s="21">
        <v>425</v>
      </c>
      <c r="C13" s="22">
        <v>27.058824000000001</v>
      </c>
      <c r="D13" s="22">
        <v>46.588234999999997</v>
      </c>
      <c r="E13" s="22">
        <v>20.235294</v>
      </c>
      <c r="F13" s="22">
        <v>3.7647059999999999</v>
      </c>
      <c r="G13" s="22">
        <v>2.3529409999999999</v>
      </c>
      <c r="H13" s="22">
        <v>73.647058999999999</v>
      </c>
      <c r="I13" s="22">
        <v>24</v>
      </c>
    </row>
    <row r="14" spans="1:9" x14ac:dyDescent="0.2">
      <c r="A14" s="20" t="s">
        <v>347</v>
      </c>
      <c r="B14" s="21">
        <v>217</v>
      </c>
      <c r="C14" s="22">
        <v>20.276498</v>
      </c>
      <c r="D14" s="22">
        <v>42.396312999999999</v>
      </c>
      <c r="E14" s="22">
        <v>29.032257999999999</v>
      </c>
      <c r="F14" s="22">
        <v>5.0691240000000004</v>
      </c>
      <c r="G14" s="22">
        <v>3.225806</v>
      </c>
      <c r="H14" s="22">
        <v>62.672811000000003</v>
      </c>
      <c r="I14" s="22">
        <v>34.101382000000001</v>
      </c>
    </row>
    <row r="15" spans="1:9" x14ac:dyDescent="0.2">
      <c r="A15" s="20" t="s">
        <v>348</v>
      </c>
      <c r="B15" s="21">
        <v>56</v>
      </c>
      <c r="C15" s="22">
        <v>19.642856999999999</v>
      </c>
      <c r="D15" s="22">
        <v>46.428570999999998</v>
      </c>
      <c r="E15" s="22">
        <v>26.785713999999999</v>
      </c>
      <c r="F15" s="22">
        <v>7.1428570000000002</v>
      </c>
      <c r="G15" s="22">
        <v>0</v>
      </c>
      <c r="H15" s="22">
        <v>66.071428999999995</v>
      </c>
      <c r="I15" s="22">
        <v>33.928570999999998</v>
      </c>
    </row>
    <row r="16" spans="1:9" x14ac:dyDescent="0.2">
      <c r="A16" s="20" t="s">
        <v>349</v>
      </c>
      <c r="B16" s="21">
        <v>13</v>
      </c>
      <c r="C16" s="22">
        <v>15.384615</v>
      </c>
      <c r="D16" s="22">
        <v>23.076923000000001</v>
      </c>
      <c r="E16" s="22">
        <v>46.153846000000001</v>
      </c>
      <c r="F16" s="22">
        <v>15.384615</v>
      </c>
      <c r="G16" s="22">
        <v>0</v>
      </c>
      <c r="H16" s="22">
        <v>38.461537999999997</v>
      </c>
      <c r="I16" s="22">
        <v>61.538462000000003</v>
      </c>
    </row>
    <row r="17" spans="1:9" x14ac:dyDescent="0.2">
      <c r="A17" s="20" t="s">
        <v>350</v>
      </c>
      <c r="B17" s="21">
        <v>1365</v>
      </c>
      <c r="C17" s="22">
        <v>32.454211999999998</v>
      </c>
      <c r="D17" s="22">
        <v>47.179487000000002</v>
      </c>
      <c r="E17" s="22">
        <v>16.776557</v>
      </c>
      <c r="F17" s="22">
        <v>2.4175819999999999</v>
      </c>
      <c r="G17" s="22">
        <v>1.172161</v>
      </c>
      <c r="H17" s="22">
        <v>79.633700000000005</v>
      </c>
      <c r="I17" s="22">
        <v>19.194139</v>
      </c>
    </row>
    <row r="18" spans="1:9" x14ac:dyDescent="0.2">
      <c r="A18" s="20" t="s">
        <v>351</v>
      </c>
      <c r="B18" s="21">
        <v>1026</v>
      </c>
      <c r="C18" s="22">
        <v>29.142299999999999</v>
      </c>
      <c r="D18" s="22">
        <v>46.783625999999998</v>
      </c>
      <c r="E18" s="22">
        <v>18.615984000000001</v>
      </c>
      <c r="F18" s="22">
        <v>3.1189079999999998</v>
      </c>
      <c r="G18" s="22">
        <v>2.339181</v>
      </c>
      <c r="H18" s="22">
        <v>75.925926000000004</v>
      </c>
      <c r="I18" s="22">
        <v>21.734893</v>
      </c>
    </row>
    <row r="19" spans="1:9" x14ac:dyDescent="0.2">
      <c r="A19" s="20" t="s">
        <v>352</v>
      </c>
      <c r="B19" s="21">
        <v>286</v>
      </c>
      <c r="C19" s="22">
        <v>19.930070000000001</v>
      </c>
      <c r="D19" s="22">
        <v>42.307692000000003</v>
      </c>
      <c r="E19" s="22">
        <v>29.370629000000001</v>
      </c>
      <c r="F19" s="22">
        <v>5.9440559999999998</v>
      </c>
      <c r="G19" s="22">
        <v>2.4475519999999999</v>
      </c>
      <c r="H19" s="22">
        <v>62.237761999999996</v>
      </c>
      <c r="I19" s="22">
        <v>35.314684999999997</v>
      </c>
    </row>
    <row r="20" spans="1:9" x14ac:dyDescent="0.2">
      <c r="A20" s="20" t="s">
        <v>353</v>
      </c>
      <c r="B20" s="21">
        <v>1312</v>
      </c>
      <c r="C20" s="22">
        <v>27.134146000000001</v>
      </c>
      <c r="D20" s="22">
        <v>45.807926999999999</v>
      </c>
      <c r="E20" s="22">
        <v>20.960366</v>
      </c>
      <c r="F20" s="22">
        <v>3.734756</v>
      </c>
      <c r="G20" s="22">
        <v>2.3628049999999998</v>
      </c>
      <c r="H20" s="22">
        <v>72.942072999999993</v>
      </c>
      <c r="I20" s="22">
        <v>24.695122000000001</v>
      </c>
    </row>
    <row r="21" spans="1:9" x14ac:dyDescent="0.2">
      <c r="A21" s="9" t="s">
        <v>354</v>
      </c>
      <c r="B21" s="10">
        <v>298</v>
      </c>
      <c r="C21" s="13">
        <v>32.550336000000001</v>
      </c>
      <c r="D21" s="13">
        <v>46.308725000000003</v>
      </c>
      <c r="E21" s="13">
        <v>18.120805000000001</v>
      </c>
      <c r="F21" s="13">
        <v>3.0201340000000001</v>
      </c>
      <c r="G21" s="13">
        <v>0</v>
      </c>
      <c r="H21" s="13">
        <v>78.859059999999999</v>
      </c>
      <c r="I21" s="13">
        <v>21.140940000000001</v>
      </c>
    </row>
    <row r="22" spans="1:9" x14ac:dyDescent="0.2">
      <c r="A22" s="20" t="s">
        <v>344</v>
      </c>
      <c r="B22" s="21">
        <v>388</v>
      </c>
      <c r="C22" s="22">
        <v>31.185566999999999</v>
      </c>
      <c r="D22" s="22">
        <v>47.164948000000003</v>
      </c>
      <c r="E22" s="22">
        <v>17.783505000000002</v>
      </c>
      <c r="F22" s="22">
        <v>2.319588</v>
      </c>
      <c r="G22" s="22">
        <v>1.546392</v>
      </c>
      <c r="H22" s="22">
        <v>78.350515000000001</v>
      </c>
      <c r="I22" s="22">
        <v>20.103093000000001</v>
      </c>
    </row>
    <row r="23" spans="1:9" x14ac:dyDescent="0.2">
      <c r="A23" s="20" t="s">
        <v>345</v>
      </c>
      <c r="B23" s="21">
        <v>299</v>
      </c>
      <c r="C23" s="22">
        <v>27.424748999999998</v>
      </c>
      <c r="D23" s="22">
        <v>45.150502000000003</v>
      </c>
      <c r="E23" s="22">
        <v>20.735786000000001</v>
      </c>
      <c r="F23" s="22">
        <v>2.6755849999999999</v>
      </c>
      <c r="G23" s="22">
        <v>4.0133780000000003</v>
      </c>
      <c r="H23" s="22">
        <v>72.575250999999994</v>
      </c>
      <c r="I23" s="22">
        <v>23.411370999999999</v>
      </c>
    </row>
    <row r="24" spans="1:9" x14ac:dyDescent="0.2">
      <c r="A24" s="20" t="s">
        <v>346</v>
      </c>
      <c r="B24" s="21">
        <v>192</v>
      </c>
      <c r="C24" s="22">
        <v>25</v>
      </c>
      <c r="D24" s="22">
        <v>44.270833000000003</v>
      </c>
      <c r="E24" s="22">
        <v>22.395833</v>
      </c>
      <c r="F24" s="22">
        <v>4.6875</v>
      </c>
      <c r="G24" s="22">
        <v>3.6458330000000001</v>
      </c>
      <c r="H24" s="22">
        <v>69.270832999999996</v>
      </c>
      <c r="I24" s="22">
        <v>27.083333</v>
      </c>
    </row>
    <row r="25" spans="1:9" x14ac:dyDescent="0.2">
      <c r="A25" s="20" t="s">
        <v>347</v>
      </c>
      <c r="B25" s="21">
        <v>77</v>
      </c>
      <c r="C25" s="22">
        <v>15.584415999999999</v>
      </c>
      <c r="D25" s="22">
        <v>46.753247000000002</v>
      </c>
      <c r="E25" s="22">
        <v>31.168831000000001</v>
      </c>
      <c r="F25" s="22">
        <v>1.2987010000000001</v>
      </c>
      <c r="G25" s="22">
        <v>5.1948049999999997</v>
      </c>
      <c r="H25" s="22">
        <v>62.337662000000002</v>
      </c>
      <c r="I25" s="22">
        <v>32.467531999999999</v>
      </c>
    </row>
    <row r="26" spans="1:9" x14ac:dyDescent="0.2">
      <c r="A26" s="20" t="s">
        <v>348</v>
      </c>
      <c r="B26" s="21">
        <v>19</v>
      </c>
      <c r="C26" s="22">
        <v>21.052631999999999</v>
      </c>
      <c r="D26" s="22">
        <v>47.368420999999998</v>
      </c>
      <c r="E26" s="22">
        <v>21.052631999999999</v>
      </c>
      <c r="F26" s="22">
        <v>10.526316</v>
      </c>
      <c r="G26" s="22">
        <v>0</v>
      </c>
      <c r="H26" s="22">
        <v>68.421053000000001</v>
      </c>
      <c r="I26" s="22">
        <v>31.578946999999999</v>
      </c>
    </row>
    <row r="27" spans="1:9" x14ac:dyDescent="0.2">
      <c r="A27" s="20" t="s">
        <v>349</v>
      </c>
      <c r="B27" s="21">
        <v>4</v>
      </c>
      <c r="C27" s="22">
        <v>0</v>
      </c>
      <c r="D27" s="22">
        <v>25</v>
      </c>
      <c r="E27" s="22">
        <v>50</v>
      </c>
      <c r="F27" s="22">
        <v>25</v>
      </c>
      <c r="G27" s="22">
        <v>0</v>
      </c>
      <c r="H27" s="22">
        <v>25</v>
      </c>
      <c r="I27" s="22">
        <v>75</v>
      </c>
    </row>
    <row r="28" spans="1:9" x14ac:dyDescent="0.2">
      <c r="A28" s="20" t="s">
        <v>350</v>
      </c>
      <c r="B28" s="21">
        <v>686</v>
      </c>
      <c r="C28" s="22">
        <v>31.778426</v>
      </c>
      <c r="D28" s="22">
        <v>46.793002999999999</v>
      </c>
      <c r="E28" s="22">
        <v>17.930029000000001</v>
      </c>
      <c r="F28" s="22">
        <v>2.623907</v>
      </c>
      <c r="G28" s="22">
        <v>0.87463599999999997</v>
      </c>
      <c r="H28" s="22">
        <v>78.571428999999995</v>
      </c>
      <c r="I28" s="22">
        <v>20.553936</v>
      </c>
    </row>
    <row r="29" spans="1:9" x14ac:dyDescent="0.2">
      <c r="A29" s="20" t="s">
        <v>351</v>
      </c>
      <c r="B29" s="21">
        <v>491</v>
      </c>
      <c r="C29" s="22">
        <v>26.476578</v>
      </c>
      <c r="D29" s="22">
        <v>44.806516999999999</v>
      </c>
      <c r="E29" s="22">
        <v>21.384929</v>
      </c>
      <c r="F29" s="22">
        <v>3.4623219999999999</v>
      </c>
      <c r="G29" s="22">
        <v>3.8696540000000001</v>
      </c>
      <c r="H29" s="22">
        <v>71.283096</v>
      </c>
      <c r="I29" s="22">
        <v>24.847251</v>
      </c>
    </row>
    <row r="30" spans="1:9" x14ac:dyDescent="0.2">
      <c r="A30" s="20" t="s">
        <v>352</v>
      </c>
      <c r="B30" s="21">
        <v>100</v>
      </c>
      <c r="C30" s="22">
        <v>16</v>
      </c>
      <c r="D30" s="22">
        <v>46</v>
      </c>
      <c r="E30" s="22">
        <v>30</v>
      </c>
      <c r="F30" s="22">
        <v>4</v>
      </c>
      <c r="G30" s="22">
        <v>4</v>
      </c>
      <c r="H30" s="22">
        <v>62</v>
      </c>
      <c r="I30" s="22">
        <v>34</v>
      </c>
    </row>
    <row r="31" spans="1:9" x14ac:dyDescent="0.2">
      <c r="A31" s="20" t="s">
        <v>353</v>
      </c>
      <c r="B31" s="21">
        <v>591</v>
      </c>
      <c r="C31" s="22">
        <v>24.703892</v>
      </c>
      <c r="D31" s="22">
        <v>45.008459999999999</v>
      </c>
      <c r="E31" s="22">
        <v>22.842639999999999</v>
      </c>
      <c r="F31" s="22">
        <v>3.553299</v>
      </c>
      <c r="G31" s="22">
        <v>3.8917090000000001</v>
      </c>
      <c r="H31" s="22">
        <v>69.712351999999996</v>
      </c>
      <c r="I31" s="22">
        <v>26.395938999999998</v>
      </c>
    </row>
    <row r="32" spans="1:9" x14ac:dyDescent="0.2">
      <c r="A32" s="9" t="s">
        <v>355</v>
      </c>
      <c r="B32" s="10">
        <v>312</v>
      </c>
      <c r="C32" s="13">
        <v>35.256410000000002</v>
      </c>
      <c r="D32" s="13">
        <v>45.192307999999997</v>
      </c>
      <c r="E32" s="13">
        <v>16.666667</v>
      </c>
      <c r="F32" s="13">
        <v>1.6025640000000001</v>
      </c>
      <c r="G32" s="13">
        <v>1.2820510000000001</v>
      </c>
      <c r="H32" s="13">
        <v>80.448718</v>
      </c>
      <c r="I32" s="13">
        <v>18.269231000000001</v>
      </c>
    </row>
    <row r="33" spans="1:9" x14ac:dyDescent="0.2">
      <c r="A33" s="20" t="s">
        <v>344</v>
      </c>
      <c r="B33" s="21">
        <v>367</v>
      </c>
      <c r="C33" s="22">
        <v>31.335149999999999</v>
      </c>
      <c r="D33" s="22">
        <v>49.591281000000002</v>
      </c>
      <c r="E33" s="22">
        <v>14.713896</v>
      </c>
      <c r="F33" s="22">
        <v>2.724796</v>
      </c>
      <c r="G33" s="22">
        <v>1.6348769999999999</v>
      </c>
      <c r="H33" s="22">
        <v>80.926430999999994</v>
      </c>
      <c r="I33" s="22">
        <v>17.438692</v>
      </c>
    </row>
    <row r="34" spans="1:9" x14ac:dyDescent="0.2">
      <c r="A34" s="20" t="s">
        <v>345</v>
      </c>
      <c r="B34" s="21">
        <v>302</v>
      </c>
      <c r="C34" s="22">
        <v>33.774833999999998</v>
      </c>
      <c r="D34" s="22">
        <v>48.675497</v>
      </c>
      <c r="E34" s="22">
        <v>14.238410999999999</v>
      </c>
      <c r="F34" s="22">
        <v>2.6490070000000001</v>
      </c>
      <c r="G34" s="22">
        <v>0.66225199999999995</v>
      </c>
      <c r="H34" s="22">
        <v>82.450331000000006</v>
      </c>
      <c r="I34" s="22">
        <v>16.887416999999999</v>
      </c>
    </row>
    <row r="35" spans="1:9" x14ac:dyDescent="0.2">
      <c r="A35" s="20" t="s">
        <v>346</v>
      </c>
      <c r="B35" s="21">
        <v>233</v>
      </c>
      <c r="C35" s="22">
        <v>28.755365000000001</v>
      </c>
      <c r="D35" s="22">
        <v>48.497853999999997</v>
      </c>
      <c r="E35" s="22">
        <v>18.454936</v>
      </c>
      <c r="F35" s="22">
        <v>3.004292</v>
      </c>
      <c r="G35" s="22">
        <v>1.2875540000000001</v>
      </c>
      <c r="H35" s="22">
        <v>77.253219000000001</v>
      </c>
      <c r="I35" s="22">
        <v>21.459226999999998</v>
      </c>
    </row>
    <row r="36" spans="1:9" x14ac:dyDescent="0.2">
      <c r="A36" s="20" t="s">
        <v>347</v>
      </c>
      <c r="B36" s="21">
        <v>140</v>
      </c>
      <c r="C36" s="22">
        <v>22.857143000000001</v>
      </c>
      <c r="D36" s="22">
        <v>40</v>
      </c>
      <c r="E36" s="22">
        <v>27.857143000000001</v>
      </c>
      <c r="F36" s="22">
        <v>7.1428570000000002</v>
      </c>
      <c r="G36" s="22">
        <v>2.1428569999999998</v>
      </c>
      <c r="H36" s="22">
        <v>62.857143000000001</v>
      </c>
      <c r="I36" s="22">
        <v>35</v>
      </c>
    </row>
    <row r="37" spans="1:9" x14ac:dyDescent="0.2">
      <c r="A37" s="20" t="s">
        <v>348</v>
      </c>
      <c r="B37" s="21">
        <v>37</v>
      </c>
      <c r="C37" s="22">
        <v>18.918918999999999</v>
      </c>
      <c r="D37" s="22">
        <v>45.945945999999999</v>
      </c>
      <c r="E37" s="22">
        <v>29.72973</v>
      </c>
      <c r="F37" s="22">
        <v>5.405405</v>
      </c>
      <c r="G37" s="22">
        <v>0</v>
      </c>
      <c r="H37" s="22">
        <v>64.864864999999995</v>
      </c>
      <c r="I37" s="22">
        <v>35.135134999999998</v>
      </c>
    </row>
    <row r="38" spans="1:9" x14ac:dyDescent="0.2">
      <c r="A38" s="20" t="s">
        <v>349</v>
      </c>
      <c r="B38" s="21">
        <v>9</v>
      </c>
      <c r="C38" s="22">
        <v>22.222221999999999</v>
      </c>
      <c r="D38" s="22">
        <v>22.222221999999999</v>
      </c>
      <c r="E38" s="22">
        <v>44.444443999999997</v>
      </c>
      <c r="F38" s="22">
        <v>11.111110999999999</v>
      </c>
      <c r="G38" s="22">
        <v>0</v>
      </c>
      <c r="H38" s="22">
        <v>44.444443999999997</v>
      </c>
      <c r="I38" s="22">
        <v>55.555556000000003</v>
      </c>
    </row>
    <row r="39" spans="1:9" x14ac:dyDescent="0.2">
      <c r="A39" s="20" t="s">
        <v>350</v>
      </c>
      <c r="B39" s="21">
        <v>679</v>
      </c>
      <c r="C39" s="22">
        <v>33.136966000000001</v>
      </c>
      <c r="D39" s="22">
        <v>47.569955999999998</v>
      </c>
      <c r="E39" s="22">
        <v>15.611193</v>
      </c>
      <c r="F39" s="22">
        <v>2.2091310000000002</v>
      </c>
      <c r="G39" s="22">
        <v>1.4727539999999999</v>
      </c>
      <c r="H39" s="22">
        <v>80.706922000000006</v>
      </c>
      <c r="I39" s="22">
        <v>17.820323999999999</v>
      </c>
    </row>
    <row r="40" spans="1:9" x14ac:dyDescent="0.2">
      <c r="A40" s="20" t="s">
        <v>351</v>
      </c>
      <c r="B40" s="21">
        <v>535</v>
      </c>
      <c r="C40" s="22">
        <v>31.588785000000001</v>
      </c>
      <c r="D40" s="22">
        <v>48.598131000000002</v>
      </c>
      <c r="E40" s="22">
        <v>16.074766</v>
      </c>
      <c r="F40" s="22">
        <v>2.8037380000000001</v>
      </c>
      <c r="G40" s="22">
        <v>0.93457900000000005</v>
      </c>
      <c r="H40" s="22">
        <v>80.186915999999997</v>
      </c>
      <c r="I40" s="22">
        <v>18.878505000000001</v>
      </c>
    </row>
    <row r="41" spans="1:9" x14ac:dyDescent="0.2">
      <c r="A41" s="20" t="s">
        <v>352</v>
      </c>
      <c r="B41" s="21">
        <v>186</v>
      </c>
      <c r="C41" s="22">
        <v>22.043011</v>
      </c>
      <c r="D41" s="22">
        <v>40.322581</v>
      </c>
      <c r="E41" s="22">
        <v>29.032257999999999</v>
      </c>
      <c r="F41" s="22">
        <v>6.9892469999999998</v>
      </c>
      <c r="G41" s="22">
        <v>1.612903</v>
      </c>
      <c r="H41" s="22">
        <v>62.365591000000002</v>
      </c>
      <c r="I41" s="22">
        <v>36.021504999999998</v>
      </c>
    </row>
    <row r="42" spans="1:9" x14ac:dyDescent="0.2">
      <c r="A42" s="20" t="s">
        <v>353</v>
      </c>
      <c r="B42" s="21">
        <v>721</v>
      </c>
      <c r="C42" s="22">
        <v>29.126214000000001</v>
      </c>
      <c r="D42" s="22">
        <v>46.463245000000001</v>
      </c>
      <c r="E42" s="22">
        <v>19.417476000000001</v>
      </c>
      <c r="F42" s="22">
        <v>3.8834949999999999</v>
      </c>
      <c r="G42" s="22">
        <v>1.1095699999999999</v>
      </c>
      <c r="H42" s="22">
        <v>75.589459000000005</v>
      </c>
      <c r="I42" s="22">
        <v>23.300971000000001</v>
      </c>
    </row>
    <row r="43" spans="1:9" x14ac:dyDescent="0.2">
      <c r="A43" s="9" t="s">
        <v>356</v>
      </c>
      <c r="B43" s="9"/>
      <c r="C43" s="9"/>
      <c r="D43" s="9"/>
      <c r="E43" s="9"/>
      <c r="F43" s="9"/>
      <c r="G43" s="9"/>
      <c r="H43" s="9"/>
      <c r="I43" s="9"/>
    </row>
    <row r="44" spans="1:9" x14ac:dyDescent="0.2">
      <c r="A44" s="20" t="s">
        <v>357</v>
      </c>
      <c r="B44" s="21">
        <v>138</v>
      </c>
      <c r="C44" s="22">
        <v>26.086957000000002</v>
      </c>
      <c r="D44" s="22">
        <v>40.579709999999999</v>
      </c>
      <c r="E44" s="22">
        <v>27.536231999999998</v>
      </c>
      <c r="F44" s="22">
        <v>4.3478260000000004</v>
      </c>
      <c r="G44" s="22">
        <v>1.4492750000000001</v>
      </c>
      <c r="H44" s="22">
        <v>66.666667000000004</v>
      </c>
      <c r="I44" s="22">
        <v>31.884058</v>
      </c>
    </row>
    <row r="45" spans="1:9" x14ac:dyDescent="0.2">
      <c r="A45" s="20" t="s">
        <v>328</v>
      </c>
      <c r="B45" s="21">
        <v>1747</v>
      </c>
      <c r="C45" s="22">
        <v>31.539781999999999</v>
      </c>
      <c r="D45" s="22">
        <v>47.910704000000003</v>
      </c>
      <c r="E45" s="22">
        <v>16.542645</v>
      </c>
      <c r="F45" s="22">
        <v>1.9461930000000001</v>
      </c>
      <c r="G45" s="22">
        <v>2.0606749999999998</v>
      </c>
      <c r="H45" s="22">
        <v>79.450486999999995</v>
      </c>
      <c r="I45" s="22">
        <v>18.488838000000001</v>
      </c>
    </row>
    <row r="46" spans="1:9" x14ac:dyDescent="0.2">
      <c r="A46" s="20" t="s">
        <v>329</v>
      </c>
      <c r="B46" s="21">
        <v>191</v>
      </c>
      <c r="C46" s="22">
        <v>29.319372000000001</v>
      </c>
      <c r="D46" s="22">
        <v>38.219895000000001</v>
      </c>
      <c r="E46" s="22">
        <v>23.036649000000001</v>
      </c>
      <c r="F46" s="22">
        <v>7.3298430000000003</v>
      </c>
      <c r="G46" s="22">
        <v>2.0942409999999998</v>
      </c>
      <c r="H46" s="22">
        <v>67.539266999999995</v>
      </c>
      <c r="I46" s="22">
        <v>30.366492000000001</v>
      </c>
    </row>
    <row r="47" spans="1:9" x14ac:dyDescent="0.2">
      <c r="A47" s="20" t="s">
        <v>330</v>
      </c>
      <c r="B47" s="21">
        <v>544</v>
      </c>
      <c r="C47" s="22">
        <v>25.919118000000001</v>
      </c>
      <c r="D47" s="22">
        <v>45.955882000000003</v>
      </c>
      <c r="E47" s="22">
        <v>22.610294</v>
      </c>
      <c r="F47" s="22">
        <v>4.5955880000000002</v>
      </c>
      <c r="G47" s="22">
        <v>0.91911799999999999</v>
      </c>
      <c r="H47" s="22">
        <v>71.875</v>
      </c>
      <c r="I47" s="22">
        <v>27.205881999999999</v>
      </c>
    </row>
    <row r="48" spans="1:9" x14ac:dyDescent="0.2">
      <c r="A48" s="20" t="s">
        <v>358</v>
      </c>
      <c r="B48" s="21">
        <v>57</v>
      </c>
      <c r="C48" s="22">
        <v>26.315788999999999</v>
      </c>
      <c r="D48" s="22">
        <v>50.877192999999998</v>
      </c>
      <c r="E48" s="22">
        <v>17.543859999999999</v>
      </c>
      <c r="F48" s="22">
        <v>5.2631579999999998</v>
      </c>
      <c r="G48" s="22">
        <v>0</v>
      </c>
      <c r="H48" s="22">
        <v>77.192982000000001</v>
      </c>
      <c r="I48" s="22">
        <v>22.807017999999999</v>
      </c>
    </row>
    <row r="49" spans="1:9" x14ac:dyDescent="0.2">
      <c r="A49" s="9" t="s">
        <v>359</v>
      </c>
      <c r="B49" s="10">
        <v>89</v>
      </c>
      <c r="C49" s="13">
        <v>23.595506</v>
      </c>
      <c r="D49" s="13">
        <v>40.449438000000001</v>
      </c>
      <c r="E49" s="13">
        <v>30.337078999999999</v>
      </c>
      <c r="F49" s="13">
        <v>4.4943819999999999</v>
      </c>
      <c r="G49" s="13">
        <v>1.123596</v>
      </c>
      <c r="H49" s="13">
        <v>64.044944000000001</v>
      </c>
      <c r="I49" s="13">
        <v>34.831460999999997</v>
      </c>
    </row>
    <row r="50" spans="1:9" x14ac:dyDescent="0.2">
      <c r="A50" s="20" t="s">
        <v>331</v>
      </c>
      <c r="B50" s="21">
        <v>977</v>
      </c>
      <c r="C50" s="22">
        <v>30.194472999999999</v>
      </c>
      <c r="D50" s="22">
        <v>47.185260999999997</v>
      </c>
      <c r="E50" s="22">
        <v>18.423746000000001</v>
      </c>
      <c r="F50" s="22">
        <v>1.7400199999999999</v>
      </c>
      <c r="G50" s="22">
        <v>2.456499</v>
      </c>
      <c r="H50" s="22">
        <v>77.379733999999999</v>
      </c>
      <c r="I50" s="22">
        <v>20.163767</v>
      </c>
    </row>
    <row r="51" spans="1:9" x14ac:dyDescent="0.2">
      <c r="A51" s="20" t="s">
        <v>332</v>
      </c>
      <c r="B51" s="21">
        <v>73</v>
      </c>
      <c r="C51" s="22">
        <v>24.657533999999998</v>
      </c>
      <c r="D51" s="22">
        <v>34.246575</v>
      </c>
      <c r="E51" s="22">
        <v>27.397259999999999</v>
      </c>
      <c r="F51" s="22">
        <v>10.958904</v>
      </c>
      <c r="G51" s="22">
        <v>2.7397260000000001</v>
      </c>
      <c r="H51" s="22">
        <v>58.904110000000003</v>
      </c>
      <c r="I51" s="22">
        <v>38.356164</v>
      </c>
    </row>
    <row r="52" spans="1:9" x14ac:dyDescent="0.2">
      <c r="A52" s="20" t="s">
        <v>333</v>
      </c>
      <c r="B52" s="21">
        <v>108</v>
      </c>
      <c r="C52" s="22">
        <v>19.444444000000001</v>
      </c>
      <c r="D52" s="22">
        <v>46.296295999999998</v>
      </c>
      <c r="E52" s="22">
        <v>25</v>
      </c>
      <c r="F52" s="22">
        <v>7.4074070000000001</v>
      </c>
      <c r="G52" s="22">
        <v>1.8518520000000001</v>
      </c>
      <c r="H52" s="22">
        <v>65.740741</v>
      </c>
      <c r="I52" s="22">
        <v>32.407406999999999</v>
      </c>
    </row>
    <row r="53" spans="1:9" x14ac:dyDescent="0.2">
      <c r="A53" s="20" t="s">
        <v>358</v>
      </c>
      <c r="B53" s="21">
        <v>30</v>
      </c>
      <c r="C53" s="22">
        <v>30</v>
      </c>
      <c r="D53" s="22">
        <v>50</v>
      </c>
      <c r="E53" s="22">
        <v>13.333333</v>
      </c>
      <c r="F53" s="22">
        <v>6.6666670000000003</v>
      </c>
      <c r="G53" s="22">
        <v>0</v>
      </c>
      <c r="H53" s="22">
        <v>80</v>
      </c>
      <c r="I53" s="22">
        <v>20</v>
      </c>
    </row>
    <row r="54" spans="1:9" x14ac:dyDescent="0.2">
      <c r="A54" s="9" t="s">
        <v>360</v>
      </c>
      <c r="B54" s="10">
        <v>49</v>
      </c>
      <c r="C54" s="13">
        <v>30.612245000000001</v>
      </c>
      <c r="D54" s="13">
        <v>40.816327000000001</v>
      </c>
      <c r="E54" s="13">
        <v>22.448979999999999</v>
      </c>
      <c r="F54" s="13">
        <v>4.0816330000000001</v>
      </c>
      <c r="G54" s="13">
        <v>2.040816</v>
      </c>
      <c r="H54" s="13">
        <v>71.428571000000005</v>
      </c>
      <c r="I54" s="13">
        <v>26.530612000000001</v>
      </c>
    </row>
    <row r="55" spans="1:9" x14ac:dyDescent="0.2">
      <c r="A55" s="20" t="s">
        <v>331</v>
      </c>
      <c r="B55" s="21">
        <v>770</v>
      </c>
      <c r="C55" s="22">
        <v>33.246752999999998</v>
      </c>
      <c r="D55" s="22">
        <v>48.831169000000003</v>
      </c>
      <c r="E55" s="22">
        <v>14.155844</v>
      </c>
      <c r="F55" s="22">
        <v>2.207792</v>
      </c>
      <c r="G55" s="22">
        <v>1.5584420000000001</v>
      </c>
      <c r="H55" s="22">
        <v>82.077922000000001</v>
      </c>
      <c r="I55" s="22">
        <v>16.363636</v>
      </c>
    </row>
    <row r="56" spans="1:9" x14ac:dyDescent="0.2">
      <c r="A56" s="20" t="s">
        <v>332</v>
      </c>
      <c r="B56" s="21">
        <v>118</v>
      </c>
      <c r="C56" s="22">
        <v>32.203389999999999</v>
      </c>
      <c r="D56" s="22">
        <v>40.677965999999998</v>
      </c>
      <c r="E56" s="22">
        <v>20.338982999999999</v>
      </c>
      <c r="F56" s="22">
        <v>5.084746</v>
      </c>
      <c r="G56" s="22">
        <v>1.6949149999999999</v>
      </c>
      <c r="H56" s="22">
        <v>72.881355999999997</v>
      </c>
      <c r="I56" s="22">
        <v>25.423729000000002</v>
      </c>
    </row>
    <row r="57" spans="1:9" x14ac:dyDescent="0.2">
      <c r="A57" s="20" t="s">
        <v>333</v>
      </c>
      <c r="B57" s="21">
        <v>436</v>
      </c>
      <c r="C57" s="22">
        <v>27.522936000000001</v>
      </c>
      <c r="D57" s="22">
        <v>45.871560000000002</v>
      </c>
      <c r="E57" s="22">
        <v>22.018349000000001</v>
      </c>
      <c r="F57" s="22">
        <v>3.8990830000000001</v>
      </c>
      <c r="G57" s="22">
        <v>0.68807300000000005</v>
      </c>
      <c r="H57" s="22">
        <v>73.394495000000006</v>
      </c>
      <c r="I57" s="22">
        <v>25.917431000000001</v>
      </c>
    </row>
    <row r="58" spans="1:9" x14ac:dyDescent="0.2">
      <c r="A58" s="20" t="s">
        <v>358</v>
      </c>
      <c r="B58" s="21">
        <v>27</v>
      </c>
      <c r="C58" s="22">
        <v>22.222221999999999</v>
      </c>
      <c r="D58" s="22">
        <v>51.851852000000001</v>
      </c>
      <c r="E58" s="22">
        <v>22.222221999999999</v>
      </c>
      <c r="F58" s="22">
        <v>3.7037040000000001</v>
      </c>
      <c r="G58" s="22">
        <v>0</v>
      </c>
      <c r="H58" s="22">
        <v>74.074073999999996</v>
      </c>
      <c r="I58" s="22">
        <v>25.925926</v>
      </c>
    </row>
    <row r="59" spans="1:9" x14ac:dyDescent="0.2">
      <c r="A59" s="9" t="s">
        <v>361</v>
      </c>
      <c r="B59" s="9"/>
      <c r="C59" s="9"/>
      <c r="D59" s="9"/>
      <c r="E59" s="9"/>
      <c r="F59" s="9"/>
      <c r="G59" s="9"/>
      <c r="H59" s="9"/>
      <c r="I59" s="9"/>
    </row>
    <row r="60" spans="1:9" x14ac:dyDescent="0.2">
      <c r="A60" s="20" t="s">
        <v>362</v>
      </c>
      <c r="B60" s="21">
        <v>360</v>
      </c>
      <c r="C60" s="22">
        <v>32.222222000000002</v>
      </c>
      <c r="D60" s="22">
        <v>44.722222000000002</v>
      </c>
      <c r="E60" s="22">
        <v>18.611111000000001</v>
      </c>
      <c r="F60" s="22">
        <v>3.0555560000000002</v>
      </c>
      <c r="G60" s="22">
        <v>1.388889</v>
      </c>
      <c r="H60" s="22">
        <v>76.944444000000004</v>
      </c>
      <c r="I60" s="22">
        <v>21.666667</v>
      </c>
    </row>
    <row r="61" spans="1:9" x14ac:dyDescent="0.2">
      <c r="A61" s="20" t="s">
        <v>363</v>
      </c>
      <c r="B61" s="21">
        <v>1326</v>
      </c>
      <c r="C61" s="22">
        <v>30.467572000000001</v>
      </c>
      <c r="D61" s="22">
        <v>46.153846000000001</v>
      </c>
      <c r="E61" s="22">
        <v>18.552036000000001</v>
      </c>
      <c r="F61" s="22">
        <v>2.6395170000000001</v>
      </c>
      <c r="G61" s="22">
        <v>2.1870289999999999</v>
      </c>
      <c r="H61" s="22">
        <v>76.621418000000006</v>
      </c>
      <c r="I61" s="22">
        <v>21.191554</v>
      </c>
    </row>
    <row r="62" spans="1:9" x14ac:dyDescent="0.2">
      <c r="A62" s="20" t="s">
        <v>364</v>
      </c>
      <c r="B62" s="21">
        <v>649</v>
      </c>
      <c r="C62" s="22">
        <v>28.813559000000001</v>
      </c>
      <c r="D62" s="22">
        <v>51.001541000000003</v>
      </c>
      <c r="E62" s="22">
        <v>16.178737000000002</v>
      </c>
      <c r="F62" s="22">
        <v>2.4653309999999999</v>
      </c>
      <c r="G62" s="22">
        <v>1.540832</v>
      </c>
      <c r="H62" s="22">
        <v>79.815100000000001</v>
      </c>
      <c r="I62" s="22">
        <v>18.644068000000001</v>
      </c>
    </row>
    <row r="63" spans="1:9" x14ac:dyDescent="0.2">
      <c r="A63" s="20" t="s">
        <v>365</v>
      </c>
      <c r="B63" s="21">
        <v>277</v>
      </c>
      <c r="C63" s="22">
        <v>26.353791000000001</v>
      </c>
      <c r="D63" s="22">
        <v>39.350180999999999</v>
      </c>
      <c r="E63" s="22">
        <v>27.436823</v>
      </c>
      <c r="F63" s="22">
        <v>6.1371840000000004</v>
      </c>
      <c r="G63" s="22">
        <v>0.72202200000000005</v>
      </c>
      <c r="H63" s="22">
        <v>65.703970999999996</v>
      </c>
      <c r="I63" s="22">
        <v>33.574007000000002</v>
      </c>
    </row>
    <row r="64" spans="1:9" x14ac:dyDescent="0.2">
      <c r="A64" s="20" t="s">
        <v>366</v>
      </c>
      <c r="B64" s="21">
        <v>65</v>
      </c>
      <c r="C64" s="22">
        <v>29.230768999999999</v>
      </c>
      <c r="D64" s="22">
        <v>49.230769000000002</v>
      </c>
      <c r="E64" s="22">
        <v>15.384615</v>
      </c>
      <c r="F64" s="22">
        <v>4.6153849999999998</v>
      </c>
      <c r="G64" s="22">
        <v>1.538462</v>
      </c>
      <c r="H64" s="22">
        <v>78.461538000000004</v>
      </c>
      <c r="I64" s="22">
        <v>20</v>
      </c>
    </row>
    <row r="65" spans="1:9" x14ac:dyDescent="0.2">
      <c r="A65" s="9" t="s">
        <v>367</v>
      </c>
      <c r="B65" s="9"/>
      <c r="C65" s="9"/>
      <c r="D65" s="9"/>
      <c r="E65" s="9"/>
      <c r="F65" s="9"/>
      <c r="G65" s="9"/>
      <c r="H65" s="9"/>
      <c r="I65" s="9"/>
    </row>
    <row r="66" spans="1:9" x14ac:dyDescent="0.2">
      <c r="A66" s="20" t="s">
        <v>368</v>
      </c>
      <c r="B66" s="21">
        <v>537</v>
      </c>
      <c r="C66" s="22">
        <v>26.443203</v>
      </c>
      <c r="D66" s="22">
        <v>42.085661000000002</v>
      </c>
      <c r="E66" s="22">
        <v>25.325885</v>
      </c>
      <c r="F66" s="22">
        <v>5.400372</v>
      </c>
      <c r="G66" s="22">
        <v>0.74487899999999996</v>
      </c>
      <c r="H66" s="22">
        <v>68.528863999999999</v>
      </c>
      <c r="I66" s="22">
        <v>30.726257</v>
      </c>
    </row>
    <row r="67" spans="1:9" x14ac:dyDescent="0.2">
      <c r="A67" s="20" t="s">
        <v>180</v>
      </c>
      <c r="B67" s="21">
        <v>1667</v>
      </c>
      <c r="C67" s="22">
        <v>31.673665</v>
      </c>
      <c r="D67" s="22">
        <v>48.470306000000001</v>
      </c>
      <c r="E67" s="22">
        <v>15.896820999999999</v>
      </c>
      <c r="F67" s="22">
        <v>1.8596280000000001</v>
      </c>
      <c r="G67" s="22">
        <v>2.09958</v>
      </c>
      <c r="H67" s="22">
        <v>80.143970999999993</v>
      </c>
      <c r="I67" s="22">
        <v>17.756449</v>
      </c>
    </row>
    <row r="68" spans="1:9" x14ac:dyDescent="0.2">
      <c r="A68" s="20" t="s">
        <v>369</v>
      </c>
      <c r="B68" s="21">
        <v>99</v>
      </c>
      <c r="C68" s="22">
        <v>28.282827999999999</v>
      </c>
      <c r="D68" s="22">
        <v>49.494948999999998</v>
      </c>
      <c r="E68" s="22">
        <v>20.202020000000001</v>
      </c>
      <c r="F68" s="22">
        <v>1.0101009999999999</v>
      </c>
      <c r="G68" s="22">
        <v>1.0101009999999999</v>
      </c>
      <c r="H68" s="22">
        <v>77.777777999999998</v>
      </c>
      <c r="I68" s="22">
        <v>21.212121</v>
      </c>
    </row>
    <row r="69" spans="1:9" x14ac:dyDescent="0.2">
      <c r="A69" s="20" t="s">
        <v>370</v>
      </c>
      <c r="B69" s="21">
        <v>819</v>
      </c>
      <c r="C69" s="22">
        <v>30.647131000000002</v>
      </c>
      <c r="D69" s="22">
        <v>49.084249</v>
      </c>
      <c r="E69" s="22">
        <v>15.995115999999999</v>
      </c>
      <c r="F69" s="22">
        <v>2.808303</v>
      </c>
      <c r="G69" s="22">
        <v>1.465201</v>
      </c>
      <c r="H69" s="22">
        <v>79.731380000000001</v>
      </c>
      <c r="I69" s="22">
        <v>18.803419000000002</v>
      </c>
    </row>
    <row r="70" spans="1:9" x14ac:dyDescent="0.2">
      <c r="A70" s="20" t="s">
        <v>371</v>
      </c>
      <c r="B70" s="21">
        <v>87</v>
      </c>
      <c r="C70" s="22">
        <v>25.287355999999999</v>
      </c>
      <c r="D70" s="22">
        <v>45.977010999999997</v>
      </c>
      <c r="E70" s="22">
        <v>22.988506000000001</v>
      </c>
      <c r="F70" s="22">
        <v>3.4482759999999999</v>
      </c>
      <c r="G70" s="22">
        <v>2.298851</v>
      </c>
      <c r="H70" s="22">
        <v>71.264368000000005</v>
      </c>
      <c r="I70" s="22">
        <v>26.436782000000001</v>
      </c>
    </row>
    <row r="71" spans="1:9" x14ac:dyDescent="0.2">
      <c r="A71" s="20" t="s">
        <v>366</v>
      </c>
      <c r="B71" s="21">
        <v>55</v>
      </c>
      <c r="C71" s="22">
        <v>27.272727</v>
      </c>
      <c r="D71" s="22">
        <v>49.090909000000003</v>
      </c>
      <c r="E71" s="22">
        <v>18.181818</v>
      </c>
      <c r="F71" s="22">
        <v>5.4545450000000004</v>
      </c>
      <c r="G71" s="22">
        <v>0</v>
      </c>
      <c r="H71" s="22">
        <v>76.363636</v>
      </c>
      <c r="I71" s="22">
        <v>23.636364</v>
      </c>
    </row>
    <row r="72" spans="1:9" x14ac:dyDescent="0.2">
      <c r="A72" s="9" t="s">
        <v>372</v>
      </c>
      <c r="B72" s="9"/>
      <c r="C72" s="9"/>
      <c r="D72" s="9"/>
      <c r="E72" s="9"/>
      <c r="F72" s="9"/>
      <c r="G72" s="9"/>
      <c r="H72" s="9"/>
      <c r="I72" s="9"/>
    </row>
    <row r="73" spans="1:9" x14ac:dyDescent="0.2">
      <c r="A73" s="20" t="s">
        <v>373</v>
      </c>
      <c r="B73" s="21">
        <v>537</v>
      </c>
      <c r="C73" s="22">
        <v>26.443203</v>
      </c>
      <c r="D73" s="22">
        <v>42.085661000000002</v>
      </c>
      <c r="E73" s="22">
        <v>25.325885</v>
      </c>
      <c r="F73" s="22">
        <v>5.400372</v>
      </c>
      <c r="G73" s="22">
        <v>0.74487899999999996</v>
      </c>
      <c r="H73" s="22">
        <v>68.528863999999999</v>
      </c>
      <c r="I73" s="22">
        <v>30.726257</v>
      </c>
    </row>
    <row r="74" spans="1:9" x14ac:dyDescent="0.2">
      <c r="A74" s="20" t="s">
        <v>374</v>
      </c>
      <c r="B74" s="21">
        <v>1329</v>
      </c>
      <c r="C74" s="22">
        <v>30.022573000000001</v>
      </c>
      <c r="D74" s="22">
        <v>47.629797000000003</v>
      </c>
      <c r="E74" s="22">
        <v>17.832957</v>
      </c>
      <c r="F74" s="22">
        <v>2.257336</v>
      </c>
      <c r="G74" s="22">
        <v>2.257336</v>
      </c>
      <c r="H74" s="22">
        <v>77.652370000000005</v>
      </c>
      <c r="I74" s="22">
        <v>20.090292999999999</v>
      </c>
    </row>
    <row r="75" spans="1:9" x14ac:dyDescent="0.2">
      <c r="A75" s="20" t="s">
        <v>375</v>
      </c>
      <c r="B75" s="21">
        <v>406</v>
      </c>
      <c r="C75" s="22">
        <v>30.049261000000001</v>
      </c>
      <c r="D75" s="22">
        <v>47.783251</v>
      </c>
      <c r="E75" s="22">
        <v>16.256157999999999</v>
      </c>
      <c r="F75" s="22">
        <v>3.6945809999999999</v>
      </c>
      <c r="G75" s="22">
        <v>2.2167490000000001</v>
      </c>
      <c r="H75" s="22">
        <v>77.832511999999994</v>
      </c>
      <c r="I75" s="22">
        <v>19.950738999999999</v>
      </c>
    </row>
    <row r="76" spans="1:9" x14ac:dyDescent="0.2">
      <c r="A76" s="20" t="s">
        <v>376</v>
      </c>
      <c r="B76" s="21">
        <v>152</v>
      </c>
      <c r="C76" s="22">
        <v>30.263158000000001</v>
      </c>
      <c r="D76" s="22">
        <v>49.342104999999997</v>
      </c>
      <c r="E76" s="22">
        <v>17.105263000000001</v>
      </c>
      <c r="F76" s="22">
        <v>1.3157890000000001</v>
      </c>
      <c r="G76" s="22">
        <v>1.973684</v>
      </c>
      <c r="H76" s="22">
        <v>79.605262999999994</v>
      </c>
      <c r="I76" s="22">
        <v>18.421053000000001</v>
      </c>
    </row>
    <row r="77" spans="1:9" x14ac:dyDescent="0.2">
      <c r="A77" s="20" t="s">
        <v>377</v>
      </c>
      <c r="B77" s="21">
        <v>88</v>
      </c>
      <c r="C77" s="22">
        <v>36.363636</v>
      </c>
      <c r="D77" s="22">
        <v>48.863636</v>
      </c>
      <c r="E77" s="22">
        <v>12.5</v>
      </c>
      <c r="F77" s="22">
        <v>1.1363639999999999</v>
      </c>
      <c r="G77" s="22">
        <v>1.1363639999999999</v>
      </c>
      <c r="H77" s="22">
        <v>85.227272999999997</v>
      </c>
      <c r="I77" s="22">
        <v>13.636364</v>
      </c>
    </row>
    <row r="78" spans="1:9" x14ac:dyDescent="0.2">
      <c r="A78" s="20" t="s">
        <v>378</v>
      </c>
      <c r="B78" s="21">
        <v>84</v>
      </c>
      <c r="C78" s="22">
        <v>42.857143000000001</v>
      </c>
      <c r="D78" s="22">
        <v>42.857143000000001</v>
      </c>
      <c r="E78" s="22">
        <v>14.285714</v>
      </c>
      <c r="F78" s="22">
        <v>0</v>
      </c>
      <c r="G78" s="22">
        <v>0</v>
      </c>
      <c r="H78" s="22">
        <v>85.714286000000001</v>
      </c>
      <c r="I78" s="22">
        <v>14.285714</v>
      </c>
    </row>
    <row r="79" spans="1:9" x14ac:dyDescent="0.2">
      <c r="A79" s="20" t="s">
        <v>366</v>
      </c>
      <c r="B79" s="21">
        <v>81</v>
      </c>
      <c r="C79" s="22">
        <v>27.160494</v>
      </c>
      <c r="D79" s="22">
        <v>46.913580000000003</v>
      </c>
      <c r="E79" s="22">
        <v>19.753086</v>
      </c>
      <c r="F79" s="22">
        <v>6.1728399999999999</v>
      </c>
      <c r="G79" s="22">
        <v>0</v>
      </c>
      <c r="H79" s="22">
        <v>74.074073999999996</v>
      </c>
      <c r="I79" s="22">
        <v>25.925926</v>
      </c>
    </row>
    <row r="80" spans="1:9" x14ac:dyDescent="0.2">
      <c r="A80" s="9" t="s">
        <v>379</v>
      </c>
      <c r="B80" s="9"/>
      <c r="C80" s="9"/>
      <c r="D80" s="9"/>
      <c r="E80" s="9"/>
      <c r="F80" s="9"/>
      <c r="G80" s="9"/>
      <c r="H80" s="9"/>
      <c r="I80" s="9"/>
    </row>
    <row r="81" spans="1:9" x14ac:dyDescent="0.2">
      <c r="A81" s="20" t="s">
        <v>380</v>
      </c>
      <c r="B81" s="21">
        <v>788</v>
      </c>
      <c r="C81" s="22">
        <v>38.071066000000002</v>
      </c>
      <c r="D81" s="22">
        <v>46.954315000000001</v>
      </c>
      <c r="E81" s="22">
        <v>12.817259</v>
      </c>
      <c r="F81" s="22">
        <v>0.88832500000000003</v>
      </c>
      <c r="G81" s="22">
        <v>1.2690360000000001</v>
      </c>
      <c r="H81" s="22">
        <v>85.025380999999996</v>
      </c>
      <c r="I81" s="22">
        <v>13.705584</v>
      </c>
    </row>
    <row r="82" spans="1:9" x14ac:dyDescent="0.2">
      <c r="A82" s="20" t="s">
        <v>381</v>
      </c>
      <c r="B82" s="21">
        <v>1824</v>
      </c>
      <c r="C82" s="22">
        <v>26.315788999999999</v>
      </c>
      <c r="D82" s="22">
        <v>46.326754000000001</v>
      </c>
      <c r="E82" s="22">
        <v>21.436404</v>
      </c>
      <c r="F82" s="22">
        <v>3.892544</v>
      </c>
      <c r="G82" s="22">
        <v>2.0285090000000001</v>
      </c>
      <c r="H82" s="22">
        <v>72.642544000000001</v>
      </c>
      <c r="I82" s="22">
        <v>25.328946999999999</v>
      </c>
    </row>
    <row r="83" spans="1:9" x14ac:dyDescent="0.2">
      <c r="A83" s="20" t="s">
        <v>366</v>
      </c>
      <c r="B83" s="21">
        <v>65</v>
      </c>
      <c r="C83" s="22">
        <v>29.230768999999999</v>
      </c>
      <c r="D83" s="22">
        <v>46.153846000000001</v>
      </c>
      <c r="E83" s="22">
        <v>18.461538000000001</v>
      </c>
      <c r="F83" s="22">
        <v>6.1538459999999997</v>
      </c>
      <c r="G83" s="22">
        <v>0</v>
      </c>
      <c r="H83" s="22">
        <v>75.384614999999997</v>
      </c>
      <c r="I83" s="22">
        <v>24.615385</v>
      </c>
    </row>
    <row r="84" spans="1:9" x14ac:dyDescent="0.2">
      <c r="A84" s="9" t="s">
        <v>382</v>
      </c>
      <c r="B84" s="9"/>
      <c r="C84" s="9"/>
      <c r="D84" s="9"/>
      <c r="E84" s="9"/>
      <c r="F84" s="9"/>
      <c r="G84" s="9"/>
      <c r="H84" s="9"/>
      <c r="I84" s="9"/>
    </row>
    <row r="85" spans="1:9" x14ac:dyDescent="0.2">
      <c r="A85" s="20" t="s">
        <v>383</v>
      </c>
      <c r="B85" s="21">
        <v>393</v>
      </c>
      <c r="C85" s="22">
        <v>37.659033000000001</v>
      </c>
      <c r="D85" s="22">
        <v>49.618321000000002</v>
      </c>
      <c r="E85" s="22">
        <v>10.687023</v>
      </c>
      <c r="F85" s="22">
        <v>0.76335900000000001</v>
      </c>
      <c r="G85" s="22">
        <v>1.272265</v>
      </c>
      <c r="H85" s="22">
        <v>87.277354000000003</v>
      </c>
      <c r="I85" s="22">
        <v>11.450381999999999</v>
      </c>
    </row>
    <row r="86" spans="1:9" x14ac:dyDescent="0.2">
      <c r="A86" s="20" t="s">
        <v>181</v>
      </c>
      <c r="B86" s="21">
        <v>1944</v>
      </c>
      <c r="C86" s="22">
        <v>28.909465000000001</v>
      </c>
      <c r="D86" s="22">
        <v>46.399177000000002</v>
      </c>
      <c r="E86" s="22">
        <v>19.650206000000001</v>
      </c>
      <c r="F86" s="22">
        <v>3.1892999999999998</v>
      </c>
      <c r="G86" s="22">
        <v>1.8518520000000001</v>
      </c>
      <c r="H86" s="22">
        <v>75.308642000000006</v>
      </c>
      <c r="I86" s="22">
        <v>22.839506</v>
      </c>
    </row>
    <row r="87" spans="1:9" x14ac:dyDescent="0.2">
      <c r="A87" s="20" t="s">
        <v>182</v>
      </c>
      <c r="B87" s="21">
        <v>38</v>
      </c>
      <c r="C87" s="22">
        <v>28.947368000000001</v>
      </c>
      <c r="D87" s="22">
        <v>44.736842000000003</v>
      </c>
      <c r="E87" s="22">
        <v>21.052631999999999</v>
      </c>
      <c r="F87" s="22">
        <v>5.2631579999999998</v>
      </c>
      <c r="G87" s="22">
        <v>0</v>
      </c>
      <c r="H87" s="22">
        <v>73.684211000000005</v>
      </c>
      <c r="I87" s="22">
        <v>26.315788999999999</v>
      </c>
    </row>
    <row r="88" spans="1:9" x14ac:dyDescent="0.2">
      <c r="A88" s="20" t="s">
        <v>384</v>
      </c>
      <c r="B88" s="21">
        <v>36</v>
      </c>
      <c r="C88" s="22">
        <v>22.222221999999999</v>
      </c>
      <c r="D88" s="22">
        <v>50</v>
      </c>
      <c r="E88" s="22">
        <v>19.444444000000001</v>
      </c>
      <c r="F88" s="22">
        <v>5.5555560000000002</v>
      </c>
      <c r="G88" s="22">
        <v>2.7777780000000001</v>
      </c>
      <c r="H88" s="22">
        <v>72.222222000000002</v>
      </c>
      <c r="I88" s="22">
        <v>25</v>
      </c>
    </row>
    <row r="89" spans="1:9" x14ac:dyDescent="0.2">
      <c r="A89" s="20" t="s">
        <v>183</v>
      </c>
      <c r="B89" s="21">
        <v>53</v>
      </c>
      <c r="C89" s="22">
        <v>39.622641999999999</v>
      </c>
      <c r="D89" s="22">
        <v>39.622641999999999</v>
      </c>
      <c r="E89" s="22">
        <v>20.754716999999999</v>
      </c>
      <c r="F89" s="22">
        <v>0</v>
      </c>
      <c r="G89" s="22">
        <v>0</v>
      </c>
      <c r="H89" s="22">
        <v>79.245283000000001</v>
      </c>
      <c r="I89" s="22">
        <v>20.754716999999999</v>
      </c>
    </row>
    <row r="90" spans="1:9" x14ac:dyDescent="0.2">
      <c r="A90" s="20" t="s">
        <v>385</v>
      </c>
      <c r="B90" s="21">
        <v>22</v>
      </c>
      <c r="C90" s="22">
        <v>18.181818</v>
      </c>
      <c r="D90" s="22">
        <v>40.909090999999997</v>
      </c>
      <c r="E90" s="22">
        <v>31.818182</v>
      </c>
      <c r="F90" s="22">
        <v>4.5454549999999996</v>
      </c>
      <c r="G90" s="22">
        <v>4.5454549999999996</v>
      </c>
      <c r="H90" s="22">
        <v>59.090909000000003</v>
      </c>
      <c r="I90" s="22">
        <v>36.363636</v>
      </c>
    </row>
    <row r="91" spans="1:9" x14ac:dyDescent="0.2">
      <c r="A91" s="20" t="s">
        <v>386</v>
      </c>
      <c r="B91" s="21">
        <v>32</v>
      </c>
      <c r="C91" s="22">
        <v>15.625</v>
      </c>
      <c r="D91" s="22">
        <v>37.5</v>
      </c>
      <c r="E91" s="22">
        <v>37.5</v>
      </c>
      <c r="F91" s="22">
        <v>9.375</v>
      </c>
      <c r="G91" s="22">
        <v>0</v>
      </c>
      <c r="H91" s="22">
        <v>53.125</v>
      </c>
      <c r="I91" s="22">
        <v>46.875</v>
      </c>
    </row>
    <row r="92" spans="1:9" x14ac:dyDescent="0.2">
      <c r="A92" s="20" t="s">
        <v>387</v>
      </c>
      <c r="B92" s="21">
        <v>9</v>
      </c>
      <c r="C92" s="22">
        <v>33.333333000000003</v>
      </c>
      <c r="D92" s="22">
        <v>44.444443999999997</v>
      </c>
      <c r="E92" s="22">
        <v>11.111110999999999</v>
      </c>
      <c r="F92" s="22">
        <v>11.111110999999999</v>
      </c>
      <c r="G92" s="22">
        <v>0</v>
      </c>
      <c r="H92" s="22">
        <v>77.777777999999998</v>
      </c>
      <c r="I92" s="22">
        <v>22.222221999999999</v>
      </c>
    </row>
    <row r="93" spans="1:9" x14ac:dyDescent="0.2">
      <c r="A93" s="20" t="s">
        <v>366</v>
      </c>
      <c r="B93" s="21">
        <v>150</v>
      </c>
      <c r="C93" s="22">
        <v>24.666667</v>
      </c>
      <c r="D93" s="22">
        <v>44.666666999999997</v>
      </c>
      <c r="E93" s="22">
        <v>22.666667</v>
      </c>
      <c r="F93" s="22">
        <v>5.3333329999999997</v>
      </c>
      <c r="G93" s="22">
        <v>2.6666669999999999</v>
      </c>
      <c r="H93" s="22">
        <v>69.333332999999996</v>
      </c>
      <c r="I93" s="22">
        <v>28</v>
      </c>
    </row>
    <row r="94" spans="1:9" x14ac:dyDescent="0.2">
      <c r="A94" s="9" t="s">
        <v>388</v>
      </c>
      <c r="B94" s="9"/>
      <c r="C94" s="9"/>
      <c r="D94" s="9"/>
      <c r="E94" s="9"/>
      <c r="F94" s="9"/>
      <c r="G94" s="9"/>
      <c r="H94" s="9"/>
      <c r="I94" s="9"/>
    </row>
    <row r="95" spans="1:9" x14ac:dyDescent="0.2">
      <c r="A95" s="20" t="s">
        <v>184</v>
      </c>
      <c r="B95" s="21">
        <v>54</v>
      </c>
      <c r="C95" s="22">
        <v>31.481480999999999</v>
      </c>
      <c r="D95" s="22">
        <v>31.481480999999999</v>
      </c>
      <c r="E95" s="22">
        <v>24.074074</v>
      </c>
      <c r="F95" s="22">
        <v>11.111110999999999</v>
      </c>
      <c r="G95" s="22">
        <v>1.8518520000000001</v>
      </c>
      <c r="H95" s="22">
        <v>62.962963000000002</v>
      </c>
      <c r="I95" s="22">
        <v>35.185184999999997</v>
      </c>
    </row>
    <row r="96" spans="1:9" x14ac:dyDescent="0.2">
      <c r="A96" s="20" t="s">
        <v>185</v>
      </c>
      <c r="B96" s="21">
        <v>196</v>
      </c>
      <c r="C96" s="22">
        <v>20.408162999999998</v>
      </c>
      <c r="D96" s="22">
        <v>44.387754999999999</v>
      </c>
      <c r="E96" s="22">
        <v>27.040816</v>
      </c>
      <c r="F96" s="22">
        <v>6.1224489999999996</v>
      </c>
      <c r="G96" s="22">
        <v>2.040816</v>
      </c>
      <c r="H96" s="22">
        <v>64.795918</v>
      </c>
      <c r="I96" s="22">
        <v>33.163265000000003</v>
      </c>
    </row>
    <row r="97" spans="1:9" x14ac:dyDescent="0.2">
      <c r="A97" s="20" t="s">
        <v>186</v>
      </c>
      <c r="B97" s="21">
        <v>310</v>
      </c>
      <c r="C97" s="22">
        <v>23.548387000000002</v>
      </c>
      <c r="D97" s="22">
        <v>44.838709999999999</v>
      </c>
      <c r="E97" s="22">
        <v>24.193548</v>
      </c>
      <c r="F97" s="22">
        <v>5.1612900000000002</v>
      </c>
      <c r="G97" s="22">
        <v>2.2580650000000002</v>
      </c>
      <c r="H97" s="22">
        <v>68.387096999999997</v>
      </c>
      <c r="I97" s="22">
        <v>29.354838999999998</v>
      </c>
    </row>
    <row r="98" spans="1:9" x14ac:dyDescent="0.2">
      <c r="A98" s="20" t="s">
        <v>187</v>
      </c>
      <c r="B98" s="21">
        <v>385</v>
      </c>
      <c r="C98" s="22">
        <v>21.038961</v>
      </c>
      <c r="D98" s="22">
        <v>49.350648999999997</v>
      </c>
      <c r="E98" s="22">
        <v>23.896104000000001</v>
      </c>
      <c r="F98" s="22">
        <v>2.8571430000000002</v>
      </c>
      <c r="G98" s="22">
        <v>2.8571430000000002</v>
      </c>
      <c r="H98" s="22">
        <v>70.389610000000005</v>
      </c>
      <c r="I98" s="22">
        <v>26.753247000000002</v>
      </c>
    </row>
    <row r="99" spans="1:9" x14ac:dyDescent="0.2">
      <c r="A99" s="20" t="s">
        <v>188</v>
      </c>
      <c r="B99" s="21">
        <v>361</v>
      </c>
      <c r="C99" s="22">
        <v>25.761773000000002</v>
      </c>
      <c r="D99" s="22">
        <v>54.016620000000003</v>
      </c>
      <c r="E99" s="22">
        <v>16.620498999999999</v>
      </c>
      <c r="F99" s="22">
        <v>1.9390579999999999</v>
      </c>
      <c r="G99" s="22">
        <v>1.66205</v>
      </c>
      <c r="H99" s="22">
        <v>79.778392999999994</v>
      </c>
      <c r="I99" s="22">
        <v>18.559557000000002</v>
      </c>
    </row>
    <row r="100" spans="1:9" x14ac:dyDescent="0.2">
      <c r="A100" s="20" t="s">
        <v>189</v>
      </c>
      <c r="B100" s="21">
        <v>315</v>
      </c>
      <c r="C100" s="22">
        <v>38.730159</v>
      </c>
      <c r="D100" s="22">
        <v>43.809524000000003</v>
      </c>
      <c r="E100" s="22">
        <v>13.015872999999999</v>
      </c>
      <c r="F100" s="22">
        <v>2.8571430000000002</v>
      </c>
      <c r="G100" s="22">
        <v>1.587302</v>
      </c>
      <c r="H100" s="22">
        <v>82.539682999999997</v>
      </c>
      <c r="I100" s="22">
        <v>15.873016</v>
      </c>
    </row>
    <row r="101" spans="1:9" x14ac:dyDescent="0.2">
      <c r="A101" s="20" t="s">
        <v>190</v>
      </c>
      <c r="B101" s="21">
        <v>364</v>
      </c>
      <c r="C101" s="22">
        <v>35.43956</v>
      </c>
      <c r="D101" s="22">
        <v>46.153846000000001</v>
      </c>
      <c r="E101" s="22">
        <v>15.659341</v>
      </c>
      <c r="F101" s="22">
        <v>1.373626</v>
      </c>
      <c r="G101" s="22">
        <v>1.373626</v>
      </c>
      <c r="H101" s="22">
        <v>81.593406999999999</v>
      </c>
      <c r="I101" s="22">
        <v>17.032966999999999</v>
      </c>
    </row>
    <row r="102" spans="1:9" x14ac:dyDescent="0.2">
      <c r="A102" s="20" t="s">
        <v>191</v>
      </c>
      <c r="B102" s="21">
        <v>267</v>
      </c>
      <c r="C102" s="22">
        <v>38.951310999999997</v>
      </c>
      <c r="D102" s="22">
        <v>44.943820000000002</v>
      </c>
      <c r="E102" s="22">
        <v>13.108613999999999</v>
      </c>
      <c r="F102" s="22">
        <v>1.498127</v>
      </c>
      <c r="G102" s="22">
        <v>1.498127</v>
      </c>
      <c r="H102" s="22">
        <v>83.895131000000006</v>
      </c>
      <c r="I102" s="22">
        <v>14.606742000000001</v>
      </c>
    </row>
    <row r="103" spans="1:9" x14ac:dyDescent="0.2">
      <c r="A103" s="20" t="s">
        <v>192</v>
      </c>
      <c r="B103" s="21">
        <v>90</v>
      </c>
      <c r="C103" s="22">
        <v>42.222222000000002</v>
      </c>
      <c r="D103" s="22">
        <v>45.555556000000003</v>
      </c>
      <c r="E103" s="22">
        <v>11.111110999999999</v>
      </c>
      <c r="F103" s="22">
        <v>0</v>
      </c>
      <c r="G103" s="22">
        <v>1.111111</v>
      </c>
      <c r="H103" s="22">
        <v>87.777777999999998</v>
      </c>
      <c r="I103" s="22">
        <v>11.111110999999999</v>
      </c>
    </row>
    <row r="104" spans="1:9" x14ac:dyDescent="0.2">
      <c r="A104" s="20" t="s">
        <v>193</v>
      </c>
      <c r="B104" s="21">
        <v>94</v>
      </c>
      <c r="C104" s="22">
        <v>50</v>
      </c>
      <c r="D104" s="22">
        <v>42.553190999999998</v>
      </c>
      <c r="E104" s="22">
        <v>4.2553190000000001</v>
      </c>
      <c r="F104" s="22">
        <v>2.1276600000000001</v>
      </c>
      <c r="G104" s="22">
        <v>1.0638300000000001</v>
      </c>
      <c r="H104" s="22">
        <v>92.553190999999998</v>
      </c>
      <c r="I104" s="22">
        <v>6.3829789999999997</v>
      </c>
    </row>
    <row r="105" spans="1:9" x14ac:dyDescent="0.2">
      <c r="A105" s="20" t="s">
        <v>389</v>
      </c>
      <c r="B105" s="21">
        <v>47</v>
      </c>
      <c r="C105" s="22">
        <v>12.765957</v>
      </c>
      <c r="D105" s="22">
        <v>42.553190999999998</v>
      </c>
      <c r="E105" s="22">
        <v>40.425531999999997</v>
      </c>
      <c r="F105" s="22">
        <v>4.2553190000000001</v>
      </c>
      <c r="G105" s="22">
        <v>0</v>
      </c>
      <c r="H105" s="22">
        <v>55.319149000000003</v>
      </c>
      <c r="I105" s="22">
        <v>44.680850999999997</v>
      </c>
    </row>
    <row r="106" spans="1:9" x14ac:dyDescent="0.2">
      <c r="A106" s="20" t="s">
        <v>366</v>
      </c>
      <c r="B106" s="21">
        <v>194</v>
      </c>
      <c r="C106" s="22">
        <v>25.257732000000001</v>
      </c>
      <c r="D106" s="22">
        <v>46.391753000000001</v>
      </c>
      <c r="E106" s="22">
        <v>23.195875999999998</v>
      </c>
      <c r="F106" s="22">
        <v>4.1237110000000001</v>
      </c>
      <c r="G106" s="22">
        <v>1.0309280000000001</v>
      </c>
      <c r="H106" s="22">
        <v>71.649484999999999</v>
      </c>
      <c r="I106" s="22">
        <v>27.319588</v>
      </c>
    </row>
    <row r="107" spans="1:9" x14ac:dyDescent="0.2">
      <c r="A107" s="9" t="s">
        <v>390</v>
      </c>
      <c r="B107" s="9"/>
      <c r="C107" s="9"/>
      <c r="D107" s="9"/>
      <c r="E107" s="9"/>
      <c r="F107" s="9"/>
      <c r="G107" s="9"/>
      <c r="H107" s="9"/>
      <c r="I107" s="9"/>
    </row>
    <row r="108" spans="1:9" x14ac:dyDescent="0.2">
      <c r="A108" s="20" t="s">
        <v>391</v>
      </c>
      <c r="B108" s="21">
        <v>633</v>
      </c>
      <c r="C108" s="22">
        <v>31.121642999999999</v>
      </c>
      <c r="D108" s="22">
        <v>46.287520000000001</v>
      </c>
      <c r="E108" s="22">
        <v>19.115324000000001</v>
      </c>
      <c r="F108" s="22">
        <v>2.5276459999999998</v>
      </c>
      <c r="G108" s="22">
        <v>0.94786700000000002</v>
      </c>
      <c r="H108" s="22">
        <v>77.409163000000007</v>
      </c>
      <c r="I108" s="22">
        <v>21.642969999999998</v>
      </c>
    </row>
    <row r="109" spans="1:9" x14ac:dyDescent="0.2">
      <c r="A109" s="20" t="s">
        <v>392</v>
      </c>
      <c r="B109" s="21">
        <v>1123</v>
      </c>
      <c r="C109" s="22">
        <v>29.118433</v>
      </c>
      <c r="D109" s="22">
        <v>44.790739000000002</v>
      </c>
      <c r="E109" s="22">
        <v>20.124666000000001</v>
      </c>
      <c r="F109" s="22">
        <v>3.9180769999999998</v>
      </c>
      <c r="G109" s="22">
        <v>2.0480849999999999</v>
      </c>
      <c r="H109" s="22">
        <v>73.909171999999998</v>
      </c>
      <c r="I109" s="22">
        <v>24.042743000000002</v>
      </c>
    </row>
    <row r="110" spans="1:9" x14ac:dyDescent="0.2">
      <c r="A110" s="20" t="s">
        <v>393</v>
      </c>
      <c r="B110" s="21">
        <v>660</v>
      </c>
      <c r="C110" s="22">
        <v>28.787879</v>
      </c>
      <c r="D110" s="22">
        <v>47.878788</v>
      </c>
      <c r="E110" s="22">
        <v>19.545455</v>
      </c>
      <c r="F110" s="22">
        <v>1.969697</v>
      </c>
      <c r="G110" s="22">
        <v>1.818182</v>
      </c>
      <c r="H110" s="22">
        <v>76.666667000000004</v>
      </c>
      <c r="I110" s="22">
        <v>21.515152</v>
      </c>
    </row>
    <row r="111" spans="1:9" x14ac:dyDescent="0.2">
      <c r="A111" s="20" t="s">
        <v>394</v>
      </c>
      <c r="B111" s="21">
        <v>261</v>
      </c>
      <c r="C111" s="22">
        <v>32.567050000000002</v>
      </c>
      <c r="D111" s="22">
        <v>50.957853999999998</v>
      </c>
      <c r="E111" s="22">
        <v>10.727969</v>
      </c>
      <c r="F111" s="22">
        <v>3.4482759999999999</v>
      </c>
      <c r="G111" s="22">
        <v>2.298851</v>
      </c>
      <c r="H111" s="22">
        <v>83.524904000000006</v>
      </c>
      <c r="I111" s="22">
        <v>14.176245</v>
      </c>
    </row>
    <row r="112" spans="1:9" x14ac:dyDescent="0.2">
      <c r="A112" s="9" t="s">
        <v>395</v>
      </c>
      <c r="B112" s="9"/>
      <c r="C112" s="9"/>
      <c r="D112" s="9"/>
      <c r="E112" s="9"/>
      <c r="F112" s="9"/>
      <c r="G112" s="9"/>
      <c r="H112" s="9"/>
      <c r="I112" s="9"/>
    </row>
    <row r="113" spans="1:9" x14ac:dyDescent="0.2">
      <c r="A113" s="20" t="s">
        <v>396</v>
      </c>
      <c r="B113" s="21">
        <v>329</v>
      </c>
      <c r="C113" s="22">
        <v>27.659573999999999</v>
      </c>
      <c r="D113" s="22">
        <v>44.984802000000002</v>
      </c>
      <c r="E113" s="22">
        <v>22.18845</v>
      </c>
      <c r="F113" s="22">
        <v>4.2553190000000001</v>
      </c>
      <c r="G113" s="22">
        <v>0.91185400000000005</v>
      </c>
      <c r="H113" s="22">
        <v>72.644377000000006</v>
      </c>
      <c r="I113" s="22">
        <v>26.443769</v>
      </c>
    </row>
    <row r="114" spans="1:9" x14ac:dyDescent="0.2">
      <c r="A114" s="20" t="s">
        <v>397</v>
      </c>
      <c r="B114" s="21">
        <v>828</v>
      </c>
      <c r="C114" s="22">
        <v>31.400966</v>
      </c>
      <c r="D114" s="22">
        <v>44.685989999999997</v>
      </c>
      <c r="E114" s="22">
        <v>19.202898999999999</v>
      </c>
      <c r="F114" s="22">
        <v>2.536232</v>
      </c>
      <c r="G114" s="22">
        <v>2.1739130000000002</v>
      </c>
      <c r="H114" s="22">
        <v>76.086956999999998</v>
      </c>
      <c r="I114" s="22">
        <v>21.739129999999999</v>
      </c>
    </row>
    <row r="115" spans="1:9" x14ac:dyDescent="0.2">
      <c r="A115" s="20" t="s">
        <v>879</v>
      </c>
      <c r="B115" s="21">
        <v>499</v>
      </c>
      <c r="C115" s="22">
        <v>28.056111999999999</v>
      </c>
      <c r="D115" s="22">
        <v>48.496994000000001</v>
      </c>
      <c r="E115" s="22">
        <v>18.837675000000001</v>
      </c>
      <c r="F115" s="22">
        <v>2.4048099999999999</v>
      </c>
      <c r="G115" s="22">
        <v>2.2044090000000001</v>
      </c>
      <c r="H115" s="22">
        <v>76.553106</v>
      </c>
      <c r="I115" s="22">
        <v>21.242484999999999</v>
      </c>
    </row>
    <row r="116" spans="1:9" x14ac:dyDescent="0.2">
      <c r="A116" s="20" t="s">
        <v>398</v>
      </c>
      <c r="B116" s="21">
        <v>468</v>
      </c>
      <c r="C116" s="22">
        <v>31.410256</v>
      </c>
      <c r="D116" s="22">
        <v>46.153846000000001</v>
      </c>
      <c r="E116" s="22">
        <v>17.094017000000001</v>
      </c>
      <c r="F116" s="22">
        <v>4.273504</v>
      </c>
      <c r="G116" s="22">
        <v>1.068376</v>
      </c>
      <c r="H116" s="22">
        <v>77.564103000000003</v>
      </c>
      <c r="I116" s="22">
        <v>21.367521</v>
      </c>
    </row>
    <row r="117" spans="1:9" x14ac:dyDescent="0.2">
      <c r="A117" s="20" t="s">
        <v>399</v>
      </c>
      <c r="B117" s="21">
        <v>257</v>
      </c>
      <c r="C117" s="22">
        <v>27.626459000000001</v>
      </c>
      <c r="D117" s="22">
        <v>52.529183000000003</v>
      </c>
      <c r="E117" s="22">
        <v>16.342411999999999</v>
      </c>
      <c r="F117" s="22">
        <v>1.9455249999999999</v>
      </c>
      <c r="G117" s="22">
        <v>1.5564199999999999</v>
      </c>
      <c r="H117" s="22">
        <v>80.155642</v>
      </c>
      <c r="I117" s="22">
        <v>18.287938</v>
      </c>
    </row>
    <row r="118" spans="1:9" x14ac:dyDescent="0.2">
      <c r="A118" s="20" t="s">
        <v>400</v>
      </c>
      <c r="B118" s="21">
        <v>296</v>
      </c>
      <c r="C118" s="22">
        <v>30.405404999999998</v>
      </c>
      <c r="D118" s="22">
        <v>45.270269999999996</v>
      </c>
      <c r="E118" s="22">
        <v>18.918918999999999</v>
      </c>
      <c r="F118" s="22">
        <v>3.3783780000000001</v>
      </c>
      <c r="G118" s="22">
        <v>2.0270269999999999</v>
      </c>
      <c r="H118" s="22">
        <v>75.675675999999996</v>
      </c>
      <c r="I118" s="22">
        <v>22.297297</v>
      </c>
    </row>
    <row r="119" spans="1:9" x14ac:dyDescent="0.2">
      <c r="A119" s="9" t="s">
        <v>401</v>
      </c>
      <c r="B119" s="9"/>
      <c r="C119" s="9"/>
      <c r="D119" s="9"/>
      <c r="E119" s="9"/>
      <c r="F119" s="9"/>
      <c r="G119" s="9"/>
      <c r="H119" s="9"/>
      <c r="I119" s="9"/>
    </row>
    <row r="120" spans="1:9" x14ac:dyDescent="0.2">
      <c r="A120" s="20" t="s">
        <v>878</v>
      </c>
      <c r="B120" s="21">
        <v>116</v>
      </c>
      <c r="C120" s="22">
        <v>33.620690000000003</v>
      </c>
      <c r="D120" s="22">
        <v>37.931033999999997</v>
      </c>
      <c r="E120" s="22">
        <v>22.413792999999998</v>
      </c>
      <c r="F120" s="22">
        <v>4.3103449999999999</v>
      </c>
      <c r="G120" s="22">
        <v>1.7241379999999999</v>
      </c>
      <c r="H120" s="22">
        <v>71.551723999999993</v>
      </c>
      <c r="I120" s="22">
        <v>26.724138</v>
      </c>
    </row>
    <row r="121" spans="1:9" x14ac:dyDescent="0.2">
      <c r="A121" s="20" t="s">
        <v>402</v>
      </c>
      <c r="B121" s="21">
        <v>213</v>
      </c>
      <c r="C121" s="22">
        <v>24.413146000000001</v>
      </c>
      <c r="D121" s="22">
        <v>48.826290999999998</v>
      </c>
      <c r="E121" s="22">
        <v>22.065728</v>
      </c>
      <c r="F121" s="22">
        <v>4.225352</v>
      </c>
      <c r="G121" s="22">
        <v>0.46948400000000001</v>
      </c>
      <c r="H121" s="22">
        <v>73.239436999999995</v>
      </c>
      <c r="I121" s="22">
        <v>26.291080000000001</v>
      </c>
    </row>
    <row r="122" spans="1:9" x14ac:dyDescent="0.2">
      <c r="A122" s="20" t="s">
        <v>397</v>
      </c>
      <c r="B122" s="21">
        <v>828</v>
      </c>
      <c r="C122" s="22">
        <v>31.400966</v>
      </c>
      <c r="D122" s="22">
        <v>44.685989999999997</v>
      </c>
      <c r="E122" s="22">
        <v>19.202898999999999</v>
      </c>
      <c r="F122" s="22">
        <v>2.536232</v>
      </c>
      <c r="G122" s="22">
        <v>2.1739130000000002</v>
      </c>
      <c r="H122" s="22">
        <v>76.086956999999998</v>
      </c>
      <c r="I122" s="22">
        <v>21.739129999999999</v>
      </c>
    </row>
    <row r="123" spans="1:9" x14ac:dyDescent="0.2">
      <c r="A123" s="20" t="s">
        <v>403</v>
      </c>
      <c r="B123" s="21">
        <v>133</v>
      </c>
      <c r="C123" s="22">
        <v>27.819548999999999</v>
      </c>
      <c r="D123" s="22">
        <v>52.631579000000002</v>
      </c>
      <c r="E123" s="22">
        <v>15.037594</v>
      </c>
      <c r="F123" s="22">
        <v>0.75187999999999999</v>
      </c>
      <c r="G123" s="22">
        <v>3.759398</v>
      </c>
      <c r="H123" s="22">
        <v>80.451127999999997</v>
      </c>
      <c r="I123" s="22">
        <v>15.789474</v>
      </c>
    </row>
    <row r="124" spans="1:9" x14ac:dyDescent="0.2">
      <c r="A124" s="20" t="s">
        <v>404</v>
      </c>
      <c r="B124" s="21">
        <v>120</v>
      </c>
      <c r="C124" s="22">
        <v>25</v>
      </c>
      <c r="D124" s="22">
        <v>50</v>
      </c>
      <c r="E124" s="22">
        <v>22.5</v>
      </c>
      <c r="F124" s="22">
        <v>0.83333299999999999</v>
      </c>
      <c r="G124" s="22">
        <v>1.6666669999999999</v>
      </c>
      <c r="H124" s="22">
        <v>75</v>
      </c>
      <c r="I124" s="22">
        <v>23.333333</v>
      </c>
    </row>
    <row r="125" spans="1:9" x14ac:dyDescent="0.2">
      <c r="A125" s="20" t="s">
        <v>405</v>
      </c>
      <c r="B125" s="21">
        <v>246</v>
      </c>
      <c r="C125" s="22">
        <v>29.674797000000002</v>
      </c>
      <c r="D125" s="22">
        <v>45.528455000000001</v>
      </c>
      <c r="E125" s="22">
        <v>19.105691</v>
      </c>
      <c r="F125" s="22">
        <v>4.0650409999999999</v>
      </c>
      <c r="G125" s="22">
        <v>1.6260159999999999</v>
      </c>
      <c r="H125" s="22">
        <v>75.203252000000006</v>
      </c>
      <c r="I125" s="22">
        <v>23.170732000000001</v>
      </c>
    </row>
    <row r="126" spans="1:9" x14ac:dyDescent="0.2">
      <c r="A126" s="20" t="s">
        <v>398</v>
      </c>
      <c r="B126" s="21">
        <v>468</v>
      </c>
      <c r="C126" s="22">
        <v>31.410256</v>
      </c>
      <c r="D126" s="22">
        <v>46.153846000000001</v>
      </c>
      <c r="E126" s="22">
        <v>17.094017000000001</v>
      </c>
      <c r="F126" s="22">
        <v>4.273504</v>
      </c>
      <c r="G126" s="22">
        <v>1.068376</v>
      </c>
      <c r="H126" s="22">
        <v>77.564103000000003</v>
      </c>
      <c r="I126" s="22">
        <v>21.367521</v>
      </c>
    </row>
    <row r="127" spans="1:9" x14ac:dyDescent="0.2">
      <c r="A127" s="20" t="s">
        <v>406</v>
      </c>
      <c r="B127" s="21">
        <v>180</v>
      </c>
      <c r="C127" s="22">
        <v>27.222221999999999</v>
      </c>
      <c r="D127" s="22">
        <v>53.888888999999999</v>
      </c>
      <c r="E127" s="22">
        <v>14.444444000000001</v>
      </c>
      <c r="F127" s="22">
        <v>2.7777780000000001</v>
      </c>
      <c r="G127" s="22">
        <v>1.6666669999999999</v>
      </c>
      <c r="H127" s="22">
        <v>81.111110999999994</v>
      </c>
      <c r="I127" s="22">
        <v>17.222221999999999</v>
      </c>
    </row>
    <row r="128" spans="1:9" x14ac:dyDescent="0.2">
      <c r="A128" s="20" t="s">
        <v>407</v>
      </c>
      <c r="B128" s="21">
        <v>77</v>
      </c>
      <c r="C128" s="22">
        <v>28.571428999999998</v>
      </c>
      <c r="D128" s="22">
        <v>49.350648999999997</v>
      </c>
      <c r="E128" s="22">
        <v>20.779221</v>
      </c>
      <c r="F128" s="22">
        <v>0</v>
      </c>
      <c r="G128" s="22">
        <v>1.2987010000000001</v>
      </c>
      <c r="H128" s="22">
        <v>77.922077999999999</v>
      </c>
      <c r="I128" s="22">
        <v>20.779221</v>
      </c>
    </row>
    <row r="129" spans="1:9" x14ac:dyDescent="0.2">
      <c r="A129" s="33" t="s">
        <v>400</v>
      </c>
      <c r="B129" s="34">
        <v>296</v>
      </c>
      <c r="C129" s="35">
        <v>30.405404999999998</v>
      </c>
      <c r="D129" s="35">
        <v>45.270269999999996</v>
      </c>
      <c r="E129" s="35">
        <v>18.918918999999999</v>
      </c>
      <c r="F129" s="35">
        <v>3.3783780000000001</v>
      </c>
      <c r="G129" s="35">
        <v>2.0270269999999999</v>
      </c>
      <c r="H129" s="35">
        <v>75.675675999999996</v>
      </c>
      <c r="I129" s="35">
        <v>22.297297</v>
      </c>
    </row>
  </sheetData>
  <phoneticPr fontId="2"/>
  <pageMargins left="0.75" right="0.75" top="1" bottom="1" header="0.5" footer="0.5"/>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EE193-152E-46FB-84AC-4C0DC93F19C3}">
  <dimension ref="A1:K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1" x14ac:dyDescent="0.2">
      <c r="A1" s="11" t="s">
        <v>3</v>
      </c>
      <c r="B1" s="7"/>
    </row>
    <row r="2" spans="1:11" x14ac:dyDescent="0.2">
      <c r="A2" s="15" t="str">
        <f xml:space="preserve"> HYPERLINK("#'目次'!B26","[20]")</f>
        <v>[20]</v>
      </c>
      <c r="B2" s="23" t="s">
        <v>334</v>
      </c>
    </row>
    <row r="3" spans="1:11" x14ac:dyDescent="0.2">
      <c r="A3" s="7" t="s">
        <v>3</v>
      </c>
      <c r="B3" s="8" t="s">
        <v>15</v>
      </c>
    </row>
    <row r="4" spans="1:11" x14ac:dyDescent="0.2">
      <c r="A4" s="7" t="s">
        <v>3</v>
      </c>
      <c r="B4" s="8" t="s">
        <v>14</v>
      </c>
    </row>
    <row r="5" spans="1:11" s="18" customFormat="1" ht="25.2" x14ac:dyDescent="0.2">
      <c r="A5" s="16" t="s">
        <v>3</v>
      </c>
      <c r="B5" s="17" t="s">
        <v>335</v>
      </c>
      <c r="C5" s="17" t="s">
        <v>439</v>
      </c>
      <c r="D5" s="17" t="s">
        <v>440</v>
      </c>
      <c r="E5" s="17" t="s">
        <v>441</v>
      </c>
      <c r="F5" s="17" t="s">
        <v>442</v>
      </c>
      <c r="G5" s="17" t="s">
        <v>443</v>
      </c>
      <c r="H5" s="17" t="s">
        <v>444</v>
      </c>
      <c r="I5" s="17" t="s">
        <v>445</v>
      </c>
      <c r="J5" s="17" t="s">
        <v>446</v>
      </c>
      <c r="K5" s="17" t="s">
        <v>366</v>
      </c>
    </row>
    <row r="6" spans="1:11" x14ac:dyDescent="0.2">
      <c r="A6" s="19" t="s">
        <v>338</v>
      </c>
      <c r="B6" s="10">
        <v>2677</v>
      </c>
      <c r="C6" s="13">
        <v>4.7814719999999999</v>
      </c>
      <c r="D6" s="13">
        <v>5.1550240000000001</v>
      </c>
      <c r="E6" s="13">
        <v>4.4452749999999996</v>
      </c>
      <c r="F6" s="13">
        <v>5.3044450000000003</v>
      </c>
      <c r="G6" s="13">
        <v>6.3503920000000003</v>
      </c>
      <c r="H6" s="13">
        <v>7.1722080000000004</v>
      </c>
      <c r="I6" s="13">
        <v>52.484124000000001</v>
      </c>
      <c r="J6" s="13">
        <v>12.812849999999999</v>
      </c>
      <c r="K6" s="13">
        <v>1.49421</v>
      </c>
    </row>
    <row r="7" spans="1:11" x14ac:dyDescent="0.2">
      <c r="A7" s="9" t="s">
        <v>339</v>
      </c>
      <c r="B7" s="9"/>
      <c r="C7" s="9"/>
      <c r="D7" s="9"/>
      <c r="E7" s="9"/>
      <c r="F7" s="9"/>
      <c r="G7" s="9"/>
      <c r="H7" s="9"/>
      <c r="I7" s="9"/>
      <c r="J7" s="9"/>
      <c r="K7" s="9"/>
    </row>
    <row r="8" spans="1:11" x14ac:dyDescent="0.2">
      <c r="A8" s="20" t="s">
        <v>340</v>
      </c>
      <c r="B8" s="21">
        <v>1277</v>
      </c>
      <c r="C8" s="22">
        <v>4.3069689999999996</v>
      </c>
      <c r="D8" s="22">
        <v>5.403289</v>
      </c>
      <c r="E8" s="22">
        <v>4.4635870000000004</v>
      </c>
      <c r="F8" s="22">
        <v>5.32498</v>
      </c>
      <c r="G8" s="22">
        <v>6.108066</v>
      </c>
      <c r="H8" s="22">
        <v>7.9874710000000002</v>
      </c>
      <c r="I8" s="22">
        <v>45.810493000000001</v>
      </c>
      <c r="J8" s="22">
        <v>19.185590999999999</v>
      </c>
      <c r="K8" s="22">
        <v>1.409554</v>
      </c>
    </row>
    <row r="9" spans="1:11" x14ac:dyDescent="0.2">
      <c r="A9" s="20" t="s">
        <v>341</v>
      </c>
      <c r="B9" s="21">
        <v>1400</v>
      </c>
      <c r="C9" s="22">
        <v>5.2142860000000004</v>
      </c>
      <c r="D9" s="22">
        <v>4.9285709999999998</v>
      </c>
      <c r="E9" s="22">
        <v>4.4285709999999998</v>
      </c>
      <c r="F9" s="22">
        <v>5.2857139999999996</v>
      </c>
      <c r="G9" s="22">
        <v>6.5714290000000002</v>
      </c>
      <c r="H9" s="22">
        <v>6.4285709999999998</v>
      </c>
      <c r="I9" s="22">
        <v>58.571429000000002</v>
      </c>
      <c r="J9" s="22">
        <v>7</v>
      </c>
      <c r="K9" s="22">
        <v>1.571429</v>
      </c>
    </row>
    <row r="10" spans="1:11" x14ac:dyDescent="0.2">
      <c r="A10" s="9" t="s">
        <v>342</v>
      </c>
      <c r="B10" s="9"/>
      <c r="C10" s="9"/>
      <c r="D10" s="9"/>
      <c r="E10" s="9"/>
      <c r="F10" s="9"/>
      <c r="G10" s="9"/>
      <c r="H10" s="9"/>
      <c r="I10" s="9"/>
      <c r="J10" s="9"/>
      <c r="K10" s="9"/>
    </row>
    <row r="11" spans="1:11" x14ac:dyDescent="0.2">
      <c r="A11" s="20" t="s">
        <v>343</v>
      </c>
      <c r="B11" s="21">
        <v>610</v>
      </c>
      <c r="C11" s="22">
        <v>6.229508</v>
      </c>
      <c r="D11" s="22">
        <v>6.8852460000000004</v>
      </c>
      <c r="E11" s="22">
        <v>4.7540979999999999</v>
      </c>
      <c r="F11" s="22">
        <v>6.5573769999999998</v>
      </c>
      <c r="G11" s="22">
        <v>5.9016390000000003</v>
      </c>
      <c r="H11" s="22">
        <v>11.639343999999999</v>
      </c>
      <c r="I11" s="22">
        <v>43.442622999999998</v>
      </c>
      <c r="J11" s="22">
        <v>13.770492000000001</v>
      </c>
      <c r="K11" s="22">
        <v>0.81967199999999996</v>
      </c>
    </row>
    <row r="12" spans="1:11" x14ac:dyDescent="0.2">
      <c r="A12" s="20" t="s">
        <v>344</v>
      </c>
      <c r="B12" s="21">
        <v>755</v>
      </c>
      <c r="C12" s="22">
        <v>3.5761590000000001</v>
      </c>
      <c r="D12" s="22">
        <v>5.1655629999999997</v>
      </c>
      <c r="E12" s="22">
        <v>6.4900659999999997</v>
      </c>
      <c r="F12" s="22">
        <v>4.3708609999999997</v>
      </c>
      <c r="G12" s="22">
        <v>8.4768209999999993</v>
      </c>
      <c r="H12" s="22">
        <v>6.7549669999999997</v>
      </c>
      <c r="I12" s="22">
        <v>50.331125999999998</v>
      </c>
      <c r="J12" s="22">
        <v>13.509933999999999</v>
      </c>
      <c r="K12" s="22">
        <v>1.324503</v>
      </c>
    </row>
    <row r="13" spans="1:11" x14ac:dyDescent="0.2">
      <c r="A13" s="20" t="s">
        <v>345</v>
      </c>
      <c r="B13" s="21">
        <v>601</v>
      </c>
      <c r="C13" s="22">
        <v>5.3244590000000001</v>
      </c>
      <c r="D13" s="22">
        <v>4.825291</v>
      </c>
      <c r="E13" s="22">
        <v>4.4925119999999996</v>
      </c>
      <c r="F13" s="22">
        <v>5.6572380000000004</v>
      </c>
      <c r="G13" s="22">
        <v>5.9900169999999999</v>
      </c>
      <c r="H13" s="22">
        <v>5.8236270000000001</v>
      </c>
      <c r="I13" s="22">
        <v>51.247920000000001</v>
      </c>
      <c r="J13" s="22">
        <v>14.808652</v>
      </c>
      <c r="K13" s="22">
        <v>1.8302830000000001</v>
      </c>
    </row>
    <row r="14" spans="1:11" x14ac:dyDescent="0.2">
      <c r="A14" s="20" t="s">
        <v>346</v>
      </c>
      <c r="B14" s="21">
        <v>425</v>
      </c>
      <c r="C14" s="22">
        <v>3.5294120000000002</v>
      </c>
      <c r="D14" s="22">
        <v>4.7058819999999999</v>
      </c>
      <c r="E14" s="22">
        <v>1.8823529999999999</v>
      </c>
      <c r="F14" s="22">
        <v>5.4117649999999999</v>
      </c>
      <c r="G14" s="22">
        <v>5.1764710000000003</v>
      </c>
      <c r="H14" s="22">
        <v>4.7058819999999999</v>
      </c>
      <c r="I14" s="22">
        <v>64</v>
      </c>
      <c r="J14" s="22">
        <v>8.7058820000000008</v>
      </c>
      <c r="K14" s="22">
        <v>1.8823529999999999</v>
      </c>
    </row>
    <row r="15" spans="1:11" x14ac:dyDescent="0.2">
      <c r="A15" s="20" t="s">
        <v>347</v>
      </c>
      <c r="B15" s="21">
        <v>217</v>
      </c>
      <c r="C15" s="22">
        <v>4.608295</v>
      </c>
      <c r="D15" s="22">
        <v>2.764977</v>
      </c>
      <c r="E15" s="22">
        <v>2.764977</v>
      </c>
      <c r="F15" s="22">
        <v>5.0691240000000004</v>
      </c>
      <c r="G15" s="22">
        <v>4.1474650000000004</v>
      </c>
      <c r="H15" s="22">
        <v>5.9907830000000004</v>
      </c>
      <c r="I15" s="22">
        <v>62.672811000000003</v>
      </c>
      <c r="J15" s="22">
        <v>10.138249</v>
      </c>
      <c r="K15" s="22">
        <v>1.843318</v>
      </c>
    </row>
    <row r="16" spans="1:11" x14ac:dyDescent="0.2">
      <c r="A16" s="20" t="s">
        <v>348</v>
      </c>
      <c r="B16" s="21">
        <v>56</v>
      </c>
      <c r="C16" s="22">
        <v>7.1428570000000002</v>
      </c>
      <c r="D16" s="22">
        <v>0</v>
      </c>
      <c r="E16" s="22">
        <v>0</v>
      </c>
      <c r="F16" s="22">
        <v>1.785714</v>
      </c>
      <c r="G16" s="22">
        <v>5.3571429999999998</v>
      </c>
      <c r="H16" s="22">
        <v>3.5714290000000002</v>
      </c>
      <c r="I16" s="22">
        <v>66.071428999999995</v>
      </c>
      <c r="J16" s="22">
        <v>12.5</v>
      </c>
      <c r="K16" s="22">
        <v>3.5714290000000002</v>
      </c>
    </row>
    <row r="17" spans="1:11" x14ac:dyDescent="0.2">
      <c r="A17" s="20" t="s">
        <v>349</v>
      </c>
      <c r="B17" s="21">
        <v>13</v>
      </c>
      <c r="C17" s="22">
        <v>15.384615</v>
      </c>
      <c r="D17" s="22">
        <v>15.384615</v>
      </c>
      <c r="E17" s="22">
        <v>0</v>
      </c>
      <c r="F17" s="22">
        <v>0</v>
      </c>
      <c r="G17" s="22">
        <v>0</v>
      </c>
      <c r="H17" s="22">
        <v>0</v>
      </c>
      <c r="I17" s="22">
        <v>53.846153999999999</v>
      </c>
      <c r="J17" s="22">
        <v>15.384615</v>
      </c>
      <c r="K17" s="22">
        <v>0</v>
      </c>
    </row>
    <row r="18" spans="1:11" x14ac:dyDescent="0.2">
      <c r="A18" s="20" t="s">
        <v>350</v>
      </c>
      <c r="B18" s="21">
        <v>1365</v>
      </c>
      <c r="C18" s="22">
        <v>4.7619049999999996</v>
      </c>
      <c r="D18" s="22">
        <v>5.9340659999999996</v>
      </c>
      <c r="E18" s="22">
        <v>5.7142860000000004</v>
      </c>
      <c r="F18" s="22">
        <v>5.3479850000000004</v>
      </c>
      <c r="G18" s="22">
        <v>7.3260069999999997</v>
      </c>
      <c r="H18" s="22">
        <v>8.9377289999999991</v>
      </c>
      <c r="I18" s="22">
        <v>47.252746999999999</v>
      </c>
      <c r="J18" s="22">
        <v>13.626374</v>
      </c>
      <c r="K18" s="22">
        <v>1.0989009999999999</v>
      </c>
    </row>
    <row r="19" spans="1:11" x14ac:dyDescent="0.2">
      <c r="A19" s="20" t="s">
        <v>351</v>
      </c>
      <c r="B19" s="21">
        <v>1026</v>
      </c>
      <c r="C19" s="22">
        <v>4.5808970000000002</v>
      </c>
      <c r="D19" s="22">
        <v>4.7758279999999997</v>
      </c>
      <c r="E19" s="22">
        <v>3.4113060000000002</v>
      </c>
      <c r="F19" s="22">
        <v>5.5555560000000002</v>
      </c>
      <c r="G19" s="22">
        <v>5.6530209999999999</v>
      </c>
      <c r="H19" s="22">
        <v>5.3606239999999996</v>
      </c>
      <c r="I19" s="22">
        <v>56.530214000000001</v>
      </c>
      <c r="J19" s="22">
        <v>12.280702</v>
      </c>
      <c r="K19" s="22">
        <v>1.8518520000000001</v>
      </c>
    </row>
    <row r="20" spans="1:11" x14ac:dyDescent="0.2">
      <c r="A20" s="20" t="s">
        <v>352</v>
      </c>
      <c r="B20" s="21">
        <v>286</v>
      </c>
      <c r="C20" s="22">
        <v>5.5944060000000002</v>
      </c>
      <c r="D20" s="22">
        <v>2.7972030000000001</v>
      </c>
      <c r="E20" s="22">
        <v>2.0979019999999999</v>
      </c>
      <c r="F20" s="22">
        <v>4.1958039999999999</v>
      </c>
      <c r="G20" s="22">
        <v>4.1958039999999999</v>
      </c>
      <c r="H20" s="22">
        <v>5.2447549999999996</v>
      </c>
      <c r="I20" s="22">
        <v>62.937063000000002</v>
      </c>
      <c r="J20" s="22">
        <v>10.839161000000001</v>
      </c>
      <c r="K20" s="22">
        <v>2.0979019999999999</v>
      </c>
    </row>
    <row r="21" spans="1:11" x14ac:dyDescent="0.2">
      <c r="A21" s="20" t="s">
        <v>353</v>
      </c>
      <c r="B21" s="21">
        <v>1312</v>
      </c>
      <c r="C21" s="22">
        <v>4.8018289999999997</v>
      </c>
      <c r="D21" s="22">
        <v>4.3445119999999999</v>
      </c>
      <c r="E21" s="22">
        <v>3.125</v>
      </c>
      <c r="F21" s="22">
        <v>5.2591460000000003</v>
      </c>
      <c r="G21" s="22">
        <v>5.3353659999999996</v>
      </c>
      <c r="H21" s="22">
        <v>5.3353659999999996</v>
      </c>
      <c r="I21" s="22">
        <v>57.926828999999998</v>
      </c>
      <c r="J21" s="22">
        <v>11.966462999999999</v>
      </c>
      <c r="K21" s="22">
        <v>1.9054880000000001</v>
      </c>
    </row>
    <row r="22" spans="1:11" x14ac:dyDescent="0.2">
      <c r="A22" s="9" t="s">
        <v>354</v>
      </c>
      <c r="B22" s="10">
        <v>298</v>
      </c>
      <c r="C22" s="13">
        <v>7.0469799999999996</v>
      </c>
      <c r="D22" s="13">
        <v>6.7114089999999997</v>
      </c>
      <c r="E22" s="13">
        <v>4.3624159999999996</v>
      </c>
      <c r="F22" s="13">
        <v>5.3691279999999999</v>
      </c>
      <c r="G22" s="13">
        <v>6.375839</v>
      </c>
      <c r="H22" s="13">
        <v>14.093959999999999</v>
      </c>
      <c r="I22" s="13">
        <v>36.241610999999999</v>
      </c>
      <c r="J22" s="13">
        <v>19.463087000000002</v>
      </c>
      <c r="K22" s="13">
        <v>0.33556999999999998</v>
      </c>
    </row>
    <row r="23" spans="1:11" x14ac:dyDescent="0.2">
      <c r="A23" s="20" t="s">
        <v>344</v>
      </c>
      <c r="B23" s="21">
        <v>388</v>
      </c>
      <c r="C23" s="22">
        <v>3.8659789999999998</v>
      </c>
      <c r="D23" s="22">
        <v>5.4123710000000003</v>
      </c>
      <c r="E23" s="22">
        <v>6.4432989999999997</v>
      </c>
      <c r="F23" s="22">
        <v>4.8969069999999997</v>
      </c>
      <c r="G23" s="22">
        <v>8.5051550000000002</v>
      </c>
      <c r="H23" s="22">
        <v>6.9587630000000003</v>
      </c>
      <c r="I23" s="22">
        <v>43.556700999999997</v>
      </c>
      <c r="J23" s="22">
        <v>19.329896999999999</v>
      </c>
      <c r="K23" s="22">
        <v>1.0309280000000001</v>
      </c>
    </row>
    <row r="24" spans="1:11" x14ac:dyDescent="0.2">
      <c r="A24" s="20" t="s">
        <v>345</v>
      </c>
      <c r="B24" s="21">
        <v>299</v>
      </c>
      <c r="C24" s="22">
        <v>4.0133780000000003</v>
      </c>
      <c r="D24" s="22">
        <v>6.0200670000000001</v>
      </c>
      <c r="E24" s="22">
        <v>4.0133780000000003</v>
      </c>
      <c r="F24" s="22">
        <v>5.685619</v>
      </c>
      <c r="G24" s="22">
        <v>4.6822739999999996</v>
      </c>
      <c r="H24" s="22">
        <v>7.0234110000000003</v>
      </c>
      <c r="I24" s="22">
        <v>44.147157</v>
      </c>
      <c r="J24" s="22">
        <v>21.739129999999999</v>
      </c>
      <c r="K24" s="22">
        <v>2.6755849999999999</v>
      </c>
    </row>
    <row r="25" spans="1:11" x14ac:dyDescent="0.2">
      <c r="A25" s="20" t="s">
        <v>346</v>
      </c>
      <c r="B25" s="21">
        <v>192</v>
      </c>
      <c r="C25" s="22">
        <v>1.0416669999999999</v>
      </c>
      <c r="D25" s="22">
        <v>4.1666670000000003</v>
      </c>
      <c r="E25" s="22">
        <v>2.6041669999999999</v>
      </c>
      <c r="F25" s="22">
        <v>5.7291670000000003</v>
      </c>
      <c r="G25" s="22">
        <v>4.6875</v>
      </c>
      <c r="H25" s="22">
        <v>3.6458330000000001</v>
      </c>
      <c r="I25" s="22">
        <v>62.5</v>
      </c>
      <c r="J25" s="22">
        <v>14.0625</v>
      </c>
      <c r="K25" s="22">
        <v>1.5625</v>
      </c>
    </row>
    <row r="26" spans="1:11" x14ac:dyDescent="0.2">
      <c r="A26" s="20" t="s">
        <v>347</v>
      </c>
      <c r="B26" s="21">
        <v>77</v>
      </c>
      <c r="C26" s="22">
        <v>2.5974029999999999</v>
      </c>
      <c r="D26" s="22">
        <v>1.2987010000000001</v>
      </c>
      <c r="E26" s="22">
        <v>2.5974029999999999</v>
      </c>
      <c r="F26" s="22">
        <v>6.493506</v>
      </c>
      <c r="G26" s="22">
        <v>3.8961039999999998</v>
      </c>
      <c r="H26" s="22">
        <v>5.1948049999999997</v>
      </c>
      <c r="I26" s="22">
        <v>55.844155999999998</v>
      </c>
      <c r="J26" s="22">
        <v>20.779221</v>
      </c>
      <c r="K26" s="22">
        <v>1.2987010000000001</v>
      </c>
    </row>
    <row r="27" spans="1:11" x14ac:dyDescent="0.2">
      <c r="A27" s="20" t="s">
        <v>348</v>
      </c>
      <c r="B27" s="21">
        <v>19</v>
      </c>
      <c r="C27" s="22">
        <v>10.526316</v>
      </c>
      <c r="D27" s="22">
        <v>0</v>
      </c>
      <c r="E27" s="22">
        <v>0</v>
      </c>
      <c r="F27" s="22">
        <v>0</v>
      </c>
      <c r="G27" s="22">
        <v>0</v>
      </c>
      <c r="H27" s="22">
        <v>5.2631579999999998</v>
      </c>
      <c r="I27" s="22">
        <v>57.894736999999999</v>
      </c>
      <c r="J27" s="22">
        <v>21.052631999999999</v>
      </c>
      <c r="K27" s="22">
        <v>5.2631579999999998</v>
      </c>
    </row>
    <row r="28" spans="1:11" x14ac:dyDescent="0.2">
      <c r="A28" s="20" t="s">
        <v>349</v>
      </c>
      <c r="B28" s="21">
        <v>4</v>
      </c>
      <c r="C28" s="22">
        <v>25</v>
      </c>
      <c r="D28" s="22">
        <v>25</v>
      </c>
      <c r="E28" s="22">
        <v>0</v>
      </c>
      <c r="F28" s="22">
        <v>0</v>
      </c>
      <c r="G28" s="22">
        <v>0</v>
      </c>
      <c r="H28" s="22">
        <v>0</v>
      </c>
      <c r="I28" s="22">
        <v>50</v>
      </c>
      <c r="J28" s="22">
        <v>0</v>
      </c>
      <c r="K28" s="22">
        <v>0</v>
      </c>
    </row>
    <row r="29" spans="1:11" x14ac:dyDescent="0.2">
      <c r="A29" s="20" t="s">
        <v>350</v>
      </c>
      <c r="B29" s="21">
        <v>686</v>
      </c>
      <c r="C29" s="22">
        <v>5.2478129999999998</v>
      </c>
      <c r="D29" s="22">
        <v>5.9766760000000003</v>
      </c>
      <c r="E29" s="22">
        <v>5.5393590000000001</v>
      </c>
      <c r="F29" s="22">
        <v>5.1020409999999998</v>
      </c>
      <c r="G29" s="22">
        <v>7.5801749999999997</v>
      </c>
      <c r="H29" s="22">
        <v>10.058309</v>
      </c>
      <c r="I29" s="22">
        <v>40.379009000000003</v>
      </c>
      <c r="J29" s="22">
        <v>19.387754999999999</v>
      </c>
      <c r="K29" s="22">
        <v>0.72886300000000004</v>
      </c>
    </row>
    <row r="30" spans="1:11" x14ac:dyDescent="0.2">
      <c r="A30" s="20" t="s">
        <v>351</v>
      </c>
      <c r="B30" s="21">
        <v>491</v>
      </c>
      <c r="C30" s="22">
        <v>2.851324</v>
      </c>
      <c r="D30" s="22">
        <v>5.2953159999999997</v>
      </c>
      <c r="E30" s="22">
        <v>3.4623219999999999</v>
      </c>
      <c r="F30" s="22">
        <v>5.7026479999999999</v>
      </c>
      <c r="G30" s="22">
        <v>4.6843180000000002</v>
      </c>
      <c r="H30" s="22">
        <v>5.7026479999999999</v>
      </c>
      <c r="I30" s="22">
        <v>51.323829000000003</v>
      </c>
      <c r="J30" s="22">
        <v>18.737271</v>
      </c>
      <c r="K30" s="22">
        <v>2.240326</v>
      </c>
    </row>
    <row r="31" spans="1:11" x14ac:dyDescent="0.2">
      <c r="A31" s="20" t="s">
        <v>352</v>
      </c>
      <c r="B31" s="21">
        <v>100</v>
      </c>
      <c r="C31" s="22">
        <v>5</v>
      </c>
      <c r="D31" s="22">
        <v>2</v>
      </c>
      <c r="E31" s="22">
        <v>2</v>
      </c>
      <c r="F31" s="22">
        <v>5</v>
      </c>
      <c r="G31" s="22">
        <v>3</v>
      </c>
      <c r="H31" s="22">
        <v>5</v>
      </c>
      <c r="I31" s="22">
        <v>56</v>
      </c>
      <c r="J31" s="22">
        <v>20</v>
      </c>
      <c r="K31" s="22">
        <v>2</v>
      </c>
    </row>
    <row r="32" spans="1:11" x14ac:dyDescent="0.2">
      <c r="A32" s="20" t="s">
        <v>353</v>
      </c>
      <c r="B32" s="21">
        <v>591</v>
      </c>
      <c r="C32" s="22">
        <v>3.21489</v>
      </c>
      <c r="D32" s="22">
        <v>4.7377330000000004</v>
      </c>
      <c r="E32" s="22">
        <v>3.21489</v>
      </c>
      <c r="F32" s="22">
        <v>5.5837560000000002</v>
      </c>
      <c r="G32" s="22">
        <v>4.3993229999999999</v>
      </c>
      <c r="H32" s="22">
        <v>5.5837560000000002</v>
      </c>
      <c r="I32" s="22">
        <v>52.115059000000002</v>
      </c>
      <c r="J32" s="22">
        <v>18.950931000000001</v>
      </c>
      <c r="K32" s="22">
        <v>2.199662</v>
      </c>
    </row>
    <row r="33" spans="1:11" x14ac:dyDescent="0.2">
      <c r="A33" s="9" t="s">
        <v>355</v>
      </c>
      <c r="B33" s="10">
        <v>312</v>
      </c>
      <c r="C33" s="13">
        <v>5.4487180000000004</v>
      </c>
      <c r="D33" s="13">
        <v>7.0512819999999996</v>
      </c>
      <c r="E33" s="13">
        <v>5.1282050000000003</v>
      </c>
      <c r="F33" s="13">
        <v>7.6923079999999997</v>
      </c>
      <c r="G33" s="13">
        <v>5.4487180000000004</v>
      </c>
      <c r="H33" s="13">
        <v>9.2948719999999998</v>
      </c>
      <c r="I33" s="13">
        <v>50.320512999999998</v>
      </c>
      <c r="J33" s="13">
        <v>8.3333329999999997</v>
      </c>
      <c r="K33" s="13">
        <v>1.2820510000000001</v>
      </c>
    </row>
    <row r="34" spans="1:11" x14ac:dyDescent="0.2">
      <c r="A34" s="20" t="s">
        <v>344</v>
      </c>
      <c r="B34" s="21">
        <v>367</v>
      </c>
      <c r="C34" s="22">
        <v>3.269755</v>
      </c>
      <c r="D34" s="22">
        <v>4.9046320000000003</v>
      </c>
      <c r="E34" s="22">
        <v>6.5395099999999999</v>
      </c>
      <c r="F34" s="22">
        <v>3.8147139999999999</v>
      </c>
      <c r="G34" s="22">
        <v>8.446866</v>
      </c>
      <c r="H34" s="22">
        <v>6.5395099999999999</v>
      </c>
      <c r="I34" s="22">
        <v>57.493188000000004</v>
      </c>
      <c r="J34" s="22">
        <v>7.356948</v>
      </c>
      <c r="K34" s="22">
        <v>1.6348769999999999</v>
      </c>
    </row>
    <row r="35" spans="1:11" x14ac:dyDescent="0.2">
      <c r="A35" s="20" t="s">
        <v>345</v>
      </c>
      <c r="B35" s="21">
        <v>302</v>
      </c>
      <c r="C35" s="22">
        <v>6.6225170000000002</v>
      </c>
      <c r="D35" s="22">
        <v>3.6423839999999998</v>
      </c>
      <c r="E35" s="22">
        <v>4.9668869999999998</v>
      </c>
      <c r="F35" s="22">
        <v>5.6291390000000003</v>
      </c>
      <c r="G35" s="22">
        <v>7.2847679999999997</v>
      </c>
      <c r="H35" s="22">
        <v>4.6357619999999997</v>
      </c>
      <c r="I35" s="22">
        <v>58.278146</v>
      </c>
      <c r="J35" s="22">
        <v>7.9470200000000002</v>
      </c>
      <c r="K35" s="22">
        <v>0.99337699999999995</v>
      </c>
    </row>
    <row r="36" spans="1:11" x14ac:dyDescent="0.2">
      <c r="A36" s="20" t="s">
        <v>346</v>
      </c>
      <c r="B36" s="21">
        <v>233</v>
      </c>
      <c r="C36" s="22">
        <v>5.5793990000000004</v>
      </c>
      <c r="D36" s="22">
        <v>5.1502150000000002</v>
      </c>
      <c r="E36" s="22">
        <v>1.2875540000000001</v>
      </c>
      <c r="F36" s="22">
        <v>5.1502150000000002</v>
      </c>
      <c r="G36" s="22">
        <v>5.5793990000000004</v>
      </c>
      <c r="H36" s="22">
        <v>5.5793990000000004</v>
      </c>
      <c r="I36" s="22">
        <v>65.236052000000001</v>
      </c>
      <c r="J36" s="22">
        <v>4.2918450000000004</v>
      </c>
      <c r="K36" s="22">
        <v>2.1459229999999998</v>
      </c>
    </row>
    <row r="37" spans="1:11" x14ac:dyDescent="0.2">
      <c r="A37" s="20" t="s">
        <v>347</v>
      </c>
      <c r="B37" s="21">
        <v>140</v>
      </c>
      <c r="C37" s="22">
        <v>5.7142860000000004</v>
      </c>
      <c r="D37" s="22">
        <v>3.5714290000000002</v>
      </c>
      <c r="E37" s="22">
        <v>2.8571430000000002</v>
      </c>
      <c r="F37" s="22">
        <v>4.2857139999999996</v>
      </c>
      <c r="G37" s="22">
        <v>4.2857139999999996</v>
      </c>
      <c r="H37" s="22">
        <v>6.4285709999999998</v>
      </c>
      <c r="I37" s="22">
        <v>66.428571000000005</v>
      </c>
      <c r="J37" s="22">
        <v>4.2857139999999996</v>
      </c>
      <c r="K37" s="22">
        <v>2.1428569999999998</v>
      </c>
    </row>
    <row r="38" spans="1:11" x14ac:dyDescent="0.2">
      <c r="A38" s="20" t="s">
        <v>348</v>
      </c>
      <c r="B38" s="21">
        <v>37</v>
      </c>
      <c r="C38" s="22">
        <v>5.405405</v>
      </c>
      <c r="D38" s="22">
        <v>0</v>
      </c>
      <c r="E38" s="22">
        <v>0</v>
      </c>
      <c r="F38" s="22">
        <v>2.7027030000000001</v>
      </c>
      <c r="G38" s="22">
        <v>8.1081079999999996</v>
      </c>
      <c r="H38" s="22">
        <v>2.7027030000000001</v>
      </c>
      <c r="I38" s="22">
        <v>70.270269999999996</v>
      </c>
      <c r="J38" s="22">
        <v>8.1081079999999996</v>
      </c>
      <c r="K38" s="22">
        <v>2.7027030000000001</v>
      </c>
    </row>
    <row r="39" spans="1:11" x14ac:dyDescent="0.2">
      <c r="A39" s="20" t="s">
        <v>349</v>
      </c>
      <c r="B39" s="21">
        <v>9</v>
      </c>
      <c r="C39" s="22">
        <v>11.111110999999999</v>
      </c>
      <c r="D39" s="22">
        <v>11.111110999999999</v>
      </c>
      <c r="E39" s="22">
        <v>0</v>
      </c>
      <c r="F39" s="22">
        <v>0</v>
      </c>
      <c r="G39" s="22">
        <v>0</v>
      </c>
      <c r="H39" s="22">
        <v>0</v>
      </c>
      <c r="I39" s="22">
        <v>55.555556000000003</v>
      </c>
      <c r="J39" s="22">
        <v>22.222221999999999</v>
      </c>
      <c r="K39" s="22">
        <v>0</v>
      </c>
    </row>
    <row r="40" spans="1:11" x14ac:dyDescent="0.2">
      <c r="A40" s="20" t="s">
        <v>350</v>
      </c>
      <c r="B40" s="21">
        <v>679</v>
      </c>
      <c r="C40" s="22">
        <v>4.2709869999999999</v>
      </c>
      <c r="D40" s="22">
        <v>5.8910159999999996</v>
      </c>
      <c r="E40" s="22">
        <v>5.8910159999999996</v>
      </c>
      <c r="F40" s="22">
        <v>5.5964650000000002</v>
      </c>
      <c r="G40" s="22">
        <v>7.0692190000000004</v>
      </c>
      <c r="H40" s="22">
        <v>7.8055960000000004</v>
      </c>
      <c r="I40" s="22">
        <v>54.197349000000003</v>
      </c>
      <c r="J40" s="22">
        <v>7.8055960000000004</v>
      </c>
      <c r="K40" s="22">
        <v>1.4727539999999999</v>
      </c>
    </row>
    <row r="41" spans="1:11" x14ac:dyDescent="0.2">
      <c r="A41" s="20" t="s">
        <v>351</v>
      </c>
      <c r="B41" s="21">
        <v>535</v>
      </c>
      <c r="C41" s="22">
        <v>6.1682240000000004</v>
      </c>
      <c r="D41" s="22">
        <v>4.2990649999999997</v>
      </c>
      <c r="E41" s="22">
        <v>3.3644859999999999</v>
      </c>
      <c r="F41" s="22">
        <v>5.4205610000000002</v>
      </c>
      <c r="G41" s="22">
        <v>6.5420559999999996</v>
      </c>
      <c r="H41" s="22">
        <v>5.046729</v>
      </c>
      <c r="I41" s="22">
        <v>61.308411</v>
      </c>
      <c r="J41" s="22">
        <v>6.3551399999999996</v>
      </c>
      <c r="K41" s="22">
        <v>1.4953270000000001</v>
      </c>
    </row>
    <row r="42" spans="1:11" x14ac:dyDescent="0.2">
      <c r="A42" s="20" t="s">
        <v>352</v>
      </c>
      <c r="B42" s="21">
        <v>186</v>
      </c>
      <c r="C42" s="22">
        <v>5.9139780000000002</v>
      </c>
      <c r="D42" s="22">
        <v>3.225806</v>
      </c>
      <c r="E42" s="22">
        <v>2.1505380000000001</v>
      </c>
      <c r="F42" s="22">
        <v>3.7634409999999998</v>
      </c>
      <c r="G42" s="22">
        <v>4.8387099999999998</v>
      </c>
      <c r="H42" s="22">
        <v>5.3763439999999996</v>
      </c>
      <c r="I42" s="22">
        <v>66.666667000000004</v>
      </c>
      <c r="J42" s="22">
        <v>5.9139780000000002</v>
      </c>
      <c r="K42" s="22">
        <v>2.1505380000000001</v>
      </c>
    </row>
    <row r="43" spans="1:11" x14ac:dyDescent="0.2">
      <c r="A43" s="20" t="s">
        <v>353</v>
      </c>
      <c r="B43" s="21">
        <v>721</v>
      </c>
      <c r="C43" s="22">
        <v>6.1026350000000003</v>
      </c>
      <c r="D43" s="22">
        <v>4.0221910000000003</v>
      </c>
      <c r="E43" s="22">
        <v>3.0513180000000002</v>
      </c>
      <c r="F43" s="22">
        <v>4.9930649999999996</v>
      </c>
      <c r="G43" s="22">
        <v>6.1026350000000003</v>
      </c>
      <c r="H43" s="22">
        <v>5.131761</v>
      </c>
      <c r="I43" s="22">
        <v>62.690707000000003</v>
      </c>
      <c r="J43" s="22">
        <v>6.2413309999999997</v>
      </c>
      <c r="K43" s="22">
        <v>1.664355</v>
      </c>
    </row>
    <row r="44" spans="1:11" x14ac:dyDescent="0.2">
      <c r="A44" s="9" t="s">
        <v>356</v>
      </c>
      <c r="B44" s="9"/>
      <c r="C44" s="9"/>
      <c r="D44" s="9"/>
      <c r="E44" s="9"/>
      <c r="F44" s="9"/>
      <c r="G44" s="9"/>
      <c r="H44" s="9"/>
      <c r="I44" s="9"/>
      <c r="J44" s="9"/>
      <c r="K44" s="9"/>
    </row>
    <row r="45" spans="1:11" x14ac:dyDescent="0.2">
      <c r="A45" s="20" t="s">
        <v>357</v>
      </c>
      <c r="B45" s="21">
        <v>138</v>
      </c>
      <c r="C45" s="22">
        <v>9.4202899999999996</v>
      </c>
      <c r="D45" s="22">
        <v>9.4202899999999996</v>
      </c>
      <c r="E45" s="22">
        <v>5.7971009999999996</v>
      </c>
      <c r="F45" s="22">
        <v>6.5217390000000002</v>
      </c>
      <c r="G45" s="22">
        <v>4.3478260000000004</v>
      </c>
      <c r="H45" s="22">
        <v>7.9710140000000003</v>
      </c>
      <c r="I45" s="22">
        <v>35.507246000000002</v>
      </c>
      <c r="J45" s="22">
        <v>18.840579999999999</v>
      </c>
      <c r="K45" s="22">
        <v>2.1739130000000002</v>
      </c>
    </row>
    <row r="46" spans="1:11" x14ac:dyDescent="0.2">
      <c r="A46" s="20" t="s">
        <v>328</v>
      </c>
      <c r="B46" s="21">
        <v>1747</v>
      </c>
      <c r="C46" s="22">
        <v>2.8620489999999998</v>
      </c>
      <c r="D46" s="22">
        <v>3.9496280000000001</v>
      </c>
      <c r="E46" s="22">
        <v>3.8923869999999998</v>
      </c>
      <c r="F46" s="22">
        <v>4.6937610000000003</v>
      </c>
      <c r="G46" s="22">
        <v>7.0978820000000002</v>
      </c>
      <c r="H46" s="22">
        <v>7.2696050000000003</v>
      </c>
      <c r="I46" s="22">
        <v>54.665140000000001</v>
      </c>
      <c r="J46" s="22">
        <v>14.024041</v>
      </c>
      <c r="K46" s="22">
        <v>1.545507</v>
      </c>
    </row>
    <row r="47" spans="1:11" x14ac:dyDescent="0.2">
      <c r="A47" s="20" t="s">
        <v>329</v>
      </c>
      <c r="B47" s="21">
        <v>191</v>
      </c>
      <c r="C47" s="22">
        <v>12.041885000000001</v>
      </c>
      <c r="D47" s="22">
        <v>14.136126000000001</v>
      </c>
      <c r="E47" s="22">
        <v>10.471204</v>
      </c>
      <c r="F47" s="22">
        <v>10.994764</v>
      </c>
      <c r="G47" s="22">
        <v>8.3769629999999999</v>
      </c>
      <c r="H47" s="22">
        <v>6.8062829999999996</v>
      </c>
      <c r="I47" s="22">
        <v>26.17801</v>
      </c>
      <c r="J47" s="22">
        <v>8.9005240000000008</v>
      </c>
      <c r="K47" s="22">
        <v>2.0942409999999998</v>
      </c>
    </row>
    <row r="48" spans="1:11" x14ac:dyDescent="0.2">
      <c r="A48" s="20" t="s">
        <v>330</v>
      </c>
      <c r="B48" s="21">
        <v>544</v>
      </c>
      <c r="C48" s="22">
        <v>7.5367649999999999</v>
      </c>
      <c r="D48" s="22">
        <v>4.5955880000000002</v>
      </c>
      <c r="E48" s="22">
        <v>3.4926469999999998</v>
      </c>
      <c r="F48" s="22">
        <v>5.1470589999999996</v>
      </c>
      <c r="G48" s="22">
        <v>4.2279410000000004</v>
      </c>
      <c r="H48" s="22">
        <v>6.0661759999999996</v>
      </c>
      <c r="I48" s="22">
        <v>59.007353000000002</v>
      </c>
      <c r="J48" s="22">
        <v>8.8235290000000006</v>
      </c>
      <c r="K48" s="22">
        <v>1.1029409999999999</v>
      </c>
    </row>
    <row r="49" spans="1:11" x14ac:dyDescent="0.2">
      <c r="A49" s="20" t="s">
        <v>358</v>
      </c>
      <c r="B49" s="21">
        <v>57</v>
      </c>
      <c r="C49" s="22">
        <v>1.754386</v>
      </c>
      <c r="D49" s="22">
        <v>7.017544</v>
      </c>
      <c r="E49" s="22">
        <v>7.017544</v>
      </c>
      <c r="F49" s="22">
        <v>3.508772</v>
      </c>
      <c r="G49" s="22">
        <v>1.754386</v>
      </c>
      <c r="H49" s="22">
        <v>14.035088</v>
      </c>
      <c r="I49" s="22">
        <v>52.631579000000002</v>
      </c>
      <c r="J49" s="22">
        <v>12.280702</v>
      </c>
      <c r="K49" s="22">
        <v>0</v>
      </c>
    </row>
    <row r="50" spans="1:11" x14ac:dyDescent="0.2">
      <c r="A50" s="9" t="s">
        <v>359</v>
      </c>
      <c r="B50" s="10">
        <v>89</v>
      </c>
      <c r="C50" s="13">
        <v>12.359551</v>
      </c>
      <c r="D50" s="13">
        <v>10.112360000000001</v>
      </c>
      <c r="E50" s="13">
        <v>4.4943819999999999</v>
      </c>
      <c r="F50" s="13">
        <v>8.9887639999999998</v>
      </c>
      <c r="G50" s="13">
        <v>4.4943819999999999</v>
      </c>
      <c r="H50" s="13">
        <v>5.6179779999999999</v>
      </c>
      <c r="I50" s="13">
        <v>32.584269999999997</v>
      </c>
      <c r="J50" s="13">
        <v>20.224719</v>
      </c>
      <c r="K50" s="13">
        <v>1.123596</v>
      </c>
    </row>
    <row r="51" spans="1:11" x14ac:dyDescent="0.2">
      <c r="A51" s="20" t="s">
        <v>331</v>
      </c>
      <c r="B51" s="21">
        <v>977</v>
      </c>
      <c r="C51" s="22">
        <v>2.8659159999999999</v>
      </c>
      <c r="D51" s="22">
        <v>4.2988739999999996</v>
      </c>
      <c r="E51" s="22">
        <v>4.2988739999999996</v>
      </c>
      <c r="F51" s="22">
        <v>4.9129990000000001</v>
      </c>
      <c r="G51" s="22">
        <v>6.5506650000000004</v>
      </c>
      <c r="H51" s="22">
        <v>8.4953939999999992</v>
      </c>
      <c r="I51" s="22">
        <v>47.799385999999998</v>
      </c>
      <c r="J51" s="22">
        <v>19.344933000000001</v>
      </c>
      <c r="K51" s="22">
        <v>1.432958</v>
      </c>
    </row>
    <row r="52" spans="1:11" x14ac:dyDescent="0.2">
      <c r="A52" s="20" t="s">
        <v>332</v>
      </c>
      <c r="B52" s="21">
        <v>73</v>
      </c>
      <c r="C52" s="22">
        <v>10.958904</v>
      </c>
      <c r="D52" s="22">
        <v>16.438355999999999</v>
      </c>
      <c r="E52" s="22">
        <v>9.5890409999999999</v>
      </c>
      <c r="F52" s="22">
        <v>8.2191779999999994</v>
      </c>
      <c r="G52" s="22">
        <v>10.958904</v>
      </c>
      <c r="H52" s="22">
        <v>4.1095889999999997</v>
      </c>
      <c r="I52" s="22">
        <v>26.027397000000001</v>
      </c>
      <c r="J52" s="22">
        <v>10.958904</v>
      </c>
      <c r="K52" s="22">
        <v>2.7397260000000001</v>
      </c>
    </row>
    <row r="53" spans="1:11" x14ac:dyDescent="0.2">
      <c r="A53" s="20" t="s">
        <v>333</v>
      </c>
      <c r="B53" s="21">
        <v>108</v>
      </c>
      <c r="C53" s="22">
        <v>7.4074070000000001</v>
      </c>
      <c r="D53" s="22">
        <v>3.7037040000000001</v>
      </c>
      <c r="E53" s="22">
        <v>2.7777780000000001</v>
      </c>
      <c r="F53" s="22">
        <v>4.6296299999999997</v>
      </c>
      <c r="G53" s="22">
        <v>0.92592600000000003</v>
      </c>
      <c r="H53" s="22">
        <v>6.4814809999999996</v>
      </c>
      <c r="I53" s="22">
        <v>50.925925999999997</v>
      </c>
      <c r="J53" s="22">
        <v>22.222221999999999</v>
      </c>
      <c r="K53" s="22">
        <v>0.92592600000000003</v>
      </c>
    </row>
    <row r="54" spans="1:11" x14ac:dyDescent="0.2">
      <c r="A54" s="20" t="s">
        <v>358</v>
      </c>
      <c r="B54" s="21">
        <v>30</v>
      </c>
      <c r="C54" s="22">
        <v>0</v>
      </c>
      <c r="D54" s="22">
        <v>6.6666670000000003</v>
      </c>
      <c r="E54" s="22">
        <v>3.3333330000000001</v>
      </c>
      <c r="F54" s="22">
        <v>3.3333330000000001</v>
      </c>
      <c r="G54" s="22">
        <v>3.3333330000000001</v>
      </c>
      <c r="H54" s="22">
        <v>13.333333</v>
      </c>
      <c r="I54" s="22">
        <v>50</v>
      </c>
      <c r="J54" s="22">
        <v>20</v>
      </c>
      <c r="K54" s="22">
        <v>0</v>
      </c>
    </row>
    <row r="55" spans="1:11" x14ac:dyDescent="0.2">
      <c r="A55" s="9" t="s">
        <v>360</v>
      </c>
      <c r="B55" s="10">
        <v>49</v>
      </c>
      <c r="C55" s="13">
        <v>4.0816330000000001</v>
      </c>
      <c r="D55" s="13">
        <v>8.1632650000000009</v>
      </c>
      <c r="E55" s="13">
        <v>8.1632650000000009</v>
      </c>
      <c r="F55" s="13">
        <v>2.040816</v>
      </c>
      <c r="G55" s="13">
        <v>4.0816330000000001</v>
      </c>
      <c r="H55" s="13">
        <v>12.244897999999999</v>
      </c>
      <c r="I55" s="13">
        <v>40.816327000000001</v>
      </c>
      <c r="J55" s="13">
        <v>16.326530999999999</v>
      </c>
      <c r="K55" s="13">
        <v>4.0816330000000001</v>
      </c>
    </row>
    <row r="56" spans="1:11" x14ac:dyDescent="0.2">
      <c r="A56" s="20" t="s">
        <v>331</v>
      </c>
      <c r="B56" s="21">
        <v>770</v>
      </c>
      <c r="C56" s="22">
        <v>2.8571430000000002</v>
      </c>
      <c r="D56" s="22">
        <v>3.506494</v>
      </c>
      <c r="E56" s="22">
        <v>3.3766229999999999</v>
      </c>
      <c r="F56" s="22">
        <v>4.415584</v>
      </c>
      <c r="G56" s="22">
        <v>7.7922079999999996</v>
      </c>
      <c r="H56" s="22">
        <v>5.7142860000000004</v>
      </c>
      <c r="I56" s="22">
        <v>63.376623000000002</v>
      </c>
      <c r="J56" s="22">
        <v>7.2727269999999997</v>
      </c>
      <c r="K56" s="22">
        <v>1.688312</v>
      </c>
    </row>
    <row r="57" spans="1:11" x14ac:dyDescent="0.2">
      <c r="A57" s="20" t="s">
        <v>332</v>
      </c>
      <c r="B57" s="21">
        <v>118</v>
      </c>
      <c r="C57" s="22">
        <v>12.711864</v>
      </c>
      <c r="D57" s="22">
        <v>12.711864</v>
      </c>
      <c r="E57" s="22">
        <v>11.016949</v>
      </c>
      <c r="F57" s="22">
        <v>12.711864</v>
      </c>
      <c r="G57" s="22">
        <v>6.7796609999999999</v>
      </c>
      <c r="H57" s="22">
        <v>8.4745760000000008</v>
      </c>
      <c r="I57" s="22">
        <v>26.271186</v>
      </c>
      <c r="J57" s="22">
        <v>7.6271190000000004</v>
      </c>
      <c r="K57" s="22">
        <v>1.6949149999999999</v>
      </c>
    </row>
    <row r="58" spans="1:11" x14ac:dyDescent="0.2">
      <c r="A58" s="20" t="s">
        <v>333</v>
      </c>
      <c r="B58" s="21">
        <v>436</v>
      </c>
      <c r="C58" s="22">
        <v>7.5688069999999996</v>
      </c>
      <c r="D58" s="22">
        <v>4.8165139999999997</v>
      </c>
      <c r="E58" s="22">
        <v>3.6697250000000001</v>
      </c>
      <c r="F58" s="22">
        <v>5.2752290000000004</v>
      </c>
      <c r="G58" s="22">
        <v>5.0458720000000001</v>
      </c>
      <c r="H58" s="22">
        <v>5.9633029999999998</v>
      </c>
      <c r="I58" s="22">
        <v>61.009174000000002</v>
      </c>
      <c r="J58" s="22">
        <v>5.5045869999999999</v>
      </c>
      <c r="K58" s="22">
        <v>1.1467890000000001</v>
      </c>
    </row>
    <row r="59" spans="1:11" x14ac:dyDescent="0.2">
      <c r="A59" s="20" t="s">
        <v>358</v>
      </c>
      <c r="B59" s="21">
        <v>27</v>
      </c>
      <c r="C59" s="22">
        <v>3.7037040000000001</v>
      </c>
      <c r="D59" s="22">
        <v>7.4074070000000001</v>
      </c>
      <c r="E59" s="22">
        <v>11.111110999999999</v>
      </c>
      <c r="F59" s="22">
        <v>3.7037040000000001</v>
      </c>
      <c r="G59" s="22">
        <v>0</v>
      </c>
      <c r="H59" s="22">
        <v>14.814814999999999</v>
      </c>
      <c r="I59" s="22">
        <v>55.555556000000003</v>
      </c>
      <c r="J59" s="22">
        <v>3.7037040000000001</v>
      </c>
      <c r="K59" s="22">
        <v>0</v>
      </c>
    </row>
    <row r="60" spans="1:11" x14ac:dyDescent="0.2">
      <c r="A60" s="9" t="s">
        <v>361</v>
      </c>
      <c r="B60" s="9"/>
      <c r="C60" s="9"/>
      <c r="D60" s="9"/>
      <c r="E60" s="9"/>
      <c r="F60" s="9"/>
      <c r="G60" s="9"/>
      <c r="H60" s="9"/>
      <c r="I60" s="9"/>
      <c r="J60" s="9"/>
      <c r="K60" s="9"/>
    </row>
    <row r="61" spans="1:11" x14ac:dyDescent="0.2">
      <c r="A61" s="20" t="s">
        <v>362</v>
      </c>
      <c r="B61" s="21">
        <v>360</v>
      </c>
      <c r="C61" s="22">
        <v>3.8888889999999998</v>
      </c>
      <c r="D61" s="22">
        <v>5</v>
      </c>
      <c r="E61" s="22">
        <v>4.1666670000000003</v>
      </c>
      <c r="F61" s="22">
        <v>5</v>
      </c>
      <c r="G61" s="22">
        <v>6.1111110000000002</v>
      </c>
      <c r="H61" s="22">
        <v>6.9444439999999998</v>
      </c>
      <c r="I61" s="22">
        <v>50</v>
      </c>
      <c r="J61" s="22">
        <v>17.777778000000001</v>
      </c>
      <c r="K61" s="22">
        <v>1.111111</v>
      </c>
    </row>
    <row r="62" spans="1:11" x14ac:dyDescent="0.2">
      <c r="A62" s="20" t="s">
        <v>363</v>
      </c>
      <c r="B62" s="21">
        <v>1326</v>
      </c>
      <c r="C62" s="22">
        <v>4.751131</v>
      </c>
      <c r="D62" s="22">
        <v>5.8823530000000002</v>
      </c>
      <c r="E62" s="22">
        <v>4.5248869999999997</v>
      </c>
      <c r="F62" s="22">
        <v>5.2036199999999999</v>
      </c>
      <c r="G62" s="22">
        <v>6.0331830000000002</v>
      </c>
      <c r="H62" s="22">
        <v>7.0135750000000003</v>
      </c>
      <c r="I62" s="22">
        <v>54.374057000000001</v>
      </c>
      <c r="J62" s="22">
        <v>10.482654999999999</v>
      </c>
      <c r="K62" s="22">
        <v>1.73454</v>
      </c>
    </row>
    <row r="63" spans="1:11" x14ac:dyDescent="0.2">
      <c r="A63" s="20" t="s">
        <v>364</v>
      </c>
      <c r="B63" s="21">
        <v>649</v>
      </c>
      <c r="C63" s="22">
        <v>4.0061629999999999</v>
      </c>
      <c r="D63" s="22">
        <v>2.6194139999999999</v>
      </c>
      <c r="E63" s="22">
        <v>3.543914</v>
      </c>
      <c r="F63" s="22">
        <v>5.084746</v>
      </c>
      <c r="G63" s="22">
        <v>6.471495</v>
      </c>
      <c r="H63" s="22">
        <v>5.701079</v>
      </c>
      <c r="I63" s="22">
        <v>57.781202</v>
      </c>
      <c r="J63" s="22">
        <v>13.251156</v>
      </c>
      <c r="K63" s="22">
        <v>1.540832</v>
      </c>
    </row>
    <row r="64" spans="1:11" x14ac:dyDescent="0.2">
      <c r="A64" s="20" t="s">
        <v>365</v>
      </c>
      <c r="B64" s="21">
        <v>277</v>
      </c>
      <c r="C64" s="22">
        <v>8.3032489999999992</v>
      </c>
      <c r="D64" s="22">
        <v>7.2202169999999999</v>
      </c>
      <c r="E64" s="22">
        <v>6.1371840000000004</v>
      </c>
      <c r="F64" s="22">
        <v>7.2202169999999999</v>
      </c>
      <c r="G64" s="22">
        <v>8.3032489999999992</v>
      </c>
      <c r="H64" s="22">
        <v>10.830325</v>
      </c>
      <c r="I64" s="22">
        <v>34.657040000000002</v>
      </c>
      <c r="J64" s="22">
        <v>16.606497999999998</v>
      </c>
      <c r="K64" s="22">
        <v>0.72202200000000005</v>
      </c>
    </row>
    <row r="65" spans="1:11" x14ac:dyDescent="0.2">
      <c r="A65" s="20" t="s">
        <v>366</v>
      </c>
      <c r="B65" s="21">
        <v>65</v>
      </c>
      <c r="C65" s="22">
        <v>3.0769229999999999</v>
      </c>
      <c r="D65" s="22">
        <v>7.6923079999999997</v>
      </c>
      <c r="E65" s="22">
        <v>6.1538459999999997</v>
      </c>
      <c r="F65" s="22">
        <v>3.0769229999999999</v>
      </c>
      <c r="G65" s="22">
        <v>4.6153849999999998</v>
      </c>
      <c r="H65" s="22">
        <v>10.769231</v>
      </c>
      <c r="I65" s="22">
        <v>50.769230999999998</v>
      </c>
      <c r="J65" s="22">
        <v>12.307691999999999</v>
      </c>
      <c r="K65" s="22">
        <v>1.538462</v>
      </c>
    </row>
    <row r="66" spans="1:11" x14ac:dyDescent="0.2">
      <c r="A66" s="9" t="s">
        <v>367</v>
      </c>
      <c r="B66" s="9"/>
      <c r="C66" s="9"/>
      <c r="D66" s="9"/>
      <c r="E66" s="9"/>
      <c r="F66" s="9"/>
      <c r="G66" s="9"/>
      <c r="H66" s="9"/>
      <c r="I66" s="9"/>
      <c r="J66" s="9"/>
      <c r="K66" s="9"/>
    </row>
    <row r="67" spans="1:11" x14ac:dyDescent="0.2">
      <c r="A67" s="20" t="s">
        <v>368</v>
      </c>
      <c r="B67" s="21">
        <v>537</v>
      </c>
      <c r="C67" s="22">
        <v>10.242086</v>
      </c>
      <c r="D67" s="22">
        <v>8.5661079999999998</v>
      </c>
      <c r="E67" s="22">
        <v>6.8901300000000001</v>
      </c>
      <c r="F67" s="22">
        <v>7.0763499999999997</v>
      </c>
      <c r="G67" s="22">
        <v>5.5865919999999996</v>
      </c>
      <c r="H67" s="22">
        <v>7.2625700000000002</v>
      </c>
      <c r="I67" s="22">
        <v>45.065176999999998</v>
      </c>
      <c r="J67" s="22">
        <v>8.1936689999999999</v>
      </c>
      <c r="K67" s="22">
        <v>1.117318</v>
      </c>
    </row>
    <row r="68" spans="1:11" x14ac:dyDescent="0.2">
      <c r="A68" s="20" t="s">
        <v>180</v>
      </c>
      <c r="B68" s="21">
        <v>1667</v>
      </c>
      <c r="C68" s="22">
        <v>2.459508</v>
      </c>
      <c r="D68" s="22">
        <v>3.7792439999999998</v>
      </c>
      <c r="E68" s="22">
        <v>3.659268</v>
      </c>
      <c r="F68" s="22">
        <v>4.739052</v>
      </c>
      <c r="G68" s="22">
        <v>7.2585480000000002</v>
      </c>
      <c r="H68" s="22">
        <v>7.3785239999999996</v>
      </c>
      <c r="I68" s="22">
        <v>55.128973999999999</v>
      </c>
      <c r="J68" s="22">
        <v>13.977205</v>
      </c>
      <c r="K68" s="22">
        <v>1.6196759999999999</v>
      </c>
    </row>
    <row r="69" spans="1:11" x14ac:dyDescent="0.2">
      <c r="A69" s="20" t="s">
        <v>369</v>
      </c>
      <c r="B69" s="21">
        <v>99</v>
      </c>
      <c r="C69" s="22">
        <v>3.030303</v>
      </c>
      <c r="D69" s="22">
        <v>4.0404039999999997</v>
      </c>
      <c r="E69" s="22">
        <v>4.0404039999999997</v>
      </c>
      <c r="F69" s="22">
        <v>2.0202019999999998</v>
      </c>
      <c r="G69" s="22">
        <v>0</v>
      </c>
      <c r="H69" s="22">
        <v>6.0606059999999999</v>
      </c>
      <c r="I69" s="22">
        <v>51.515152</v>
      </c>
      <c r="J69" s="22">
        <v>28.282827999999999</v>
      </c>
      <c r="K69" s="22">
        <v>1.0101009999999999</v>
      </c>
    </row>
    <row r="70" spans="1:11" x14ac:dyDescent="0.2">
      <c r="A70" s="20" t="s">
        <v>370</v>
      </c>
      <c r="B70" s="21">
        <v>819</v>
      </c>
      <c r="C70" s="22">
        <v>4.273504</v>
      </c>
      <c r="D70" s="22">
        <v>3.6630039999999999</v>
      </c>
      <c r="E70" s="22">
        <v>3.418803</v>
      </c>
      <c r="F70" s="22">
        <v>5.0061049999999998</v>
      </c>
      <c r="G70" s="22">
        <v>7.2039070000000001</v>
      </c>
      <c r="H70" s="22">
        <v>6.1050060000000004</v>
      </c>
      <c r="I70" s="22">
        <v>54.578755000000001</v>
      </c>
      <c r="J70" s="22">
        <v>14.652015</v>
      </c>
      <c r="K70" s="22">
        <v>1.0989009999999999</v>
      </c>
    </row>
    <row r="71" spans="1:11" x14ac:dyDescent="0.2">
      <c r="A71" s="20" t="s">
        <v>371</v>
      </c>
      <c r="B71" s="21">
        <v>87</v>
      </c>
      <c r="C71" s="22">
        <v>10.344828</v>
      </c>
      <c r="D71" s="22">
        <v>12.643678</v>
      </c>
      <c r="E71" s="22">
        <v>1.1494249999999999</v>
      </c>
      <c r="F71" s="22">
        <v>4.5977009999999998</v>
      </c>
      <c r="G71" s="22">
        <v>1.1494249999999999</v>
      </c>
      <c r="H71" s="22">
        <v>1.1494249999999999</v>
      </c>
      <c r="I71" s="22">
        <v>48.275861999999996</v>
      </c>
      <c r="J71" s="22">
        <v>19.540230000000001</v>
      </c>
      <c r="K71" s="22">
        <v>1.1494249999999999</v>
      </c>
    </row>
    <row r="72" spans="1:11" x14ac:dyDescent="0.2">
      <c r="A72" s="20" t="s">
        <v>366</v>
      </c>
      <c r="B72" s="21">
        <v>55</v>
      </c>
      <c r="C72" s="22">
        <v>0</v>
      </c>
      <c r="D72" s="22">
        <v>7.2727269999999997</v>
      </c>
      <c r="E72" s="22">
        <v>7.2727269999999997</v>
      </c>
      <c r="F72" s="22">
        <v>3.6363639999999999</v>
      </c>
      <c r="G72" s="22">
        <v>1.818182</v>
      </c>
      <c r="H72" s="22">
        <v>12.727273</v>
      </c>
      <c r="I72" s="22">
        <v>49.090909000000003</v>
      </c>
      <c r="J72" s="22">
        <v>16.363636</v>
      </c>
      <c r="K72" s="22">
        <v>1.818182</v>
      </c>
    </row>
    <row r="73" spans="1:11" x14ac:dyDescent="0.2">
      <c r="A73" s="9" t="s">
        <v>372</v>
      </c>
      <c r="B73" s="9"/>
      <c r="C73" s="9"/>
      <c r="D73" s="9"/>
      <c r="E73" s="9"/>
      <c r="F73" s="9"/>
      <c r="G73" s="9"/>
      <c r="H73" s="9"/>
      <c r="I73" s="9"/>
      <c r="J73" s="9"/>
      <c r="K73" s="9"/>
    </row>
    <row r="74" spans="1:11" x14ac:dyDescent="0.2">
      <c r="A74" s="20" t="s">
        <v>373</v>
      </c>
      <c r="B74" s="21">
        <v>537</v>
      </c>
      <c r="C74" s="22">
        <v>10.242086</v>
      </c>
      <c r="D74" s="22">
        <v>8.5661079999999998</v>
      </c>
      <c r="E74" s="22">
        <v>6.8901300000000001</v>
      </c>
      <c r="F74" s="22">
        <v>7.0763499999999997</v>
      </c>
      <c r="G74" s="22">
        <v>5.5865919999999996</v>
      </c>
      <c r="H74" s="22">
        <v>7.2625700000000002</v>
      </c>
      <c r="I74" s="22">
        <v>45.065176999999998</v>
      </c>
      <c r="J74" s="22">
        <v>8.1936689999999999</v>
      </c>
      <c r="K74" s="22">
        <v>1.117318</v>
      </c>
    </row>
    <row r="75" spans="1:11" x14ac:dyDescent="0.2">
      <c r="A75" s="20" t="s">
        <v>374</v>
      </c>
      <c r="B75" s="21">
        <v>1329</v>
      </c>
      <c r="C75" s="22">
        <v>2.633559</v>
      </c>
      <c r="D75" s="22">
        <v>4.2889390000000001</v>
      </c>
      <c r="E75" s="22">
        <v>4.063205</v>
      </c>
      <c r="F75" s="22">
        <v>5.4928520000000001</v>
      </c>
      <c r="G75" s="22">
        <v>6.6215200000000003</v>
      </c>
      <c r="H75" s="22">
        <v>7.8254330000000003</v>
      </c>
      <c r="I75" s="22">
        <v>54.853273000000002</v>
      </c>
      <c r="J75" s="22">
        <v>12.490594</v>
      </c>
      <c r="K75" s="22">
        <v>1.7306250000000001</v>
      </c>
    </row>
    <row r="76" spans="1:11" x14ac:dyDescent="0.2">
      <c r="A76" s="20" t="s">
        <v>375</v>
      </c>
      <c r="B76" s="21">
        <v>406</v>
      </c>
      <c r="C76" s="22">
        <v>3.6945809999999999</v>
      </c>
      <c r="D76" s="22">
        <v>3.940887</v>
      </c>
      <c r="E76" s="22">
        <v>3.4482759999999999</v>
      </c>
      <c r="F76" s="22">
        <v>4.1871919999999996</v>
      </c>
      <c r="G76" s="22">
        <v>8.6206899999999997</v>
      </c>
      <c r="H76" s="22">
        <v>6.4039409999999997</v>
      </c>
      <c r="I76" s="22">
        <v>53.448276</v>
      </c>
      <c r="J76" s="22">
        <v>14.039408999999999</v>
      </c>
      <c r="K76" s="22">
        <v>2.2167490000000001</v>
      </c>
    </row>
    <row r="77" spans="1:11" x14ac:dyDescent="0.2">
      <c r="A77" s="20" t="s">
        <v>376</v>
      </c>
      <c r="B77" s="21">
        <v>152</v>
      </c>
      <c r="C77" s="22">
        <v>5.2631579999999998</v>
      </c>
      <c r="D77" s="22">
        <v>3.2894739999999998</v>
      </c>
      <c r="E77" s="22">
        <v>1.973684</v>
      </c>
      <c r="F77" s="22">
        <v>4.6052629999999999</v>
      </c>
      <c r="G77" s="22">
        <v>3.947368</v>
      </c>
      <c r="H77" s="22">
        <v>3.947368</v>
      </c>
      <c r="I77" s="22">
        <v>59.210526000000002</v>
      </c>
      <c r="J77" s="22">
        <v>17.763158000000001</v>
      </c>
      <c r="K77" s="22">
        <v>0</v>
      </c>
    </row>
    <row r="78" spans="1:11" x14ac:dyDescent="0.2">
      <c r="A78" s="20" t="s">
        <v>377</v>
      </c>
      <c r="B78" s="21">
        <v>88</v>
      </c>
      <c r="C78" s="22">
        <v>7.9545450000000004</v>
      </c>
      <c r="D78" s="22">
        <v>1.1363639999999999</v>
      </c>
      <c r="E78" s="22">
        <v>2.2727270000000002</v>
      </c>
      <c r="F78" s="22">
        <v>1.1363639999999999</v>
      </c>
      <c r="G78" s="22">
        <v>1.1363639999999999</v>
      </c>
      <c r="H78" s="22">
        <v>4.5454549999999996</v>
      </c>
      <c r="I78" s="22">
        <v>57.954545000000003</v>
      </c>
      <c r="J78" s="22">
        <v>21.590909</v>
      </c>
      <c r="K78" s="22">
        <v>2.2727270000000002</v>
      </c>
    </row>
    <row r="79" spans="1:11" x14ac:dyDescent="0.2">
      <c r="A79" s="20" t="s">
        <v>378</v>
      </c>
      <c r="B79" s="21">
        <v>84</v>
      </c>
      <c r="C79" s="22">
        <v>2.3809520000000002</v>
      </c>
      <c r="D79" s="22">
        <v>4.7619049999999996</v>
      </c>
      <c r="E79" s="22">
        <v>4.7619049999999996</v>
      </c>
      <c r="F79" s="22">
        <v>4.7619049999999996</v>
      </c>
      <c r="G79" s="22">
        <v>9.5238099999999992</v>
      </c>
      <c r="H79" s="22">
        <v>4.7619049999999996</v>
      </c>
      <c r="I79" s="22">
        <v>45.238095000000001</v>
      </c>
      <c r="J79" s="22">
        <v>23.809524</v>
      </c>
      <c r="K79" s="22">
        <v>0</v>
      </c>
    </row>
    <row r="80" spans="1:11" x14ac:dyDescent="0.2">
      <c r="A80" s="20" t="s">
        <v>366</v>
      </c>
      <c r="B80" s="21">
        <v>81</v>
      </c>
      <c r="C80" s="22">
        <v>7.4074070000000001</v>
      </c>
      <c r="D80" s="22">
        <v>11.111110999999999</v>
      </c>
      <c r="E80" s="22">
        <v>6.1728399999999999</v>
      </c>
      <c r="F80" s="22">
        <v>2.4691360000000002</v>
      </c>
      <c r="G80" s="22">
        <v>2.4691360000000002</v>
      </c>
      <c r="H80" s="22">
        <v>11.111110999999999</v>
      </c>
      <c r="I80" s="22">
        <v>46.913580000000003</v>
      </c>
      <c r="J80" s="22">
        <v>12.345679000000001</v>
      </c>
      <c r="K80" s="22">
        <v>0</v>
      </c>
    </row>
    <row r="81" spans="1:11" x14ac:dyDescent="0.2">
      <c r="A81" s="9" t="s">
        <v>379</v>
      </c>
      <c r="B81" s="9"/>
      <c r="C81" s="9"/>
      <c r="D81" s="9"/>
      <c r="E81" s="9"/>
      <c r="F81" s="9"/>
      <c r="G81" s="9"/>
      <c r="H81" s="9"/>
      <c r="I81" s="9"/>
      <c r="J81" s="9"/>
      <c r="K81" s="9"/>
    </row>
    <row r="82" spans="1:11" x14ac:dyDescent="0.2">
      <c r="A82" s="20" t="s">
        <v>380</v>
      </c>
      <c r="B82" s="21">
        <v>788</v>
      </c>
      <c r="C82" s="22">
        <v>4.0609140000000004</v>
      </c>
      <c r="D82" s="22">
        <v>4.441624</v>
      </c>
      <c r="E82" s="22">
        <v>5.2030459999999996</v>
      </c>
      <c r="F82" s="22">
        <v>5.5837560000000002</v>
      </c>
      <c r="G82" s="22">
        <v>6.4720810000000002</v>
      </c>
      <c r="H82" s="22">
        <v>8.5025379999999995</v>
      </c>
      <c r="I82" s="22">
        <v>47.081218</v>
      </c>
      <c r="J82" s="22">
        <v>17.258883000000001</v>
      </c>
      <c r="K82" s="22">
        <v>1.395939</v>
      </c>
    </row>
    <row r="83" spans="1:11" x14ac:dyDescent="0.2">
      <c r="A83" s="20" t="s">
        <v>381</v>
      </c>
      <c r="B83" s="21">
        <v>1824</v>
      </c>
      <c r="C83" s="22">
        <v>5.0986840000000004</v>
      </c>
      <c r="D83" s="22">
        <v>5.427632</v>
      </c>
      <c r="E83" s="22">
        <v>4.0021930000000001</v>
      </c>
      <c r="F83" s="22">
        <v>5.2083329999999997</v>
      </c>
      <c r="G83" s="22">
        <v>6.4692980000000002</v>
      </c>
      <c r="H83" s="22">
        <v>6.4144740000000002</v>
      </c>
      <c r="I83" s="22">
        <v>54.879385999999997</v>
      </c>
      <c r="J83" s="22">
        <v>10.910088</v>
      </c>
      <c r="K83" s="22">
        <v>1.589912</v>
      </c>
    </row>
    <row r="84" spans="1:11" x14ac:dyDescent="0.2">
      <c r="A84" s="20" t="s">
        <v>366</v>
      </c>
      <c r="B84" s="21">
        <v>65</v>
      </c>
      <c r="C84" s="22">
        <v>4.6153849999999998</v>
      </c>
      <c r="D84" s="22">
        <v>6.1538459999999997</v>
      </c>
      <c r="E84" s="22">
        <v>7.6923079999999997</v>
      </c>
      <c r="F84" s="22">
        <v>4.6153849999999998</v>
      </c>
      <c r="G84" s="22">
        <v>1.538462</v>
      </c>
      <c r="H84" s="22">
        <v>12.307691999999999</v>
      </c>
      <c r="I84" s="22">
        <v>50.769230999999998</v>
      </c>
      <c r="J84" s="22">
        <v>12.307691999999999</v>
      </c>
      <c r="K84" s="22">
        <v>0</v>
      </c>
    </row>
    <row r="85" spans="1:11" x14ac:dyDescent="0.2">
      <c r="A85" s="9" t="s">
        <v>382</v>
      </c>
      <c r="B85" s="9"/>
      <c r="C85" s="9"/>
      <c r="D85" s="9"/>
      <c r="E85" s="9"/>
      <c r="F85" s="9"/>
      <c r="G85" s="9"/>
      <c r="H85" s="9"/>
      <c r="I85" s="9"/>
      <c r="J85" s="9"/>
      <c r="K85" s="9"/>
    </row>
    <row r="86" spans="1:11" x14ac:dyDescent="0.2">
      <c r="A86" s="20" t="s">
        <v>383</v>
      </c>
      <c r="B86" s="21">
        <v>393</v>
      </c>
      <c r="C86" s="22">
        <v>4.3257000000000003</v>
      </c>
      <c r="D86" s="22">
        <v>4.834606</v>
      </c>
      <c r="E86" s="22">
        <v>6.8702290000000001</v>
      </c>
      <c r="F86" s="22">
        <v>6.1068699999999998</v>
      </c>
      <c r="G86" s="22">
        <v>6.3613229999999996</v>
      </c>
      <c r="H86" s="22">
        <v>9.1603049999999993</v>
      </c>
      <c r="I86" s="22">
        <v>43.765903000000002</v>
      </c>
      <c r="J86" s="22">
        <v>17.557251999999998</v>
      </c>
      <c r="K86" s="22">
        <v>1.0178119999999999</v>
      </c>
    </row>
    <row r="87" spans="1:11" x14ac:dyDescent="0.2">
      <c r="A87" s="20" t="s">
        <v>181</v>
      </c>
      <c r="B87" s="21">
        <v>1944</v>
      </c>
      <c r="C87" s="22">
        <v>4.6296299999999997</v>
      </c>
      <c r="D87" s="22">
        <v>4.8353910000000004</v>
      </c>
      <c r="E87" s="22">
        <v>3.5493830000000002</v>
      </c>
      <c r="F87" s="22">
        <v>5.0925929999999999</v>
      </c>
      <c r="G87" s="22">
        <v>6.1213990000000003</v>
      </c>
      <c r="H87" s="22">
        <v>6.9958850000000004</v>
      </c>
      <c r="I87" s="22">
        <v>55.041151999999997</v>
      </c>
      <c r="J87" s="22">
        <v>12.139918</v>
      </c>
      <c r="K87" s="22">
        <v>1.5946499999999999</v>
      </c>
    </row>
    <row r="88" spans="1:11" x14ac:dyDescent="0.2">
      <c r="A88" s="20" t="s">
        <v>182</v>
      </c>
      <c r="B88" s="21">
        <v>38</v>
      </c>
      <c r="C88" s="22">
        <v>0</v>
      </c>
      <c r="D88" s="22">
        <v>5.2631579999999998</v>
      </c>
      <c r="E88" s="22">
        <v>2.6315789999999999</v>
      </c>
      <c r="F88" s="22">
        <v>7.8947370000000001</v>
      </c>
      <c r="G88" s="22">
        <v>15.789474</v>
      </c>
      <c r="H88" s="22">
        <v>5.2631579999999998</v>
      </c>
      <c r="I88" s="22">
        <v>55.263157999999997</v>
      </c>
      <c r="J88" s="22">
        <v>7.8947370000000001</v>
      </c>
      <c r="K88" s="22">
        <v>0</v>
      </c>
    </row>
    <row r="89" spans="1:11" x14ac:dyDescent="0.2">
      <c r="A89" s="20" t="s">
        <v>384</v>
      </c>
      <c r="B89" s="21">
        <v>36</v>
      </c>
      <c r="C89" s="22">
        <v>8.3333329999999997</v>
      </c>
      <c r="D89" s="22">
        <v>8.3333329999999997</v>
      </c>
      <c r="E89" s="22">
        <v>5.5555560000000002</v>
      </c>
      <c r="F89" s="22">
        <v>5.5555560000000002</v>
      </c>
      <c r="G89" s="22">
        <v>2.7777780000000001</v>
      </c>
      <c r="H89" s="22">
        <v>11.111110999999999</v>
      </c>
      <c r="I89" s="22">
        <v>47.222222000000002</v>
      </c>
      <c r="J89" s="22">
        <v>11.111110999999999</v>
      </c>
      <c r="K89" s="22">
        <v>0</v>
      </c>
    </row>
    <row r="90" spans="1:11" x14ac:dyDescent="0.2">
      <c r="A90" s="20" t="s">
        <v>183</v>
      </c>
      <c r="B90" s="21">
        <v>53</v>
      </c>
      <c r="C90" s="22">
        <v>1.886792</v>
      </c>
      <c r="D90" s="22">
        <v>3.7735850000000002</v>
      </c>
      <c r="E90" s="22">
        <v>7.5471700000000004</v>
      </c>
      <c r="F90" s="22">
        <v>1.886792</v>
      </c>
      <c r="G90" s="22">
        <v>11.320755</v>
      </c>
      <c r="H90" s="22">
        <v>1.886792</v>
      </c>
      <c r="I90" s="22">
        <v>50.943396</v>
      </c>
      <c r="J90" s="22">
        <v>20.754716999999999</v>
      </c>
      <c r="K90" s="22">
        <v>0</v>
      </c>
    </row>
    <row r="91" spans="1:11" x14ac:dyDescent="0.2">
      <c r="A91" s="20" t="s">
        <v>385</v>
      </c>
      <c r="B91" s="21">
        <v>22</v>
      </c>
      <c r="C91" s="22">
        <v>9.0909089999999999</v>
      </c>
      <c r="D91" s="22">
        <v>4.5454549999999996</v>
      </c>
      <c r="E91" s="22">
        <v>4.5454549999999996</v>
      </c>
      <c r="F91" s="22">
        <v>4.5454549999999996</v>
      </c>
      <c r="G91" s="22">
        <v>9.0909089999999999</v>
      </c>
      <c r="H91" s="22">
        <v>4.5454549999999996</v>
      </c>
      <c r="I91" s="22">
        <v>50</v>
      </c>
      <c r="J91" s="22">
        <v>9.0909089999999999</v>
      </c>
      <c r="K91" s="22">
        <v>4.5454549999999996</v>
      </c>
    </row>
    <row r="92" spans="1:11" x14ac:dyDescent="0.2">
      <c r="A92" s="20" t="s">
        <v>386</v>
      </c>
      <c r="B92" s="21">
        <v>32</v>
      </c>
      <c r="C92" s="22">
        <v>21.875</v>
      </c>
      <c r="D92" s="22">
        <v>18.75</v>
      </c>
      <c r="E92" s="22">
        <v>6.25</v>
      </c>
      <c r="F92" s="22">
        <v>9.375</v>
      </c>
      <c r="G92" s="22">
        <v>6.25</v>
      </c>
      <c r="H92" s="22">
        <v>0</v>
      </c>
      <c r="I92" s="22">
        <v>31.25</v>
      </c>
      <c r="J92" s="22">
        <v>6.25</v>
      </c>
      <c r="K92" s="22">
        <v>0</v>
      </c>
    </row>
    <row r="93" spans="1:11" x14ac:dyDescent="0.2">
      <c r="A93" s="20" t="s">
        <v>387</v>
      </c>
      <c r="B93" s="21">
        <v>9</v>
      </c>
      <c r="C93" s="22">
        <v>0</v>
      </c>
      <c r="D93" s="22">
        <v>0</v>
      </c>
      <c r="E93" s="22">
        <v>22.222221999999999</v>
      </c>
      <c r="F93" s="22">
        <v>0</v>
      </c>
      <c r="G93" s="22">
        <v>11.111110999999999</v>
      </c>
      <c r="H93" s="22">
        <v>0</v>
      </c>
      <c r="I93" s="22">
        <v>33.333333000000003</v>
      </c>
      <c r="J93" s="22">
        <v>33.333333000000003</v>
      </c>
      <c r="K93" s="22">
        <v>0</v>
      </c>
    </row>
    <row r="94" spans="1:11" x14ac:dyDescent="0.2">
      <c r="A94" s="20" t="s">
        <v>366</v>
      </c>
      <c r="B94" s="21">
        <v>150</v>
      </c>
      <c r="C94" s="22">
        <v>5.3333329999999997</v>
      </c>
      <c r="D94" s="22">
        <v>7.3333329999999997</v>
      </c>
      <c r="E94" s="22">
        <v>7.3333329999999997</v>
      </c>
      <c r="F94" s="22">
        <v>6</v>
      </c>
      <c r="G94" s="22">
        <v>5.3333329999999997</v>
      </c>
      <c r="H94" s="22">
        <v>8</v>
      </c>
      <c r="I94" s="22">
        <v>49.333333000000003</v>
      </c>
      <c r="J94" s="22">
        <v>8.6666670000000003</v>
      </c>
      <c r="K94" s="22">
        <v>2.6666669999999999</v>
      </c>
    </row>
    <row r="95" spans="1:11" x14ac:dyDescent="0.2">
      <c r="A95" s="9" t="s">
        <v>388</v>
      </c>
      <c r="B95" s="9"/>
      <c r="C95" s="9"/>
      <c r="D95" s="9"/>
      <c r="E95" s="9"/>
      <c r="F95" s="9"/>
      <c r="G95" s="9"/>
      <c r="H95" s="9"/>
      <c r="I95" s="9"/>
      <c r="J95" s="9"/>
      <c r="K95" s="9"/>
    </row>
    <row r="96" spans="1:11" x14ac:dyDescent="0.2">
      <c r="A96" s="20" t="s">
        <v>184</v>
      </c>
      <c r="B96" s="21">
        <v>54</v>
      </c>
      <c r="C96" s="22">
        <v>14.814814999999999</v>
      </c>
      <c r="D96" s="22">
        <v>9.2592590000000001</v>
      </c>
      <c r="E96" s="22">
        <v>5.5555560000000002</v>
      </c>
      <c r="F96" s="22">
        <v>5.5555560000000002</v>
      </c>
      <c r="G96" s="22">
        <v>7.4074070000000001</v>
      </c>
      <c r="H96" s="22">
        <v>1.8518520000000001</v>
      </c>
      <c r="I96" s="22">
        <v>40.740741</v>
      </c>
      <c r="J96" s="22">
        <v>14.814814999999999</v>
      </c>
      <c r="K96" s="22">
        <v>0</v>
      </c>
    </row>
    <row r="97" spans="1:11" x14ac:dyDescent="0.2">
      <c r="A97" s="20" t="s">
        <v>185</v>
      </c>
      <c r="B97" s="21">
        <v>196</v>
      </c>
      <c r="C97" s="22">
        <v>7.1428570000000002</v>
      </c>
      <c r="D97" s="22">
        <v>4.5918369999999999</v>
      </c>
      <c r="E97" s="22">
        <v>4.5918369999999999</v>
      </c>
      <c r="F97" s="22">
        <v>6.1224489999999996</v>
      </c>
      <c r="G97" s="22">
        <v>7.1428570000000002</v>
      </c>
      <c r="H97" s="22">
        <v>9.1836730000000006</v>
      </c>
      <c r="I97" s="22">
        <v>49.489795999999998</v>
      </c>
      <c r="J97" s="22">
        <v>9.6938779999999998</v>
      </c>
      <c r="K97" s="22">
        <v>2.040816</v>
      </c>
    </row>
    <row r="98" spans="1:11" x14ac:dyDescent="0.2">
      <c r="A98" s="20" t="s">
        <v>186</v>
      </c>
      <c r="B98" s="21">
        <v>310</v>
      </c>
      <c r="C98" s="22">
        <v>7.0967739999999999</v>
      </c>
      <c r="D98" s="22">
        <v>6.7741939999999996</v>
      </c>
      <c r="E98" s="22">
        <v>5.4838709999999997</v>
      </c>
      <c r="F98" s="22">
        <v>6.1290319999999996</v>
      </c>
      <c r="G98" s="22">
        <v>4.1935479999999998</v>
      </c>
      <c r="H98" s="22">
        <v>6.1290319999999996</v>
      </c>
      <c r="I98" s="22">
        <v>51.290323000000001</v>
      </c>
      <c r="J98" s="22">
        <v>11.290323000000001</v>
      </c>
      <c r="K98" s="22">
        <v>1.612903</v>
      </c>
    </row>
    <row r="99" spans="1:11" x14ac:dyDescent="0.2">
      <c r="A99" s="20" t="s">
        <v>187</v>
      </c>
      <c r="B99" s="21">
        <v>385</v>
      </c>
      <c r="C99" s="22">
        <v>5.1948049999999997</v>
      </c>
      <c r="D99" s="22">
        <v>7.7922079999999996</v>
      </c>
      <c r="E99" s="22">
        <v>4.1558440000000001</v>
      </c>
      <c r="F99" s="22">
        <v>6.493506</v>
      </c>
      <c r="G99" s="22">
        <v>5.9740260000000003</v>
      </c>
      <c r="H99" s="22">
        <v>5.7142860000000004</v>
      </c>
      <c r="I99" s="22">
        <v>51.428570999999998</v>
      </c>
      <c r="J99" s="22">
        <v>10.649350999999999</v>
      </c>
      <c r="K99" s="22">
        <v>2.5974029999999999</v>
      </c>
    </row>
    <row r="100" spans="1:11" x14ac:dyDescent="0.2">
      <c r="A100" s="20" t="s">
        <v>188</v>
      </c>
      <c r="B100" s="21">
        <v>361</v>
      </c>
      <c r="C100" s="22">
        <v>2.7700830000000001</v>
      </c>
      <c r="D100" s="22">
        <v>3.601108</v>
      </c>
      <c r="E100" s="22">
        <v>4.7091409999999998</v>
      </c>
      <c r="F100" s="22">
        <v>5.2631579999999998</v>
      </c>
      <c r="G100" s="22">
        <v>5.8171749999999998</v>
      </c>
      <c r="H100" s="22">
        <v>7.4792240000000003</v>
      </c>
      <c r="I100" s="22">
        <v>55.401662000000002</v>
      </c>
      <c r="J100" s="22">
        <v>13.850415999999999</v>
      </c>
      <c r="K100" s="22">
        <v>1.108033</v>
      </c>
    </row>
    <row r="101" spans="1:11" x14ac:dyDescent="0.2">
      <c r="A101" s="20" t="s">
        <v>189</v>
      </c>
      <c r="B101" s="21">
        <v>315</v>
      </c>
      <c r="C101" s="22">
        <v>2.2222219999999999</v>
      </c>
      <c r="D101" s="22">
        <v>4.4444439999999998</v>
      </c>
      <c r="E101" s="22">
        <v>4.1269840000000002</v>
      </c>
      <c r="F101" s="22">
        <v>3.8095240000000001</v>
      </c>
      <c r="G101" s="22">
        <v>5.3968249999999998</v>
      </c>
      <c r="H101" s="22">
        <v>8.5714290000000002</v>
      </c>
      <c r="I101" s="22">
        <v>54.285713999999999</v>
      </c>
      <c r="J101" s="22">
        <v>15.238095</v>
      </c>
      <c r="K101" s="22">
        <v>1.9047620000000001</v>
      </c>
    </row>
    <row r="102" spans="1:11" x14ac:dyDescent="0.2">
      <c r="A102" s="20" t="s">
        <v>190</v>
      </c>
      <c r="B102" s="21">
        <v>364</v>
      </c>
      <c r="C102" s="22">
        <v>2.7472530000000002</v>
      </c>
      <c r="D102" s="22">
        <v>3.5714290000000002</v>
      </c>
      <c r="E102" s="22">
        <v>4.6703299999999999</v>
      </c>
      <c r="F102" s="22">
        <v>3.8461539999999999</v>
      </c>
      <c r="G102" s="22">
        <v>7.4175820000000003</v>
      </c>
      <c r="H102" s="22">
        <v>6.593407</v>
      </c>
      <c r="I102" s="22">
        <v>56.318680999999998</v>
      </c>
      <c r="J102" s="22">
        <v>14.010989</v>
      </c>
      <c r="K102" s="22">
        <v>0.82417600000000002</v>
      </c>
    </row>
    <row r="103" spans="1:11" x14ac:dyDescent="0.2">
      <c r="A103" s="20" t="s">
        <v>191</v>
      </c>
      <c r="B103" s="21">
        <v>267</v>
      </c>
      <c r="C103" s="22">
        <v>4.1198499999999996</v>
      </c>
      <c r="D103" s="22">
        <v>2.6217229999999998</v>
      </c>
      <c r="E103" s="22">
        <v>2.9962550000000001</v>
      </c>
      <c r="F103" s="22">
        <v>5.2434459999999996</v>
      </c>
      <c r="G103" s="22">
        <v>7.1161050000000001</v>
      </c>
      <c r="H103" s="22">
        <v>7.8651689999999999</v>
      </c>
      <c r="I103" s="22">
        <v>53.558052000000004</v>
      </c>
      <c r="J103" s="22">
        <v>14.606742000000001</v>
      </c>
      <c r="K103" s="22">
        <v>1.8726590000000001</v>
      </c>
    </row>
    <row r="104" spans="1:11" x14ac:dyDescent="0.2">
      <c r="A104" s="20" t="s">
        <v>192</v>
      </c>
      <c r="B104" s="21">
        <v>90</v>
      </c>
      <c r="C104" s="22">
        <v>6.6666670000000003</v>
      </c>
      <c r="D104" s="22">
        <v>0</v>
      </c>
      <c r="E104" s="22">
        <v>4.4444439999999998</v>
      </c>
      <c r="F104" s="22">
        <v>1.111111</v>
      </c>
      <c r="G104" s="22">
        <v>13.333333</v>
      </c>
      <c r="H104" s="22">
        <v>8.8888890000000007</v>
      </c>
      <c r="I104" s="22">
        <v>51.111111000000001</v>
      </c>
      <c r="J104" s="22">
        <v>14.444444000000001</v>
      </c>
      <c r="K104" s="22">
        <v>0</v>
      </c>
    </row>
    <row r="105" spans="1:11" x14ac:dyDescent="0.2">
      <c r="A105" s="20" t="s">
        <v>193</v>
      </c>
      <c r="B105" s="21">
        <v>94</v>
      </c>
      <c r="C105" s="22">
        <v>1.0638300000000001</v>
      </c>
      <c r="D105" s="22">
        <v>0</v>
      </c>
      <c r="E105" s="22">
        <v>2.1276600000000001</v>
      </c>
      <c r="F105" s="22">
        <v>7.446809</v>
      </c>
      <c r="G105" s="22">
        <v>11.702128</v>
      </c>
      <c r="H105" s="22">
        <v>4.2553190000000001</v>
      </c>
      <c r="I105" s="22">
        <v>52.127659999999999</v>
      </c>
      <c r="J105" s="22">
        <v>21.276596000000001</v>
      </c>
      <c r="K105" s="22">
        <v>0</v>
      </c>
    </row>
    <row r="106" spans="1:11" x14ac:dyDescent="0.2">
      <c r="A106" s="20" t="s">
        <v>389</v>
      </c>
      <c r="B106" s="21">
        <v>47</v>
      </c>
      <c r="C106" s="22">
        <v>19.148935999999999</v>
      </c>
      <c r="D106" s="22">
        <v>14.893617000000001</v>
      </c>
      <c r="E106" s="22">
        <v>4.2553190000000001</v>
      </c>
      <c r="F106" s="22">
        <v>8.5106380000000001</v>
      </c>
      <c r="G106" s="22">
        <v>6.3829789999999997</v>
      </c>
      <c r="H106" s="22">
        <v>8.5106380000000001</v>
      </c>
      <c r="I106" s="22">
        <v>34.042552999999998</v>
      </c>
      <c r="J106" s="22">
        <v>4.2553190000000001</v>
      </c>
      <c r="K106" s="22">
        <v>0</v>
      </c>
    </row>
    <row r="107" spans="1:11" x14ac:dyDescent="0.2">
      <c r="A107" s="20" t="s">
        <v>366</v>
      </c>
      <c r="B107" s="21">
        <v>194</v>
      </c>
      <c r="C107" s="22">
        <v>5.1546390000000004</v>
      </c>
      <c r="D107" s="22">
        <v>9.7938139999999994</v>
      </c>
      <c r="E107" s="22">
        <v>5.6701030000000001</v>
      </c>
      <c r="F107" s="22">
        <v>6.1855669999999998</v>
      </c>
      <c r="G107" s="22">
        <v>3.092784</v>
      </c>
      <c r="H107" s="22">
        <v>8.7628869999999992</v>
      </c>
      <c r="I107" s="22">
        <v>51.030928000000003</v>
      </c>
      <c r="J107" s="22">
        <v>8.7628869999999992</v>
      </c>
      <c r="K107" s="22">
        <v>1.546392</v>
      </c>
    </row>
    <row r="108" spans="1:11" x14ac:dyDescent="0.2">
      <c r="A108" s="9" t="s">
        <v>390</v>
      </c>
      <c r="B108" s="9"/>
      <c r="C108" s="9"/>
      <c r="D108" s="9"/>
      <c r="E108" s="9"/>
      <c r="F108" s="9"/>
      <c r="G108" s="9"/>
      <c r="H108" s="9"/>
      <c r="I108" s="9"/>
      <c r="J108" s="9"/>
      <c r="K108" s="9"/>
    </row>
    <row r="109" spans="1:11" x14ac:dyDescent="0.2">
      <c r="A109" s="20" t="s">
        <v>391</v>
      </c>
      <c r="B109" s="21">
        <v>633</v>
      </c>
      <c r="C109" s="22">
        <v>5.3712479999999996</v>
      </c>
      <c r="D109" s="22">
        <v>7.4249609999999997</v>
      </c>
      <c r="E109" s="22">
        <v>4.8973139999999997</v>
      </c>
      <c r="F109" s="22">
        <v>7.8988940000000003</v>
      </c>
      <c r="G109" s="22">
        <v>8.3728280000000002</v>
      </c>
      <c r="H109" s="22">
        <v>7.8988940000000003</v>
      </c>
      <c r="I109" s="22">
        <v>49.447077</v>
      </c>
      <c r="J109" s="22">
        <v>7.5829380000000004</v>
      </c>
      <c r="K109" s="22">
        <v>1.105845</v>
      </c>
    </row>
    <row r="110" spans="1:11" x14ac:dyDescent="0.2">
      <c r="A110" s="20" t="s">
        <v>392</v>
      </c>
      <c r="B110" s="21">
        <v>1123</v>
      </c>
      <c r="C110" s="22">
        <v>5.0756899999999998</v>
      </c>
      <c r="D110" s="22">
        <v>4.5414070000000004</v>
      </c>
      <c r="E110" s="22">
        <v>5.0756899999999998</v>
      </c>
      <c r="F110" s="22">
        <v>4.8975960000000001</v>
      </c>
      <c r="G110" s="22">
        <v>5.9661619999999997</v>
      </c>
      <c r="H110" s="22">
        <v>7.4799639999999998</v>
      </c>
      <c r="I110" s="22">
        <v>54.407836000000003</v>
      </c>
      <c r="J110" s="22">
        <v>11.041852</v>
      </c>
      <c r="K110" s="22">
        <v>1.5138020000000001</v>
      </c>
    </row>
    <row r="111" spans="1:11" x14ac:dyDescent="0.2">
      <c r="A111" s="20" t="s">
        <v>393</v>
      </c>
      <c r="B111" s="21">
        <v>660</v>
      </c>
      <c r="C111" s="22">
        <v>4.2424239999999998</v>
      </c>
      <c r="D111" s="22">
        <v>4.5454549999999996</v>
      </c>
      <c r="E111" s="22">
        <v>3.4848479999999999</v>
      </c>
      <c r="F111" s="22">
        <v>3.7878790000000002</v>
      </c>
      <c r="G111" s="22">
        <v>6.0606059999999999</v>
      </c>
      <c r="H111" s="22">
        <v>7.2727269999999997</v>
      </c>
      <c r="I111" s="22">
        <v>51.363636</v>
      </c>
      <c r="J111" s="22">
        <v>17.272727</v>
      </c>
      <c r="K111" s="22">
        <v>1.969697</v>
      </c>
    </row>
    <row r="112" spans="1:11" x14ac:dyDescent="0.2">
      <c r="A112" s="20" t="s">
        <v>394</v>
      </c>
      <c r="B112" s="21">
        <v>261</v>
      </c>
      <c r="C112" s="22">
        <v>3.4482759999999999</v>
      </c>
      <c r="D112" s="22">
        <v>3.8314180000000002</v>
      </c>
      <c r="E112" s="22">
        <v>3.065134</v>
      </c>
      <c r="F112" s="22">
        <v>4.5977009999999998</v>
      </c>
      <c r="G112" s="22">
        <v>3.8314180000000002</v>
      </c>
      <c r="H112" s="22">
        <v>3.8314180000000002</v>
      </c>
      <c r="I112" s="22">
        <v>54.406129999999997</v>
      </c>
      <c r="J112" s="22">
        <v>21.839079999999999</v>
      </c>
      <c r="K112" s="22">
        <v>1.1494249999999999</v>
      </c>
    </row>
    <row r="113" spans="1:11" x14ac:dyDescent="0.2">
      <c r="A113" s="9" t="s">
        <v>395</v>
      </c>
      <c r="B113" s="9"/>
      <c r="C113" s="9"/>
      <c r="D113" s="9"/>
      <c r="E113" s="9"/>
      <c r="F113" s="9"/>
      <c r="G113" s="9"/>
      <c r="H113" s="9"/>
      <c r="I113" s="9"/>
      <c r="J113" s="9"/>
      <c r="K113" s="9"/>
    </row>
    <row r="114" spans="1:11" x14ac:dyDescent="0.2">
      <c r="A114" s="20" t="s">
        <v>396</v>
      </c>
      <c r="B114" s="21">
        <v>329</v>
      </c>
      <c r="C114" s="22">
        <v>6.3829789999999997</v>
      </c>
      <c r="D114" s="22">
        <v>5.4711249999999998</v>
      </c>
      <c r="E114" s="22">
        <v>6.6869300000000003</v>
      </c>
      <c r="F114" s="22">
        <v>8.2066870000000005</v>
      </c>
      <c r="G114" s="22">
        <v>5.7750760000000003</v>
      </c>
      <c r="H114" s="22">
        <v>6.9908809999999999</v>
      </c>
      <c r="I114" s="22">
        <v>47.720365000000001</v>
      </c>
      <c r="J114" s="22">
        <v>11.550152000000001</v>
      </c>
      <c r="K114" s="22">
        <v>1.215805</v>
      </c>
    </row>
    <row r="115" spans="1:11" x14ac:dyDescent="0.2">
      <c r="A115" s="20" t="s">
        <v>397</v>
      </c>
      <c r="B115" s="21">
        <v>828</v>
      </c>
      <c r="C115" s="22">
        <v>5.4347830000000004</v>
      </c>
      <c r="D115" s="22">
        <v>5.3140099999999997</v>
      </c>
      <c r="E115" s="22">
        <v>4.589372</v>
      </c>
      <c r="F115" s="22">
        <v>6.1594199999999999</v>
      </c>
      <c r="G115" s="22">
        <v>7.9710140000000003</v>
      </c>
      <c r="H115" s="22">
        <v>7.9710140000000003</v>
      </c>
      <c r="I115" s="22">
        <v>50.966183999999998</v>
      </c>
      <c r="J115" s="22">
        <v>9.7826090000000008</v>
      </c>
      <c r="K115" s="22">
        <v>1.8115939999999999</v>
      </c>
    </row>
    <row r="116" spans="1:11" x14ac:dyDescent="0.2">
      <c r="A116" s="20" t="s">
        <v>879</v>
      </c>
      <c r="B116" s="21">
        <v>499</v>
      </c>
      <c r="C116" s="22">
        <v>2.60521</v>
      </c>
      <c r="D116" s="22">
        <v>3.4068139999999998</v>
      </c>
      <c r="E116" s="22">
        <v>3.4068139999999998</v>
      </c>
      <c r="F116" s="22">
        <v>4.0080159999999996</v>
      </c>
      <c r="G116" s="22">
        <v>4.0080159999999996</v>
      </c>
      <c r="H116" s="22">
        <v>7.0140279999999997</v>
      </c>
      <c r="I116" s="22">
        <v>53.106211999999999</v>
      </c>
      <c r="J116" s="22">
        <v>20.440881999999998</v>
      </c>
      <c r="K116" s="22">
        <v>2.0040079999999998</v>
      </c>
    </row>
    <row r="117" spans="1:11" x14ac:dyDescent="0.2">
      <c r="A117" s="20" t="s">
        <v>398</v>
      </c>
      <c r="B117" s="21">
        <v>468</v>
      </c>
      <c r="C117" s="22">
        <v>4.4871790000000003</v>
      </c>
      <c r="D117" s="22">
        <v>4.9145300000000001</v>
      </c>
      <c r="E117" s="22">
        <v>3.632479</v>
      </c>
      <c r="F117" s="22">
        <v>4.9145300000000001</v>
      </c>
      <c r="G117" s="22">
        <v>7.2649569999999999</v>
      </c>
      <c r="H117" s="22">
        <v>6.1965810000000001</v>
      </c>
      <c r="I117" s="22">
        <v>56.837606999999998</v>
      </c>
      <c r="J117" s="22">
        <v>10.683761000000001</v>
      </c>
      <c r="K117" s="22">
        <v>1.068376</v>
      </c>
    </row>
    <row r="118" spans="1:11" x14ac:dyDescent="0.2">
      <c r="A118" s="20" t="s">
        <v>399</v>
      </c>
      <c r="B118" s="21">
        <v>257</v>
      </c>
      <c r="C118" s="22">
        <v>4.2801559999999998</v>
      </c>
      <c r="D118" s="22">
        <v>5.4474710000000002</v>
      </c>
      <c r="E118" s="22">
        <v>5.4474710000000002</v>
      </c>
      <c r="F118" s="22">
        <v>3.891051</v>
      </c>
      <c r="G118" s="22">
        <v>4.6692609999999997</v>
      </c>
      <c r="H118" s="22">
        <v>5.4474710000000002</v>
      </c>
      <c r="I118" s="22">
        <v>57.976654000000003</v>
      </c>
      <c r="J118" s="22">
        <v>12.062257000000001</v>
      </c>
      <c r="K118" s="22">
        <v>0.77820999999999996</v>
      </c>
    </row>
    <row r="119" spans="1:11" x14ac:dyDescent="0.2">
      <c r="A119" s="20" t="s">
        <v>400</v>
      </c>
      <c r="B119" s="21">
        <v>296</v>
      </c>
      <c r="C119" s="22">
        <v>5.7432429999999997</v>
      </c>
      <c r="D119" s="22">
        <v>7.4324320000000004</v>
      </c>
      <c r="E119" s="22">
        <v>3.7162160000000002</v>
      </c>
      <c r="F119" s="22">
        <v>3.7162160000000002</v>
      </c>
      <c r="G119" s="22">
        <v>6.4189189999999998</v>
      </c>
      <c r="H119" s="22">
        <v>8.4459459999999993</v>
      </c>
      <c r="I119" s="22">
        <v>49.324323999999997</v>
      </c>
      <c r="J119" s="22">
        <v>13.851350999999999</v>
      </c>
      <c r="K119" s="22">
        <v>1.351351</v>
      </c>
    </row>
    <row r="120" spans="1:11" x14ac:dyDescent="0.2">
      <c r="A120" s="9" t="s">
        <v>401</v>
      </c>
      <c r="B120" s="9"/>
      <c r="C120" s="9"/>
      <c r="D120" s="9"/>
      <c r="E120" s="9"/>
      <c r="F120" s="9"/>
      <c r="G120" s="9"/>
      <c r="H120" s="9"/>
      <c r="I120" s="9"/>
      <c r="J120" s="9"/>
      <c r="K120" s="9"/>
    </row>
    <row r="121" spans="1:11" x14ac:dyDescent="0.2">
      <c r="A121" s="20" t="s">
        <v>878</v>
      </c>
      <c r="B121" s="21">
        <v>116</v>
      </c>
      <c r="C121" s="22">
        <v>3.4482759999999999</v>
      </c>
      <c r="D121" s="22">
        <v>8.6206899999999997</v>
      </c>
      <c r="E121" s="22">
        <v>6.0344829999999998</v>
      </c>
      <c r="F121" s="22">
        <v>15.517241</v>
      </c>
      <c r="G121" s="22">
        <v>11.206897</v>
      </c>
      <c r="H121" s="22">
        <v>7.7586209999999998</v>
      </c>
      <c r="I121" s="22">
        <v>41.379309999999997</v>
      </c>
      <c r="J121" s="22">
        <v>4.3103449999999999</v>
      </c>
      <c r="K121" s="22">
        <v>1.7241379999999999</v>
      </c>
    </row>
    <row r="122" spans="1:11" x14ac:dyDescent="0.2">
      <c r="A122" s="20" t="s">
        <v>402</v>
      </c>
      <c r="B122" s="21">
        <v>213</v>
      </c>
      <c r="C122" s="22">
        <v>7.9812209999999997</v>
      </c>
      <c r="D122" s="22">
        <v>3.7558690000000001</v>
      </c>
      <c r="E122" s="22">
        <v>7.0422539999999998</v>
      </c>
      <c r="F122" s="22">
        <v>4.225352</v>
      </c>
      <c r="G122" s="22">
        <v>2.8169010000000001</v>
      </c>
      <c r="H122" s="22">
        <v>6.5727700000000002</v>
      </c>
      <c r="I122" s="22">
        <v>51.173709000000002</v>
      </c>
      <c r="J122" s="22">
        <v>15.492958</v>
      </c>
      <c r="K122" s="22">
        <v>0.938967</v>
      </c>
    </row>
    <row r="123" spans="1:11" x14ac:dyDescent="0.2">
      <c r="A123" s="20" t="s">
        <v>397</v>
      </c>
      <c r="B123" s="21">
        <v>828</v>
      </c>
      <c r="C123" s="22">
        <v>5.4347830000000004</v>
      </c>
      <c r="D123" s="22">
        <v>5.3140099999999997</v>
      </c>
      <c r="E123" s="22">
        <v>4.589372</v>
      </c>
      <c r="F123" s="22">
        <v>6.1594199999999999</v>
      </c>
      <c r="G123" s="22">
        <v>7.9710140000000003</v>
      </c>
      <c r="H123" s="22">
        <v>7.9710140000000003</v>
      </c>
      <c r="I123" s="22">
        <v>50.966183999999998</v>
      </c>
      <c r="J123" s="22">
        <v>9.7826090000000008</v>
      </c>
      <c r="K123" s="22">
        <v>1.8115939999999999</v>
      </c>
    </row>
    <row r="124" spans="1:11" x14ac:dyDescent="0.2">
      <c r="A124" s="20" t="s">
        <v>403</v>
      </c>
      <c r="B124" s="21">
        <v>133</v>
      </c>
      <c r="C124" s="22">
        <v>0.75187999999999999</v>
      </c>
      <c r="D124" s="22">
        <v>2.2556389999999999</v>
      </c>
      <c r="E124" s="22">
        <v>5.2631579999999998</v>
      </c>
      <c r="F124" s="22">
        <v>3.0075189999999998</v>
      </c>
      <c r="G124" s="22">
        <v>0.75187999999999999</v>
      </c>
      <c r="H124" s="22">
        <v>6.7669170000000003</v>
      </c>
      <c r="I124" s="22">
        <v>54.887217999999997</v>
      </c>
      <c r="J124" s="22">
        <v>23.308271000000001</v>
      </c>
      <c r="K124" s="22">
        <v>3.0075189999999998</v>
      </c>
    </row>
    <row r="125" spans="1:11" x14ac:dyDescent="0.2">
      <c r="A125" s="20" t="s">
        <v>404</v>
      </c>
      <c r="B125" s="21">
        <v>120</v>
      </c>
      <c r="C125" s="22">
        <v>5</v>
      </c>
      <c r="D125" s="22">
        <v>5</v>
      </c>
      <c r="E125" s="22">
        <v>4.1666670000000003</v>
      </c>
      <c r="F125" s="22">
        <v>6.6666670000000003</v>
      </c>
      <c r="G125" s="22">
        <v>5.8333329999999997</v>
      </c>
      <c r="H125" s="22">
        <v>9.1666670000000003</v>
      </c>
      <c r="I125" s="22">
        <v>52.5</v>
      </c>
      <c r="J125" s="22">
        <v>10</v>
      </c>
      <c r="K125" s="22">
        <v>1.6666669999999999</v>
      </c>
    </row>
    <row r="126" spans="1:11" x14ac:dyDescent="0.2">
      <c r="A126" s="20" t="s">
        <v>405</v>
      </c>
      <c r="B126" s="21">
        <v>246</v>
      </c>
      <c r="C126" s="22">
        <v>2.4390239999999999</v>
      </c>
      <c r="D126" s="22">
        <v>3.252033</v>
      </c>
      <c r="E126" s="22">
        <v>2.0325199999999999</v>
      </c>
      <c r="F126" s="22">
        <v>3.252033</v>
      </c>
      <c r="G126" s="22">
        <v>4.8780489999999999</v>
      </c>
      <c r="H126" s="22">
        <v>6.0975609999999998</v>
      </c>
      <c r="I126" s="22">
        <v>52.439024000000003</v>
      </c>
      <c r="J126" s="22">
        <v>23.983740000000001</v>
      </c>
      <c r="K126" s="22">
        <v>1.6260159999999999</v>
      </c>
    </row>
    <row r="127" spans="1:11" x14ac:dyDescent="0.2">
      <c r="A127" s="20" t="s">
        <v>398</v>
      </c>
      <c r="B127" s="21">
        <v>468</v>
      </c>
      <c r="C127" s="22">
        <v>4.4871790000000003</v>
      </c>
      <c r="D127" s="22">
        <v>4.9145300000000001</v>
      </c>
      <c r="E127" s="22">
        <v>3.632479</v>
      </c>
      <c r="F127" s="22">
        <v>4.9145300000000001</v>
      </c>
      <c r="G127" s="22">
        <v>7.2649569999999999</v>
      </c>
      <c r="H127" s="22">
        <v>6.1965810000000001</v>
      </c>
      <c r="I127" s="22">
        <v>56.837606999999998</v>
      </c>
      <c r="J127" s="22">
        <v>10.683761000000001</v>
      </c>
      <c r="K127" s="22">
        <v>1.068376</v>
      </c>
    </row>
    <row r="128" spans="1:11" x14ac:dyDescent="0.2">
      <c r="A128" s="20" t="s">
        <v>406</v>
      </c>
      <c r="B128" s="21">
        <v>180</v>
      </c>
      <c r="C128" s="22">
        <v>5.5555560000000002</v>
      </c>
      <c r="D128" s="22">
        <v>5.5555560000000002</v>
      </c>
      <c r="E128" s="22">
        <v>4.4444439999999998</v>
      </c>
      <c r="F128" s="22">
        <v>3.8888889999999998</v>
      </c>
      <c r="G128" s="22">
        <v>5.5555560000000002</v>
      </c>
      <c r="H128" s="22">
        <v>3.8888889999999998</v>
      </c>
      <c r="I128" s="22">
        <v>58.333333000000003</v>
      </c>
      <c r="J128" s="22">
        <v>11.666667</v>
      </c>
      <c r="K128" s="22">
        <v>1.111111</v>
      </c>
    </row>
    <row r="129" spans="1:11" x14ac:dyDescent="0.2">
      <c r="A129" s="20" t="s">
        <v>407</v>
      </c>
      <c r="B129" s="21">
        <v>77</v>
      </c>
      <c r="C129" s="22">
        <v>1.2987010000000001</v>
      </c>
      <c r="D129" s="22">
        <v>5.1948049999999997</v>
      </c>
      <c r="E129" s="22">
        <v>7.7922079999999996</v>
      </c>
      <c r="F129" s="22">
        <v>3.8961039999999998</v>
      </c>
      <c r="G129" s="22">
        <v>2.5974029999999999</v>
      </c>
      <c r="H129" s="22">
        <v>9.0909089999999999</v>
      </c>
      <c r="I129" s="22">
        <v>57.142856999999999</v>
      </c>
      <c r="J129" s="22">
        <v>12.987012999999999</v>
      </c>
      <c r="K129" s="22">
        <v>0</v>
      </c>
    </row>
    <row r="130" spans="1:11" x14ac:dyDescent="0.2">
      <c r="A130" s="33" t="s">
        <v>400</v>
      </c>
      <c r="B130" s="34">
        <v>296</v>
      </c>
      <c r="C130" s="35">
        <v>5.7432429999999997</v>
      </c>
      <c r="D130" s="35">
        <v>7.4324320000000004</v>
      </c>
      <c r="E130" s="35">
        <v>3.7162160000000002</v>
      </c>
      <c r="F130" s="35">
        <v>3.7162160000000002</v>
      </c>
      <c r="G130" s="35">
        <v>6.4189189999999998</v>
      </c>
      <c r="H130" s="35">
        <v>8.4459459999999993</v>
      </c>
      <c r="I130" s="35">
        <v>49.324323999999997</v>
      </c>
      <c r="J130" s="35">
        <v>13.851350999999999</v>
      </c>
      <c r="K130" s="35">
        <v>1.351351</v>
      </c>
    </row>
  </sheetData>
  <phoneticPr fontId="2"/>
  <pageMargins left="0.75" right="0.75" top="1" bottom="1" header="0.5" footer="0.5"/>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979C8-EEFA-4498-BDB3-D4958D05854A}">
  <dimension ref="A1:L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2" x14ac:dyDescent="0.2">
      <c r="A1" s="11" t="s">
        <v>3</v>
      </c>
      <c r="B1" s="7"/>
    </row>
    <row r="2" spans="1:12" x14ac:dyDescent="0.2">
      <c r="A2" s="15" t="str">
        <f xml:space="preserve"> HYPERLINK("#'目次'!B27","[21]")</f>
        <v>[21]</v>
      </c>
      <c r="B2" s="23" t="s">
        <v>334</v>
      </c>
    </row>
    <row r="3" spans="1:12" x14ac:dyDescent="0.2">
      <c r="A3" s="7" t="s">
        <v>3</v>
      </c>
      <c r="B3" s="8" t="s">
        <v>17</v>
      </c>
    </row>
    <row r="4" spans="1:12" x14ac:dyDescent="0.2">
      <c r="A4" s="7" t="s">
        <v>3</v>
      </c>
      <c r="B4" s="8" t="s">
        <v>16</v>
      </c>
    </row>
    <row r="5" spans="1:12" s="18" customFormat="1" ht="75.599999999999994" x14ac:dyDescent="0.2">
      <c r="A5" s="16" t="s">
        <v>3</v>
      </c>
      <c r="B5" s="17" t="s">
        <v>335</v>
      </c>
      <c r="C5" s="17" t="s">
        <v>447</v>
      </c>
      <c r="D5" s="17" t="s">
        <v>448</v>
      </c>
      <c r="E5" s="17" t="s">
        <v>194</v>
      </c>
      <c r="F5" s="17" t="s">
        <v>195</v>
      </c>
      <c r="G5" s="17" t="s">
        <v>449</v>
      </c>
      <c r="H5" s="17" t="s">
        <v>450</v>
      </c>
      <c r="I5" s="17" t="s">
        <v>451</v>
      </c>
      <c r="J5" s="17" t="s">
        <v>452</v>
      </c>
      <c r="K5" s="17" t="s">
        <v>387</v>
      </c>
      <c r="L5" s="17" t="s">
        <v>366</v>
      </c>
    </row>
    <row r="6" spans="1:12" x14ac:dyDescent="0.2">
      <c r="A6" s="19" t="s">
        <v>338</v>
      </c>
      <c r="B6" s="10">
        <v>2677</v>
      </c>
      <c r="C6" s="13">
        <v>16.025402</v>
      </c>
      <c r="D6" s="13">
        <v>11.916323999999999</v>
      </c>
      <c r="E6" s="13">
        <v>18.827044999999998</v>
      </c>
      <c r="F6" s="13">
        <v>5.3418010000000002</v>
      </c>
      <c r="G6" s="13">
        <v>6.2756819999999998</v>
      </c>
      <c r="H6" s="13">
        <v>47.441164999999998</v>
      </c>
      <c r="I6" s="13">
        <v>61.337318000000003</v>
      </c>
      <c r="J6" s="13">
        <v>84.646992999999995</v>
      </c>
      <c r="K6" s="13">
        <v>4.5199850000000001</v>
      </c>
      <c r="L6" s="13">
        <v>1.7183409999999999</v>
      </c>
    </row>
    <row r="7" spans="1:12" x14ac:dyDescent="0.2">
      <c r="A7" s="9" t="s">
        <v>339</v>
      </c>
      <c r="B7" s="9"/>
      <c r="C7" s="9"/>
      <c r="D7" s="9"/>
      <c r="E7" s="9"/>
      <c r="F7" s="9"/>
      <c r="G7" s="9"/>
      <c r="H7" s="9"/>
      <c r="I7" s="9"/>
      <c r="J7" s="9"/>
      <c r="K7" s="9"/>
      <c r="L7" s="9"/>
    </row>
    <row r="8" spans="1:12" x14ac:dyDescent="0.2">
      <c r="A8" s="20" t="s">
        <v>340</v>
      </c>
      <c r="B8" s="21">
        <v>1277</v>
      </c>
      <c r="C8" s="22">
        <v>9.7102579999999996</v>
      </c>
      <c r="D8" s="22">
        <v>11.433045999999999</v>
      </c>
      <c r="E8" s="22">
        <v>15.818324</v>
      </c>
      <c r="F8" s="22">
        <v>4.2286609999999998</v>
      </c>
      <c r="G8" s="22">
        <v>4.3852779999999996</v>
      </c>
      <c r="H8" s="22">
        <v>38.449491000000002</v>
      </c>
      <c r="I8" s="22">
        <v>52.701644000000002</v>
      </c>
      <c r="J8" s="22">
        <v>85.591228999999998</v>
      </c>
      <c r="K8" s="22">
        <v>4.698512</v>
      </c>
      <c r="L8" s="22">
        <v>1.957713</v>
      </c>
    </row>
    <row r="9" spans="1:12" x14ac:dyDescent="0.2">
      <c r="A9" s="20" t="s">
        <v>341</v>
      </c>
      <c r="B9" s="21">
        <v>1400</v>
      </c>
      <c r="C9" s="22">
        <v>21.785713999999999</v>
      </c>
      <c r="D9" s="22">
        <v>12.357143000000001</v>
      </c>
      <c r="E9" s="22">
        <v>21.571428999999998</v>
      </c>
      <c r="F9" s="22">
        <v>6.3571429999999998</v>
      </c>
      <c r="G9" s="22">
        <v>8</v>
      </c>
      <c r="H9" s="22">
        <v>55.642856999999999</v>
      </c>
      <c r="I9" s="22">
        <v>69.214286000000001</v>
      </c>
      <c r="J9" s="22">
        <v>83.785713999999999</v>
      </c>
      <c r="K9" s="22">
        <v>4.3571429999999998</v>
      </c>
      <c r="L9" s="22">
        <v>1.5</v>
      </c>
    </row>
    <row r="10" spans="1:12" x14ac:dyDescent="0.2">
      <c r="A10" s="9" t="s">
        <v>342</v>
      </c>
      <c r="B10" s="9"/>
      <c r="C10" s="9"/>
      <c r="D10" s="9"/>
      <c r="E10" s="9"/>
      <c r="F10" s="9"/>
      <c r="G10" s="9"/>
      <c r="H10" s="9"/>
      <c r="I10" s="9"/>
      <c r="J10" s="9"/>
      <c r="K10" s="9"/>
      <c r="L10" s="9"/>
    </row>
    <row r="11" spans="1:12" x14ac:dyDescent="0.2">
      <c r="A11" s="20" t="s">
        <v>343</v>
      </c>
      <c r="B11" s="21">
        <v>610</v>
      </c>
      <c r="C11" s="22">
        <v>11.639343999999999</v>
      </c>
      <c r="D11" s="22">
        <v>7.5409839999999999</v>
      </c>
      <c r="E11" s="22">
        <v>15.081967000000001</v>
      </c>
      <c r="F11" s="22">
        <v>2.9508200000000002</v>
      </c>
      <c r="G11" s="22">
        <v>3.606557</v>
      </c>
      <c r="H11" s="22">
        <v>41.967213000000001</v>
      </c>
      <c r="I11" s="22">
        <v>58.196720999999997</v>
      </c>
      <c r="J11" s="22">
        <v>87.213115000000002</v>
      </c>
      <c r="K11" s="22">
        <v>3.9344260000000002</v>
      </c>
      <c r="L11" s="22">
        <v>1.1475409999999999</v>
      </c>
    </row>
    <row r="12" spans="1:12" x14ac:dyDescent="0.2">
      <c r="A12" s="20" t="s">
        <v>344</v>
      </c>
      <c r="B12" s="21">
        <v>755</v>
      </c>
      <c r="C12" s="22">
        <v>15.89404</v>
      </c>
      <c r="D12" s="22">
        <v>10.331125999999999</v>
      </c>
      <c r="E12" s="22">
        <v>18.145695</v>
      </c>
      <c r="F12" s="22">
        <v>3.708609</v>
      </c>
      <c r="G12" s="22">
        <v>5.4304639999999997</v>
      </c>
      <c r="H12" s="22">
        <v>47.284768</v>
      </c>
      <c r="I12" s="22">
        <v>62.251655999999997</v>
      </c>
      <c r="J12" s="22">
        <v>86.887416999999999</v>
      </c>
      <c r="K12" s="22">
        <v>2.6490070000000001</v>
      </c>
      <c r="L12" s="22">
        <v>1.324503</v>
      </c>
    </row>
    <row r="13" spans="1:12" x14ac:dyDescent="0.2">
      <c r="A13" s="20" t="s">
        <v>345</v>
      </c>
      <c r="B13" s="21">
        <v>601</v>
      </c>
      <c r="C13" s="22">
        <v>18.302828999999999</v>
      </c>
      <c r="D13" s="22">
        <v>14.475873999999999</v>
      </c>
      <c r="E13" s="22">
        <v>22.795341000000001</v>
      </c>
      <c r="F13" s="22">
        <v>6.1564059999999996</v>
      </c>
      <c r="G13" s="22">
        <v>7.8202999999999996</v>
      </c>
      <c r="H13" s="22">
        <v>49.084859000000002</v>
      </c>
      <c r="I13" s="22">
        <v>64.226290000000006</v>
      </c>
      <c r="J13" s="22">
        <v>85.024957999999998</v>
      </c>
      <c r="K13" s="22">
        <v>4.3261229999999999</v>
      </c>
      <c r="L13" s="22">
        <v>1.8302830000000001</v>
      </c>
    </row>
    <row r="14" spans="1:12" x14ac:dyDescent="0.2">
      <c r="A14" s="20" t="s">
        <v>346</v>
      </c>
      <c r="B14" s="21">
        <v>425</v>
      </c>
      <c r="C14" s="22">
        <v>22.117647000000002</v>
      </c>
      <c r="D14" s="22">
        <v>18.117647000000002</v>
      </c>
      <c r="E14" s="22">
        <v>24</v>
      </c>
      <c r="F14" s="22">
        <v>11.058824</v>
      </c>
      <c r="G14" s="22">
        <v>9.6470590000000005</v>
      </c>
      <c r="H14" s="22">
        <v>56.705882000000003</v>
      </c>
      <c r="I14" s="22">
        <v>64.705882000000003</v>
      </c>
      <c r="J14" s="22">
        <v>81.647058999999999</v>
      </c>
      <c r="K14" s="22">
        <v>5.6470589999999996</v>
      </c>
      <c r="L14" s="22">
        <v>2.5882350000000001</v>
      </c>
    </row>
    <row r="15" spans="1:12" x14ac:dyDescent="0.2">
      <c r="A15" s="20" t="s">
        <v>347</v>
      </c>
      <c r="B15" s="21">
        <v>217</v>
      </c>
      <c r="C15" s="22">
        <v>11.981567</v>
      </c>
      <c r="D15" s="22">
        <v>11.059908</v>
      </c>
      <c r="E15" s="22">
        <v>14.746544</v>
      </c>
      <c r="F15" s="22">
        <v>4.608295</v>
      </c>
      <c r="G15" s="22">
        <v>5.529954</v>
      </c>
      <c r="H15" s="22">
        <v>44.700460999999997</v>
      </c>
      <c r="I15" s="22">
        <v>58.525345999999999</v>
      </c>
      <c r="J15" s="22">
        <v>77.419354999999996</v>
      </c>
      <c r="K15" s="22">
        <v>9.2165900000000001</v>
      </c>
      <c r="L15" s="22">
        <v>1.843318</v>
      </c>
    </row>
    <row r="16" spans="1:12" x14ac:dyDescent="0.2">
      <c r="A16" s="20" t="s">
        <v>348</v>
      </c>
      <c r="B16" s="21">
        <v>56</v>
      </c>
      <c r="C16" s="22">
        <v>12.5</v>
      </c>
      <c r="D16" s="22">
        <v>10.714286</v>
      </c>
      <c r="E16" s="22">
        <v>7.1428570000000002</v>
      </c>
      <c r="F16" s="22">
        <v>5.3571429999999998</v>
      </c>
      <c r="G16" s="22">
        <v>8.9285709999999998</v>
      </c>
      <c r="H16" s="22">
        <v>41.071429000000002</v>
      </c>
      <c r="I16" s="22">
        <v>48.214286000000001</v>
      </c>
      <c r="J16" s="22">
        <v>76.785713999999999</v>
      </c>
      <c r="K16" s="22">
        <v>7.1428570000000002</v>
      </c>
      <c r="L16" s="22">
        <v>3.5714290000000002</v>
      </c>
    </row>
    <row r="17" spans="1:12" x14ac:dyDescent="0.2">
      <c r="A17" s="20" t="s">
        <v>349</v>
      </c>
      <c r="B17" s="21">
        <v>13</v>
      </c>
      <c r="C17" s="22">
        <v>7.6923079999999997</v>
      </c>
      <c r="D17" s="22">
        <v>7.6923079999999997</v>
      </c>
      <c r="E17" s="22">
        <v>0</v>
      </c>
      <c r="F17" s="22">
        <v>0</v>
      </c>
      <c r="G17" s="22">
        <v>0</v>
      </c>
      <c r="H17" s="22">
        <v>7.6923079999999997</v>
      </c>
      <c r="I17" s="22">
        <v>15.384615</v>
      </c>
      <c r="J17" s="22">
        <v>69.230768999999995</v>
      </c>
      <c r="K17" s="22">
        <v>23.076923000000001</v>
      </c>
      <c r="L17" s="22">
        <v>7.6923079999999997</v>
      </c>
    </row>
    <row r="18" spans="1:12" x14ac:dyDescent="0.2">
      <c r="A18" s="20" t="s">
        <v>350</v>
      </c>
      <c r="B18" s="21">
        <v>1365</v>
      </c>
      <c r="C18" s="22">
        <v>13.992673999999999</v>
      </c>
      <c r="D18" s="22">
        <v>9.0842489999999998</v>
      </c>
      <c r="E18" s="22">
        <v>16.776557</v>
      </c>
      <c r="F18" s="22">
        <v>3.3699629999999998</v>
      </c>
      <c r="G18" s="22">
        <v>4.6153849999999998</v>
      </c>
      <c r="H18" s="22">
        <v>44.908425000000001</v>
      </c>
      <c r="I18" s="22">
        <v>60.43956</v>
      </c>
      <c r="J18" s="22">
        <v>87.032966999999999</v>
      </c>
      <c r="K18" s="22">
        <v>3.2234430000000001</v>
      </c>
      <c r="L18" s="22">
        <v>1.2454209999999999</v>
      </c>
    </row>
    <row r="19" spans="1:12" x14ac:dyDescent="0.2">
      <c r="A19" s="20" t="s">
        <v>351</v>
      </c>
      <c r="B19" s="21">
        <v>1026</v>
      </c>
      <c r="C19" s="22">
        <v>19.883040999999999</v>
      </c>
      <c r="D19" s="22">
        <v>15.984405000000001</v>
      </c>
      <c r="E19" s="22">
        <v>23.294346999999998</v>
      </c>
      <c r="F19" s="22">
        <v>8.1871349999999996</v>
      </c>
      <c r="G19" s="22">
        <v>8.5769979999999997</v>
      </c>
      <c r="H19" s="22">
        <v>52.241714999999999</v>
      </c>
      <c r="I19" s="22">
        <v>64.424950999999993</v>
      </c>
      <c r="J19" s="22">
        <v>83.625731000000002</v>
      </c>
      <c r="K19" s="22">
        <v>4.8732939999999996</v>
      </c>
      <c r="L19" s="22">
        <v>2.14425</v>
      </c>
    </row>
    <row r="20" spans="1:12" x14ac:dyDescent="0.2">
      <c r="A20" s="20" t="s">
        <v>352</v>
      </c>
      <c r="B20" s="21">
        <v>286</v>
      </c>
      <c r="C20" s="22">
        <v>11.888112</v>
      </c>
      <c r="D20" s="22">
        <v>10.839161000000001</v>
      </c>
      <c r="E20" s="22">
        <v>12.587413</v>
      </c>
      <c r="F20" s="22">
        <v>4.5454549999999996</v>
      </c>
      <c r="G20" s="22">
        <v>5.9440559999999998</v>
      </c>
      <c r="H20" s="22">
        <v>42.307692000000003</v>
      </c>
      <c r="I20" s="22">
        <v>54.545454999999997</v>
      </c>
      <c r="J20" s="22">
        <v>76.923077000000006</v>
      </c>
      <c r="K20" s="22">
        <v>9.4405590000000004</v>
      </c>
      <c r="L20" s="22">
        <v>2.4475519999999999</v>
      </c>
    </row>
    <row r="21" spans="1:12" x14ac:dyDescent="0.2">
      <c r="A21" s="20" t="s">
        <v>353</v>
      </c>
      <c r="B21" s="21">
        <v>1312</v>
      </c>
      <c r="C21" s="22">
        <v>18.140243999999999</v>
      </c>
      <c r="D21" s="22">
        <v>14.862805</v>
      </c>
      <c r="E21" s="22">
        <v>20.960366</v>
      </c>
      <c r="F21" s="22">
        <v>7.3932929999999999</v>
      </c>
      <c r="G21" s="22">
        <v>8.0030490000000007</v>
      </c>
      <c r="H21" s="22">
        <v>50.076219999999999</v>
      </c>
      <c r="I21" s="22">
        <v>62.271341</v>
      </c>
      <c r="J21" s="22">
        <v>82.164634000000007</v>
      </c>
      <c r="K21" s="22">
        <v>5.8689020000000003</v>
      </c>
      <c r="L21" s="22">
        <v>2.2103660000000001</v>
      </c>
    </row>
    <row r="22" spans="1:12" x14ac:dyDescent="0.2">
      <c r="A22" s="9" t="s">
        <v>354</v>
      </c>
      <c r="B22" s="10">
        <v>298</v>
      </c>
      <c r="C22" s="13">
        <v>7.718121</v>
      </c>
      <c r="D22" s="13">
        <v>7.0469799999999996</v>
      </c>
      <c r="E22" s="13">
        <v>13.087248000000001</v>
      </c>
      <c r="F22" s="13">
        <v>2.684564</v>
      </c>
      <c r="G22" s="13">
        <v>2.684564</v>
      </c>
      <c r="H22" s="13">
        <v>29.530201000000002</v>
      </c>
      <c r="I22" s="13">
        <v>47.315435999999998</v>
      </c>
      <c r="J22" s="13">
        <v>85.57047</v>
      </c>
      <c r="K22" s="13">
        <v>4.6979870000000004</v>
      </c>
      <c r="L22" s="13">
        <v>0.67114099999999999</v>
      </c>
    </row>
    <row r="23" spans="1:12" x14ac:dyDescent="0.2">
      <c r="A23" s="20" t="s">
        <v>344</v>
      </c>
      <c r="B23" s="21">
        <v>388</v>
      </c>
      <c r="C23" s="22">
        <v>8.7628869999999992</v>
      </c>
      <c r="D23" s="22">
        <v>9.5360820000000004</v>
      </c>
      <c r="E23" s="22">
        <v>14.690721999999999</v>
      </c>
      <c r="F23" s="22">
        <v>3.092784</v>
      </c>
      <c r="G23" s="22">
        <v>3.608247</v>
      </c>
      <c r="H23" s="22">
        <v>39.432989999999997</v>
      </c>
      <c r="I23" s="22">
        <v>53.350515000000001</v>
      </c>
      <c r="J23" s="22">
        <v>89.690721999999994</v>
      </c>
      <c r="K23" s="22">
        <v>3.092784</v>
      </c>
      <c r="L23" s="22">
        <v>1.0309280000000001</v>
      </c>
    </row>
    <row r="24" spans="1:12" x14ac:dyDescent="0.2">
      <c r="A24" s="20" t="s">
        <v>345</v>
      </c>
      <c r="B24" s="21">
        <v>299</v>
      </c>
      <c r="C24" s="22">
        <v>11.371237000000001</v>
      </c>
      <c r="D24" s="22">
        <v>13.377926</v>
      </c>
      <c r="E24" s="22">
        <v>19.063545000000001</v>
      </c>
      <c r="F24" s="22">
        <v>5.3511709999999999</v>
      </c>
      <c r="G24" s="22">
        <v>5.685619</v>
      </c>
      <c r="H24" s="22">
        <v>39.799331000000002</v>
      </c>
      <c r="I24" s="22">
        <v>56.521738999999997</v>
      </c>
      <c r="J24" s="22">
        <v>83.277591999999999</v>
      </c>
      <c r="K24" s="22">
        <v>5.3511709999999999</v>
      </c>
      <c r="L24" s="22">
        <v>3.010033</v>
      </c>
    </row>
    <row r="25" spans="1:12" x14ac:dyDescent="0.2">
      <c r="A25" s="20" t="s">
        <v>346</v>
      </c>
      <c r="B25" s="21">
        <v>192</v>
      </c>
      <c r="C25" s="22">
        <v>12.5</v>
      </c>
      <c r="D25" s="22">
        <v>18.75</v>
      </c>
      <c r="E25" s="22">
        <v>20.833333</v>
      </c>
      <c r="F25" s="22">
        <v>7.8125</v>
      </c>
      <c r="G25" s="22">
        <v>5.7291670000000003</v>
      </c>
      <c r="H25" s="22">
        <v>49.479166999999997</v>
      </c>
      <c r="I25" s="22">
        <v>54.6875</v>
      </c>
      <c r="J25" s="22">
        <v>83.333332999999996</v>
      </c>
      <c r="K25" s="22">
        <v>6.7708329999999997</v>
      </c>
      <c r="L25" s="22">
        <v>3.6458330000000001</v>
      </c>
    </row>
    <row r="26" spans="1:12" x14ac:dyDescent="0.2">
      <c r="A26" s="20" t="s">
        <v>347</v>
      </c>
      <c r="B26" s="21">
        <v>77</v>
      </c>
      <c r="C26" s="22">
        <v>10.389609999999999</v>
      </c>
      <c r="D26" s="22">
        <v>14.285714</v>
      </c>
      <c r="E26" s="22">
        <v>7.7922079999999996</v>
      </c>
      <c r="F26" s="22">
        <v>3.8961039999999998</v>
      </c>
      <c r="G26" s="22">
        <v>6.493506</v>
      </c>
      <c r="H26" s="22">
        <v>38.961039</v>
      </c>
      <c r="I26" s="22">
        <v>55.844155999999998</v>
      </c>
      <c r="J26" s="22">
        <v>83.116883000000001</v>
      </c>
      <c r="K26" s="22">
        <v>2.5974029999999999</v>
      </c>
      <c r="L26" s="22">
        <v>1.2987010000000001</v>
      </c>
    </row>
    <row r="27" spans="1:12" x14ac:dyDescent="0.2">
      <c r="A27" s="20" t="s">
        <v>348</v>
      </c>
      <c r="B27" s="21">
        <v>19</v>
      </c>
      <c r="C27" s="22">
        <v>5.2631579999999998</v>
      </c>
      <c r="D27" s="22">
        <v>5.2631579999999998</v>
      </c>
      <c r="E27" s="22">
        <v>15.789474</v>
      </c>
      <c r="F27" s="22">
        <v>0</v>
      </c>
      <c r="G27" s="22">
        <v>5.2631579999999998</v>
      </c>
      <c r="H27" s="22">
        <v>31.578946999999999</v>
      </c>
      <c r="I27" s="22">
        <v>42.105263000000001</v>
      </c>
      <c r="J27" s="22">
        <v>84.210526000000002</v>
      </c>
      <c r="K27" s="22">
        <v>5.2631579999999998</v>
      </c>
      <c r="L27" s="22">
        <v>5.2631579999999998</v>
      </c>
    </row>
    <row r="28" spans="1:12" x14ac:dyDescent="0.2">
      <c r="A28" s="20" t="s">
        <v>349</v>
      </c>
      <c r="B28" s="21">
        <v>4</v>
      </c>
      <c r="C28" s="22">
        <v>0</v>
      </c>
      <c r="D28" s="22">
        <v>0</v>
      </c>
      <c r="E28" s="22">
        <v>0</v>
      </c>
      <c r="F28" s="22">
        <v>0</v>
      </c>
      <c r="G28" s="22">
        <v>0</v>
      </c>
      <c r="H28" s="22">
        <v>0</v>
      </c>
      <c r="I28" s="22">
        <v>0</v>
      </c>
      <c r="J28" s="22">
        <v>25</v>
      </c>
      <c r="K28" s="22">
        <v>50</v>
      </c>
      <c r="L28" s="22">
        <v>25</v>
      </c>
    </row>
    <row r="29" spans="1:12" x14ac:dyDescent="0.2">
      <c r="A29" s="20" t="s">
        <v>350</v>
      </c>
      <c r="B29" s="21">
        <v>686</v>
      </c>
      <c r="C29" s="22">
        <v>8.3090379999999993</v>
      </c>
      <c r="D29" s="22">
        <v>8.4548100000000002</v>
      </c>
      <c r="E29" s="22">
        <v>13.994168999999999</v>
      </c>
      <c r="F29" s="22">
        <v>2.9154520000000002</v>
      </c>
      <c r="G29" s="22">
        <v>3.2069969999999999</v>
      </c>
      <c r="H29" s="22">
        <v>35.131194999999998</v>
      </c>
      <c r="I29" s="22">
        <v>50.728862999999997</v>
      </c>
      <c r="J29" s="22">
        <v>87.900874999999999</v>
      </c>
      <c r="K29" s="22">
        <v>3.7900870000000002</v>
      </c>
      <c r="L29" s="22">
        <v>0.87463599999999997</v>
      </c>
    </row>
    <row r="30" spans="1:12" x14ac:dyDescent="0.2">
      <c r="A30" s="20" t="s">
        <v>351</v>
      </c>
      <c r="B30" s="21">
        <v>491</v>
      </c>
      <c r="C30" s="22">
        <v>11.812627000000001</v>
      </c>
      <c r="D30" s="22">
        <v>15.478615</v>
      </c>
      <c r="E30" s="22">
        <v>19.755600999999999</v>
      </c>
      <c r="F30" s="22">
        <v>6.3136460000000003</v>
      </c>
      <c r="G30" s="22">
        <v>5.7026479999999999</v>
      </c>
      <c r="H30" s="22">
        <v>43.584521000000002</v>
      </c>
      <c r="I30" s="22">
        <v>55.804481000000003</v>
      </c>
      <c r="J30" s="22">
        <v>83.299389000000005</v>
      </c>
      <c r="K30" s="22">
        <v>5.9063140000000001</v>
      </c>
      <c r="L30" s="22">
        <v>3.2586560000000002</v>
      </c>
    </row>
    <row r="31" spans="1:12" x14ac:dyDescent="0.2">
      <c r="A31" s="20" t="s">
        <v>352</v>
      </c>
      <c r="B31" s="21">
        <v>100</v>
      </c>
      <c r="C31" s="22">
        <v>9</v>
      </c>
      <c r="D31" s="22">
        <v>12</v>
      </c>
      <c r="E31" s="22">
        <v>9</v>
      </c>
      <c r="F31" s="22">
        <v>3</v>
      </c>
      <c r="G31" s="22">
        <v>6</v>
      </c>
      <c r="H31" s="22">
        <v>36</v>
      </c>
      <c r="I31" s="22">
        <v>51</v>
      </c>
      <c r="J31" s="22">
        <v>81</v>
      </c>
      <c r="K31" s="22">
        <v>5</v>
      </c>
      <c r="L31" s="22">
        <v>3</v>
      </c>
    </row>
    <row r="32" spans="1:12" x14ac:dyDescent="0.2">
      <c r="A32" s="20" t="s">
        <v>353</v>
      </c>
      <c r="B32" s="21">
        <v>591</v>
      </c>
      <c r="C32" s="22">
        <v>11.336717</v>
      </c>
      <c r="D32" s="22">
        <v>14.890017</v>
      </c>
      <c r="E32" s="22">
        <v>17.935701999999999</v>
      </c>
      <c r="F32" s="22">
        <v>5.752961</v>
      </c>
      <c r="G32" s="22">
        <v>5.752961</v>
      </c>
      <c r="H32" s="22">
        <v>42.301183999999999</v>
      </c>
      <c r="I32" s="22">
        <v>54.991540000000001</v>
      </c>
      <c r="J32" s="22">
        <v>82.910320999999996</v>
      </c>
      <c r="K32" s="22">
        <v>5.752961</v>
      </c>
      <c r="L32" s="22">
        <v>3.21489</v>
      </c>
    </row>
    <row r="33" spans="1:12" x14ac:dyDescent="0.2">
      <c r="A33" s="9" t="s">
        <v>355</v>
      </c>
      <c r="B33" s="10">
        <v>312</v>
      </c>
      <c r="C33" s="13">
        <v>15.384615</v>
      </c>
      <c r="D33" s="13">
        <v>8.0128210000000006</v>
      </c>
      <c r="E33" s="13">
        <v>16.987179000000001</v>
      </c>
      <c r="F33" s="13">
        <v>3.2051280000000002</v>
      </c>
      <c r="G33" s="13">
        <v>4.4871790000000003</v>
      </c>
      <c r="H33" s="13">
        <v>53.846153999999999</v>
      </c>
      <c r="I33" s="13">
        <v>68.589743999999996</v>
      </c>
      <c r="J33" s="13">
        <v>88.782050999999996</v>
      </c>
      <c r="K33" s="13">
        <v>3.2051280000000002</v>
      </c>
      <c r="L33" s="13">
        <v>1.6025640000000001</v>
      </c>
    </row>
    <row r="34" spans="1:12" x14ac:dyDescent="0.2">
      <c r="A34" s="20" t="s">
        <v>344</v>
      </c>
      <c r="B34" s="21">
        <v>367</v>
      </c>
      <c r="C34" s="22">
        <v>23.433243000000001</v>
      </c>
      <c r="D34" s="22">
        <v>11.171662</v>
      </c>
      <c r="E34" s="22">
        <v>21.798365</v>
      </c>
      <c r="F34" s="22">
        <v>4.3596729999999999</v>
      </c>
      <c r="G34" s="22">
        <v>7.356948</v>
      </c>
      <c r="H34" s="22">
        <v>55.585830999999999</v>
      </c>
      <c r="I34" s="22">
        <v>71.662125000000003</v>
      </c>
      <c r="J34" s="22">
        <v>83.923705999999996</v>
      </c>
      <c r="K34" s="22">
        <v>2.179837</v>
      </c>
      <c r="L34" s="22">
        <v>1.6348769999999999</v>
      </c>
    </row>
    <row r="35" spans="1:12" x14ac:dyDescent="0.2">
      <c r="A35" s="20" t="s">
        <v>345</v>
      </c>
      <c r="B35" s="21">
        <v>302</v>
      </c>
      <c r="C35" s="22">
        <v>25.165562999999999</v>
      </c>
      <c r="D35" s="22">
        <v>15.562913999999999</v>
      </c>
      <c r="E35" s="22">
        <v>26.490065999999999</v>
      </c>
      <c r="F35" s="22">
        <v>6.9536420000000003</v>
      </c>
      <c r="G35" s="22">
        <v>9.9337750000000007</v>
      </c>
      <c r="H35" s="22">
        <v>58.278146</v>
      </c>
      <c r="I35" s="22">
        <v>71.854304999999997</v>
      </c>
      <c r="J35" s="22">
        <v>86.754966999999994</v>
      </c>
      <c r="K35" s="22">
        <v>3.311258</v>
      </c>
      <c r="L35" s="22">
        <v>0.66225199999999995</v>
      </c>
    </row>
    <row r="36" spans="1:12" x14ac:dyDescent="0.2">
      <c r="A36" s="20" t="s">
        <v>346</v>
      </c>
      <c r="B36" s="21">
        <v>233</v>
      </c>
      <c r="C36" s="22">
        <v>30.042918</v>
      </c>
      <c r="D36" s="22">
        <v>17.596567</v>
      </c>
      <c r="E36" s="22">
        <v>26.609442000000001</v>
      </c>
      <c r="F36" s="22">
        <v>13.733905999999999</v>
      </c>
      <c r="G36" s="22">
        <v>12.875536</v>
      </c>
      <c r="H36" s="22">
        <v>62.660944000000001</v>
      </c>
      <c r="I36" s="22">
        <v>72.961372999999995</v>
      </c>
      <c r="J36" s="22">
        <v>80.257510999999994</v>
      </c>
      <c r="K36" s="22">
        <v>4.7210299999999998</v>
      </c>
      <c r="L36" s="22">
        <v>1.7167380000000001</v>
      </c>
    </row>
    <row r="37" spans="1:12" x14ac:dyDescent="0.2">
      <c r="A37" s="20" t="s">
        <v>347</v>
      </c>
      <c r="B37" s="21">
        <v>140</v>
      </c>
      <c r="C37" s="22">
        <v>12.857143000000001</v>
      </c>
      <c r="D37" s="22">
        <v>9.2857140000000005</v>
      </c>
      <c r="E37" s="22">
        <v>18.571428999999998</v>
      </c>
      <c r="F37" s="22">
        <v>5</v>
      </c>
      <c r="G37" s="22">
        <v>5</v>
      </c>
      <c r="H37" s="22">
        <v>47.857143000000001</v>
      </c>
      <c r="I37" s="22">
        <v>60</v>
      </c>
      <c r="J37" s="22">
        <v>74.285713999999999</v>
      </c>
      <c r="K37" s="22">
        <v>12.857143000000001</v>
      </c>
      <c r="L37" s="22">
        <v>2.1428569999999998</v>
      </c>
    </row>
    <row r="38" spans="1:12" x14ac:dyDescent="0.2">
      <c r="A38" s="20" t="s">
        <v>348</v>
      </c>
      <c r="B38" s="21">
        <v>37</v>
      </c>
      <c r="C38" s="22">
        <v>16.216215999999999</v>
      </c>
      <c r="D38" s="22">
        <v>13.513514000000001</v>
      </c>
      <c r="E38" s="22">
        <v>2.7027030000000001</v>
      </c>
      <c r="F38" s="22">
        <v>8.1081079999999996</v>
      </c>
      <c r="G38" s="22">
        <v>10.810810999999999</v>
      </c>
      <c r="H38" s="22">
        <v>45.945945999999999</v>
      </c>
      <c r="I38" s="22">
        <v>51.351351000000001</v>
      </c>
      <c r="J38" s="22">
        <v>72.972972999999996</v>
      </c>
      <c r="K38" s="22">
        <v>8.1081079999999996</v>
      </c>
      <c r="L38" s="22">
        <v>2.7027030000000001</v>
      </c>
    </row>
    <row r="39" spans="1:12" x14ac:dyDescent="0.2">
      <c r="A39" s="20" t="s">
        <v>349</v>
      </c>
      <c r="B39" s="21">
        <v>9</v>
      </c>
      <c r="C39" s="22">
        <v>11.111110999999999</v>
      </c>
      <c r="D39" s="22">
        <v>11.111110999999999</v>
      </c>
      <c r="E39" s="22">
        <v>0</v>
      </c>
      <c r="F39" s="22">
        <v>0</v>
      </c>
      <c r="G39" s="22">
        <v>0</v>
      </c>
      <c r="H39" s="22">
        <v>11.111110999999999</v>
      </c>
      <c r="I39" s="22">
        <v>22.222221999999999</v>
      </c>
      <c r="J39" s="22">
        <v>88.888889000000006</v>
      </c>
      <c r="K39" s="22">
        <v>11.111110999999999</v>
      </c>
      <c r="L39" s="22">
        <v>0</v>
      </c>
    </row>
    <row r="40" spans="1:12" x14ac:dyDescent="0.2">
      <c r="A40" s="20" t="s">
        <v>350</v>
      </c>
      <c r="B40" s="21">
        <v>679</v>
      </c>
      <c r="C40" s="22">
        <v>19.734904</v>
      </c>
      <c r="D40" s="22">
        <v>9.7201769999999996</v>
      </c>
      <c r="E40" s="22">
        <v>19.587629</v>
      </c>
      <c r="F40" s="22">
        <v>3.829161</v>
      </c>
      <c r="G40" s="22">
        <v>6.0382920000000002</v>
      </c>
      <c r="H40" s="22">
        <v>54.786451</v>
      </c>
      <c r="I40" s="22">
        <v>70.250367999999995</v>
      </c>
      <c r="J40" s="22">
        <v>86.156111999999993</v>
      </c>
      <c r="K40" s="22">
        <v>2.650957</v>
      </c>
      <c r="L40" s="22">
        <v>1.6200289999999999</v>
      </c>
    </row>
    <row r="41" spans="1:12" x14ac:dyDescent="0.2">
      <c r="A41" s="20" t="s">
        <v>351</v>
      </c>
      <c r="B41" s="21">
        <v>535</v>
      </c>
      <c r="C41" s="22">
        <v>27.289719999999999</v>
      </c>
      <c r="D41" s="22">
        <v>16.448598</v>
      </c>
      <c r="E41" s="22">
        <v>26.542055999999999</v>
      </c>
      <c r="F41" s="22">
        <v>9.906542</v>
      </c>
      <c r="G41" s="22">
        <v>11.214953</v>
      </c>
      <c r="H41" s="22">
        <v>60.186915999999997</v>
      </c>
      <c r="I41" s="22">
        <v>72.336449000000002</v>
      </c>
      <c r="J41" s="22">
        <v>83.925234000000003</v>
      </c>
      <c r="K41" s="22">
        <v>3.9252340000000001</v>
      </c>
      <c r="L41" s="22">
        <v>1.1214949999999999</v>
      </c>
    </row>
    <row r="42" spans="1:12" x14ac:dyDescent="0.2">
      <c r="A42" s="20" t="s">
        <v>352</v>
      </c>
      <c r="B42" s="21">
        <v>186</v>
      </c>
      <c r="C42" s="22">
        <v>13.440860000000001</v>
      </c>
      <c r="D42" s="22">
        <v>10.215054</v>
      </c>
      <c r="E42" s="22">
        <v>14.516128999999999</v>
      </c>
      <c r="F42" s="22">
        <v>5.3763439999999996</v>
      </c>
      <c r="G42" s="22">
        <v>5.9139780000000002</v>
      </c>
      <c r="H42" s="22">
        <v>45.698925000000003</v>
      </c>
      <c r="I42" s="22">
        <v>56.451613000000002</v>
      </c>
      <c r="J42" s="22">
        <v>74.731183000000001</v>
      </c>
      <c r="K42" s="22">
        <v>11.827957</v>
      </c>
      <c r="L42" s="22">
        <v>2.1505380000000001</v>
      </c>
    </row>
    <row r="43" spans="1:12" x14ac:dyDescent="0.2">
      <c r="A43" s="20" t="s">
        <v>353</v>
      </c>
      <c r="B43" s="21">
        <v>721</v>
      </c>
      <c r="C43" s="22">
        <v>23.71706</v>
      </c>
      <c r="D43" s="22">
        <v>14.840498999999999</v>
      </c>
      <c r="E43" s="22">
        <v>23.439667</v>
      </c>
      <c r="F43" s="22">
        <v>8.7378640000000001</v>
      </c>
      <c r="G43" s="22">
        <v>9.8474339999999998</v>
      </c>
      <c r="H43" s="22">
        <v>56.449376000000001</v>
      </c>
      <c r="I43" s="22">
        <v>68.238557999999998</v>
      </c>
      <c r="J43" s="22">
        <v>81.553398000000001</v>
      </c>
      <c r="K43" s="22">
        <v>5.9639389999999999</v>
      </c>
      <c r="L43" s="22">
        <v>1.3869629999999999</v>
      </c>
    </row>
    <row r="44" spans="1:12" x14ac:dyDescent="0.2">
      <c r="A44" s="9" t="s">
        <v>356</v>
      </c>
      <c r="B44" s="9"/>
      <c r="C44" s="9"/>
      <c r="D44" s="9"/>
      <c r="E44" s="9"/>
      <c r="F44" s="9"/>
      <c r="G44" s="9"/>
      <c r="H44" s="9"/>
      <c r="I44" s="9"/>
      <c r="J44" s="9"/>
      <c r="K44" s="9"/>
      <c r="L44" s="9"/>
    </row>
    <row r="45" spans="1:12" x14ac:dyDescent="0.2">
      <c r="A45" s="20" t="s">
        <v>357</v>
      </c>
      <c r="B45" s="21">
        <v>138</v>
      </c>
      <c r="C45" s="22">
        <v>8.6956520000000008</v>
      </c>
      <c r="D45" s="22">
        <v>2.8985509999999999</v>
      </c>
      <c r="E45" s="22">
        <v>11.594203</v>
      </c>
      <c r="F45" s="22">
        <v>5.0724640000000001</v>
      </c>
      <c r="G45" s="22">
        <v>4.3478260000000004</v>
      </c>
      <c r="H45" s="22">
        <v>26.811593999999999</v>
      </c>
      <c r="I45" s="22">
        <v>49.275362000000001</v>
      </c>
      <c r="J45" s="22">
        <v>73.188406000000001</v>
      </c>
      <c r="K45" s="22">
        <v>8.6956520000000008</v>
      </c>
      <c r="L45" s="22">
        <v>2.1739130000000002</v>
      </c>
    </row>
    <row r="46" spans="1:12" x14ac:dyDescent="0.2">
      <c r="A46" s="20" t="s">
        <v>328</v>
      </c>
      <c r="B46" s="21">
        <v>1747</v>
      </c>
      <c r="C46" s="22">
        <v>15.912993999999999</v>
      </c>
      <c r="D46" s="22">
        <v>13.222667</v>
      </c>
      <c r="E46" s="22">
        <v>19.633658</v>
      </c>
      <c r="F46" s="22">
        <v>4.8654840000000004</v>
      </c>
      <c r="G46" s="22">
        <v>5.437894</v>
      </c>
      <c r="H46" s="22">
        <v>51.058957999999997</v>
      </c>
      <c r="I46" s="22">
        <v>63.823698</v>
      </c>
      <c r="J46" s="22">
        <v>86.491128000000003</v>
      </c>
      <c r="K46" s="22">
        <v>3.7206640000000002</v>
      </c>
      <c r="L46" s="22">
        <v>1.7744709999999999</v>
      </c>
    </row>
    <row r="47" spans="1:12" x14ac:dyDescent="0.2">
      <c r="A47" s="20" t="s">
        <v>329</v>
      </c>
      <c r="B47" s="21">
        <v>191</v>
      </c>
      <c r="C47" s="22">
        <v>14.136126000000001</v>
      </c>
      <c r="D47" s="22">
        <v>5.7591619999999999</v>
      </c>
      <c r="E47" s="22">
        <v>16.753927000000001</v>
      </c>
      <c r="F47" s="22">
        <v>6.8062829999999996</v>
      </c>
      <c r="G47" s="22">
        <v>8.3769629999999999</v>
      </c>
      <c r="H47" s="22">
        <v>34.554974000000001</v>
      </c>
      <c r="I47" s="22">
        <v>49.738219999999998</v>
      </c>
      <c r="J47" s="22">
        <v>85.863873999999996</v>
      </c>
      <c r="K47" s="22">
        <v>4.1884819999999996</v>
      </c>
      <c r="L47" s="22">
        <v>2.0942409999999998</v>
      </c>
    </row>
    <row r="48" spans="1:12" x14ac:dyDescent="0.2">
      <c r="A48" s="20" t="s">
        <v>330</v>
      </c>
      <c r="B48" s="21">
        <v>544</v>
      </c>
      <c r="C48" s="22">
        <v>19.485294</v>
      </c>
      <c r="D48" s="22">
        <v>12.132353</v>
      </c>
      <c r="E48" s="22">
        <v>18.933824000000001</v>
      </c>
      <c r="F48" s="22">
        <v>6.6176469999999998</v>
      </c>
      <c r="G48" s="22">
        <v>8.8235290000000006</v>
      </c>
      <c r="H48" s="22">
        <v>46.507353000000002</v>
      </c>
      <c r="I48" s="22">
        <v>60.477941000000001</v>
      </c>
      <c r="J48" s="22">
        <v>81.617647000000005</v>
      </c>
      <c r="K48" s="22">
        <v>6.4338240000000004</v>
      </c>
      <c r="L48" s="22">
        <v>1.470588</v>
      </c>
    </row>
    <row r="49" spans="1:12" x14ac:dyDescent="0.2">
      <c r="A49" s="20" t="s">
        <v>358</v>
      </c>
      <c r="B49" s="21">
        <v>57</v>
      </c>
      <c r="C49" s="22">
        <v>10.526316</v>
      </c>
      <c r="D49" s="22">
        <v>12.280702</v>
      </c>
      <c r="E49" s="22">
        <v>17.543859999999999</v>
      </c>
      <c r="F49" s="22">
        <v>3.508772</v>
      </c>
      <c r="G49" s="22">
        <v>5.2631579999999998</v>
      </c>
      <c r="H49" s="22">
        <v>38.596491</v>
      </c>
      <c r="I49" s="22">
        <v>61.403509</v>
      </c>
      <c r="J49" s="22">
        <v>80.701753999999994</v>
      </c>
      <c r="K49" s="22">
        <v>1.754386</v>
      </c>
      <c r="L49" s="22">
        <v>0</v>
      </c>
    </row>
    <row r="50" spans="1:12" x14ac:dyDescent="0.2">
      <c r="A50" s="9" t="s">
        <v>359</v>
      </c>
      <c r="B50" s="10">
        <v>89</v>
      </c>
      <c r="C50" s="13">
        <v>5.6179779999999999</v>
      </c>
      <c r="D50" s="13">
        <v>3.370787</v>
      </c>
      <c r="E50" s="13">
        <v>7.8651689999999999</v>
      </c>
      <c r="F50" s="13">
        <v>2.2471909999999999</v>
      </c>
      <c r="G50" s="13">
        <v>2.2471909999999999</v>
      </c>
      <c r="H50" s="13">
        <v>19.101123999999999</v>
      </c>
      <c r="I50" s="13">
        <v>42.696629000000001</v>
      </c>
      <c r="J50" s="13">
        <v>75.280899000000005</v>
      </c>
      <c r="K50" s="13">
        <v>8.9887639999999998</v>
      </c>
      <c r="L50" s="13">
        <v>2.2471909999999999</v>
      </c>
    </row>
    <row r="51" spans="1:12" x14ac:dyDescent="0.2">
      <c r="A51" s="20" t="s">
        <v>331</v>
      </c>
      <c r="B51" s="21">
        <v>977</v>
      </c>
      <c r="C51" s="22">
        <v>10.337769</v>
      </c>
      <c r="D51" s="22">
        <v>12.896622000000001</v>
      </c>
      <c r="E51" s="22">
        <v>17.297851000000001</v>
      </c>
      <c r="F51" s="22">
        <v>4.2988739999999996</v>
      </c>
      <c r="G51" s="22">
        <v>4.4012279999999997</v>
      </c>
      <c r="H51" s="22">
        <v>42.579324</v>
      </c>
      <c r="I51" s="22">
        <v>55.168883999999998</v>
      </c>
      <c r="J51" s="22">
        <v>86.898668999999998</v>
      </c>
      <c r="K51" s="22">
        <v>3.7871030000000001</v>
      </c>
      <c r="L51" s="22">
        <v>2.0470830000000002</v>
      </c>
    </row>
    <row r="52" spans="1:12" x14ac:dyDescent="0.2">
      <c r="A52" s="20" t="s">
        <v>332</v>
      </c>
      <c r="B52" s="21">
        <v>73</v>
      </c>
      <c r="C52" s="22">
        <v>10.958904</v>
      </c>
      <c r="D52" s="22">
        <v>2.7397260000000001</v>
      </c>
      <c r="E52" s="22">
        <v>12.328766999999999</v>
      </c>
      <c r="F52" s="22">
        <v>2.7397260000000001</v>
      </c>
      <c r="G52" s="22">
        <v>5.4794520000000002</v>
      </c>
      <c r="H52" s="22">
        <v>21.917808000000001</v>
      </c>
      <c r="I52" s="22">
        <v>39.726027000000002</v>
      </c>
      <c r="J52" s="22">
        <v>87.671233000000001</v>
      </c>
      <c r="K52" s="22">
        <v>6.8493149999999998</v>
      </c>
      <c r="L52" s="22">
        <v>1.3698630000000001</v>
      </c>
    </row>
    <row r="53" spans="1:12" x14ac:dyDescent="0.2">
      <c r="A53" s="20" t="s">
        <v>333</v>
      </c>
      <c r="B53" s="21">
        <v>108</v>
      </c>
      <c r="C53" s="22">
        <v>8.3333329999999997</v>
      </c>
      <c r="D53" s="22">
        <v>10.185185000000001</v>
      </c>
      <c r="E53" s="22">
        <v>12.037037</v>
      </c>
      <c r="F53" s="22">
        <v>6.4814809999999996</v>
      </c>
      <c r="G53" s="22">
        <v>5.5555560000000002</v>
      </c>
      <c r="H53" s="22">
        <v>27.777778000000001</v>
      </c>
      <c r="I53" s="22">
        <v>45.370370000000001</v>
      </c>
      <c r="J53" s="22">
        <v>80.555555999999996</v>
      </c>
      <c r="K53" s="22">
        <v>9.2592590000000001</v>
      </c>
      <c r="L53" s="22">
        <v>1.8518520000000001</v>
      </c>
    </row>
    <row r="54" spans="1:12" x14ac:dyDescent="0.2">
      <c r="A54" s="20" t="s">
        <v>358</v>
      </c>
      <c r="B54" s="21">
        <v>30</v>
      </c>
      <c r="C54" s="22">
        <v>3.3333330000000001</v>
      </c>
      <c r="D54" s="22">
        <v>13.333333</v>
      </c>
      <c r="E54" s="22">
        <v>13.333333</v>
      </c>
      <c r="F54" s="22">
        <v>3.3333330000000001</v>
      </c>
      <c r="G54" s="22">
        <v>3.3333330000000001</v>
      </c>
      <c r="H54" s="22">
        <v>40</v>
      </c>
      <c r="I54" s="22">
        <v>60</v>
      </c>
      <c r="J54" s="22">
        <v>86.666667000000004</v>
      </c>
      <c r="K54" s="22">
        <v>0</v>
      </c>
      <c r="L54" s="22">
        <v>0</v>
      </c>
    </row>
    <row r="55" spans="1:12" x14ac:dyDescent="0.2">
      <c r="A55" s="9" t="s">
        <v>360</v>
      </c>
      <c r="B55" s="10">
        <v>49</v>
      </c>
      <c r="C55" s="13">
        <v>14.285714</v>
      </c>
      <c r="D55" s="13">
        <v>2.040816</v>
      </c>
      <c r="E55" s="13">
        <v>18.367346999999999</v>
      </c>
      <c r="F55" s="13">
        <v>10.204082</v>
      </c>
      <c r="G55" s="13">
        <v>8.1632650000000009</v>
      </c>
      <c r="H55" s="13">
        <v>40.816327000000001</v>
      </c>
      <c r="I55" s="13">
        <v>61.224490000000003</v>
      </c>
      <c r="J55" s="13">
        <v>69.387754999999999</v>
      </c>
      <c r="K55" s="13">
        <v>8.1632650000000009</v>
      </c>
      <c r="L55" s="13">
        <v>2.040816</v>
      </c>
    </row>
    <row r="56" spans="1:12" x14ac:dyDescent="0.2">
      <c r="A56" s="20" t="s">
        <v>331</v>
      </c>
      <c r="B56" s="21">
        <v>770</v>
      </c>
      <c r="C56" s="22">
        <v>22.987013000000001</v>
      </c>
      <c r="D56" s="22">
        <v>13.636364</v>
      </c>
      <c r="E56" s="22">
        <v>22.597403</v>
      </c>
      <c r="F56" s="22">
        <v>5.584416</v>
      </c>
      <c r="G56" s="22">
        <v>6.753247</v>
      </c>
      <c r="H56" s="22">
        <v>61.818182</v>
      </c>
      <c r="I56" s="22">
        <v>74.805194999999998</v>
      </c>
      <c r="J56" s="22">
        <v>85.974025999999995</v>
      </c>
      <c r="K56" s="22">
        <v>3.6363639999999999</v>
      </c>
      <c r="L56" s="22">
        <v>1.428571</v>
      </c>
    </row>
    <row r="57" spans="1:12" x14ac:dyDescent="0.2">
      <c r="A57" s="20" t="s">
        <v>332</v>
      </c>
      <c r="B57" s="21">
        <v>118</v>
      </c>
      <c r="C57" s="22">
        <v>16.101694999999999</v>
      </c>
      <c r="D57" s="22">
        <v>7.6271190000000004</v>
      </c>
      <c r="E57" s="22">
        <v>19.491524999999999</v>
      </c>
      <c r="F57" s="22">
        <v>9.3220340000000004</v>
      </c>
      <c r="G57" s="22">
        <v>10.169492</v>
      </c>
      <c r="H57" s="22">
        <v>42.372881</v>
      </c>
      <c r="I57" s="22">
        <v>55.932203000000001</v>
      </c>
      <c r="J57" s="22">
        <v>84.745762999999997</v>
      </c>
      <c r="K57" s="22">
        <v>2.542373</v>
      </c>
      <c r="L57" s="22">
        <v>2.542373</v>
      </c>
    </row>
    <row r="58" spans="1:12" x14ac:dyDescent="0.2">
      <c r="A58" s="20" t="s">
        <v>333</v>
      </c>
      <c r="B58" s="21">
        <v>436</v>
      </c>
      <c r="C58" s="22">
        <v>22.247706000000001</v>
      </c>
      <c r="D58" s="22">
        <v>12.614679000000001</v>
      </c>
      <c r="E58" s="22">
        <v>20.642202000000001</v>
      </c>
      <c r="F58" s="22">
        <v>6.651376</v>
      </c>
      <c r="G58" s="22">
        <v>9.6330279999999995</v>
      </c>
      <c r="H58" s="22">
        <v>51.146788999999998</v>
      </c>
      <c r="I58" s="22">
        <v>64.220183000000006</v>
      </c>
      <c r="J58" s="22">
        <v>81.880734000000004</v>
      </c>
      <c r="K58" s="22">
        <v>5.7339450000000003</v>
      </c>
      <c r="L58" s="22">
        <v>1.376147</v>
      </c>
    </row>
    <row r="59" spans="1:12" x14ac:dyDescent="0.2">
      <c r="A59" s="20" t="s">
        <v>358</v>
      </c>
      <c r="B59" s="21">
        <v>27</v>
      </c>
      <c r="C59" s="22">
        <v>18.518519000000001</v>
      </c>
      <c r="D59" s="22">
        <v>11.111110999999999</v>
      </c>
      <c r="E59" s="22">
        <v>22.222221999999999</v>
      </c>
      <c r="F59" s="22">
        <v>3.7037040000000001</v>
      </c>
      <c r="G59" s="22">
        <v>7.4074070000000001</v>
      </c>
      <c r="H59" s="22">
        <v>37.037036999999998</v>
      </c>
      <c r="I59" s="22">
        <v>62.962963000000002</v>
      </c>
      <c r="J59" s="22">
        <v>74.074073999999996</v>
      </c>
      <c r="K59" s="22">
        <v>3.7037040000000001</v>
      </c>
      <c r="L59" s="22">
        <v>0</v>
      </c>
    </row>
    <row r="60" spans="1:12" x14ac:dyDescent="0.2">
      <c r="A60" s="9" t="s">
        <v>361</v>
      </c>
      <c r="B60" s="9"/>
      <c r="C60" s="9"/>
      <c r="D60" s="9"/>
      <c r="E60" s="9"/>
      <c r="F60" s="9"/>
      <c r="G60" s="9"/>
      <c r="H60" s="9"/>
      <c r="I60" s="9"/>
      <c r="J60" s="9"/>
      <c r="K60" s="9"/>
      <c r="L60" s="9"/>
    </row>
    <row r="61" spans="1:12" x14ac:dyDescent="0.2">
      <c r="A61" s="20" t="s">
        <v>362</v>
      </c>
      <c r="B61" s="21">
        <v>360</v>
      </c>
      <c r="C61" s="22">
        <v>19.166667</v>
      </c>
      <c r="D61" s="22">
        <v>15.833333</v>
      </c>
      <c r="E61" s="22">
        <v>20</v>
      </c>
      <c r="F61" s="22">
        <v>5.5555560000000002</v>
      </c>
      <c r="G61" s="22">
        <v>8.0555559999999993</v>
      </c>
      <c r="H61" s="22">
        <v>53.333333000000003</v>
      </c>
      <c r="I61" s="22">
        <v>58.888888999999999</v>
      </c>
      <c r="J61" s="22">
        <v>82.5</v>
      </c>
      <c r="K61" s="22">
        <v>5.2777779999999996</v>
      </c>
      <c r="L61" s="22">
        <v>1.388889</v>
      </c>
    </row>
    <row r="62" spans="1:12" x14ac:dyDescent="0.2">
      <c r="A62" s="20" t="s">
        <v>363</v>
      </c>
      <c r="B62" s="21">
        <v>1326</v>
      </c>
      <c r="C62" s="22">
        <v>16.365008</v>
      </c>
      <c r="D62" s="22">
        <v>12.217195</v>
      </c>
      <c r="E62" s="22">
        <v>19.532427999999999</v>
      </c>
      <c r="F62" s="22">
        <v>5.8823530000000002</v>
      </c>
      <c r="G62" s="22">
        <v>6.2594269999999996</v>
      </c>
      <c r="H62" s="22">
        <v>47.511311999999997</v>
      </c>
      <c r="I62" s="22">
        <v>62.066364999999998</v>
      </c>
      <c r="J62" s="22">
        <v>85.822021000000007</v>
      </c>
      <c r="K62" s="22">
        <v>3.9215689999999999</v>
      </c>
      <c r="L62" s="22">
        <v>1.73454</v>
      </c>
    </row>
    <row r="63" spans="1:12" x14ac:dyDescent="0.2">
      <c r="A63" s="20" t="s">
        <v>364</v>
      </c>
      <c r="B63" s="21">
        <v>649</v>
      </c>
      <c r="C63" s="22">
        <v>16.795069000000002</v>
      </c>
      <c r="D63" s="22">
        <v>11.402157000000001</v>
      </c>
      <c r="E63" s="22">
        <v>19.414484000000002</v>
      </c>
      <c r="F63" s="22">
        <v>4.468413</v>
      </c>
      <c r="G63" s="22">
        <v>6.0092449999999999</v>
      </c>
      <c r="H63" s="22">
        <v>49.922958000000001</v>
      </c>
      <c r="I63" s="22">
        <v>65.485361999999995</v>
      </c>
      <c r="J63" s="22">
        <v>85.362095999999994</v>
      </c>
      <c r="K63" s="22">
        <v>4.31433</v>
      </c>
      <c r="L63" s="22">
        <v>2.003082</v>
      </c>
    </row>
    <row r="64" spans="1:12" x14ac:dyDescent="0.2">
      <c r="A64" s="20" t="s">
        <v>365</v>
      </c>
      <c r="B64" s="21">
        <v>277</v>
      </c>
      <c r="C64" s="22">
        <v>10.469314000000001</v>
      </c>
      <c r="D64" s="22">
        <v>6.4981949999999999</v>
      </c>
      <c r="E64" s="22">
        <v>12.99639</v>
      </c>
      <c r="F64" s="22">
        <v>4.3321300000000003</v>
      </c>
      <c r="G64" s="22">
        <v>4.3321300000000003</v>
      </c>
      <c r="H64" s="22">
        <v>34.657040000000002</v>
      </c>
      <c r="I64" s="22">
        <v>51.624549000000002</v>
      </c>
      <c r="J64" s="22">
        <v>80.144403999999994</v>
      </c>
      <c r="K64" s="22">
        <v>7.5812270000000002</v>
      </c>
      <c r="L64" s="22">
        <v>1.444043</v>
      </c>
    </row>
    <row r="65" spans="1:12" x14ac:dyDescent="0.2">
      <c r="A65" s="20" t="s">
        <v>366</v>
      </c>
      <c r="B65" s="21">
        <v>65</v>
      </c>
      <c r="C65" s="22">
        <v>7.6923079999999997</v>
      </c>
      <c r="D65" s="22">
        <v>12.307691999999999</v>
      </c>
      <c r="E65" s="22">
        <v>16.923076999999999</v>
      </c>
      <c r="F65" s="22">
        <v>6.1538459999999997</v>
      </c>
      <c r="G65" s="22">
        <v>7.6923079999999997</v>
      </c>
      <c r="H65" s="22">
        <v>43.076923000000001</v>
      </c>
      <c r="I65" s="22">
        <v>60</v>
      </c>
      <c r="J65" s="22">
        <v>84.615385000000003</v>
      </c>
      <c r="K65" s="22">
        <v>1.538462</v>
      </c>
      <c r="L65" s="22">
        <v>1.538462</v>
      </c>
    </row>
    <row r="66" spans="1:12" x14ac:dyDescent="0.2">
      <c r="A66" s="9" t="s">
        <v>367</v>
      </c>
      <c r="B66" s="9"/>
      <c r="C66" s="9"/>
      <c r="D66" s="9"/>
      <c r="E66" s="9"/>
      <c r="F66" s="9"/>
      <c r="G66" s="9"/>
      <c r="H66" s="9"/>
      <c r="I66" s="9"/>
      <c r="J66" s="9"/>
      <c r="K66" s="9"/>
      <c r="L66" s="9"/>
    </row>
    <row r="67" spans="1:12" x14ac:dyDescent="0.2">
      <c r="A67" s="20" t="s">
        <v>368</v>
      </c>
      <c r="B67" s="21">
        <v>537</v>
      </c>
      <c r="C67" s="22">
        <v>17.690874999999998</v>
      </c>
      <c r="D67" s="22">
        <v>9.4972069999999995</v>
      </c>
      <c r="E67" s="22">
        <v>17.504655</v>
      </c>
      <c r="F67" s="22">
        <v>7.2625700000000002</v>
      </c>
      <c r="G67" s="22">
        <v>8.1936689999999999</v>
      </c>
      <c r="H67" s="22">
        <v>37.802607000000002</v>
      </c>
      <c r="I67" s="22">
        <v>56.052142000000003</v>
      </c>
      <c r="J67" s="22">
        <v>84.543762000000001</v>
      </c>
      <c r="K67" s="22">
        <v>5.400372</v>
      </c>
      <c r="L67" s="22">
        <v>1.117318</v>
      </c>
    </row>
    <row r="68" spans="1:12" x14ac:dyDescent="0.2">
      <c r="A68" s="20" t="s">
        <v>180</v>
      </c>
      <c r="B68" s="21">
        <v>1667</v>
      </c>
      <c r="C68" s="22">
        <v>15.656869</v>
      </c>
      <c r="D68" s="22">
        <v>13.077385</v>
      </c>
      <c r="E68" s="22">
        <v>19.496100999999999</v>
      </c>
      <c r="F68" s="22">
        <v>5.0389920000000004</v>
      </c>
      <c r="G68" s="22">
        <v>5.3389319999999998</v>
      </c>
      <c r="H68" s="22">
        <v>51.229754</v>
      </c>
      <c r="I68" s="22">
        <v>64.187162999999998</v>
      </c>
      <c r="J68" s="22">
        <v>86.502699000000007</v>
      </c>
      <c r="K68" s="22">
        <v>3.7192560000000001</v>
      </c>
      <c r="L68" s="22">
        <v>1.739652</v>
      </c>
    </row>
    <row r="69" spans="1:12" x14ac:dyDescent="0.2">
      <c r="A69" s="20" t="s">
        <v>369</v>
      </c>
      <c r="B69" s="21">
        <v>99</v>
      </c>
      <c r="C69" s="22">
        <v>13.131313</v>
      </c>
      <c r="D69" s="22">
        <v>17.171717000000001</v>
      </c>
      <c r="E69" s="22">
        <v>21.212121</v>
      </c>
      <c r="F69" s="22">
        <v>3.030303</v>
      </c>
      <c r="G69" s="22">
        <v>6.0606059999999999</v>
      </c>
      <c r="H69" s="22">
        <v>54.545454999999997</v>
      </c>
      <c r="I69" s="22">
        <v>64.646465000000006</v>
      </c>
      <c r="J69" s="22">
        <v>84.848484999999997</v>
      </c>
      <c r="K69" s="22">
        <v>3.030303</v>
      </c>
      <c r="L69" s="22">
        <v>2.0202019999999998</v>
      </c>
    </row>
    <row r="70" spans="1:12" x14ac:dyDescent="0.2">
      <c r="A70" s="20" t="s">
        <v>370</v>
      </c>
      <c r="B70" s="21">
        <v>819</v>
      </c>
      <c r="C70" s="22">
        <v>15.995115999999999</v>
      </c>
      <c r="D70" s="22">
        <v>12.087911999999999</v>
      </c>
      <c r="E70" s="22">
        <v>18.803419000000002</v>
      </c>
      <c r="F70" s="22">
        <v>4.3956039999999996</v>
      </c>
      <c r="G70" s="22">
        <v>6.7155069999999997</v>
      </c>
      <c r="H70" s="22">
        <v>51.648352000000003</v>
      </c>
      <c r="I70" s="22">
        <v>64.102564000000001</v>
      </c>
      <c r="J70" s="22">
        <v>85.958485999999994</v>
      </c>
      <c r="K70" s="22">
        <v>4.1514040000000003</v>
      </c>
      <c r="L70" s="22">
        <v>1.465201</v>
      </c>
    </row>
    <row r="71" spans="1:12" x14ac:dyDescent="0.2">
      <c r="A71" s="20" t="s">
        <v>371</v>
      </c>
      <c r="B71" s="21">
        <v>87</v>
      </c>
      <c r="C71" s="22">
        <v>14.942529</v>
      </c>
      <c r="D71" s="22">
        <v>12.643678</v>
      </c>
      <c r="E71" s="22">
        <v>18.390805</v>
      </c>
      <c r="F71" s="22">
        <v>5.7471259999999997</v>
      </c>
      <c r="G71" s="22">
        <v>12.643678</v>
      </c>
      <c r="H71" s="22">
        <v>48.275861999999996</v>
      </c>
      <c r="I71" s="22">
        <v>58.620690000000003</v>
      </c>
      <c r="J71" s="22">
        <v>72.413792999999998</v>
      </c>
      <c r="K71" s="22">
        <v>14.942529</v>
      </c>
      <c r="L71" s="22">
        <v>3.4482759999999999</v>
      </c>
    </row>
    <row r="72" spans="1:12" x14ac:dyDescent="0.2">
      <c r="A72" s="20" t="s">
        <v>366</v>
      </c>
      <c r="B72" s="21">
        <v>55</v>
      </c>
      <c r="C72" s="22">
        <v>12.727273</v>
      </c>
      <c r="D72" s="22">
        <v>14.545455</v>
      </c>
      <c r="E72" s="22">
        <v>18.181818</v>
      </c>
      <c r="F72" s="22">
        <v>3.6363639999999999</v>
      </c>
      <c r="G72" s="22">
        <v>7.2727269999999997</v>
      </c>
      <c r="H72" s="22">
        <v>40</v>
      </c>
      <c r="I72" s="22">
        <v>63.636364</v>
      </c>
      <c r="J72" s="22">
        <v>87.272727000000003</v>
      </c>
      <c r="K72" s="22">
        <v>0</v>
      </c>
      <c r="L72" s="22">
        <v>0</v>
      </c>
    </row>
    <row r="73" spans="1:12" x14ac:dyDescent="0.2">
      <c r="A73" s="9" t="s">
        <v>372</v>
      </c>
      <c r="B73" s="9"/>
      <c r="C73" s="9"/>
      <c r="D73" s="9"/>
      <c r="E73" s="9"/>
      <c r="F73" s="9"/>
      <c r="G73" s="9"/>
      <c r="H73" s="9"/>
      <c r="I73" s="9"/>
      <c r="J73" s="9"/>
      <c r="K73" s="9"/>
      <c r="L73" s="9"/>
    </row>
    <row r="74" spans="1:12" x14ac:dyDescent="0.2">
      <c r="A74" s="20" t="s">
        <v>373</v>
      </c>
      <c r="B74" s="21">
        <v>537</v>
      </c>
      <c r="C74" s="22">
        <v>17.690874999999998</v>
      </c>
      <c r="D74" s="22">
        <v>9.4972069999999995</v>
      </c>
      <c r="E74" s="22">
        <v>17.504655</v>
      </c>
      <c r="F74" s="22">
        <v>7.2625700000000002</v>
      </c>
      <c r="G74" s="22">
        <v>8.1936689999999999</v>
      </c>
      <c r="H74" s="22">
        <v>37.802607000000002</v>
      </c>
      <c r="I74" s="22">
        <v>56.052142000000003</v>
      </c>
      <c r="J74" s="22">
        <v>84.543762000000001</v>
      </c>
      <c r="K74" s="22">
        <v>5.400372</v>
      </c>
      <c r="L74" s="22">
        <v>1.117318</v>
      </c>
    </row>
    <row r="75" spans="1:12" x14ac:dyDescent="0.2">
      <c r="A75" s="20" t="s">
        <v>374</v>
      </c>
      <c r="B75" s="21">
        <v>1329</v>
      </c>
      <c r="C75" s="22">
        <v>15.500375999999999</v>
      </c>
      <c r="D75" s="22">
        <v>12.114371999999999</v>
      </c>
      <c r="E75" s="22">
        <v>18.735892</v>
      </c>
      <c r="F75" s="22">
        <v>5.1918740000000003</v>
      </c>
      <c r="G75" s="22">
        <v>5.4176070000000003</v>
      </c>
      <c r="H75" s="22">
        <v>48.758465000000001</v>
      </c>
      <c r="I75" s="22">
        <v>61.249059000000003</v>
      </c>
      <c r="J75" s="22">
        <v>83.596688999999998</v>
      </c>
      <c r="K75" s="22">
        <v>3.9127160000000001</v>
      </c>
      <c r="L75" s="22">
        <v>2.031603</v>
      </c>
    </row>
    <row r="76" spans="1:12" x14ac:dyDescent="0.2">
      <c r="A76" s="20" t="s">
        <v>375</v>
      </c>
      <c r="B76" s="21">
        <v>406</v>
      </c>
      <c r="C76" s="22">
        <v>13.546798000000001</v>
      </c>
      <c r="D76" s="22">
        <v>9.6059110000000008</v>
      </c>
      <c r="E76" s="22">
        <v>16.009851999999999</v>
      </c>
      <c r="F76" s="22">
        <v>3.940887</v>
      </c>
      <c r="G76" s="22">
        <v>4.4334980000000002</v>
      </c>
      <c r="H76" s="22">
        <v>47.044334999999997</v>
      </c>
      <c r="I76" s="22">
        <v>66.502463000000006</v>
      </c>
      <c r="J76" s="22">
        <v>85.467979999999997</v>
      </c>
      <c r="K76" s="22">
        <v>4.1871919999999996</v>
      </c>
      <c r="L76" s="22">
        <v>2.4630540000000001</v>
      </c>
    </row>
    <row r="77" spans="1:12" x14ac:dyDescent="0.2">
      <c r="A77" s="20" t="s">
        <v>376</v>
      </c>
      <c r="B77" s="21">
        <v>152</v>
      </c>
      <c r="C77" s="22">
        <v>17.763158000000001</v>
      </c>
      <c r="D77" s="22">
        <v>17.105263000000001</v>
      </c>
      <c r="E77" s="22">
        <v>23.684211000000001</v>
      </c>
      <c r="F77" s="22">
        <v>5.2631579999999998</v>
      </c>
      <c r="G77" s="22">
        <v>5.2631579999999998</v>
      </c>
      <c r="H77" s="22">
        <v>58.552632000000003</v>
      </c>
      <c r="I77" s="22">
        <v>59.210526000000002</v>
      </c>
      <c r="J77" s="22">
        <v>88.815788999999995</v>
      </c>
      <c r="K77" s="22">
        <v>3.947368</v>
      </c>
      <c r="L77" s="22">
        <v>0.65789500000000001</v>
      </c>
    </row>
    <row r="78" spans="1:12" x14ac:dyDescent="0.2">
      <c r="A78" s="20" t="s">
        <v>377</v>
      </c>
      <c r="B78" s="21">
        <v>88</v>
      </c>
      <c r="C78" s="22">
        <v>26.136364</v>
      </c>
      <c r="D78" s="22">
        <v>17.045455</v>
      </c>
      <c r="E78" s="22">
        <v>26.136364</v>
      </c>
      <c r="F78" s="22">
        <v>3.4090910000000001</v>
      </c>
      <c r="G78" s="22">
        <v>12.5</v>
      </c>
      <c r="H78" s="22">
        <v>61.363636</v>
      </c>
      <c r="I78" s="22">
        <v>72.727272999999997</v>
      </c>
      <c r="J78" s="22">
        <v>88.636364</v>
      </c>
      <c r="K78" s="22">
        <v>4.5454549999999996</v>
      </c>
      <c r="L78" s="22">
        <v>1.1363639999999999</v>
      </c>
    </row>
    <row r="79" spans="1:12" x14ac:dyDescent="0.2">
      <c r="A79" s="20" t="s">
        <v>378</v>
      </c>
      <c r="B79" s="21">
        <v>84</v>
      </c>
      <c r="C79" s="22">
        <v>17.857143000000001</v>
      </c>
      <c r="D79" s="22">
        <v>20.238095000000001</v>
      </c>
      <c r="E79" s="22">
        <v>27.380952000000001</v>
      </c>
      <c r="F79" s="22">
        <v>5.9523809999999999</v>
      </c>
      <c r="G79" s="22">
        <v>9.5238099999999992</v>
      </c>
      <c r="H79" s="22">
        <v>64.285713999999999</v>
      </c>
      <c r="I79" s="22">
        <v>70.238095000000001</v>
      </c>
      <c r="J79" s="22">
        <v>88.095237999999995</v>
      </c>
      <c r="K79" s="22">
        <v>7.1428570000000002</v>
      </c>
      <c r="L79" s="22">
        <v>0</v>
      </c>
    </row>
    <row r="80" spans="1:12" x14ac:dyDescent="0.2">
      <c r="A80" s="20" t="s">
        <v>366</v>
      </c>
      <c r="B80" s="21">
        <v>81</v>
      </c>
      <c r="C80" s="22">
        <v>9.8765429999999999</v>
      </c>
      <c r="D80" s="22">
        <v>12.345679000000001</v>
      </c>
      <c r="E80" s="22">
        <v>17.283950999999998</v>
      </c>
      <c r="F80" s="22">
        <v>3.7037040000000001</v>
      </c>
      <c r="G80" s="22">
        <v>8.6419750000000004</v>
      </c>
      <c r="H80" s="22">
        <v>38.271605000000001</v>
      </c>
      <c r="I80" s="22">
        <v>54.320988</v>
      </c>
      <c r="J80" s="22">
        <v>82.716048999999998</v>
      </c>
      <c r="K80" s="22">
        <v>8.6419750000000004</v>
      </c>
      <c r="L80" s="22">
        <v>1.2345680000000001</v>
      </c>
    </row>
    <row r="81" spans="1:12" x14ac:dyDescent="0.2">
      <c r="A81" s="9" t="s">
        <v>379</v>
      </c>
      <c r="B81" s="9"/>
      <c r="C81" s="9"/>
      <c r="D81" s="9"/>
      <c r="E81" s="9"/>
      <c r="F81" s="9"/>
      <c r="G81" s="9"/>
      <c r="H81" s="9"/>
      <c r="I81" s="9"/>
      <c r="J81" s="9"/>
      <c r="K81" s="9"/>
      <c r="L81" s="9"/>
    </row>
    <row r="82" spans="1:12" x14ac:dyDescent="0.2">
      <c r="A82" s="20" t="s">
        <v>380</v>
      </c>
      <c r="B82" s="21">
        <v>788</v>
      </c>
      <c r="C82" s="22">
        <v>14.974619000000001</v>
      </c>
      <c r="D82" s="22">
        <v>10.659898</v>
      </c>
      <c r="E82" s="22">
        <v>18.654821999999999</v>
      </c>
      <c r="F82" s="22">
        <v>4.0609140000000004</v>
      </c>
      <c r="G82" s="22">
        <v>6.3451779999999998</v>
      </c>
      <c r="H82" s="22">
        <v>46.573604000000003</v>
      </c>
      <c r="I82" s="22">
        <v>60.279187999999998</v>
      </c>
      <c r="J82" s="22">
        <v>87.944162000000006</v>
      </c>
      <c r="K82" s="22">
        <v>3.0456850000000002</v>
      </c>
      <c r="L82" s="22">
        <v>1.015228</v>
      </c>
    </row>
    <row r="83" spans="1:12" x14ac:dyDescent="0.2">
      <c r="A83" s="20" t="s">
        <v>381</v>
      </c>
      <c r="B83" s="21">
        <v>1824</v>
      </c>
      <c r="C83" s="22">
        <v>16.666667</v>
      </c>
      <c r="D83" s="22">
        <v>12.390351000000001</v>
      </c>
      <c r="E83" s="22">
        <v>18.859649000000001</v>
      </c>
      <c r="F83" s="22">
        <v>5.9210529999999997</v>
      </c>
      <c r="G83" s="22">
        <v>6.25</v>
      </c>
      <c r="H83" s="22">
        <v>48.026316000000001</v>
      </c>
      <c r="I83" s="22">
        <v>61.896929999999998</v>
      </c>
      <c r="J83" s="22">
        <v>83.223684000000006</v>
      </c>
      <c r="K83" s="22">
        <v>5.3179819999999998</v>
      </c>
      <c r="L83" s="22">
        <v>2.0285090000000001</v>
      </c>
    </row>
    <row r="84" spans="1:12" x14ac:dyDescent="0.2">
      <c r="A84" s="20" t="s">
        <v>366</v>
      </c>
      <c r="B84" s="21">
        <v>65</v>
      </c>
      <c r="C84" s="22">
        <v>10.769231</v>
      </c>
      <c r="D84" s="22">
        <v>13.846154</v>
      </c>
      <c r="E84" s="22">
        <v>20</v>
      </c>
      <c r="F84" s="22">
        <v>4.6153849999999998</v>
      </c>
      <c r="G84" s="22">
        <v>6.1538459999999997</v>
      </c>
      <c r="H84" s="22">
        <v>41.538462000000003</v>
      </c>
      <c r="I84" s="22">
        <v>58.461537999999997</v>
      </c>
      <c r="J84" s="22">
        <v>84.615385000000003</v>
      </c>
      <c r="K84" s="22">
        <v>0</v>
      </c>
      <c r="L84" s="22">
        <v>1.538462</v>
      </c>
    </row>
    <row r="85" spans="1:12" x14ac:dyDescent="0.2">
      <c r="A85" s="9" t="s">
        <v>382</v>
      </c>
      <c r="B85" s="9"/>
      <c r="C85" s="9"/>
      <c r="D85" s="9"/>
      <c r="E85" s="9"/>
      <c r="F85" s="9"/>
      <c r="G85" s="9"/>
      <c r="H85" s="9"/>
      <c r="I85" s="9"/>
      <c r="J85" s="9"/>
      <c r="K85" s="9"/>
      <c r="L85" s="9"/>
    </row>
    <row r="86" spans="1:12" x14ac:dyDescent="0.2">
      <c r="A86" s="20" t="s">
        <v>383</v>
      </c>
      <c r="B86" s="21">
        <v>393</v>
      </c>
      <c r="C86" s="22">
        <v>14.503817</v>
      </c>
      <c r="D86" s="22">
        <v>8.3969470000000008</v>
      </c>
      <c r="E86" s="22">
        <v>16.284987000000001</v>
      </c>
      <c r="F86" s="22">
        <v>3.562341</v>
      </c>
      <c r="G86" s="22">
        <v>5.3435110000000003</v>
      </c>
      <c r="H86" s="22">
        <v>41.221373999999997</v>
      </c>
      <c r="I86" s="22">
        <v>57.506360999999998</v>
      </c>
      <c r="J86" s="22">
        <v>88.804070999999993</v>
      </c>
      <c r="K86" s="22">
        <v>2.5445289999999998</v>
      </c>
      <c r="L86" s="22">
        <v>1.0178119999999999</v>
      </c>
    </row>
    <row r="87" spans="1:12" x14ac:dyDescent="0.2">
      <c r="A87" s="20" t="s">
        <v>181</v>
      </c>
      <c r="B87" s="21">
        <v>1944</v>
      </c>
      <c r="C87" s="22">
        <v>16.409465000000001</v>
      </c>
      <c r="D87" s="22">
        <v>12.808642000000001</v>
      </c>
      <c r="E87" s="22">
        <v>19.444444000000001</v>
      </c>
      <c r="F87" s="22">
        <v>5.6069959999999996</v>
      </c>
      <c r="G87" s="22">
        <v>6.635802</v>
      </c>
      <c r="H87" s="22">
        <v>49.485596999999999</v>
      </c>
      <c r="I87" s="22">
        <v>62.962963000000002</v>
      </c>
      <c r="J87" s="22">
        <v>84.619342000000003</v>
      </c>
      <c r="K87" s="22">
        <v>4.9897119999999999</v>
      </c>
      <c r="L87" s="22">
        <v>1.9547330000000001</v>
      </c>
    </row>
    <row r="88" spans="1:12" x14ac:dyDescent="0.2">
      <c r="A88" s="20" t="s">
        <v>182</v>
      </c>
      <c r="B88" s="21">
        <v>38</v>
      </c>
      <c r="C88" s="22">
        <v>15.789474</v>
      </c>
      <c r="D88" s="22">
        <v>10.526316</v>
      </c>
      <c r="E88" s="22">
        <v>18.421053000000001</v>
      </c>
      <c r="F88" s="22">
        <v>10.526316</v>
      </c>
      <c r="G88" s="22">
        <v>7.8947370000000001</v>
      </c>
      <c r="H88" s="22">
        <v>52.631579000000002</v>
      </c>
      <c r="I88" s="22">
        <v>44.736842000000003</v>
      </c>
      <c r="J88" s="22">
        <v>78.947367999999997</v>
      </c>
      <c r="K88" s="22">
        <v>2.6315789999999999</v>
      </c>
      <c r="L88" s="22">
        <v>2.6315789999999999</v>
      </c>
    </row>
    <row r="89" spans="1:12" x14ac:dyDescent="0.2">
      <c r="A89" s="20" t="s">
        <v>384</v>
      </c>
      <c r="B89" s="21">
        <v>36</v>
      </c>
      <c r="C89" s="22">
        <v>22.222221999999999</v>
      </c>
      <c r="D89" s="22">
        <v>16.666667</v>
      </c>
      <c r="E89" s="22">
        <v>13.888889000000001</v>
      </c>
      <c r="F89" s="22">
        <v>8.3333329999999997</v>
      </c>
      <c r="G89" s="22">
        <v>8.3333329999999997</v>
      </c>
      <c r="H89" s="22">
        <v>38.888888999999999</v>
      </c>
      <c r="I89" s="22">
        <v>52.777777999999998</v>
      </c>
      <c r="J89" s="22">
        <v>88.888889000000006</v>
      </c>
      <c r="K89" s="22">
        <v>5.5555560000000002</v>
      </c>
      <c r="L89" s="22">
        <v>0</v>
      </c>
    </row>
    <row r="90" spans="1:12" x14ac:dyDescent="0.2">
      <c r="A90" s="20" t="s">
        <v>183</v>
      </c>
      <c r="B90" s="21">
        <v>53</v>
      </c>
      <c r="C90" s="22">
        <v>16.981131999999999</v>
      </c>
      <c r="D90" s="22">
        <v>22.641508999999999</v>
      </c>
      <c r="E90" s="22">
        <v>24.528302</v>
      </c>
      <c r="F90" s="22">
        <v>7.5471700000000004</v>
      </c>
      <c r="G90" s="22">
        <v>5.6603770000000004</v>
      </c>
      <c r="H90" s="22">
        <v>56.603774000000001</v>
      </c>
      <c r="I90" s="22">
        <v>64.150942999999998</v>
      </c>
      <c r="J90" s="22">
        <v>90.566038000000006</v>
      </c>
      <c r="K90" s="22">
        <v>3.7735850000000002</v>
      </c>
      <c r="L90" s="22">
        <v>0</v>
      </c>
    </row>
    <row r="91" spans="1:12" x14ac:dyDescent="0.2">
      <c r="A91" s="20" t="s">
        <v>385</v>
      </c>
      <c r="B91" s="21">
        <v>22</v>
      </c>
      <c r="C91" s="22">
        <v>18.181818</v>
      </c>
      <c r="D91" s="22">
        <v>9.0909089999999999</v>
      </c>
      <c r="E91" s="22">
        <v>9.0909089999999999</v>
      </c>
      <c r="F91" s="22">
        <v>0</v>
      </c>
      <c r="G91" s="22">
        <v>0</v>
      </c>
      <c r="H91" s="22">
        <v>45.454545000000003</v>
      </c>
      <c r="I91" s="22">
        <v>40.909090999999997</v>
      </c>
      <c r="J91" s="22">
        <v>63.636364</v>
      </c>
      <c r="K91" s="22">
        <v>9.0909089999999999</v>
      </c>
      <c r="L91" s="22">
        <v>4.5454549999999996</v>
      </c>
    </row>
    <row r="92" spans="1:12" x14ac:dyDescent="0.2">
      <c r="A92" s="20" t="s">
        <v>386</v>
      </c>
      <c r="B92" s="21">
        <v>32</v>
      </c>
      <c r="C92" s="22">
        <v>9.375</v>
      </c>
      <c r="D92" s="22">
        <v>0</v>
      </c>
      <c r="E92" s="22">
        <v>18.75</v>
      </c>
      <c r="F92" s="22">
        <v>9.375</v>
      </c>
      <c r="G92" s="22">
        <v>6.25</v>
      </c>
      <c r="H92" s="22">
        <v>18.75</v>
      </c>
      <c r="I92" s="22">
        <v>50</v>
      </c>
      <c r="J92" s="22">
        <v>71.875</v>
      </c>
      <c r="K92" s="22">
        <v>3.125</v>
      </c>
      <c r="L92" s="22">
        <v>0</v>
      </c>
    </row>
    <row r="93" spans="1:12" x14ac:dyDescent="0.2">
      <c r="A93" s="20" t="s">
        <v>387</v>
      </c>
      <c r="B93" s="21">
        <v>9</v>
      </c>
      <c r="C93" s="22">
        <v>22.222221999999999</v>
      </c>
      <c r="D93" s="22">
        <v>11.111110999999999</v>
      </c>
      <c r="E93" s="22">
        <v>22.222221999999999</v>
      </c>
      <c r="F93" s="22">
        <v>0</v>
      </c>
      <c r="G93" s="22">
        <v>0</v>
      </c>
      <c r="H93" s="22">
        <v>66.666667000000004</v>
      </c>
      <c r="I93" s="22">
        <v>77.777777999999998</v>
      </c>
      <c r="J93" s="22">
        <v>88.888889000000006</v>
      </c>
      <c r="K93" s="22">
        <v>0</v>
      </c>
      <c r="L93" s="22">
        <v>0</v>
      </c>
    </row>
    <row r="94" spans="1:12" x14ac:dyDescent="0.2">
      <c r="A94" s="20" t="s">
        <v>366</v>
      </c>
      <c r="B94" s="21">
        <v>150</v>
      </c>
      <c r="C94" s="22">
        <v>14</v>
      </c>
      <c r="D94" s="22">
        <v>8</v>
      </c>
      <c r="E94" s="22">
        <v>18</v>
      </c>
      <c r="F94" s="22">
        <v>4</v>
      </c>
      <c r="G94" s="22">
        <v>4.6666670000000003</v>
      </c>
      <c r="H94" s="22">
        <v>40</v>
      </c>
      <c r="I94" s="22">
        <v>60</v>
      </c>
      <c r="J94" s="22">
        <v>78</v>
      </c>
      <c r="K94" s="22">
        <v>4</v>
      </c>
      <c r="L94" s="22">
        <v>1.3333330000000001</v>
      </c>
    </row>
    <row r="95" spans="1:12" x14ac:dyDescent="0.2">
      <c r="A95" s="9" t="s">
        <v>388</v>
      </c>
      <c r="B95" s="9"/>
      <c r="C95" s="9"/>
      <c r="D95" s="9"/>
      <c r="E95" s="9"/>
      <c r="F95" s="9"/>
      <c r="G95" s="9"/>
      <c r="H95" s="9"/>
      <c r="I95" s="9"/>
      <c r="J95" s="9"/>
      <c r="K95" s="9"/>
      <c r="L95" s="9"/>
    </row>
    <row r="96" spans="1:12" x14ac:dyDescent="0.2">
      <c r="A96" s="20" t="s">
        <v>184</v>
      </c>
      <c r="B96" s="21">
        <v>54</v>
      </c>
      <c r="C96" s="22">
        <v>18.518519000000001</v>
      </c>
      <c r="D96" s="22">
        <v>0</v>
      </c>
      <c r="E96" s="22">
        <v>24.074074</v>
      </c>
      <c r="F96" s="22">
        <v>7.4074070000000001</v>
      </c>
      <c r="G96" s="22">
        <v>7.4074070000000001</v>
      </c>
      <c r="H96" s="22">
        <v>33.333333000000003</v>
      </c>
      <c r="I96" s="22">
        <v>57.407406999999999</v>
      </c>
      <c r="J96" s="22">
        <v>77.777777999999998</v>
      </c>
      <c r="K96" s="22">
        <v>7.4074070000000001</v>
      </c>
      <c r="L96" s="22">
        <v>1.8518520000000001</v>
      </c>
    </row>
    <row r="97" spans="1:12" x14ac:dyDescent="0.2">
      <c r="A97" s="20" t="s">
        <v>185</v>
      </c>
      <c r="B97" s="21">
        <v>196</v>
      </c>
      <c r="C97" s="22">
        <v>15.816326999999999</v>
      </c>
      <c r="D97" s="22">
        <v>9.6938779999999998</v>
      </c>
      <c r="E97" s="22">
        <v>20.918367</v>
      </c>
      <c r="F97" s="22">
        <v>8.1632650000000009</v>
      </c>
      <c r="G97" s="22">
        <v>7.6530610000000001</v>
      </c>
      <c r="H97" s="22">
        <v>42.346938999999999</v>
      </c>
      <c r="I97" s="22">
        <v>53.571429000000002</v>
      </c>
      <c r="J97" s="22">
        <v>76.530612000000005</v>
      </c>
      <c r="K97" s="22">
        <v>5.1020409999999998</v>
      </c>
      <c r="L97" s="22">
        <v>2.040816</v>
      </c>
    </row>
    <row r="98" spans="1:12" x14ac:dyDescent="0.2">
      <c r="A98" s="20" t="s">
        <v>186</v>
      </c>
      <c r="B98" s="21">
        <v>310</v>
      </c>
      <c r="C98" s="22">
        <v>17.419354999999999</v>
      </c>
      <c r="D98" s="22">
        <v>13.225806</v>
      </c>
      <c r="E98" s="22">
        <v>15.161289999999999</v>
      </c>
      <c r="F98" s="22">
        <v>5.4838709999999997</v>
      </c>
      <c r="G98" s="22">
        <v>5.8064520000000002</v>
      </c>
      <c r="H98" s="22">
        <v>44.516128999999999</v>
      </c>
      <c r="I98" s="22">
        <v>56.774194000000001</v>
      </c>
      <c r="J98" s="22">
        <v>83.870968000000005</v>
      </c>
      <c r="K98" s="22">
        <v>6.1290319999999996</v>
      </c>
      <c r="L98" s="22">
        <v>2.2580650000000002</v>
      </c>
    </row>
    <row r="99" spans="1:12" x14ac:dyDescent="0.2">
      <c r="A99" s="20" t="s">
        <v>187</v>
      </c>
      <c r="B99" s="21">
        <v>385</v>
      </c>
      <c r="C99" s="22">
        <v>13.766234000000001</v>
      </c>
      <c r="D99" s="22">
        <v>9.6103900000000007</v>
      </c>
      <c r="E99" s="22">
        <v>13.246753</v>
      </c>
      <c r="F99" s="22">
        <v>4.415584</v>
      </c>
      <c r="G99" s="22">
        <v>4.9350649999999998</v>
      </c>
      <c r="H99" s="22">
        <v>45.974026000000002</v>
      </c>
      <c r="I99" s="22">
        <v>55.064934999999998</v>
      </c>
      <c r="J99" s="22">
        <v>85.714286000000001</v>
      </c>
      <c r="K99" s="22">
        <v>3.8961039999999998</v>
      </c>
      <c r="L99" s="22">
        <v>2.5974029999999999</v>
      </c>
    </row>
    <row r="100" spans="1:12" x14ac:dyDescent="0.2">
      <c r="A100" s="20" t="s">
        <v>188</v>
      </c>
      <c r="B100" s="21">
        <v>361</v>
      </c>
      <c r="C100" s="22">
        <v>15.235457</v>
      </c>
      <c r="D100" s="22">
        <v>14.127424</v>
      </c>
      <c r="E100" s="22">
        <v>21.606648</v>
      </c>
      <c r="F100" s="22">
        <v>5.2631579999999998</v>
      </c>
      <c r="G100" s="22">
        <v>5.8171749999999998</v>
      </c>
      <c r="H100" s="22">
        <v>51.523546000000003</v>
      </c>
      <c r="I100" s="22">
        <v>67.036011000000002</v>
      </c>
      <c r="J100" s="22">
        <v>85.318560000000005</v>
      </c>
      <c r="K100" s="22">
        <v>4.155125</v>
      </c>
      <c r="L100" s="22">
        <v>1.3850420000000001</v>
      </c>
    </row>
    <row r="101" spans="1:12" x14ac:dyDescent="0.2">
      <c r="A101" s="20" t="s">
        <v>189</v>
      </c>
      <c r="B101" s="21">
        <v>315</v>
      </c>
      <c r="C101" s="22">
        <v>16.190476</v>
      </c>
      <c r="D101" s="22">
        <v>11.746032</v>
      </c>
      <c r="E101" s="22">
        <v>19.365079000000001</v>
      </c>
      <c r="F101" s="22">
        <v>6.6666670000000003</v>
      </c>
      <c r="G101" s="22">
        <v>6.3492059999999997</v>
      </c>
      <c r="H101" s="22">
        <v>48.571429000000002</v>
      </c>
      <c r="I101" s="22">
        <v>67.301586999999998</v>
      </c>
      <c r="J101" s="22">
        <v>87.619048000000006</v>
      </c>
      <c r="K101" s="22">
        <v>4.4444439999999998</v>
      </c>
      <c r="L101" s="22">
        <v>1.9047620000000001</v>
      </c>
    </row>
    <row r="102" spans="1:12" x14ac:dyDescent="0.2">
      <c r="A102" s="20" t="s">
        <v>190</v>
      </c>
      <c r="B102" s="21">
        <v>364</v>
      </c>
      <c r="C102" s="22">
        <v>16.208791000000002</v>
      </c>
      <c r="D102" s="22">
        <v>12.087911999999999</v>
      </c>
      <c r="E102" s="22">
        <v>17.582418000000001</v>
      </c>
      <c r="F102" s="22">
        <v>3.5714290000000002</v>
      </c>
      <c r="G102" s="22">
        <v>6.0439559999999997</v>
      </c>
      <c r="H102" s="22">
        <v>47.802197999999997</v>
      </c>
      <c r="I102" s="22">
        <v>62.087912000000003</v>
      </c>
      <c r="J102" s="22">
        <v>86.813186999999999</v>
      </c>
      <c r="K102" s="22">
        <v>3.0219779999999998</v>
      </c>
      <c r="L102" s="22">
        <v>1.373626</v>
      </c>
    </row>
    <row r="103" spans="1:12" x14ac:dyDescent="0.2">
      <c r="A103" s="20" t="s">
        <v>191</v>
      </c>
      <c r="B103" s="21">
        <v>267</v>
      </c>
      <c r="C103" s="22">
        <v>17.977528</v>
      </c>
      <c r="D103" s="22">
        <v>13.483146</v>
      </c>
      <c r="E103" s="22">
        <v>22.097377999999999</v>
      </c>
      <c r="F103" s="22">
        <v>5.6179779999999999</v>
      </c>
      <c r="G103" s="22">
        <v>5.9925090000000001</v>
      </c>
      <c r="H103" s="22">
        <v>53.932583999999999</v>
      </c>
      <c r="I103" s="22">
        <v>65.917603</v>
      </c>
      <c r="J103" s="22">
        <v>85.767790000000005</v>
      </c>
      <c r="K103" s="22">
        <v>6.3670410000000004</v>
      </c>
      <c r="L103" s="22">
        <v>1.498127</v>
      </c>
    </row>
    <row r="104" spans="1:12" x14ac:dyDescent="0.2">
      <c r="A104" s="20" t="s">
        <v>192</v>
      </c>
      <c r="B104" s="21">
        <v>90</v>
      </c>
      <c r="C104" s="22">
        <v>18.888888999999999</v>
      </c>
      <c r="D104" s="22">
        <v>14.444444000000001</v>
      </c>
      <c r="E104" s="22">
        <v>27.777778000000001</v>
      </c>
      <c r="F104" s="22">
        <v>0</v>
      </c>
      <c r="G104" s="22">
        <v>7.7777779999999996</v>
      </c>
      <c r="H104" s="22">
        <v>54.444443999999997</v>
      </c>
      <c r="I104" s="22">
        <v>68.888889000000006</v>
      </c>
      <c r="J104" s="22">
        <v>91.111110999999994</v>
      </c>
      <c r="K104" s="22">
        <v>1.111111</v>
      </c>
      <c r="L104" s="22">
        <v>0</v>
      </c>
    </row>
    <row r="105" spans="1:12" x14ac:dyDescent="0.2">
      <c r="A105" s="20" t="s">
        <v>193</v>
      </c>
      <c r="B105" s="21">
        <v>94</v>
      </c>
      <c r="C105" s="22">
        <v>18.085106</v>
      </c>
      <c r="D105" s="22">
        <v>14.893617000000001</v>
      </c>
      <c r="E105" s="22">
        <v>24.468084999999999</v>
      </c>
      <c r="F105" s="22">
        <v>6.3829789999999997</v>
      </c>
      <c r="G105" s="22">
        <v>8.5106380000000001</v>
      </c>
      <c r="H105" s="22">
        <v>54.255319</v>
      </c>
      <c r="I105" s="22">
        <v>68.085105999999996</v>
      </c>
      <c r="J105" s="22">
        <v>87.234043</v>
      </c>
      <c r="K105" s="22">
        <v>1.0638300000000001</v>
      </c>
      <c r="L105" s="22">
        <v>0</v>
      </c>
    </row>
    <row r="106" spans="1:12" x14ac:dyDescent="0.2">
      <c r="A106" s="20" t="s">
        <v>389</v>
      </c>
      <c r="B106" s="21">
        <v>47</v>
      </c>
      <c r="C106" s="22">
        <v>12.765957</v>
      </c>
      <c r="D106" s="22">
        <v>6.3829789999999997</v>
      </c>
      <c r="E106" s="22">
        <v>12.765957</v>
      </c>
      <c r="F106" s="22">
        <v>4.2553190000000001</v>
      </c>
      <c r="G106" s="22">
        <v>4.2553190000000001</v>
      </c>
      <c r="H106" s="22">
        <v>19.148935999999999</v>
      </c>
      <c r="I106" s="22">
        <v>42.553190999999998</v>
      </c>
      <c r="J106" s="22">
        <v>78.723404000000002</v>
      </c>
      <c r="K106" s="22">
        <v>8.5106380000000001</v>
      </c>
      <c r="L106" s="22">
        <v>2.1276600000000001</v>
      </c>
    </row>
    <row r="107" spans="1:12" x14ac:dyDescent="0.2">
      <c r="A107" s="20" t="s">
        <v>366</v>
      </c>
      <c r="B107" s="21">
        <v>194</v>
      </c>
      <c r="C107" s="22">
        <v>14.43299</v>
      </c>
      <c r="D107" s="22">
        <v>12.371134</v>
      </c>
      <c r="E107" s="22">
        <v>18.556701</v>
      </c>
      <c r="F107" s="22">
        <v>6.7010310000000004</v>
      </c>
      <c r="G107" s="22">
        <v>8.2474229999999995</v>
      </c>
      <c r="H107" s="22">
        <v>45.360824999999998</v>
      </c>
      <c r="I107" s="22">
        <v>59.793813999999998</v>
      </c>
      <c r="J107" s="22">
        <v>79.381443000000004</v>
      </c>
      <c r="K107" s="22">
        <v>5.1546390000000004</v>
      </c>
      <c r="L107" s="22">
        <v>1.546392</v>
      </c>
    </row>
    <row r="108" spans="1:12" x14ac:dyDescent="0.2">
      <c r="A108" s="9" t="s">
        <v>390</v>
      </c>
      <c r="B108" s="9"/>
      <c r="C108" s="9"/>
      <c r="D108" s="9"/>
      <c r="E108" s="9"/>
      <c r="F108" s="9"/>
      <c r="G108" s="9"/>
      <c r="H108" s="9"/>
      <c r="I108" s="9"/>
      <c r="J108" s="9"/>
      <c r="K108" s="9"/>
      <c r="L108" s="9"/>
    </row>
    <row r="109" spans="1:12" x14ac:dyDescent="0.2">
      <c r="A109" s="20" t="s">
        <v>391</v>
      </c>
      <c r="B109" s="21">
        <v>633</v>
      </c>
      <c r="C109" s="22">
        <v>12.954186</v>
      </c>
      <c r="D109" s="22">
        <v>9.0047390000000007</v>
      </c>
      <c r="E109" s="22">
        <v>14.533965</v>
      </c>
      <c r="F109" s="22">
        <v>3.9494470000000002</v>
      </c>
      <c r="G109" s="22">
        <v>3.4755129999999999</v>
      </c>
      <c r="H109" s="22">
        <v>40.28436</v>
      </c>
      <c r="I109" s="22">
        <v>59.083728000000001</v>
      </c>
      <c r="J109" s="22">
        <v>85.624013000000005</v>
      </c>
      <c r="K109" s="22">
        <v>5.8451820000000003</v>
      </c>
      <c r="L109" s="22">
        <v>1.2638229999999999</v>
      </c>
    </row>
    <row r="110" spans="1:12" x14ac:dyDescent="0.2">
      <c r="A110" s="20" t="s">
        <v>392</v>
      </c>
      <c r="B110" s="21">
        <v>1123</v>
      </c>
      <c r="C110" s="22">
        <v>15.138023</v>
      </c>
      <c r="D110" s="22">
        <v>10.418521999999999</v>
      </c>
      <c r="E110" s="22">
        <v>17.453250000000001</v>
      </c>
      <c r="F110" s="22">
        <v>5.1647369999999997</v>
      </c>
      <c r="G110" s="22">
        <v>5.788068</v>
      </c>
      <c r="H110" s="22">
        <v>45.592163999999997</v>
      </c>
      <c r="I110" s="22">
        <v>59.572572999999998</v>
      </c>
      <c r="J110" s="22">
        <v>84.505787999999995</v>
      </c>
      <c r="K110" s="22">
        <v>4.0071240000000001</v>
      </c>
      <c r="L110" s="22">
        <v>1.691897</v>
      </c>
    </row>
    <row r="111" spans="1:12" x14ac:dyDescent="0.2">
      <c r="A111" s="20" t="s">
        <v>393</v>
      </c>
      <c r="B111" s="21">
        <v>660</v>
      </c>
      <c r="C111" s="22">
        <v>15.454545</v>
      </c>
      <c r="D111" s="22">
        <v>14.545455</v>
      </c>
      <c r="E111" s="22">
        <v>21.666667</v>
      </c>
      <c r="F111" s="22">
        <v>6.5151519999999996</v>
      </c>
      <c r="G111" s="22">
        <v>8.1818179999999998</v>
      </c>
      <c r="H111" s="22">
        <v>50.757576</v>
      </c>
      <c r="I111" s="22">
        <v>63.939394</v>
      </c>
      <c r="J111" s="22">
        <v>82.575757999999993</v>
      </c>
      <c r="K111" s="22">
        <v>3.6363639999999999</v>
      </c>
      <c r="L111" s="22">
        <v>2.1212119999999999</v>
      </c>
    </row>
    <row r="112" spans="1:12" x14ac:dyDescent="0.2">
      <c r="A112" s="20" t="s">
        <v>394</v>
      </c>
      <c r="B112" s="21">
        <v>261</v>
      </c>
      <c r="C112" s="22">
        <v>28.735631999999999</v>
      </c>
      <c r="D112" s="22">
        <v>18.773945999999999</v>
      </c>
      <c r="E112" s="22">
        <v>27.969349000000001</v>
      </c>
      <c r="F112" s="22">
        <v>6.5134100000000004</v>
      </c>
      <c r="G112" s="22">
        <v>10.344828</v>
      </c>
      <c r="H112" s="22">
        <v>64.367816000000005</v>
      </c>
      <c r="I112" s="22">
        <v>67.816091999999998</v>
      </c>
      <c r="J112" s="22">
        <v>88.122604999999993</v>
      </c>
      <c r="K112" s="22">
        <v>5.7471259999999997</v>
      </c>
      <c r="L112" s="22">
        <v>1.9157090000000001</v>
      </c>
    </row>
    <row r="113" spans="1:12" x14ac:dyDescent="0.2">
      <c r="A113" s="9" t="s">
        <v>395</v>
      </c>
      <c r="B113" s="9"/>
      <c r="C113" s="9"/>
      <c r="D113" s="9"/>
      <c r="E113" s="9"/>
      <c r="F113" s="9"/>
      <c r="G113" s="9"/>
      <c r="H113" s="9"/>
      <c r="I113" s="9"/>
      <c r="J113" s="9"/>
      <c r="K113" s="9"/>
      <c r="L113" s="9"/>
    </row>
    <row r="114" spans="1:12" x14ac:dyDescent="0.2">
      <c r="A114" s="20" t="s">
        <v>396</v>
      </c>
      <c r="B114" s="21">
        <v>329</v>
      </c>
      <c r="C114" s="22">
        <v>15.197568</v>
      </c>
      <c r="D114" s="22">
        <v>11.246200999999999</v>
      </c>
      <c r="E114" s="22">
        <v>19.452888000000002</v>
      </c>
      <c r="F114" s="22">
        <v>4.5592709999999999</v>
      </c>
      <c r="G114" s="22">
        <v>8.5106380000000001</v>
      </c>
      <c r="H114" s="22">
        <v>50.759878</v>
      </c>
      <c r="I114" s="22">
        <v>63.525835999999998</v>
      </c>
      <c r="J114" s="22">
        <v>81.762917999999999</v>
      </c>
      <c r="K114" s="22">
        <v>4.2553190000000001</v>
      </c>
      <c r="L114" s="22">
        <v>1.519757</v>
      </c>
    </row>
    <row r="115" spans="1:12" x14ac:dyDescent="0.2">
      <c r="A115" s="20" t="s">
        <v>397</v>
      </c>
      <c r="B115" s="21">
        <v>828</v>
      </c>
      <c r="C115" s="22">
        <v>17.028986</v>
      </c>
      <c r="D115" s="22">
        <v>10.628019</v>
      </c>
      <c r="E115" s="22">
        <v>16.908213</v>
      </c>
      <c r="F115" s="22">
        <v>4.589372</v>
      </c>
      <c r="G115" s="22">
        <v>5.5555560000000002</v>
      </c>
      <c r="H115" s="22">
        <v>43.719807000000003</v>
      </c>
      <c r="I115" s="22">
        <v>58.574879000000003</v>
      </c>
      <c r="J115" s="22">
        <v>85.748791999999995</v>
      </c>
      <c r="K115" s="22">
        <v>5.3140099999999997</v>
      </c>
      <c r="L115" s="22">
        <v>1.6908209999999999</v>
      </c>
    </row>
    <row r="116" spans="1:12" x14ac:dyDescent="0.2">
      <c r="A116" s="20" t="s">
        <v>879</v>
      </c>
      <c r="B116" s="21">
        <v>499</v>
      </c>
      <c r="C116" s="22">
        <v>18.436874</v>
      </c>
      <c r="D116" s="22">
        <v>14.228457000000001</v>
      </c>
      <c r="E116" s="22">
        <v>22.044087999999999</v>
      </c>
      <c r="F116" s="22">
        <v>7.214429</v>
      </c>
      <c r="G116" s="22">
        <v>8.4168339999999997</v>
      </c>
      <c r="H116" s="22">
        <v>52.705410999999998</v>
      </c>
      <c r="I116" s="22">
        <v>66.132265000000004</v>
      </c>
      <c r="J116" s="22">
        <v>83.166332999999995</v>
      </c>
      <c r="K116" s="22">
        <v>4.4088180000000001</v>
      </c>
      <c r="L116" s="22">
        <v>1.803607</v>
      </c>
    </row>
    <row r="117" spans="1:12" x14ac:dyDescent="0.2">
      <c r="A117" s="20" t="s">
        <v>398</v>
      </c>
      <c r="B117" s="21">
        <v>468</v>
      </c>
      <c r="C117" s="22">
        <v>15.384615</v>
      </c>
      <c r="D117" s="22">
        <v>10.683761000000001</v>
      </c>
      <c r="E117" s="22">
        <v>18.162393000000002</v>
      </c>
      <c r="F117" s="22">
        <v>4.7008549999999998</v>
      </c>
      <c r="G117" s="22">
        <v>5.1282050000000003</v>
      </c>
      <c r="H117" s="22">
        <v>43.803418999999998</v>
      </c>
      <c r="I117" s="22">
        <v>60.042735</v>
      </c>
      <c r="J117" s="22">
        <v>86.752137000000005</v>
      </c>
      <c r="K117" s="22">
        <v>3.632479</v>
      </c>
      <c r="L117" s="22">
        <v>1.2820510000000001</v>
      </c>
    </row>
    <row r="118" spans="1:12" x14ac:dyDescent="0.2">
      <c r="A118" s="20" t="s">
        <v>399</v>
      </c>
      <c r="B118" s="21">
        <v>257</v>
      </c>
      <c r="C118" s="22">
        <v>8.5603110000000004</v>
      </c>
      <c r="D118" s="22">
        <v>14.396887</v>
      </c>
      <c r="E118" s="22">
        <v>15.953307000000001</v>
      </c>
      <c r="F118" s="22">
        <v>3.891051</v>
      </c>
      <c r="G118" s="22">
        <v>3.891051</v>
      </c>
      <c r="H118" s="22">
        <v>47.081712000000003</v>
      </c>
      <c r="I118" s="22">
        <v>60.700389000000001</v>
      </c>
      <c r="J118" s="22">
        <v>83.268482000000006</v>
      </c>
      <c r="K118" s="22">
        <v>2.723735</v>
      </c>
      <c r="L118" s="22">
        <v>2.3346300000000002</v>
      </c>
    </row>
    <row r="119" spans="1:12" x14ac:dyDescent="0.2">
      <c r="A119" s="20" t="s">
        <v>400</v>
      </c>
      <c r="B119" s="21">
        <v>296</v>
      </c>
      <c r="C119" s="22">
        <v>17.567568000000001</v>
      </c>
      <c r="D119" s="22">
        <v>12.162162</v>
      </c>
      <c r="E119" s="22">
        <v>21.621621999999999</v>
      </c>
      <c r="F119" s="22">
        <v>7.4324320000000004</v>
      </c>
      <c r="G119" s="22">
        <v>6.0810810000000002</v>
      </c>
      <c r="H119" s="22">
        <v>51.351351000000001</v>
      </c>
      <c r="I119" s="22">
        <v>61.148648999999999</v>
      </c>
      <c r="J119" s="22">
        <v>85.135135000000005</v>
      </c>
      <c r="K119" s="22">
        <v>5.7432429999999997</v>
      </c>
      <c r="L119" s="22">
        <v>2.0270269999999999</v>
      </c>
    </row>
    <row r="120" spans="1:12" x14ac:dyDescent="0.2">
      <c r="A120" s="9" t="s">
        <v>401</v>
      </c>
      <c r="B120" s="9"/>
      <c r="C120" s="9"/>
      <c r="D120" s="9"/>
      <c r="E120" s="9"/>
      <c r="F120" s="9"/>
      <c r="G120" s="9"/>
      <c r="H120" s="9"/>
      <c r="I120" s="9"/>
      <c r="J120" s="9"/>
      <c r="K120" s="9"/>
      <c r="L120" s="9"/>
    </row>
    <row r="121" spans="1:12" x14ac:dyDescent="0.2">
      <c r="A121" s="20" t="s">
        <v>878</v>
      </c>
      <c r="B121" s="21">
        <v>116</v>
      </c>
      <c r="C121" s="22">
        <v>12.068966</v>
      </c>
      <c r="D121" s="22">
        <v>10.344828</v>
      </c>
      <c r="E121" s="22">
        <v>12.068966</v>
      </c>
      <c r="F121" s="22">
        <v>6.0344829999999998</v>
      </c>
      <c r="G121" s="22">
        <v>6.0344829999999998</v>
      </c>
      <c r="H121" s="22">
        <v>48.275861999999996</v>
      </c>
      <c r="I121" s="22">
        <v>62.931033999999997</v>
      </c>
      <c r="J121" s="22">
        <v>86.206896999999998</v>
      </c>
      <c r="K121" s="22">
        <v>3.4482759999999999</v>
      </c>
      <c r="L121" s="22">
        <v>2.5862069999999999</v>
      </c>
    </row>
    <row r="122" spans="1:12" x14ac:dyDescent="0.2">
      <c r="A122" s="20" t="s">
        <v>402</v>
      </c>
      <c r="B122" s="21">
        <v>213</v>
      </c>
      <c r="C122" s="22">
        <v>16.901408</v>
      </c>
      <c r="D122" s="22">
        <v>11.737088999999999</v>
      </c>
      <c r="E122" s="22">
        <v>23.474177999999998</v>
      </c>
      <c r="F122" s="22">
        <v>3.7558690000000001</v>
      </c>
      <c r="G122" s="22">
        <v>9.8591549999999994</v>
      </c>
      <c r="H122" s="22">
        <v>52.112676</v>
      </c>
      <c r="I122" s="22">
        <v>63.849764999999998</v>
      </c>
      <c r="J122" s="22">
        <v>79.342723000000007</v>
      </c>
      <c r="K122" s="22">
        <v>4.6948359999999996</v>
      </c>
      <c r="L122" s="22">
        <v>0.938967</v>
      </c>
    </row>
    <row r="123" spans="1:12" x14ac:dyDescent="0.2">
      <c r="A123" s="20" t="s">
        <v>397</v>
      </c>
      <c r="B123" s="21">
        <v>828</v>
      </c>
      <c r="C123" s="22">
        <v>17.028986</v>
      </c>
      <c r="D123" s="22">
        <v>10.628019</v>
      </c>
      <c r="E123" s="22">
        <v>16.908213</v>
      </c>
      <c r="F123" s="22">
        <v>4.589372</v>
      </c>
      <c r="G123" s="22">
        <v>5.5555560000000002</v>
      </c>
      <c r="H123" s="22">
        <v>43.719807000000003</v>
      </c>
      <c r="I123" s="22">
        <v>58.574879000000003</v>
      </c>
      <c r="J123" s="22">
        <v>85.748791999999995</v>
      </c>
      <c r="K123" s="22">
        <v>5.3140099999999997</v>
      </c>
      <c r="L123" s="22">
        <v>1.6908209999999999</v>
      </c>
    </row>
    <row r="124" spans="1:12" x14ac:dyDescent="0.2">
      <c r="A124" s="20" t="s">
        <v>403</v>
      </c>
      <c r="B124" s="21">
        <v>133</v>
      </c>
      <c r="C124" s="22">
        <v>23.308271000000001</v>
      </c>
      <c r="D124" s="22">
        <v>13.533835</v>
      </c>
      <c r="E124" s="22">
        <v>27.819548999999999</v>
      </c>
      <c r="F124" s="22">
        <v>8.2706769999999992</v>
      </c>
      <c r="G124" s="22">
        <v>11.278195</v>
      </c>
      <c r="H124" s="22">
        <v>61.654134999999997</v>
      </c>
      <c r="I124" s="22">
        <v>69.172932000000003</v>
      </c>
      <c r="J124" s="22">
        <v>82.706766999999999</v>
      </c>
      <c r="K124" s="22">
        <v>3.0075189999999998</v>
      </c>
      <c r="L124" s="22">
        <v>2.2556389999999999</v>
      </c>
    </row>
    <row r="125" spans="1:12" x14ac:dyDescent="0.2">
      <c r="A125" s="20" t="s">
        <v>404</v>
      </c>
      <c r="B125" s="21">
        <v>120</v>
      </c>
      <c r="C125" s="22">
        <v>14.166667</v>
      </c>
      <c r="D125" s="22">
        <v>14.166667</v>
      </c>
      <c r="E125" s="22">
        <v>19.166667</v>
      </c>
      <c r="F125" s="22">
        <v>5.8333329999999997</v>
      </c>
      <c r="G125" s="22">
        <v>7.5</v>
      </c>
      <c r="H125" s="22">
        <v>57.5</v>
      </c>
      <c r="I125" s="22">
        <v>72.5</v>
      </c>
      <c r="J125" s="22">
        <v>86.666667000000004</v>
      </c>
      <c r="K125" s="22">
        <v>4.1666670000000003</v>
      </c>
      <c r="L125" s="22">
        <v>0.83333299999999999</v>
      </c>
    </row>
    <row r="126" spans="1:12" x14ac:dyDescent="0.2">
      <c r="A126" s="20" t="s">
        <v>405</v>
      </c>
      <c r="B126" s="21">
        <v>246</v>
      </c>
      <c r="C126" s="22">
        <v>17.886178999999998</v>
      </c>
      <c r="D126" s="22">
        <v>14.634145999999999</v>
      </c>
      <c r="E126" s="22">
        <v>20.325202999999998</v>
      </c>
      <c r="F126" s="22">
        <v>7.3170729999999997</v>
      </c>
      <c r="G126" s="22">
        <v>7.3170729999999997</v>
      </c>
      <c r="H126" s="22">
        <v>45.528455000000001</v>
      </c>
      <c r="I126" s="22">
        <v>61.382114000000001</v>
      </c>
      <c r="J126" s="22">
        <v>81.707317000000003</v>
      </c>
      <c r="K126" s="22">
        <v>5.2845529999999998</v>
      </c>
      <c r="L126" s="22">
        <v>2.0325199999999999</v>
      </c>
    </row>
    <row r="127" spans="1:12" x14ac:dyDescent="0.2">
      <c r="A127" s="20" t="s">
        <v>398</v>
      </c>
      <c r="B127" s="21">
        <v>468</v>
      </c>
      <c r="C127" s="22">
        <v>15.384615</v>
      </c>
      <c r="D127" s="22">
        <v>10.683761000000001</v>
      </c>
      <c r="E127" s="22">
        <v>18.162393000000002</v>
      </c>
      <c r="F127" s="22">
        <v>4.7008549999999998</v>
      </c>
      <c r="G127" s="22">
        <v>5.1282050000000003</v>
      </c>
      <c r="H127" s="22">
        <v>43.803418999999998</v>
      </c>
      <c r="I127" s="22">
        <v>60.042735</v>
      </c>
      <c r="J127" s="22">
        <v>86.752137000000005</v>
      </c>
      <c r="K127" s="22">
        <v>3.632479</v>
      </c>
      <c r="L127" s="22">
        <v>1.2820510000000001</v>
      </c>
    </row>
    <row r="128" spans="1:12" x14ac:dyDescent="0.2">
      <c r="A128" s="20" t="s">
        <v>406</v>
      </c>
      <c r="B128" s="21">
        <v>180</v>
      </c>
      <c r="C128" s="22">
        <v>10.555555999999999</v>
      </c>
      <c r="D128" s="22">
        <v>17.222221999999999</v>
      </c>
      <c r="E128" s="22">
        <v>15</v>
      </c>
      <c r="F128" s="22">
        <v>5</v>
      </c>
      <c r="G128" s="22">
        <v>3.8888889999999998</v>
      </c>
      <c r="H128" s="22">
        <v>48.333333000000003</v>
      </c>
      <c r="I128" s="22">
        <v>60</v>
      </c>
      <c r="J128" s="22">
        <v>81.666667000000004</v>
      </c>
      <c r="K128" s="22">
        <v>2.2222219999999999</v>
      </c>
      <c r="L128" s="22">
        <v>3.3333330000000001</v>
      </c>
    </row>
    <row r="129" spans="1:12" x14ac:dyDescent="0.2">
      <c r="A129" s="20" t="s">
        <v>407</v>
      </c>
      <c r="B129" s="21">
        <v>77</v>
      </c>
      <c r="C129" s="22">
        <v>3.8961039999999998</v>
      </c>
      <c r="D129" s="22">
        <v>7.7922079999999996</v>
      </c>
      <c r="E129" s="22">
        <v>18.181818</v>
      </c>
      <c r="F129" s="22">
        <v>1.2987010000000001</v>
      </c>
      <c r="G129" s="22">
        <v>3.8961039999999998</v>
      </c>
      <c r="H129" s="22">
        <v>44.155844000000002</v>
      </c>
      <c r="I129" s="22">
        <v>62.337662000000002</v>
      </c>
      <c r="J129" s="22">
        <v>87.012986999999995</v>
      </c>
      <c r="K129" s="22">
        <v>3.8961039999999998</v>
      </c>
      <c r="L129" s="22">
        <v>0</v>
      </c>
    </row>
    <row r="130" spans="1:12" x14ac:dyDescent="0.2">
      <c r="A130" s="33" t="s">
        <v>400</v>
      </c>
      <c r="B130" s="34">
        <v>296</v>
      </c>
      <c r="C130" s="35">
        <v>17.567568000000001</v>
      </c>
      <c r="D130" s="35">
        <v>12.162162</v>
      </c>
      <c r="E130" s="35">
        <v>21.621621999999999</v>
      </c>
      <c r="F130" s="35">
        <v>7.4324320000000004</v>
      </c>
      <c r="G130" s="35">
        <v>6.0810810000000002</v>
      </c>
      <c r="H130" s="35">
        <v>51.351351000000001</v>
      </c>
      <c r="I130" s="35">
        <v>61.148648999999999</v>
      </c>
      <c r="J130" s="35">
        <v>85.135135000000005</v>
      </c>
      <c r="K130" s="35">
        <v>5.7432429999999997</v>
      </c>
      <c r="L130" s="35">
        <v>2.0270269999999999</v>
      </c>
    </row>
  </sheetData>
  <phoneticPr fontId="2"/>
  <pageMargins left="0.75" right="0.75" top="1" bottom="1" header="0.5" footer="0.5"/>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CA320-DFE5-4948-BDE9-63E57590E515}">
  <dimension ref="A1:E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5" x14ac:dyDescent="0.2">
      <c r="A1" s="11" t="s">
        <v>3</v>
      </c>
      <c r="B1" s="7"/>
    </row>
    <row r="2" spans="1:5" x14ac:dyDescent="0.2">
      <c r="A2" s="15" t="str">
        <f xml:space="preserve"> HYPERLINK("#'目次'!B28","[22]")</f>
        <v>[22]</v>
      </c>
      <c r="B2" s="23" t="s">
        <v>334</v>
      </c>
    </row>
    <row r="3" spans="1:5" x14ac:dyDescent="0.2">
      <c r="A3" s="7" t="s">
        <v>3</v>
      </c>
      <c r="B3" s="8" t="s">
        <v>19</v>
      </c>
    </row>
    <row r="4" spans="1:5" x14ac:dyDescent="0.2">
      <c r="A4" s="7" t="s">
        <v>3</v>
      </c>
      <c r="B4" s="8" t="s">
        <v>18</v>
      </c>
    </row>
    <row r="5" spans="1:5" s="18" customFormat="1" ht="25.2" x14ac:dyDescent="0.2">
      <c r="A5" s="16" t="s">
        <v>3</v>
      </c>
      <c r="B5" s="17" t="s">
        <v>335</v>
      </c>
      <c r="C5" s="17" t="s">
        <v>453</v>
      </c>
      <c r="D5" s="17" t="s">
        <v>454</v>
      </c>
      <c r="E5" s="17" t="s">
        <v>366</v>
      </c>
    </row>
    <row r="6" spans="1:5" x14ac:dyDescent="0.2">
      <c r="A6" s="19" t="s">
        <v>338</v>
      </c>
      <c r="B6" s="10">
        <v>2677</v>
      </c>
      <c r="C6" s="13">
        <v>93.985804999999999</v>
      </c>
      <c r="D6" s="13">
        <v>4.2584980000000003</v>
      </c>
      <c r="E6" s="13">
        <v>1.7556970000000001</v>
      </c>
    </row>
    <row r="7" spans="1:5" x14ac:dyDescent="0.2">
      <c r="A7" s="9" t="s">
        <v>339</v>
      </c>
      <c r="B7" s="9"/>
      <c r="C7" s="9"/>
      <c r="D7" s="9"/>
      <c r="E7" s="9"/>
    </row>
    <row r="8" spans="1:5" x14ac:dyDescent="0.2">
      <c r="A8" s="20" t="s">
        <v>340</v>
      </c>
      <c r="B8" s="21">
        <v>1277</v>
      </c>
      <c r="C8" s="22">
        <v>94.283477000000005</v>
      </c>
      <c r="D8" s="22">
        <v>4.1503519999999998</v>
      </c>
      <c r="E8" s="22">
        <v>1.566171</v>
      </c>
    </row>
    <row r="9" spans="1:5" x14ac:dyDescent="0.2">
      <c r="A9" s="20" t="s">
        <v>341</v>
      </c>
      <c r="B9" s="21">
        <v>1400</v>
      </c>
      <c r="C9" s="22">
        <v>93.714286000000001</v>
      </c>
      <c r="D9" s="22">
        <v>4.3571429999999998</v>
      </c>
      <c r="E9" s="22">
        <v>1.928571</v>
      </c>
    </row>
    <row r="10" spans="1:5" x14ac:dyDescent="0.2">
      <c r="A10" s="9" t="s">
        <v>342</v>
      </c>
      <c r="B10" s="9"/>
      <c r="C10" s="9"/>
      <c r="D10" s="9"/>
      <c r="E10" s="9"/>
    </row>
    <row r="11" spans="1:5" x14ac:dyDescent="0.2">
      <c r="A11" s="20" t="s">
        <v>343</v>
      </c>
      <c r="B11" s="21">
        <v>610</v>
      </c>
      <c r="C11" s="22">
        <v>94.426230000000004</v>
      </c>
      <c r="D11" s="22">
        <v>4.7540979999999999</v>
      </c>
      <c r="E11" s="22">
        <v>0.81967199999999996</v>
      </c>
    </row>
    <row r="12" spans="1:5" x14ac:dyDescent="0.2">
      <c r="A12" s="20" t="s">
        <v>344</v>
      </c>
      <c r="B12" s="21">
        <v>755</v>
      </c>
      <c r="C12" s="22">
        <v>95.231787999999995</v>
      </c>
      <c r="D12" s="22">
        <v>3.0463580000000001</v>
      </c>
      <c r="E12" s="22">
        <v>1.721854</v>
      </c>
    </row>
    <row r="13" spans="1:5" x14ac:dyDescent="0.2">
      <c r="A13" s="20" t="s">
        <v>345</v>
      </c>
      <c r="B13" s="21">
        <v>601</v>
      </c>
      <c r="C13" s="22">
        <v>93.843593999999996</v>
      </c>
      <c r="D13" s="22">
        <v>4.1597340000000003</v>
      </c>
      <c r="E13" s="22">
        <v>1.996672</v>
      </c>
    </row>
    <row r="14" spans="1:5" x14ac:dyDescent="0.2">
      <c r="A14" s="20" t="s">
        <v>346</v>
      </c>
      <c r="B14" s="21">
        <v>425</v>
      </c>
      <c r="C14" s="22">
        <v>91.764706000000004</v>
      </c>
      <c r="D14" s="22">
        <v>5.1764710000000003</v>
      </c>
      <c r="E14" s="22">
        <v>3.058824</v>
      </c>
    </row>
    <row r="15" spans="1:5" x14ac:dyDescent="0.2">
      <c r="A15" s="20" t="s">
        <v>347</v>
      </c>
      <c r="B15" s="21">
        <v>217</v>
      </c>
      <c r="C15" s="22">
        <v>94.009217000000007</v>
      </c>
      <c r="D15" s="22">
        <v>4.608295</v>
      </c>
      <c r="E15" s="22">
        <v>1.3824879999999999</v>
      </c>
    </row>
    <row r="16" spans="1:5" x14ac:dyDescent="0.2">
      <c r="A16" s="20" t="s">
        <v>348</v>
      </c>
      <c r="B16" s="21">
        <v>56</v>
      </c>
      <c r="C16" s="22">
        <v>94.642857000000006</v>
      </c>
      <c r="D16" s="22">
        <v>5.3571429999999998</v>
      </c>
      <c r="E16" s="22">
        <v>0</v>
      </c>
    </row>
    <row r="17" spans="1:5" x14ac:dyDescent="0.2">
      <c r="A17" s="20" t="s">
        <v>349</v>
      </c>
      <c r="B17" s="21">
        <v>13</v>
      </c>
      <c r="C17" s="22">
        <v>76.923077000000006</v>
      </c>
      <c r="D17" s="22">
        <v>15.384615</v>
      </c>
      <c r="E17" s="22">
        <v>7.6923079999999997</v>
      </c>
    </row>
    <row r="18" spans="1:5" x14ac:dyDescent="0.2">
      <c r="A18" s="20" t="s">
        <v>350</v>
      </c>
      <c r="B18" s="21">
        <v>1365</v>
      </c>
      <c r="C18" s="22">
        <v>94.871795000000006</v>
      </c>
      <c r="D18" s="22">
        <v>3.8095240000000001</v>
      </c>
      <c r="E18" s="22">
        <v>1.318681</v>
      </c>
    </row>
    <row r="19" spans="1:5" x14ac:dyDescent="0.2">
      <c r="A19" s="20" t="s">
        <v>351</v>
      </c>
      <c r="B19" s="21">
        <v>1026</v>
      </c>
      <c r="C19" s="22">
        <v>92.982455999999999</v>
      </c>
      <c r="D19" s="22">
        <v>4.5808970000000002</v>
      </c>
      <c r="E19" s="22">
        <v>2.4366469999999998</v>
      </c>
    </row>
    <row r="20" spans="1:5" x14ac:dyDescent="0.2">
      <c r="A20" s="20" t="s">
        <v>352</v>
      </c>
      <c r="B20" s="21">
        <v>286</v>
      </c>
      <c r="C20" s="22">
        <v>93.356643000000005</v>
      </c>
      <c r="D20" s="22">
        <v>5.2447549999999996</v>
      </c>
      <c r="E20" s="22">
        <v>1.398601</v>
      </c>
    </row>
    <row r="21" spans="1:5" x14ac:dyDescent="0.2">
      <c r="A21" s="20" t="s">
        <v>353</v>
      </c>
      <c r="B21" s="21">
        <v>1312</v>
      </c>
      <c r="C21" s="22">
        <v>93.064024000000003</v>
      </c>
      <c r="D21" s="22">
        <v>4.7256099999999996</v>
      </c>
      <c r="E21" s="22">
        <v>2.2103660000000001</v>
      </c>
    </row>
    <row r="22" spans="1:5" x14ac:dyDescent="0.2">
      <c r="A22" s="9" t="s">
        <v>354</v>
      </c>
      <c r="B22" s="10">
        <v>298</v>
      </c>
      <c r="C22" s="13">
        <v>92.953019999999995</v>
      </c>
      <c r="D22" s="13">
        <v>6.7114089999999997</v>
      </c>
      <c r="E22" s="13">
        <v>0.33556999999999998</v>
      </c>
    </row>
    <row r="23" spans="1:5" x14ac:dyDescent="0.2">
      <c r="A23" s="20" t="s">
        <v>344</v>
      </c>
      <c r="B23" s="21">
        <v>388</v>
      </c>
      <c r="C23" s="22">
        <v>96.134021000000004</v>
      </c>
      <c r="D23" s="22">
        <v>2.5773199999999998</v>
      </c>
      <c r="E23" s="22">
        <v>1.2886599999999999</v>
      </c>
    </row>
    <row r="24" spans="1:5" x14ac:dyDescent="0.2">
      <c r="A24" s="20" t="s">
        <v>345</v>
      </c>
      <c r="B24" s="21">
        <v>299</v>
      </c>
      <c r="C24" s="22">
        <v>93.645484999999994</v>
      </c>
      <c r="D24" s="22">
        <v>3.3444820000000002</v>
      </c>
      <c r="E24" s="22">
        <v>3.010033</v>
      </c>
    </row>
    <row r="25" spans="1:5" x14ac:dyDescent="0.2">
      <c r="A25" s="20" t="s">
        <v>346</v>
      </c>
      <c r="B25" s="21">
        <v>192</v>
      </c>
      <c r="C25" s="22">
        <v>94.791667000000004</v>
      </c>
      <c r="D25" s="22">
        <v>3.6458330000000001</v>
      </c>
      <c r="E25" s="22">
        <v>1.5625</v>
      </c>
    </row>
    <row r="26" spans="1:5" x14ac:dyDescent="0.2">
      <c r="A26" s="20" t="s">
        <v>347</v>
      </c>
      <c r="B26" s="21">
        <v>77</v>
      </c>
      <c r="C26" s="22">
        <v>93.506494000000004</v>
      </c>
      <c r="D26" s="22">
        <v>5.1948049999999997</v>
      </c>
      <c r="E26" s="22">
        <v>1.2987010000000001</v>
      </c>
    </row>
    <row r="27" spans="1:5" x14ac:dyDescent="0.2">
      <c r="A27" s="20" t="s">
        <v>348</v>
      </c>
      <c r="B27" s="21">
        <v>19</v>
      </c>
      <c r="C27" s="22">
        <v>94.736841999999996</v>
      </c>
      <c r="D27" s="22">
        <v>5.2631579999999998</v>
      </c>
      <c r="E27" s="22">
        <v>0</v>
      </c>
    </row>
    <row r="28" spans="1:5" x14ac:dyDescent="0.2">
      <c r="A28" s="20" t="s">
        <v>349</v>
      </c>
      <c r="B28" s="21">
        <v>4</v>
      </c>
      <c r="C28" s="22">
        <v>50</v>
      </c>
      <c r="D28" s="22">
        <v>25</v>
      </c>
      <c r="E28" s="22">
        <v>25</v>
      </c>
    </row>
    <row r="29" spans="1:5" x14ac:dyDescent="0.2">
      <c r="A29" s="20" t="s">
        <v>350</v>
      </c>
      <c r="B29" s="21">
        <v>686</v>
      </c>
      <c r="C29" s="22">
        <v>94.752187000000006</v>
      </c>
      <c r="D29" s="22">
        <v>4.3731780000000002</v>
      </c>
      <c r="E29" s="22">
        <v>0.87463599999999997</v>
      </c>
    </row>
    <row r="30" spans="1:5" x14ac:dyDescent="0.2">
      <c r="A30" s="20" t="s">
        <v>351</v>
      </c>
      <c r="B30" s="21">
        <v>491</v>
      </c>
      <c r="C30" s="22">
        <v>94.093686000000005</v>
      </c>
      <c r="D30" s="22">
        <v>3.4623219999999999</v>
      </c>
      <c r="E30" s="22">
        <v>2.4439920000000002</v>
      </c>
    </row>
    <row r="31" spans="1:5" x14ac:dyDescent="0.2">
      <c r="A31" s="20" t="s">
        <v>352</v>
      </c>
      <c r="B31" s="21">
        <v>100</v>
      </c>
      <c r="C31" s="22">
        <v>92</v>
      </c>
      <c r="D31" s="22">
        <v>6</v>
      </c>
      <c r="E31" s="22">
        <v>2</v>
      </c>
    </row>
    <row r="32" spans="1:5" x14ac:dyDescent="0.2">
      <c r="A32" s="20" t="s">
        <v>353</v>
      </c>
      <c r="B32" s="21">
        <v>591</v>
      </c>
      <c r="C32" s="22">
        <v>93.739424999999997</v>
      </c>
      <c r="D32" s="22">
        <v>3.8917090000000001</v>
      </c>
      <c r="E32" s="22">
        <v>2.3688660000000001</v>
      </c>
    </row>
    <row r="33" spans="1:5" x14ac:dyDescent="0.2">
      <c r="A33" s="9" t="s">
        <v>355</v>
      </c>
      <c r="B33" s="10">
        <v>312</v>
      </c>
      <c r="C33" s="13">
        <v>95.833332999999996</v>
      </c>
      <c r="D33" s="13">
        <v>2.8846150000000002</v>
      </c>
      <c r="E33" s="13">
        <v>1.2820510000000001</v>
      </c>
    </row>
    <row r="34" spans="1:5" x14ac:dyDescent="0.2">
      <c r="A34" s="20" t="s">
        <v>344</v>
      </c>
      <c r="B34" s="21">
        <v>367</v>
      </c>
      <c r="C34" s="22">
        <v>94.277929</v>
      </c>
      <c r="D34" s="22">
        <v>3.5422340000000001</v>
      </c>
      <c r="E34" s="22">
        <v>2.179837</v>
      </c>
    </row>
    <row r="35" spans="1:5" x14ac:dyDescent="0.2">
      <c r="A35" s="20" t="s">
        <v>345</v>
      </c>
      <c r="B35" s="21">
        <v>302</v>
      </c>
      <c r="C35" s="22">
        <v>94.039734999999993</v>
      </c>
      <c r="D35" s="22">
        <v>4.9668869999999998</v>
      </c>
      <c r="E35" s="22">
        <v>0.99337699999999995</v>
      </c>
    </row>
    <row r="36" spans="1:5" x14ac:dyDescent="0.2">
      <c r="A36" s="20" t="s">
        <v>346</v>
      </c>
      <c r="B36" s="21">
        <v>233</v>
      </c>
      <c r="C36" s="22">
        <v>89.270386000000002</v>
      </c>
      <c r="D36" s="22">
        <v>6.4377680000000002</v>
      </c>
      <c r="E36" s="22">
        <v>4.2918450000000004</v>
      </c>
    </row>
    <row r="37" spans="1:5" x14ac:dyDescent="0.2">
      <c r="A37" s="20" t="s">
        <v>347</v>
      </c>
      <c r="B37" s="21">
        <v>140</v>
      </c>
      <c r="C37" s="22">
        <v>94.285713999999999</v>
      </c>
      <c r="D37" s="22">
        <v>4.2857139999999996</v>
      </c>
      <c r="E37" s="22">
        <v>1.428571</v>
      </c>
    </row>
    <row r="38" spans="1:5" x14ac:dyDescent="0.2">
      <c r="A38" s="20" t="s">
        <v>348</v>
      </c>
      <c r="B38" s="21">
        <v>37</v>
      </c>
      <c r="C38" s="22">
        <v>94.594594999999998</v>
      </c>
      <c r="D38" s="22">
        <v>5.405405</v>
      </c>
      <c r="E38" s="22">
        <v>0</v>
      </c>
    </row>
    <row r="39" spans="1:5" x14ac:dyDescent="0.2">
      <c r="A39" s="20" t="s">
        <v>349</v>
      </c>
      <c r="B39" s="21">
        <v>9</v>
      </c>
      <c r="C39" s="22">
        <v>88.888889000000006</v>
      </c>
      <c r="D39" s="22">
        <v>11.111110999999999</v>
      </c>
      <c r="E39" s="22">
        <v>0</v>
      </c>
    </row>
    <row r="40" spans="1:5" x14ac:dyDescent="0.2">
      <c r="A40" s="20" t="s">
        <v>350</v>
      </c>
      <c r="B40" s="21">
        <v>679</v>
      </c>
      <c r="C40" s="22">
        <v>94.992636000000005</v>
      </c>
      <c r="D40" s="22">
        <v>3.240059</v>
      </c>
      <c r="E40" s="22">
        <v>1.7673049999999999</v>
      </c>
    </row>
    <row r="41" spans="1:5" x14ac:dyDescent="0.2">
      <c r="A41" s="20" t="s">
        <v>351</v>
      </c>
      <c r="B41" s="21">
        <v>535</v>
      </c>
      <c r="C41" s="22">
        <v>91.962616999999995</v>
      </c>
      <c r="D41" s="22">
        <v>5.6074770000000003</v>
      </c>
      <c r="E41" s="22">
        <v>2.429907</v>
      </c>
    </row>
    <row r="42" spans="1:5" x14ac:dyDescent="0.2">
      <c r="A42" s="20" t="s">
        <v>352</v>
      </c>
      <c r="B42" s="21">
        <v>186</v>
      </c>
      <c r="C42" s="22">
        <v>94.086022</v>
      </c>
      <c r="D42" s="22">
        <v>4.8387099999999998</v>
      </c>
      <c r="E42" s="22">
        <v>1.075269</v>
      </c>
    </row>
    <row r="43" spans="1:5" x14ac:dyDescent="0.2">
      <c r="A43" s="20" t="s">
        <v>353</v>
      </c>
      <c r="B43" s="21">
        <v>721</v>
      </c>
      <c r="C43" s="22">
        <v>92.510401999999999</v>
      </c>
      <c r="D43" s="22">
        <v>5.409154</v>
      </c>
      <c r="E43" s="22">
        <v>2.080444</v>
      </c>
    </row>
    <row r="44" spans="1:5" x14ac:dyDescent="0.2">
      <c r="A44" s="9" t="s">
        <v>356</v>
      </c>
      <c r="B44" s="9"/>
      <c r="C44" s="9"/>
      <c r="D44" s="9"/>
      <c r="E44" s="9"/>
    </row>
    <row r="45" spans="1:5" x14ac:dyDescent="0.2">
      <c r="A45" s="20" t="s">
        <v>357</v>
      </c>
      <c r="B45" s="21">
        <v>138</v>
      </c>
      <c r="C45" s="22">
        <v>86.956522000000007</v>
      </c>
      <c r="D45" s="22">
        <v>9.4202899999999996</v>
      </c>
      <c r="E45" s="22">
        <v>3.6231879999999999</v>
      </c>
    </row>
    <row r="46" spans="1:5" x14ac:dyDescent="0.2">
      <c r="A46" s="20" t="s">
        <v>328</v>
      </c>
      <c r="B46" s="21">
        <v>1747</v>
      </c>
      <c r="C46" s="22">
        <v>95.764167</v>
      </c>
      <c r="D46" s="22">
        <v>2.804808</v>
      </c>
      <c r="E46" s="22">
        <v>1.431025</v>
      </c>
    </row>
    <row r="47" spans="1:5" x14ac:dyDescent="0.2">
      <c r="A47" s="20" t="s">
        <v>329</v>
      </c>
      <c r="B47" s="21">
        <v>191</v>
      </c>
      <c r="C47" s="22">
        <v>91.099475999999996</v>
      </c>
      <c r="D47" s="22">
        <v>7.3298430000000003</v>
      </c>
      <c r="E47" s="22">
        <v>1.570681</v>
      </c>
    </row>
    <row r="48" spans="1:5" x14ac:dyDescent="0.2">
      <c r="A48" s="20" t="s">
        <v>330</v>
      </c>
      <c r="B48" s="21">
        <v>544</v>
      </c>
      <c r="C48" s="22">
        <v>92.095588000000006</v>
      </c>
      <c r="D48" s="22">
        <v>5.5147060000000003</v>
      </c>
      <c r="E48" s="22">
        <v>2.3897059999999999</v>
      </c>
    </row>
    <row r="49" spans="1:5" x14ac:dyDescent="0.2">
      <c r="A49" s="20" t="s">
        <v>358</v>
      </c>
      <c r="B49" s="21">
        <v>57</v>
      </c>
      <c r="C49" s="22">
        <v>84.210526000000002</v>
      </c>
      <c r="D49" s="22">
        <v>14.035088</v>
      </c>
      <c r="E49" s="22">
        <v>1.754386</v>
      </c>
    </row>
    <row r="50" spans="1:5" x14ac:dyDescent="0.2">
      <c r="A50" s="9" t="s">
        <v>359</v>
      </c>
      <c r="B50" s="10">
        <v>89</v>
      </c>
      <c r="C50" s="13">
        <v>85.393258000000003</v>
      </c>
      <c r="D50" s="13">
        <v>11.235955000000001</v>
      </c>
      <c r="E50" s="13">
        <v>3.370787</v>
      </c>
    </row>
    <row r="51" spans="1:5" x14ac:dyDescent="0.2">
      <c r="A51" s="20" t="s">
        <v>331</v>
      </c>
      <c r="B51" s="21">
        <v>977</v>
      </c>
      <c r="C51" s="22">
        <v>95.905833999999999</v>
      </c>
      <c r="D51" s="22">
        <v>2.7635619999999999</v>
      </c>
      <c r="E51" s="22">
        <v>1.3306039999999999</v>
      </c>
    </row>
    <row r="52" spans="1:5" x14ac:dyDescent="0.2">
      <c r="A52" s="20" t="s">
        <v>332</v>
      </c>
      <c r="B52" s="21">
        <v>73</v>
      </c>
      <c r="C52" s="22">
        <v>90.410959000000005</v>
      </c>
      <c r="D52" s="22">
        <v>8.2191779999999994</v>
      </c>
      <c r="E52" s="22">
        <v>1.3698630000000001</v>
      </c>
    </row>
    <row r="53" spans="1:5" x14ac:dyDescent="0.2">
      <c r="A53" s="20" t="s">
        <v>333</v>
      </c>
      <c r="B53" s="21">
        <v>108</v>
      </c>
      <c r="C53" s="22">
        <v>92.592592999999994</v>
      </c>
      <c r="D53" s="22">
        <v>5.5555560000000002</v>
      </c>
      <c r="E53" s="22">
        <v>1.8518520000000001</v>
      </c>
    </row>
    <row r="54" spans="1:5" x14ac:dyDescent="0.2">
      <c r="A54" s="20" t="s">
        <v>358</v>
      </c>
      <c r="B54" s="21">
        <v>30</v>
      </c>
      <c r="C54" s="22">
        <v>83.333332999999996</v>
      </c>
      <c r="D54" s="22">
        <v>13.333333</v>
      </c>
      <c r="E54" s="22">
        <v>3.3333330000000001</v>
      </c>
    </row>
    <row r="55" spans="1:5" x14ac:dyDescent="0.2">
      <c r="A55" s="9" t="s">
        <v>360</v>
      </c>
      <c r="B55" s="10">
        <v>49</v>
      </c>
      <c r="C55" s="13">
        <v>89.795918</v>
      </c>
      <c r="D55" s="13">
        <v>6.1224489999999996</v>
      </c>
      <c r="E55" s="13">
        <v>4.0816330000000001</v>
      </c>
    </row>
    <row r="56" spans="1:5" x14ac:dyDescent="0.2">
      <c r="A56" s="20" t="s">
        <v>331</v>
      </c>
      <c r="B56" s="21">
        <v>770</v>
      </c>
      <c r="C56" s="22">
        <v>95.584416000000004</v>
      </c>
      <c r="D56" s="22">
        <v>2.8571430000000002</v>
      </c>
      <c r="E56" s="22">
        <v>1.5584420000000001</v>
      </c>
    </row>
    <row r="57" spans="1:5" x14ac:dyDescent="0.2">
      <c r="A57" s="20" t="s">
        <v>332</v>
      </c>
      <c r="B57" s="21">
        <v>118</v>
      </c>
      <c r="C57" s="22">
        <v>91.525424000000001</v>
      </c>
      <c r="D57" s="22">
        <v>6.7796609999999999</v>
      </c>
      <c r="E57" s="22">
        <v>1.6949149999999999</v>
      </c>
    </row>
    <row r="58" spans="1:5" x14ac:dyDescent="0.2">
      <c r="A58" s="20" t="s">
        <v>333</v>
      </c>
      <c r="B58" s="21">
        <v>436</v>
      </c>
      <c r="C58" s="22">
        <v>91.972476999999998</v>
      </c>
      <c r="D58" s="22">
        <v>5.5045869999999999</v>
      </c>
      <c r="E58" s="22">
        <v>2.5229360000000001</v>
      </c>
    </row>
    <row r="59" spans="1:5" x14ac:dyDescent="0.2">
      <c r="A59" s="20" t="s">
        <v>358</v>
      </c>
      <c r="B59" s="21">
        <v>27</v>
      </c>
      <c r="C59" s="22">
        <v>85.185185000000004</v>
      </c>
      <c r="D59" s="22">
        <v>14.814814999999999</v>
      </c>
      <c r="E59" s="22">
        <v>0</v>
      </c>
    </row>
    <row r="60" spans="1:5" x14ac:dyDescent="0.2">
      <c r="A60" s="9" t="s">
        <v>361</v>
      </c>
      <c r="B60" s="9"/>
      <c r="C60" s="9"/>
      <c r="D60" s="9"/>
      <c r="E60" s="9"/>
    </row>
    <row r="61" spans="1:5" x14ac:dyDescent="0.2">
      <c r="A61" s="20" t="s">
        <v>362</v>
      </c>
      <c r="B61" s="21">
        <v>360</v>
      </c>
      <c r="C61" s="22">
        <v>93.333332999999996</v>
      </c>
      <c r="D61" s="22">
        <v>4.7222220000000004</v>
      </c>
      <c r="E61" s="22">
        <v>1.9444440000000001</v>
      </c>
    </row>
    <row r="62" spans="1:5" x14ac:dyDescent="0.2">
      <c r="A62" s="20" t="s">
        <v>363</v>
      </c>
      <c r="B62" s="21">
        <v>1326</v>
      </c>
      <c r="C62" s="22">
        <v>94.494720999999998</v>
      </c>
      <c r="D62" s="22">
        <v>3.7707389999999998</v>
      </c>
      <c r="E62" s="22">
        <v>1.73454</v>
      </c>
    </row>
    <row r="63" spans="1:5" x14ac:dyDescent="0.2">
      <c r="A63" s="20" t="s">
        <v>364</v>
      </c>
      <c r="B63" s="21">
        <v>649</v>
      </c>
      <c r="C63" s="22">
        <v>94.915254000000004</v>
      </c>
      <c r="D63" s="22">
        <v>3.081664</v>
      </c>
      <c r="E63" s="22">
        <v>2.003082</v>
      </c>
    </row>
    <row r="64" spans="1:5" x14ac:dyDescent="0.2">
      <c r="A64" s="20" t="s">
        <v>365</v>
      </c>
      <c r="B64" s="21">
        <v>277</v>
      </c>
      <c r="C64" s="22">
        <v>91.696751000000006</v>
      </c>
      <c r="D64" s="22">
        <v>7.5812270000000002</v>
      </c>
      <c r="E64" s="22">
        <v>0.72202200000000005</v>
      </c>
    </row>
    <row r="65" spans="1:5" x14ac:dyDescent="0.2">
      <c r="A65" s="20" t="s">
        <v>366</v>
      </c>
      <c r="B65" s="21">
        <v>65</v>
      </c>
      <c r="C65" s="22">
        <v>87.692307999999997</v>
      </c>
      <c r="D65" s="22">
        <v>9.2307690000000004</v>
      </c>
      <c r="E65" s="22">
        <v>3.0769229999999999</v>
      </c>
    </row>
    <row r="66" spans="1:5" x14ac:dyDescent="0.2">
      <c r="A66" s="9" t="s">
        <v>367</v>
      </c>
      <c r="B66" s="9"/>
      <c r="C66" s="9"/>
      <c r="D66" s="9"/>
      <c r="E66" s="9"/>
    </row>
    <row r="67" spans="1:5" x14ac:dyDescent="0.2">
      <c r="A67" s="20" t="s">
        <v>368</v>
      </c>
      <c r="B67" s="21">
        <v>537</v>
      </c>
      <c r="C67" s="22">
        <v>91.061453</v>
      </c>
      <c r="D67" s="22">
        <v>7.4487899999999998</v>
      </c>
      <c r="E67" s="22">
        <v>1.4897579999999999</v>
      </c>
    </row>
    <row r="68" spans="1:5" x14ac:dyDescent="0.2">
      <c r="A68" s="20" t="s">
        <v>180</v>
      </c>
      <c r="B68" s="21">
        <v>1667</v>
      </c>
      <c r="C68" s="22">
        <v>95.680864</v>
      </c>
      <c r="D68" s="22">
        <v>2.8794240000000002</v>
      </c>
      <c r="E68" s="22">
        <v>1.4397120000000001</v>
      </c>
    </row>
    <row r="69" spans="1:5" x14ac:dyDescent="0.2">
      <c r="A69" s="20" t="s">
        <v>369</v>
      </c>
      <c r="B69" s="21">
        <v>99</v>
      </c>
      <c r="C69" s="22">
        <v>97.979798000000002</v>
      </c>
      <c r="D69" s="22">
        <v>0</v>
      </c>
      <c r="E69" s="22">
        <v>2.0202019999999998</v>
      </c>
    </row>
    <row r="70" spans="1:5" x14ac:dyDescent="0.2">
      <c r="A70" s="20" t="s">
        <v>370</v>
      </c>
      <c r="B70" s="21">
        <v>819</v>
      </c>
      <c r="C70" s="22">
        <v>95.115994999999998</v>
      </c>
      <c r="D70" s="22">
        <v>2.9304030000000001</v>
      </c>
      <c r="E70" s="22">
        <v>1.9536020000000001</v>
      </c>
    </row>
    <row r="71" spans="1:5" x14ac:dyDescent="0.2">
      <c r="A71" s="20" t="s">
        <v>371</v>
      </c>
      <c r="B71" s="21">
        <v>87</v>
      </c>
      <c r="C71" s="22">
        <v>89.655171999999993</v>
      </c>
      <c r="D71" s="22">
        <v>8.0459770000000006</v>
      </c>
      <c r="E71" s="22">
        <v>2.298851</v>
      </c>
    </row>
    <row r="72" spans="1:5" x14ac:dyDescent="0.2">
      <c r="A72" s="20" t="s">
        <v>366</v>
      </c>
      <c r="B72" s="21">
        <v>55</v>
      </c>
      <c r="C72" s="22">
        <v>89.090908999999996</v>
      </c>
      <c r="D72" s="22">
        <v>9.0909089999999999</v>
      </c>
      <c r="E72" s="22">
        <v>1.818182</v>
      </c>
    </row>
    <row r="73" spans="1:5" x14ac:dyDescent="0.2">
      <c r="A73" s="9" t="s">
        <v>372</v>
      </c>
      <c r="B73" s="9"/>
      <c r="C73" s="9"/>
      <c r="D73" s="9"/>
      <c r="E73" s="9"/>
    </row>
    <row r="74" spans="1:5" x14ac:dyDescent="0.2">
      <c r="A74" s="20" t="s">
        <v>373</v>
      </c>
      <c r="B74" s="21">
        <v>537</v>
      </c>
      <c r="C74" s="22">
        <v>91.061453</v>
      </c>
      <c r="D74" s="22">
        <v>7.4487899999999998</v>
      </c>
      <c r="E74" s="22">
        <v>1.4897579999999999</v>
      </c>
    </row>
    <row r="75" spans="1:5" x14ac:dyDescent="0.2">
      <c r="A75" s="20" t="s">
        <v>374</v>
      </c>
      <c r="B75" s="21">
        <v>1329</v>
      </c>
      <c r="C75" s="22">
        <v>94.507148000000001</v>
      </c>
      <c r="D75" s="22">
        <v>3.837472</v>
      </c>
      <c r="E75" s="22">
        <v>1.6553800000000001</v>
      </c>
    </row>
    <row r="76" spans="1:5" x14ac:dyDescent="0.2">
      <c r="A76" s="20" t="s">
        <v>375</v>
      </c>
      <c r="B76" s="21">
        <v>406</v>
      </c>
      <c r="C76" s="22">
        <v>95.320196999999993</v>
      </c>
      <c r="D76" s="22">
        <v>1.9704429999999999</v>
      </c>
      <c r="E76" s="22">
        <v>2.7093600000000002</v>
      </c>
    </row>
    <row r="77" spans="1:5" x14ac:dyDescent="0.2">
      <c r="A77" s="20" t="s">
        <v>376</v>
      </c>
      <c r="B77" s="21">
        <v>152</v>
      </c>
      <c r="C77" s="22">
        <v>98.026315999999994</v>
      </c>
      <c r="D77" s="22">
        <v>1.973684</v>
      </c>
      <c r="E77" s="22">
        <v>0</v>
      </c>
    </row>
    <row r="78" spans="1:5" x14ac:dyDescent="0.2">
      <c r="A78" s="20" t="s">
        <v>377</v>
      </c>
      <c r="B78" s="21">
        <v>88</v>
      </c>
      <c r="C78" s="22">
        <v>93.181818000000007</v>
      </c>
      <c r="D78" s="22">
        <v>4.5454549999999996</v>
      </c>
      <c r="E78" s="22">
        <v>2.2727270000000002</v>
      </c>
    </row>
    <row r="79" spans="1:5" x14ac:dyDescent="0.2">
      <c r="A79" s="20" t="s">
        <v>378</v>
      </c>
      <c r="B79" s="21">
        <v>84</v>
      </c>
      <c r="C79" s="22">
        <v>95.238095000000001</v>
      </c>
      <c r="D79" s="22">
        <v>2.3809520000000002</v>
      </c>
      <c r="E79" s="22">
        <v>2.3809520000000002</v>
      </c>
    </row>
    <row r="80" spans="1:5" x14ac:dyDescent="0.2">
      <c r="A80" s="20" t="s">
        <v>366</v>
      </c>
      <c r="B80" s="21">
        <v>81</v>
      </c>
      <c r="C80" s="22">
        <v>90.123457000000002</v>
      </c>
      <c r="D80" s="22">
        <v>7.4074070000000001</v>
      </c>
      <c r="E80" s="22">
        <v>2.4691360000000002</v>
      </c>
    </row>
    <row r="81" spans="1:5" x14ac:dyDescent="0.2">
      <c r="A81" s="9" t="s">
        <v>379</v>
      </c>
      <c r="B81" s="9"/>
      <c r="C81" s="9"/>
      <c r="D81" s="9"/>
      <c r="E81" s="9"/>
    </row>
    <row r="82" spans="1:5" x14ac:dyDescent="0.2">
      <c r="A82" s="20" t="s">
        <v>380</v>
      </c>
      <c r="B82" s="21">
        <v>788</v>
      </c>
      <c r="C82" s="22">
        <v>94.670051000000001</v>
      </c>
      <c r="D82" s="22">
        <v>4.0609140000000004</v>
      </c>
      <c r="E82" s="22">
        <v>1.2690360000000001</v>
      </c>
    </row>
    <row r="83" spans="1:5" x14ac:dyDescent="0.2">
      <c r="A83" s="20" t="s">
        <v>381</v>
      </c>
      <c r="B83" s="21">
        <v>1824</v>
      </c>
      <c r="C83" s="22">
        <v>93.914473999999998</v>
      </c>
      <c r="D83" s="22">
        <v>4.1118420000000002</v>
      </c>
      <c r="E83" s="22">
        <v>1.973684</v>
      </c>
    </row>
    <row r="84" spans="1:5" x14ac:dyDescent="0.2">
      <c r="A84" s="20" t="s">
        <v>366</v>
      </c>
      <c r="B84" s="21">
        <v>65</v>
      </c>
      <c r="C84" s="22">
        <v>87.692307999999997</v>
      </c>
      <c r="D84" s="22">
        <v>10.769231</v>
      </c>
      <c r="E84" s="22">
        <v>1.538462</v>
      </c>
    </row>
    <row r="85" spans="1:5" x14ac:dyDescent="0.2">
      <c r="A85" s="9" t="s">
        <v>382</v>
      </c>
      <c r="B85" s="9"/>
      <c r="C85" s="9"/>
      <c r="D85" s="9"/>
      <c r="E85" s="9"/>
    </row>
    <row r="86" spans="1:5" x14ac:dyDescent="0.2">
      <c r="A86" s="20" t="s">
        <v>383</v>
      </c>
      <c r="B86" s="21">
        <v>393</v>
      </c>
      <c r="C86" s="22">
        <v>93.638677000000001</v>
      </c>
      <c r="D86" s="22">
        <v>5.3435110000000003</v>
      </c>
      <c r="E86" s="22">
        <v>1.0178119999999999</v>
      </c>
    </row>
    <row r="87" spans="1:5" x14ac:dyDescent="0.2">
      <c r="A87" s="20" t="s">
        <v>181</v>
      </c>
      <c r="B87" s="21">
        <v>1944</v>
      </c>
      <c r="C87" s="22">
        <v>94.444444000000004</v>
      </c>
      <c r="D87" s="22">
        <v>3.755144</v>
      </c>
      <c r="E87" s="22">
        <v>1.8004119999999999</v>
      </c>
    </row>
    <row r="88" spans="1:5" x14ac:dyDescent="0.2">
      <c r="A88" s="20" t="s">
        <v>182</v>
      </c>
      <c r="B88" s="21">
        <v>38</v>
      </c>
      <c r="C88" s="22">
        <v>86.842105000000004</v>
      </c>
      <c r="D88" s="22">
        <v>10.526316</v>
      </c>
      <c r="E88" s="22">
        <v>2.6315789999999999</v>
      </c>
    </row>
    <row r="89" spans="1:5" x14ac:dyDescent="0.2">
      <c r="A89" s="20" t="s">
        <v>384</v>
      </c>
      <c r="B89" s="21">
        <v>36</v>
      </c>
      <c r="C89" s="22">
        <v>86.111110999999994</v>
      </c>
      <c r="D89" s="22">
        <v>13.888889000000001</v>
      </c>
      <c r="E89" s="22">
        <v>0</v>
      </c>
    </row>
    <row r="90" spans="1:5" x14ac:dyDescent="0.2">
      <c r="A90" s="20" t="s">
        <v>183</v>
      </c>
      <c r="B90" s="21">
        <v>53</v>
      </c>
      <c r="C90" s="22">
        <v>98.113208</v>
      </c>
      <c r="D90" s="22">
        <v>1.886792</v>
      </c>
      <c r="E90" s="22">
        <v>0</v>
      </c>
    </row>
    <row r="91" spans="1:5" x14ac:dyDescent="0.2">
      <c r="A91" s="20" t="s">
        <v>385</v>
      </c>
      <c r="B91" s="21">
        <v>22</v>
      </c>
      <c r="C91" s="22">
        <v>86.363636</v>
      </c>
      <c r="D91" s="22">
        <v>9.0909089999999999</v>
      </c>
      <c r="E91" s="22">
        <v>4.5454549999999996</v>
      </c>
    </row>
    <row r="92" spans="1:5" x14ac:dyDescent="0.2">
      <c r="A92" s="20" t="s">
        <v>386</v>
      </c>
      <c r="B92" s="21">
        <v>32</v>
      </c>
      <c r="C92" s="22">
        <v>90.625</v>
      </c>
      <c r="D92" s="22">
        <v>3.125</v>
      </c>
      <c r="E92" s="22">
        <v>6.25</v>
      </c>
    </row>
    <row r="93" spans="1:5" x14ac:dyDescent="0.2">
      <c r="A93" s="20" t="s">
        <v>387</v>
      </c>
      <c r="B93" s="21">
        <v>9</v>
      </c>
      <c r="C93" s="22">
        <v>100</v>
      </c>
      <c r="D93" s="22">
        <v>0</v>
      </c>
      <c r="E93" s="22">
        <v>0</v>
      </c>
    </row>
    <row r="94" spans="1:5" x14ac:dyDescent="0.2">
      <c r="A94" s="20" t="s">
        <v>366</v>
      </c>
      <c r="B94" s="21">
        <v>150</v>
      </c>
      <c r="C94" s="22">
        <v>92.666667000000004</v>
      </c>
      <c r="D94" s="22">
        <v>4.6666670000000003</v>
      </c>
      <c r="E94" s="22">
        <v>2.6666669999999999</v>
      </c>
    </row>
    <row r="95" spans="1:5" x14ac:dyDescent="0.2">
      <c r="A95" s="9" t="s">
        <v>388</v>
      </c>
      <c r="B95" s="9"/>
      <c r="C95" s="9"/>
      <c r="D95" s="9"/>
      <c r="E95" s="9"/>
    </row>
    <row r="96" spans="1:5" x14ac:dyDescent="0.2">
      <c r="A96" s="20" t="s">
        <v>184</v>
      </c>
      <c r="B96" s="21">
        <v>54</v>
      </c>
      <c r="C96" s="22">
        <v>85.185185000000004</v>
      </c>
      <c r="D96" s="22">
        <v>12.962963</v>
      </c>
      <c r="E96" s="22">
        <v>1.8518520000000001</v>
      </c>
    </row>
    <row r="97" spans="1:5" x14ac:dyDescent="0.2">
      <c r="A97" s="20" t="s">
        <v>185</v>
      </c>
      <c r="B97" s="21">
        <v>196</v>
      </c>
      <c r="C97" s="22">
        <v>92.857142999999994</v>
      </c>
      <c r="D97" s="22">
        <v>5.1020409999999998</v>
      </c>
      <c r="E97" s="22">
        <v>2.040816</v>
      </c>
    </row>
    <row r="98" spans="1:5" x14ac:dyDescent="0.2">
      <c r="A98" s="20" t="s">
        <v>186</v>
      </c>
      <c r="B98" s="21">
        <v>310</v>
      </c>
      <c r="C98" s="22">
        <v>91.935484000000002</v>
      </c>
      <c r="D98" s="22">
        <v>5.8064520000000002</v>
      </c>
      <c r="E98" s="22">
        <v>2.2580650000000002</v>
      </c>
    </row>
    <row r="99" spans="1:5" x14ac:dyDescent="0.2">
      <c r="A99" s="20" t="s">
        <v>187</v>
      </c>
      <c r="B99" s="21">
        <v>385</v>
      </c>
      <c r="C99" s="22">
        <v>91.948052000000004</v>
      </c>
      <c r="D99" s="22">
        <v>5.4545450000000004</v>
      </c>
      <c r="E99" s="22">
        <v>2.5974029999999999</v>
      </c>
    </row>
    <row r="100" spans="1:5" x14ac:dyDescent="0.2">
      <c r="A100" s="20" t="s">
        <v>188</v>
      </c>
      <c r="B100" s="21">
        <v>361</v>
      </c>
      <c r="C100" s="22">
        <v>96.398892000000004</v>
      </c>
      <c r="D100" s="22">
        <v>2.2160660000000001</v>
      </c>
      <c r="E100" s="22">
        <v>1.3850420000000001</v>
      </c>
    </row>
    <row r="101" spans="1:5" x14ac:dyDescent="0.2">
      <c r="A101" s="20" t="s">
        <v>189</v>
      </c>
      <c r="B101" s="21">
        <v>315</v>
      </c>
      <c r="C101" s="22">
        <v>96.825396999999995</v>
      </c>
      <c r="D101" s="22">
        <v>1.587302</v>
      </c>
      <c r="E101" s="22">
        <v>1.587302</v>
      </c>
    </row>
    <row r="102" spans="1:5" x14ac:dyDescent="0.2">
      <c r="A102" s="20" t="s">
        <v>190</v>
      </c>
      <c r="B102" s="21">
        <v>364</v>
      </c>
      <c r="C102" s="22">
        <v>96.978021999999996</v>
      </c>
      <c r="D102" s="22">
        <v>2.4725269999999999</v>
      </c>
      <c r="E102" s="22">
        <v>0.54945100000000002</v>
      </c>
    </row>
    <row r="103" spans="1:5" x14ac:dyDescent="0.2">
      <c r="A103" s="20" t="s">
        <v>191</v>
      </c>
      <c r="B103" s="21">
        <v>267</v>
      </c>
      <c r="C103" s="22">
        <v>95.505617999999998</v>
      </c>
      <c r="D103" s="22">
        <v>2.2471909999999999</v>
      </c>
      <c r="E103" s="22">
        <v>2.2471909999999999</v>
      </c>
    </row>
    <row r="104" spans="1:5" x14ac:dyDescent="0.2">
      <c r="A104" s="20" t="s">
        <v>192</v>
      </c>
      <c r="B104" s="21">
        <v>90</v>
      </c>
      <c r="C104" s="22">
        <v>96.666667000000004</v>
      </c>
      <c r="D104" s="22">
        <v>3.3333330000000001</v>
      </c>
      <c r="E104" s="22">
        <v>0</v>
      </c>
    </row>
    <row r="105" spans="1:5" x14ac:dyDescent="0.2">
      <c r="A105" s="20" t="s">
        <v>193</v>
      </c>
      <c r="B105" s="21">
        <v>94</v>
      </c>
      <c r="C105" s="22">
        <v>96.808510999999996</v>
      </c>
      <c r="D105" s="22">
        <v>2.1276600000000001</v>
      </c>
      <c r="E105" s="22">
        <v>1.0638300000000001</v>
      </c>
    </row>
    <row r="106" spans="1:5" x14ac:dyDescent="0.2">
      <c r="A106" s="20" t="s">
        <v>389</v>
      </c>
      <c r="B106" s="21">
        <v>47</v>
      </c>
      <c r="C106" s="22">
        <v>82.978723000000002</v>
      </c>
      <c r="D106" s="22">
        <v>14.893617000000001</v>
      </c>
      <c r="E106" s="22">
        <v>2.1276600000000001</v>
      </c>
    </row>
    <row r="107" spans="1:5" x14ac:dyDescent="0.2">
      <c r="A107" s="20" t="s">
        <v>366</v>
      </c>
      <c r="B107" s="21">
        <v>194</v>
      </c>
      <c r="C107" s="22">
        <v>88.144329999999997</v>
      </c>
      <c r="D107" s="22">
        <v>9.2783510000000007</v>
      </c>
      <c r="E107" s="22">
        <v>2.5773199999999998</v>
      </c>
    </row>
    <row r="108" spans="1:5" x14ac:dyDescent="0.2">
      <c r="A108" s="9" t="s">
        <v>390</v>
      </c>
      <c r="B108" s="9"/>
      <c r="C108" s="9"/>
      <c r="D108" s="9"/>
      <c r="E108" s="9"/>
    </row>
    <row r="109" spans="1:5" x14ac:dyDescent="0.2">
      <c r="A109" s="20" t="s">
        <v>391</v>
      </c>
      <c r="B109" s="21">
        <v>633</v>
      </c>
      <c r="C109" s="22">
        <v>94.154818000000006</v>
      </c>
      <c r="D109" s="22">
        <v>4.8973139999999997</v>
      </c>
      <c r="E109" s="22">
        <v>0.94786700000000002</v>
      </c>
    </row>
    <row r="110" spans="1:5" x14ac:dyDescent="0.2">
      <c r="A110" s="20" t="s">
        <v>392</v>
      </c>
      <c r="B110" s="21">
        <v>1123</v>
      </c>
      <c r="C110" s="22">
        <v>93.766695999999996</v>
      </c>
      <c r="D110" s="22">
        <v>4.096171</v>
      </c>
      <c r="E110" s="22">
        <v>2.1371329999999999</v>
      </c>
    </row>
    <row r="111" spans="1:5" x14ac:dyDescent="0.2">
      <c r="A111" s="20" t="s">
        <v>393</v>
      </c>
      <c r="B111" s="21">
        <v>660</v>
      </c>
      <c r="C111" s="22">
        <v>93.636364</v>
      </c>
      <c r="D111" s="22">
        <v>4.2424239999999998</v>
      </c>
      <c r="E111" s="22">
        <v>2.1212119999999999</v>
      </c>
    </row>
    <row r="112" spans="1:5" x14ac:dyDescent="0.2">
      <c r="A112" s="20" t="s">
        <v>394</v>
      </c>
      <c r="B112" s="21">
        <v>261</v>
      </c>
      <c r="C112" s="22">
        <v>95.402298999999999</v>
      </c>
      <c r="D112" s="22">
        <v>3.4482759999999999</v>
      </c>
      <c r="E112" s="22">
        <v>1.1494249999999999</v>
      </c>
    </row>
    <row r="113" spans="1:5" x14ac:dyDescent="0.2">
      <c r="A113" s="9" t="s">
        <v>395</v>
      </c>
      <c r="B113" s="9"/>
      <c r="C113" s="9"/>
      <c r="D113" s="9"/>
      <c r="E113" s="9"/>
    </row>
    <row r="114" spans="1:5" x14ac:dyDescent="0.2">
      <c r="A114" s="20" t="s">
        <v>396</v>
      </c>
      <c r="B114" s="21">
        <v>329</v>
      </c>
      <c r="C114" s="22">
        <v>92.401216000000005</v>
      </c>
      <c r="D114" s="22">
        <v>6.3829789999999997</v>
      </c>
      <c r="E114" s="22">
        <v>1.215805</v>
      </c>
    </row>
    <row r="115" spans="1:5" x14ac:dyDescent="0.2">
      <c r="A115" s="20" t="s">
        <v>397</v>
      </c>
      <c r="B115" s="21">
        <v>828</v>
      </c>
      <c r="C115" s="22">
        <v>93.478261000000003</v>
      </c>
      <c r="D115" s="22">
        <v>4.8309179999999996</v>
      </c>
      <c r="E115" s="22">
        <v>1.6908209999999999</v>
      </c>
    </row>
    <row r="116" spans="1:5" x14ac:dyDescent="0.2">
      <c r="A116" s="20" t="s">
        <v>879</v>
      </c>
      <c r="B116" s="21">
        <v>499</v>
      </c>
      <c r="C116" s="22">
        <v>96.593186000000003</v>
      </c>
      <c r="D116" s="22">
        <v>1.2024049999999999</v>
      </c>
      <c r="E116" s="22">
        <v>2.2044090000000001</v>
      </c>
    </row>
    <row r="117" spans="1:5" x14ac:dyDescent="0.2">
      <c r="A117" s="20" t="s">
        <v>398</v>
      </c>
      <c r="B117" s="21">
        <v>468</v>
      </c>
      <c r="C117" s="22">
        <v>92.521367999999995</v>
      </c>
      <c r="D117" s="22">
        <v>5.7692310000000004</v>
      </c>
      <c r="E117" s="22">
        <v>1.7094020000000001</v>
      </c>
    </row>
    <row r="118" spans="1:5" x14ac:dyDescent="0.2">
      <c r="A118" s="20" t="s">
        <v>399</v>
      </c>
      <c r="B118" s="21">
        <v>257</v>
      </c>
      <c r="C118" s="22">
        <v>95.719843999999995</v>
      </c>
      <c r="D118" s="22">
        <v>3.1128399999999998</v>
      </c>
      <c r="E118" s="22">
        <v>1.1673150000000001</v>
      </c>
    </row>
    <row r="119" spans="1:5" x14ac:dyDescent="0.2">
      <c r="A119" s="20" t="s">
        <v>400</v>
      </c>
      <c r="B119" s="21">
        <v>296</v>
      </c>
      <c r="C119" s="22">
        <v>93.581080999999998</v>
      </c>
      <c r="D119" s="22">
        <v>4.0540539999999998</v>
      </c>
      <c r="E119" s="22">
        <v>2.364865</v>
      </c>
    </row>
    <row r="120" spans="1:5" x14ac:dyDescent="0.2">
      <c r="A120" s="9" t="s">
        <v>401</v>
      </c>
      <c r="B120" s="9"/>
      <c r="C120" s="9"/>
      <c r="D120" s="9"/>
      <c r="E120" s="9"/>
    </row>
    <row r="121" spans="1:5" x14ac:dyDescent="0.2">
      <c r="A121" s="20" t="s">
        <v>878</v>
      </c>
      <c r="B121" s="21">
        <v>116</v>
      </c>
      <c r="C121" s="22">
        <v>92.241378999999995</v>
      </c>
      <c r="D121" s="22">
        <v>6.0344829999999998</v>
      </c>
      <c r="E121" s="22">
        <v>1.7241379999999999</v>
      </c>
    </row>
    <row r="122" spans="1:5" x14ac:dyDescent="0.2">
      <c r="A122" s="20" t="s">
        <v>402</v>
      </c>
      <c r="B122" s="21">
        <v>213</v>
      </c>
      <c r="C122" s="22">
        <v>92.488263000000003</v>
      </c>
      <c r="D122" s="22">
        <v>6.5727700000000002</v>
      </c>
      <c r="E122" s="22">
        <v>0.938967</v>
      </c>
    </row>
    <row r="123" spans="1:5" x14ac:dyDescent="0.2">
      <c r="A123" s="20" t="s">
        <v>397</v>
      </c>
      <c r="B123" s="21">
        <v>828</v>
      </c>
      <c r="C123" s="22">
        <v>93.478261000000003</v>
      </c>
      <c r="D123" s="22">
        <v>4.8309179999999996</v>
      </c>
      <c r="E123" s="22">
        <v>1.6908209999999999</v>
      </c>
    </row>
    <row r="124" spans="1:5" x14ac:dyDescent="0.2">
      <c r="A124" s="20" t="s">
        <v>403</v>
      </c>
      <c r="B124" s="21">
        <v>133</v>
      </c>
      <c r="C124" s="22">
        <v>97.744360999999998</v>
      </c>
      <c r="D124" s="22">
        <v>0</v>
      </c>
      <c r="E124" s="22">
        <v>2.2556389999999999</v>
      </c>
    </row>
    <row r="125" spans="1:5" x14ac:dyDescent="0.2">
      <c r="A125" s="20" t="s">
        <v>404</v>
      </c>
      <c r="B125" s="21">
        <v>120</v>
      </c>
      <c r="C125" s="22">
        <v>95.833332999999996</v>
      </c>
      <c r="D125" s="22">
        <v>2.5</v>
      </c>
      <c r="E125" s="22">
        <v>1.6666669999999999</v>
      </c>
    </row>
    <row r="126" spans="1:5" x14ac:dyDescent="0.2">
      <c r="A126" s="20" t="s">
        <v>405</v>
      </c>
      <c r="B126" s="21">
        <v>246</v>
      </c>
      <c r="C126" s="22">
        <v>96.341463000000005</v>
      </c>
      <c r="D126" s="22">
        <v>1.2195119999999999</v>
      </c>
      <c r="E126" s="22">
        <v>2.4390239999999999</v>
      </c>
    </row>
    <row r="127" spans="1:5" x14ac:dyDescent="0.2">
      <c r="A127" s="20" t="s">
        <v>398</v>
      </c>
      <c r="B127" s="21">
        <v>468</v>
      </c>
      <c r="C127" s="22">
        <v>92.521367999999995</v>
      </c>
      <c r="D127" s="22">
        <v>5.7692310000000004</v>
      </c>
      <c r="E127" s="22">
        <v>1.7094020000000001</v>
      </c>
    </row>
    <row r="128" spans="1:5" x14ac:dyDescent="0.2">
      <c r="A128" s="20" t="s">
        <v>406</v>
      </c>
      <c r="B128" s="21">
        <v>180</v>
      </c>
      <c r="C128" s="22">
        <v>94.444444000000004</v>
      </c>
      <c r="D128" s="22">
        <v>3.8888889999999998</v>
      </c>
      <c r="E128" s="22">
        <v>1.6666669999999999</v>
      </c>
    </row>
    <row r="129" spans="1:5" x14ac:dyDescent="0.2">
      <c r="A129" s="20" t="s">
        <v>407</v>
      </c>
      <c r="B129" s="21">
        <v>77</v>
      </c>
      <c r="C129" s="22">
        <v>98.701299000000006</v>
      </c>
      <c r="D129" s="22">
        <v>1.2987010000000001</v>
      </c>
      <c r="E129" s="22">
        <v>0</v>
      </c>
    </row>
    <row r="130" spans="1:5" x14ac:dyDescent="0.2">
      <c r="A130" s="33" t="s">
        <v>400</v>
      </c>
      <c r="B130" s="34">
        <v>296</v>
      </c>
      <c r="C130" s="35">
        <v>93.581080999999998</v>
      </c>
      <c r="D130" s="35">
        <v>4.0540539999999998</v>
      </c>
      <c r="E130" s="35">
        <v>2.364865</v>
      </c>
    </row>
  </sheetData>
  <phoneticPr fontId="2"/>
  <pageMargins left="0.75" right="0.75" top="1" bottom="1" header="0.5" footer="0.5"/>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CBA2A-3026-45F3-92F5-527F9CE82DF3}">
  <dimension ref="A1:N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4" x14ac:dyDescent="0.2">
      <c r="A1" s="11" t="s">
        <v>3</v>
      </c>
      <c r="B1" s="7"/>
    </row>
    <row r="2" spans="1:14" x14ac:dyDescent="0.2">
      <c r="A2" s="15" t="str">
        <f xml:space="preserve"> HYPERLINK("#'目次'!B29","[23]")</f>
        <v>[23]</v>
      </c>
      <c r="B2" s="23" t="s">
        <v>334</v>
      </c>
    </row>
    <row r="3" spans="1:14" x14ac:dyDescent="0.2">
      <c r="A3" s="7" t="s">
        <v>3</v>
      </c>
      <c r="B3" s="8" t="s">
        <v>21</v>
      </c>
    </row>
    <row r="4" spans="1:14" x14ac:dyDescent="0.2">
      <c r="A4" s="7" t="s">
        <v>3</v>
      </c>
      <c r="B4" s="8" t="s">
        <v>20</v>
      </c>
    </row>
    <row r="5" spans="1:14" s="18" customFormat="1" ht="63" x14ac:dyDescent="0.2">
      <c r="A5" s="16" t="s">
        <v>3</v>
      </c>
      <c r="B5" s="17" t="s">
        <v>335</v>
      </c>
      <c r="C5" s="17" t="s">
        <v>455</v>
      </c>
      <c r="D5" s="17" t="s">
        <v>456</v>
      </c>
      <c r="E5" s="17" t="s">
        <v>196</v>
      </c>
      <c r="F5" s="17" t="s">
        <v>457</v>
      </c>
      <c r="G5" s="17" t="s">
        <v>458</v>
      </c>
      <c r="H5" s="17" t="s">
        <v>459</v>
      </c>
      <c r="I5" s="17" t="s">
        <v>197</v>
      </c>
      <c r="J5" s="17" t="s">
        <v>460</v>
      </c>
      <c r="K5" s="17" t="s">
        <v>461</v>
      </c>
      <c r="L5" s="17" t="s">
        <v>387</v>
      </c>
      <c r="M5" s="17" t="s">
        <v>462</v>
      </c>
      <c r="N5" s="17" t="s">
        <v>366</v>
      </c>
    </row>
    <row r="6" spans="1:14" x14ac:dyDescent="0.2">
      <c r="A6" s="19" t="s">
        <v>338</v>
      </c>
      <c r="B6" s="10">
        <v>2677</v>
      </c>
      <c r="C6" s="13">
        <v>50.205454000000003</v>
      </c>
      <c r="D6" s="13">
        <v>41.352260000000001</v>
      </c>
      <c r="E6" s="13">
        <v>37.57938</v>
      </c>
      <c r="F6" s="13">
        <v>20.209188999999999</v>
      </c>
      <c r="G6" s="13">
        <v>56.406424999999999</v>
      </c>
      <c r="H6" s="13">
        <v>37.766156000000002</v>
      </c>
      <c r="I6" s="13">
        <v>46.096376999999997</v>
      </c>
      <c r="J6" s="13">
        <v>16.548375</v>
      </c>
      <c r="K6" s="13">
        <v>46.208441999999998</v>
      </c>
      <c r="L6" s="13">
        <v>3.0257749999999999</v>
      </c>
      <c r="M6" s="13">
        <v>2.502802</v>
      </c>
      <c r="N6" s="13">
        <v>1.9424729999999999</v>
      </c>
    </row>
    <row r="7" spans="1:14" x14ac:dyDescent="0.2">
      <c r="A7" s="9" t="s">
        <v>339</v>
      </c>
      <c r="B7" s="9"/>
      <c r="C7" s="9"/>
      <c r="D7" s="9"/>
      <c r="E7" s="9"/>
      <c r="F7" s="9"/>
      <c r="G7" s="9"/>
      <c r="H7" s="9"/>
      <c r="I7" s="9"/>
      <c r="J7" s="9"/>
      <c r="K7" s="9"/>
      <c r="L7" s="9"/>
      <c r="M7" s="9"/>
      <c r="N7" s="9"/>
    </row>
    <row r="8" spans="1:14" x14ac:dyDescent="0.2">
      <c r="A8" s="20" t="s">
        <v>340</v>
      </c>
      <c r="B8" s="21">
        <v>1277</v>
      </c>
      <c r="C8" s="22">
        <v>48.081440999999998</v>
      </c>
      <c r="D8" s="22">
        <v>36.491777999999996</v>
      </c>
      <c r="E8" s="22">
        <v>37.353171000000003</v>
      </c>
      <c r="F8" s="22">
        <v>15.818324</v>
      </c>
      <c r="G8" s="22">
        <v>53.249803999999997</v>
      </c>
      <c r="H8" s="22">
        <v>39.859045000000002</v>
      </c>
      <c r="I8" s="22">
        <v>43.382928999999997</v>
      </c>
      <c r="J8" s="22">
        <v>14.800312999999999</v>
      </c>
      <c r="K8" s="22">
        <v>44.166013999999997</v>
      </c>
      <c r="L8" s="22">
        <v>3.9154270000000002</v>
      </c>
      <c r="M8" s="22">
        <v>2.975724</v>
      </c>
      <c r="N8" s="22">
        <v>1.487862</v>
      </c>
    </row>
    <row r="9" spans="1:14" x14ac:dyDescent="0.2">
      <c r="A9" s="20" t="s">
        <v>341</v>
      </c>
      <c r="B9" s="21">
        <v>1400</v>
      </c>
      <c r="C9" s="22">
        <v>52.142856999999999</v>
      </c>
      <c r="D9" s="22">
        <v>45.785713999999999</v>
      </c>
      <c r="E9" s="22">
        <v>37.785713999999999</v>
      </c>
      <c r="F9" s="22">
        <v>24.214286000000001</v>
      </c>
      <c r="G9" s="22">
        <v>59.285713999999999</v>
      </c>
      <c r="H9" s="22">
        <v>35.857143000000001</v>
      </c>
      <c r="I9" s="22">
        <v>48.571429000000002</v>
      </c>
      <c r="J9" s="22">
        <v>18.142856999999999</v>
      </c>
      <c r="K9" s="22">
        <v>48.071429000000002</v>
      </c>
      <c r="L9" s="22">
        <v>2.214286</v>
      </c>
      <c r="M9" s="22">
        <v>2.0714290000000002</v>
      </c>
      <c r="N9" s="22">
        <v>2.3571430000000002</v>
      </c>
    </row>
    <row r="10" spans="1:14" x14ac:dyDescent="0.2">
      <c r="A10" s="9" t="s">
        <v>342</v>
      </c>
      <c r="B10" s="9"/>
      <c r="C10" s="9"/>
      <c r="D10" s="9"/>
      <c r="E10" s="9"/>
      <c r="F10" s="9"/>
      <c r="G10" s="9"/>
      <c r="H10" s="9"/>
      <c r="I10" s="9"/>
      <c r="J10" s="9"/>
      <c r="K10" s="9"/>
      <c r="L10" s="9"/>
      <c r="M10" s="9"/>
      <c r="N10" s="9"/>
    </row>
    <row r="11" spans="1:14" x14ac:dyDescent="0.2">
      <c r="A11" s="20" t="s">
        <v>343</v>
      </c>
      <c r="B11" s="21">
        <v>610</v>
      </c>
      <c r="C11" s="22">
        <v>44.590164000000001</v>
      </c>
      <c r="D11" s="22">
        <v>34.262295000000002</v>
      </c>
      <c r="E11" s="22">
        <v>38.688524999999998</v>
      </c>
      <c r="F11" s="22">
        <v>21.47541</v>
      </c>
      <c r="G11" s="22">
        <v>52.295082000000001</v>
      </c>
      <c r="H11" s="22">
        <v>47.377049</v>
      </c>
      <c r="I11" s="22">
        <v>47.04918</v>
      </c>
      <c r="J11" s="22">
        <v>15.737705</v>
      </c>
      <c r="K11" s="22">
        <v>48.852459000000003</v>
      </c>
      <c r="L11" s="22">
        <v>3.114754</v>
      </c>
      <c r="M11" s="22">
        <v>2.9508200000000002</v>
      </c>
      <c r="N11" s="22">
        <v>1.4754100000000001</v>
      </c>
    </row>
    <row r="12" spans="1:14" x14ac:dyDescent="0.2">
      <c r="A12" s="20" t="s">
        <v>344</v>
      </c>
      <c r="B12" s="21">
        <v>755</v>
      </c>
      <c r="C12" s="22">
        <v>49.536423999999997</v>
      </c>
      <c r="D12" s="22">
        <v>35.894039999999997</v>
      </c>
      <c r="E12" s="22">
        <v>36.556291000000002</v>
      </c>
      <c r="F12" s="22">
        <v>18.410596000000002</v>
      </c>
      <c r="G12" s="22">
        <v>55.364238</v>
      </c>
      <c r="H12" s="22">
        <v>41.589404000000002</v>
      </c>
      <c r="I12" s="22">
        <v>49.271523000000002</v>
      </c>
      <c r="J12" s="22">
        <v>16.821192</v>
      </c>
      <c r="K12" s="22">
        <v>49.139073000000003</v>
      </c>
      <c r="L12" s="22">
        <v>3.8410600000000001</v>
      </c>
      <c r="M12" s="22">
        <v>2.7814570000000001</v>
      </c>
      <c r="N12" s="22">
        <v>1.4569540000000001</v>
      </c>
    </row>
    <row r="13" spans="1:14" x14ac:dyDescent="0.2">
      <c r="A13" s="20" t="s">
        <v>345</v>
      </c>
      <c r="B13" s="21">
        <v>601</v>
      </c>
      <c r="C13" s="22">
        <v>53.244591999999997</v>
      </c>
      <c r="D13" s="22">
        <v>42.595674000000002</v>
      </c>
      <c r="E13" s="22">
        <v>37.770383000000002</v>
      </c>
      <c r="F13" s="22">
        <v>17.637270999999998</v>
      </c>
      <c r="G13" s="22">
        <v>57.071547000000002</v>
      </c>
      <c r="H13" s="22">
        <v>36.772047000000001</v>
      </c>
      <c r="I13" s="22">
        <v>44.925125000000001</v>
      </c>
      <c r="J13" s="22">
        <v>17.970050000000001</v>
      </c>
      <c r="K13" s="22">
        <v>45.590682000000001</v>
      </c>
      <c r="L13" s="22">
        <v>2.4958399999999998</v>
      </c>
      <c r="M13" s="22">
        <v>2.3294510000000002</v>
      </c>
      <c r="N13" s="22">
        <v>2.163062</v>
      </c>
    </row>
    <row r="14" spans="1:14" x14ac:dyDescent="0.2">
      <c r="A14" s="20" t="s">
        <v>346</v>
      </c>
      <c r="B14" s="21">
        <v>425</v>
      </c>
      <c r="C14" s="22">
        <v>58.352941000000001</v>
      </c>
      <c r="D14" s="22">
        <v>48.941175999999999</v>
      </c>
      <c r="E14" s="22">
        <v>33.176470999999999</v>
      </c>
      <c r="F14" s="22">
        <v>20.470587999999999</v>
      </c>
      <c r="G14" s="22">
        <v>62.117646999999998</v>
      </c>
      <c r="H14" s="22">
        <v>25.176470999999999</v>
      </c>
      <c r="I14" s="22">
        <v>43.764705999999997</v>
      </c>
      <c r="J14" s="22">
        <v>17.411764999999999</v>
      </c>
      <c r="K14" s="22">
        <v>42.352941000000001</v>
      </c>
      <c r="L14" s="22">
        <v>2.3529409999999999</v>
      </c>
      <c r="M14" s="22">
        <v>1.8823529999999999</v>
      </c>
      <c r="N14" s="22">
        <v>3.2941180000000001</v>
      </c>
    </row>
    <row r="15" spans="1:14" x14ac:dyDescent="0.2">
      <c r="A15" s="20" t="s">
        <v>347</v>
      </c>
      <c r="B15" s="21">
        <v>217</v>
      </c>
      <c r="C15" s="22">
        <v>44.700460999999997</v>
      </c>
      <c r="D15" s="22">
        <v>52.995392000000002</v>
      </c>
      <c r="E15" s="22">
        <v>43.778801999999999</v>
      </c>
      <c r="F15" s="22">
        <v>26.267281000000001</v>
      </c>
      <c r="G15" s="22">
        <v>57.603687000000001</v>
      </c>
      <c r="H15" s="22">
        <v>29.953917000000001</v>
      </c>
      <c r="I15" s="22">
        <v>42.396312999999999</v>
      </c>
      <c r="J15" s="22">
        <v>12.442396</v>
      </c>
      <c r="K15" s="22">
        <v>42.396312999999999</v>
      </c>
      <c r="L15" s="22">
        <v>2.3041469999999999</v>
      </c>
      <c r="M15" s="22">
        <v>1.3824879999999999</v>
      </c>
      <c r="N15" s="22">
        <v>1.843318</v>
      </c>
    </row>
    <row r="16" spans="1:14" x14ac:dyDescent="0.2">
      <c r="A16" s="20" t="s">
        <v>348</v>
      </c>
      <c r="B16" s="21">
        <v>56</v>
      </c>
      <c r="C16" s="22">
        <v>48.214286000000001</v>
      </c>
      <c r="D16" s="22">
        <v>66.071428999999995</v>
      </c>
      <c r="E16" s="22">
        <v>39.285713999999999</v>
      </c>
      <c r="F16" s="22">
        <v>21.428571000000002</v>
      </c>
      <c r="G16" s="22">
        <v>58.928570999999998</v>
      </c>
      <c r="H16" s="22">
        <v>16.071428999999998</v>
      </c>
      <c r="I16" s="22">
        <v>46.428570999999998</v>
      </c>
      <c r="J16" s="22">
        <v>17.857143000000001</v>
      </c>
      <c r="K16" s="22">
        <v>33.928570999999998</v>
      </c>
      <c r="L16" s="22">
        <v>5.3571429999999998</v>
      </c>
      <c r="M16" s="22">
        <v>3.5714290000000002</v>
      </c>
      <c r="N16" s="22">
        <v>1.785714</v>
      </c>
    </row>
    <row r="17" spans="1:14" x14ac:dyDescent="0.2">
      <c r="A17" s="20" t="s">
        <v>349</v>
      </c>
      <c r="B17" s="21">
        <v>13</v>
      </c>
      <c r="C17" s="22">
        <v>46.153846000000001</v>
      </c>
      <c r="D17" s="22">
        <v>84.615385000000003</v>
      </c>
      <c r="E17" s="22">
        <v>69.230768999999995</v>
      </c>
      <c r="F17" s="22">
        <v>69.230768999999995</v>
      </c>
      <c r="G17" s="22">
        <v>61.538462000000003</v>
      </c>
      <c r="H17" s="22">
        <v>46.153846000000001</v>
      </c>
      <c r="I17" s="22">
        <v>7.6923079999999997</v>
      </c>
      <c r="J17" s="22">
        <v>7.6923079999999997</v>
      </c>
      <c r="K17" s="22">
        <v>23.076923000000001</v>
      </c>
      <c r="L17" s="22">
        <v>0</v>
      </c>
      <c r="M17" s="22">
        <v>7.6923079999999997</v>
      </c>
      <c r="N17" s="22">
        <v>0</v>
      </c>
    </row>
    <row r="18" spans="1:14" x14ac:dyDescent="0.2">
      <c r="A18" s="20" t="s">
        <v>350</v>
      </c>
      <c r="B18" s="21">
        <v>1365</v>
      </c>
      <c r="C18" s="22">
        <v>47.326006999999997</v>
      </c>
      <c r="D18" s="22">
        <v>35.164834999999997</v>
      </c>
      <c r="E18" s="22">
        <v>37.509157999999999</v>
      </c>
      <c r="F18" s="22">
        <v>19.78022</v>
      </c>
      <c r="G18" s="22">
        <v>53.992674000000001</v>
      </c>
      <c r="H18" s="22">
        <v>44.175823999999999</v>
      </c>
      <c r="I18" s="22">
        <v>48.278388</v>
      </c>
      <c r="J18" s="22">
        <v>16.336995999999999</v>
      </c>
      <c r="K18" s="22">
        <v>49.010989000000002</v>
      </c>
      <c r="L18" s="22">
        <v>3.5164840000000002</v>
      </c>
      <c r="M18" s="22">
        <v>2.8571430000000002</v>
      </c>
      <c r="N18" s="22">
        <v>1.465201</v>
      </c>
    </row>
    <row r="19" spans="1:14" x14ac:dyDescent="0.2">
      <c r="A19" s="20" t="s">
        <v>351</v>
      </c>
      <c r="B19" s="21">
        <v>1026</v>
      </c>
      <c r="C19" s="22">
        <v>55.360624000000001</v>
      </c>
      <c r="D19" s="22">
        <v>45.224172000000003</v>
      </c>
      <c r="E19" s="22">
        <v>35.867446000000001</v>
      </c>
      <c r="F19" s="22">
        <v>18.810915999999999</v>
      </c>
      <c r="G19" s="22">
        <v>59.161793000000003</v>
      </c>
      <c r="H19" s="22">
        <v>31.968810999999999</v>
      </c>
      <c r="I19" s="22">
        <v>44.444443999999997</v>
      </c>
      <c r="J19" s="22">
        <v>17.738790999999999</v>
      </c>
      <c r="K19" s="22">
        <v>44.249513</v>
      </c>
      <c r="L19" s="22">
        <v>2.4366469999999998</v>
      </c>
      <c r="M19" s="22">
        <v>2.14425</v>
      </c>
      <c r="N19" s="22">
        <v>2.6315789999999999</v>
      </c>
    </row>
    <row r="20" spans="1:14" x14ac:dyDescent="0.2">
      <c r="A20" s="20" t="s">
        <v>352</v>
      </c>
      <c r="B20" s="21">
        <v>286</v>
      </c>
      <c r="C20" s="22">
        <v>45.454545000000003</v>
      </c>
      <c r="D20" s="22">
        <v>56.993006999999999</v>
      </c>
      <c r="E20" s="22">
        <v>44.055943999999997</v>
      </c>
      <c r="F20" s="22">
        <v>27.272727</v>
      </c>
      <c r="G20" s="22">
        <v>58.041958000000001</v>
      </c>
      <c r="H20" s="22">
        <v>27.972028000000002</v>
      </c>
      <c r="I20" s="22">
        <v>41.608392000000002</v>
      </c>
      <c r="J20" s="22">
        <v>13.286713000000001</v>
      </c>
      <c r="K20" s="22">
        <v>39.860140000000001</v>
      </c>
      <c r="L20" s="22">
        <v>2.7972030000000001</v>
      </c>
      <c r="M20" s="22">
        <v>2.0979019999999999</v>
      </c>
      <c r="N20" s="22">
        <v>1.7482519999999999</v>
      </c>
    </row>
    <row r="21" spans="1:14" x14ac:dyDescent="0.2">
      <c r="A21" s="20" t="s">
        <v>353</v>
      </c>
      <c r="B21" s="21">
        <v>1312</v>
      </c>
      <c r="C21" s="22">
        <v>53.201219999999999</v>
      </c>
      <c r="D21" s="22">
        <v>47.789634</v>
      </c>
      <c r="E21" s="22">
        <v>37.652439000000001</v>
      </c>
      <c r="F21" s="22">
        <v>20.655487999999998</v>
      </c>
      <c r="G21" s="22">
        <v>58.917682999999997</v>
      </c>
      <c r="H21" s="22">
        <v>31.097560999999999</v>
      </c>
      <c r="I21" s="22">
        <v>43.826219999999999</v>
      </c>
      <c r="J21" s="22">
        <v>16.768293</v>
      </c>
      <c r="K21" s="22">
        <v>43.292682999999997</v>
      </c>
      <c r="L21" s="22">
        <v>2.515244</v>
      </c>
      <c r="M21" s="22">
        <v>2.1341459999999999</v>
      </c>
      <c r="N21" s="22">
        <v>2.4390239999999999</v>
      </c>
    </row>
    <row r="22" spans="1:14" x14ac:dyDescent="0.2">
      <c r="A22" s="9" t="s">
        <v>354</v>
      </c>
      <c r="B22" s="10">
        <v>298</v>
      </c>
      <c r="C22" s="13">
        <v>43.624161000000001</v>
      </c>
      <c r="D22" s="13">
        <v>29.865772</v>
      </c>
      <c r="E22" s="13">
        <v>36.912751999999998</v>
      </c>
      <c r="F22" s="13">
        <v>17.449663999999999</v>
      </c>
      <c r="G22" s="13">
        <v>45.973154000000001</v>
      </c>
      <c r="H22" s="13">
        <v>47.986576999999997</v>
      </c>
      <c r="I22" s="13">
        <v>41.610737999999998</v>
      </c>
      <c r="J22" s="13">
        <v>12.080537</v>
      </c>
      <c r="K22" s="13">
        <v>44.295302</v>
      </c>
      <c r="L22" s="13">
        <v>4.3624159999999996</v>
      </c>
      <c r="M22" s="13">
        <v>3.6912750000000001</v>
      </c>
      <c r="N22" s="13">
        <v>0.67114099999999999</v>
      </c>
    </row>
    <row r="23" spans="1:14" x14ac:dyDescent="0.2">
      <c r="A23" s="20" t="s">
        <v>344</v>
      </c>
      <c r="B23" s="21">
        <v>388</v>
      </c>
      <c r="C23" s="22">
        <v>47.680411999999997</v>
      </c>
      <c r="D23" s="22">
        <v>30.670103000000001</v>
      </c>
      <c r="E23" s="22">
        <v>38.402062000000001</v>
      </c>
      <c r="F23" s="22">
        <v>13.659794</v>
      </c>
      <c r="G23" s="22">
        <v>52.319588000000003</v>
      </c>
      <c r="H23" s="22">
        <v>44.072164999999998</v>
      </c>
      <c r="I23" s="22">
        <v>43.556700999999997</v>
      </c>
      <c r="J23" s="22">
        <v>13.659794</v>
      </c>
      <c r="K23" s="22">
        <v>46.391753000000001</v>
      </c>
      <c r="L23" s="22">
        <v>5.1546390000000004</v>
      </c>
      <c r="M23" s="22">
        <v>2.8350520000000001</v>
      </c>
      <c r="N23" s="22">
        <v>1.0309280000000001</v>
      </c>
    </row>
    <row r="24" spans="1:14" x14ac:dyDescent="0.2">
      <c r="A24" s="20" t="s">
        <v>345</v>
      </c>
      <c r="B24" s="21">
        <v>299</v>
      </c>
      <c r="C24" s="22">
        <v>50.836120000000001</v>
      </c>
      <c r="D24" s="22">
        <v>39.464883</v>
      </c>
      <c r="E24" s="22">
        <v>38.127090000000003</v>
      </c>
      <c r="F24" s="22">
        <v>15.050167</v>
      </c>
      <c r="G24" s="22">
        <v>54.515050000000002</v>
      </c>
      <c r="H24" s="22">
        <v>41.471572000000002</v>
      </c>
      <c r="I24" s="22">
        <v>43.478261000000003</v>
      </c>
      <c r="J24" s="22">
        <v>17.391304000000002</v>
      </c>
      <c r="K24" s="22">
        <v>43.478261000000003</v>
      </c>
      <c r="L24" s="22">
        <v>2.3411369999999998</v>
      </c>
      <c r="M24" s="22">
        <v>3.6789299999999998</v>
      </c>
      <c r="N24" s="22">
        <v>2.6755849999999999</v>
      </c>
    </row>
    <row r="25" spans="1:14" x14ac:dyDescent="0.2">
      <c r="A25" s="20" t="s">
        <v>346</v>
      </c>
      <c r="B25" s="21">
        <v>192</v>
      </c>
      <c r="C25" s="22">
        <v>54.166666999999997</v>
      </c>
      <c r="D25" s="22">
        <v>45.3125</v>
      </c>
      <c r="E25" s="22">
        <v>33.854166999999997</v>
      </c>
      <c r="F25" s="22">
        <v>16.145833</v>
      </c>
      <c r="G25" s="22">
        <v>60.416666999999997</v>
      </c>
      <c r="H25" s="22">
        <v>24.479167</v>
      </c>
      <c r="I25" s="22">
        <v>46.354166999999997</v>
      </c>
      <c r="J25" s="22">
        <v>16.145833</v>
      </c>
      <c r="K25" s="22">
        <v>40.625</v>
      </c>
      <c r="L25" s="22">
        <v>3.125</v>
      </c>
      <c r="M25" s="22">
        <v>0.52083299999999999</v>
      </c>
      <c r="N25" s="22">
        <v>2.0833330000000001</v>
      </c>
    </row>
    <row r="26" spans="1:14" x14ac:dyDescent="0.2">
      <c r="A26" s="20" t="s">
        <v>347</v>
      </c>
      <c r="B26" s="21">
        <v>77</v>
      </c>
      <c r="C26" s="22">
        <v>44.155844000000002</v>
      </c>
      <c r="D26" s="22">
        <v>49.350648999999997</v>
      </c>
      <c r="E26" s="22">
        <v>41.558441999999999</v>
      </c>
      <c r="F26" s="22">
        <v>20.779221</v>
      </c>
      <c r="G26" s="22">
        <v>62.337662000000002</v>
      </c>
      <c r="H26" s="22">
        <v>24.675325000000001</v>
      </c>
      <c r="I26" s="22">
        <v>44.155844000000002</v>
      </c>
      <c r="J26" s="22">
        <v>16.883116999999999</v>
      </c>
      <c r="K26" s="22">
        <v>44.155844000000002</v>
      </c>
      <c r="L26" s="22">
        <v>3.8961039999999998</v>
      </c>
      <c r="M26" s="22">
        <v>2.5974029999999999</v>
      </c>
      <c r="N26" s="22">
        <v>1.2987010000000001</v>
      </c>
    </row>
    <row r="27" spans="1:14" x14ac:dyDescent="0.2">
      <c r="A27" s="20" t="s">
        <v>348</v>
      </c>
      <c r="B27" s="21">
        <v>19</v>
      </c>
      <c r="C27" s="22">
        <v>47.368420999999998</v>
      </c>
      <c r="D27" s="22">
        <v>63.157895000000003</v>
      </c>
      <c r="E27" s="22">
        <v>21.052631999999999</v>
      </c>
      <c r="F27" s="22">
        <v>15.789474</v>
      </c>
      <c r="G27" s="22">
        <v>52.631579000000002</v>
      </c>
      <c r="H27" s="22">
        <v>21.052631999999999</v>
      </c>
      <c r="I27" s="22">
        <v>42.105263000000001</v>
      </c>
      <c r="J27" s="22">
        <v>21.052631999999999</v>
      </c>
      <c r="K27" s="22">
        <v>47.368420999999998</v>
      </c>
      <c r="L27" s="22">
        <v>5.2631579999999998</v>
      </c>
      <c r="M27" s="22">
        <v>5.2631579999999998</v>
      </c>
      <c r="N27" s="22">
        <v>0</v>
      </c>
    </row>
    <row r="28" spans="1:14" x14ac:dyDescent="0.2">
      <c r="A28" s="20" t="s">
        <v>349</v>
      </c>
      <c r="B28" s="21">
        <v>4</v>
      </c>
      <c r="C28" s="22">
        <v>0</v>
      </c>
      <c r="D28" s="22">
        <v>75</v>
      </c>
      <c r="E28" s="22">
        <v>75</v>
      </c>
      <c r="F28" s="22">
        <v>50</v>
      </c>
      <c r="G28" s="22">
        <v>75</v>
      </c>
      <c r="H28" s="22">
        <v>25</v>
      </c>
      <c r="I28" s="22">
        <v>0</v>
      </c>
      <c r="J28" s="22">
        <v>0</v>
      </c>
      <c r="K28" s="22">
        <v>25</v>
      </c>
      <c r="L28" s="22">
        <v>0</v>
      </c>
      <c r="M28" s="22">
        <v>25</v>
      </c>
      <c r="N28" s="22">
        <v>0</v>
      </c>
    </row>
    <row r="29" spans="1:14" x14ac:dyDescent="0.2">
      <c r="A29" s="20" t="s">
        <v>350</v>
      </c>
      <c r="B29" s="21">
        <v>686</v>
      </c>
      <c r="C29" s="22">
        <v>45.918367000000003</v>
      </c>
      <c r="D29" s="22">
        <v>30.320699999999999</v>
      </c>
      <c r="E29" s="22">
        <v>37.755102000000001</v>
      </c>
      <c r="F29" s="22">
        <v>15.306122</v>
      </c>
      <c r="G29" s="22">
        <v>49.562682000000002</v>
      </c>
      <c r="H29" s="22">
        <v>45.772595000000003</v>
      </c>
      <c r="I29" s="22">
        <v>42.711370000000002</v>
      </c>
      <c r="J29" s="22">
        <v>12.973761</v>
      </c>
      <c r="K29" s="22">
        <v>45.481050000000003</v>
      </c>
      <c r="L29" s="22">
        <v>4.8104959999999997</v>
      </c>
      <c r="M29" s="22">
        <v>3.2069969999999999</v>
      </c>
      <c r="N29" s="22">
        <v>0.87463599999999997</v>
      </c>
    </row>
    <row r="30" spans="1:14" x14ac:dyDescent="0.2">
      <c r="A30" s="20" t="s">
        <v>351</v>
      </c>
      <c r="B30" s="21">
        <v>491</v>
      </c>
      <c r="C30" s="22">
        <v>52.138492999999997</v>
      </c>
      <c r="D30" s="22">
        <v>41.751527000000003</v>
      </c>
      <c r="E30" s="22">
        <v>36.456212000000001</v>
      </c>
      <c r="F30" s="22">
        <v>15.478615</v>
      </c>
      <c r="G30" s="22">
        <v>56.822811000000002</v>
      </c>
      <c r="H30" s="22">
        <v>34.826884</v>
      </c>
      <c r="I30" s="22">
        <v>44.602851000000001</v>
      </c>
      <c r="J30" s="22">
        <v>16.904277</v>
      </c>
      <c r="K30" s="22">
        <v>42.362524999999998</v>
      </c>
      <c r="L30" s="22">
        <v>2.6476579999999998</v>
      </c>
      <c r="M30" s="22">
        <v>2.4439920000000002</v>
      </c>
      <c r="N30" s="22">
        <v>2.4439920000000002</v>
      </c>
    </row>
    <row r="31" spans="1:14" x14ac:dyDescent="0.2">
      <c r="A31" s="20" t="s">
        <v>352</v>
      </c>
      <c r="B31" s="21">
        <v>100</v>
      </c>
      <c r="C31" s="22">
        <v>43</v>
      </c>
      <c r="D31" s="22">
        <v>53</v>
      </c>
      <c r="E31" s="22">
        <v>39</v>
      </c>
      <c r="F31" s="22">
        <v>21</v>
      </c>
      <c r="G31" s="22">
        <v>61</v>
      </c>
      <c r="H31" s="22">
        <v>24</v>
      </c>
      <c r="I31" s="22">
        <v>42</v>
      </c>
      <c r="J31" s="22">
        <v>17</v>
      </c>
      <c r="K31" s="22">
        <v>44</v>
      </c>
      <c r="L31" s="22">
        <v>4</v>
      </c>
      <c r="M31" s="22">
        <v>4</v>
      </c>
      <c r="N31" s="22">
        <v>1</v>
      </c>
    </row>
    <row r="32" spans="1:14" x14ac:dyDescent="0.2">
      <c r="A32" s="20" t="s">
        <v>353</v>
      </c>
      <c r="B32" s="21">
        <v>591</v>
      </c>
      <c r="C32" s="22">
        <v>50.592216999999998</v>
      </c>
      <c r="D32" s="22">
        <v>43.654822000000003</v>
      </c>
      <c r="E32" s="22">
        <v>36.886633000000003</v>
      </c>
      <c r="F32" s="22">
        <v>16.412859999999998</v>
      </c>
      <c r="G32" s="22">
        <v>57.529611000000003</v>
      </c>
      <c r="H32" s="22">
        <v>32.994923999999997</v>
      </c>
      <c r="I32" s="22">
        <v>44.162436999999997</v>
      </c>
      <c r="J32" s="22">
        <v>16.920473999999999</v>
      </c>
      <c r="K32" s="22">
        <v>42.639594000000002</v>
      </c>
      <c r="L32" s="22">
        <v>2.8764810000000001</v>
      </c>
      <c r="M32" s="22">
        <v>2.7072759999999998</v>
      </c>
      <c r="N32" s="22">
        <v>2.199662</v>
      </c>
    </row>
    <row r="33" spans="1:14" x14ac:dyDescent="0.2">
      <c r="A33" s="9" t="s">
        <v>355</v>
      </c>
      <c r="B33" s="10">
        <v>312</v>
      </c>
      <c r="C33" s="13">
        <v>45.512821000000002</v>
      </c>
      <c r="D33" s="13">
        <v>38.461537999999997</v>
      </c>
      <c r="E33" s="13">
        <v>40.384614999999997</v>
      </c>
      <c r="F33" s="13">
        <v>25.320512999999998</v>
      </c>
      <c r="G33" s="13">
        <v>58.333333000000003</v>
      </c>
      <c r="H33" s="13">
        <v>46.794871999999998</v>
      </c>
      <c r="I33" s="13">
        <v>52.243589999999998</v>
      </c>
      <c r="J33" s="13">
        <v>19.230768999999999</v>
      </c>
      <c r="K33" s="13">
        <v>53.205128000000002</v>
      </c>
      <c r="L33" s="13">
        <v>1.9230769999999999</v>
      </c>
      <c r="M33" s="13">
        <v>2.2435900000000002</v>
      </c>
      <c r="N33" s="13">
        <v>2.2435900000000002</v>
      </c>
    </row>
    <row r="34" spans="1:14" x14ac:dyDescent="0.2">
      <c r="A34" s="20" t="s">
        <v>344</v>
      </c>
      <c r="B34" s="21">
        <v>367</v>
      </c>
      <c r="C34" s="22">
        <v>51.498638</v>
      </c>
      <c r="D34" s="22">
        <v>41.416893999999999</v>
      </c>
      <c r="E34" s="22">
        <v>34.604905000000002</v>
      </c>
      <c r="F34" s="22">
        <v>23.433243000000001</v>
      </c>
      <c r="G34" s="22">
        <v>58.583106000000001</v>
      </c>
      <c r="H34" s="22">
        <v>38.964578000000003</v>
      </c>
      <c r="I34" s="22">
        <v>55.313350999999997</v>
      </c>
      <c r="J34" s="22">
        <v>20.163488000000001</v>
      </c>
      <c r="K34" s="22">
        <v>52.043596999999998</v>
      </c>
      <c r="L34" s="22">
        <v>2.4523160000000002</v>
      </c>
      <c r="M34" s="22">
        <v>2.724796</v>
      </c>
      <c r="N34" s="22">
        <v>1.907357</v>
      </c>
    </row>
    <row r="35" spans="1:14" x14ac:dyDescent="0.2">
      <c r="A35" s="20" t="s">
        <v>345</v>
      </c>
      <c r="B35" s="21">
        <v>302</v>
      </c>
      <c r="C35" s="22">
        <v>55.629139000000002</v>
      </c>
      <c r="D35" s="22">
        <v>45.695363999999998</v>
      </c>
      <c r="E35" s="22">
        <v>37.417219000000003</v>
      </c>
      <c r="F35" s="22">
        <v>20.198675000000001</v>
      </c>
      <c r="G35" s="22">
        <v>59.602649</v>
      </c>
      <c r="H35" s="22">
        <v>32.119205000000001</v>
      </c>
      <c r="I35" s="22">
        <v>46.357616</v>
      </c>
      <c r="J35" s="22">
        <v>18.543046</v>
      </c>
      <c r="K35" s="22">
        <v>47.682119</v>
      </c>
      <c r="L35" s="22">
        <v>2.6490070000000001</v>
      </c>
      <c r="M35" s="22">
        <v>0.99337699999999995</v>
      </c>
      <c r="N35" s="22">
        <v>1.655629</v>
      </c>
    </row>
    <row r="36" spans="1:14" x14ac:dyDescent="0.2">
      <c r="A36" s="20" t="s">
        <v>346</v>
      </c>
      <c r="B36" s="21">
        <v>233</v>
      </c>
      <c r="C36" s="22">
        <v>61.802574999999997</v>
      </c>
      <c r="D36" s="22">
        <v>51.931330000000003</v>
      </c>
      <c r="E36" s="22">
        <v>32.618026</v>
      </c>
      <c r="F36" s="22">
        <v>24.034334999999999</v>
      </c>
      <c r="G36" s="22">
        <v>63.519312999999997</v>
      </c>
      <c r="H36" s="22">
        <v>25.751073000000002</v>
      </c>
      <c r="I36" s="22">
        <v>41.630901000000001</v>
      </c>
      <c r="J36" s="22">
        <v>18.454936</v>
      </c>
      <c r="K36" s="22">
        <v>43.776823999999998</v>
      </c>
      <c r="L36" s="22">
        <v>1.7167380000000001</v>
      </c>
      <c r="M36" s="22">
        <v>3.004292</v>
      </c>
      <c r="N36" s="22">
        <v>4.2918450000000004</v>
      </c>
    </row>
    <row r="37" spans="1:14" x14ac:dyDescent="0.2">
      <c r="A37" s="20" t="s">
        <v>347</v>
      </c>
      <c r="B37" s="21">
        <v>140</v>
      </c>
      <c r="C37" s="22">
        <v>45</v>
      </c>
      <c r="D37" s="22">
        <v>55</v>
      </c>
      <c r="E37" s="22">
        <v>45</v>
      </c>
      <c r="F37" s="22">
        <v>29.285713999999999</v>
      </c>
      <c r="G37" s="22">
        <v>55</v>
      </c>
      <c r="H37" s="22">
        <v>32.857143000000001</v>
      </c>
      <c r="I37" s="22">
        <v>41.428570999999998</v>
      </c>
      <c r="J37" s="22">
        <v>10</v>
      </c>
      <c r="K37" s="22">
        <v>41.428570999999998</v>
      </c>
      <c r="L37" s="22">
        <v>1.428571</v>
      </c>
      <c r="M37" s="22">
        <v>0.71428599999999998</v>
      </c>
      <c r="N37" s="22">
        <v>2.1428569999999998</v>
      </c>
    </row>
    <row r="38" spans="1:14" x14ac:dyDescent="0.2">
      <c r="A38" s="20" t="s">
        <v>348</v>
      </c>
      <c r="B38" s="21">
        <v>37</v>
      </c>
      <c r="C38" s="22">
        <v>48.648648999999999</v>
      </c>
      <c r="D38" s="22">
        <v>67.567567999999994</v>
      </c>
      <c r="E38" s="22">
        <v>48.648648999999999</v>
      </c>
      <c r="F38" s="22">
        <v>24.324324000000001</v>
      </c>
      <c r="G38" s="22">
        <v>62.162162000000002</v>
      </c>
      <c r="H38" s="22">
        <v>13.513514000000001</v>
      </c>
      <c r="I38" s="22">
        <v>48.648648999999999</v>
      </c>
      <c r="J38" s="22">
        <v>16.216215999999999</v>
      </c>
      <c r="K38" s="22">
        <v>27.027027</v>
      </c>
      <c r="L38" s="22">
        <v>5.405405</v>
      </c>
      <c r="M38" s="22">
        <v>2.7027030000000001</v>
      </c>
      <c r="N38" s="22">
        <v>2.7027030000000001</v>
      </c>
    </row>
    <row r="39" spans="1:14" x14ac:dyDescent="0.2">
      <c r="A39" s="20" t="s">
        <v>349</v>
      </c>
      <c r="B39" s="21">
        <v>9</v>
      </c>
      <c r="C39" s="22">
        <v>66.666667000000004</v>
      </c>
      <c r="D39" s="22">
        <v>88.888889000000006</v>
      </c>
      <c r="E39" s="22">
        <v>66.666667000000004</v>
      </c>
      <c r="F39" s="22">
        <v>77.777777999999998</v>
      </c>
      <c r="G39" s="22">
        <v>55.555556000000003</v>
      </c>
      <c r="H39" s="22">
        <v>55.555556000000003</v>
      </c>
      <c r="I39" s="22">
        <v>11.111110999999999</v>
      </c>
      <c r="J39" s="22">
        <v>11.111110999999999</v>
      </c>
      <c r="K39" s="22">
        <v>22.222221999999999</v>
      </c>
      <c r="L39" s="22">
        <v>0</v>
      </c>
      <c r="M39" s="22">
        <v>0</v>
      </c>
      <c r="N39" s="22">
        <v>0</v>
      </c>
    </row>
    <row r="40" spans="1:14" x14ac:dyDescent="0.2">
      <c r="A40" s="20" t="s">
        <v>350</v>
      </c>
      <c r="B40" s="21">
        <v>679</v>
      </c>
      <c r="C40" s="22">
        <v>48.748159000000001</v>
      </c>
      <c r="D40" s="22">
        <v>40.058909999999997</v>
      </c>
      <c r="E40" s="22">
        <v>37.260677000000001</v>
      </c>
      <c r="F40" s="22">
        <v>24.300442</v>
      </c>
      <c r="G40" s="22">
        <v>58.468336000000001</v>
      </c>
      <c r="H40" s="22">
        <v>42.562592000000002</v>
      </c>
      <c r="I40" s="22">
        <v>53.902797999999997</v>
      </c>
      <c r="J40" s="22">
        <v>19.734904</v>
      </c>
      <c r="K40" s="22">
        <v>52.57732</v>
      </c>
      <c r="L40" s="22">
        <v>2.2091310000000002</v>
      </c>
      <c r="M40" s="22">
        <v>2.503682</v>
      </c>
      <c r="N40" s="22">
        <v>2.0618560000000001</v>
      </c>
    </row>
    <row r="41" spans="1:14" x14ac:dyDescent="0.2">
      <c r="A41" s="20" t="s">
        <v>351</v>
      </c>
      <c r="B41" s="21">
        <v>535</v>
      </c>
      <c r="C41" s="22">
        <v>58.317757</v>
      </c>
      <c r="D41" s="22">
        <v>48.411214999999999</v>
      </c>
      <c r="E41" s="22">
        <v>35.327103000000001</v>
      </c>
      <c r="F41" s="22">
        <v>21.869159</v>
      </c>
      <c r="G41" s="22">
        <v>61.308411</v>
      </c>
      <c r="H41" s="22">
        <v>29.345794000000001</v>
      </c>
      <c r="I41" s="22">
        <v>44.299064999999999</v>
      </c>
      <c r="J41" s="22">
        <v>18.504673</v>
      </c>
      <c r="K41" s="22">
        <v>45.981307999999999</v>
      </c>
      <c r="L41" s="22">
        <v>2.242991</v>
      </c>
      <c r="M41" s="22">
        <v>1.869159</v>
      </c>
      <c r="N41" s="22">
        <v>2.8037380000000001</v>
      </c>
    </row>
    <row r="42" spans="1:14" x14ac:dyDescent="0.2">
      <c r="A42" s="20" t="s">
        <v>352</v>
      </c>
      <c r="B42" s="21">
        <v>186</v>
      </c>
      <c r="C42" s="22">
        <v>46.774194000000001</v>
      </c>
      <c r="D42" s="22">
        <v>59.139785000000003</v>
      </c>
      <c r="E42" s="22">
        <v>46.774194000000001</v>
      </c>
      <c r="F42" s="22">
        <v>30.645161000000002</v>
      </c>
      <c r="G42" s="22">
        <v>56.451613000000002</v>
      </c>
      <c r="H42" s="22">
        <v>30.107527000000001</v>
      </c>
      <c r="I42" s="22">
        <v>41.397849000000001</v>
      </c>
      <c r="J42" s="22">
        <v>11.290323000000001</v>
      </c>
      <c r="K42" s="22">
        <v>37.634408999999998</v>
      </c>
      <c r="L42" s="22">
        <v>2.1505380000000001</v>
      </c>
      <c r="M42" s="22">
        <v>1.075269</v>
      </c>
      <c r="N42" s="22">
        <v>2.1505380000000001</v>
      </c>
    </row>
    <row r="43" spans="1:14" x14ac:dyDescent="0.2">
      <c r="A43" s="20" t="s">
        <v>353</v>
      </c>
      <c r="B43" s="21">
        <v>721</v>
      </c>
      <c r="C43" s="22">
        <v>55.339806000000003</v>
      </c>
      <c r="D43" s="22">
        <v>51.178918000000003</v>
      </c>
      <c r="E43" s="22">
        <v>38.280166000000001</v>
      </c>
      <c r="F43" s="22">
        <v>24.133147999999998</v>
      </c>
      <c r="G43" s="22">
        <v>60.055478999999998</v>
      </c>
      <c r="H43" s="22">
        <v>29.542301999999999</v>
      </c>
      <c r="I43" s="22">
        <v>43.550623999999999</v>
      </c>
      <c r="J43" s="22">
        <v>16.643550999999999</v>
      </c>
      <c r="K43" s="22">
        <v>43.828017000000003</v>
      </c>
      <c r="L43" s="22">
        <v>2.2191399999999999</v>
      </c>
      <c r="M43" s="22">
        <v>1.664355</v>
      </c>
      <c r="N43" s="22">
        <v>2.6352289999999998</v>
      </c>
    </row>
    <row r="44" spans="1:14" x14ac:dyDescent="0.2">
      <c r="A44" s="9" t="s">
        <v>356</v>
      </c>
      <c r="B44" s="9"/>
      <c r="C44" s="9"/>
      <c r="D44" s="9"/>
      <c r="E44" s="9"/>
      <c r="F44" s="9"/>
      <c r="G44" s="9"/>
      <c r="H44" s="9"/>
      <c r="I44" s="9"/>
      <c r="J44" s="9"/>
      <c r="K44" s="9"/>
      <c r="L44" s="9"/>
      <c r="M44" s="9"/>
      <c r="N44" s="9"/>
    </row>
    <row r="45" spans="1:14" x14ac:dyDescent="0.2">
      <c r="A45" s="20" t="s">
        <v>357</v>
      </c>
      <c r="B45" s="21">
        <v>138</v>
      </c>
      <c r="C45" s="22">
        <v>33.333333000000003</v>
      </c>
      <c r="D45" s="22">
        <v>21.739129999999999</v>
      </c>
      <c r="E45" s="22">
        <v>42.028986000000003</v>
      </c>
      <c r="F45" s="22">
        <v>26.811593999999999</v>
      </c>
      <c r="G45" s="22">
        <v>49.275362000000001</v>
      </c>
      <c r="H45" s="22">
        <v>34.057971000000002</v>
      </c>
      <c r="I45" s="22">
        <v>39.855072</v>
      </c>
      <c r="J45" s="22">
        <v>7.9710140000000003</v>
      </c>
      <c r="K45" s="22">
        <v>36.231884000000001</v>
      </c>
      <c r="L45" s="22">
        <v>7.9710140000000003</v>
      </c>
      <c r="M45" s="22">
        <v>6.5217390000000002</v>
      </c>
      <c r="N45" s="22">
        <v>2.8985509999999999</v>
      </c>
    </row>
    <row r="46" spans="1:14" x14ac:dyDescent="0.2">
      <c r="A46" s="20" t="s">
        <v>328</v>
      </c>
      <c r="B46" s="21">
        <v>1747</v>
      </c>
      <c r="C46" s="22">
        <v>53.634802999999998</v>
      </c>
      <c r="D46" s="22">
        <v>41.785919</v>
      </c>
      <c r="E46" s="22">
        <v>34.630795999999997</v>
      </c>
      <c r="F46" s="22">
        <v>18.60332</v>
      </c>
      <c r="G46" s="22">
        <v>58.443044999999998</v>
      </c>
      <c r="H46" s="22">
        <v>40.583857999999999</v>
      </c>
      <c r="I46" s="22">
        <v>49.341729000000001</v>
      </c>
      <c r="J46" s="22">
        <v>18.374355999999999</v>
      </c>
      <c r="K46" s="22">
        <v>49.685175000000001</v>
      </c>
      <c r="L46" s="22">
        <v>2.2896390000000002</v>
      </c>
      <c r="M46" s="22">
        <v>2.2323979999999999</v>
      </c>
      <c r="N46" s="22">
        <v>1.6599889999999999</v>
      </c>
    </row>
    <row r="47" spans="1:14" x14ac:dyDescent="0.2">
      <c r="A47" s="20" t="s">
        <v>329</v>
      </c>
      <c r="B47" s="21">
        <v>191</v>
      </c>
      <c r="C47" s="22">
        <v>36.649214999999998</v>
      </c>
      <c r="D47" s="22">
        <v>33.507852999999997</v>
      </c>
      <c r="E47" s="22">
        <v>46.073298000000001</v>
      </c>
      <c r="F47" s="22">
        <v>18.848168000000001</v>
      </c>
      <c r="G47" s="22">
        <v>44.502617999999998</v>
      </c>
      <c r="H47" s="22">
        <v>41.884816999999998</v>
      </c>
      <c r="I47" s="22">
        <v>31.413613000000002</v>
      </c>
      <c r="J47" s="22">
        <v>12.041885000000001</v>
      </c>
      <c r="K47" s="22">
        <v>39.790576000000001</v>
      </c>
      <c r="L47" s="22">
        <v>7.8534030000000001</v>
      </c>
      <c r="M47" s="22">
        <v>3.6649210000000001</v>
      </c>
      <c r="N47" s="22">
        <v>2.0942409999999998</v>
      </c>
    </row>
    <row r="48" spans="1:14" x14ac:dyDescent="0.2">
      <c r="A48" s="20" t="s">
        <v>330</v>
      </c>
      <c r="B48" s="21">
        <v>544</v>
      </c>
      <c r="C48" s="22">
        <v>47.977941000000001</v>
      </c>
      <c r="D48" s="22">
        <v>47.977941000000001</v>
      </c>
      <c r="E48" s="22">
        <v>42.463234999999997</v>
      </c>
      <c r="F48" s="22">
        <v>23.345587999999999</v>
      </c>
      <c r="G48" s="22">
        <v>56.433824000000001</v>
      </c>
      <c r="H48" s="22">
        <v>27.757352999999998</v>
      </c>
      <c r="I48" s="22">
        <v>42.647058999999999</v>
      </c>
      <c r="J48" s="22">
        <v>14.705882000000001</v>
      </c>
      <c r="K48" s="22">
        <v>40.073529000000001</v>
      </c>
      <c r="L48" s="22">
        <v>2.2058819999999999</v>
      </c>
      <c r="M48" s="22">
        <v>2.2058819999999999</v>
      </c>
      <c r="N48" s="22">
        <v>2.7573530000000002</v>
      </c>
    </row>
    <row r="49" spans="1:14" x14ac:dyDescent="0.2">
      <c r="A49" s="20" t="s">
        <v>358</v>
      </c>
      <c r="B49" s="21">
        <v>57</v>
      </c>
      <c r="C49" s="22">
        <v>52.631579000000002</v>
      </c>
      <c r="D49" s="22">
        <v>38.596491</v>
      </c>
      <c r="E49" s="22">
        <v>42.105263000000001</v>
      </c>
      <c r="F49" s="22">
        <v>28.070174999999999</v>
      </c>
      <c r="G49" s="22">
        <v>50.877192999999998</v>
      </c>
      <c r="H49" s="22">
        <v>42.105263000000001</v>
      </c>
      <c r="I49" s="22">
        <v>43.859648999999997</v>
      </c>
      <c r="J49" s="22">
        <v>14.035088</v>
      </c>
      <c r="K49" s="22">
        <v>43.859648999999997</v>
      </c>
      <c r="L49" s="22">
        <v>5.2631579999999998</v>
      </c>
      <c r="M49" s="22">
        <v>0</v>
      </c>
      <c r="N49" s="22">
        <v>0</v>
      </c>
    </row>
    <row r="50" spans="1:14" x14ac:dyDescent="0.2">
      <c r="A50" s="9" t="s">
        <v>359</v>
      </c>
      <c r="B50" s="10">
        <v>89</v>
      </c>
      <c r="C50" s="13">
        <v>30.337078999999999</v>
      </c>
      <c r="D50" s="13">
        <v>17.977528</v>
      </c>
      <c r="E50" s="13">
        <v>42.696629000000001</v>
      </c>
      <c r="F50" s="13">
        <v>22.471910000000001</v>
      </c>
      <c r="G50" s="13">
        <v>49.438201999999997</v>
      </c>
      <c r="H50" s="13">
        <v>34.831460999999997</v>
      </c>
      <c r="I50" s="13">
        <v>34.831460999999997</v>
      </c>
      <c r="J50" s="13">
        <v>4.4943819999999999</v>
      </c>
      <c r="K50" s="13">
        <v>32.584269999999997</v>
      </c>
      <c r="L50" s="13">
        <v>8.9887639999999998</v>
      </c>
      <c r="M50" s="13">
        <v>7.8651689999999999</v>
      </c>
      <c r="N50" s="13">
        <v>0</v>
      </c>
    </row>
    <row r="51" spans="1:14" x14ac:dyDescent="0.2">
      <c r="A51" s="20" t="s">
        <v>331</v>
      </c>
      <c r="B51" s="21">
        <v>977</v>
      </c>
      <c r="C51" s="22">
        <v>51.586489</v>
      </c>
      <c r="D51" s="22">
        <v>39.099283999999997</v>
      </c>
      <c r="E51" s="22">
        <v>34.902763999999998</v>
      </c>
      <c r="F51" s="22">
        <v>14.841351</v>
      </c>
      <c r="G51" s="22">
        <v>55.168883999999998</v>
      </c>
      <c r="H51" s="22">
        <v>42.476970000000001</v>
      </c>
      <c r="I51" s="22">
        <v>46.264074000000001</v>
      </c>
      <c r="J51" s="22">
        <v>16.376663000000001</v>
      </c>
      <c r="K51" s="22">
        <v>47.082906999999999</v>
      </c>
      <c r="L51" s="22">
        <v>2.456499</v>
      </c>
      <c r="M51" s="22">
        <v>2.1494369999999998</v>
      </c>
      <c r="N51" s="22">
        <v>1.6376660000000001</v>
      </c>
    </row>
    <row r="52" spans="1:14" x14ac:dyDescent="0.2">
      <c r="A52" s="20" t="s">
        <v>332</v>
      </c>
      <c r="B52" s="21">
        <v>73</v>
      </c>
      <c r="C52" s="22">
        <v>31.506848999999999</v>
      </c>
      <c r="D52" s="22">
        <v>15.068493</v>
      </c>
      <c r="E52" s="22">
        <v>43.835616000000002</v>
      </c>
      <c r="F52" s="22">
        <v>10.958904</v>
      </c>
      <c r="G52" s="22">
        <v>39.726027000000002</v>
      </c>
      <c r="H52" s="22">
        <v>34.246575</v>
      </c>
      <c r="I52" s="22">
        <v>20.547944999999999</v>
      </c>
      <c r="J52" s="22">
        <v>8.2191779999999994</v>
      </c>
      <c r="K52" s="22">
        <v>35.616438000000002</v>
      </c>
      <c r="L52" s="22">
        <v>15.068493</v>
      </c>
      <c r="M52" s="22">
        <v>6.8493149999999998</v>
      </c>
      <c r="N52" s="22">
        <v>2.7397260000000001</v>
      </c>
    </row>
    <row r="53" spans="1:14" x14ac:dyDescent="0.2">
      <c r="A53" s="20" t="s">
        <v>333</v>
      </c>
      <c r="B53" s="21">
        <v>108</v>
      </c>
      <c r="C53" s="22">
        <v>41.666666999999997</v>
      </c>
      <c r="D53" s="22">
        <v>42.592593000000001</v>
      </c>
      <c r="E53" s="22">
        <v>49.074074000000003</v>
      </c>
      <c r="F53" s="22">
        <v>18.518519000000001</v>
      </c>
      <c r="G53" s="22">
        <v>49.074074000000003</v>
      </c>
      <c r="H53" s="22">
        <v>23.148147999999999</v>
      </c>
      <c r="I53" s="22">
        <v>40.740741</v>
      </c>
      <c r="J53" s="22">
        <v>13.888889000000001</v>
      </c>
      <c r="K53" s="22">
        <v>32.407406999999999</v>
      </c>
      <c r="L53" s="22">
        <v>6.4814809999999996</v>
      </c>
      <c r="M53" s="22">
        <v>4.6296299999999997</v>
      </c>
      <c r="N53" s="22">
        <v>0.92592600000000003</v>
      </c>
    </row>
    <row r="54" spans="1:14" x14ac:dyDescent="0.2">
      <c r="A54" s="20" t="s">
        <v>358</v>
      </c>
      <c r="B54" s="21">
        <v>30</v>
      </c>
      <c r="C54" s="22">
        <v>50</v>
      </c>
      <c r="D54" s="22">
        <v>36.666666999999997</v>
      </c>
      <c r="E54" s="22">
        <v>43.333333000000003</v>
      </c>
      <c r="F54" s="22">
        <v>30</v>
      </c>
      <c r="G54" s="22">
        <v>50</v>
      </c>
      <c r="H54" s="22">
        <v>43.333333000000003</v>
      </c>
      <c r="I54" s="22">
        <v>40</v>
      </c>
      <c r="J54" s="22">
        <v>13.333333</v>
      </c>
      <c r="K54" s="22">
        <v>46.666666999999997</v>
      </c>
      <c r="L54" s="22">
        <v>0</v>
      </c>
      <c r="M54" s="22">
        <v>0</v>
      </c>
      <c r="N54" s="22">
        <v>0</v>
      </c>
    </row>
    <row r="55" spans="1:14" x14ac:dyDescent="0.2">
      <c r="A55" s="9" t="s">
        <v>360</v>
      </c>
      <c r="B55" s="10">
        <v>49</v>
      </c>
      <c r="C55" s="13">
        <v>38.775509999999997</v>
      </c>
      <c r="D55" s="13">
        <v>28.571428999999998</v>
      </c>
      <c r="E55" s="13">
        <v>40.816327000000001</v>
      </c>
      <c r="F55" s="13">
        <v>34.693877999999998</v>
      </c>
      <c r="G55" s="13">
        <v>48.979591999999997</v>
      </c>
      <c r="H55" s="13">
        <v>32.653061000000001</v>
      </c>
      <c r="I55" s="13">
        <v>48.979591999999997</v>
      </c>
      <c r="J55" s="13">
        <v>14.285714</v>
      </c>
      <c r="K55" s="13">
        <v>42.857143000000001</v>
      </c>
      <c r="L55" s="13">
        <v>6.1224489999999996</v>
      </c>
      <c r="M55" s="13">
        <v>4.0816330000000001</v>
      </c>
      <c r="N55" s="13">
        <v>8.1632650000000009</v>
      </c>
    </row>
    <row r="56" spans="1:14" x14ac:dyDescent="0.2">
      <c r="A56" s="20" t="s">
        <v>331</v>
      </c>
      <c r="B56" s="21">
        <v>770</v>
      </c>
      <c r="C56" s="22">
        <v>56.233766000000003</v>
      </c>
      <c r="D56" s="22">
        <v>45.194805000000002</v>
      </c>
      <c r="E56" s="22">
        <v>34.285713999999999</v>
      </c>
      <c r="F56" s="22">
        <v>23.376622999999999</v>
      </c>
      <c r="G56" s="22">
        <v>62.597403</v>
      </c>
      <c r="H56" s="22">
        <v>38.181818</v>
      </c>
      <c r="I56" s="22">
        <v>53.246752999999998</v>
      </c>
      <c r="J56" s="22">
        <v>20.909091</v>
      </c>
      <c r="K56" s="22">
        <v>52.987012999999997</v>
      </c>
      <c r="L56" s="22">
        <v>2.077922</v>
      </c>
      <c r="M56" s="22">
        <v>2.3376619999999999</v>
      </c>
      <c r="N56" s="22">
        <v>1.688312</v>
      </c>
    </row>
    <row r="57" spans="1:14" x14ac:dyDescent="0.2">
      <c r="A57" s="20" t="s">
        <v>332</v>
      </c>
      <c r="B57" s="21">
        <v>118</v>
      </c>
      <c r="C57" s="22">
        <v>39.830508000000002</v>
      </c>
      <c r="D57" s="22">
        <v>44.915253999999997</v>
      </c>
      <c r="E57" s="22">
        <v>47.457627000000002</v>
      </c>
      <c r="F57" s="22">
        <v>23.728814</v>
      </c>
      <c r="G57" s="22">
        <v>47.457627000000002</v>
      </c>
      <c r="H57" s="22">
        <v>46.610168999999999</v>
      </c>
      <c r="I57" s="22">
        <v>38.135593</v>
      </c>
      <c r="J57" s="22">
        <v>14.406779999999999</v>
      </c>
      <c r="K57" s="22">
        <v>42.372881</v>
      </c>
      <c r="L57" s="22">
        <v>3.389831</v>
      </c>
      <c r="M57" s="22">
        <v>1.6949149999999999</v>
      </c>
      <c r="N57" s="22">
        <v>1.6949149999999999</v>
      </c>
    </row>
    <row r="58" spans="1:14" x14ac:dyDescent="0.2">
      <c r="A58" s="20" t="s">
        <v>333</v>
      </c>
      <c r="B58" s="21">
        <v>436</v>
      </c>
      <c r="C58" s="22">
        <v>49.541283999999997</v>
      </c>
      <c r="D58" s="22">
        <v>49.311926999999997</v>
      </c>
      <c r="E58" s="22">
        <v>40.825688</v>
      </c>
      <c r="F58" s="22">
        <v>24.541284000000001</v>
      </c>
      <c r="G58" s="22">
        <v>58.256881</v>
      </c>
      <c r="H58" s="22">
        <v>28.899083000000001</v>
      </c>
      <c r="I58" s="22">
        <v>43.119266000000003</v>
      </c>
      <c r="J58" s="22">
        <v>14.908257000000001</v>
      </c>
      <c r="K58" s="22">
        <v>41.972476999999998</v>
      </c>
      <c r="L58" s="22">
        <v>1.1467890000000001</v>
      </c>
      <c r="M58" s="22">
        <v>1.605505</v>
      </c>
      <c r="N58" s="22">
        <v>3.2110089999999998</v>
      </c>
    </row>
    <row r="59" spans="1:14" x14ac:dyDescent="0.2">
      <c r="A59" s="20" t="s">
        <v>358</v>
      </c>
      <c r="B59" s="21">
        <v>27</v>
      </c>
      <c r="C59" s="22">
        <v>55.555556000000003</v>
      </c>
      <c r="D59" s="22">
        <v>40.740741</v>
      </c>
      <c r="E59" s="22">
        <v>40.740741</v>
      </c>
      <c r="F59" s="22">
        <v>25.925926</v>
      </c>
      <c r="G59" s="22">
        <v>51.851852000000001</v>
      </c>
      <c r="H59" s="22">
        <v>40.740741</v>
      </c>
      <c r="I59" s="22">
        <v>48.148147999999999</v>
      </c>
      <c r="J59" s="22">
        <v>14.814814999999999</v>
      </c>
      <c r="K59" s="22">
        <v>40.740741</v>
      </c>
      <c r="L59" s="22">
        <v>11.111110999999999</v>
      </c>
      <c r="M59" s="22">
        <v>0</v>
      </c>
      <c r="N59" s="22">
        <v>0</v>
      </c>
    </row>
    <row r="60" spans="1:14" x14ac:dyDescent="0.2">
      <c r="A60" s="9" t="s">
        <v>361</v>
      </c>
      <c r="B60" s="9"/>
      <c r="C60" s="9"/>
      <c r="D60" s="9"/>
      <c r="E60" s="9"/>
      <c r="F60" s="9"/>
      <c r="G60" s="9"/>
      <c r="H60" s="9"/>
      <c r="I60" s="9"/>
      <c r="J60" s="9"/>
      <c r="K60" s="9"/>
      <c r="L60" s="9"/>
      <c r="M60" s="9"/>
      <c r="N60" s="9"/>
    </row>
    <row r="61" spans="1:14" x14ac:dyDescent="0.2">
      <c r="A61" s="20" t="s">
        <v>362</v>
      </c>
      <c r="B61" s="21">
        <v>360</v>
      </c>
      <c r="C61" s="22">
        <v>50.833333000000003</v>
      </c>
      <c r="D61" s="22">
        <v>46.666666999999997</v>
      </c>
      <c r="E61" s="22">
        <v>33.055556000000003</v>
      </c>
      <c r="F61" s="22">
        <v>18.055555999999999</v>
      </c>
      <c r="G61" s="22">
        <v>55.277777999999998</v>
      </c>
      <c r="H61" s="22">
        <v>35</v>
      </c>
      <c r="I61" s="22">
        <v>41.388888999999999</v>
      </c>
      <c r="J61" s="22">
        <v>16.666667</v>
      </c>
      <c r="K61" s="22">
        <v>41.111111000000001</v>
      </c>
      <c r="L61" s="22">
        <v>3.6111110000000002</v>
      </c>
      <c r="M61" s="22">
        <v>2.2222219999999999</v>
      </c>
      <c r="N61" s="22">
        <v>1.388889</v>
      </c>
    </row>
    <row r="62" spans="1:14" x14ac:dyDescent="0.2">
      <c r="A62" s="20" t="s">
        <v>363</v>
      </c>
      <c r="B62" s="21">
        <v>1326</v>
      </c>
      <c r="C62" s="22">
        <v>51.960783999999997</v>
      </c>
      <c r="D62" s="22">
        <v>40.799396999999999</v>
      </c>
      <c r="E62" s="22">
        <v>36.726998000000002</v>
      </c>
      <c r="F62" s="22">
        <v>19.004525000000001</v>
      </c>
      <c r="G62" s="22">
        <v>56.636501000000003</v>
      </c>
      <c r="H62" s="22">
        <v>37.254902000000001</v>
      </c>
      <c r="I62" s="22">
        <v>48.190044999999998</v>
      </c>
      <c r="J62" s="22">
        <v>15.384615</v>
      </c>
      <c r="K62" s="22">
        <v>47.360483000000002</v>
      </c>
      <c r="L62" s="22">
        <v>2.7149320000000001</v>
      </c>
      <c r="M62" s="22">
        <v>1.9607840000000001</v>
      </c>
      <c r="N62" s="22">
        <v>2.0361989999999999</v>
      </c>
    </row>
    <row r="63" spans="1:14" x14ac:dyDescent="0.2">
      <c r="A63" s="20" t="s">
        <v>364</v>
      </c>
      <c r="B63" s="21">
        <v>649</v>
      </c>
      <c r="C63" s="22">
        <v>50.231124999999999</v>
      </c>
      <c r="D63" s="22">
        <v>48.382126</v>
      </c>
      <c r="E63" s="22">
        <v>40.523882999999998</v>
      </c>
      <c r="F63" s="22">
        <v>21.263482</v>
      </c>
      <c r="G63" s="22">
        <v>59.167951000000002</v>
      </c>
      <c r="H63" s="22">
        <v>40.523882999999998</v>
      </c>
      <c r="I63" s="22">
        <v>47.919877</v>
      </c>
      <c r="J63" s="22">
        <v>21.879815000000001</v>
      </c>
      <c r="K63" s="22">
        <v>50.077041999999999</v>
      </c>
      <c r="L63" s="22">
        <v>1.8489979999999999</v>
      </c>
      <c r="M63" s="22">
        <v>2.927581</v>
      </c>
      <c r="N63" s="22">
        <v>2.6194139999999999</v>
      </c>
    </row>
    <row r="64" spans="1:14" x14ac:dyDescent="0.2">
      <c r="A64" s="20" t="s">
        <v>365</v>
      </c>
      <c r="B64" s="21">
        <v>277</v>
      </c>
      <c r="C64" s="22">
        <v>40.072201999999997</v>
      </c>
      <c r="D64" s="22">
        <v>20.216605999999999</v>
      </c>
      <c r="E64" s="22">
        <v>39.711190999999999</v>
      </c>
      <c r="F64" s="22">
        <v>24.909746999999999</v>
      </c>
      <c r="G64" s="22">
        <v>51.98556</v>
      </c>
      <c r="H64" s="22">
        <v>37.184116000000003</v>
      </c>
      <c r="I64" s="22">
        <v>38.267147999999999</v>
      </c>
      <c r="J64" s="22">
        <v>9.7472919999999998</v>
      </c>
      <c r="K64" s="22">
        <v>38.628158999999997</v>
      </c>
      <c r="L64" s="22">
        <v>6.1371840000000004</v>
      </c>
      <c r="M64" s="22">
        <v>5.0541520000000002</v>
      </c>
      <c r="N64" s="22">
        <v>1.083032</v>
      </c>
    </row>
    <row r="65" spans="1:14" x14ac:dyDescent="0.2">
      <c r="A65" s="20" t="s">
        <v>366</v>
      </c>
      <c r="B65" s="21">
        <v>65</v>
      </c>
      <c r="C65" s="22">
        <v>53.846153999999999</v>
      </c>
      <c r="D65" s="22">
        <v>43.076923000000001</v>
      </c>
      <c r="E65" s="22">
        <v>41.538462000000003</v>
      </c>
      <c r="F65" s="22">
        <v>26.153846000000001</v>
      </c>
      <c r="G65" s="22">
        <v>49.230769000000002</v>
      </c>
      <c r="H65" s="22">
        <v>38.461537999999997</v>
      </c>
      <c r="I65" s="22">
        <v>44.615385000000003</v>
      </c>
      <c r="J65" s="22">
        <v>15.384615</v>
      </c>
      <c r="K65" s="22">
        <v>44.615385000000003</v>
      </c>
      <c r="L65" s="22">
        <v>4.6153849999999998</v>
      </c>
      <c r="M65" s="22">
        <v>0</v>
      </c>
      <c r="N65" s="22">
        <v>0</v>
      </c>
    </row>
    <row r="66" spans="1:14" x14ac:dyDescent="0.2">
      <c r="A66" s="9" t="s">
        <v>367</v>
      </c>
      <c r="B66" s="9"/>
      <c r="C66" s="9"/>
      <c r="D66" s="9"/>
      <c r="E66" s="9"/>
      <c r="F66" s="9"/>
      <c r="G66" s="9"/>
      <c r="H66" s="9"/>
      <c r="I66" s="9"/>
      <c r="J66" s="9"/>
      <c r="K66" s="9"/>
      <c r="L66" s="9"/>
      <c r="M66" s="9"/>
      <c r="N66" s="9"/>
    </row>
    <row r="67" spans="1:14" x14ac:dyDescent="0.2">
      <c r="A67" s="20" t="s">
        <v>368</v>
      </c>
      <c r="B67" s="21">
        <v>537</v>
      </c>
      <c r="C67" s="22">
        <v>42.458100999999999</v>
      </c>
      <c r="D67" s="22">
        <v>34.823090999999998</v>
      </c>
      <c r="E67" s="22">
        <v>41.899441000000003</v>
      </c>
      <c r="F67" s="22">
        <v>21.973928999999998</v>
      </c>
      <c r="G67" s="22">
        <v>49.162011</v>
      </c>
      <c r="H67" s="22">
        <v>29.422719000000001</v>
      </c>
      <c r="I67" s="22">
        <v>40.223464</v>
      </c>
      <c r="J67" s="22">
        <v>10.242086</v>
      </c>
      <c r="K67" s="22">
        <v>38.175046999999999</v>
      </c>
      <c r="L67" s="22">
        <v>4.8417130000000004</v>
      </c>
      <c r="M67" s="22">
        <v>3.5381749999999998</v>
      </c>
      <c r="N67" s="22">
        <v>2.2346370000000002</v>
      </c>
    </row>
    <row r="68" spans="1:14" x14ac:dyDescent="0.2">
      <c r="A68" s="20" t="s">
        <v>180</v>
      </c>
      <c r="B68" s="21">
        <v>1667</v>
      </c>
      <c r="C68" s="22">
        <v>53.929214000000002</v>
      </c>
      <c r="D68" s="22">
        <v>41.391722000000001</v>
      </c>
      <c r="E68" s="22">
        <v>33.953209000000001</v>
      </c>
      <c r="F68" s="22">
        <v>18.236353000000001</v>
      </c>
      <c r="G68" s="22">
        <v>58.908217999999998</v>
      </c>
      <c r="H68" s="22">
        <v>40.791842000000003</v>
      </c>
      <c r="I68" s="22">
        <v>49.550089999999997</v>
      </c>
      <c r="J68" s="22">
        <v>18.176365000000001</v>
      </c>
      <c r="K68" s="22">
        <v>49.910018000000001</v>
      </c>
      <c r="L68" s="22">
        <v>2.459508</v>
      </c>
      <c r="M68" s="22">
        <v>2.1595680000000002</v>
      </c>
      <c r="N68" s="22">
        <v>1.679664</v>
      </c>
    </row>
    <row r="69" spans="1:14" x14ac:dyDescent="0.2">
      <c r="A69" s="20" t="s">
        <v>369</v>
      </c>
      <c r="B69" s="21">
        <v>99</v>
      </c>
      <c r="C69" s="22">
        <v>57.575758</v>
      </c>
      <c r="D69" s="22">
        <v>44.444443999999997</v>
      </c>
      <c r="E69" s="22">
        <v>45.454545000000003</v>
      </c>
      <c r="F69" s="22">
        <v>24.242424</v>
      </c>
      <c r="G69" s="22">
        <v>60.606060999999997</v>
      </c>
      <c r="H69" s="22">
        <v>48.484848</v>
      </c>
      <c r="I69" s="22">
        <v>55.555556000000003</v>
      </c>
      <c r="J69" s="22">
        <v>19.191918999999999</v>
      </c>
      <c r="K69" s="22">
        <v>46.464646000000002</v>
      </c>
      <c r="L69" s="22">
        <v>2.0202019999999998</v>
      </c>
      <c r="M69" s="22">
        <v>1.0101009999999999</v>
      </c>
      <c r="N69" s="22">
        <v>2.0202019999999998</v>
      </c>
    </row>
    <row r="70" spans="1:14" x14ac:dyDescent="0.2">
      <c r="A70" s="20" t="s">
        <v>370</v>
      </c>
      <c r="B70" s="21">
        <v>819</v>
      </c>
      <c r="C70" s="22">
        <v>50.793650999999997</v>
      </c>
      <c r="D70" s="22">
        <v>49.572650000000003</v>
      </c>
      <c r="E70" s="22">
        <v>38.827838999999997</v>
      </c>
      <c r="F70" s="22">
        <v>21.001221000000001</v>
      </c>
      <c r="G70" s="22">
        <v>58.119658000000001</v>
      </c>
      <c r="H70" s="22">
        <v>40.781441000000001</v>
      </c>
      <c r="I70" s="22">
        <v>46.520147000000001</v>
      </c>
      <c r="J70" s="22">
        <v>20.390720000000002</v>
      </c>
      <c r="K70" s="22">
        <v>48.595849000000001</v>
      </c>
      <c r="L70" s="22">
        <v>2.1978019999999998</v>
      </c>
      <c r="M70" s="22">
        <v>2.442002</v>
      </c>
      <c r="N70" s="22">
        <v>1.831502</v>
      </c>
    </row>
    <row r="71" spans="1:14" x14ac:dyDescent="0.2">
      <c r="A71" s="20" t="s">
        <v>371</v>
      </c>
      <c r="B71" s="21">
        <v>87</v>
      </c>
      <c r="C71" s="22">
        <v>43.678161000000003</v>
      </c>
      <c r="D71" s="22">
        <v>45.977010999999997</v>
      </c>
      <c r="E71" s="22">
        <v>39.080460000000002</v>
      </c>
      <c r="F71" s="22">
        <v>18.390805</v>
      </c>
      <c r="G71" s="22">
        <v>56.321838999999997</v>
      </c>
      <c r="H71" s="22">
        <v>34.482759000000001</v>
      </c>
      <c r="I71" s="22">
        <v>43.678161000000003</v>
      </c>
      <c r="J71" s="22">
        <v>14.942529</v>
      </c>
      <c r="K71" s="22">
        <v>39.080460000000002</v>
      </c>
      <c r="L71" s="22">
        <v>5.7471259999999997</v>
      </c>
      <c r="M71" s="22">
        <v>5.7471259999999997</v>
      </c>
      <c r="N71" s="22">
        <v>2.298851</v>
      </c>
    </row>
    <row r="72" spans="1:14" x14ac:dyDescent="0.2">
      <c r="A72" s="20" t="s">
        <v>366</v>
      </c>
      <c r="B72" s="21">
        <v>55</v>
      </c>
      <c r="C72" s="22">
        <v>50.909090999999997</v>
      </c>
      <c r="D72" s="22">
        <v>41.818182</v>
      </c>
      <c r="E72" s="22">
        <v>43.636364</v>
      </c>
      <c r="F72" s="22">
        <v>32.727272999999997</v>
      </c>
      <c r="G72" s="22">
        <v>49.090909000000003</v>
      </c>
      <c r="H72" s="22">
        <v>43.636364</v>
      </c>
      <c r="I72" s="22">
        <v>45.454545000000003</v>
      </c>
      <c r="J72" s="22">
        <v>14.545455</v>
      </c>
      <c r="K72" s="22">
        <v>45.454545000000003</v>
      </c>
      <c r="L72" s="22">
        <v>3.6363639999999999</v>
      </c>
      <c r="M72" s="22">
        <v>1.818182</v>
      </c>
      <c r="N72" s="22">
        <v>1.818182</v>
      </c>
    </row>
    <row r="73" spans="1:14" x14ac:dyDescent="0.2">
      <c r="A73" s="9" t="s">
        <v>372</v>
      </c>
      <c r="B73" s="9"/>
      <c r="C73" s="9"/>
      <c r="D73" s="9"/>
      <c r="E73" s="9"/>
      <c r="F73" s="9"/>
      <c r="G73" s="9"/>
      <c r="H73" s="9"/>
      <c r="I73" s="9"/>
      <c r="J73" s="9"/>
      <c r="K73" s="9"/>
      <c r="L73" s="9"/>
      <c r="M73" s="9"/>
      <c r="N73" s="9"/>
    </row>
    <row r="74" spans="1:14" x14ac:dyDescent="0.2">
      <c r="A74" s="20" t="s">
        <v>373</v>
      </c>
      <c r="B74" s="21">
        <v>537</v>
      </c>
      <c r="C74" s="22">
        <v>42.458100999999999</v>
      </c>
      <c r="D74" s="22">
        <v>34.823090999999998</v>
      </c>
      <c r="E74" s="22">
        <v>41.899441000000003</v>
      </c>
      <c r="F74" s="22">
        <v>21.973928999999998</v>
      </c>
      <c r="G74" s="22">
        <v>49.162011</v>
      </c>
      <c r="H74" s="22">
        <v>29.422719000000001</v>
      </c>
      <c r="I74" s="22">
        <v>40.223464</v>
      </c>
      <c r="J74" s="22">
        <v>10.242086</v>
      </c>
      <c r="K74" s="22">
        <v>38.175046999999999</v>
      </c>
      <c r="L74" s="22">
        <v>4.8417130000000004</v>
      </c>
      <c r="M74" s="22">
        <v>3.5381749999999998</v>
      </c>
      <c r="N74" s="22">
        <v>2.2346370000000002</v>
      </c>
    </row>
    <row r="75" spans="1:14" x14ac:dyDescent="0.2">
      <c r="A75" s="20" t="s">
        <v>374</v>
      </c>
      <c r="B75" s="21">
        <v>1329</v>
      </c>
      <c r="C75" s="22">
        <v>52.370202999999997</v>
      </c>
      <c r="D75" s="22">
        <v>39.879609000000002</v>
      </c>
      <c r="E75" s="22">
        <v>36.644092999999998</v>
      </c>
      <c r="F75" s="22">
        <v>19.262602999999999</v>
      </c>
      <c r="G75" s="22">
        <v>60.195636</v>
      </c>
      <c r="H75" s="22">
        <v>39.352896999999999</v>
      </c>
      <c r="I75" s="22">
        <v>47.705041000000001</v>
      </c>
      <c r="J75" s="22">
        <v>17.005267</v>
      </c>
      <c r="K75" s="22">
        <v>48.683219999999999</v>
      </c>
      <c r="L75" s="22">
        <v>2.4078249999999999</v>
      </c>
      <c r="M75" s="22">
        <v>1.881114</v>
      </c>
      <c r="N75" s="22">
        <v>1.6553800000000001</v>
      </c>
    </row>
    <row r="76" spans="1:14" x14ac:dyDescent="0.2">
      <c r="A76" s="20" t="s">
        <v>375</v>
      </c>
      <c r="B76" s="21">
        <v>406</v>
      </c>
      <c r="C76" s="22">
        <v>48.029556999999997</v>
      </c>
      <c r="D76" s="22">
        <v>45.566502</v>
      </c>
      <c r="E76" s="22">
        <v>35.467979999999997</v>
      </c>
      <c r="F76" s="22">
        <v>20.197044000000002</v>
      </c>
      <c r="G76" s="22">
        <v>55.418719000000003</v>
      </c>
      <c r="H76" s="22">
        <v>40.640394000000001</v>
      </c>
      <c r="I76" s="22">
        <v>49.014778</v>
      </c>
      <c r="J76" s="22">
        <v>17.980295999999999</v>
      </c>
      <c r="K76" s="22">
        <v>49.014778</v>
      </c>
      <c r="L76" s="22">
        <v>2.7093600000000002</v>
      </c>
      <c r="M76" s="22">
        <v>2.4630540000000001</v>
      </c>
      <c r="N76" s="22">
        <v>3.2019700000000002</v>
      </c>
    </row>
    <row r="77" spans="1:14" x14ac:dyDescent="0.2">
      <c r="A77" s="20" t="s">
        <v>376</v>
      </c>
      <c r="B77" s="21">
        <v>152</v>
      </c>
      <c r="C77" s="22">
        <v>55.921053000000001</v>
      </c>
      <c r="D77" s="22">
        <v>51.973683999999999</v>
      </c>
      <c r="E77" s="22">
        <v>32.236842000000003</v>
      </c>
      <c r="F77" s="22">
        <v>18.421053000000001</v>
      </c>
      <c r="G77" s="22">
        <v>55.263157999999997</v>
      </c>
      <c r="H77" s="22">
        <v>44.736842000000003</v>
      </c>
      <c r="I77" s="22">
        <v>47.368420999999998</v>
      </c>
      <c r="J77" s="22">
        <v>19.736841999999999</v>
      </c>
      <c r="K77" s="22">
        <v>45.394736999999999</v>
      </c>
      <c r="L77" s="22">
        <v>2.6315789999999999</v>
      </c>
      <c r="M77" s="22">
        <v>5.2631579999999998</v>
      </c>
      <c r="N77" s="22">
        <v>1.3157890000000001</v>
      </c>
    </row>
    <row r="78" spans="1:14" x14ac:dyDescent="0.2">
      <c r="A78" s="20" t="s">
        <v>377</v>
      </c>
      <c r="B78" s="21">
        <v>88</v>
      </c>
      <c r="C78" s="22">
        <v>56.818182</v>
      </c>
      <c r="D78" s="22">
        <v>50</v>
      </c>
      <c r="E78" s="22">
        <v>36.363636</v>
      </c>
      <c r="F78" s="22">
        <v>19.318182</v>
      </c>
      <c r="G78" s="22">
        <v>55.681818</v>
      </c>
      <c r="H78" s="22">
        <v>35.227272999999997</v>
      </c>
      <c r="I78" s="22">
        <v>42.045454999999997</v>
      </c>
      <c r="J78" s="22">
        <v>21.590909</v>
      </c>
      <c r="K78" s="22">
        <v>47.727272999999997</v>
      </c>
      <c r="L78" s="22">
        <v>3.4090910000000001</v>
      </c>
      <c r="M78" s="22">
        <v>1.1363639999999999</v>
      </c>
      <c r="N78" s="22">
        <v>2.2727270000000002</v>
      </c>
    </row>
    <row r="79" spans="1:14" x14ac:dyDescent="0.2">
      <c r="A79" s="20" t="s">
        <v>378</v>
      </c>
      <c r="B79" s="21">
        <v>84</v>
      </c>
      <c r="C79" s="22">
        <v>58.333333000000003</v>
      </c>
      <c r="D79" s="22">
        <v>60.714286000000001</v>
      </c>
      <c r="E79" s="22">
        <v>39.285713999999999</v>
      </c>
      <c r="F79" s="22">
        <v>21.428571000000002</v>
      </c>
      <c r="G79" s="22">
        <v>55.952381000000003</v>
      </c>
      <c r="H79" s="22">
        <v>39.285713999999999</v>
      </c>
      <c r="I79" s="22">
        <v>47.619047999999999</v>
      </c>
      <c r="J79" s="22">
        <v>33.333333000000003</v>
      </c>
      <c r="K79" s="22">
        <v>50</v>
      </c>
      <c r="L79" s="22">
        <v>1.1904760000000001</v>
      </c>
      <c r="M79" s="22">
        <v>2.3809520000000002</v>
      </c>
      <c r="N79" s="22">
        <v>0</v>
      </c>
    </row>
    <row r="80" spans="1:14" x14ac:dyDescent="0.2">
      <c r="A80" s="20" t="s">
        <v>366</v>
      </c>
      <c r="B80" s="21">
        <v>81</v>
      </c>
      <c r="C80" s="22">
        <v>50.617283999999998</v>
      </c>
      <c r="D80" s="22">
        <v>38.271605000000001</v>
      </c>
      <c r="E80" s="22">
        <v>44.444443999999997</v>
      </c>
      <c r="F80" s="22">
        <v>27.160494</v>
      </c>
      <c r="G80" s="22">
        <v>50.617283999999998</v>
      </c>
      <c r="H80" s="22">
        <v>40.740741</v>
      </c>
      <c r="I80" s="22">
        <v>44.444443999999997</v>
      </c>
      <c r="J80" s="22">
        <v>14.814814999999999</v>
      </c>
      <c r="K80" s="22">
        <v>40.740741</v>
      </c>
      <c r="L80" s="22">
        <v>4.9382720000000004</v>
      </c>
      <c r="M80" s="22">
        <v>2.4691360000000002</v>
      </c>
      <c r="N80" s="22">
        <v>1.2345680000000001</v>
      </c>
    </row>
    <row r="81" spans="1:14" x14ac:dyDescent="0.2">
      <c r="A81" s="9" t="s">
        <v>379</v>
      </c>
      <c r="B81" s="9"/>
      <c r="C81" s="9"/>
      <c r="D81" s="9"/>
      <c r="E81" s="9"/>
      <c r="F81" s="9"/>
      <c r="G81" s="9"/>
      <c r="H81" s="9"/>
      <c r="I81" s="9"/>
      <c r="J81" s="9"/>
      <c r="K81" s="9"/>
      <c r="L81" s="9"/>
      <c r="M81" s="9"/>
      <c r="N81" s="9"/>
    </row>
    <row r="82" spans="1:14" x14ac:dyDescent="0.2">
      <c r="A82" s="20" t="s">
        <v>380</v>
      </c>
      <c r="B82" s="21">
        <v>788</v>
      </c>
      <c r="C82" s="22">
        <v>50.253807000000002</v>
      </c>
      <c r="D82" s="22">
        <v>37.817259</v>
      </c>
      <c r="E82" s="22">
        <v>37.690354999999997</v>
      </c>
      <c r="F82" s="22">
        <v>18.274111999999999</v>
      </c>
      <c r="G82" s="22">
        <v>53.553299000000003</v>
      </c>
      <c r="H82" s="22">
        <v>47.081218</v>
      </c>
      <c r="I82" s="22">
        <v>43.401015000000001</v>
      </c>
      <c r="J82" s="22">
        <v>16.751269000000001</v>
      </c>
      <c r="K82" s="22">
        <v>50.126904000000003</v>
      </c>
      <c r="L82" s="22">
        <v>3.426396</v>
      </c>
      <c r="M82" s="22">
        <v>2.538071</v>
      </c>
      <c r="N82" s="22">
        <v>1.6497459999999999</v>
      </c>
    </row>
    <row r="83" spans="1:14" x14ac:dyDescent="0.2">
      <c r="A83" s="20" t="s">
        <v>381</v>
      </c>
      <c r="B83" s="21">
        <v>1824</v>
      </c>
      <c r="C83" s="22">
        <v>50.274123000000003</v>
      </c>
      <c r="D83" s="22">
        <v>42.872807000000002</v>
      </c>
      <c r="E83" s="22">
        <v>37.171053000000001</v>
      </c>
      <c r="F83" s="22">
        <v>20.778509</v>
      </c>
      <c r="G83" s="22">
        <v>57.785088000000002</v>
      </c>
      <c r="H83" s="22">
        <v>33.552632000000003</v>
      </c>
      <c r="I83" s="22">
        <v>47.258772</v>
      </c>
      <c r="J83" s="22">
        <v>16.502192999999998</v>
      </c>
      <c r="K83" s="22">
        <v>44.627192999999998</v>
      </c>
      <c r="L83" s="22">
        <v>2.8508770000000001</v>
      </c>
      <c r="M83" s="22">
        <v>2.5767540000000002</v>
      </c>
      <c r="N83" s="22">
        <v>2.1381579999999998</v>
      </c>
    </row>
    <row r="84" spans="1:14" x14ac:dyDescent="0.2">
      <c r="A84" s="20" t="s">
        <v>366</v>
      </c>
      <c r="B84" s="21">
        <v>65</v>
      </c>
      <c r="C84" s="22">
        <v>47.692307999999997</v>
      </c>
      <c r="D84" s="22">
        <v>41.538462000000003</v>
      </c>
      <c r="E84" s="22">
        <v>47.692307999999997</v>
      </c>
      <c r="F84" s="22">
        <v>27.692308000000001</v>
      </c>
      <c r="G84" s="22">
        <v>52.307692000000003</v>
      </c>
      <c r="H84" s="22">
        <v>43.076923000000001</v>
      </c>
      <c r="I84" s="22">
        <v>46.153846000000001</v>
      </c>
      <c r="J84" s="22">
        <v>15.384615</v>
      </c>
      <c r="K84" s="22">
        <v>43.076923000000001</v>
      </c>
      <c r="L84" s="22">
        <v>3.0769229999999999</v>
      </c>
      <c r="M84" s="22">
        <v>0</v>
      </c>
      <c r="N84" s="22">
        <v>0</v>
      </c>
    </row>
    <row r="85" spans="1:14" x14ac:dyDescent="0.2">
      <c r="A85" s="9" t="s">
        <v>382</v>
      </c>
      <c r="B85" s="9"/>
      <c r="C85" s="9"/>
      <c r="D85" s="9"/>
      <c r="E85" s="9"/>
      <c r="F85" s="9"/>
      <c r="G85" s="9"/>
      <c r="H85" s="9"/>
      <c r="I85" s="9"/>
      <c r="J85" s="9"/>
      <c r="K85" s="9"/>
      <c r="L85" s="9"/>
      <c r="M85" s="9"/>
      <c r="N85" s="9"/>
    </row>
    <row r="86" spans="1:14" x14ac:dyDescent="0.2">
      <c r="A86" s="20" t="s">
        <v>383</v>
      </c>
      <c r="B86" s="21">
        <v>393</v>
      </c>
      <c r="C86" s="22">
        <v>48.091602999999999</v>
      </c>
      <c r="D86" s="22">
        <v>37.659033000000001</v>
      </c>
      <c r="E86" s="22">
        <v>34.351145000000002</v>
      </c>
      <c r="F86" s="22">
        <v>20.610686999999999</v>
      </c>
      <c r="G86" s="22">
        <v>50.127226</v>
      </c>
      <c r="H86" s="22">
        <v>48.600509000000002</v>
      </c>
      <c r="I86" s="22">
        <v>38.422392000000002</v>
      </c>
      <c r="J86" s="22">
        <v>16.030533999999999</v>
      </c>
      <c r="K86" s="22">
        <v>47.582697000000003</v>
      </c>
      <c r="L86" s="22">
        <v>3.3078880000000002</v>
      </c>
      <c r="M86" s="22">
        <v>2.7989820000000001</v>
      </c>
      <c r="N86" s="22">
        <v>1.526718</v>
      </c>
    </row>
    <row r="87" spans="1:14" x14ac:dyDescent="0.2">
      <c r="A87" s="20" t="s">
        <v>181</v>
      </c>
      <c r="B87" s="21">
        <v>1944</v>
      </c>
      <c r="C87" s="22">
        <v>52.006172999999997</v>
      </c>
      <c r="D87" s="22">
        <v>42.592593000000001</v>
      </c>
      <c r="E87" s="22">
        <v>38.528807</v>
      </c>
      <c r="F87" s="22">
        <v>20.010287999999999</v>
      </c>
      <c r="G87" s="22">
        <v>58.384774</v>
      </c>
      <c r="H87" s="22">
        <v>36.059671000000002</v>
      </c>
      <c r="I87" s="22">
        <v>49.537036999999998</v>
      </c>
      <c r="J87" s="22">
        <v>16.615226</v>
      </c>
      <c r="K87" s="22">
        <v>46.656379000000001</v>
      </c>
      <c r="L87" s="22">
        <v>2.829218</v>
      </c>
      <c r="M87" s="22">
        <v>2.2119339999999998</v>
      </c>
      <c r="N87" s="22">
        <v>2.2119339999999998</v>
      </c>
    </row>
    <row r="88" spans="1:14" x14ac:dyDescent="0.2">
      <c r="A88" s="20" t="s">
        <v>182</v>
      </c>
      <c r="B88" s="21">
        <v>38</v>
      </c>
      <c r="C88" s="22">
        <v>39.473683999999999</v>
      </c>
      <c r="D88" s="22">
        <v>44.736842000000003</v>
      </c>
      <c r="E88" s="22">
        <v>28.947368000000001</v>
      </c>
      <c r="F88" s="22">
        <v>13.157895</v>
      </c>
      <c r="G88" s="22">
        <v>63.157895000000003</v>
      </c>
      <c r="H88" s="22">
        <v>36.842104999999997</v>
      </c>
      <c r="I88" s="22">
        <v>28.947368000000001</v>
      </c>
      <c r="J88" s="22">
        <v>15.789474</v>
      </c>
      <c r="K88" s="22">
        <v>42.105263000000001</v>
      </c>
      <c r="L88" s="22">
        <v>2.6315789999999999</v>
      </c>
      <c r="M88" s="22">
        <v>5.2631579999999998</v>
      </c>
      <c r="N88" s="22">
        <v>0</v>
      </c>
    </row>
    <row r="89" spans="1:14" x14ac:dyDescent="0.2">
      <c r="A89" s="20" t="s">
        <v>384</v>
      </c>
      <c r="B89" s="21">
        <v>36</v>
      </c>
      <c r="C89" s="22">
        <v>44.444443999999997</v>
      </c>
      <c r="D89" s="22">
        <v>52.777777999999998</v>
      </c>
      <c r="E89" s="22">
        <v>33.333333000000003</v>
      </c>
      <c r="F89" s="22">
        <v>38.888888999999999</v>
      </c>
      <c r="G89" s="22">
        <v>63.888888999999999</v>
      </c>
      <c r="H89" s="22">
        <v>36.111111000000001</v>
      </c>
      <c r="I89" s="22">
        <v>38.888888999999999</v>
      </c>
      <c r="J89" s="22">
        <v>11.111110999999999</v>
      </c>
      <c r="K89" s="22">
        <v>47.222222000000002</v>
      </c>
      <c r="L89" s="22">
        <v>2.7777780000000001</v>
      </c>
      <c r="M89" s="22">
        <v>0</v>
      </c>
      <c r="N89" s="22">
        <v>0</v>
      </c>
    </row>
    <row r="90" spans="1:14" x14ac:dyDescent="0.2">
      <c r="A90" s="20" t="s">
        <v>183</v>
      </c>
      <c r="B90" s="21">
        <v>53</v>
      </c>
      <c r="C90" s="22">
        <v>49.056604</v>
      </c>
      <c r="D90" s="22">
        <v>47.169811000000003</v>
      </c>
      <c r="E90" s="22">
        <v>16.981131999999999</v>
      </c>
      <c r="F90" s="22">
        <v>18.867925</v>
      </c>
      <c r="G90" s="22">
        <v>58.490566000000001</v>
      </c>
      <c r="H90" s="22">
        <v>47.169811000000003</v>
      </c>
      <c r="I90" s="22">
        <v>45.283019000000003</v>
      </c>
      <c r="J90" s="22">
        <v>28.301887000000001</v>
      </c>
      <c r="K90" s="22">
        <v>64.150942999999998</v>
      </c>
      <c r="L90" s="22">
        <v>1.886792</v>
      </c>
      <c r="M90" s="22">
        <v>1.886792</v>
      </c>
      <c r="N90" s="22">
        <v>1.886792</v>
      </c>
    </row>
    <row r="91" spans="1:14" x14ac:dyDescent="0.2">
      <c r="A91" s="20" t="s">
        <v>385</v>
      </c>
      <c r="B91" s="21">
        <v>22</v>
      </c>
      <c r="C91" s="22">
        <v>31.818182</v>
      </c>
      <c r="D91" s="22">
        <v>36.363636</v>
      </c>
      <c r="E91" s="22">
        <v>45.454545000000003</v>
      </c>
      <c r="F91" s="22">
        <v>9.0909089999999999</v>
      </c>
      <c r="G91" s="22">
        <v>40.909090999999997</v>
      </c>
      <c r="H91" s="22">
        <v>22.727273</v>
      </c>
      <c r="I91" s="22">
        <v>18.181818</v>
      </c>
      <c r="J91" s="22">
        <v>31.818182</v>
      </c>
      <c r="K91" s="22">
        <v>45.454545000000003</v>
      </c>
      <c r="L91" s="22">
        <v>4.5454549999999996</v>
      </c>
      <c r="M91" s="22">
        <v>4.5454549999999996</v>
      </c>
      <c r="N91" s="22">
        <v>4.5454549999999996</v>
      </c>
    </row>
    <row r="92" spans="1:14" x14ac:dyDescent="0.2">
      <c r="A92" s="20" t="s">
        <v>386</v>
      </c>
      <c r="B92" s="21">
        <v>32</v>
      </c>
      <c r="C92" s="22">
        <v>25</v>
      </c>
      <c r="D92" s="22">
        <v>15.625</v>
      </c>
      <c r="E92" s="22">
        <v>56.25</v>
      </c>
      <c r="F92" s="22">
        <v>9.375</v>
      </c>
      <c r="G92" s="22">
        <v>34.375</v>
      </c>
      <c r="H92" s="22">
        <v>15.625</v>
      </c>
      <c r="I92" s="22">
        <v>12.5</v>
      </c>
      <c r="J92" s="22">
        <v>6.25</v>
      </c>
      <c r="K92" s="22">
        <v>25</v>
      </c>
      <c r="L92" s="22">
        <v>6.25</v>
      </c>
      <c r="M92" s="22">
        <v>6.25</v>
      </c>
      <c r="N92" s="22">
        <v>0</v>
      </c>
    </row>
    <row r="93" spans="1:14" x14ac:dyDescent="0.2">
      <c r="A93" s="20" t="s">
        <v>387</v>
      </c>
      <c r="B93" s="21">
        <v>9</v>
      </c>
      <c r="C93" s="22">
        <v>55.555556000000003</v>
      </c>
      <c r="D93" s="22">
        <v>44.444443999999997</v>
      </c>
      <c r="E93" s="22">
        <v>11.111110999999999</v>
      </c>
      <c r="F93" s="22">
        <v>11.111110999999999</v>
      </c>
      <c r="G93" s="22">
        <v>66.666667000000004</v>
      </c>
      <c r="H93" s="22">
        <v>33.333333000000003</v>
      </c>
      <c r="I93" s="22">
        <v>44.444443999999997</v>
      </c>
      <c r="J93" s="22">
        <v>33.333333000000003</v>
      </c>
      <c r="K93" s="22">
        <v>22.222221999999999</v>
      </c>
      <c r="L93" s="22">
        <v>0</v>
      </c>
      <c r="M93" s="22">
        <v>11.111110999999999</v>
      </c>
      <c r="N93" s="22">
        <v>0</v>
      </c>
    </row>
    <row r="94" spans="1:14" x14ac:dyDescent="0.2">
      <c r="A94" s="20" t="s">
        <v>366</v>
      </c>
      <c r="B94" s="21">
        <v>150</v>
      </c>
      <c r="C94" s="22">
        <v>44.666666999999997</v>
      </c>
      <c r="D94" s="22">
        <v>35.333333000000003</v>
      </c>
      <c r="E94" s="22">
        <v>40.666666999999997</v>
      </c>
      <c r="F94" s="22">
        <v>24</v>
      </c>
      <c r="G94" s="22">
        <v>49.333333000000003</v>
      </c>
      <c r="H94" s="22">
        <v>36</v>
      </c>
      <c r="I94" s="22">
        <v>39.333333000000003</v>
      </c>
      <c r="J94" s="22">
        <v>13.333333</v>
      </c>
      <c r="K94" s="22">
        <v>37.333333000000003</v>
      </c>
      <c r="L94" s="22">
        <v>4.6666670000000003</v>
      </c>
      <c r="M94" s="22">
        <v>4</v>
      </c>
      <c r="N94" s="22">
        <v>0.66666700000000001</v>
      </c>
    </row>
    <row r="95" spans="1:14" x14ac:dyDescent="0.2">
      <c r="A95" s="9" t="s">
        <v>388</v>
      </c>
      <c r="B95" s="9"/>
      <c r="C95" s="9"/>
      <c r="D95" s="9"/>
      <c r="E95" s="9"/>
      <c r="F95" s="9"/>
      <c r="G95" s="9"/>
      <c r="H95" s="9"/>
      <c r="I95" s="9"/>
      <c r="J95" s="9"/>
      <c r="K95" s="9"/>
      <c r="L95" s="9"/>
      <c r="M95" s="9"/>
      <c r="N95" s="9"/>
    </row>
    <row r="96" spans="1:14" x14ac:dyDescent="0.2">
      <c r="A96" s="20" t="s">
        <v>184</v>
      </c>
      <c r="B96" s="21">
        <v>54</v>
      </c>
      <c r="C96" s="22">
        <v>33.333333000000003</v>
      </c>
      <c r="D96" s="22">
        <v>25.925926</v>
      </c>
      <c r="E96" s="22">
        <v>50</v>
      </c>
      <c r="F96" s="22">
        <v>14.814814999999999</v>
      </c>
      <c r="G96" s="22">
        <v>35.185184999999997</v>
      </c>
      <c r="H96" s="22">
        <v>37.037036999999998</v>
      </c>
      <c r="I96" s="22">
        <v>20.370370000000001</v>
      </c>
      <c r="J96" s="22">
        <v>16.666667</v>
      </c>
      <c r="K96" s="22">
        <v>29.629629999999999</v>
      </c>
      <c r="L96" s="22">
        <v>7.4074070000000001</v>
      </c>
      <c r="M96" s="22">
        <v>5.5555560000000002</v>
      </c>
      <c r="N96" s="22">
        <v>1.8518520000000001</v>
      </c>
    </row>
    <row r="97" spans="1:14" x14ac:dyDescent="0.2">
      <c r="A97" s="20" t="s">
        <v>185</v>
      </c>
      <c r="B97" s="21">
        <v>196</v>
      </c>
      <c r="C97" s="22">
        <v>46.938775999999997</v>
      </c>
      <c r="D97" s="22">
        <v>40.306122000000002</v>
      </c>
      <c r="E97" s="22">
        <v>46.938775999999997</v>
      </c>
      <c r="F97" s="22">
        <v>23.979592</v>
      </c>
      <c r="G97" s="22">
        <v>49.489795999999998</v>
      </c>
      <c r="H97" s="22">
        <v>33.673468999999997</v>
      </c>
      <c r="I97" s="22">
        <v>33.163265000000003</v>
      </c>
      <c r="J97" s="22">
        <v>10.204082</v>
      </c>
      <c r="K97" s="22">
        <v>33.673468999999997</v>
      </c>
      <c r="L97" s="22">
        <v>6.1224489999999996</v>
      </c>
      <c r="M97" s="22">
        <v>3.0612240000000002</v>
      </c>
      <c r="N97" s="22">
        <v>2.040816</v>
      </c>
    </row>
    <row r="98" spans="1:14" x14ac:dyDescent="0.2">
      <c r="A98" s="20" t="s">
        <v>186</v>
      </c>
      <c r="B98" s="21">
        <v>310</v>
      </c>
      <c r="C98" s="22">
        <v>46.774194000000001</v>
      </c>
      <c r="D98" s="22">
        <v>37.741934999999998</v>
      </c>
      <c r="E98" s="22">
        <v>45.806452</v>
      </c>
      <c r="F98" s="22">
        <v>18.709676999999999</v>
      </c>
      <c r="G98" s="22">
        <v>53.548386999999998</v>
      </c>
      <c r="H98" s="22">
        <v>28.064516000000001</v>
      </c>
      <c r="I98" s="22">
        <v>44.516128999999999</v>
      </c>
      <c r="J98" s="22">
        <v>11.290323000000001</v>
      </c>
      <c r="K98" s="22">
        <v>37.419355000000003</v>
      </c>
      <c r="L98" s="22">
        <v>3.548387</v>
      </c>
      <c r="M98" s="22">
        <v>2.2580650000000002</v>
      </c>
      <c r="N98" s="22">
        <v>2.2580650000000002</v>
      </c>
    </row>
    <row r="99" spans="1:14" x14ac:dyDescent="0.2">
      <c r="A99" s="20" t="s">
        <v>187</v>
      </c>
      <c r="B99" s="21">
        <v>385</v>
      </c>
      <c r="C99" s="22">
        <v>47.792208000000002</v>
      </c>
      <c r="D99" s="22">
        <v>37.922077999999999</v>
      </c>
      <c r="E99" s="22">
        <v>46.493505999999996</v>
      </c>
      <c r="F99" s="22">
        <v>17.402597</v>
      </c>
      <c r="G99" s="22">
        <v>55.584415999999997</v>
      </c>
      <c r="H99" s="22">
        <v>36.363636</v>
      </c>
      <c r="I99" s="22">
        <v>41.038961</v>
      </c>
      <c r="J99" s="22">
        <v>16.363636</v>
      </c>
      <c r="K99" s="22">
        <v>39.220779</v>
      </c>
      <c r="L99" s="22">
        <v>2.8571430000000002</v>
      </c>
      <c r="M99" s="22">
        <v>1.5584420000000001</v>
      </c>
      <c r="N99" s="22">
        <v>2.8571430000000002</v>
      </c>
    </row>
    <row r="100" spans="1:14" x14ac:dyDescent="0.2">
      <c r="A100" s="20" t="s">
        <v>188</v>
      </c>
      <c r="B100" s="21">
        <v>361</v>
      </c>
      <c r="C100" s="22">
        <v>54.016620000000003</v>
      </c>
      <c r="D100" s="22">
        <v>43.490304999999999</v>
      </c>
      <c r="E100" s="22">
        <v>37.119114000000003</v>
      </c>
      <c r="F100" s="22">
        <v>19.944597999999999</v>
      </c>
      <c r="G100" s="22">
        <v>60.664819999999999</v>
      </c>
      <c r="H100" s="22">
        <v>38.504154999999997</v>
      </c>
      <c r="I100" s="22">
        <v>49.861496000000002</v>
      </c>
      <c r="J100" s="22">
        <v>18.282547999999998</v>
      </c>
      <c r="K100" s="22">
        <v>53.185595999999997</v>
      </c>
      <c r="L100" s="22">
        <v>2.4930750000000002</v>
      </c>
      <c r="M100" s="22">
        <v>1.108033</v>
      </c>
      <c r="N100" s="22">
        <v>1.9390579999999999</v>
      </c>
    </row>
    <row r="101" spans="1:14" x14ac:dyDescent="0.2">
      <c r="A101" s="20" t="s">
        <v>189</v>
      </c>
      <c r="B101" s="21">
        <v>315</v>
      </c>
      <c r="C101" s="22">
        <v>52.698413000000002</v>
      </c>
      <c r="D101" s="22">
        <v>41.269841</v>
      </c>
      <c r="E101" s="22">
        <v>32.063491999999997</v>
      </c>
      <c r="F101" s="22">
        <v>22.539683</v>
      </c>
      <c r="G101" s="22">
        <v>60</v>
      </c>
      <c r="H101" s="22">
        <v>40.317459999999997</v>
      </c>
      <c r="I101" s="22">
        <v>55.873016</v>
      </c>
      <c r="J101" s="22">
        <v>14.603175</v>
      </c>
      <c r="K101" s="22">
        <v>54.603175</v>
      </c>
      <c r="L101" s="22">
        <v>2.5396830000000001</v>
      </c>
      <c r="M101" s="22">
        <v>1.9047620000000001</v>
      </c>
      <c r="N101" s="22">
        <v>1.9047620000000001</v>
      </c>
    </row>
    <row r="102" spans="1:14" x14ac:dyDescent="0.2">
      <c r="A102" s="20" t="s">
        <v>190</v>
      </c>
      <c r="B102" s="21">
        <v>364</v>
      </c>
      <c r="C102" s="22">
        <v>49.725275000000003</v>
      </c>
      <c r="D102" s="22">
        <v>40.384614999999997</v>
      </c>
      <c r="E102" s="22">
        <v>32.692307999999997</v>
      </c>
      <c r="F102" s="22">
        <v>20.879121000000001</v>
      </c>
      <c r="G102" s="22">
        <v>57.142856999999999</v>
      </c>
      <c r="H102" s="22">
        <v>46.703296999999999</v>
      </c>
      <c r="I102" s="22">
        <v>52.472526999999999</v>
      </c>
      <c r="J102" s="22">
        <v>20.054945</v>
      </c>
      <c r="K102" s="22">
        <v>51.373626000000002</v>
      </c>
      <c r="L102" s="22">
        <v>1.648352</v>
      </c>
      <c r="M102" s="22">
        <v>1.9230769999999999</v>
      </c>
      <c r="N102" s="22">
        <v>1.0989009999999999</v>
      </c>
    </row>
    <row r="103" spans="1:14" x14ac:dyDescent="0.2">
      <c r="A103" s="20" t="s">
        <v>191</v>
      </c>
      <c r="B103" s="21">
        <v>267</v>
      </c>
      <c r="C103" s="22">
        <v>56.179774999999999</v>
      </c>
      <c r="D103" s="22">
        <v>47.565542999999998</v>
      </c>
      <c r="E103" s="22">
        <v>31.086141999999999</v>
      </c>
      <c r="F103" s="22">
        <v>19.850186999999998</v>
      </c>
      <c r="G103" s="22">
        <v>63.295879999999997</v>
      </c>
      <c r="H103" s="22">
        <v>40.074905999999999</v>
      </c>
      <c r="I103" s="22">
        <v>48.314607000000002</v>
      </c>
      <c r="J103" s="22">
        <v>20.224719</v>
      </c>
      <c r="K103" s="22">
        <v>55.805242999999997</v>
      </c>
      <c r="L103" s="22">
        <v>1.8726590000000001</v>
      </c>
      <c r="M103" s="22">
        <v>2.6217229999999998</v>
      </c>
      <c r="N103" s="22">
        <v>1.8726590000000001</v>
      </c>
    </row>
    <row r="104" spans="1:14" x14ac:dyDescent="0.2">
      <c r="A104" s="20" t="s">
        <v>192</v>
      </c>
      <c r="B104" s="21">
        <v>90</v>
      </c>
      <c r="C104" s="22">
        <v>57.777777999999998</v>
      </c>
      <c r="D104" s="22">
        <v>52.222222000000002</v>
      </c>
      <c r="E104" s="22">
        <v>25.555555999999999</v>
      </c>
      <c r="F104" s="22">
        <v>16.666667</v>
      </c>
      <c r="G104" s="22">
        <v>66.666667000000004</v>
      </c>
      <c r="H104" s="22">
        <v>52.222222000000002</v>
      </c>
      <c r="I104" s="22">
        <v>53.333333000000003</v>
      </c>
      <c r="J104" s="22">
        <v>18.888888999999999</v>
      </c>
      <c r="K104" s="22">
        <v>52.222222000000002</v>
      </c>
      <c r="L104" s="22">
        <v>1.111111</v>
      </c>
      <c r="M104" s="22">
        <v>1.111111</v>
      </c>
      <c r="N104" s="22">
        <v>0</v>
      </c>
    </row>
    <row r="105" spans="1:14" x14ac:dyDescent="0.2">
      <c r="A105" s="20" t="s">
        <v>193</v>
      </c>
      <c r="B105" s="21">
        <v>94</v>
      </c>
      <c r="C105" s="22">
        <v>59.574468000000003</v>
      </c>
      <c r="D105" s="22">
        <v>61.702128000000002</v>
      </c>
      <c r="E105" s="22">
        <v>22.340426000000001</v>
      </c>
      <c r="F105" s="22">
        <v>25.531915000000001</v>
      </c>
      <c r="G105" s="22">
        <v>58.510638</v>
      </c>
      <c r="H105" s="22">
        <v>46.808511000000003</v>
      </c>
      <c r="I105" s="22">
        <v>55.319149000000003</v>
      </c>
      <c r="J105" s="22">
        <v>26.595745000000001</v>
      </c>
      <c r="K105" s="22">
        <v>55.319149000000003</v>
      </c>
      <c r="L105" s="22">
        <v>0</v>
      </c>
      <c r="M105" s="22">
        <v>5.3191490000000003</v>
      </c>
      <c r="N105" s="22">
        <v>0</v>
      </c>
    </row>
    <row r="106" spans="1:14" x14ac:dyDescent="0.2">
      <c r="A106" s="20" t="s">
        <v>389</v>
      </c>
      <c r="B106" s="21">
        <v>47</v>
      </c>
      <c r="C106" s="22">
        <v>31.914894</v>
      </c>
      <c r="D106" s="22">
        <v>29.787234000000002</v>
      </c>
      <c r="E106" s="22">
        <v>40.425531999999997</v>
      </c>
      <c r="F106" s="22">
        <v>14.893617000000001</v>
      </c>
      <c r="G106" s="22">
        <v>27.659573999999999</v>
      </c>
      <c r="H106" s="22">
        <v>25.531915000000001</v>
      </c>
      <c r="I106" s="22">
        <v>23.404254999999999</v>
      </c>
      <c r="J106" s="22">
        <v>10.638298000000001</v>
      </c>
      <c r="K106" s="22">
        <v>36.170212999999997</v>
      </c>
      <c r="L106" s="22">
        <v>8.5106380000000001</v>
      </c>
      <c r="M106" s="22">
        <v>10.638298000000001</v>
      </c>
      <c r="N106" s="22">
        <v>0</v>
      </c>
    </row>
    <row r="107" spans="1:14" x14ac:dyDescent="0.2">
      <c r="A107" s="20" t="s">
        <v>366</v>
      </c>
      <c r="B107" s="21">
        <v>194</v>
      </c>
      <c r="C107" s="22">
        <v>46.391753000000001</v>
      </c>
      <c r="D107" s="22">
        <v>36.597937999999999</v>
      </c>
      <c r="E107" s="22">
        <v>34.020619000000003</v>
      </c>
      <c r="F107" s="22">
        <v>22.164947999999999</v>
      </c>
      <c r="G107" s="22">
        <v>52.061855999999999</v>
      </c>
      <c r="H107" s="22">
        <v>26.804124000000002</v>
      </c>
      <c r="I107" s="22">
        <v>38.659793999999998</v>
      </c>
      <c r="J107" s="22">
        <v>15.463918</v>
      </c>
      <c r="K107" s="22">
        <v>37.113402000000001</v>
      </c>
      <c r="L107" s="22">
        <v>5.1546390000000004</v>
      </c>
      <c r="M107" s="22">
        <v>5.1546390000000004</v>
      </c>
      <c r="N107" s="22">
        <v>3.608247</v>
      </c>
    </row>
    <row r="108" spans="1:14" x14ac:dyDescent="0.2">
      <c r="A108" s="9" t="s">
        <v>390</v>
      </c>
      <c r="B108" s="9"/>
      <c r="C108" s="9"/>
      <c r="D108" s="9"/>
      <c r="E108" s="9"/>
      <c r="F108" s="9"/>
      <c r="G108" s="9"/>
      <c r="H108" s="9"/>
      <c r="I108" s="9"/>
      <c r="J108" s="9"/>
      <c r="K108" s="9"/>
      <c r="L108" s="9"/>
      <c r="M108" s="9"/>
      <c r="N108" s="9"/>
    </row>
    <row r="109" spans="1:14" x14ac:dyDescent="0.2">
      <c r="A109" s="20" t="s">
        <v>391</v>
      </c>
      <c r="B109" s="21">
        <v>633</v>
      </c>
      <c r="C109" s="22">
        <v>45.181674999999998</v>
      </c>
      <c r="D109" s="22">
        <v>37.914692000000002</v>
      </c>
      <c r="E109" s="22">
        <v>40.442337999999999</v>
      </c>
      <c r="F109" s="22">
        <v>21.011057999999998</v>
      </c>
      <c r="G109" s="22">
        <v>54.344391999999999</v>
      </c>
      <c r="H109" s="22">
        <v>39.652448999999997</v>
      </c>
      <c r="I109" s="22">
        <v>43.443917999999996</v>
      </c>
      <c r="J109" s="22">
        <v>13.270142</v>
      </c>
      <c r="K109" s="22">
        <v>50.236967</v>
      </c>
      <c r="L109" s="22">
        <v>2.8436020000000002</v>
      </c>
      <c r="M109" s="22">
        <v>2.8436020000000002</v>
      </c>
      <c r="N109" s="22">
        <v>1.2638229999999999</v>
      </c>
    </row>
    <row r="110" spans="1:14" x14ac:dyDescent="0.2">
      <c r="A110" s="20" t="s">
        <v>392</v>
      </c>
      <c r="B110" s="21">
        <v>1123</v>
      </c>
      <c r="C110" s="22">
        <v>49.154052</v>
      </c>
      <c r="D110" s="22">
        <v>40.071238000000001</v>
      </c>
      <c r="E110" s="22">
        <v>34.728406</v>
      </c>
      <c r="F110" s="22">
        <v>19.056100000000001</v>
      </c>
      <c r="G110" s="22">
        <v>55.832591000000001</v>
      </c>
      <c r="H110" s="22">
        <v>37.756011000000001</v>
      </c>
      <c r="I110" s="22">
        <v>44.523598</v>
      </c>
      <c r="J110" s="22">
        <v>15.672306000000001</v>
      </c>
      <c r="K110" s="22">
        <v>45.146928000000003</v>
      </c>
      <c r="L110" s="22">
        <v>2.9385569999999999</v>
      </c>
      <c r="M110" s="22">
        <v>2.6714159999999998</v>
      </c>
      <c r="N110" s="22">
        <v>1.691897</v>
      </c>
    </row>
    <row r="111" spans="1:14" x14ac:dyDescent="0.2">
      <c r="A111" s="20" t="s">
        <v>393</v>
      </c>
      <c r="B111" s="21">
        <v>660</v>
      </c>
      <c r="C111" s="22">
        <v>53.333333000000003</v>
      </c>
      <c r="D111" s="22">
        <v>43.181818</v>
      </c>
      <c r="E111" s="22">
        <v>38.939394</v>
      </c>
      <c r="F111" s="22">
        <v>21.363636</v>
      </c>
      <c r="G111" s="22">
        <v>57.878788</v>
      </c>
      <c r="H111" s="22">
        <v>38.030303000000004</v>
      </c>
      <c r="I111" s="22">
        <v>49.69697</v>
      </c>
      <c r="J111" s="22">
        <v>19.242424</v>
      </c>
      <c r="K111" s="22">
        <v>45.606060999999997</v>
      </c>
      <c r="L111" s="22">
        <v>3.3333330000000001</v>
      </c>
      <c r="M111" s="22">
        <v>1.969697</v>
      </c>
      <c r="N111" s="22">
        <v>2.7272729999999998</v>
      </c>
    </row>
    <row r="112" spans="1:14" x14ac:dyDescent="0.2">
      <c r="A112" s="20" t="s">
        <v>394</v>
      </c>
      <c r="B112" s="21">
        <v>261</v>
      </c>
      <c r="C112" s="22">
        <v>59.003830999999998</v>
      </c>
      <c r="D112" s="22">
        <v>50.574713000000003</v>
      </c>
      <c r="E112" s="22">
        <v>39.463602000000002</v>
      </c>
      <c r="F112" s="22">
        <v>20.306512999999999</v>
      </c>
      <c r="G112" s="22">
        <v>60.153257000000004</v>
      </c>
      <c r="H112" s="22">
        <v>32.567050000000002</v>
      </c>
      <c r="I112" s="22">
        <v>50.191571000000003</v>
      </c>
      <c r="J112" s="22">
        <v>21.455939000000001</v>
      </c>
      <c r="K112" s="22">
        <v>42.528736000000002</v>
      </c>
      <c r="L112" s="22">
        <v>3.065134</v>
      </c>
      <c r="M112" s="22">
        <v>2.298851</v>
      </c>
      <c r="N112" s="22">
        <v>2.6819920000000002</v>
      </c>
    </row>
    <row r="113" spans="1:14" x14ac:dyDescent="0.2">
      <c r="A113" s="9" t="s">
        <v>395</v>
      </c>
      <c r="B113" s="9"/>
      <c r="C113" s="9"/>
      <c r="D113" s="9"/>
      <c r="E113" s="9"/>
      <c r="F113" s="9"/>
      <c r="G113" s="9"/>
      <c r="H113" s="9"/>
      <c r="I113" s="9"/>
      <c r="J113" s="9"/>
      <c r="K113" s="9"/>
      <c r="L113" s="9"/>
      <c r="M113" s="9"/>
      <c r="N113" s="9"/>
    </row>
    <row r="114" spans="1:14" x14ac:dyDescent="0.2">
      <c r="A114" s="20" t="s">
        <v>396</v>
      </c>
      <c r="B114" s="21">
        <v>329</v>
      </c>
      <c r="C114" s="22">
        <v>49.240122</v>
      </c>
      <c r="D114" s="22">
        <v>35.562309999999997</v>
      </c>
      <c r="E114" s="22">
        <v>40.121580999999999</v>
      </c>
      <c r="F114" s="22">
        <v>20.668693000000001</v>
      </c>
      <c r="G114" s="22">
        <v>51.671733000000003</v>
      </c>
      <c r="H114" s="22">
        <v>31.306991</v>
      </c>
      <c r="I114" s="22">
        <v>43.768996999999999</v>
      </c>
      <c r="J114" s="22">
        <v>20.060790000000001</v>
      </c>
      <c r="K114" s="22">
        <v>35.258358999999999</v>
      </c>
      <c r="L114" s="22">
        <v>4.2553190000000001</v>
      </c>
      <c r="M114" s="22">
        <v>3.6474160000000002</v>
      </c>
      <c r="N114" s="22">
        <v>1.8237080000000001</v>
      </c>
    </row>
    <row r="115" spans="1:14" x14ac:dyDescent="0.2">
      <c r="A115" s="20" t="s">
        <v>397</v>
      </c>
      <c r="B115" s="21">
        <v>828</v>
      </c>
      <c r="C115" s="22">
        <v>49.033816000000002</v>
      </c>
      <c r="D115" s="22">
        <v>40.338163999999999</v>
      </c>
      <c r="E115" s="22">
        <v>37.560386000000001</v>
      </c>
      <c r="F115" s="22">
        <v>21.135266000000001</v>
      </c>
      <c r="G115" s="22">
        <v>57.608696000000002</v>
      </c>
      <c r="H115" s="22">
        <v>41.908213000000003</v>
      </c>
      <c r="I115" s="22">
        <v>47.463768000000002</v>
      </c>
      <c r="J115" s="22">
        <v>15.700483</v>
      </c>
      <c r="K115" s="22">
        <v>52.415458999999998</v>
      </c>
      <c r="L115" s="22">
        <v>3.0193240000000001</v>
      </c>
      <c r="M115" s="22">
        <v>2.05314</v>
      </c>
      <c r="N115" s="22">
        <v>1.4492750000000001</v>
      </c>
    </row>
    <row r="116" spans="1:14" x14ac:dyDescent="0.2">
      <c r="A116" s="20" t="s">
        <v>879</v>
      </c>
      <c r="B116" s="21">
        <v>499</v>
      </c>
      <c r="C116" s="22">
        <v>57.314628999999996</v>
      </c>
      <c r="D116" s="22">
        <v>46.893788000000001</v>
      </c>
      <c r="E116" s="22">
        <v>37.675350999999999</v>
      </c>
      <c r="F116" s="22">
        <v>20.841683</v>
      </c>
      <c r="G116" s="22">
        <v>54.909820000000003</v>
      </c>
      <c r="H116" s="22">
        <v>37.675350999999999</v>
      </c>
      <c r="I116" s="22">
        <v>47.895792</v>
      </c>
      <c r="J116" s="22">
        <v>18.036072000000001</v>
      </c>
      <c r="K116" s="22">
        <v>44.889780000000002</v>
      </c>
      <c r="L116" s="22">
        <v>1.803607</v>
      </c>
      <c r="M116" s="22">
        <v>1.803607</v>
      </c>
      <c r="N116" s="22">
        <v>2.60521</v>
      </c>
    </row>
    <row r="117" spans="1:14" x14ac:dyDescent="0.2">
      <c r="A117" s="20" t="s">
        <v>398</v>
      </c>
      <c r="B117" s="21">
        <v>468</v>
      </c>
      <c r="C117" s="22">
        <v>45.085470000000001</v>
      </c>
      <c r="D117" s="22">
        <v>41.239316000000002</v>
      </c>
      <c r="E117" s="22">
        <v>38.461537999999997</v>
      </c>
      <c r="F117" s="22">
        <v>19.871794999999999</v>
      </c>
      <c r="G117" s="22">
        <v>61.324786000000003</v>
      </c>
      <c r="H117" s="22">
        <v>34.829059999999998</v>
      </c>
      <c r="I117" s="22">
        <v>43.803418999999998</v>
      </c>
      <c r="J117" s="22">
        <v>14.316238999999999</v>
      </c>
      <c r="K117" s="22">
        <v>45.299145000000003</v>
      </c>
      <c r="L117" s="22">
        <v>2.7777780000000001</v>
      </c>
      <c r="M117" s="22">
        <v>2.9914529999999999</v>
      </c>
      <c r="N117" s="22">
        <v>1.9230769999999999</v>
      </c>
    </row>
    <row r="118" spans="1:14" x14ac:dyDescent="0.2">
      <c r="A118" s="20" t="s">
        <v>399</v>
      </c>
      <c r="B118" s="21">
        <v>257</v>
      </c>
      <c r="C118" s="22">
        <v>50.972763</v>
      </c>
      <c r="D118" s="22">
        <v>43.190660999999999</v>
      </c>
      <c r="E118" s="22">
        <v>33.073929999999997</v>
      </c>
      <c r="F118" s="22">
        <v>17.509727999999999</v>
      </c>
      <c r="G118" s="22">
        <v>54.863813</v>
      </c>
      <c r="H118" s="22">
        <v>35.797665000000002</v>
      </c>
      <c r="I118" s="22">
        <v>47.081712000000003</v>
      </c>
      <c r="J118" s="22">
        <v>15.564202</v>
      </c>
      <c r="K118" s="22">
        <v>42.801555999999998</v>
      </c>
      <c r="L118" s="22">
        <v>1.5564199999999999</v>
      </c>
      <c r="M118" s="22">
        <v>1.9455249999999999</v>
      </c>
      <c r="N118" s="22">
        <v>1.9455249999999999</v>
      </c>
    </row>
    <row r="119" spans="1:14" x14ac:dyDescent="0.2">
      <c r="A119" s="20" t="s">
        <v>400</v>
      </c>
      <c r="B119" s="21">
        <v>296</v>
      </c>
      <c r="C119" s="22">
        <v>50</v>
      </c>
      <c r="D119" s="22">
        <v>39.864865000000002</v>
      </c>
      <c r="E119" s="22">
        <v>37.162162000000002</v>
      </c>
      <c r="F119" s="22">
        <v>18.918918999999999</v>
      </c>
      <c r="G119" s="22">
        <v>54.391891999999999</v>
      </c>
      <c r="H119" s="22">
        <v>39.864865000000002</v>
      </c>
      <c r="I119" s="22">
        <v>44.594594999999998</v>
      </c>
      <c r="J119" s="22">
        <v>16.891891999999999</v>
      </c>
      <c r="K119" s="22">
        <v>47.635134999999998</v>
      </c>
      <c r="L119" s="22">
        <v>5.405405</v>
      </c>
      <c r="M119" s="22">
        <v>3.3783780000000001</v>
      </c>
      <c r="N119" s="22">
        <v>2.364865</v>
      </c>
    </row>
    <row r="120" spans="1:14" x14ac:dyDescent="0.2">
      <c r="A120" s="9" t="s">
        <v>401</v>
      </c>
      <c r="B120" s="9"/>
      <c r="C120" s="9"/>
      <c r="D120" s="9"/>
      <c r="E120" s="9"/>
      <c r="F120" s="9"/>
      <c r="G120" s="9"/>
      <c r="H120" s="9"/>
      <c r="I120" s="9"/>
      <c r="J120" s="9"/>
      <c r="K120" s="9"/>
      <c r="L120" s="9"/>
      <c r="M120" s="9"/>
      <c r="N120" s="9"/>
    </row>
    <row r="121" spans="1:14" x14ac:dyDescent="0.2">
      <c r="A121" s="20" t="s">
        <v>878</v>
      </c>
      <c r="B121" s="21">
        <v>116</v>
      </c>
      <c r="C121" s="22">
        <v>46.551724</v>
      </c>
      <c r="D121" s="22">
        <v>30.172414</v>
      </c>
      <c r="E121" s="22">
        <v>43.103448</v>
      </c>
      <c r="F121" s="22">
        <v>24.137930999999998</v>
      </c>
      <c r="G121" s="22">
        <v>49.137931000000002</v>
      </c>
      <c r="H121" s="22">
        <v>34.482759000000001</v>
      </c>
      <c r="I121" s="22">
        <v>43.965516999999998</v>
      </c>
      <c r="J121" s="22">
        <v>15.517241</v>
      </c>
      <c r="K121" s="22">
        <v>38.793103000000002</v>
      </c>
      <c r="L121" s="22">
        <v>5.1724139999999998</v>
      </c>
      <c r="M121" s="22">
        <v>3.4482759999999999</v>
      </c>
      <c r="N121" s="22">
        <v>2.5862069999999999</v>
      </c>
    </row>
    <row r="122" spans="1:14" x14ac:dyDescent="0.2">
      <c r="A122" s="20" t="s">
        <v>402</v>
      </c>
      <c r="B122" s="21">
        <v>213</v>
      </c>
      <c r="C122" s="22">
        <v>50.704225000000001</v>
      </c>
      <c r="D122" s="22">
        <v>38.497653</v>
      </c>
      <c r="E122" s="22">
        <v>38.497653</v>
      </c>
      <c r="F122" s="22">
        <v>18.779343000000001</v>
      </c>
      <c r="G122" s="22">
        <v>53.051642999999999</v>
      </c>
      <c r="H122" s="22">
        <v>29.577465</v>
      </c>
      <c r="I122" s="22">
        <v>43.661971999999999</v>
      </c>
      <c r="J122" s="22">
        <v>22.535211</v>
      </c>
      <c r="K122" s="22">
        <v>33.333333000000003</v>
      </c>
      <c r="L122" s="22">
        <v>3.7558690000000001</v>
      </c>
      <c r="M122" s="22">
        <v>3.7558690000000001</v>
      </c>
      <c r="N122" s="22">
        <v>1.4084509999999999</v>
      </c>
    </row>
    <row r="123" spans="1:14" x14ac:dyDescent="0.2">
      <c r="A123" s="20" t="s">
        <v>397</v>
      </c>
      <c r="B123" s="21">
        <v>828</v>
      </c>
      <c r="C123" s="22">
        <v>49.033816000000002</v>
      </c>
      <c r="D123" s="22">
        <v>40.338163999999999</v>
      </c>
      <c r="E123" s="22">
        <v>37.560386000000001</v>
      </c>
      <c r="F123" s="22">
        <v>21.135266000000001</v>
      </c>
      <c r="G123" s="22">
        <v>57.608696000000002</v>
      </c>
      <c r="H123" s="22">
        <v>41.908213000000003</v>
      </c>
      <c r="I123" s="22">
        <v>47.463768000000002</v>
      </c>
      <c r="J123" s="22">
        <v>15.700483</v>
      </c>
      <c r="K123" s="22">
        <v>52.415458999999998</v>
      </c>
      <c r="L123" s="22">
        <v>3.0193240000000001</v>
      </c>
      <c r="M123" s="22">
        <v>2.05314</v>
      </c>
      <c r="N123" s="22">
        <v>1.4492750000000001</v>
      </c>
    </row>
    <row r="124" spans="1:14" x14ac:dyDescent="0.2">
      <c r="A124" s="20" t="s">
        <v>403</v>
      </c>
      <c r="B124" s="21">
        <v>133</v>
      </c>
      <c r="C124" s="22">
        <v>63.157895000000003</v>
      </c>
      <c r="D124" s="22">
        <v>48.87218</v>
      </c>
      <c r="E124" s="22">
        <v>33.834586000000002</v>
      </c>
      <c r="F124" s="22">
        <v>23.308271000000001</v>
      </c>
      <c r="G124" s="22">
        <v>62.406014999999996</v>
      </c>
      <c r="H124" s="22">
        <v>44.360902000000003</v>
      </c>
      <c r="I124" s="22">
        <v>54.887217999999997</v>
      </c>
      <c r="J124" s="22">
        <v>22.556391000000001</v>
      </c>
      <c r="K124" s="22">
        <v>44.360902000000003</v>
      </c>
      <c r="L124" s="22">
        <v>2.2556389999999999</v>
      </c>
      <c r="M124" s="22">
        <v>0.75187999999999999</v>
      </c>
      <c r="N124" s="22">
        <v>3.759398</v>
      </c>
    </row>
    <row r="125" spans="1:14" x14ac:dyDescent="0.2">
      <c r="A125" s="20" t="s">
        <v>404</v>
      </c>
      <c r="B125" s="21">
        <v>120</v>
      </c>
      <c r="C125" s="22">
        <v>56.666666999999997</v>
      </c>
      <c r="D125" s="22">
        <v>41.666666999999997</v>
      </c>
      <c r="E125" s="22">
        <v>40.833333000000003</v>
      </c>
      <c r="F125" s="22">
        <v>22.5</v>
      </c>
      <c r="G125" s="22">
        <v>52.5</v>
      </c>
      <c r="H125" s="22">
        <v>30.833333</v>
      </c>
      <c r="I125" s="22">
        <v>46.666666999999997</v>
      </c>
      <c r="J125" s="22">
        <v>20</v>
      </c>
      <c r="K125" s="22">
        <v>45</v>
      </c>
      <c r="L125" s="22">
        <v>0</v>
      </c>
      <c r="M125" s="22">
        <v>2.5</v>
      </c>
      <c r="N125" s="22">
        <v>3.3333330000000001</v>
      </c>
    </row>
    <row r="126" spans="1:14" x14ac:dyDescent="0.2">
      <c r="A126" s="20" t="s">
        <v>405</v>
      </c>
      <c r="B126" s="21">
        <v>246</v>
      </c>
      <c r="C126" s="22">
        <v>54.471544999999999</v>
      </c>
      <c r="D126" s="22">
        <v>48.373984</v>
      </c>
      <c r="E126" s="22">
        <v>38.211382</v>
      </c>
      <c r="F126" s="22">
        <v>18.699186999999998</v>
      </c>
      <c r="G126" s="22">
        <v>52.032519999999998</v>
      </c>
      <c r="H126" s="22">
        <v>37.398373999999997</v>
      </c>
      <c r="I126" s="22">
        <v>44.715446999999998</v>
      </c>
      <c r="J126" s="22">
        <v>14.634145999999999</v>
      </c>
      <c r="K126" s="22">
        <v>45.121951000000003</v>
      </c>
      <c r="L126" s="22">
        <v>2.4390239999999999</v>
      </c>
      <c r="M126" s="22">
        <v>2.0325199999999999</v>
      </c>
      <c r="N126" s="22">
        <v>1.6260159999999999</v>
      </c>
    </row>
    <row r="127" spans="1:14" x14ac:dyDescent="0.2">
      <c r="A127" s="20" t="s">
        <v>398</v>
      </c>
      <c r="B127" s="21">
        <v>468</v>
      </c>
      <c r="C127" s="22">
        <v>45.085470000000001</v>
      </c>
      <c r="D127" s="22">
        <v>41.239316000000002</v>
      </c>
      <c r="E127" s="22">
        <v>38.461537999999997</v>
      </c>
      <c r="F127" s="22">
        <v>19.871794999999999</v>
      </c>
      <c r="G127" s="22">
        <v>61.324786000000003</v>
      </c>
      <c r="H127" s="22">
        <v>34.829059999999998</v>
      </c>
      <c r="I127" s="22">
        <v>43.803418999999998</v>
      </c>
      <c r="J127" s="22">
        <v>14.316238999999999</v>
      </c>
      <c r="K127" s="22">
        <v>45.299145000000003</v>
      </c>
      <c r="L127" s="22">
        <v>2.7777780000000001</v>
      </c>
      <c r="M127" s="22">
        <v>2.9914529999999999</v>
      </c>
      <c r="N127" s="22">
        <v>1.9230769999999999</v>
      </c>
    </row>
    <row r="128" spans="1:14" x14ac:dyDescent="0.2">
      <c r="A128" s="20" t="s">
        <v>406</v>
      </c>
      <c r="B128" s="21">
        <v>180</v>
      </c>
      <c r="C128" s="22">
        <v>47.222222000000002</v>
      </c>
      <c r="D128" s="22">
        <v>40</v>
      </c>
      <c r="E128" s="22">
        <v>30.555555999999999</v>
      </c>
      <c r="F128" s="22">
        <v>19.444444000000001</v>
      </c>
      <c r="G128" s="22">
        <v>57.222222000000002</v>
      </c>
      <c r="H128" s="22">
        <v>34.444443999999997</v>
      </c>
      <c r="I128" s="22">
        <v>45</v>
      </c>
      <c r="J128" s="22">
        <v>16.111111000000001</v>
      </c>
      <c r="K128" s="22">
        <v>41.111111000000001</v>
      </c>
      <c r="L128" s="22">
        <v>1.6666669999999999</v>
      </c>
      <c r="M128" s="22">
        <v>2.2222219999999999</v>
      </c>
      <c r="N128" s="22">
        <v>1.6666669999999999</v>
      </c>
    </row>
    <row r="129" spans="1:14" x14ac:dyDescent="0.2">
      <c r="A129" s="20" t="s">
        <v>407</v>
      </c>
      <c r="B129" s="21">
        <v>77</v>
      </c>
      <c r="C129" s="22">
        <v>59.740259999999999</v>
      </c>
      <c r="D129" s="22">
        <v>50.649351000000003</v>
      </c>
      <c r="E129" s="22">
        <v>38.961039</v>
      </c>
      <c r="F129" s="22">
        <v>12.987012999999999</v>
      </c>
      <c r="G129" s="22">
        <v>49.350648999999997</v>
      </c>
      <c r="H129" s="22">
        <v>38.961039</v>
      </c>
      <c r="I129" s="22">
        <v>51.948051999999997</v>
      </c>
      <c r="J129" s="22">
        <v>14.285714</v>
      </c>
      <c r="K129" s="22">
        <v>46.753247000000002</v>
      </c>
      <c r="L129" s="22">
        <v>1.2987010000000001</v>
      </c>
      <c r="M129" s="22">
        <v>1.2987010000000001</v>
      </c>
      <c r="N129" s="22">
        <v>2.5974029999999999</v>
      </c>
    </row>
    <row r="130" spans="1:14" x14ac:dyDescent="0.2">
      <c r="A130" s="33" t="s">
        <v>400</v>
      </c>
      <c r="B130" s="34">
        <v>296</v>
      </c>
      <c r="C130" s="35">
        <v>50</v>
      </c>
      <c r="D130" s="35">
        <v>39.864865000000002</v>
      </c>
      <c r="E130" s="35">
        <v>37.162162000000002</v>
      </c>
      <c r="F130" s="35">
        <v>18.918918999999999</v>
      </c>
      <c r="G130" s="35">
        <v>54.391891999999999</v>
      </c>
      <c r="H130" s="35">
        <v>39.864865000000002</v>
      </c>
      <c r="I130" s="35">
        <v>44.594594999999998</v>
      </c>
      <c r="J130" s="35">
        <v>16.891891999999999</v>
      </c>
      <c r="K130" s="35">
        <v>47.635134999999998</v>
      </c>
      <c r="L130" s="35">
        <v>5.405405</v>
      </c>
      <c r="M130" s="35">
        <v>3.3783780000000001</v>
      </c>
      <c r="N130" s="35">
        <v>2.364865</v>
      </c>
    </row>
  </sheetData>
  <phoneticPr fontId="2"/>
  <pageMargins left="0.75" right="0.75" top="1" bottom="1" header="0.5" footer="0.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1B25D-A7BD-42EF-B22A-A3FB6727A22F}">
  <dimension ref="A1:J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0" x14ac:dyDescent="0.2">
      <c r="A1" s="11" t="s">
        <v>3</v>
      </c>
      <c r="B1" s="7"/>
    </row>
    <row r="2" spans="1:10" x14ac:dyDescent="0.2">
      <c r="A2" s="15" t="str">
        <f xml:space="preserve"> HYPERLINK("#'目次'!B30","[24]")</f>
        <v>[24]</v>
      </c>
      <c r="B2" s="23" t="s">
        <v>334</v>
      </c>
    </row>
    <row r="3" spans="1:10" x14ac:dyDescent="0.2">
      <c r="A3" s="7" t="s">
        <v>3</v>
      </c>
      <c r="B3" s="8" t="s">
        <v>23</v>
      </c>
    </row>
    <row r="4" spans="1:10" x14ac:dyDescent="0.2">
      <c r="A4" s="7" t="s">
        <v>3</v>
      </c>
      <c r="B4" s="8" t="s">
        <v>22</v>
      </c>
    </row>
    <row r="5" spans="1:10" s="18" customFormat="1" ht="25.2" x14ac:dyDescent="0.2">
      <c r="A5" s="16" t="s">
        <v>3</v>
      </c>
      <c r="B5" s="17" t="s">
        <v>335</v>
      </c>
      <c r="C5" s="17" t="s">
        <v>463</v>
      </c>
      <c r="D5" s="17" t="s">
        <v>464</v>
      </c>
      <c r="E5" s="17" t="s">
        <v>465</v>
      </c>
      <c r="F5" s="17" t="s">
        <v>466</v>
      </c>
      <c r="G5" s="17" t="s">
        <v>467</v>
      </c>
      <c r="H5" s="17" t="s">
        <v>366</v>
      </c>
      <c r="I5" s="17" t="s">
        <v>468</v>
      </c>
      <c r="J5" s="17" t="s">
        <v>469</v>
      </c>
    </row>
    <row r="6" spans="1:10" x14ac:dyDescent="0.2">
      <c r="A6" s="19" t="s">
        <v>338</v>
      </c>
      <c r="B6" s="10">
        <v>2677</v>
      </c>
      <c r="C6" s="13">
        <v>7.8072470000000003</v>
      </c>
      <c r="D6" s="13">
        <v>38.961523999999997</v>
      </c>
      <c r="E6" s="13">
        <v>35.973103999999999</v>
      </c>
      <c r="F6" s="13">
        <v>12.626073999999999</v>
      </c>
      <c r="G6" s="13">
        <v>3.511393</v>
      </c>
      <c r="H6" s="13">
        <v>1.120657</v>
      </c>
      <c r="I6" s="13">
        <v>82.741874999999993</v>
      </c>
      <c r="J6" s="13">
        <v>16.137467000000001</v>
      </c>
    </row>
    <row r="7" spans="1:10" x14ac:dyDescent="0.2">
      <c r="A7" s="9" t="s">
        <v>339</v>
      </c>
      <c r="B7" s="9"/>
      <c r="C7" s="9"/>
      <c r="D7" s="9"/>
      <c r="E7" s="9"/>
      <c r="F7" s="9"/>
      <c r="G7" s="9"/>
      <c r="H7" s="9"/>
      <c r="I7" s="9"/>
      <c r="J7" s="9"/>
    </row>
    <row r="8" spans="1:10" x14ac:dyDescent="0.2">
      <c r="A8" s="20" t="s">
        <v>340</v>
      </c>
      <c r="B8" s="21">
        <v>1277</v>
      </c>
      <c r="C8" s="22">
        <v>7.5959279999999998</v>
      </c>
      <c r="D8" s="22">
        <v>35.317149999999998</v>
      </c>
      <c r="E8" s="22">
        <v>36.413468999999999</v>
      </c>
      <c r="F8" s="22">
        <v>14.800312999999999</v>
      </c>
      <c r="G8" s="22">
        <v>4.6202040000000002</v>
      </c>
      <c r="H8" s="22">
        <v>1.252937</v>
      </c>
      <c r="I8" s="22">
        <v>79.326547000000005</v>
      </c>
      <c r="J8" s="22">
        <v>19.420517</v>
      </c>
    </row>
    <row r="9" spans="1:10" x14ac:dyDescent="0.2">
      <c r="A9" s="20" t="s">
        <v>341</v>
      </c>
      <c r="B9" s="21">
        <v>1400</v>
      </c>
      <c r="C9" s="22">
        <v>8</v>
      </c>
      <c r="D9" s="22">
        <v>42.285713999999999</v>
      </c>
      <c r="E9" s="22">
        <v>35.571429000000002</v>
      </c>
      <c r="F9" s="22">
        <v>10.642856999999999</v>
      </c>
      <c r="G9" s="22">
        <v>2.5</v>
      </c>
      <c r="H9" s="22">
        <v>1</v>
      </c>
      <c r="I9" s="22">
        <v>85.857142999999994</v>
      </c>
      <c r="J9" s="22">
        <v>13.142856999999999</v>
      </c>
    </row>
    <row r="10" spans="1:10" x14ac:dyDescent="0.2">
      <c r="A10" s="9" t="s">
        <v>342</v>
      </c>
      <c r="B10" s="9"/>
      <c r="C10" s="9"/>
      <c r="D10" s="9"/>
      <c r="E10" s="9"/>
      <c r="F10" s="9"/>
      <c r="G10" s="9"/>
      <c r="H10" s="9"/>
      <c r="I10" s="9"/>
      <c r="J10" s="9"/>
    </row>
    <row r="11" spans="1:10" x14ac:dyDescent="0.2">
      <c r="A11" s="20" t="s">
        <v>343</v>
      </c>
      <c r="B11" s="21">
        <v>610</v>
      </c>
      <c r="C11" s="22">
        <v>5.4098360000000003</v>
      </c>
      <c r="D11" s="22">
        <v>39.016393000000001</v>
      </c>
      <c r="E11" s="22">
        <v>39.180328000000003</v>
      </c>
      <c r="F11" s="22">
        <v>11.967212999999999</v>
      </c>
      <c r="G11" s="22">
        <v>4.0983609999999997</v>
      </c>
      <c r="H11" s="22">
        <v>0.32786900000000002</v>
      </c>
      <c r="I11" s="22">
        <v>83.606556999999995</v>
      </c>
      <c r="J11" s="22">
        <v>16.065574000000002</v>
      </c>
    </row>
    <row r="12" spans="1:10" x14ac:dyDescent="0.2">
      <c r="A12" s="20" t="s">
        <v>344</v>
      </c>
      <c r="B12" s="21">
        <v>755</v>
      </c>
      <c r="C12" s="22">
        <v>9.1390729999999998</v>
      </c>
      <c r="D12" s="22">
        <v>41.324503</v>
      </c>
      <c r="E12" s="22">
        <v>33.245032999999999</v>
      </c>
      <c r="F12" s="22">
        <v>11.920529999999999</v>
      </c>
      <c r="G12" s="22">
        <v>3.311258</v>
      </c>
      <c r="H12" s="22">
        <v>1.0596030000000001</v>
      </c>
      <c r="I12" s="22">
        <v>83.708608999999996</v>
      </c>
      <c r="J12" s="22">
        <v>15.231788</v>
      </c>
    </row>
    <row r="13" spans="1:10" x14ac:dyDescent="0.2">
      <c r="A13" s="20" t="s">
        <v>345</v>
      </c>
      <c r="B13" s="21">
        <v>601</v>
      </c>
      <c r="C13" s="22">
        <v>8.6522459999999999</v>
      </c>
      <c r="D13" s="22">
        <v>41.264558999999998</v>
      </c>
      <c r="E13" s="22">
        <v>36.272879000000003</v>
      </c>
      <c r="F13" s="22">
        <v>10.981697</v>
      </c>
      <c r="G13" s="22">
        <v>1.8302830000000001</v>
      </c>
      <c r="H13" s="22">
        <v>0.998336</v>
      </c>
      <c r="I13" s="22">
        <v>86.189684</v>
      </c>
      <c r="J13" s="22">
        <v>12.81198</v>
      </c>
    </row>
    <row r="14" spans="1:10" x14ac:dyDescent="0.2">
      <c r="A14" s="20" t="s">
        <v>346</v>
      </c>
      <c r="B14" s="21">
        <v>425</v>
      </c>
      <c r="C14" s="22">
        <v>8.9411760000000005</v>
      </c>
      <c r="D14" s="22">
        <v>40.470587999999999</v>
      </c>
      <c r="E14" s="22">
        <v>32.705882000000003</v>
      </c>
      <c r="F14" s="22">
        <v>12.705882000000001</v>
      </c>
      <c r="G14" s="22">
        <v>3.2941180000000001</v>
      </c>
      <c r="H14" s="22">
        <v>1.8823529999999999</v>
      </c>
      <c r="I14" s="22">
        <v>82.117647000000005</v>
      </c>
      <c r="J14" s="22">
        <v>16</v>
      </c>
    </row>
    <row r="15" spans="1:10" x14ac:dyDescent="0.2">
      <c r="A15" s="20" t="s">
        <v>347</v>
      </c>
      <c r="B15" s="21">
        <v>217</v>
      </c>
      <c r="C15" s="22">
        <v>6.451613</v>
      </c>
      <c r="D15" s="22">
        <v>27.64977</v>
      </c>
      <c r="E15" s="22">
        <v>38.248848000000002</v>
      </c>
      <c r="F15" s="22">
        <v>19.354838999999998</v>
      </c>
      <c r="G15" s="22">
        <v>5.9907830000000004</v>
      </c>
      <c r="H15" s="22">
        <v>2.3041469999999999</v>
      </c>
      <c r="I15" s="22">
        <v>72.350229999999996</v>
      </c>
      <c r="J15" s="22">
        <v>25.345621999999999</v>
      </c>
    </row>
    <row r="16" spans="1:10" x14ac:dyDescent="0.2">
      <c r="A16" s="20" t="s">
        <v>348</v>
      </c>
      <c r="B16" s="21">
        <v>56</v>
      </c>
      <c r="C16" s="22">
        <v>5.3571429999999998</v>
      </c>
      <c r="D16" s="22">
        <v>21.428571000000002</v>
      </c>
      <c r="E16" s="22">
        <v>46.428570999999998</v>
      </c>
      <c r="F16" s="22">
        <v>16.071428999999998</v>
      </c>
      <c r="G16" s="22">
        <v>8.9285709999999998</v>
      </c>
      <c r="H16" s="22">
        <v>1.785714</v>
      </c>
      <c r="I16" s="22">
        <v>73.214286000000001</v>
      </c>
      <c r="J16" s="22">
        <v>25</v>
      </c>
    </row>
    <row r="17" spans="1:10" x14ac:dyDescent="0.2">
      <c r="A17" s="20" t="s">
        <v>349</v>
      </c>
      <c r="B17" s="21">
        <v>13</v>
      </c>
      <c r="C17" s="22">
        <v>0</v>
      </c>
      <c r="D17" s="22">
        <v>7.6923079999999997</v>
      </c>
      <c r="E17" s="22">
        <v>53.846153999999999</v>
      </c>
      <c r="F17" s="22">
        <v>30.769231000000001</v>
      </c>
      <c r="G17" s="22">
        <v>7.6923079999999997</v>
      </c>
      <c r="H17" s="22">
        <v>0</v>
      </c>
      <c r="I17" s="22">
        <v>61.538462000000003</v>
      </c>
      <c r="J17" s="22">
        <v>38.461537999999997</v>
      </c>
    </row>
    <row r="18" spans="1:10" x14ac:dyDescent="0.2">
      <c r="A18" s="20" t="s">
        <v>350</v>
      </c>
      <c r="B18" s="21">
        <v>1365</v>
      </c>
      <c r="C18" s="22">
        <v>7.4725270000000004</v>
      </c>
      <c r="D18" s="22">
        <v>40.293039999999998</v>
      </c>
      <c r="E18" s="22">
        <v>35.897435999999999</v>
      </c>
      <c r="F18" s="22">
        <v>11.941392</v>
      </c>
      <c r="G18" s="22">
        <v>3.6630039999999999</v>
      </c>
      <c r="H18" s="22">
        <v>0.73260099999999995</v>
      </c>
      <c r="I18" s="22">
        <v>83.663004000000001</v>
      </c>
      <c r="J18" s="22">
        <v>15.604395999999999</v>
      </c>
    </row>
    <row r="19" spans="1:10" x14ac:dyDescent="0.2">
      <c r="A19" s="20" t="s">
        <v>351</v>
      </c>
      <c r="B19" s="21">
        <v>1026</v>
      </c>
      <c r="C19" s="22">
        <v>8.7719299999999993</v>
      </c>
      <c r="D19" s="22">
        <v>40.935673000000001</v>
      </c>
      <c r="E19" s="22">
        <v>34.795321999999999</v>
      </c>
      <c r="F19" s="22">
        <v>11.695906000000001</v>
      </c>
      <c r="G19" s="22">
        <v>2.4366469999999998</v>
      </c>
      <c r="H19" s="22">
        <v>1.364522</v>
      </c>
      <c r="I19" s="22">
        <v>84.502923999999993</v>
      </c>
      <c r="J19" s="22">
        <v>14.132554000000001</v>
      </c>
    </row>
    <row r="20" spans="1:10" x14ac:dyDescent="0.2">
      <c r="A20" s="20" t="s">
        <v>352</v>
      </c>
      <c r="B20" s="21">
        <v>286</v>
      </c>
      <c r="C20" s="22">
        <v>5.9440559999999998</v>
      </c>
      <c r="D20" s="22">
        <v>25.524476</v>
      </c>
      <c r="E20" s="22">
        <v>40.559441</v>
      </c>
      <c r="F20" s="22">
        <v>19.230768999999999</v>
      </c>
      <c r="G20" s="22">
        <v>6.643357</v>
      </c>
      <c r="H20" s="22">
        <v>2.0979019999999999</v>
      </c>
      <c r="I20" s="22">
        <v>72.027972000000005</v>
      </c>
      <c r="J20" s="22">
        <v>25.874126</v>
      </c>
    </row>
    <row r="21" spans="1:10" x14ac:dyDescent="0.2">
      <c r="A21" s="20" t="s">
        <v>353</v>
      </c>
      <c r="B21" s="21">
        <v>1312</v>
      </c>
      <c r="C21" s="22">
        <v>8.1554880000000001</v>
      </c>
      <c r="D21" s="22">
        <v>37.576219999999999</v>
      </c>
      <c r="E21" s="22">
        <v>36.051828999999998</v>
      </c>
      <c r="F21" s="22">
        <v>13.338414999999999</v>
      </c>
      <c r="G21" s="22">
        <v>3.3536589999999999</v>
      </c>
      <c r="H21" s="22">
        <v>1.5243899999999999</v>
      </c>
      <c r="I21" s="22">
        <v>81.783536999999995</v>
      </c>
      <c r="J21" s="22">
        <v>16.692073000000001</v>
      </c>
    </row>
    <row r="22" spans="1:10" x14ac:dyDescent="0.2">
      <c r="A22" s="9" t="s">
        <v>354</v>
      </c>
      <c r="B22" s="10">
        <v>298</v>
      </c>
      <c r="C22" s="13">
        <v>5.7046979999999996</v>
      </c>
      <c r="D22" s="13">
        <v>33.221477</v>
      </c>
      <c r="E22" s="13">
        <v>38.926174000000003</v>
      </c>
      <c r="F22" s="13">
        <v>15.436242</v>
      </c>
      <c r="G22" s="13">
        <v>6.0402680000000002</v>
      </c>
      <c r="H22" s="13">
        <v>0.67114099999999999</v>
      </c>
      <c r="I22" s="13">
        <v>77.852349000000004</v>
      </c>
      <c r="J22" s="13">
        <v>21.476510000000001</v>
      </c>
    </row>
    <row r="23" spans="1:10" x14ac:dyDescent="0.2">
      <c r="A23" s="20" t="s">
        <v>344</v>
      </c>
      <c r="B23" s="21">
        <v>388</v>
      </c>
      <c r="C23" s="22">
        <v>9.5360820000000004</v>
      </c>
      <c r="D23" s="22">
        <v>35.309277999999999</v>
      </c>
      <c r="E23" s="22">
        <v>36.340206000000002</v>
      </c>
      <c r="F23" s="22">
        <v>12.371134</v>
      </c>
      <c r="G23" s="22">
        <v>4.6391749999999998</v>
      </c>
      <c r="H23" s="22">
        <v>1.8041240000000001</v>
      </c>
      <c r="I23" s="22">
        <v>81.185567000000006</v>
      </c>
      <c r="J23" s="22">
        <v>17.010308999999999</v>
      </c>
    </row>
    <row r="24" spans="1:10" x14ac:dyDescent="0.2">
      <c r="A24" s="20" t="s">
        <v>345</v>
      </c>
      <c r="B24" s="21">
        <v>299</v>
      </c>
      <c r="C24" s="22">
        <v>8.3612040000000007</v>
      </c>
      <c r="D24" s="22">
        <v>37.792642000000001</v>
      </c>
      <c r="E24" s="22">
        <v>36.454849000000003</v>
      </c>
      <c r="F24" s="22">
        <v>13.712375</v>
      </c>
      <c r="G24" s="22">
        <v>3.3444820000000002</v>
      </c>
      <c r="H24" s="22">
        <v>0.33444800000000002</v>
      </c>
      <c r="I24" s="22">
        <v>82.608695999999995</v>
      </c>
      <c r="J24" s="22">
        <v>17.056856</v>
      </c>
    </row>
    <row r="25" spans="1:10" x14ac:dyDescent="0.2">
      <c r="A25" s="20" t="s">
        <v>346</v>
      </c>
      <c r="B25" s="21">
        <v>192</v>
      </c>
      <c r="C25" s="22">
        <v>7.2916670000000003</v>
      </c>
      <c r="D25" s="22">
        <v>39.583333000000003</v>
      </c>
      <c r="E25" s="22">
        <v>30.208333</v>
      </c>
      <c r="F25" s="22">
        <v>16.666667</v>
      </c>
      <c r="G25" s="22">
        <v>4.6875</v>
      </c>
      <c r="H25" s="22">
        <v>1.5625</v>
      </c>
      <c r="I25" s="22">
        <v>77.083332999999996</v>
      </c>
      <c r="J25" s="22">
        <v>21.354167</v>
      </c>
    </row>
    <row r="26" spans="1:10" x14ac:dyDescent="0.2">
      <c r="A26" s="20" t="s">
        <v>347</v>
      </c>
      <c r="B26" s="21">
        <v>77</v>
      </c>
      <c r="C26" s="22">
        <v>3.8961039999999998</v>
      </c>
      <c r="D26" s="22">
        <v>31.168831000000001</v>
      </c>
      <c r="E26" s="22">
        <v>37.662337999999998</v>
      </c>
      <c r="F26" s="22">
        <v>22.077922000000001</v>
      </c>
      <c r="G26" s="22">
        <v>2.5974029999999999</v>
      </c>
      <c r="H26" s="22">
        <v>2.5974029999999999</v>
      </c>
      <c r="I26" s="22">
        <v>72.727272999999997</v>
      </c>
      <c r="J26" s="22">
        <v>24.675325000000001</v>
      </c>
    </row>
    <row r="27" spans="1:10" x14ac:dyDescent="0.2">
      <c r="A27" s="20" t="s">
        <v>348</v>
      </c>
      <c r="B27" s="21">
        <v>19</v>
      </c>
      <c r="C27" s="22">
        <v>5.2631579999999998</v>
      </c>
      <c r="D27" s="22">
        <v>10.526316</v>
      </c>
      <c r="E27" s="22">
        <v>52.631579000000002</v>
      </c>
      <c r="F27" s="22">
        <v>21.052631999999999</v>
      </c>
      <c r="G27" s="22">
        <v>5.2631579999999998</v>
      </c>
      <c r="H27" s="22">
        <v>5.2631579999999998</v>
      </c>
      <c r="I27" s="22">
        <v>68.421053000000001</v>
      </c>
      <c r="J27" s="22">
        <v>26.315788999999999</v>
      </c>
    </row>
    <row r="28" spans="1:10" x14ac:dyDescent="0.2">
      <c r="A28" s="20" t="s">
        <v>349</v>
      </c>
      <c r="B28" s="21">
        <v>4</v>
      </c>
      <c r="C28" s="22">
        <v>0</v>
      </c>
      <c r="D28" s="22">
        <v>0</v>
      </c>
      <c r="E28" s="22">
        <v>50</v>
      </c>
      <c r="F28" s="22">
        <v>25</v>
      </c>
      <c r="G28" s="22">
        <v>25</v>
      </c>
      <c r="H28" s="22">
        <v>0</v>
      </c>
      <c r="I28" s="22">
        <v>50</v>
      </c>
      <c r="J28" s="22">
        <v>50</v>
      </c>
    </row>
    <row r="29" spans="1:10" x14ac:dyDescent="0.2">
      <c r="A29" s="20" t="s">
        <v>350</v>
      </c>
      <c r="B29" s="21">
        <v>686</v>
      </c>
      <c r="C29" s="22">
        <v>7.8717199999999998</v>
      </c>
      <c r="D29" s="22">
        <v>34.402332000000001</v>
      </c>
      <c r="E29" s="22">
        <v>37.463557000000002</v>
      </c>
      <c r="F29" s="22">
        <v>13.702624</v>
      </c>
      <c r="G29" s="22">
        <v>5.2478129999999998</v>
      </c>
      <c r="H29" s="22">
        <v>1.3119529999999999</v>
      </c>
      <c r="I29" s="22">
        <v>79.737609000000006</v>
      </c>
      <c r="J29" s="22">
        <v>18.950437000000001</v>
      </c>
    </row>
    <row r="30" spans="1:10" x14ac:dyDescent="0.2">
      <c r="A30" s="20" t="s">
        <v>351</v>
      </c>
      <c r="B30" s="21">
        <v>491</v>
      </c>
      <c r="C30" s="22">
        <v>7.9429740000000004</v>
      </c>
      <c r="D30" s="22">
        <v>38.492871999999998</v>
      </c>
      <c r="E30" s="22">
        <v>34.012219999999999</v>
      </c>
      <c r="F30" s="22">
        <v>14.867616999999999</v>
      </c>
      <c r="G30" s="22">
        <v>3.8696540000000001</v>
      </c>
      <c r="H30" s="22">
        <v>0.81466400000000005</v>
      </c>
      <c r="I30" s="22">
        <v>80.448065</v>
      </c>
      <c r="J30" s="22">
        <v>18.737271</v>
      </c>
    </row>
    <row r="31" spans="1:10" x14ac:dyDescent="0.2">
      <c r="A31" s="20" t="s">
        <v>352</v>
      </c>
      <c r="B31" s="21">
        <v>100</v>
      </c>
      <c r="C31" s="22">
        <v>4</v>
      </c>
      <c r="D31" s="22">
        <v>26</v>
      </c>
      <c r="E31" s="22">
        <v>41</v>
      </c>
      <c r="F31" s="22">
        <v>22</v>
      </c>
      <c r="G31" s="22">
        <v>4</v>
      </c>
      <c r="H31" s="22">
        <v>3</v>
      </c>
      <c r="I31" s="22">
        <v>71</v>
      </c>
      <c r="J31" s="22">
        <v>26</v>
      </c>
    </row>
    <row r="32" spans="1:10" x14ac:dyDescent="0.2">
      <c r="A32" s="20" t="s">
        <v>353</v>
      </c>
      <c r="B32" s="21">
        <v>591</v>
      </c>
      <c r="C32" s="22">
        <v>7.2758039999999999</v>
      </c>
      <c r="D32" s="22">
        <v>36.379019</v>
      </c>
      <c r="E32" s="22">
        <v>35.194584999999996</v>
      </c>
      <c r="F32" s="22">
        <v>16.074449999999999</v>
      </c>
      <c r="G32" s="22">
        <v>3.8917090000000001</v>
      </c>
      <c r="H32" s="22">
        <v>1.1844330000000001</v>
      </c>
      <c r="I32" s="22">
        <v>78.849407999999997</v>
      </c>
      <c r="J32" s="22">
        <v>19.966159000000001</v>
      </c>
    </row>
    <row r="33" spans="1:10" x14ac:dyDescent="0.2">
      <c r="A33" s="9" t="s">
        <v>355</v>
      </c>
      <c r="B33" s="10">
        <v>312</v>
      </c>
      <c r="C33" s="13">
        <v>5.1282050000000003</v>
      </c>
      <c r="D33" s="13">
        <v>44.551282</v>
      </c>
      <c r="E33" s="13">
        <v>39.423076999999999</v>
      </c>
      <c r="F33" s="13">
        <v>8.6538459999999997</v>
      </c>
      <c r="G33" s="13">
        <v>2.2435900000000002</v>
      </c>
      <c r="H33" s="13">
        <v>0</v>
      </c>
      <c r="I33" s="13">
        <v>89.102564000000001</v>
      </c>
      <c r="J33" s="13">
        <v>10.897436000000001</v>
      </c>
    </row>
    <row r="34" spans="1:10" x14ac:dyDescent="0.2">
      <c r="A34" s="20" t="s">
        <v>344</v>
      </c>
      <c r="B34" s="21">
        <v>367</v>
      </c>
      <c r="C34" s="22">
        <v>8.7193459999999998</v>
      </c>
      <c r="D34" s="22">
        <v>47.683923999999998</v>
      </c>
      <c r="E34" s="22">
        <v>29.972752</v>
      </c>
      <c r="F34" s="22">
        <v>11.444141999999999</v>
      </c>
      <c r="G34" s="22">
        <v>1.907357</v>
      </c>
      <c r="H34" s="22">
        <v>0.27248</v>
      </c>
      <c r="I34" s="22">
        <v>86.376022000000006</v>
      </c>
      <c r="J34" s="22">
        <v>13.351499</v>
      </c>
    </row>
    <row r="35" spans="1:10" x14ac:dyDescent="0.2">
      <c r="A35" s="20" t="s">
        <v>345</v>
      </c>
      <c r="B35" s="21">
        <v>302</v>
      </c>
      <c r="C35" s="22">
        <v>8.9403970000000008</v>
      </c>
      <c r="D35" s="22">
        <v>44.701987000000003</v>
      </c>
      <c r="E35" s="22">
        <v>36.092714999999998</v>
      </c>
      <c r="F35" s="22">
        <v>8.2781459999999996</v>
      </c>
      <c r="G35" s="22">
        <v>0.33112599999999998</v>
      </c>
      <c r="H35" s="22">
        <v>1.655629</v>
      </c>
      <c r="I35" s="22">
        <v>89.735099000000005</v>
      </c>
      <c r="J35" s="22">
        <v>8.6092720000000007</v>
      </c>
    </row>
    <row r="36" spans="1:10" x14ac:dyDescent="0.2">
      <c r="A36" s="20" t="s">
        <v>346</v>
      </c>
      <c r="B36" s="21">
        <v>233</v>
      </c>
      <c r="C36" s="22">
        <v>10.300428999999999</v>
      </c>
      <c r="D36" s="22">
        <v>41.201717000000002</v>
      </c>
      <c r="E36" s="22">
        <v>34.763947999999999</v>
      </c>
      <c r="F36" s="22">
        <v>9.4420599999999997</v>
      </c>
      <c r="G36" s="22">
        <v>2.1459229999999998</v>
      </c>
      <c r="H36" s="22">
        <v>2.1459229999999998</v>
      </c>
      <c r="I36" s="22">
        <v>86.266093999999995</v>
      </c>
      <c r="J36" s="22">
        <v>11.587982999999999</v>
      </c>
    </row>
    <row r="37" spans="1:10" x14ac:dyDescent="0.2">
      <c r="A37" s="20" t="s">
        <v>347</v>
      </c>
      <c r="B37" s="21">
        <v>140</v>
      </c>
      <c r="C37" s="22">
        <v>7.8571429999999998</v>
      </c>
      <c r="D37" s="22">
        <v>25.714286000000001</v>
      </c>
      <c r="E37" s="22">
        <v>38.571429000000002</v>
      </c>
      <c r="F37" s="22">
        <v>17.857143000000001</v>
      </c>
      <c r="G37" s="22">
        <v>7.8571429999999998</v>
      </c>
      <c r="H37" s="22">
        <v>2.1428569999999998</v>
      </c>
      <c r="I37" s="22">
        <v>72.142857000000006</v>
      </c>
      <c r="J37" s="22">
        <v>25.714286000000001</v>
      </c>
    </row>
    <row r="38" spans="1:10" x14ac:dyDescent="0.2">
      <c r="A38" s="20" t="s">
        <v>348</v>
      </c>
      <c r="B38" s="21">
        <v>37</v>
      </c>
      <c r="C38" s="22">
        <v>5.405405</v>
      </c>
      <c r="D38" s="22">
        <v>27.027027</v>
      </c>
      <c r="E38" s="22">
        <v>43.243243</v>
      </c>
      <c r="F38" s="22">
        <v>13.513514000000001</v>
      </c>
      <c r="G38" s="22">
        <v>10.810810999999999</v>
      </c>
      <c r="H38" s="22">
        <v>0</v>
      </c>
      <c r="I38" s="22">
        <v>75.675675999999996</v>
      </c>
      <c r="J38" s="22">
        <v>24.324324000000001</v>
      </c>
    </row>
    <row r="39" spans="1:10" x14ac:dyDescent="0.2">
      <c r="A39" s="20" t="s">
        <v>349</v>
      </c>
      <c r="B39" s="21">
        <v>9</v>
      </c>
      <c r="C39" s="22">
        <v>0</v>
      </c>
      <c r="D39" s="22">
        <v>11.111110999999999</v>
      </c>
      <c r="E39" s="22">
        <v>55.555556000000003</v>
      </c>
      <c r="F39" s="22">
        <v>33.333333000000003</v>
      </c>
      <c r="G39" s="22">
        <v>0</v>
      </c>
      <c r="H39" s="22">
        <v>0</v>
      </c>
      <c r="I39" s="22">
        <v>66.666667000000004</v>
      </c>
      <c r="J39" s="22">
        <v>33.333333000000003</v>
      </c>
    </row>
    <row r="40" spans="1:10" x14ac:dyDescent="0.2">
      <c r="A40" s="20" t="s">
        <v>350</v>
      </c>
      <c r="B40" s="21">
        <v>679</v>
      </c>
      <c r="C40" s="22">
        <v>7.0692190000000004</v>
      </c>
      <c r="D40" s="22">
        <v>46.244477000000003</v>
      </c>
      <c r="E40" s="22">
        <v>34.315168999999997</v>
      </c>
      <c r="F40" s="22">
        <v>10.162003</v>
      </c>
      <c r="G40" s="22">
        <v>2.0618560000000001</v>
      </c>
      <c r="H40" s="22">
        <v>0.14727499999999999</v>
      </c>
      <c r="I40" s="22">
        <v>87.628866000000002</v>
      </c>
      <c r="J40" s="22">
        <v>12.223858999999999</v>
      </c>
    </row>
    <row r="41" spans="1:10" x14ac:dyDescent="0.2">
      <c r="A41" s="20" t="s">
        <v>351</v>
      </c>
      <c r="B41" s="21">
        <v>535</v>
      </c>
      <c r="C41" s="22">
        <v>9.5327099999999998</v>
      </c>
      <c r="D41" s="22">
        <v>43.177570000000003</v>
      </c>
      <c r="E41" s="22">
        <v>35.514018999999998</v>
      </c>
      <c r="F41" s="22">
        <v>8.7850470000000005</v>
      </c>
      <c r="G41" s="22">
        <v>1.1214949999999999</v>
      </c>
      <c r="H41" s="22">
        <v>1.869159</v>
      </c>
      <c r="I41" s="22">
        <v>88.224299000000002</v>
      </c>
      <c r="J41" s="22">
        <v>9.906542</v>
      </c>
    </row>
    <row r="42" spans="1:10" x14ac:dyDescent="0.2">
      <c r="A42" s="20" t="s">
        <v>352</v>
      </c>
      <c r="B42" s="21">
        <v>186</v>
      </c>
      <c r="C42" s="22">
        <v>6.9892469999999998</v>
      </c>
      <c r="D42" s="22">
        <v>25.268816999999999</v>
      </c>
      <c r="E42" s="22">
        <v>40.322581</v>
      </c>
      <c r="F42" s="22">
        <v>17.741935000000002</v>
      </c>
      <c r="G42" s="22">
        <v>8.0645159999999994</v>
      </c>
      <c r="H42" s="22">
        <v>1.612903</v>
      </c>
      <c r="I42" s="22">
        <v>72.580645000000004</v>
      </c>
      <c r="J42" s="22">
        <v>25.806452</v>
      </c>
    </row>
    <row r="43" spans="1:10" x14ac:dyDescent="0.2">
      <c r="A43" s="20" t="s">
        <v>353</v>
      </c>
      <c r="B43" s="21">
        <v>721</v>
      </c>
      <c r="C43" s="22">
        <v>8.8765599999999996</v>
      </c>
      <c r="D43" s="22">
        <v>38.557558999999998</v>
      </c>
      <c r="E43" s="22">
        <v>36.754508000000001</v>
      </c>
      <c r="F43" s="22">
        <v>11.095700000000001</v>
      </c>
      <c r="G43" s="22">
        <v>2.9126210000000001</v>
      </c>
      <c r="H43" s="22">
        <v>1.803051</v>
      </c>
      <c r="I43" s="22">
        <v>84.188626999999997</v>
      </c>
      <c r="J43" s="22">
        <v>14.008322</v>
      </c>
    </row>
    <row r="44" spans="1:10" x14ac:dyDescent="0.2">
      <c r="A44" s="9" t="s">
        <v>356</v>
      </c>
      <c r="B44" s="9"/>
      <c r="C44" s="9"/>
      <c r="D44" s="9"/>
      <c r="E44" s="9"/>
      <c r="F44" s="9"/>
      <c r="G44" s="9"/>
      <c r="H44" s="9"/>
      <c r="I44" s="9"/>
      <c r="J44" s="9"/>
    </row>
    <row r="45" spans="1:10" x14ac:dyDescent="0.2">
      <c r="A45" s="20" t="s">
        <v>357</v>
      </c>
      <c r="B45" s="21">
        <v>138</v>
      </c>
      <c r="C45" s="22">
        <v>5.0724640000000001</v>
      </c>
      <c r="D45" s="22">
        <v>27.536231999999998</v>
      </c>
      <c r="E45" s="22">
        <v>38.405797</v>
      </c>
      <c r="F45" s="22">
        <v>16.666667</v>
      </c>
      <c r="G45" s="22">
        <v>10.144928</v>
      </c>
      <c r="H45" s="22">
        <v>2.1739130000000002</v>
      </c>
      <c r="I45" s="22">
        <v>71.014493000000002</v>
      </c>
      <c r="J45" s="22">
        <v>26.811593999999999</v>
      </c>
    </row>
    <row r="46" spans="1:10" x14ac:dyDescent="0.2">
      <c r="A46" s="20" t="s">
        <v>328</v>
      </c>
      <c r="B46" s="21">
        <v>1747</v>
      </c>
      <c r="C46" s="22">
        <v>8.4144249999999996</v>
      </c>
      <c r="D46" s="22">
        <v>41.843159999999997</v>
      </c>
      <c r="E46" s="22">
        <v>34.859760000000001</v>
      </c>
      <c r="F46" s="22">
        <v>11.562678999999999</v>
      </c>
      <c r="G46" s="22">
        <v>2.575844</v>
      </c>
      <c r="H46" s="22">
        <v>0.74413300000000004</v>
      </c>
      <c r="I46" s="22">
        <v>85.117344000000003</v>
      </c>
      <c r="J46" s="22">
        <v>14.138522999999999</v>
      </c>
    </row>
    <row r="47" spans="1:10" x14ac:dyDescent="0.2">
      <c r="A47" s="20" t="s">
        <v>329</v>
      </c>
      <c r="B47" s="21">
        <v>191</v>
      </c>
      <c r="C47" s="22">
        <v>5.7591619999999999</v>
      </c>
      <c r="D47" s="22">
        <v>28.272251000000001</v>
      </c>
      <c r="E47" s="22">
        <v>37.172775000000001</v>
      </c>
      <c r="F47" s="22">
        <v>20.418848000000001</v>
      </c>
      <c r="G47" s="22">
        <v>6.8062829999999996</v>
      </c>
      <c r="H47" s="22">
        <v>1.570681</v>
      </c>
      <c r="I47" s="22">
        <v>71.204188000000002</v>
      </c>
      <c r="J47" s="22">
        <v>27.225131000000001</v>
      </c>
    </row>
    <row r="48" spans="1:10" x14ac:dyDescent="0.2">
      <c r="A48" s="20" t="s">
        <v>330</v>
      </c>
      <c r="B48" s="21">
        <v>544</v>
      </c>
      <c r="C48" s="22">
        <v>7.9044119999999998</v>
      </c>
      <c r="D48" s="22">
        <v>35.845587999999999</v>
      </c>
      <c r="E48" s="22">
        <v>38.970587999999999</v>
      </c>
      <c r="F48" s="22">
        <v>11.948529000000001</v>
      </c>
      <c r="G48" s="22">
        <v>3.8602940000000001</v>
      </c>
      <c r="H48" s="22">
        <v>1.470588</v>
      </c>
      <c r="I48" s="22">
        <v>82.720588000000006</v>
      </c>
      <c r="J48" s="22">
        <v>15.808824</v>
      </c>
    </row>
    <row r="49" spans="1:10" x14ac:dyDescent="0.2">
      <c r="A49" s="20" t="s">
        <v>358</v>
      </c>
      <c r="B49" s="21">
        <v>57</v>
      </c>
      <c r="C49" s="22">
        <v>1.754386</v>
      </c>
      <c r="D49" s="22">
        <v>43.859648999999997</v>
      </c>
      <c r="E49" s="22">
        <v>31.578946999999999</v>
      </c>
      <c r="F49" s="22">
        <v>15.789474</v>
      </c>
      <c r="G49" s="22">
        <v>1.754386</v>
      </c>
      <c r="H49" s="22">
        <v>5.2631579999999998</v>
      </c>
      <c r="I49" s="22">
        <v>77.192982000000001</v>
      </c>
      <c r="J49" s="22">
        <v>17.543859999999999</v>
      </c>
    </row>
    <row r="50" spans="1:10" x14ac:dyDescent="0.2">
      <c r="A50" s="9" t="s">
        <v>359</v>
      </c>
      <c r="B50" s="10">
        <v>89</v>
      </c>
      <c r="C50" s="13">
        <v>3.370787</v>
      </c>
      <c r="D50" s="13">
        <v>21.348314999999999</v>
      </c>
      <c r="E50" s="13">
        <v>40.449438000000001</v>
      </c>
      <c r="F50" s="13">
        <v>19.101123999999999</v>
      </c>
      <c r="G50" s="13">
        <v>12.359551</v>
      </c>
      <c r="H50" s="13">
        <v>3.370787</v>
      </c>
      <c r="I50" s="13">
        <v>65.168538999999996</v>
      </c>
      <c r="J50" s="13">
        <v>31.460674000000001</v>
      </c>
    </row>
    <row r="51" spans="1:10" x14ac:dyDescent="0.2">
      <c r="A51" s="20" t="s">
        <v>331</v>
      </c>
      <c r="B51" s="21">
        <v>977</v>
      </c>
      <c r="C51" s="22">
        <v>8.1883320000000008</v>
      </c>
      <c r="D51" s="22">
        <v>37.973388</v>
      </c>
      <c r="E51" s="22">
        <v>36.949846000000001</v>
      </c>
      <c r="F51" s="22">
        <v>13.408393</v>
      </c>
      <c r="G51" s="22">
        <v>2.8659159999999999</v>
      </c>
      <c r="H51" s="22">
        <v>0.61412500000000003</v>
      </c>
      <c r="I51" s="22">
        <v>83.111565999999996</v>
      </c>
      <c r="J51" s="22">
        <v>16.274308999999999</v>
      </c>
    </row>
    <row r="52" spans="1:10" x14ac:dyDescent="0.2">
      <c r="A52" s="20" t="s">
        <v>332</v>
      </c>
      <c r="B52" s="21">
        <v>73</v>
      </c>
      <c r="C52" s="22">
        <v>8.2191779999999994</v>
      </c>
      <c r="D52" s="22">
        <v>17.808219000000001</v>
      </c>
      <c r="E52" s="22">
        <v>34.246575</v>
      </c>
      <c r="F52" s="22">
        <v>26.027397000000001</v>
      </c>
      <c r="G52" s="22">
        <v>12.328766999999999</v>
      </c>
      <c r="H52" s="22">
        <v>1.3698630000000001</v>
      </c>
      <c r="I52" s="22">
        <v>60.273972999999998</v>
      </c>
      <c r="J52" s="22">
        <v>38.356164</v>
      </c>
    </row>
    <row r="53" spans="1:10" x14ac:dyDescent="0.2">
      <c r="A53" s="20" t="s">
        <v>333</v>
      </c>
      <c r="B53" s="21">
        <v>108</v>
      </c>
      <c r="C53" s="22">
        <v>6.4814809999999996</v>
      </c>
      <c r="D53" s="22">
        <v>32.407406999999999</v>
      </c>
      <c r="E53" s="22">
        <v>32.407406999999999</v>
      </c>
      <c r="F53" s="22">
        <v>16.666667</v>
      </c>
      <c r="G53" s="22">
        <v>9.2592590000000001</v>
      </c>
      <c r="H53" s="22">
        <v>2.7777780000000001</v>
      </c>
      <c r="I53" s="22">
        <v>71.296295999999998</v>
      </c>
      <c r="J53" s="22">
        <v>25.925926</v>
      </c>
    </row>
    <row r="54" spans="1:10" x14ac:dyDescent="0.2">
      <c r="A54" s="20" t="s">
        <v>358</v>
      </c>
      <c r="B54" s="21">
        <v>30</v>
      </c>
      <c r="C54" s="22">
        <v>3.3333330000000001</v>
      </c>
      <c r="D54" s="22">
        <v>43.333333000000003</v>
      </c>
      <c r="E54" s="22">
        <v>26.666667</v>
      </c>
      <c r="F54" s="22">
        <v>13.333333</v>
      </c>
      <c r="G54" s="22">
        <v>3.3333330000000001</v>
      </c>
      <c r="H54" s="22">
        <v>10</v>
      </c>
      <c r="I54" s="22">
        <v>73.333332999999996</v>
      </c>
      <c r="J54" s="22">
        <v>16.666667</v>
      </c>
    </row>
    <row r="55" spans="1:10" x14ac:dyDescent="0.2">
      <c r="A55" s="9" t="s">
        <v>360</v>
      </c>
      <c r="B55" s="10">
        <v>49</v>
      </c>
      <c r="C55" s="13">
        <v>8.1632650000000009</v>
      </c>
      <c r="D55" s="13">
        <v>38.775509999999997</v>
      </c>
      <c r="E55" s="13">
        <v>34.693877999999998</v>
      </c>
      <c r="F55" s="13">
        <v>12.244897999999999</v>
      </c>
      <c r="G55" s="13">
        <v>6.1224489999999996</v>
      </c>
      <c r="H55" s="13">
        <v>0</v>
      </c>
      <c r="I55" s="13">
        <v>81.632653000000005</v>
      </c>
      <c r="J55" s="13">
        <v>18.367346999999999</v>
      </c>
    </row>
    <row r="56" spans="1:10" x14ac:dyDescent="0.2">
      <c r="A56" s="20" t="s">
        <v>331</v>
      </c>
      <c r="B56" s="21">
        <v>770</v>
      </c>
      <c r="C56" s="22">
        <v>8.7012990000000006</v>
      </c>
      <c r="D56" s="22">
        <v>46.753247000000002</v>
      </c>
      <c r="E56" s="22">
        <v>32.207791999999998</v>
      </c>
      <c r="F56" s="22">
        <v>9.2207790000000003</v>
      </c>
      <c r="G56" s="22">
        <v>2.207792</v>
      </c>
      <c r="H56" s="22">
        <v>0.90909099999999998</v>
      </c>
      <c r="I56" s="22">
        <v>87.662338000000005</v>
      </c>
      <c r="J56" s="22">
        <v>11.428571</v>
      </c>
    </row>
    <row r="57" spans="1:10" x14ac:dyDescent="0.2">
      <c r="A57" s="20" t="s">
        <v>332</v>
      </c>
      <c r="B57" s="21">
        <v>118</v>
      </c>
      <c r="C57" s="22">
        <v>4.2372880000000004</v>
      </c>
      <c r="D57" s="22">
        <v>34.745762999999997</v>
      </c>
      <c r="E57" s="22">
        <v>38.983051000000003</v>
      </c>
      <c r="F57" s="22">
        <v>16.949152999999999</v>
      </c>
      <c r="G57" s="22">
        <v>3.389831</v>
      </c>
      <c r="H57" s="22">
        <v>1.6949149999999999</v>
      </c>
      <c r="I57" s="22">
        <v>77.966102000000006</v>
      </c>
      <c r="J57" s="22">
        <v>20.338982999999999</v>
      </c>
    </row>
    <row r="58" spans="1:10" x14ac:dyDescent="0.2">
      <c r="A58" s="20" t="s">
        <v>333</v>
      </c>
      <c r="B58" s="21">
        <v>436</v>
      </c>
      <c r="C58" s="22">
        <v>8.2568809999999999</v>
      </c>
      <c r="D58" s="22">
        <v>36.697248000000002</v>
      </c>
      <c r="E58" s="22">
        <v>40.596330000000002</v>
      </c>
      <c r="F58" s="22">
        <v>10.779817</v>
      </c>
      <c r="G58" s="22">
        <v>2.5229360000000001</v>
      </c>
      <c r="H58" s="22">
        <v>1.1467890000000001</v>
      </c>
      <c r="I58" s="22">
        <v>85.550459000000004</v>
      </c>
      <c r="J58" s="22">
        <v>13.302752</v>
      </c>
    </row>
    <row r="59" spans="1:10" x14ac:dyDescent="0.2">
      <c r="A59" s="20" t="s">
        <v>358</v>
      </c>
      <c r="B59" s="21">
        <v>27</v>
      </c>
      <c r="C59" s="22">
        <v>0</v>
      </c>
      <c r="D59" s="22">
        <v>44.444443999999997</v>
      </c>
      <c r="E59" s="22">
        <v>37.037036999999998</v>
      </c>
      <c r="F59" s="22">
        <v>18.518519000000001</v>
      </c>
      <c r="G59" s="22">
        <v>0</v>
      </c>
      <c r="H59" s="22">
        <v>0</v>
      </c>
      <c r="I59" s="22">
        <v>81.481481000000002</v>
      </c>
      <c r="J59" s="22">
        <v>18.518519000000001</v>
      </c>
    </row>
    <row r="60" spans="1:10" x14ac:dyDescent="0.2">
      <c r="A60" s="9" t="s">
        <v>361</v>
      </c>
      <c r="B60" s="9"/>
      <c r="C60" s="9"/>
      <c r="D60" s="9"/>
      <c r="E60" s="9"/>
      <c r="F60" s="9"/>
      <c r="G60" s="9"/>
      <c r="H60" s="9"/>
      <c r="I60" s="9"/>
      <c r="J60" s="9"/>
    </row>
    <row r="61" spans="1:10" x14ac:dyDescent="0.2">
      <c r="A61" s="20" t="s">
        <v>362</v>
      </c>
      <c r="B61" s="21">
        <v>360</v>
      </c>
      <c r="C61" s="22">
        <v>8.8888890000000007</v>
      </c>
      <c r="D61" s="22">
        <v>39.444443999999997</v>
      </c>
      <c r="E61" s="22">
        <v>34.722222000000002</v>
      </c>
      <c r="F61" s="22">
        <v>10.277778</v>
      </c>
      <c r="G61" s="22">
        <v>4.1666670000000003</v>
      </c>
      <c r="H61" s="22">
        <v>2.5</v>
      </c>
      <c r="I61" s="22">
        <v>83.055555999999996</v>
      </c>
      <c r="J61" s="22">
        <v>14.444444000000001</v>
      </c>
    </row>
    <row r="62" spans="1:10" x14ac:dyDescent="0.2">
      <c r="A62" s="20" t="s">
        <v>363</v>
      </c>
      <c r="B62" s="21">
        <v>1326</v>
      </c>
      <c r="C62" s="22">
        <v>7.6923079999999997</v>
      </c>
      <c r="D62" s="22">
        <v>40.120663999999998</v>
      </c>
      <c r="E62" s="22">
        <v>36.500754000000001</v>
      </c>
      <c r="F62" s="22">
        <v>12.217195</v>
      </c>
      <c r="G62" s="22">
        <v>2.8657620000000001</v>
      </c>
      <c r="H62" s="22">
        <v>0.60331800000000002</v>
      </c>
      <c r="I62" s="22">
        <v>84.313725000000005</v>
      </c>
      <c r="J62" s="22">
        <v>15.082955999999999</v>
      </c>
    </row>
    <row r="63" spans="1:10" x14ac:dyDescent="0.2">
      <c r="A63" s="20" t="s">
        <v>364</v>
      </c>
      <c r="B63" s="21">
        <v>649</v>
      </c>
      <c r="C63" s="22">
        <v>9.2449919999999999</v>
      </c>
      <c r="D63" s="22">
        <v>38.983051000000003</v>
      </c>
      <c r="E63" s="22">
        <v>35.593220000000002</v>
      </c>
      <c r="F63" s="22">
        <v>13.097072000000001</v>
      </c>
      <c r="G63" s="22">
        <v>2.311248</v>
      </c>
      <c r="H63" s="22">
        <v>0.77041599999999999</v>
      </c>
      <c r="I63" s="22">
        <v>83.821263000000002</v>
      </c>
      <c r="J63" s="22">
        <v>15.40832</v>
      </c>
    </row>
    <row r="64" spans="1:10" x14ac:dyDescent="0.2">
      <c r="A64" s="20" t="s">
        <v>365</v>
      </c>
      <c r="B64" s="21">
        <v>277</v>
      </c>
      <c r="C64" s="22">
        <v>4.6931409999999998</v>
      </c>
      <c r="D64" s="22">
        <v>31.407941999999998</v>
      </c>
      <c r="E64" s="22">
        <v>38.267147999999999</v>
      </c>
      <c r="F64" s="22">
        <v>15.523466000000001</v>
      </c>
      <c r="G64" s="22">
        <v>9.025271</v>
      </c>
      <c r="H64" s="22">
        <v>1.083032</v>
      </c>
      <c r="I64" s="22">
        <v>74.368230999999994</v>
      </c>
      <c r="J64" s="22">
        <v>24.548736000000002</v>
      </c>
    </row>
    <row r="65" spans="1:10" x14ac:dyDescent="0.2">
      <c r="A65" s="20" t="s">
        <v>366</v>
      </c>
      <c r="B65" s="21">
        <v>65</v>
      </c>
      <c r="C65" s="22">
        <v>3.0769229999999999</v>
      </c>
      <c r="D65" s="22">
        <v>44.615385000000003</v>
      </c>
      <c r="E65" s="22">
        <v>26.153846000000001</v>
      </c>
      <c r="F65" s="22">
        <v>16.923076999999999</v>
      </c>
      <c r="G65" s="22">
        <v>1.538462</v>
      </c>
      <c r="H65" s="22">
        <v>7.6923079999999997</v>
      </c>
      <c r="I65" s="22">
        <v>73.846153999999999</v>
      </c>
      <c r="J65" s="22">
        <v>18.461538000000001</v>
      </c>
    </row>
    <row r="66" spans="1:10" x14ac:dyDescent="0.2">
      <c r="A66" s="9" t="s">
        <v>367</v>
      </c>
      <c r="B66" s="9"/>
      <c r="C66" s="9"/>
      <c r="D66" s="9"/>
      <c r="E66" s="9"/>
      <c r="F66" s="9"/>
      <c r="G66" s="9"/>
      <c r="H66" s="9"/>
      <c r="I66" s="9"/>
      <c r="J66" s="9"/>
    </row>
    <row r="67" spans="1:10" x14ac:dyDescent="0.2">
      <c r="A67" s="20" t="s">
        <v>368</v>
      </c>
      <c r="B67" s="21">
        <v>537</v>
      </c>
      <c r="C67" s="22">
        <v>6.7039109999999997</v>
      </c>
      <c r="D67" s="22">
        <v>32.402234999999997</v>
      </c>
      <c r="E67" s="22">
        <v>39.478585000000002</v>
      </c>
      <c r="F67" s="22">
        <v>14.711359</v>
      </c>
      <c r="G67" s="22">
        <v>5.400372</v>
      </c>
      <c r="H67" s="22">
        <v>1.3035380000000001</v>
      </c>
      <c r="I67" s="22">
        <v>78.584729999999993</v>
      </c>
      <c r="J67" s="22">
        <v>20.111732</v>
      </c>
    </row>
    <row r="68" spans="1:10" x14ac:dyDescent="0.2">
      <c r="A68" s="20" t="s">
        <v>180</v>
      </c>
      <c r="B68" s="21">
        <v>1667</v>
      </c>
      <c r="C68" s="22">
        <v>8.4583080000000006</v>
      </c>
      <c r="D68" s="22">
        <v>42.231554000000003</v>
      </c>
      <c r="E68" s="22">
        <v>34.793041000000002</v>
      </c>
      <c r="F68" s="22">
        <v>11.277744</v>
      </c>
      <c r="G68" s="22">
        <v>2.3995199999999999</v>
      </c>
      <c r="H68" s="22">
        <v>0.83983200000000002</v>
      </c>
      <c r="I68" s="22">
        <v>85.482902999999993</v>
      </c>
      <c r="J68" s="22">
        <v>13.677265</v>
      </c>
    </row>
    <row r="69" spans="1:10" x14ac:dyDescent="0.2">
      <c r="A69" s="20" t="s">
        <v>369</v>
      </c>
      <c r="B69" s="21">
        <v>99</v>
      </c>
      <c r="C69" s="22">
        <v>6.0606059999999999</v>
      </c>
      <c r="D69" s="22">
        <v>40.404040000000002</v>
      </c>
      <c r="E69" s="22">
        <v>40.404040000000002</v>
      </c>
      <c r="F69" s="22">
        <v>8.0808079999999993</v>
      </c>
      <c r="G69" s="22">
        <v>3.030303</v>
      </c>
      <c r="H69" s="22">
        <v>2.0202019999999998</v>
      </c>
      <c r="I69" s="22">
        <v>86.868686999999994</v>
      </c>
      <c r="J69" s="22">
        <v>11.111110999999999</v>
      </c>
    </row>
    <row r="70" spans="1:10" x14ac:dyDescent="0.2">
      <c r="A70" s="20" t="s">
        <v>370</v>
      </c>
      <c r="B70" s="21">
        <v>819</v>
      </c>
      <c r="C70" s="22">
        <v>9.2796090000000007</v>
      </c>
      <c r="D70" s="22">
        <v>38.217337999999998</v>
      </c>
      <c r="E70" s="22">
        <v>35.653236</v>
      </c>
      <c r="F70" s="22">
        <v>13.186813000000001</v>
      </c>
      <c r="G70" s="22">
        <v>3.0525030000000002</v>
      </c>
      <c r="H70" s="22">
        <v>0.61050099999999996</v>
      </c>
      <c r="I70" s="22">
        <v>83.150182999999998</v>
      </c>
      <c r="J70" s="22">
        <v>16.239315999999999</v>
      </c>
    </row>
    <row r="71" spans="1:10" x14ac:dyDescent="0.2">
      <c r="A71" s="20" t="s">
        <v>371</v>
      </c>
      <c r="B71" s="21">
        <v>87</v>
      </c>
      <c r="C71" s="22">
        <v>4.5977009999999998</v>
      </c>
      <c r="D71" s="22">
        <v>43.678161000000003</v>
      </c>
      <c r="E71" s="22">
        <v>29.885057</v>
      </c>
      <c r="F71" s="22">
        <v>14.942529</v>
      </c>
      <c r="G71" s="22">
        <v>5.7471259999999997</v>
      </c>
      <c r="H71" s="22">
        <v>1.1494249999999999</v>
      </c>
      <c r="I71" s="22">
        <v>78.160920000000004</v>
      </c>
      <c r="J71" s="22">
        <v>20.689654999999998</v>
      </c>
    </row>
    <row r="72" spans="1:10" x14ac:dyDescent="0.2">
      <c r="A72" s="20" t="s">
        <v>366</v>
      </c>
      <c r="B72" s="21">
        <v>55</v>
      </c>
      <c r="C72" s="22">
        <v>1.818182</v>
      </c>
      <c r="D72" s="22">
        <v>43.636364</v>
      </c>
      <c r="E72" s="22">
        <v>27.272727</v>
      </c>
      <c r="F72" s="22">
        <v>16.363636</v>
      </c>
      <c r="G72" s="22">
        <v>3.6363639999999999</v>
      </c>
      <c r="H72" s="22">
        <v>7.2727269999999997</v>
      </c>
      <c r="I72" s="22">
        <v>72.727272999999997</v>
      </c>
      <c r="J72" s="22">
        <v>20</v>
      </c>
    </row>
    <row r="73" spans="1:10" x14ac:dyDescent="0.2">
      <c r="A73" s="9" t="s">
        <v>372</v>
      </c>
      <c r="B73" s="9"/>
      <c r="C73" s="9"/>
      <c r="D73" s="9"/>
      <c r="E73" s="9"/>
      <c r="F73" s="9"/>
      <c r="G73" s="9"/>
      <c r="H73" s="9"/>
      <c r="I73" s="9"/>
      <c r="J73" s="9"/>
    </row>
    <row r="74" spans="1:10" x14ac:dyDescent="0.2">
      <c r="A74" s="20" t="s">
        <v>373</v>
      </c>
      <c r="B74" s="21">
        <v>537</v>
      </c>
      <c r="C74" s="22">
        <v>6.7039109999999997</v>
      </c>
      <c r="D74" s="22">
        <v>32.402234999999997</v>
      </c>
      <c r="E74" s="22">
        <v>39.478585000000002</v>
      </c>
      <c r="F74" s="22">
        <v>14.711359</v>
      </c>
      <c r="G74" s="22">
        <v>5.400372</v>
      </c>
      <c r="H74" s="22">
        <v>1.3035380000000001</v>
      </c>
      <c r="I74" s="22">
        <v>78.584729999999993</v>
      </c>
      <c r="J74" s="22">
        <v>20.111732</v>
      </c>
    </row>
    <row r="75" spans="1:10" x14ac:dyDescent="0.2">
      <c r="A75" s="20" t="s">
        <v>374</v>
      </c>
      <c r="B75" s="21">
        <v>1329</v>
      </c>
      <c r="C75" s="22">
        <v>7.5996990000000002</v>
      </c>
      <c r="D75" s="22">
        <v>41.309255</v>
      </c>
      <c r="E75" s="22">
        <v>35.063958</v>
      </c>
      <c r="F75" s="22">
        <v>12.039127000000001</v>
      </c>
      <c r="G75" s="22">
        <v>2.8592930000000001</v>
      </c>
      <c r="H75" s="22">
        <v>1.128668</v>
      </c>
      <c r="I75" s="22">
        <v>83.972911999999994</v>
      </c>
      <c r="J75" s="22">
        <v>14.89842</v>
      </c>
    </row>
    <row r="76" spans="1:10" x14ac:dyDescent="0.2">
      <c r="A76" s="20" t="s">
        <v>375</v>
      </c>
      <c r="B76" s="21">
        <v>406</v>
      </c>
      <c r="C76" s="22">
        <v>8.3743839999999992</v>
      </c>
      <c r="D76" s="22">
        <v>37.192118000000001</v>
      </c>
      <c r="E76" s="22">
        <v>37.438423999999998</v>
      </c>
      <c r="F76" s="22">
        <v>14.285714</v>
      </c>
      <c r="G76" s="22">
        <v>2.2167490000000001</v>
      </c>
      <c r="H76" s="22">
        <v>0.49261100000000002</v>
      </c>
      <c r="I76" s="22">
        <v>83.004925999999998</v>
      </c>
      <c r="J76" s="22">
        <v>16.502462999999999</v>
      </c>
    </row>
    <row r="77" spans="1:10" x14ac:dyDescent="0.2">
      <c r="A77" s="20" t="s">
        <v>376</v>
      </c>
      <c r="B77" s="21">
        <v>152</v>
      </c>
      <c r="C77" s="22">
        <v>7.8947370000000001</v>
      </c>
      <c r="D77" s="22">
        <v>48.684210999999998</v>
      </c>
      <c r="E77" s="22">
        <v>30.921053000000001</v>
      </c>
      <c r="F77" s="22">
        <v>7.2368420000000002</v>
      </c>
      <c r="G77" s="22">
        <v>4.6052629999999999</v>
      </c>
      <c r="H77" s="22">
        <v>0.65789500000000001</v>
      </c>
      <c r="I77" s="22">
        <v>87.5</v>
      </c>
      <c r="J77" s="22">
        <v>11.842105</v>
      </c>
    </row>
    <row r="78" spans="1:10" x14ac:dyDescent="0.2">
      <c r="A78" s="20" t="s">
        <v>377</v>
      </c>
      <c r="B78" s="21">
        <v>88</v>
      </c>
      <c r="C78" s="22">
        <v>9.0909089999999999</v>
      </c>
      <c r="D78" s="22">
        <v>35.227272999999997</v>
      </c>
      <c r="E78" s="22">
        <v>44.318182</v>
      </c>
      <c r="F78" s="22">
        <v>5.6818179999999998</v>
      </c>
      <c r="G78" s="22">
        <v>4.5454549999999996</v>
      </c>
      <c r="H78" s="22">
        <v>1.1363639999999999</v>
      </c>
      <c r="I78" s="22">
        <v>88.636364</v>
      </c>
      <c r="J78" s="22">
        <v>10.227273</v>
      </c>
    </row>
    <row r="79" spans="1:10" x14ac:dyDescent="0.2">
      <c r="A79" s="20" t="s">
        <v>378</v>
      </c>
      <c r="B79" s="21">
        <v>84</v>
      </c>
      <c r="C79" s="22">
        <v>16.666667</v>
      </c>
      <c r="D79" s="22">
        <v>36.904761999999998</v>
      </c>
      <c r="E79" s="22">
        <v>30.952380999999999</v>
      </c>
      <c r="F79" s="22">
        <v>11.904762</v>
      </c>
      <c r="G79" s="22">
        <v>3.5714290000000002</v>
      </c>
      <c r="H79" s="22">
        <v>0</v>
      </c>
      <c r="I79" s="22">
        <v>84.523809999999997</v>
      </c>
      <c r="J79" s="22">
        <v>15.476190000000001</v>
      </c>
    </row>
    <row r="80" spans="1:10" x14ac:dyDescent="0.2">
      <c r="A80" s="20" t="s">
        <v>366</v>
      </c>
      <c r="B80" s="21">
        <v>81</v>
      </c>
      <c r="C80" s="22">
        <v>4.9382720000000004</v>
      </c>
      <c r="D80" s="22">
        <v>40.740741</v>
      </c>
      <c r="E80" s="22">
        <v>25.925926</v>
      </c>
      <c r="F80" s="22">
        <v>18.518519000000001</v>
      </c>
      <c r="G80" s="22">
        <v>4.9382720000000004</v>
      </c>
      <c r="H80" s="22">
        <v>4.9382720000000004</v>
      </c>
      <c r="I80" s="22">
        <v>71.604938000000004</v>
      </c>
      <c r="J80" s="22">
        <v>23.456790000000002</v>
      </c>
    </row>
    <row r="81" spans="1:10" x14ac:dyDescent="0.2">
      <c r="A81" s="9" t="s">
        <v>379</v>
      </c>
      <c r="B81" s="9"/>
      <c r="C81" s="9"/>
      <c r="D81" s="9"/>
      <c r="E81" s="9"/>
      <c r="F81" s="9"/>
      <c r="G81" s="9"/>
      <c r="H81" s="9"/>
      <c r="I81" s="9"/>
      <c r="J81" s="9"/>
    </row>
    <row r="82" spans="1:10" x14ac:dyDescent="0.2">
      <c r="A82" s="20" t="s">
        <v>380</v>
      </c>
      <c r="B82" s="21">
        <v>788</v>
      </c>
      <c r="C82" s="22">
        <v>10.913705999999999</v>
      </c>
      <c r="D82" s="22">
        <v>44.670051000000001</v>
      </c>
      <c r="E82" s="22">
        <v>34.771574000000001</v>
      </c>
      <c r="F82" s="22">
        <v>7.4873099999999999</v>
      </c>
      <c r="G82" s="22">
        <v>1.6497459999999999</v>
      </c>
      <c r="H82" s="22">
        <v>0.50761400000000001</v>
      </c>
      <c r="I82" s="22">
        <v>90.355329999999995</v>
      </c>
      <c r="J82" s="22">
        <v>9.1370559999999994</v>
      </c>
    </row>
    <row r="83" spans="1:10" x14ac:dyDescent="0.2">
      <c r="A83" s="20" t="s">
        <v>381</v>
      </c>
      <c r="B83" s="21">
        <v>1824</v>
      </c>
      <c r="C83" s="22">
        <v>6.6337719999999996</v>
      </c>
      <c r="D83" s="22">
        <v>36.293860000000002</v>
      </c>
      <c r="E83" s="22">
        <v>36.622807000000002</v>
      </c>
      <c r="F83" s="22">
        <v>14.857456000000001</v>
      </c>
      <c r="G83" s="22">
        <v>4.3311400000000004</v>
      </c>
      <c r="H83" s="22">
        <v>1.2609649999999999</v>
      </c>
      <c r="I83" s="22">
        <v>79.550438999999997</v>
      </c>
      <c r="J83" s="22">
        <v>19.188596</v>
      </c>
    </row>
    <row r="84" spans="1:10" x14ac:dyDescent="0.2">
      <c r="A84" s="20" t="s">
        <v>366</v>
      </c>
      <c r="B84" s="21">
        <v>65</v>
      </c>
      <c r="C84" s="22">
        <v>3.0769229999999999</v>
      </c>
      <c r="D84" s="22">
        <v>44.615385000000003</v>
      </c>
      <c r="E84" s="22">
        <v>32.307692000000003</v>
      </c>
      <c r="F84" s="22">
        <v>12.307691999999999</v>
      </c>
      <c r="G84" s="22">
        <v>3.0769229999999999</v>
      </c>
      <c r="H84" s="22">
        <v>4.6153849999999998</v>
      </c>
      <c r="I84" s="22">
        <v>80</v>
      </c>
      <c r="J84" s="22">
        <v>15.384615</v>
      </c>
    </row>
    <row r="85" spans="1:10" x14ac:dyDescent="0.2">
      <c r="A85" s="9" t="s">
        <v>382</v>
      </c>
      <c r="B85" s="9"/>
      <c r="C85" s="9"/>
      <c r="D85" s="9"/>
      <c r="E85" s="9"/>
      <c r="F85" s="9"/>
      <c r="G85" s="9"/>
      <c r="H85" s="9"/>
      <c r="I85" s="9"/>
      <c r="J85" s="9"/>
    </row>
    <row r="86" spans="1:10" x14ac:dyDescent="0.2">
      <c r="A86" s="20" t="s">
        <v>383</v>
      </c>
      <c r="B86" s="21">
        <v>393</v>
      </c>
      <c r="C86" s="22">
        <v>9.4147580000000008</v>
      </c>
      <c r="D86" s="22">
        <v>44.020356</v>
      </c>
      <c r="E86" s="22">
        <v>37.404580000000003</v>
      </c>
      <c r="F86" s="22">
        <v>6.6157760000000003</v>
      </c>
      <c r="G86" s="22">
        <v>2.290076</v>
      </c>
      <c r="H86" s="22">
        <v>0.25445299999999998</v>
      </c>
      <c r="I86" s="22">
        <v>90.839695000000006</v>
      </c>
      <c r="J86" s="22">
        <v>8.9058519999999994</v>
      </c>
    </row>
    <row r="87" spans="1:10" x14ac:dyDescent="0.2">
      <c r="A87" s="20" t="s">
        <v>181</v>
      </c>
      <c r="B87" s="21">
        <v>1944</v>
      </c>
      <c r="C87" s="22">
        <v>7.0473249999999998</v>
      </c>
      <c r="D87" s="22">
        <v>39.300412000000001</v>
      </c>
      <c r="E87" s="22">
        <v>35.699587999999999</v>
      </c>
      <c r="F87" s="22">
        <v>13.220165</v>
      </c>
      <c r="G87" s="22">
        <v>3.652263</v>
      </c>
      <c r="H87" s="22">
        <v>1.080247</v>
      </c>
      <c r="I87" s="22">
        <v>82.047325000000001</v>
      </c>
      <c r="J87" s="22">
        <v>16.872427999999999</v>
      </c>
    </row>
    <row r="88" spans="1:10" x14ac:dyDescent="0.2">
      <c r="A88" s="20" t="s">
        <v>182</v>
      </c>
      <c r="B88" s="21">
        <v>38</v>
      </c>
      <c r="C88" s="22">
        <v>10.526316</v>
      </c>
      <c r="D88" s="22">
        <v>28.947368000000001</v>
      </c>
      <c r="E88" s="22">
        <v>39.473683999999999</v>
      </c>
      <c r="F88" s="22">
        <v>7.8947370000000001</v>
      </c>
      <c r="G88" s="22">
        <v>10.526316</v>
      </c>
      <c r="H88" s="22">
        <v>2.6315789999999999</v>
      </c>
      <c r="I88" s="22">
        <v>78.947367999999997</v>
      </c>
      <c r="J88" s="22">
        <v>18.421053000000001</v>
      </c>
    </row>
    <row r="89" spans="1:10" x14ac:dyDescent="0.2">
      <c r="A89" s="20" t="s">
        <v>384</v>
      </c>
      <c r="B89" s="21">
        <v>36</v>
      </c>
      <c r="C89" s="22">
        <v>11.111110999999999</v>
      </c>
      <c r="D89" s="22">
        <v>25</v>
      </c>
      <c r="E89" s="22">
        <v>41.666666999999997</v>
      </c>
      <c r="F89" s="22">
        <v>19.444444000000001</v>
      </c>
      <c r="G89" s="22">
        <v>2.7777780000000001</v>
      </c>
      <c r="H89" s="22">
        <v>0</v>
      </c>
      <c r="I89" s="22">
        <v>77.777777999999998</v>
      </c>
      <c r="J89" s="22">
        <v>22.222221999999999</v>
      </c>
    </row>
    <row r="90" spans="1:10" x14ac:dyDescent="0.2">
      <c r="A90" s="20" t="s">
        <v>183</v>
      </c>
      <c r="B90" s="21">
        <v>53</v>
      </c>
      <c r="C90" s="22">
        <v>26.415094</v>
      </c>
      <c r="D90" s="22">
        <v>30.188679</v>
      </c>
      <c r="E90" s="22">
        <v>35.849057000000002</v>
      </c>
      <c r="F90" s="22">
        <v>7.5471700000000004</v>
      </c>
      <c r="G90" s="22">
        <v>0</v>
      </c>
      <c r="H90" s="22">
        <v>0</v>
      </c>
      <c r="I90" s="22">
        <v>92.452830000000006</v>
      </c>
      <c r="J90" s="22">
        <v>7.5471700000000004</v>
      </c>
    </row>
    <row r="91" spans="1:10" x14ac:dyDescent="0.2">
      <c r="A91" s="20" t="s">
        <v>385</v>
      </c>
      <c r="B91" s="21">
        <v>22</v>
      </c>
      <c r="C91" s="22">
        <v>0</v>
      </c>
      <c r="D91" s="22">
        <v>22.727273</v>
      </c>
      <c r="E91" s="22">
        <v>40.909090999999997</v>
      </c>
      <c r="F91" s="22">
        <v>31.818182</v>
      </c>
      <c r="G91" s="22">
        <v>0</v>
      </c>
      <c r="H91" s="22">
        <v>4.5454549999999996</v>
      </c>
      <c r="I91" s="22">
        <v>63.636364</v>
      </c>
      <c r="J91" s="22">
        <v>31.818182</v>
      </c>
    </row>
    <row r="92" spans="1:10" x14ac:dyDescent="0.2">
      <c r="A92" s="20" t="s">
        <v>386</v>
      </c>
      <c r="B92" s="21">
        <v>32</v>
      </c>
      <c r="C92" s="22">
        <v>3.125</v>
      </c>
      <c r="D92" s="22">
        <v>21.875</v>
      </c>
      <c r="E92" s="22">
        <v>40.625</v>
      </c>
      <c r="F92" s="22">
        <v>28.125</v>
      </c>
      <c r="G92" s="22">
        <v>6.25</v>
      </c>
      <c r="H92" s="22">
        <v>0</v>
      </c>
      <c r="I92" s="22">
        <v>65.625</v>
      </c>
      <c r="J92" s="22">
        <v>34.375</v>
      </c>
    </row>
    <row r="93" spans="1:10" x14ac:dyDescent="0.2">
      <c r="A93" s="20" t="s">
        <v>387</v>
      </c>
      <c r="B93" s="21">
        <v>9</v>
      </c>
      <c r="C93" s="22">
        <v>22.222221999999999</v>
      </c>
      <c r="D93" s="22">
        <v>33.333333000000003</v>
      </c>
      <c r="E93" s="22">
        <v>11.111110999999999</v>
      </c>
      <c r="F93" s="22">
        <v>22.222221999999999</v>
      </c>
      <c r="G93" s="22">
        <v>11.111110999999999</v>
      </c>
      <c r="H93" s="22">
        <v>0</v>
      </c>
      <c r="I93" s="22">
        <v>66.666667000000004</v>
      </c>
      <c r="J93" s="22">
        <v>33.333333000000003</v>
      </c>
    </row>
    <row r="94" spans="1:10" x14ac:dyDescent="0.2">
      <c r="A94" s="20" t="s">
        <v>366</v>
      </c>
      <c r="B94" s="21">
        <v>150</v>
      </c>
      <c r="C94" s="22">
        <v>6.6666670000000003</v>
      </c>
      <c r="D94" s="22">
        <v>36.666666999999997</v>
      </c>
      <c r="E94" s="22">
        <v>33.333333000000003</v>
      </c>
      <c r="F94" s="22">
        <v>15.333333</v>
      </c>
      <c r="G94" s="22">
        <v>4</v>
      </c>
      <c r="H94" s="22">
        <v>4</v>
      </c>
      <c r="I94" s="22">
        <v>76.666667000000004</v>
      </c>
      <c r="J94" s="22">
        <v>19.333333</v>
      </c>
    </row>
    <row r="95" spans="1:10" x14ac:dyDescent="0.2">
      <c r="A95" s="9" t="s">
        <v>388</v>
      </c>
      <c r="B95" s="9"/>
      <c r="C95" s="9"/>
      <c r="D95" s="9"/>
      <c r="E95" s="9"/>
      <c r="F95" s="9"/>
      <c r="G95" s="9"/>
      <c r="H95" s="9"/>
      <c r="I95" s="9"/>
      <c r="J95" s="9"/>
    </row>
    <row r="96" spans="1:10" x14ac:dyDescent="0.2">
      <c r="A96" s="20" t="s">
        <v>184</v>
      </c>
      <c r="B96" s="21">
        <v>54</v>
      </c>
      <c r="C96" s="22">
        <v>0</v>
      </c>
      <c r="D96" s="22">
        <v>31.481480999999999</v>
      </c>
      <c r="E96" s="22">
        <v>37.037036999999998</v>
      </c>
      <c r="F96" s="22">
        <v>16.666667</v>
      </c>
      <c r="G96" s="22">
        <v>11.111110999999999</v>
      </c>
      <c r="H96" s="22">
        <v>3.7037040000000001</v>
      </c>
      <c r="I96" s="22">
        <v>68.518518999999998</v>
      </c>
      <c r="J96" s="22">
        <v>27.777778000000001</v>
      </c>
    </row>
    <row r="97" spans="1:10" x14ac:dyDescent="0.2">
      <c r="A97" s="20" t="s">
        <v>185</v>
      </c>
      <c r="B97" s="21">
        <v>196</v>
      </c>
      <c r="C97" s="22">
        <v>7.1428570000000002</v>
      </c>
      <c r="D97" s="22">
        <v>31.632653000000001</v>
      </c>
      <c r="E97" s="22">
        <v>34.693877999999998</v>
      </c>
      <c r="F97" s="22">
        <v>16.836735000000001</v>
      </c>
      <c r="G97" s="22">
        <v>7.6530610000000001</v>
      </c>
      <c r="H97" s="22">
        <v>2.040816</v>
      </c>
      <c r="I97" s="22">
        <v>73.469387999999995</v>
      </c>
      <c r="J97" s="22">
        <v>24.489795999999998</v>
      </c>
    </row>
    <row r="98" spans="1:10" x14ac:dyDescent="0.2">
      <c r="A98" s="20" t="s">
        <v>186</v>
      </c>
      <c r="B98" s="21">
        <v>310</v>
      </c>
      <c r="C98" s="22">
        <v>4.8387099999999998</v>
      </c>
      <c r="D98" s="22">
        <v>35.806452</v>
      </c>
      <c r="E98" s="22">
        <v>39.354838999999998</v>
      </c>
      <c r="F98" s="22">
        <v>14.516128999999999</v>
      </c>
      <c r="G98" s="22">
        <v>5.1612900000000002</v>
      </c>
      <c r="H98" s="22">
        <v>0.32258100000000001</v>
      </c>
      <c r="I98" s="22">
        <v>80</v>
      </c>
      <c r="J98" s="22">
        <v>19.677419</v>
      </c>
    </row>
    <row r="99" spans="1:10" x14ac:dyDescent="0.2">
      <c r="A99" s="20" t="s">
        <v>187</v>
      </c>
      <c r="B99" s="21">
        <v>385</v>
      </c>
      <c r="C99" s="22">
        <v>8.0519479999999994</v>
      </c>
      <c r="D99" s="22">
        <v>34.285713999999999</v>
      </c>
      <c r="E99" s="22">
        <v>37.922077999999999</v>
      </c>
      <c r="F99" s="22">
        <v>14.025974</v>
      </c>
      <c r="G99" s="22">
        <v>4.9350649999999998</v>
      </c>
      <c r="H99" s="22">
        <v>0.77922100000000005</v>
      </c>
      <c r="I99" s="22">
        <v>80.259739999999994</v>
      </c>
      <c r="J99" s="22">
        <v>18.961039</v>
      </c>
    </row>
    <row r="100" spans="1:10" x14ac:dyDescent="0.2">
      <c r="A100" s="20" t="s">
        <v>188</v>
      </c>
      <c r="B100" s="21">
        <v>361</v>
      </c>
      <c r="C100" s="22">
        <v>6.648199</v>
      </c>
      <c r="D100" s="22">
        <v>44.598337999999998</v>
      </c>
      <c r="E100" s="22">
        <v>34.626038999999999</v>
      </c>
      <c r="F100" s="22">
        <v>11.357341</v>
      </c>
      <c r="G100" s="22">
        <v>2.2160660000000001</v>
      </c>
      <c r="H100" s="22">
        <v>0.55401699999999998</v>
      </c>
      <c r="I100" s="22">
        <v>85.872575999999995</v>
      </c>
      <c r="J100" s="22">
        <v>13.573407</v>
      </c>
    </row>
    <row r="101" spans="1:10" x14ac:dyDescent="0.2">
      <c r="A101" s="20" t="s">
        <v>189</v>
      </c>
      <c r="B101" s="21">
        <v>315</v>
      </c>
      <c r="C101" s="22">
        <v>6.6666670000000003</v>
      </c>
      <c r="D101" s="22">
        <v>42.857143000000001</v>
      </c>
      <c r="E101" s="22">
        <v>37.777777999999998</v>
      </c>
      <c r="F101" s="22">
        <v>10.793651000000001</v>
      </c>
      <c r="G101" s="22">
        <v>0.63492099999999996</v>
      </c>
      <c r="H101" s="22">
        <v>1.269841</v>
      </c>
      <c r="I101" s="22">
        <v>87.301586999999998</v>
      </c>
      <c r="J101" s="22">
        <v>11.428571</v>
      </c>
    </row>
    <row r="102" spans="1:10" x14ac:dyDescent="0.2">
      <c r="A102" s="20" t="s">
        <v>190</v>
      </c>
      <c r="B102" s="21">
        <v>364</v>
      </c>
      <c r="C102" s="22">
        <v>9.6153849999999998</v>
      </c>
      <c r="D102" s="22">
        <v>40.10989</v>
      </c>
      <c r="E102" s="22">
        <v>35.989010999999998</v>
      </c>
      <c r="F102" s="22">
        <v>11.538462000000001</v>
      </c>
      <c r="G102" s="22">
        <v>2.4725269999999999</v>
      </c>
      <c r="H102" s="22">
        <v>0.274725</v>
      </c>
      <c r="I102" s="22">
        <v>85.714286000000001</v>
      </c>
      <c r="J102" s="22">
        <v>14.010989</v>
      </c>
    </row>
    <row r="103" spans="1:10" x14ac:dyDescent="0.2">
      <c r="A103" s="20" t="s">
        <v>191</v>
      </c>
      <c r="B103" s="21">
        <v>267</v>
      </c>
      <c r="C103" s="22">
        <v>11.235955000000001</v>
      </c>
      <c r="D103" s="22">
        <v>43.445692999999999</v>
      </c>
      <c r="E103" s="22">
        <v>33.333333000000003</v>
      </c>
      <c r="F103" s="22">
        <v>8.9887639999999998</v>
      </c>
      <c r="G103" s="22">
        <v>2.6217229999999998</v>
      </c>
      <c r="H103" s="22">
        <v>0.37453199999999998</v>
      </c>
      <c r="I103" s="22">
        <v>88.014981000000006</v>
      </c>
      <c r="J103" s="22">
        <v>11.610486999999999</v>
      </c>
    </row>
    <row r="104" spans="1:10" x14ac:dyDescent="0.2">
      <c r="A104" s="20" t="s">
        <v>192</v>
      </c>
      <c r="B104" s="21">
        <v>90</v>
      </c>
      <c r="C104" s="22">
        <v>6.6666670000000003</v>
      </c>
      <c r="D104" s="22">
        <v>44.444443999999997</v>
      </c>
      <c r="E104" s="22">
        <v>35.555556000000003</v>
      </c>
      <c r="F104" s="22">
        <v>8.8888890000000007</v>
      </c>
      <c r="G104" s="22">
        <v>2.2222219999999999</v>
      </c>
      <c r="H104" s="22">
        <v>2.2222219999999999</v>
      </c>
      <c r="I104" s="22">
        <v>86.666667000000004</v>
      </c>
      <c r="J104" s="22">
        <v>11.111110999999999</v>
      </c>
    </row>
    <row r="105" spans="1:10" x14ac:dyDescent="0.2">
      <c r="A105" s="20" t="s">
        <v>193</v>
      </c>
      <c r="B105" s="21">
        <v>94</v>
      </c>
      <c r="C105" s="22">
        <v>20.212765999999998</v>
      </c>
      <c r="D105" s="22">
        <v>44.680850999999997</v>
      </c>
      <c r="E105" s="22">
        <v>29.787234000000002</v>
      </c>
      <c r="F105" s="22">
        <v>4.2553190000000001</v>
      </c>
      <c r="G105" s="22">
        <v>1.0638300000000001</v>
      </c>
      <c r="H105" s="22">
        <v>0</v>
      </c>
      <c r="I105" s="22">
        <v>94.680851000000004</v>
      </c>
      <c r="J105" s="22">
        <v>5.3191490000000003</v>
      </c>
    </row>
    <row r="106" spans="1:10" x14ac:dyDescent="0.2">
      <c r="A106" s="20" t="s">
        <v>389</v>
      </c>
      <c r="B106" s="21">
        <v>47</v>
      </c>
      <c r="C106" s="22">
        <v>6.3829789999999997</v>
      </c>
      <c r="D106" s="22">
        <v>12.765957</v>
      </c>
      <c r="E106" s="22">
        <v>46.808511000000003</v>
      </c>
      <c r="F106" s="22">
        <v>21.276596000000001</v>
      </c>
      <c r="G106" s="22">
        <v>8.5106380000000001</v>
      </c>
      <c r="H106" s="22">
        <v>4.2553190000000001</v>
      </c>
      <c r="I106" s="22">
        <v>65.957447000000002</v>
      </c>
      <c r="J106" s="22">
        <v>29.787234000000002</v>
      </c>
    </row>
    <row r="107" spans="1:10" x14ac:dyDescent="0.2">
      <c r="A107" s="20" t="s">
        <v>366</v>
      </c>
      <c r="B107" s="21">
        <v>194</v>
      </c>
      <c r="C107" s="22">
        <v>5.6701030000000001</v>
      </c>
      <c r="D107" s="22">
        <v>38.659793999999998</v>
      </c>
      <c r="E107" s="22">
        <v>31.443299</v>
      </c>
      <c r="F107" s="22">
        <v>17.525773000000001</v>
      </c>
      <c r="G107" s="22">
        <v>2.5773199999999998</v>
      </c>
      <c r="H107" s="22">
        <v>4.1237110000000001</v>
      </c>
      <c r="I107" s="22">
        <v>75.773195999999999</v>
      </c>
      <c r="J107" s="22">
        <v>20.103093000000001</v>
      </c>
    </row>
    <row r="108" spans="1:10" x14ac:dyDescent="0.2">
      <c r="A108" s="9" t="s">
        <v>390</v>
      </c>
      <c r="B108" s="9"/>
      <c r="C108" s="9"/>
      <c r="D108" s="9"/>
      <c r="E108" s="9"/>
      <c r="F108" s="9"/>
      <c r="G108" s="9"/>
      <c r="H108" s="9"/>
      <c r="I108" s="9"/>
      <c r="J108" s="9"/>
    </row>
    <row r="109" spans="1:10" x14ac:dyDescent="0.2">
      <c r="A109" s="20" t="s">
        <v>391</v>
      </c>
      <c r="B109" s="21">
        <v>633</v>
      </c>
      <c r="C109" s="22">
        <v>6.6350709999999999</v>
      </c>
      <c r="D109" s="22">
        <v>36.018957</v>
      </c>
      <c r="E109" s="22">
        <v>37.914692000000002</v>
      </c>
      <c r="F109" s="22">
        <v>13.902054</v>
      </c>
      <c r="G109" s="22">
        <v>4.1074250000000001</v>
      </c>
      <c r="H109" s="22">
        <v>1.4218010000000001</v>
      </c>
      <c r="I109" s="22">
        <v>80.568719999999999</v>
      </c>
      <c r="J109" s="22">
        <v>18.009478999999999</v>
      </c>
    </row>
    <row r="110" spans="1:10" x14ac:dyDescent="0.2">
      <c r="A110" s="20" t="s">
        <v>392</v>
      </c>
      <c r="B110" s="21">
        <v>1123</v>
      </c>
      <c r="C110" s="22">
        <v>7.5690119999999999</v>
      </c>
      <c r="D110" s="22">
        <v>37.577916000000002</v>
      </c>
      <c r="E110" s="22">
        <v>35.440784000000001</v>
      </c>
      <c r="F110" s="22">
        <v>15.048976</v>
      </c>
      <c r="G110" s="22">
        <v>3.294746</v>
      </c>
      <c r="H110" s="22">
        <v>1.0685659999999999</v>
      </c>
      <c r="I110" s="22">
        <v>80.587710999999999</v>
      </c>
      <c r="J110" s="22">
        <v>18.343722</v>
      </c>
    </row>
    <row r="111" spans="1:10" x14ac:dyDescent="0.2">
      <c r="A111" s="20" t="s">
        <v>393</v>
      </c>
      <c r="B111" s="21">
        <v>660</v>
      </c>
      <c r="C111" s="22">
        <v>8.6363640000000004</v>
      </c>
      <c r="D111" s="22">
        <v>41.212121000000003</v>
      </c>
      <c r="E111" s="22">
        <v>36.666666999999997</v>
      </c>
      <c r="F111" s="22">
        <v>9.0909089999999999</v>
      </c>
      <c r="G111" s="22">
        <v>3.4848479999999999</v>
      </c>
      <c r="H111" s="22">
        <v>0.90909099999999998</v>
      </c>
      <c r="I111" s="22">
        <v>86.515152</v>
      </c>
      <c r="J111" s="22">
        <v>12.575758</v>
      </c>
    </row>
    <row r="112" spans="1:10" x14ac:dyDescent="0.2">
      <c r="A112" s="20" t="s">
        <v>394</v>
      </c>
      <c r="B112" s="21">
        <v>261</v>
      </c>
      <c r="C112" s="22">
        <v>9.5785440000000008</v>
      </c>
      <c r="D112" s="22">
        <v>46.360152999999997</v>
      </c>
      <c r="E112" s="22">
        <v>31.800765999999999</v>
      </c>
      <c r="F112" s="22">
        <v>8.0459770000000006</v>
      </c>
      <c r="G112" s="22">
        <v>3.065134</v>
      </c>
      <c r="H112" s="22">
        <v>1.1494249999999999</v>
      </c>
      <c r="I112" s="22">
        <v>87.739463999999998</v>
      </c>
      <c r="J112" s="22">
        <v>11.111110999999999</v>
      </c>
    </row>
    <row r="113" spans="1:10" x14ac:dyDescent="0.2">
      <c r="A113" s="9" t="s">
        <v>395</v>
      </c>
      <c r="B113" s="9"/>
      <c r="C113" s="9"/>
      <c r="D113" s="9"/>
      <c r="E113" s="9"/>
      <c r="F113" s="9"/>
      <c r="G113" s="9"/>
      <c r="H113" s="9"/>
      <c r="I113" s="9"/>
      <c r="J113" s="9"/>
    </row>
    <row r="114" spans="1:10" x14ac:dyDescent="0.2">
      <c r="A114" s="20" t="s">
        <v>396</v>
      </c>
      <c r="B114" s="21">
        <v>329</v>
      </c>
      <c r="C114" s="22">
        <v>5.7750760000000003</v>
      </c>
      <c r="D114" s="22">
        <v>40.729483000000002</v>
      </c>
      <c r="E114" s="22">
        <v>39.817628999999997</v>
      </c>
      <c r="F114" s="22">
        <v>10.030395</v>
      </c>
      <c r="G114" s="22">
        <v>3.039514</v>
      </c>
      <c r="H114" s="22">
        <v>0.60790299999999997</v>
      </c>
      <c r="I114" s="22">
        <v>86.322187999999997</v>
      </c>
      <c r="J114" s="22">
        <v>13.069909000000001</v>
      </c>
    </row>
    <row r="115" spans="1:10" x14ac:dyDescent="0.2">
      <c r="A115" s="20" t="s">
        <v>397</v>
      </c>
      <c r="B115" s="21">
        <v>828</v>
      </c>
      <c r="C115" s="22">
        <v>7.3671499999999996</v>
      </c>
      <c r="D115" s="22">
        <v>36.956522</v>
      </c>
      <c r="E115" s="22">
        <v>36.231884000000001</v>
      </c>
      <c r="F115" s="22">
        <v>13.52657</v>
      </c>
      <c r="G115" s="22">
        <v>4.8309179999999996</v>
      </c>
      <c r="H115" s="22">
        <v>1.086957</v>
      </c>
      <c r="I115" s="22">
        <v>80.555555999999996</v>
      </c>
      <c r="J115" s="22">
        <v>18.357488</v>
      </c>
    </row>
    <row r="116" spans="1:10" x14ac:dyDescent="0.2">
      <c r="A116" s="20" t="s">
        <v>879</v>
      </c>
      <c r="B116" s="21">
        <v>499</v>
      </c>
      <c r="C116" s="22">
        <v>7.8156309999999998</v>
      </c>
      <c r="D116" s="22">
        <v>42.284568999999998</v>
      </c>
      <c r="E116" s="22">
        <v>35.270541000000001</v>
      </c>
      <c r="F116" s="22">
        <v>11.222445</v>
      </c>
      <c r="G116" s="22">
        <v>2.60521</v>
      </c>
      <c r="H116" s="22">
        <v>0.80160299999999995</v>
      </c>
      <c r="I116" s="22">
        <v>85.370740999999995</v>
      </c>
      <c r="J116" s="22">
        <v>13.827655</v>
      </c>
    </row>
    <row r="117" spans="1:10" x14ac:dyDescent="0.2">
      <c r="A117" s="20" t="s">
        <v>398</v>
      </c>
      <c r="B117" s="21">
        <v>468</v>
      </c>
      <c r="C117" s="22">
        <v>8.3333329999999997</v>
      </c>
      <c r="D117" s="22">
        <v>39.529915000000003</v>
      </c>
      <c r="E117" s="22">
        <v>32.692307999999997</v>
      </c>
      <c r="F117" s="22">
        <v>14.743589999999999</v>
      </c>
      <c r="G117" s="22">
        <v>2.9914529999999999</v>
      </c>
      <c r="H117" s="22">
        <v>1.7094020000000001</v>
      </c>
      <c r="I117" s="22">
        <v>80.555555999999996</v>
      </c>
      <c r="J117" s="22">
        <v>17.735043000000001</v>
      </c>
    </row>
    <row r="118" spans="1:10" x14ac:dyDescent="0.2">
      <c r="A118" s="20" t="s">
        <v>399</v>
      </c>
      <c r="B118" s="21">
        <v>257</v>
      </c>
      <c r="C118" s="22">
        <v>7.0038910000000003</v>
      </c>
      <c r="D118" s="22">
        <v>35.797665000000002</v>
      </c>
      <c r="E118" s="22">
        <v>41.245136000000002</v>
      </c>
      <c r="F118" s="22">
        <v>11.284046999999999</v>
      </c>
      <c r="G118" s="22">
        <v>3.1128399999999998</v>
      </c>
      <c r="H118" s="22">
        <v>1.5564199999999999</v>
      </c>
      <c r="I118" s="22">
        <v>84.046693000000005</v>
      </c>
      <c r="J118" s="22">
        <v>14.396887</v>
      </c>
    </row>
    <row r="119" spans="1:10" x14ac:dyDescent="0.2">
      <c r="A119" s="20" t="s">
        <v>400</v>
      </c>
      <c r="B119" s="21">
        <v>296</v>
      </c>
      <c r="C119" s="22">
        <v>11.148649000000001</v>
      </c>
      <c r="D119" s="22">
        <v>38.851351000000001</v>
      </c>
      <c r="E119" s="22">
        <v>32.770269999999996</v>
      </c>
      <c r="F119" s="22">
        <v>13.175675999999999</v>
      </c>
      <c r="G119" s="22">
        <v>3.0405410000000002</v>
      </c>
      <c r="H119" s="22">
        <v>1.013514</v>
      </c>
      <c r="I119" s="22">
        <v>82.770269999999996</v>
      </c>
      <c r="J119" s="22">
        <v>16.216215999999999</v>
      </c>
    </row>
    <row r="120" spans="1:10" x14ac:dyDescent="0.2">
      <c r="A120" s="9" t="s">
        <v>401</v>
      </c>
      <c r="B120" s="9"/>
      <c r="C120" s="9"/>
      <c r="D120" s="9"/>
      <c r="E120" s="9"/>
      <c r="F120" s="9"/>
      <c r="G120" s="9"/>
      <c r="H120" s="9"/>
      <c r="I120" s="9"/>
      <c r="J120" s="9"/>
    </row>
    <row r="121" spans="1:10" x14ac:dyDescent="0.2">
      <c r="A121" s="20" t="s">
        <v>878</v>
      </c>
      <c r="B121" s="21">
        <v>116</v>
      </c>
      <c r="C121" s="22">
        <v>3.4482759999999999</v>
      </c>
      <c r="D121" s="22">
        <v>36.206896999999998</v>
      </c>
      <c r="E121" s="22">
        <v>50</v>
      </c>
      <c r="F121" s="22">
        <v>6.0344829999999998</v>
      </c>
      <c r="G121" s="22">
        <v>3.4482759999999999</v>
      </c>
      <c r="H121" s="22">
        <v>0.86206899999999997</v>
      </c>
      <c r="I121" s="22">
        <v>89.655171999999993</v>
      </c>
      <c r="J121" s="22">
        <v>9.4827589999999997</v>
      </c>
    </row>
    <row r="122" spans="1:10" x14ac:dyDescent="0.2">
      <c r="A122" s="20" t="s">
        <v>402</v>
      </c>
      <c r="B122" s="21">
        <v>213</v>
      </c>
      <c r="C122" s="22">
        <v>7.0422539999999998</v>
      </c>
      <c r="D122" s="22">
        <v>43.192487999999997</v>
      </c>
      <c r="E122" s="22">
        <v>34.272300000000001</v>
      </c>
      <c r="F122" s="22">
        <v>12.206573000000001</v>
      </c>
      <c r="G122" s="22">
        <v>2.8169010000000001</v>
      </c>
      <c r="H122" s="22">
        <v>0.46948400000000001</v>
      </c>
      <c r="I122" s="22">
        <v>84.507041999999998</v>
      </c>
      <c r="J122" s="22">
        <v>15.023474</v>
      </c>
    </row>
    <row r="123" spans="1:10" x14ac:dyDescent="0.2">
      <c r="A123" s="20" t="s">
        <v>397</v>
      </c>
      <c r="B123" s="21">
        <v>828</v>
      </c>
      <c r="C123" s="22">
        <v>7.3671499999999996</v>
      </c>
      <c r="D123" s="22">
        <v>36.956522</v>
      </c>
      <c r="E123" s="22">
        <v>36.231884000000001</v>
      </c>
      <c r="F123" s="22">
        <v>13.52657</v>
      </c>
      <c r="G123" s="22">
        <v>4.8309179999999996</v>
      </c>
      <c r="H123" s="22">
        <v>1.086957</v>
      </c>
      <c r="I123" s="22">
        <v>80.555555999999996</v>
      </c>
      <c r="J123" s="22">
        <v>18.357488</v>
      </c>
    </row>
    <row r="124" spans="1:10" x14ac:dyDescent="0.2">
      <c r="A124" s="20" t="s">
        <v>403</v>
      </c>
      <c r="B124" s="21">
        <v>133</v>
      </c>
      <c r="C124" s="22">
        <v>9.0225559999999998</v>
      </c>
      <c r="D124" s="22">
        <v>40.601503999999998</v>
      </c>
      <c r="E124" s="22">
        <v>34.586466000000001</v>
      </c>
      <c r="F124" s="22">
        <v>14.285714</v>
      </c>
      <c r="G124" s="22">
        <v>1.5037590000000001</v>
      </c>
      <c r="H124" s="22">
        <v>0</v>
      </c>
      <c r="I124" s="22">
        <v>84.210526000000002</v>
      </c>
      <c r="J124" s="22">
        <v>15.789474</v>
      </c>
    </row>
    <row r="125" spans="1:10" x14ac:dyDescent="0.2">
      <c r="A125" s="20" t="s">
        <v>404</v>
      </c>
      <c r="B125" s="21">
        <v>120</v>
      </c>
      <c r="C125" s="22">
        <v>5.8333329999999997</v>
      </c>
      <c r="D125" s="22">
        <v>48.333333000000003</v>
      </c>
      <c r="E125" s="22">
        <v>31.666667</v>
      </c>
      <c r="F125" s="22">
        <v>9.1666670000000003</v>
      </c>
      <c r="G125" s="22">
        <v>3.3333330000000001</v>
      </c>
      <c r="H125" s="22">
        <v>1.6666669999999999</v>
      </c>
      <c r="I125" s="22">
        <v>85.833332999999996</v>
      </c>
      <c r="J125" s="22">
        <v>12.5</v>
      </c>
    </row>
    <row r="126" spans="1:10" x14ac:dyDescent="0.2">
      <c r="A126" s="20" t="s">
        <v>405</v>
      </c>
      <c r="B126" s="21">
        <v>246</v>
      </c>
      <c r="C126" s="22">
        <v>8.1300810000000006</v>
      </c>
      <c r="D126" s="22">
        <v>40.243901999999999</v>
      </c>
      <c r="E126" s="22">
        <v>37.398373999999997</v>
      </c>
      <c r="F126" s="22">
        <v>10.569106</v>
      </c>
      <c r="G126" s="22">
        <v>2.8455279999999998</v>
      </c>
      <c r="H126" s="22">
        <v>0.81300799999999995</v>
      </c>
      <c r="I126" s="22">
        <v>85.772357999999997</v>
      </c>
      <c r="J126" s="22">
        <v>13.414634</v>
      </c>
    </row>
    <row r="127" spans="1:10" x14ac:dyDescent="0.2">
      <c r="A127" s="20" t="s">
        <v>398</v>
      </c>
      <c r="B127" s="21">
        <v>468</v>
      </c>
      <c r="C127" s="22">
        <v>8.3333329999999997</v>
      </c>
      <c r="D127" s="22">
        <v>39.529915000000003</v>
      </c>
      <c r="E127" s="22">
        <v>32.692307999999997</v>
      </c>
      <c r="F127" s="22">
        <v>14.743589999999999</v>
      </c>
      <c r="G127" s="22">
        <v>2.9914529999999999</v>
      </c>
      <c r="H127" s="22">
        <v>1.7094020000000001</v>
      </c>
      <c r="I127" s="22">
        <v>80.555555999999996</v>
      </c>
      <c r="J127" s="22">
        <v>17.735043000000001</v>
      </c>
    </row>
    <row r="128" spans="1:10" x14ac:dyDescent="0.2">
      <c r="A128" s="20" t="s">
        <v>406</v>
      </c>
      <c r="B128" s="21">
        <v>180</v>
      </c>
      <c r="C128" s="22">
        <v>7.2222220000000004</v>
      </c>
      <c r="D128" s="22">
        <v>35.555556000000003</v>
      </c>
      <c r="E128" s="22">
        <v>40.555556000000003</v>
      </c>
      <c r="F128" s="22">
        <v>12.222222</v>
      </c>
      <c r="G128" s="22">
        <v>2.7777780000000001</v>
      </c>
      <c r="H128" s="22">
        <v>1.6666669999999999</v>
      </c>
      <c r="I128" s="22">
        <v>83.333332999999996</v>
      </c>
      <c r="J128" s="22">
        <v>15</v>
      </c>
    </row>
    <row r="129" spans="1:10" x14ac:dyDescent="0.2">
      <c r="A129" s="20" t="s">
        <v>407</v>
      </c>
      <c r="B129" s="21">
        <v>77</v>
      </c>
      <c r="C129" s="22">
        <v>6.493506</v>
      </c>
      <c r="D129" s="22">
        <v>36.363636</v>
      </c>
      <c r="E129" s="22">
        <v>42.857143000000001</v>
      </c>
      <c r="F129" s="22">
        <v>9.0909089999999999</v>
      </c>
      <c r="G129" s="22">
        <v>3.8961039999999998</v>
      </c>
      <c r="H129" s="22">
        <v>1.2987010000000001</v>
      </c>
      <c r="I129" s="22">
        <v>85.714286000000001</v>
      </c>
      <c r="J129" s="22">
        <v>12.987012999999999</v>
      </c>
    </row>
    <row r="130" spans="1:10" x14ac:dyDescent="0.2">
      <c r="A130" s="33" t="s">
        <v>400</v>
      </c>
      <c r="B130" s="34">
        <v>296</v>
      </c>
      <c r="C130" s="35">
        <v>11.148649000000001</v>
      </c>
      <c r="D130" s="35">
        <v>38.851351000000001</v>
      </c>
      <c r="E130" s="35">
        <v>32.770269999999996</v>
      </c>
      <c r="F130" s="35">
        <v>13.175675999999999</v>
      </c>
      <c r="G130" s="35">
        <v>3.0405410000000002</v>
      </c>
      <c r="H130" s="35">
        <v>1.013514</v>
      </c>
      <c r="I130" s="35">
        <v>82.770269999999996</v>
      </c>
      <c r="J130" s="35">
        <v>16.216215999999999</v>
      </c>
    </row>
  </sheetData>
  <phoneticPr fontId="2"/>
  <pageMargins left="0.75" right="0.75" top="1" bottom="1" header="0.5" footer="0.5"/>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65880-EA95-4B35-8891-C357B0294AD1}">
  <dimension ref="A1:G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7" x14ac:dyDescent="0.2">
      <c r="A1" s="11" t="s">
        <v>3</v>
      </c>
      <c r="B1" s="7"/>
    </row>
    <row r="2" spans="1:7" x14ac:dyDescent="0.2">
      <c r="A2" s="15" t="str">
        <f xml:space="preserve"> HYPERLINK("#'目次'!B31","[25]")</f>
        <v>[25]</v>
      </c>
      <c r="B2" s="23" t="s">
        <v>334</v>
      </c>
    </row>
    <row r="3" spans="1:7" x14ac:dyDescent="0.2">
      <c r="A3" s="7" t="s">
        <v>3</v>
      </c>
      <c r="B3" s="8" t="s">
        <v>25</v>
      </c>
    </row>
    <row r="4" spans="1:7" x14ac:dyDescent="0.2">
      <c r="A4" s="7" t="s">
        <v>3</v>
      </c>
      <c r="B4" s="8" t="s">
        <v>24</v>
      </c>
    </row>
    <row r="5" spans="1:7" s="18" customFormat="1" ht="63" x14ac:dyDescent="0.2">
      <c r="A5" s="16" t="s">
        <v>3</v>
      </c>
      <c r="B5" s="17" t="s">
        <v>335</v>
      </c>
      <c r="C5" s="17" t="s">
        <v>470</v>
      </c>
      <c r="D5" s="17" t="s">
        <v>471</v>
      </c>
      <c r="E5" s="17" t="s">
        <v>472</v>
      </c>
      <c r="F5" s="17" t="s">
        <v>198</v>
      </c>
      <c r="G5" s="17" t="s">
        <v>366</v>
      </c>
    </row>
    <row r="6" spans="1:7" x14ac:dyDescent="0.2">
      <c r="A6" s="19" t="s">
        <v>338</v>
      </c>
      <c r="B6" s="10">
        <v>2677</v>
      </c>
      <c r="C6" s="13">
        <v>72.506536999999994</v>
      </c>
      <c r="D6" s="13">
        <v>13.111692</v>
      </c>
      <c r="E6" s="13">
        <v>6.6865889999999997</v>
      </c>
      <c r="F6" s="13">
        <v>6.014195</v>
      </c>
      <c r="G6" s="13">
        <v>1.6809860000000001</v>
      </c>
    </row>
    <row r="7" spans="1:7" x14ac:dyDescent="0.2">
      <c r="A7" s="9" t="s">
        <v>339</v>
      </c>
      <c r="B7" s="9"/>
      <c r="C7" s="9"/>
      <c r="D7" s="9"/>
      <c r="E7" s="9"/>
      <c r="F7" s="9"/>
      <c r="G7" s="9"/>
    </row>
    <row r="8" spans="1:7" x14ac:dyDescent="0.2">
      <c r="A8" s="20" t="s">
        <v>340</v>
      </c>
      <c r="B8" s="21">
        <v>1277</v>
      </c>
      <c r="C8" s="22">
        <v>71.965543999999994</v>
      </c>
      <c r="D8" s="22">
        <v>11.198121</v>
      </c>
      <c r="E8" s="22">
        <v>7.1260770000000004</v>
      </c>
      <c r="F8" s="22">
        <v>7.9091620000000002</v>
      </c>
      <c r="G8" s="22">
        <v>1.801096</v>
      </c>
    </row>
    <row r="9" spans="1:7" x14ac:dyDescent="0.2">
      <c r="A9" s="20" t="s">
        <v>341</v>
      </c>
      <c r="B9" s="21">
        <v>1400</v>
      </c>
      <c r="C9" s="22">
        <v>73</v>
      </c>
      <c r="D9" s="22">
        <v>14.857143000000001</v>
      </c>
      <c r="E9" s="22">
        <v>6.2857139999999996</v>
      </c>
      <c r="F9" s="22">
        <v>4.2857139999999996</v>
      </c>
      <c r="G9" s="22">
        <v>1.571429</v>
      </c>
    </row>
    <row r="10" spans="1:7" x14ac:dyDescent="0.2">
      <c r="A10" s="9" t="s">
        <v>342</v>
      </c>
      <c r="B10" s="9"/>
      <c r="C10" s="9"/>
      <c r="D10" s="9"/>
      <c r="E10" s="9"/>
      <c r="F10" s="9"/>
      <c r="G10" s="9"/>
    </row>
    <row r="11" spans="1:7" x14ac:dyDescent="0.2">
      <c r="A11" s="20" t="s">
        <v>343</v>
      </c>
      <c r="B11" s="21">
        <v>610</v>
      </c>
      <c r="C11" s="22">
        <v>81.639343999999994</v>
      </c>
      <c r="D11" s="22">
        <v>8.8524589999999996</v>
      </c>
      <c r="E11" s="22">
        <v>4.7540979999999999</v>
      </c>
      <c r="F11" s="22">
        <v>3.9344260000000002</v>
      </c>
      <c r="G11" s="22">
        <v>0.81967199999999996</v>
      </c>
    </row>
    <row r="12" spans="1:7" x14ac:dyDescent="0.2">
      <c r="A12" s="20" t="s">
        <v>344</v>
      </c>
      <c r="B12" s="21">
        <v>755</v>
      </c>
      <c r="C12" s="22">
        <v>76.556291000000002</v>
      </c>
      <c r="D12" s="22">
        <v>11.125828</v>
      </c>
      <c r="E12" s="22">
        <v>4.6357619999999997</v>
      </c>
      <c r="F12" s="22">
        <v>6.0927150000000001</v>
      </c>
      <c r="G12" s="22">
        <v>1.589404</v>
      </c>
    </row>
    <row r="13" spans="1:7" x14ac:dyDescent="0.2">
      <c r="A13" s="20" t="s">
        <v>345</v>
      </c>
      <c r="B13" s="21">
        <v>601</v>
      </c>
      <c r="C13" s="22">
        <v>71.713809999999995</v>
      </c>
      <c r="D13" s="22">
        <v>13.311147999999999</v>
      </c>
      <c r="E13" s="22">
        <v>8.3194680000000005</v>
      </c>
      <c r="F13" s="22">
        <v>5.3244590000000001</v>
      </c>
      <c r="G13" s="22">
        <v>1.331115</v>
      </c>
    </row>
    <row r="14" spans="1:7" x14ac:dyDescent="0.2">
      <c r="A14" s="20" t="s">
        <v>346</v>
      </c>
      <c r="B14" s="21">
        <v>425</v>
      </c>
      <c r="C14" s="22">
        <v>60.941175999999999</v>
      </c>
      <c r="D14" s="22">
        <v>18.823529000000001</v>
      </c>
      <c r="E14" s="22">
        <v>9.6470590000000005</v>
      </c>
      <c r="F14" s="22">
        <v>7.5294119999999998</v>
      </c>
      <c r="G14" s="22">
        <v>3.058824</v>
      </c>
    </row>
    <row r="15" spans="1:7" x14ac:dyDescent="0.2">
      <c r="A15" s="20" t="s">
        <v>347</v>
      </c>
      <c r="B15" s="21">
        <v>217</v>
      </c>
      <c r="C15" s="22">
        <v>61.751151999999998</v>
      </c>
      <c r="D15" s="22">
        <v>18.894009</v>
      </c>
      <c r="E15" s="22">
        <v>7.8341010000000004</v>
      </c>
      <c r="F15" s="22">
        <v>9.2165900000000001</v>
      </c>
      <c r="G15" s="22">
        <v>2.3041469999999999</v>
      </c>
    </row>
    <row r="16" spans="1:7" x14ac:dyDescent="0.2">
      <c r="A16" s="20" t="s">
        <v>348</v>
      </c>
      <c r="B16" s="21">
        <v>56</v>
      </c>
      <c r="C16" s="22">
        <v>57.142856999999999</v>
      </c>
      <c r="D16" s="22">
        <v>21.428571000000002</v>
      </c>
      <c r="E16" s="22">
        <v>10.714286</v>
      </c>
      <c r="F16" s="22">
        <v>7.1428570000000002</v>
      </c>
      <c r="G16" s="22">
        <v>3.5714290000000002</v>
      </c>
    </row>
    <row r="17" spans="1:7" x14ac:dyDescent="0.2">
      <c r="A17" s="20" t="s">
        <v>349</v>
      </c>
      <c r="B17" s="21">
        <v>13</v>
      </c>
      <c r="C17" s="22">
        <v>69.230768999999995</v>
      </c>
      <c r="D17" s="22">
        <v>0</v>
      </c>
      <c r="E17" s="22">
        <v>7.6923079999999997</v>
      </c>
      <c r="F17" s="22">
        <v>23.076923000000001</v>
      </c>
      <c r="G17" s="22">
        <v>0</v>
      </c>
    </row>
    <row r="18" spans="1:7" x14ac:dyDescent="0.2">
      <c r="A18" s="20" t="s">
        <v>350</v>
      </c>
      <c r="B18" s="21">
        <v>1365</v>
      </c>
      <c r="C18" s="22">
        <v>78.827838999999997</v>
      </c>
      <c r="D18" s="22">
        <v>10.10989</v>
      </c>
      <c r="E18" s="22">
        <v>4.6886450000000002</v>
      </c>
      <c r="F18" s="22">
        <v>5.1282050000000003</v>
      </c>
      <c r="G18" s="22">
        <v>1.2454209999999999</v>
      </c>
    </row>
    <row r="19" spans="1:7" x14ac:dyDescent="0.2">
      <c r="A19" s="20" t="s">
        <v>351</v>
      </c>
      <c r="B19" s="21">
        <v>1026</v>
      </c>
      <c r="C19" s="22">
        <v>67.251462000000004</v>
      </c>
      <c r="D19" s="22">
        <v>15.594542000000001</v>
      </c>
      <c r="E19" s="22">
        <v>8.8693960000000001</v>
      </c>
      <c r="F19" s="22">
        <v>6.2378169999999997</v>
      </c>
      <c r="G19" s="22">
        <v>2.0467840000000002</v>
      </c>
    </row>
    <row r="20" spans="1:7" x14ac:dyDescent="0.2">
      <c r="A20" s="20" t="s">
        <v>352</v>
      </c>
      <c r="B20" s="21">
        <v>286</v>
      </c>
      <c r="C20" s="22">
        <v>61.188811000000001</v>
      </c>
      <c r="D20" s="22">
        <v>18.531469000000001</v>
      </c>
      <c r="E20" s="22">
        <v>8.3916079999999997</v>
      </c>
      <c r="F20" s="22">
        <v>9.4405590000000004</v>
      </c>
      <c r="G20" s="22">
        <v>2.4475519999999999</v>
      </c>
    </row>
    <row r="21" spans="1:7" x14ac:dyDescent="0.2">
      <c r="A21" s="20" t="s">
        <v>353</v>
      </c>
      <c r="B21" s="21">
        <v>1312</v>
      </c>
      <c r="C21" s="22">
        <v>65.929878000000002</v>
      </c>
      <c r="D21" s="22">
        <v>16.234756000000001</v>
      </c>
      <c r="E21" s="22">
        <v>8.7652439999999991</v>
      </c>
      <c r="F21" s="22">
        <v>6.9359760000000001</v>
      </c>
      <c r="G21" s="22">
        <v>2.1341459999999999</v>
      </c>
    </row>
    <row r="22" spans="1:7" x14ac:dyDescent="0.2">
      <c r="A22" s="9" t="s">
        <v>354</v>
      </c>
      <c r="B22" s="10">
        <v>298</v>
      </c>
      <c r="C22" s="13">
        <v>78.859059999999999</v>
      </c>
      <c r="D22" s="13">
        <v>8.0536910000000006</v>
      </c>
      <c r="E22" s="13">
        <v>6.375839</v>
      </c>
      <c r="F22" s="13">
        <v>5.3691279999999999</v>
      </c>
      <c r="G22" s="13">
        <v>1.342282</v>
      </c>
    </row>
    <row r="23" spans="1:7" x14ac:dyDescent="0.2">
      <c r="A23" s="20" t="s">
        <v>344</v>
      </c>
      <c r="B23" s="21">
        <v>388</v>
      </c>
      <c r="C23" s="22">
        <v>72.42268</v>
      </c>
      <c r="D23" s="22">
        <v>10.56701</v>
      </c>
      <c r="E23" s="22">
        <v>6.4432989999999997</v>
      </c>
      <c r="F23" s="22">
        <v>7.9896909999999997</v>
      </c>
      <c r="G23" s="22">
        <v>2.5773199999999998</v>
      </c>
    </row>
    <row r="24" spans="1:7" x14ac:dyDescent="0.2">
      <c r="A24" s="20" t="s">
        <v>345</v>
      </c>
      <c r="B24" s="21">
        <v>299</v>
      </c>
      <c r="C24" s="22">
        <v>73.578595000000007</v>
      </c>
      <c r="D24" s="22">
        <v>11.705686</v>
      </c>
      <c r="E24" s="22">
        <v>7.6923079999999997</v>
      </c>
      <c r="F24" s="22">
        <v>6.6889630000000002</v>
      </c>
      <c r="G24" s="22">
        <v>0.33444800000000002</v>
      </c>
    </row>
    <row r="25" spans="1:7" x14ac:dyDescent="0.2">
      <c r="A25" s="20" t="s">
        <v>346</v>
      </c>
      <c r="B25" s="21">
        <v>192</v>
      </c>
      <c r="C25" s="22">
        <v>63.020833000000003</v>
      </c>
      <c r="D25" s="22">
        <v>15.104167</v>
      </c>
      <c r="E25" s="22">
        <v>9.375</v>
      </c>
      <c r="F25" s="22">
        <v>10.416667</v>
      </c>
      <c r="G25" s="22">
        <v>2.0833330000000001</v>
      </c>
    </row>
    <row r="26" spans="1:7" x14ac:dyDescent="0.2">
      <c r="A26" s="20" t="s">
        <v>347</v>
      </c>
      <c r="B26" s="21">
        <v>77</v>
      </c>
      <c r="C26" s="22">
        <v>63.636364</v>
      </c>
      <c r="D26" s="22">
        <v>12.987012999999999</v>
      </c>
      <c r="E26" s="22">
        <v>6.493506</v>
      </c>
      <c r="F26" s="22">
        <v>14.285714</v>
      </c>
      <c r="G26" s="22">
        <v>2.5974029999999999</v>
      </c>
    </row>
    <row r="27" spans="1:7" x14ac:dyDescent="0.2">
      <c r="A27" s="20" t="s">
        <v>348</v>
      </c>
      <c r="B27" s="21">
        <v>19</v>
      </c>
      <c r="C27" s="22">
        <v>52.631579000000002</v>
      </c>
      <c r="D27" s="22">
        <v>21.052631999999999</v>
      </c>
      <c r="E27" s="22">
        <v>5.2631579999999998</v>
      </c>
      <c r="F27" s="22">
        <v>10.526316</v>
      </c>
      <c r="G27" s="22">
        <v>10.526316</v>
      </c>
    </row>
    <row r="28" spans="1:7" x14ac:dyDescent="0.2">
      <c r="A28" s="20" t="s">
        <v>349</v>
      </c>
      <c r="B28" s="21">
        <v>4</v>
      </c>
      <c r="C28" s="22">
        <v>75</v>
      </c>
      <c r="D28" s="22">
        <v>0</v>
      </c>
      <c r="E28" s="22">
        <v>0</v>
      </c>
      <c r="F28" s="22">
        <v>25</v>
      </c>
      <c r="G28" s="22">
        <v>0</v>
      </c>
    </row>
    <row r="29" spans="1:7" x14ac:dyDescent="0.2">
      <c r="A29" s="20" t="s">
        <v>350</v>
      </c>
      <c r="B29" s="21">
        <v>686</v>
      </c>
      <c r="C29" s="22">
        <v>75.218659000000002</v>
      </c>
      <c r="D29" s="22">
        <v>9.4752189999999992</v>
      </c>
      <c r="E29" s="22">
        <v>6.4139939999999998</v>
      </c>
      <c r="F29" s="22">
        <v>6.8513120000000001</v>
      </c>
      <c r="G29" s="22">
        <v>2.040816</v>
      </c>
    </row>
    <row r="30" spans="1:7" x14ac:dyDescent="0.2">
      <c r="A30" s="20" t="s">
        <v>351</v>
      </c>
      <c r="B30" s="21">
        <v>491</v>
      </c>
      <c r="C30" s="22">
        <v>69.450102000000001</v>
      </c>
      <c r="D30" s="22">
        <v>13.034623</v>
      </c>
      <c r="E30" s="22">
        <v>8.3503050000000005</v>
      </c>
      <c r="F30" s="22">
        <v>8.1466399999999997</v>
      </c>
      <c r="G30" s="22">
        <v>1.01833</v>
      </c>
    </row>
    <row r="31" spans="1:7" x14ac:dyDescent="0.2">
      <c r="A31" s="20" t="s">
        <v>352</v>
      </c>
      <c r="B31" s="21">
        <v>100</v>
      </c>
      <c r="C31" s="22">
        <v>62</v>
      </c>
      <c r="D31" s="22">
        <v>14</v>
      </c>
      <c r="E31" s="22">
        <v>6</v>
      </c>
      <c r="F31" s="22">
        <v>14</v>
      </c>
      <c r="G31" s="22">
        <v>4</v>
      </c>
    </row>
    <row r="32" spans="1:7" x14ac:dyDescent="0.2">
      <c r="A32" s="20" t="s">
        <v>353</v>
      </c>
      <c r="B32" s="21">
        <v>591</v>
      </c>
      <c r="C32" s="22">
        <v>68.189509000000001</v>
      </c>
      <c r="D32" s="22">
        <v>13.19797</v>
      </c>
      <c r="E32" s="22">
        <v>7.952623</v>
      </c>
      <c r="F32" s="22">
        <v>9.1370559999999994</v>
      </c>
      <c r="G32" s="22">
        <v>1.5228429999999999</v>
      </c>
    </row>
    <row r="33" spans="1:7" x14ac:dyDescent="0.2">
      <c r="A33" s="9" t="s">
        <v>355</v>
      </c>
      <c r="B33" s="10">
        <v>312</v>
      </c>
      <c r="C33" s="13">
        <v>84.294871999999998</v>
      </c>
      <c r="D33" s="13">
        <v>9.6153849999999998</v>
      </c>
      <c r="E33" s="13">
        <v>3.2051280000000002</v>
      </c>
      <c r="F33" s="13">
        <v>2.5641029999999998</v>
      </c>
      <c r="G33" s="13">
        <v>0.32051299999999999</v>
      </c>
    </row>
    <row r="34" spans="1:7" x14ac:dyDescent="0.2">
      <c r="A34" s="20" t="s">
        <v>344</v>
      </c>
      <c r="B34" s="21">
        <v>367</v>
      </c>
      <c r="C34" s="22">
        <v>80.926430999999994</v>
      </c>
      <c r="D34" s="22">
        <v>11.716621</v>
      </c>
      <c r="E34" s="22">
        <v>2.724796</v>
      </c>
      <c r="F34" s="22">
        <v>4.0871930000000001</v>
      </c>
      <c r="G34" s="22">
        <v>0.54495899999999997</v>
      </c>
    </row>
    <row r="35" spans="1:7" x14ac:dyDescent="0.2">
      <c r="A35" s="20" t="s">
        <v>345</v>
      </c>
      <c r="B35" s="21">
        <v>302</v>
      </c>
      <c r="C35" s="22">
        <v>69.867549999999994</v>
      </c>
      <c r="D35" s="22">
        <v>14.900662000000001</v>
      </c>
      <c r="E35" s="22">
        <v>8.9403970000000008</v>
      </c>
      <c r="F35" s="22">
        <v>3.9735100000000001</v>
      </c>
      <c r="G35" s="22">
        <v>2.3178809999999999</v>
      </c>
    </row>
    <row r="36" spans="1:7" x14ac:dyDescent="0.2">
      <c r="A36" s="20" t="s">
        <v>346</v>
      </c>
      <c r="B36" s="21">
        <v>233</v>
      </c>
      <c r="C36" s="22">
        <v>59.227468000000002</v>
      </c>
      <c r="D36" s="22">
        <v>21.888411999999999</v>
      </c>
      <c r="E36" s="22">
        <v>9.871245</v>
      </c>
      <c r="F36" s="22">
        <v>5.1502150000000002</v>
      </c>
      <c r="G36" s="22">
        <v>3.8626610000000001</v>
      </c>
    </row>
    <row r="37" spans="1:7" x14ac:dyDescent="0.2">
      <c r="A37" s="20" t="s">
        <v>347</v>
      </c>
      <c r="B37" s="21">
        <v>140</v>
      </c>
      <c r="C37" s="22">
        <v>60.714286000000001</v>
      </c>
      <c r="D37" s="22">
        <v>22.142856999999999</v>
      </c>
      <c r="E37" s="22">
        <v>8.5714290000000002</v>
      </c>
      <c r="F37" s="22">
        <v>6.4285709999999998</v>
      </c>
      <c r="G37" s="22">
        <v>2.1428569999999998</v>
      </c>
    </row>
    <row r="38" spans="1:7" x14ac:dyDescent="0.2">
      <c r="A38" s="20" t="s">
        <v>348</v>
      </c>
      <c r="B38" s="21">
        <v>37</v>
      </c>
      <c r="C38" s="22">
        <v>59.459459000000003</v>
      </c>
      <c r="D38" s="22">
        <v>21.621621999999999</v>
      </c>
      <c r="E38" s="22">
        <v>13.513514000000001</v>
      </c>
      <c r="F38" s="22">
        <v>5.405405</v>
      </c>
      <c r="G38" s="22">
        <v>0</v>
      </c>
    </row>
    <row r="39" spans="1:7" x14ac:dyDescent="0.2">
      <c r="A39" s="20" t="s">
        <v>349</v>
      </c>
      <c r="B39" s="21">
        <v>9</v>
      </c>
      <c r="C39" s="22">
        <v>66.666667000000004</v>
      </c>
      <c r="D39" s="22">
        <v>0</v>
      </c>
      <c r="E39" s="22">
        <v>11.111110999999999</v>
      </c>
      <c r="F39" s="22">
        <v>22.222221999999999</v>
      </c>
      <c r="G39" s="22">
        <v>0</v>
      </c>
    </row>
    <row r="40" spans="1:7" x14ac:dyDescent="0.2">
      <c r="A40" s="20" t="s">
        <v>350</v>
      </c>
      <c r="B40" s="21">
        <v>679</v>
      </c>
      <c r="C40" s="22">
        <v>82.474226999999999</v>
      </c>
      <c r="D40" s="22">
        <v>10.751105000000001</v>
      </c>
      <c r="E40" s="22">
        <v>2.9455079999999998</v>
      </c>
      <c r="F40" s="22">
        <v>3.3873340000000001</v>
      </c>
      <c r="G40" s="22">
        <v>0.441826</v>
      </c>
    </row>
    <row r="41" spans="1:7" x14ac:dyDescent="0.2">
      <c r="A41" s="20" t="s">
        <v>351</v>
      </c>
      <c r="B41" s="21">
        <v>535</v>
      </c>
      <c r="C41" s="22">
        <v>65.233644999999996</v>
      </c>
      <c r="D41" s="22">
        <v>17.943925</v>
      </c>
      <c r="E41" s="22">
        <v>9.3457939999999997</v>
      </c>
      <c r="F41" s="22">
        <v>4.4859809999999998</v>
      </c>
      <c r="G41" s="22">
        <v>2.9906540000000001</v>
      </c>
    </row>
    <row r="42" spans="1:7" x14ac:dyDescent="0.2">
      <c r="A42" s="20" t="s">
        <v>352</v>
      </c>
      <c r="B42" s="21">
        <v>186</v>
      </c>
      <c r="C42" s="22">
        <v>60.752687999999999</v>
      </c>
      <c r="D42" s="22">
        <v>20.967742000000001</v>
      </c>
      <c r="E42" s="22">
        <v>9.6774190000000004</v>
      </c>
      <c r="F42" s="22">
        <v>6.9892469999999998</v>
      </c>
      <c r="G42" s="22">
        <v>1.612903</v>
      </c>
    </row>
    <row r="43" spans="1:7" x14ac:dyDescent="0.2">
      <c r="A43" s="20" t="s">
        <v>353</v>
      </c>
      <c r="B43" s="21">
        <v>721</v>
      </c>
      <c r="C43" s="22">
        <v>64.077669999999998</v>
      </c>
      <c r="D43" s="22">
        <v>18.723994000000001</v>
      </c>
      <c r="E43" s="22">
        <v>9.4313450000000003</v>
      </c>
      <c r="F43" s="22">
        <v>5.131761</v>
      </c>
      <c r="G43" s="22">
        <v>2.6352289999999998</v>
      </c>
    </row>
    <row r="44" spans="1:7" x14ac:dyDescent="0.2">
      <c r="A44" s="9" t="s">
        <v>356</v>
      </c>
      <c r="B44" s="9"/>
      <c r="C44" s="9"/>
      <c r="D44" s="9"/>
      <c r="E44" s="9"/>
      <c r="F44" s="9"/>
      <c r="G44" s="9"/>
    </row>
    <row r="45" spans="1:7" x14ac:dyDescent="0.2">
      <c r="A45" s="20" t="s">
        <v>357</v>
      </c>
      <c r="B45" s="21">
        <v>138</v>
      </c>
      <c r="C45" s="22">
        <v>38.405797</v>
      </c>
      <c r="D45" s="22">
        <v>22.463768000000002</v>
      </c>
      <c r="E45" s="22">
        <v>13.768115999999999</v>
      </c>
      <c r="F45" s="22">
        <v>22.463768000000002</v>
      </c>
      <c r="G45" s="22">
        <v>2.8985509999999999</v>
      </c>
    </row>
    <row r="46" spans="1:7" x14ac:dyDescent="0.2">
      <c r="A46" s="20" t="s">
        <v>328</v>
      </c>
      <c r="B46" s="21">
        <v>1747</v>
      </c>
      <c r="C46" s="22">
        <v>81.797366999999994</v>
      </c>
      <c r="D46" s="22">
        <v>8.9868349999999992</v>
      </c>
      <c r="E46" s="22">
        <v>4.8654840000000004</v>
      </c>
      <c r="F46" s="22">
        <v>3.1482540000000001</v>
      </c>
      <c r="G46" s="22">
        <v>1.202061</v>
      </c>
    </row>
    <row r="47" spans="1:7" x14ac:dyDescent="0.2">
      <c r="A47" s="20" t="s">
        <v>329</v>
      </c>
      <c r="B47" s="21">
        <v>191</v>
      </c>
      <c r="C47" s="22">
        <v>53.926701999999999</v>
      </c>
      <c r="D47" s="22">
        <v>19.371728000000001</v>
      </c>
      <c r="E47" s="22">
        <v>7.8534030000000001</v>
      </c>
      <c r="F47" s="22">
        <v>18.324607</v>
      </c>
      <c r="G47" s="22">
        <v>0.52356000000000003</v>
      </c>
    </row>
    <row r="48" spans="1:7" x14ac:dyDescent="0.2">
      <c r="A48" s="20" t="s">
        <v>330</v>
      </c>
      <c r="B48" s="21">
        <v>544</v>
      </c>
      <c r="C48" s="22">
        <v>58.455882000000003</v>
      </c>
      <c r="D48" s="22">
        <v>22.426470999999999</v>
      </c>
      <c r="E48" s="22">
        <v>9.9264709999999994</v>
      </c>
      <c r="F48" s="22">
        <v>6.6176469999999998</v>
      </c>
      <c r="G48" s="22">
        <v>2.5735290000000002</v>
      </c>
    </row>
    <row r="49" spans="1:7" x14ac:dyDescent="0.2">
      <c r="A49" s="20" t="s">
        <v>358</v>
      </c>
      <c r="B49" s="21">
        <v>57</v>
      </c>
      <c r="C49" s="22">
        <v>66.666667000000004</v>
      </c>
      <c r="D49" s="22">
        <v>7.017544</v>
      </c>
      <c r="E49" s="22">
        <v>10.526316</v>
      </c>
      <c r="F49" s="22">
        <v>7.017544</v>
      </c>
      <c r="G49" s="22">
        <v>8.7719299999999993</v>
      </c>
    </row>
    <row r="50" spans="1:7" x14ac:dyDescent="0.2">
      <c r="A50" s="9" t="s">
        <v>359</v>
      </c>
      <c r="B50" s="10">
        <v>89</v>
      </c>
      <c r="C50" s="13">
        <v>33.707864999999998</v>
      </c>
      <c r="D50" s="13">
        <v>19.101123999999999</v>
      </c>
      <c r="E50" s="13">
        <v>14.606742000000001</v>
      </c>
      <c r="F50" s="13">
        <v>28.089887999999998</v>
      </c>
      <c r="G50" s="13">
        <v>4.4943819999999999</v>
      </c>
    </row>
    <row r="51" spans="1:7" x14ac:dyDescent="0.2">
      <c r="A51" s="20" t="s">
        <v>331</v>
      </c>
      <c r="B51" s="21">
        <v>977</v>
      </c>
      <c r="C51" s="22">
        <v>81.064482999999996</v>
      </c>
      <c r="D51" s="22">
        <v>8.4953939999999992</v>
      </c>
      <c r="E51" s="22">
        <v>5.5271239999999997</v>
      </c>
      <c r="F51" s="22">
        <v>3.6847490000000001</v>
      </c>
      <c r="G51" s="22">
        <v>1.2282500000000001</v>
      </c>
    </row>
    <row r="52" spans="1:7" x14ac:dyDescent="0.2">
      <c r="A52" s="20" t="s">
        <v>332</v>
      </c>
      <c r="B52" s="21">
        <v>73</v>
      </c>
      <c r="C52" s="22">
        <v>31.506848999999999</v>
      </c>
      <c r="D52" s="22">
        <v>20.547944999999999</v>
      </c>
      <c r="E52" s="22">
        <v>12.328766999999999</v>
      </c>
      <c r="F52" s="22">
        <v>34.246575</v>
      </c>
      <c r="G52" s="22">
        <v>1.3698630000000001</v>
      </c>
    </row>
    <row r="53" spans="1:7" x14ac:dyDescent="0.2">
      <c r="A53" s="20" t="s">
        <v>333</v>
      </c>
      <c r="B53" s="21">
        <v>108</v>
      </c>
      <c r="C53" s="22">
        <v>48.148147999999999</v>
      </c>
      <c r="D53" s="22">
        <v>25</v>
      </c>
      <c r="E53" s="22">
        <v>11.111110999999999</v>
      </c>
      <c r="F53" s="22">
        <v>12.962963</v>
      </c>
      <c r="G53" s="22">
        <v>2.7777780000000001</v>
      </c>
    </row>
    <row r="54" spans="1:7" x14ac:dyDescent="0.2">
      <c r="A54" s="20" t="s">
        <v>358</v>
      </c>
      <c r="B54" s="21">
        <v>30</v>
      </c>
      <c r="C54" s="22">
        <v>73.333332999999996</v>
      </c>
      <c r="D54" s="22">
        <v>3.3333330000000001</v>
      </c>
      <c r="E54" s="22">
        <v>10</v>
      </c>
      <c r="F54" s="22">
        <v>3.3333330000000001</v>
      </c>
      <c r="G54" s="22">
        <v>10</v>
      </c>
    </row>
    <row r="55" spans="1:7" x14ac:dyDescent="0.2">
      <c r="A55" s="9" t="s">
        <v>360</v>
      </c>
      <c r="B55" s="10">
        <v>49</v>
      </c>
      <c r="C55" s="13">
        <v>46.938775999999997</v>
      </c>
      <c r="D55" s="13">
        <v>28.571428999999998</v>
      </c>
      <c r="E55" s="13">
        <v>12.244897999999999</v>
      </c>
      <c r="F55" s="13">
        <v>12.244897999999999</v>
      </c>
      <c r="G55" s="13">
        <v>0</v>
      </c>
    </row>
    <row r="56" spans="1:7" x14ac:dyDescent="0.2">
      <c r="A56" s="20" t="s">
        <v>331</v>
      </c>
      <c r="B56" s="21">
        <v>770</v>
      </c>
      <c r="C56" s="22">
        <v>82.727272999999997</v>
      </c>
      <c r="D56" s="22">
        <v>9.6103900000000007</v>
      </c>
      <c r="E56" s="22">
        <v>4.0259739999999997</v>
      </c>
      <c r="F56" s="22">
        <v>2.4675319999999998</v>
      </c>
      <c r="G56" s="22">
        <v>1.168831</v>
      </c>
    </row>
    <row r="57" spans="1:7" x14ac:dyDescent="0.2">
      <c r="A57" s="20" t="s">
        <v>332</v>
      </c>
      <c r="B57" s="21">
        <v>118</v>
      </c>
      <c r="C57" s="22">
        <v>67.796610000000001</v>
      </c>
      <c r="D57" s="22">
        <v>18.644068000000001</v>
      </c>
      <c r="E57" s="22">
        <v>5.084746</v>
      </c>
      <c r="F57" s="22">
        <v>8.4745760000000008</v>
      </c>
      <c r="G57" s="22">
        <v>0</v>
      </c>
    </row>
    <row r="58" spans="1:7" x14ac:dyDescent="0.2">
      <c r="A58" s="20" t="s">
        <v>333</v>
      </c>
      <c r="B58" s="21">
        <v>436</v>
      </c>
      <c r="C58" s="22">
        <v>61.009174000000002</v>
      </c>
      <c r="D58" s="22">
        <v>21.788990999999999</v>
      </c>
      <c r="E58" s="22">
        <v>9.6330279999999995</v>
      </c>
      <c r="F58" s="22">
        <v>5.0458720000000001</v>
      </c>
      <c r="G58" s="22">
        <v>2.5229360000000001</v>
      </c>
    </row>
    <row r="59" spans="1:7" x14ac:dyDescent="0.2">
      <c r="A59" s="20" t="s">
        <v>358</v>
      </c>
      <c r="B59" s="21">
        <v>27</v>
      </c>
      <c r="C59" s="22">
        <v>59.259259</v>
      </c>
      <c r="D59" s="22">
        <v>11.111110999999999</v>
      </c>
      <c r="E59" s="22">
        <v>11.111110999999999</v>
      </c>
      <c r="F59" s="22">
        <v>11.111110999999999</v>
      </c>
      <c r="G59" s="22">
        <v>7.4074070000000001</v>
      </c>
    </row>
    <row r="60" spans="1:7" x14ac:dyDescent="0.2">
      <c r="A60" s="9" t="s">
        <v>361</v>
      </c>
      <c r="B60" s="9"/>
      <c r="C60" s="9"/>
      <c r="D60" s="9"/>
      <c r="E60" s="9"/>
      <c r="F60" s="9"/>
      <c r="G60" s="9"/>
    </row>
    <row r="61" spans="1:7" x14ac:dyDescent="0.2">
      <c r="A61" s="20" t="s">
        <v>362</v>
      </c>
      <c r="B61" s="21">
        <v>360</v>
      </c>
      <c r="C61" s="22">
        <v>78.888889000000006</v>
      </c>
      <c r="D61" s="22">
        <v>11.111110999999999</v>
      </c>
      <c r="E61" s="22">
        <v>4.7222220000000004</v>
      </c>
      <c r="F61" s="22">
        <v>2.5</v>
      </c>
      <c r="G61" s="22">
        <v>2.7777780000000001</v>
      </c>
    </row>
    <row r="62" spans="1:7" x14ac:dyDescent="0.2">
      <c r="A62" s="20" t="s">
        <v>363</v>
      </c>
      <c r="B62" s="21">
        <v>1326</v>
      </c>
      <c r="C62" s="22">
        <v>71.417798000000005</v>
      </c>
      <c r="D62" s="22">
        <v>14.932126999999999</v>
      </c>
      <c r="E62" s="22">
        <v>7.3152340000000002</v>
      </c>
      <c r="F62" s="22">
        <v>5.1282050000000003</v>
      </c>
      <c r="G62" s="22">
        <v>1.206637</v>
      </c>
    </row>
    <row r="63" spans="1:7" x14ac:dyDescent="0.2">
      <c r="A63" s="20" t="s">
        <v>364</v>
      </c>
      <c r="B63" s="21">
        <v>649</v>
      </c>
      <c r="C63" s="22">
        <v>81.664098999999993</v>
      </c>
      <c r="D63" s="22">
        <v>8.4745760000000008</v>
      </c>
      <c r="E63" s="22">
        <v>4.31433</v>
      </c>
      <c r="F63" s="22">
        <v>4.468413</v>
      </c>
      <c r="G63" s="22">
        <v>1.0785819999999999</v>
      </c>
    </row>
    <row r="64" spans="1:7" x14ac:dyDescent="0.2">
      <c r="A64" s="20" t="s">
        <v>365</v>
      </c>
      <c r="B64" s="21">
        <v>277</v>
      </c>
      <c r="C64" s="22">
        <v>50.541516000000001</v>
      </c>
      <c r="D64" s="22">
        <v>19.133573999999999</v>
      </c>
      <c r="E64" s="22">
        <v>10.469314000000001</v>
      </c>
      <c r="F64" s="22">
        <v>18.050542</v>
      </c>
      <c r="G64" s="22">
        <v>1.8050539999999999</v>
      </c>
    </row>
    <row r="65" spans="1:7" x14ac:dyDescent="0.2">
      <c r="A65" s="20" t="s">
        <v>366</v>
      </c>
      <c r="B65" s="21">
        <v>65</v>
      </c>
      <c r="C65" s="22">
        <v>61.538462000000003</v>
      </c>
      <c r="D65" s="22">
        <v>7.6923079999999997</v>
      </c>
      <c r="E65" s="22">
        <v>12.307691999999999</v>
      </c>
      <c r="F65" s="22">
        <v>7.6923079999999997</v>
      </c>
      <c r="G65" s="22">
        <v>10.769231</v>
      </c>
    </row>
    <row r="66" spans="1:7" x14ac:dyDescent="0.2">
      <c r="A66" s="9" t="s">
        <v>367</v>
      </c>
      <c r="B66" s="9"/>
      <c r="C66" s="9"/>
      <c r="D66" s="9"/>
      <c r="E66" s="9"/>
      <c r="F66" s="9"/>
      <c r="G66" s="9"/>
    </row>
    <row r="67" spans="1:7" x14ac:dyDescent="0.2">
      <c r="A67" s="20" t="s">
        <v>368</v>
      </c>
      <c r="B67" s="21">
        <v>537</v>
      </c>
      <c r="C67" s="22">
        <v>38.919925999999997</v>
      </c>
      <c r="D67" s="22">
        <v>29.236498999999998</v>
      </c>
      <c r="E67" s="22">
        <v>14.897579</v>
      </c>
      <c r="F67" s="22">
        <v>14.711359</v>
      </c>
      <c r="G67" s="22">
        <v>2.2346370000000002</v>
      </c>
    </row>
    <row r="68" spans="1:7" x14ac:dyDescent="0.2">
      <c r="A68" s="20" t="s">
        <v>180</v>
      </c>
      <c r="B68" s="21">
        <v>1667</v>
      </c>
      <c r="C68" s="22">
        <v>82.903419</v>
      </c>
      <c r="D68" s="22">
        <v>8.3383319999999994</v>
      </c>
      <c r="E68" s="22">
        <v>4.3191360000000003</v>
      </c>
      <c r="F68" s="22">
        <v>3.1793640000000001</v>
      </c>
      <c r="G68" s="22">
        <v>1.2597480000000001</v>
      </c>
    </row>
    <row r="69" spans="1:7" x14ac:dyDescent="0.2">
      <c r="A69" s="20" t="s">
        <v>369</v>
      </c>
      <c r="B69" s="21">
        <v>99</v>
      </c>
      <c r="C69" s="22">
        <v>84.848484999999997</v>
      </c>
      <c r="D69" s="22">
        <v>5.0505050000000002</v>
      </c>
      <c r="E69" s="22">
        <v>6.0606059999999999</v>
      </c>
      <c r="F69" s="22">
        <v>2.0202019999999998</v>
      </c>
      <c r="G69" s="22">
        <v>2.0202019999999998</v>
      </c>
    </row>
    <row r="70" spans="1:7" x14ac:dyDescent="0.2">
      <c r="A70" s="20" t="s">
        <v>370</v>
      </c>
      <c r="B70" s="21">
        <v>819</v>
      </c>
      <c r="C70" s="22">
        <v>83.516484000000005</v>
      </c>
      <c r="D70" s="22">
        <v>8.6691090000000006</v>
      </c>
      <c r="E70" s="22">
        <v>4.273504</v>
      </c>
      <c r="F70" s="22">
        <v>2.808303</v>
      </c>
      <c r="G70" s="22">
        <v>0.73260099999999995</v>
      </c>
    </row>
    <row r="71" spans="1:7" x14ac:dyDescent="0.2">
      <c r="A71" s="20" t="s">
        <v>371</v>
      </c>
      <c r="B71" s="21">
        <v>87</v>
      </c>
      <c r="C71" s="22">
        <v>73.563218000000006</v>
      </c>
      <c r="D71" s="22">
        <v>8.0459770000000006</v>
      </c>
      <c r="E71" s="22">
        <v>3.4482759999999999</v>
      </c>
      <c r="F71" s="22">
        <v>10.344828</v>
      </c>
      <c r="G71" s="22">
        <v>4.5977009999999998</v>
      </c>
    </row>
    <row r="72" spans="1:7" x14ac:dyDescent="0.2">
      <c r="A72" s="20" t="s">
        <v>366</v>
      </c>
      <c r="B72" s="21">
        <v>55</v>
      </c>
      <c r="C72" s="22">
        <v>74.545455000000004</v>
      </c>
      <c r="D72" s="22">
        <v>5.4545450000000004</v>
      </c>
      <c r="E72" s="22">
        <v>5.4545450000000004</v>
      </c>
      <c r="F72" s="22">
        <v>7.2727269999999997</v>
      </c>
      <c r="G72" s="22">
        <v>7.2727269999999997</v>
      </c>
    </row>
    <row r="73" spans="1:7" x14ac:dyDescent="0.2">
      <c r="A73" s="9" t="s">
        <v>372</v>
      </c>
      <c r="B73" s="9"/>
      <c r="C73" s="9"/>
      <c r="D73" s="9"/>
      <c r="E73" s="9"/>
      <c r="F73" s="9"/>
      <c r="G73" s="9"/>
    </row>
    <row r="74" spans="1:7" x14ac:dyDescent="0.2">
      <c r="A74" s="20" t="s">
        <v>373</v>
      </c>
      <c r="B74" s="21">
        <v>537</v>
      </c>
      <c r="C74" s="22">
        <v>38.919925999999997</v>
      </c>
      <c r="D74" s="22">
        <v>29.236498999999998</v>
      </c>
      <c r="E74" s="22">
        <v>14.897579</v>
      </c>
      <c r="F74" s="22">
        <v>14.711359</v>
      </c>
      <c r="G74" s="22">
        <v>2.2346370000000002</v>
      </c>
    </row>
    <row r="75" spans="1:7" x14ac:dyDescent="0.2">
      <c r="A75" s="20" t="s">
        <v>374</v>
      </c>
      <c r="B75" s="21">
        <v>1329</v>
      </c>
      <c r="C75" s="22">
        <v>78.705793999999997</v>
      </c>
      <c r="D75" s="22">
        <v>10.458992</v>
      </c>
      <c r="E75" s="22">
        <v>4.9661400000000002</v>
      </c>
      <c r="F75" s="22">
        <v>4.1384499999999997</v>
      </c>
      <c r="G75" s="22">
        <v>1.7306250000000001</v>
      </c>
    </row>
    <row r="76" spans="1:7" x14ac:dyDescent="0.2">
      <c r="A76" s="20" t="s">
        <v>375</v>
      </c>
      <c r="B76" s="21">
        <v>406</v>
      </c>
      <c r="C76" s="22">
        <v>85.714286000000001</v>
      </c>
      <c r="D76" s="22">
        <v>6.4039409999999997</v>
      </c>
      <c r="E76" s="22">
        <v>4.6798029999999997</v>
      </c>
      <c r="F76" s="22">
        <v>2.7093600000000002</v>
      </c>
      <c r="G76" s="22">
        <v>0.49261100000000002</v>
      </c>
    </row>
    <row r="77" spans="1:7" x14ac:dyDescent="0.2">
      <c r="A77" s="20" t="s">
        <v>376</v>
      </c>
      <c r="B77" s="21">
        <v>152</v>
      </c>
      <c r="C77" s="22">
        <v>88.157894999999996</v>
      </c>
      <c r="D77" s="22">
        <v>5.9210529999999997</v>
      </c>
      <c r="E77" s="22">
        <v>3.947368</v>
      </c>
      <c r="F77" s="22">
        <v>1.973684</v>
      </c>
      <c r="G77" s="22">
        <v>0</v>
      </c>
    </row>
    <row r="78" spans="1:7" x14ac:dyDescent="0.2">
      <c r="A78" s="20" t="s">
        <v>377</v>
      </c>
      <c r="B78" s="21">
        <v>88</v>
      </c>
      <c r="C78" s="22">
        <v>84.090908999999996</v>
      </c>
      <c r="D78" s="22">
        <v>11.363636</v>
      </c>
      <c r="E78" s="22">
        <v>1.1363639999999999</v>
      </c>
      <c r="F78" s="22">
        <v>1.1363639999999999</v>
      </c>
      <c r="G78" s="22">
        <v>2.2727270000000002</v>
      </c>
    </row>
    <row r="79" spans="1:7" x14ac:dyDescent="0.2">
      <c r="A79" s="20" t="s">
        <v>378</v>
      </c>
      <c r="B79" s="21">
        <v>84</v>
      </c>
      <c r="C79" s="22">
        <v>84.523809999999997</v>
      </c>
      <c r="D79" s="22">
        <v>8.3333329999999997</v>
      </c>
      <c r="E79" s="22">
        <v>2.3809520000000002</v>
      </c>
      <c r="F79" s="22">
        <v>2.3809520000000002</v>
      </c>
      <c r="G79" s="22">
        <v>2.3809520000000002</v>
      </c>
    </row>
    <row r="80" spans="1:7" x14ac:dyDescent="0.2">
      <c r="A80" s="20" t="s">
        <v>366</v>
      </c>
      <c r="B80" s="21">
        <v>81</v>
      </c>
      <c r="C80" s="22">
        <v>72.839506</v>
      </c>
      <c r="D80" s="22">
        <v>3.7037040000000001</v>
      </c>
      <c r="E80" s="22">
        <v>6.1728399999999999</v>
      </c>
      <c r="F80" s="22">
        <v>12.345679000000001</v>
      </c>
      <c r="G80" s="22">
        <v>4.9382720000000004</v>
      </c>
    </row>
    <row r="81" spans="1:7" x14ac:dyDescent="0.2">
      <c r="A81" s="9" t="s">
        <v>379</v>
      </c>
      <c r="B81" s="9"/>
      <c r="C81" s="9"/>
      <c r="D81" s="9"/>
      <c r="E81" s="9"/>
      <c r="F81" s="9"/>
      <c r="G81" s="9"/>
    </row>
    <row r="82" spans="1:7" x14ac:dyDescent="0.2">
      <c r="A82" s="20" t="s">
        <v>380</v>
      </c>
      <c r="B82" s="21">
        <v>788</v>
      </c>
      <c r="C82" s="22">
        <v>81.472081000000003</v>
      </c>
      <c r="D82" s="22">
        <v>11.42132</v>
      </c>
      <c r="E82" s="22">
        <v>3.6802030000000001</v>
      </c>
      <c r="F82" s="22">
        <v>2.411168</v>
      </c>
      <c r="G82" s="22">
        <v>1.015228</v>
      </c>
    </row>
    <row r="83" spans="1:7" x14ac:dyDescent="0.2">
      <c r="A83" s="20" t="s">
        <v>381</v>
      </c>
      <c r="B83" s="21">
        <v>1824</v>
      </c>
      <c r="C83" s="22">
        <v>68.695175000000006</v>
      </c>
      <c r="D83" s="22">
        <v>13.925439000000001</v>
      </c>
      <c r="E83" s="22">
        <v>8.0592109999999995</v>
      </c>
      <c r="F83" s="22">
        <v>7.5657889999999997</v>
      </c>
      <c r="G83" s="22">
        <v>1.754386</v>
      </c>
    </row>
    <row r="84" spans="1:7" x14ac:dyDescent="0.2">
      <c r="A84" s="20" t="s">
        <v>366</v>
      </c>
      <c r="B84" s="21">
        <v>65</v>
      </c>
      <c r="C84" s="22">
        <v>70.769231000000005</v>
      </c>
      <c r="D84" s="22">
        <v>10.769231</v>
      </c>
      <c r="E84" s="22">
        <v>4.6153849999999998</v>
      </c>
      <c r="F84" s="22">
        <v>6.1538459999999997</v>
      </c>
      <c r="G84" s="22">
        <v>7.6923079999999997</v>
      </c>
    </row>
    <row r="85" spans="1:7" x14ac:dyDescent="0.2">
      <c r="A85" s="9" t="s">
        <v>382</v>
      </c>
      <c r="B85" s="9"/>
      <c r="C85" s="9"/>
      <c r="D85" s="9"/>
      <c r="E85" s="9"/>
      <c r="F85" s="9"/>
      <c r="G85" s="9"/>
    </row>
    <row r="86" spans="1:7" x14ac:dyDescent="0.2">
      <c r="A86" s="20" t="s">
        <v>383</v>
      </c>
      <c r="B86" s="21">
        <v>393</v>
      </c>
      <c r="C86" s="22">
        <v>84.987277000000006</v>
      </c>
      <c r="D86" s="22">
        <v>8.3969470000000008</v>
      </c>
      <c r="E86" s="22">
        <v>3.8167939999999998</v>
      </c>
      <c r="F86" s="22">
        <v>2.290076</v>
      </c>
      <c r="G86" s="22">
        <v>0.50890599999999997</v>
      </c>
    </row>
    <row r="87" spans="1:7" x14ac:dyDescent="0.2">
      <c r="A87" s="20" t="s">
        <v>181</v>
      </c>
      <c r="B87" s="21">
        <v>1944</v>
      </c>
      <c r="C87" s="22">
        <v>71.604938000000004</v>
      </c>
      <c r="D87" s="22">
        <v>13.631686999999999</v>
      </c>
      <c r="E87" s="22">
        <v>7.1502059999999998</v>
      </c>
      <c r="F87" s="22">
        <v>5.9670779999999999</v>
      </c>
      <c r="G87" s="22">
        <v>1.646091</v>
      </c>
    </row>
    <row r="88" spans="1:7" x14ac:dyDescent="0.2">
      <c r="A88" s="20" t="s">
        <v>182</v>
      </c>
      <c r="B88" s="21">
        <v>38</v>
      </c>
      <c r="C88" s="22">
        <v>65.789473999999998</v>
      </c>
      <c r="D88" s="22">
        <v>13.157895</v>
      </c>
      <c r="E88" s="22">
        <v>2.6315789999999999</v>
      </c>
      <c r="F88" s="22">
        <v>15.789474</v>
      </c>
      <c r="G88" s="22">
        <v>2.6315789999999999</v>
      </c>
    </row>
    <row r="89" spans="1:7" x14ac:dyDescent="0.2">
      <c r="A89" s="20" t="s">
        <v>384</v>
      </c>
      <c r="B89" s="21">
        <v>36</v>
      </c>
      <c r="C89" s="22">
        <v>47.222222000000002</v>
      </c>
      <c r="D89" s="22">
        <v>27.777778000000001</v>
      </c>
      <c r="E89" s="22">
        <v>11.111110999999999</v>
      </c>
      <c r="F89" s="22">
        <v>13.888889000000001</v>
      </c>
      <c r="G89" s="22">
        <v>0</v>
      </c>
    </row>
    <row r="90" spans="1:7" x14ac:dyDescent="0.2">
      <c r="A90" s="20" t="s">
        <v>183</v>
      </c>
      <c r="B90" s="21">
        <v>53</v>
      </c>
      <c r="C90" s="22">
        <v>77.358491000000001</v>
      </c>
      <c r="D90" s="22">
        <v>13.207547</v>
      </c>
      <c r="E90" s="22">
        <v>3.7735850000000002</v>
      </c>
      <c r="F90" s="22">
        <v>5.6603770000000004</v>
      </c>
      <c r="G90" s="22">
        <v>0</v>
      </c>
    </row>
    <row r="91" spans="1:7" x14ac:dyDescent="0.2">
      <c r="A91" s="20" t="s">
        <v>385</v>
      </c>
      <c r="B91" s="21">
        <v>22</v>
      </c>
      <c r="C91" s="22">
        <v>81.818181999999993</v>
      </c>
      <c r="D91" s="22">
        <v>9.0909089999999999</v>
      </c>
      <c r="E91" s="22">
        <v>0</v>
      </c>
      <c r="F91" s="22">
        <v>4.5454549999999996</v>
      </c>
      <c r="G91" s="22">
        <v>4.5454549999999996</v>
      </c>
    </row>
    <row r="92" spans="1:7" x14ac:dyDescent="0.2">
      <c r="A92" s="20" t="s">
        <v>386</v>
      </c>
      <c r="B92" s="21">
        <v>32</v>
      </c>
      <c r="C92" s="22">
        <v>31.25</v>
      </c>
      <c r="D92" s="22">
        <v>31.25</v>
      </c>
      <c r="E92" s="22">
        <v>9.375</v>
      </c>
      <c r="F92" s="22">
        <v>21.875</v>
      </c>
      <c r="G92" s="22">
        <v>6.25</v>
      </c>
    </row>
    <row r="93" spans="1:7" x14ac:dyDescent="0.2">
      <c r="A93" s="20" t="s">
        <v>387</v>
      </c>
      <c r="B93" s="21">
        <v>9</v>
      </c>
      <c r="C93" s="22">
        <v>100</v>
      </c>
      <c r="D93" s="22">
        <v>0</v>
      </c>
      <c r="E93" s="22">
        <v>0</v>
      </c>
      <c r="F93" s="22">
        <v>0</v>
      </c>
      <c r="G93" s="22">
        <v>0</v>
      </c>
    </row>
    <row r="94" spans="1:7" x14ac:dyDescent="0.2">
      <c r="A94" s="20" t="s">
        <v>366</v>
      </c>
      <c r="B94" s="21">
        <v>150</v>
      </c>
      <c r="C94" s="22">
        <v>63.333333000000003</v>
      </c>
      <c r="D94" s="22">
        <v>12.666667</v>
      </c>
      <c r="E94" s="22">
        <v>10</v>
      </c>
      <c r="F94" s="22">
        <v>9.3333329999999997</v>
      </c>
      <c r="G94" s="22">
        <v>4.6666670000000003</v>
      </c>
    </row>
    <row r="95" spans="1:7" x14ac:dyDescent="0.2">
      <c r="A95" s="9" t="s">
        <v>388</v>
      </c>
      <c r="B95" s="9"/>
      <c r="C95" s="9"/>
      <c r="D95" s="9"/>
      <c r="E95" s="9"/>
      <c r="F95" s="9"/>
      <c r="G95" s="9"/>
    </row>
    <row r="96" spans="1:7" x14ac:dyDescent="0.2">
      <c r="A96" s="20" t="s">
        <v>184</v>
      </c>
      <c r="B96" s="21">
        <v>54</v>
      </c>
      <c r="C96" s="22">
        <v>40.740741</v>
      </c>
      <c r="D96" s="22">
        <v>25.925926</v>
      </c>
      <c r="E96" s="22">
        <v>7.4074070000000001</v>
      </c>
      <c r="F96" s="22">
        <v>20.370370000000001</v>
      </c>
      <c r="G96" s="22">
        <v>5.5555560000000002</v>
      </c>
    </row>
    <row r="97" spans="1:7" x14ac:dyDescent="0.2">
      <c r="A97" s="20" t="s">
        <v>185</v>
      </c>
      <c r="B97" s="21">
        <v>196</v>
      </c>
      <c r="C97" s="22">
        <v>47.448979999999999</v>
      </c>
      <c r="D97" s="22">
        <v>25</v>
      </c>
      <c r="E97" s="22">
        <v>9.6938779999999998</v>
      </c>
      <c r="F97" s="22">
        <v>14.285714</v>
      </c>
      <c r="G97" s="22">
        <v>3.5714290000000002</v>
      </c>
    </row>
    <row r="98" spans="1:7" x14ac:dyDescent="0.2">
      <c r="A98" s="20" t="s">
        <v>186</v>
      </c>
      <c r="B98" s="21">
        <v>310</v>
      </c>
      <c r="C98" s="22">
        <v>59.354838999999998</v>
      </c>
      <c r="D98" s="22">
        <v>19.677419</v>
      </c>
      <c r="E98" s="22">
        <v>10.322581</v>
      </c>
      <c r="F98" s="22">
        <v>10</v>
      </c>
      <c r="G98" s="22">
        <v>0.64516099999999998</v>
      </c>
    </row>
    <row r="99" spans="1:7" x14ac:dyDescent="0.2">
      <c r="A99" s="20" t="s">
        <v>187</v>
      </c>
      <c r="B99" s="21">
        <v>385</v>
      </c>
      <c r="C99" s="22">
        <v>67.792208000000002</v>
      </c>
      <c r="D99" s="22">
        <v>15.584415999999999</v>
      </c>
      <c r="E99" s="22">
        <v>7.0129869999999999</v>
      </c>
      <c r="F99" s="22">
        <v>8.0519479999999994</v>
      </c>
      <c r="G99" s="22">
        <v>1.5584420000000001</v>
      </c>
    </row>
    <row r="100" spans="1:7" x14ac:dyDescent="0.2">
      <c r="A100" s="20" t="s">
        <v>188</v>
      </c>
      <c r="B100" s="21">
        <v>361</v>
      </c>
      <c r="C100" s="22">
        <v>79.224377000000004</v>
      </c>
      <c r="D100" s="22">
        <v>10.526316</v>
      </c>
      <c r="E100" s="22">
        <v>6.0941830000000001</v>
      </c>
      <c r="F100" s="22">
        <v>3.3241000000000001</v>
      </c>
      <c r="G100" s="22">
        <v>0.83102500000000001</v>
      </c>
    </row>
    <row r="101" spans="1:7" x14ac:dyDescent="0.2">
      <c r="A101" s="20" t="s">
        <v>189</v>
      </c>
      <c r="B101" s="21">
        <v>315</v>
      </c>
      <c r="C101" s="22">
        <v>83.174603000000005</v>
      </c>
      <c r="D101" s="22">
        <v>7.9365079999999999</v>
      </c>
      <c r="E101" s="22">
        <v>5.0793650000000001</v>
      </c>
      <c r="F101" s="22">
        <v>2.5396830000000001</v>
      </c>
      <c r="G101" s="22">
        <v>1.269841</v>
      </c>
    </row>
    <row r="102" spans="1:7" x14ac:dyDescent="0.2">
      <c r="A102" s="20" t="s">
        <v>190</v>
      </c>
      <c r="B102" s="21">
        <v>364</v>
      </c>
      <c r="C102" s="22">
        <v>84.340659000000002</v>
      </c>
      <c r="D102" s="22">
        <v>8.7912090000000003</v>
      </c>
      <c r="E102" s="22">
        <v>4.1208790000000004</v>
      </c>
      <c r="F102" s="22">
        <v>2.1978019999999998</v>
      </c>
      <c r="G102" s="22">
        <v>0.54945100000000002</v>
      </c>
    </row>
    <row r="103" spans="1:7" x14ac:dyDescent="0.2">
      <c r="A103" s="20" t="s">
        <v>191</v>
      </c>
      <c r="B103" s="21">
        <v>267</v>
      </c>
      <c r="C103" s="22">
        <v>88.014981000000006</v>
      </c>
      <c r="D103" s="22">
        <v>4.8689140000000002</v>
      </c>
      <c r="E103" s="22">
        <v>4.4943819999999999</v>
      </c>
      <c r="F103" s="22">
        <v>2.2471909999999999</v>
      </c>
      <c r="G103" s="22">
        <v>0.37453199999999998</v>
      </c>
    </row>
    <row r="104" spans="1:7" x14ac:dyDescent="0.2">
      <c r="A104" s="20" t="s">
        <v>192</v>
      </c>
      <c r="B104" s="21">
        <v>90</v>
      </c>
      <c r="C104" s="22">
        <v>86.666667000000004</v>
      </c>
      <c r="D104" s="22">
        <v>7.7777779999999996</v>
      </c>
      <c r="E104" s="22">
        <v>3.3333330000000001</v>
      </c>
      <c r="F104" s="22">
        <v>0</v>
      </c>
      <c r="G104" s="22">
        <v>2.2222219999999999</v>
      </c>
    </row>
    <row r="105" spans="1:7" x14ac:dyDescent="0.2">
      <c r="A105" s="20" t="s">
        <v>193</v>
      </c>
      <c r="B105" s="21">
        <v>94</v>
      </c>
      <c r="C105" s="22">
        <v>95.744681</v>
      </c>
      <c r="D105" s="22">
        <v>4.2553190000000001</v>
      </c>
      <c r="E105" s="22">
        <v>0</v>
      </c>
      <c r="F105" s="22">
        <v>0</v>
      </c>
      <c r="G105" s="22">
        <v>0</v>
      </c>
    </row>
    <row r="106" spans="1:7" x14ac:dyDescent="0.2">
      <c r="A106" s="20" t="s">
        <v>389</v>
      </c>
      <c r="B106" s="21">
        <v>47</v>
      </c>
      <c r="C106" s="22">
        <v>31.914894</v>
      </c>
      <c r="D106" s="22">
        <v>29.787234000000002</v>
      </c>
      <c r="E106" s="22">
        <v>10.638298000000001</v>
      </c>
      <c r="F106" s="22">
        <v>21.276596000000001</v>
      </c>
      <c r="G106" s="22">
        <v>6.3829789999999997</v>
      </c>
    </row>
    <row r="107" spans="1:7" x14ac:dyDescent="0.2">
      <c r="A107" s="20" t="s">
        <v>366</v>
      </c>
      <c r="B107" s="21">
        <v>194</v>
      </c>
      <c r="C107" s="22">
        <v>55.670102999999997</v>
      </c>
      <c r="D107" s="22">
        <v>17.525773000000001</v>
      </c>
      <c r="E107" s="22">
        <v>12.371134</v>
      </c>
      <c r="F107" s="22">
        <v>8.2474229999999995</v>
      </c>
      <c r="G107" s="22">
        <v>6.1855669999999998</v>
      </c>
    </row>
    <row r="108" spans="1:7" x14ac:dyDescent="0.2">
      <c r="A108" s="9" t="s">
        <v>390</v>
      </c>
      <c r="B108" s="9"/>
      <c r="C108" s="9"/>
      <c r="D108" s="9"/>
      <c r="E108" s="9"/>
      <c r="F108" s="9"/>
      <c r="G108" s="9"/>
    </row>
    <row r="109" spans="1:7" x14ac:dyDescent="0.2">
      <c r="A109" s="20" t="s">
        <v>391</v>
      </c>
      <c r="B109" s="21">
        <v>633</v>
      </c>
      <c r="C109" s="22">
        <v>72.353870000000001</v>
      </c>
      <c r="D109" s="22">
        <v>10.742495999999999</v>
      </c>
      <c r="E109" s="22">
        <v>7.5829380000000004</v>
      </c>
      <c r="F109" s="22">
        <v>7.2669829999999997</v>
      </c>
      <c r="G109" s="22">
        <v>2.053712</v>
      </c>
    </row>
    <row r="110" spans="1:7" x14ac:dyDescent="0.2">
      <c r="A110" s="20" t="s">
        <v>392</v>
      </c>
      <c r="B110" s="21">
        <v>1123</v>
      </c>
      <c r="C110" s="22">
        <v>71.237756000000005</v>
      </c>
      <c r="D110" s="22">
        <v>14.247551</v>
      </c>
      <c r="E110" s="22">
        <v>6.5894919999999999</v>
      </c>
      <c r="F110" s="22">
        <v>6.3223510000000003</v>
      </c>
      <c r="G110" s="22">
        <v>1.6028500000000001</v>
      </c>
    </row>
    <row r="111" spans="1:7" x14ac:dyDescent="0.2">
      <c r="A111" s="20" t="s">
        <v>393</v>
      </c>
      <c r="B111" s="21">
        <v>660</v>
      </c>
      <c r="C111" s="22">
        <v>73.636364</v>
      </c>
      <c r="D111" s="22">
        <v>13.787879</v>
      </c>
      <c r="E111" s="22">
        <v>6.2121209999999998</v>
      </c>
      <c r="F111" s="22">
        <v>4.8484850000000002</v>
      </c>
      <c r="G111" s="22">
        <v>1.5151520000000001</v>
      </c>
    </row>
    <row r="112" spans="1:7" x14ac:dyDescent="0.2">
      <c r="A112" s="20" t="s">
        <v>394</v>
      </c>
      <c r="B112" s="21">
        <v>261</v>
      </c>
      <c r="C112" s="22">
        <v>75.478926999999999</v>
      </c>
      <c r="D112" s="22">
        <v>12.260536</v>
      </c>
      <c r="E112" s="22">
        <v>6.1302680000000001</v>
      </c>
      <c r="F112" s="22">
        <v>4.5977009999999998</v>
      </c>
      <c r="G112" s="22">
        <v>1.532567</v>
      </c>
    </row>
    <row r="113" spans="1:7" x14ac:dyDescent="0.2">
      <c r="A113" s="9" t="s">
        <v>395</v>
      </c>
      <c r="B113" s="9"/>
      <c r="C113" s="9"/>
      <c r="D113" s="9"/>
      <c r="E113" s="9"/>
      <c r="F113" s="9"/>
      <c r="G113" s="9"/>
    </row>
    <row r="114" spans="1:7" x14ac:dyDescent="0.2">
      <c r="A114" s="20" t="s">
        <v>396</v>
      </c>
      <c r="B114" s="21">
        <v>329</v>
      </c>
      <c r="C114" s="22">
        <v>67.173252000000005</v>
      </c>
      <c r="D114" s="22">
        <v>15.197568</v>
      </c>
      <c r="E114" s="22">
        <v>9.4224920000000001</v>
      </c>
      <c r="F114" s="22">
        <v>6.3829789999999997</v>
      </c>
      <c r="G114" s="22">
        <v>1.8237080000000001</v>
      </c>
    </row>
    <row r="115" spans="1:7" x14ac:dyDescent="0.2">
      <c r="A115" s="20" t="s">
        <v>397</v>
      </c>
      <c r="B115" s="21">
        <v>828</v>
      </c>
      <c r="C115" s="22">
        <v>71.980676000000003</v>
      </c>
      <c r="D115" s="22">
        <v>13.285024</v>
      </c>
      <c r="E115" s="22">
        <v>6.5217390000000002</v>
      </c>
      <c r="F115" s="22">
        <v>6.642512</v>
      </c>
      <c r="G115" s="22">
        <v>1.5700480000000001</v>
      </c>
    </row>
    <row r="116" spans="1:7" x14ac:dyDescent="0.2">
      <c r="A116" s="20" t="s">
        <v>879</v>
      </c>
      <c r="B116" s="21">
        <v>499</v>
      </c>
      <c r="C116" s="22">
        <v>75.551102</v>
      </c>
      <c r="D116" s="22">
        <v>11.022043999999999</v>
      </c>
      <c r="E116" s="22">
        <v>6.4128259999999999</v>
      </c>
      <c r="F116" s="22">
        <v>5.4108219999999996</v>
      </c>
      <c r="G116" s="22">
        <v>1.6032059999999999</v>
      </c>
    </row>
    <row r="117" spans="1:7" x14ac:dyDescent="0.2">
      <c r="A117" s="20" t="s">
        <v>398</v>
      </c>
      <c r="B117" s="21">
        <v>468</v>
      </c>
      <c r="C117" s="22">
        <v>71.794871999999998</v>
      </c>
      <c r="D117" s="22">
        <v>14.316238999999999</v>
      </c>
      <c r="E117" s="22">
        <v>6.1965810000000001</v>
      </c>
      <c r="F117" s="22">
        <v>5.5555560000000002</v>
      </c>
      <c r="G117" s="22">
        <v>2.136752</v>
      </c>
    </row>
    <row r="118" spans="1:7" x14ac:dyDescent="0.2">
      <c r="A118" s="20" t="s">
        <v>399</v>
      </c>
      <c r="B118" s="21">
        <v>257</v>
      </c>
      <c r="C118" s="22">
        <v>75.097275999999994</v>
      </c>
      <c r="D118" s="22">
        <v>10.505837</v>
      </c>
      <c r="E118" s="22">
        <v>7.0038910000000003</v>
      </c>
      <c r="F118" s="22">
        <v>5.4474710000000002</v>
      </c>
      <c r="G118" s="22">
        <v>1.9455249999999999</v>
      </c>
    </row>
    <row r="119" spans="1:7" x14ac:dyDescent="0.2">
      <c r="A119" s="20" t="s">
        <v>400</v>
      </c>
      <c r="B119" s="21">
        <v>296</v>
      </c>
      <c r="C119" s="22">
        <v>73.648649000000006</v>
      </c>
      <c r="D119" s="22">
        <v>14.189189000000001</v>
      </c>
      <c r="E119" s="22">
        <v>5.0675679999999996</v>
      </c>
      <c r="F119" s="22">
        <v>6.0810810000000002</v>
      </c>
      <c r="G119" s="22">
        <v>1.013514</v>
      </c>
    </row>
    <row r="120" spans="1:7" x14ac:dyDescent="0.2">
      <c r="A120" s="9" t="s">
        <v>401</v>
      </c>
      <c r="B120" s="9"/>
      <c r="C120" s="9"/>
      <c r="D120" s="9"/>
      <c r="E120" s="9"/>
      <c r="F120" s="9"/>
      <c r="G120" s="9"/>
    </row>
    <row r="121" spans="1:7" x14ac:dyDescent="0.2">
      <c r="A121" s="20" t="s">
        <v>878</v>
      </c>
      <c r="B121" s="21">
        <v>116</v>
      </c>
      <c r="C121" s="22">
        <v>62.931033999999997</v>
      </c>
      <c r="D121" s="22">
        <v>16.37931</v>
      </c>
      <c r="E121" s="22">
        <v>12.931034</v>
      </c>
      <c r="F121" s="22">
        <v>5.1724139999999998</v>
      </c>
      <c r="G121" s="22">
        <v>2.5862069999999999</v>
      </c>
    </row>
    <row r="122" spans="1:7" x14ac:dyDescent="0.2">
      <c r="A122" s="20" t="s">
        <v>402</v>
      </c>
      <c r="B122" s="21">
        <v>213</v>
      </c>
      <c r="C122" s="22">
        <v>69.483568000000005</v>
      </c>
      <c r="D122" s="22">
        <v>14.553991</v>
      </c>
      <c r="E122" s="22">
        <v>7.5117370000000001</v>
      </c>
      <c r="F122" s="22">
        <v>7.0422539999999998</v>
      </c>
      <c r="G122" s="22">
        <v>1.4084509999999999</v>
      </c>
    </row>
    <row r="123" spans="1:7" x14ac:dyDescent="0.2">
      <c r="A123" s="20" t="s">
        <v>397</v>
      </c>
      <c r="B123" s="21">
        <v>828</v>
      </c>
      <c r="C123" s="22">
        <v>71.980676000000003</v>
      </c>
      <c r="D123" s="22">
        <v>13.285024</v>
      </c>
      <c r="E123" s="22">
        <v>6.5217390000000002</v>
      </c>
      <c r="F123" s="22">
        <v>6.642512</v>
      </c>
      <c r="G123" s="22">
        <v>1.5700480000000001</v>
      </c>
    </row>
    <row r="124" spans="1:7" x14ac:dyDescent="0.2">
      <c r="A124" s="20" t="s">
        <v>403</v>
      </c>
      <c r="B124" s="21">
        <v>133</v>
      </c>
      <c r="C124" s="22">
        <v>82.706766999999999</v>
      </c>
      <c r="D124" s="22">
        <v>9.7744359999999997</v>
      </c>
      <c r="E124" s="22">
        <v>3.0075189999999998</v>
      </c>
      <c r="F124" s="22">
        <v>3.759398</v>
      </c>
      <c r="G124" s="22">
        <v>0.75187999999999999</v>
      </c>
    </row>
    <row r="125" spans="1:7" x14ac:dyDescent="0.2">
      <c r="A125" s="20" t="s">
        <v>404</v>
      </c>
      <c r="B125" s="21">
        <v>120</v>
      </c>
      <c r="C125" s="22">
        <v>75</v>
      </c>
      <c r="D125" s="22">
        <v>10</v>
      </c>
      <c r="E125" s="22">
        <v>8.3333329999999997</v>
      </c>
      <c r="F125" s="22">
        <v>4.1666670000000003</v>
      </c>
      <c r="G125" s="22">
        <v>2.5</v>
      </c>
    </row>
    <row r="126" spans="1:7" x14ac:dyDescent="0.2">
      <c r="A126" s="20" t="s">
        <v>405</v>
      </c>
      <c r="B126" s="21">
        <v>246</v>
      </c>
      <c r="C126" s="22">
        <v>71.951220000000006</v>
      </c>
      <c r="D126" s="22">
        <v>12.195122</v>
      </c>
      <c r="E126" s="22">
        <v>7.3170729999999997</v>
      </c>
      <c r="F126" s="22">
        <v>6.9105689999999997</v>
      </c>
      <c r="G126" s="22">
        <v>1.6260159999999999</v>
      </c>
    </row>
    <row r="127" spans="1:7" x14ac:dyDescent="0.2">
      <c r="A127" s="20" t="s">
        <v>398</v>
      </c>
      <c r="B127" s="21">
        <v>468</v>
      </c>
      <c r="C127" s="22">
        <v>71.794871999999998</v>
      </c>
      <c r="D127" s="22">
        <v>14.316238999999999</v>
      </c>
      <c r="E127" s="22">
        <v>6.1965810000000001</v>
      </c>
      <c r="F127" s="22">
        <v>5.5555560000000002</v>
      </c>
      <c r="G127" s="22">
        <v>2.136752</v>
      </c>
    </row>
    <row r="128" spans="1:7" x14ac:dyDescent="0.2">
      <c r="A128" s="20" t="s">
        <v>406</v>
      </c>
      <c r="B128" s="21">
        <v>180</v>
      </c>
      <c r="C128" s="22">
        <v>73.333332999999996</v>
      </c>
      <c r="D128" s="22">
        <v>12.222222</v>
      </c>
      <c r="E128" s="22">
        <v>7.7777779999999996</v>
      </c>
      <c r="F128" s="22">
        <v>5</v>
      </c>
      <c r="G128" s="22">
        <v>1.6666669999999999</v>
      </c>
    </row>
    <row r="129" spans="1:7" x14ac:dyDescent="0.2">
      <c r="A129" s="20" t="s">
        <v>407</v>
      </c>
      <c r="B129" s="21">
        <v>77</v>
      </c>
      <c r="C129" s="22">
        <v>79.220778999999993</v>
      </c>
      <c r="D129" s="22">
        <v>6.493506</v>
      </c>
      <c r="E129" s="22">
        <v>5.1948049999999997</v>
      </c>
      <c r="F129" s="22">
        <v>6.493506</v>
      </c>
      <c r="G129" s="22">
        <v>2.5974029999999999</v>
      </c>
    </row>
    <row r="130" spans="1:7" x14ac:dyDescent="0.2">
      <c r="A130" s="33" t="s">
        <v>400</v>
      </c>
      <c r="B130" s="34">
        <v>296</v>
      </c>
      <c r="C130" s="35">
        <v>73.648649000000006</v>
      </c>
      <c r="D130" s="35">
        <v>14.189189000000001</v>
      </c>
      <c r="E130" s="35">
        <v>5.0675679999999996</v>
      </c>
      <c r="F130" s="35">
        <v>6.0810810000000002</v>
      </c>
      <c r="G130" s="35">
        <v>1.013514</v>
      </c>
    </row>
  </sheetData>
  <phoneticPr fontId="2"/>
  <pageMargins left="0.75" right="0.75" top="1" bottom="1" header="0.5" footer="0.5"/>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BD3E1-D5C0-406B-9906-A41CAF990B25}">
  <dimension ref="A1:I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HYPERLINK("#'目次'!B32","[26]")</f>
        <v>[26]</v>
      </c>
      <c r="B2" s="23" t="s">
        <v>334</v>
      </c>
    </row>
    <row r="3" spans="1:9" x14ac:dyDescent="0.2">
      <c r="A3" s="7" t="s">
        <v>3</v>
      </c>
      <c r="B3" s="8" t="s">
        <v>27</v>
      </c>
    </row>
    <row r="4" spans="1:9" x14ac:dyDescent="0.2">
      <c r="A4" s="7" t="s">
        <v>3</v>
      </c>
      <c r="B4" s="8" t="s">
        <v>26</v>
      </c>
    </row>
    <row r="5" spans="1:9" s="18" customFormat="1" ht="37.799999999999997" x14ac:dyDescent="0.2">
      <c r="A5" s="16" t="s">
        <v>3</v>
      </c>
      <c r="B5" s="17" t="s">
        <v>335</v>
      </c>
      <c r="C5" s="17" t="s">
        <v>473</v>
      </c>
      <c r="D5" s="17" t="s">
        <v>474</v>
      </c>
      <c r="E5" s="17" t="s">
        <v>475</v>
      </c>
      <c r="F5" s="17" t="s">
        <v>476</v>
      </c>
      <c r="G5" s="17" t="s">
        <v>477</v>
      </c>
      <c r="H5" s="17" t="s">
        <v>478</v>
      </c>
      <c r="I5" s="17" t="s">
        <v>366</v>
      </c>
    </row>
    <row r="6" spans="1:9" x14ac:dyDescent="0.2">
      <c r="A6" s="19" t="s">
        <v>338</v>
      </c>
      <c r="B6" s="10">
        <v>2677</v>
      </c>
      <c r="C6" s="13">
        <v>63.914830000000002</v>
      </c>
      <c r="D6" s="13">
        <v>15.353007</v>
      </c>
      <c r="E6" s="13">
        <v>16.249533</v>
      </c>
      <c r="F6" s="13">
        <v>7.7325359999999996</v>
      </c>
      <c r="G6" s="13">
        <v>25.550989999999999</v>
      </c>
      <c r="H6" s="13">
        <v>11.094509</v>
      </c>
      <c r="I6" s="13">
        <v>2.0171830000000002</v>
      </c>
    </row>
    <row r="7" spans="1:9" x14ac:dyDescent="0.2">
      <c r="A7" s="9" t="s">
        <v>339</v>
      </c>
      <c r="B7" s="9"/>
      <c r="C7" s="9"/>
      <c r="D7" s="9"/>
      <c r="E7" s="9"/>
      <c r="F7" s="9"/>
      <c r="G7" s="9"/>
      <c r="H7" s="9"/>
      <c r="I7" s="9"/>
    </row>
    <row r="8" spans="1:9" x14ac:dyDescent="0.2">
      <c r="A8" s="20" t="s">
        <v>340</v>
      </c>
      <c r="B8" s="21">
        <v>1277</v>
      </c>
      <c r="C8" s="22">
        <v>58.966327</v>
      </c>
      <c r="D8" s="22">
        <v>16.366484</v>
      </c>
      <c r="E8" s="22">
        <v>16.053249999999998</v>
      </c>
      <c r="F8" s="22">
        <v>7.439311</v>
      </c>
      <c r="G8" s="22">
        <v>23.022708999999999</v>
      </c>
      <c r="H8" s="22">
        <v>14.643696</v>
      </c>
      <c r="I8" s="22">
        <v>2.1926389999999998</v>
      </c>
    </row>
    <row r="9" spans="1:9" x14ac:dyDescent="0.2">
      <c r="A9" s="20" t="s">
        <v>341</v>
      </c>
      <c r="B9" s="21">
        <v>1400</v>
      </c>
      <c r="C9" s="22">
        <v>68.428571000000005</v>
      </c>
      <c r="D9" s="22">
        <v>14.428571</v>
      </c>
      <c r="E9" s="22">
        <v>16.428571000000002</v>
      </c>
      <c r="F9" s="22">
        <v>8</v>
      </c>
      <c r="G9" s="22">
        <v>27.857143000000001</v>
      </c>
      <c r="H9" s="22">
        <v>7.8571429999999998</v>
      </c>
      <c r="I9" s="22">
        <v>1.857143</v>
      </c>
    </row>
    <row r="10" spans="1:9" x14ac:dyDescent="0.2">
      <c r="A10" s="9" t="s">
        <v>342</v>
      </c>
      <c r="B10" s="9"/>
      <c r="C10" s="9"/>
      <c r="D10" s="9"/>
      <c r="E10" s="9"/>
      <c r="F10" s="9"/>
      <c r="G10" s="9"/>
      <c r="H10" s="9"/>
      <c r="I10" s="9"/>
    </row>
    <row r="11" spans="1:9" x14ac:dyDescent="0.2">
      <c r="A11" s="20" t="s">
        <v>343</v>
      </c>
      <c r="B11" s="21">
        <v>610</v>
      </c>
      <c r="C11" s="22">
        <v>60</v>
      </c>
      <c r="D11" s="22">
        <v>18.032786999999999</v>
      </c>
      <c r="E11" s="22">
        <v>13.770492000000001</v>
      </c>
      <c r="F11" s="22">
        <v>7.8688520000000004</v>
      </c>
      <c r="G11" s="22">
        <v>26.557376999999999</v>
      </c>
      <c r="H11" s="22">
        <v>13.278689</v>
      </c>
      <c r="I11" s="22">
        <v>1.1475409999999999</v>
      </c>
    </row>
    <row r="12" spans="1:9" x14ac:dyDescent="0.2">
      <c r="A12" s="20" t="s">
        <v>344</v>
      </c>
      <c r="B12" s="21">
        <v>755</v>
      </c>
      <c r="C12" s="22">
        <v>64.900661999999997</v>
      </c>
      <c r="D12" s="22">
        <v>16.158940000000001</v>
      </c>
      <c r="E12" s="22">
        <v>14.966887</v>
      </c>
      <c r="F12" s="22">
        <v>8.0794700000000006</v>
      </c>
      <c r="G12" s="22">
        <v>23.841059999999999</v>
      </c>
      <c r="H12" s="22">
        <v>11.523179000000001</v>
      </c>
      <c r="I12" s="22">
        <v>1.4569540000000001</v>
      </c>
    </row>
    <row r="13" spans="1:9" x14ac:dyDescent="0.2">
      <c r="A13" s="20" t="s">
        <v>345</v>
      </c>
      <c r="B13" s="21">
        <v>601</v>
      </c>
      <c r="C13" s="22">
        <v>63.560732000000002</v>
      </c>
      <c r="D13" s="22">
        <v>13.643927</v>
      </c>
      <c r="E13" s="22">
        <v>18.302828999999999</v>
      </c>
      <c r="F13" s="22">
        <v>8.9850250000000003</v>
      </c>
      <c r="G13" s="22">
        <v>25.62396</v>
      </c>
      <c r="H13" s="22">
        <v>11.148087</v>
      </c>
      <c r="I13" s="22">
        <v>1.4975039999999999</v>
      </c>
    </row>
    <row r="14" spans="1:9" x14ac:dyDescent="0.2">
      <c r="A14" s="20" t="s">
        <v>346</v>
      </c>
      <c r="B14" s="21">
        <v>425</v>
      </c>
      <c r="C14" s="22">
        <v>65.411765000000003</v>
      </c>
      <c r="D14" s="22">
        <v>16.470587999999999</v>
      </c>
      <c r="E14" s="22">
        <v>21.647058999999999</v>
      </c>
      <c r="F14" s="22">
        <v>7.2941180000000001</v>
      </c>
      <c r="G14" s="22">
        <v>25.882352999999998</v>
      </c>
      <c r="H14" s="22">
        <v>6.8235289999999997</v>
      </c>
      <c r="I14" s="22">
        <v>4</v>
      </c>
    </row>
    <row r="15" spans="1:9" x14ac:dyDescent="0.2">
      <c r="A15" s="20" t="s">
        <v>347</v>
      </c>
      <c r="B15" s="21">
        <v>217</v>
      </c>
      <c r="C15" s="22">
        <v>67.281105999999994</v>
      </c>
      <c r="D15" s="22">
        <v>8.7557600000000004</v>
      </c>
      <c r="E15" s="22">
        <v>13.364055</v>
      </c>
      <c r="F15" s="22">
        <v>5.0691240000000004</v>
      </c>
      <c r="G15" s="22">
        <v>27.188939999999999</v>
      </c>
      <c r="H15" s="22">
        <v>11.520737</v>
      </c>
      <c r="I15" s="22">
        <v>2.764977</v>
      </c>
    </row>
    <row r="16" spans="1:9" x14ac:dyDescent="0.2">
      <c r="A16" s="20" t="s">
        <v>348</v>
      </c>
      <c r="B16" s="21">
        <v>56</v>
      </c>
      <c r="C16" s="22">
        <v>71.428571000000005</v>
      </c>
      <c r="D16" s="22">
        <v>14.285714</v>
      </c>
      <c r="E16" s="22">
        <v>12.5</v>
      </c>
      <c r="F16" s="22">
        <v>0</v>
      </c>
      <c r="G16" s="22">
        <v>23.214286000000001</v>
      </c>
      <c r="H16" s="22">
        <v>10.714286</v>
      </c>
      <c r="I16" s="22">
        <v>7.1428570000000002</v>
      </c>
    </row>
    <row r="17" spans="1:9" x14ac:dyDescent="0.2">
      <c r="A17" s="20" t="s">
        <v>349</v>
      </c>
      <c r="B17" s="21">
        <v>13</v>
      </c>
      <c r="C17" s="22">
        <v>69.230768999999995</v>
      </c>
      <c r="D17" s="22">
        <v>0</v>
      </c>
      <c r="E17" s="22">
        <v>0</v>
      </c>
      <c r="F17" s="22">
        <v>15.384615</v>
      </c>
      <c r="G17" s="22">
        <v>46.153846000000001</v>
      </c>
      <c r="H17" s="22">
        <v>15.384615</v>
      </c>
      <c r="I17" s="22">
        <v>0</v>
      </c>
    </row>
    <row r="18" spans="1:9" x14ac:dyDescent="0.2">
      <c r="A18" s="20" t="s">
        <v>350</v>
      </c>
      <c r="B18" s="21">
        <v>1365</v>
      </c>
      <c r="C18" s="22">
        <v>62.710622999999998</v>
      </c>
      <c r="D18" s="22">
        <v>16.996337</v>
      </c>
      <c r="E18" s="22">
        <v>14.432233999999999</v>
      </c>
      <c r="F18" s="22">
        <v>7.9853480000000001</v>
      </c>
      <c r="G18" s="22">
        <v>25.054945</v>
      </c>
      <c r="H18" s="22">
        <v>12.307691999999999</v>
      </c>
      <c r="I18" s="22">
        <v>1.318681</v>
      </c>
    </row>
    <row r="19" spans="1:9" x14ac:dyDescent="0.2">
      <c r="A19" s="20" t="s">
        <v>351</v>
      </c>
      <c r="B19" s="21">
        <v>1026</v>
      </c>
      <c r="C19" s="22">
        <v>64.327484999999996</v>
      </c>
      <c r="D19" s="22">
        <v>14.814814999999999</v>
      </c>
      <c r="E19" s="22">
        <v>19.688109000000001</v>
      </c>
      <c r="F19" s="22">
        <v>8.2845999999999993</v>
      </c>
      <c r="G19" s="22">
        <v>25.730993999999999</v>
      </c>
      <c r="H19" s="22">
        <v>9.3567250000000008</v>
      </c>
      <c r="I19" s="22">
        <v>2.5341130000000001</v>
      </c>
    </row>
    <row r="20" spans="1:9" x14ac:dyDescent="0.2">
      <c r="A20" s="20" t="s">
        <v>352</v>
      </c>
      <c r="B20" s="21">
        <v>286</v>
      </c>
      <c r="C20" s="22">
        <v>68.181818000000007</v>
      </c>
      <c r="D20" s="22">
        <v>9.4405590000000004</v>
      </c>
      <c r="E20" s="22">
        <v>12.587413</v>
      </c>
      <c r="F20" s="22">
        <v>4.5454549999999996</v>
      </c>
      <c r="G20" s="22">
        <v>27.272727</v>
      </c>
      <c r="H20" s="22">
        <v>11.538462000000001</v>
      </c>
      <c r="I20" s="22">
        <v>3.4965030000000001</v>
      </c>
    </row>
    <row r="21" spans="1:9" x14ac:dyDescent="0.2">
      <c r="A21" s="20" t="s">
        <v>353</v>
      </c>
      <c r="B21" s="21">
        <v>1312</v>
      </c>
      <c r="C21" s="22">
        <v>65.167682999999997</v>
      </c>
      <c r="D21" s="22">
        <v>13.643293</v>
      </c>
      <c r="E21" s="22">
        <v>18.140243999999999</v>
      </c>
      <c r="F21" s="22">
        <v>7.4695119999999999</v>
      </c>
      <c r="G21" s="22">
        <v>26.067073000000001</v>
      </c>
      <c r="H21" s="22">
        <v>9.8323169999999998</v>
      </c>
      <c r="I21" s="22">
        <v>2.7439019999999998</v>
      </c>
    </row>
    <row r="22" spans="1:9" x14ac:dyDescent="0.2">
      <c r="A22" s="9" t="s">
        <v>354</v>
      </c>
      <c r="B22" s="10">
        <v>298</v>
      </c>
      <c r="C22" s="13">
        <v>51.342281999999997</v>
      </c>
      <c r="D22" s="13">
        <v>17.785235</v>
      </c>
      <c r="E22" s="13">
        <v>12.080537</v>
      </c>
      <c r="F22" s="13">
        <v>6.375839</v>
      </c>
      <c r="G22" s="13">
        <v>24.161073999999999</v>
      </c>
      <c r="H22" s="13">
        <v>19.127517000000001</v>
      </c>
      <c r="I22" s="13">
        <v>1.6778519999999999</v>
      </c>
    </row>
    <row r="23" spans="1:9" x14ac:dyDescent="0.2">
      <c r="A23" s="20" t="s">
        <v>344</v>
      </c>
      <c r="B23" s="21">
        <v>388</v>
      </c>
      <c r="C23" s="22">
        <v>60.051546000000002</v>
      </c>
      <c r="D23" s="22">
        <v>18.298969</v>
      </c>
      <c r="E23" s="22">
        <v>16.752576999999999</v>
      </c>
      <c r="F23" s="22">
        <v>8.2474229999999995</v>
      </c>
      <c r="G23" s="22">
        <v>21.134021000000001</v>
      </c>
      <c r="H23" s="22">
        <v>14.948454</v>
      </c>
      <c r="I23" s="22">
        <v>2.319588</v>
      </c>
    </row>
    <row r="24" spans="1:9" x14ac:dyDescent="0.2">
      <c r="A24" s="20" t="s">
        <v>345</v>
      </c>
      <c r="B24" s="21">
        <v>299</v>
      </c>
      <c r="C24" s="22">
        <v>60.200668999999998</v>
      </c>
      <c r="D24" s="22">
        <v>13.712375</v>
      </c>
      <c r="E24" s="22">
        <v>18.394649000000001</v>
      </c>
      <c r="F24" s="22">
        <v>9.0300999999999991</v>
      </c>
      <c r="G24" s="22">
        <v>23.411370999999999</v>
      </c>
      <c r="H24" s="22">
        <v>14.715719</v>
      </c>
      <c r="I24" s="22">
        <v>0.33444800000000002</v>
      </c>
    </row>
    <row r="25" spans="1:9" x14ac:dyDescent="0.2">
      <c r="A25" s="20" t="s">
        <v>346</v>
      </c>
      <c r="B25" s="21">
        <v>192</v>
      </c>
      <c r="C25" s="22">
        <v>64.583332999999996</v>
      </c>
      <c r="D25" s="22">
        <v>17.1875</v>
      </c>
      <c r="E25" s="22">
        <v>19.791667</v>
      </c>
      <c r="F25" s="22">
        <v>6.7708329999999997</v>
      </c>
      <c r="G25" s="22">
        <v>21.354167</v>
      </c>
      <c r="H25" s="22">
        <v>9.375</v>
      </c>
      <c r="I25" s="22">
        <v>3.125</v>
      </c>
    </row>
    <row r="26" spans="1:9" x14ac:dyDescent="0.2">
      <c r="A26" s="20" t="s">
        <v>347</v>
      </c>
      <c r="B26" s="21">
        <v>77</v>
      </c>
      <c r="C26" s="22">
        <v>67.532467999999994</v>
      </c>
      <c r="D26" s="22">
        <v>10.389609999999999</v>
      </c>
      <c r="E26" s="22">
        <v>14.285714</v>
      </c>
      <c r="F26" s="22">
        <v>5.1948049999999997</v>
      </c>
      <c r="G26" s="22">
        <v>31.168831000000001</v>
      </c>
      <c r="H26" s="22">
        <v>6.493506</v>
      </c>
      <c r="I26" s="22">
        <v>5.1948049999999997</v>
      </c>
    </row>
    <row r="27" spans="1:9" x14ac:dyDescent="0.2">
      <c r="A27" s="20" t="s">
        <v>348</v>
      </c>
      <c r="B27" s="21">
        <v>19</v>
      </c>
      <c r="C27" s="22">
        <v>47.368420999999998</v>
      </c>
      <c r="D27" s="22">
        <v>15.789474</v>
      </c>
      <c r="E27" s="22">
        <v>0</v>
      </c>
      <c r="F27" s="22">
        <v>0</v>
      </c>
      <c r="G27" s="22">
        <v>21.052631999999999</v>
      </c>
      <c r="H27" s="22">
        <v>15.789474</v>
      </c>
      <c r="I27" s="22">
        <v>15.789474</v>
      </c>
    </row>
    <row r="28" spans="1:9" x14ac:dyDescent="0.2">
      <c r="A28" s="20" t="s">
        <v>349</v>
      </c>
      <c r="B28" s="21">
        <v>4</v>
      </c>
      <c r="C28" s="22">
        <v>50</v>
      </c>
      <c r="D28" s="22">
        <v>0</v>
      </c>
      <c r="E28" s="22">
        <v>0</v>
      </c>
      <c r="F28" s="22">
        <v>0</v>
      </c>
      <c r="G28" s="22">
        <v>25</v>
      </c>
      <c r="H28" s="22">
        <v>50</v>
      </c>
      <c r="I28" s="22">
        <v>0</v>
      </c>
    </row>
    <row r="29" spans="1:9" x14ac:dyDescent="0.2">
      <c r="A29" s="20" t="s">
        <v>350</v>
      </c>
      <c r="B29" s="21">
        <v>686</v>
      </c>
      <c r="C29" s="22">
        <v>56.268222000000002</v>
      </c>
      <c r="D29" s="22">
        <v>18.075801999999999</v>
      </c>
      <c r="E29" s="22">
        <v>14.723032</v>
      </c>
      <c r="F29" s="22">
        <v>7.4344020000000004</v>
      </c>
      <c r="G29" s="22">
        <v>22.448979999999999</v>
      </c>
      <c r="H29" s="22">
        <v>16.763847999999999</v>
      </c>
      <c r="I29" s="22">
        <v>2.040816</v>
      </c>
    </row>
    <row r="30" spans="1:9" x14ac:dyDescent="0.2">
      <c r="A30" s="20" t="s">
        <v>351</v>
      </c>
      <c r="B30" s="21">
        <v>491</v>
      </c>
      <c r="C30" s="22">
        <v>61.914459999999998</v>
      </c>
      <c r="D30" s="22">
        <v>15.071282999999999</v>
      </c>
      <c r="E30" s="22">
        <v>18.940937000000002</v>
      </c>
      <c r="F30" s="22">
        <v>8.1466399999999997</v>
      </c>
      <c r="G30" s="22">
        <v>22.606925</v>
      </c>
      <c r="H30" s="22">
        <v>12.627291</v>
      </c>
      <c r="I30" s="22">
        <v>1.425662</v>
      </c>
    </row>
    <row r="31" spans="1:9" x14ac:dyDescent="0.2">
      <c r="A31" s="20" t="s">
        <v>352</v>
      </c>
      <c r="B31" s="21">
        <v>100</v>
      </c>
      <c r="C31" s="22">
        <v>63</v>
      </c>
      <c r="D31" s="22">
        <v>11</v>
      </c>
      <c r="E31" s="22">
        <v>11</v>
      </c>
      <c r="F31" s="22">
        <v>4</v>
      </c>
      <c r="G31" s="22">
        <v>29</v>
      </c>
      <c r="H31" s="22">
        <v>10</v>
      </c>
      <c r="I31" s="22">
        <v>7</v>
      </c>
    </row>
    <row r="32" spans="1:9" x14ac:dyDescent="0.2">
      <c r="A32" s="20" t="s">
        <v>353</v>
      </c>
      <c r="B32" s="21">
        <v>591</v>
      </c>
      <c r="C32" s="22">
        <v>62.098139000000003</v>
      </c>
      <c r="D32" s="22">
        <v>14.382403</v>
      </c>
      <c r="E32" s="22">
        <v>17.597293000000001</v>
      </c>
      <c r="F32" s="22">
        <v>7.4450079999999996</v>
      </c>
      <c r="G32" s="22">
        <v>23.688662999999998</v>
      </c>
      <c r="H32" s="22">
        <v>12.182741</v>
      </c>
      <c r="I32" s="22">
        <v>2.3688660000000001</v>
      </c>
    </row>
    <row r="33" spans="1:9" x14ac:dyDescent="0.2">
      <c r="A33" s="9" t="s">
        <v>355</v>
      </c>
      <c r="B33" s="10">
        <v>312</v>
      </c>
      <c r="C33" s="13">
        <v>68.269231000000005</v>
      </c>
      <c r="D33" s="13">
        <v>18.269231000000001</v>
      </c>
      <c r="E33" s="13">
        <v>15.384615</v>
      </c>
      <c r="F33" s="13">
        <v>9.2948719999999998</v>
      </c>
      <c r="G33" s="13">
        <v>28.846153999999999</v>
      </c>
      <c r="H33" s="13">
        <v>7.6923079999999997</v>
      </c>
      <c r="I33" s="13">
        <v>0.64102599999999998</v>
      </c>
    </row>
    <row r="34" spans="1:9" x14ac:dyDescent="0.2">
      <c r="A34" s="20" t="s">
        <v>344</v>
      </c>
      <c r="B34" s="21">
        <v>367</v>
      </c>
      <c r="C34" s="22">
        <v>70.027248</v>
      </c>
      <c r="D34" s="22">
        <v>13.896458000000001</v>
      </c>
      <c r="E34" s="22">
        <v>13.079019000000001</v>
      </c>
      <c r="F34" s="22">
        <v>7.9019069999999996</v>
      </c>
      <c r="G34" s="22">
        <v>26.702997</v>
      </c>
      <c r="H34" s="22">
        <v>7.9019069999999996</v>
      </c>
      <c r="I34" s="22">
        <v>0.54495899999999997</v>
      </c>
    </row>
    <row r="35" spans="1:9" x14ac:dyDescent="0.2">
      <c r="A35" s="20" t="s">
        <v>345</v>
      </c>
      <c r="B35" s="21">
        <v>302</v>
      </c>
      <c r="C35" s="22">
        <v>66.887416999999999</v>
      </c>
      <c r="D35" s="22">
        <v>13.576159000000001</v>
      </c>
      <c r="E35" s="22">
        <v>18.211921</v>
      </c>
      <c r="F35" s="22">
        <v>8.9403970000000008</v>
      </c>
      <c r="G35" s="22">
        <v>27.81457</v>
      </c>
      <c r="H35" s="22">
        <v>7.6158939999999999</v>
      </c>
      <c r="I35" s="22">
        <v>2.6490070000000001</v>
      </c>
    </row>
    <row r="36" spans="1:9" x14ac:dyDescent="0.2">
      <c r="A36" s="20" t="s">
        <v>346</v>
      </c>
      <c r="B36" s="21">
        <v>233</v>
      </c>
      <c r="C36" s="22">
        <v>66.094420999999997</v>
      </c>
      <c r="D36" s="22">
        <v>15.879828</v>
      </c>
      <c r="E36" s="22">
        <v>23.175965999999999</v>
      </c>
      <c r="F36" s="22">
        <v>7.7253220000000002</v>
      </c>
      <c r="G36" s="22">
        <v>29.613734000000001</v>
      </c>
      <c r="H36" s="22">
        <v>4.7210299999999998</v>
      </c>
      <c r="I36" s="22">
        <v>4.7210299999999998</v>
      </c>
    </row>
    <row r="37" spans="1:9" x14ac:dyDescent="0.2">
      <c r="A37" s="20" t="s">
        <v>347</v>
      </c>
      <c r="B37" s="21">
        <v>140</v>
      </c>
      <c r="C37" s="22">
        <v>67.142857000000006</v>
      </c>
      <c r="D37" s="22">
        <v>7.8571429999999998</v>
      </c>
      <c r="E37" s="22">
        <v>12.857143000000001</v>
      </c>
      <c r="F37" s="22">
        <v>5</v>
      </c>
      <c r="G37" s="22">
        <v>25</v>
      </c>
      <c r="H37" s="22">
        <v>14.285714</v>
      </c>
      <c r="I37" s="22">
        <v>1.428571</v>
      </c>
    </row>
    <row r="38" spans="1:9" x14ac:dyDescent="0.2">
      <c r="A38" s="20" t="s">
        <v>348</v>
      </c>
      <c r="B38" s="21">
        <v>37</v>
      </c>
      <c r="C38" s="22">
        <v>83.783783999999997</v>
      </c>
      <c r="D38" s="22">
        <v>13.513514000000001</v>
      </c>
      <c r="E38" s="22">
        <v>18.918918999999999</v>
      </c>
      <c r="F38" s="22">
        <v>0</v>
      </c>
      <c r="G38" s="22">
        <v>24.324324000000001</v>
      </c>
      <c r="H38" s="22">
        <v>8.1081079999999996</v>
      </c>
      <c r="I38" s="22">
        <v>2.7027030000000001</v>
      </c>
    </row>
    <row r="39" spans="1:9" x14ac:dyDescent="0.2">
      <c r="A39" s="20" t="s">
        <v>349</v>
      </c>
      <c r="B39" s="21">
        <v>9</v>
      </c>
      <c r="C39" s="22">
        <v>77.777777999999998</v>
      </c>
      <c r="D39" s="22">
        <v>0</v>
      </c>
      <c r="E39" s="22">
        <v>0</v>
      </c>
      <c r="F39" s="22">
        <v>22.222221999999999</v>
      </c>
      <c r="G39" s="22">
        <v>55.555556000000003</v>
      </c>
      <c r="H39" s="22">
        <v>0</v>
      </c>
      <c r="I39" s="22">
        <v>0</v>
      </c>
    </row>
    <row r="40" spans="1:9" x14ac:dyDescent="0.2">
      <c r="A40" s="20" t="s">
        <v>350</v>
      </c>
      <c r="B40" s="21">
        <v>679</v>
      </c>
      <c r="C40" s="22">
        <v>69.219440000000006</v>
      </c>
      <c r="D40" s="22">
        <v>15.905744</v>
      </c>
      <c r="E40" s="22">
        <v>14.138439</v>
      </c>
      <c r="F40" s="22">
        <v>8.5419730000000005</v>
      </c>
      <c r="G40" s="22">
        <v>27.687775999999999</v>
      </c>
      <c r="H40" s="22">
        <v>7.8055960000000004</v>
      </c>
      <c r="I40" s="22">
        <v>0.58910200000000001</v>
      </c>
    </row>
    <row r="41" spans="1:9" x14ac:dyDescent="0.2">
      <c r="A41" s="20" t="s">
        <v>351</v>
      </c>
      <c r="B41" s="21">
        <v>535</v>
      </c>
      <c r="C41" s="22">
        <v>66.542056000000002</v>
      </c>
      <c r="D41" s="22">
        <v>14.579439000000001</v>
      </c>
      <c r="E41" s="22">
        <v>20.373832</v>
      </c>
      <c r="F41" s="22">
        <v>8.4112150000000003</v>
      </c>
      <c r="G41" s="22">
        <v>28.598130999999999</v>
      </c>
      <c r="H41" s="22">
        <v>6.3551399999999996</v>
      </c>
      <c r="I41" s="22">
        <v>3.5514019999999999</v>
      </c>
    </row>
    <row r="42" spans="1:9" x14ac:dyDescent="0.2">
      <c r="A42" s="20" t="s">
        <v>352</v>
      </c>
      <c r="B42" s="21">
        <v>186</v>
      </c>
      <c r="C42" s="22">
        <v>70.967742000000001</v>
      </c>
      <c r="D42" s="22">
        <v>8.6021509999999992</v>
      </c>
      <c r="E42" s="22">
        <v>13.440860000000001</v>
      </c>
      <c r="F42" s="22">
        <v>4.8387099999999998</v>
      </c>
      <c r="G42" s="22">
        <v>26.344086000000001</v>
      </c>
      <c r="H42" s="22">
        <v>12.365591</v>
      </c>
      <c r="I42" s="22">
        <v>1.612903</v>
      </c>
    </row>
    <row r="43" spans="1:9" x14ac:dyDescent="0.2">
      <c r="A43" s="20" t="s">
        <v>353</v>
      </c>
      <c r="B43" s="21">
        <v>721</v>
      </c>
      <c r="C43" s="22">
        <v>67.683773000000002</v>
      </c>
      <c r="D43" s="22">
        <v>13.037447999999999</v>
      </c>
      <c r="E43" s="22">
        <v>18.585298000000002</v>
      </c>
      <c r="F43" s="22">
        <v>7.489598</v>
      </c>
      <c r="G43" s="22">
        <v>28.016643999999999</v>
      </c>
      <c r="H43" s="22">
        <v>7.9056870000000004</v>
      </c>
      <c r="I43" s="22">
        <v>3.0513180000000002</v>
      </c>
    </row>
    <row r="44" spans="1:9" x14ac:dyDescent="0.2">
      <c r="A44" s="9" t="s">
        <v>356</v>
      </c>
      <c r="B44" s="9"/>
      <c r="C44" s="9"/>
      <c r="D44" s="9"/>
      <c r="E44" s="9"/>
      <c r="F44" s="9"/>
      <c r="G44" s="9"/>
      <c r="H44" s="9"/>
      <c r="I44" s="9"/>
    </row>
    <row r="45" spans="1:9" x14ac:dyDescent="0.2">
      <c r="A45" s="20" t="s">
        <v>357</v>
      </c>
      <c r="B45" s="21">
        <v>138</v>
      </c>
      <c r="C45" s="22">
        <v>28.985506999999998</v>
      </c>
      <c r="D45" s="22">
        <v>15.942029</v>
      </c>
      <c r="E45" s="22">
        <v>14.492754</v>
      </c>
      <c r="F45" s="22">
        <v>6.5217390000000002</v>
      </c>
      <c r="G45" s="22">
        <v>32.608696000000002</v>
      </c>
      <c r="H45" s="22">
        <v>24.637681000000001</v>
      </c>
      <c r="I45" s="22">
        <v>2.8985509999999999</v>
      </c>
    </row>
    <row r="46" spans="1:9" x14ac:dyDescent="0.2">
      <c r="A46" s="20" t="s">
        <v>328</v>
      </c>
      <c r="B46" s="21">
        <v>1747</v>
      </c>
      <c r="C46" s="22">
        <v>68.288494999999998</v>
      </c>
      <c r="D46" s="22">
        <v>15.855753</v>
      </c>
      <c r="E46" s="22">
        <v>16.943331000000001</v>
      </c>
      <c r="F46" s="22">
        <v>7.4985689999999998</v>
      </c>
      <c r="G46" s="22">
        <v>25.930166</v>
      </c>
      <c r="H46" s="22">
        <v>9.4447620000000008</v>
      </c>
      <c r="I46" s="22">
        <v>1.71723</v>
      </c>
    </row>
    <row r="47" spans="1:9" x14ac:dyDescent="0.2">
      <c r="A47" s="20" t="s">
        <v>329</v>
      </c>
      <c r="B47" s="21">
        <v>191</v>
      </c>
      <c r="C47" s="22">
        <v>49.214660000000002</v>
      </c>
      <c r="D47" s="22">
        <v>21.465969000000001</v>
      </c>
      <c r="E47" s="22">
        <v>12.041885000000001</v>
      </c>
      <c r="F47" s="22">
        <v>5.7591619999999999</v>
      </c>
      <c r="G47" s="22">
        <v>17.277487000000001</v>
      </c>
      <c r="H47" s="22">
        <v>20.942408</v>
      </c>
      <c r="I47" s="22">
        <v>0.52356000000000003</v>
      </c>
    </row>
    <row r="48" spans="1:9" x14ac:dyDescent="0.2">
      <c r="A48" s="20" t="s">
        <v>330</v>
      </c>
      <c r="B48" s="21">
        <v>544</v>
      </c>
      <c r="C48" s="22">
        <v>65.625</v>
      </c>
      <c r="D48" s="22">
        <v>11.948529000000001</v>
      </c>
      <c r="E48" s="22">
        <v>15.808824</v>
      </c>
      <c r="F48" s="22">
        <v>9.0073530000000002</v>
      </c>
      <c r="G48" s="22">
        <v>26.286764999999999</v>
      </c>
      <c r="H48" s="22">
        <v>8.8235290000000006</v>
      </c>
      <c r="I48" s="22">
        <v>2.5735290000000002</v>
      </c>
    </row>
    <row r="49" spans="1:9" x14ac:dyDescent="0.2">
      <c r="A49" s="20" t="s">
        <v>358</v>
      </c>
      <c r="B49" s="21">
        <v>57</v>
      </c>
      <c r="C49" s="22">
        <v>47.368420999999998</v>
      </c>
      <c r="D49" s="22">
        <v>10.526316</v>
      </c>
      <c r="E49" s="22">
        <v>17.543859999999999</v>
      </c>
      <c r="F49" s="22">
        <v>12.280702</v>
      </c>
      <c r="G49" s="22">
        <v>17.543859999999999</v>
      </c>
      <c r="H49" s="22">
        <v>17.543859999999999</v>
      </c>
      <c r="I49" s="22">
        <v>8.7719299999999993</v>
      </c>
    </row>
    <row r="50" spans="1:9" x14ac:dyDescent="0.2">
      <c r="A50" s="9" t="s">
        <v>359</v>
      </c>
      <c r="B50" s="10">
        <v>89</v>
      </c>
      <c r="C50" s="13">
        <v>20.224719</v>
      </c>
      <c r="D50" s="13">
        <v>16.853933000000001</v>
      </c>
      <c r="E50" s="13">
        <v>14.606742000000001</v>
      </c>
      <c r="F50" s="13">
        <v>10.112360000000001</v>
      </c>
      <c r="G50" s="13">
        <v>28.089887999999998</v>
      </c>
      <c r="H50" s="13">
        <v>30.337078999999999</v>
      </c>
      <c r="I50" s="13">
        <v>3.370787</v>
      </c>
    </row>
    <row r="51" spans="1:9" x14ac:dyDescent="0.2">
      <c r="A51" s="20" t="s">
        <v>331</v>
      </c>
      <c r="B51" s="21">
        <v>977</v>
      </c>
      <c r="C51" s="22">
        <v>65.404298999999995</v>
      </c>
      <c r="D51" s="22">
        <v>16.171955000000001</v>
      </c>
      <c r="E51" s="22">
        <v>17.093142</v>
      </c>
      <c r="F51" s="22">
        <v>7.4718530000000003</v>
      </c>
      <c r="G51" s="22">
        <v>24.053224</v>
      </c>
      <c r="H51" s="22">
        <v>11.054247999999999</v>
      </c>
      <c r="I51" s="22">
        <v>1.7400199999999999</v>
      </c>
    </row>
    <row r="52" spans="1:9" x14ac:dyDescent="0.2">
      <c r="A52" s="20" t="s">
        <v>332</v>
      </c>
      <c r="B52" s="21">
        <v>73</v>
      </c>
      <c r="C52" s="22">
        <v>31.506848999999999</v>
      </c>
      <c r="D52" s="22">
        <v>24.657533999999998</v>
      </c>
      <c r="E52" s="22">
        <v>8.2191779999999994</v>
      </c>
      <c r="F52" s="22">
        <v>5.4794520000000002</v>
      </c>
      <c r="G52" s="22">
        <v>13.69863</v>
      </c>
      <c r="H52" s="22">
        <v>34.246575</v>
      </c>
      <c r="I52" s="22">
        <v>1.3698630000000001</v>
      </c>
    </row>
    <row r="53" spans="1:9" x14ac:dyDescent="0.2">
      <c r="A53" s="20" t="s">
        <v>333</v>
      </c>
      <c r="B53" s="21">
        <v>108</v>
      </c>
      <c r="C53" s="22">
        <v>54.629629999999999</v>
      </c>
      <c r="D53" s="22">
        <v>13.888889000000001</v>
      </c>
      <c r="E53" s="22">
        <v>12.037037</v>
      </c>
      <c r="F53" s="22">
        <v>7.4074070000000001</v>
      </c>
      <c r="G53" s="22">
        <v>19.444444000000001</v>
      </c>
      <c r="H53" s="22">
        <v>17.592593000000001</v>
      </c>
      <c r="I53" s="22">
        <v>3.7037040000000001</v>
      </c>
    </row>
    <row r="54" spans="1:9" x14ac:dyDescent="0.2">
      <c r="A54" s="20" t="s">
        <v>358</v>
      </c>
      <c r="B54" s="21">
        <v>30</v>
      </c>
      <c r="C54" s="22">
        <v>46.666666999999997</v>
      </c>
      <c r="D54" s="22">
        <v>10</v>
      </c>
      <c r="E54" s="22">
        <v>20</v>
      </c>
      <c r="F54" s="22">
        <v>3.3333330000000001</v>
      </c>
      <c r="G54" s="22">
        <v>10</v>
      </c>
      <c r="H54" s="22">
        <v>26.666667</v>
      </c>
      <c r="I54" s="22">
        <v>10</v>
      </c>
    </row>
    <row r="55" spans="1:9" x14ac:dyDescent="0.2">
      <c r="A55" s="9" t="s">
        <v>360</v>
      </c>
      <c r="B55" s="10">
        <v>49</v>
      </c>
      <c r="C55" s="13">
        <v>44.897959</v>
      </c>
      <c r="D55" s="13">
        <v>14.285714</v>
      </c>
      <c r="E55" s="13">
        <v>14.285714</v>
      </c>
      <c r="F55" s="13">
        <v>0</v>
      </c>
      <c r="G55" s="13">
        <v>40.816327000000001</v>
      </c>
      <c r="H55" s="13">
        <v>14.285714</v>
      </c>
      <c r="I55" s="13">
        <v>2.040816</v>
      </c>
    </row>
    <row r="56" spans="1:9" x14ac:dyDescent="0.2">
      <c r="A56" s="20" t="s">
        <v>331</v>
      </c>
      <c r="B56" s="21">
        <v>770</v>
      </c>
      <c r="C56" s="22">
        <v>71.948052000000004</v>
      </c>
      <c r="D56" s="22">
        <v>15.454545</v>
      </c>
      <c r="E56" s="22">
        <v>16.753247000000002</v>
      </c>
      <c r="F56" s="22">
        <v>7.5324679999999997</v>
      </c>
      <c r="G56" s="22">
        <v>28.311688</v>
      </c>
      <c r="H56" s="22">
        <v>7.4025970000000001</v>
      </c>
      <c r="I56" s="22">
        <v>1.688312</v>
      </c>
    </row>
    <row r="57" spans="1:9" x14ac:dyDescent="0.2">
      <c r="A57" s="20" t="s">
        <v>332</v>
      </c>
      <c r="B57" s="21">
        <v>118</v>
      </c>
      <c r="C57" s="22">
        <v>60.169491999999998</v>
      </c>
      <c r="D57" s="22">
        <v>19.491524999999999</v>
      </c>
      <c r="E57" s="22">
        <v>14.406779999999999</v>
      </c>
      <c r="F57" s="22">
        <v>5.9322030000000003</v>
      </c>
      <c r="G57" s="22">
        <v>19.491524999999999</v>
      </c>
      <c r="H57" s="22">
        <v>12.711864</v>
      </c>
      <c r="I57" s="22">
        <v>0</v>
      </c>
    </row>
    <row r="58" spans="1:9" x14ac:dyDescent="0.2">
      <c r="A58" s="20" t="s">
        <v>333</v>
      </c>
      <c r="B58" s="21">
        <v>436</v>
      </c>
      <c r="C58" s="22">
        <v>68.348624000000001</v>
      </c>
      <c r="D58" s="22">
        <v>11.467890000000001</v>
      </c>
      <c r="E58" s="22">
        <v>16.743119</v>
      </c>
      <c r="F58" s="22">
        <v>9.40367</v>
      </c>
      <c r="G58" s="22">
        <v>27.981650999999999</v>
      </c>
      <c r="H58" s="22">
        <v>6.651376</v>
      </c>
      <c r="I58" s="22">
        <v>2.2935780000000001</v>
      </c>
    </row>
    <row r="59" spans="1:9" x14ac:dyDescent="0.2">
      <c r="A59" s="20" t="s">
        <v>358</v>
      </c>
      <c r="B59" s="21">
        <v>27</v>
      </c>
      <c r="C59" s="22">
        <v>48.148147999999999</v>
      </c>
      <c r="D59" s="22">
        <v>11.111110999999999</v>
      </c>
      <c r="E59" s="22">
        <v>14.814814999999999</v>
      </c>
      <c r="F59" s="22">
        <v>22.222221999999999</v>
      </c>
      <c r="G59" s="22">
        <v>25.925926</v>
      </c>
      <c r="H59" s="22">
        <v>7.4074070000000001</v>
      </c>
      <c r="I59" s="22">
        <v>7.4074070000000001</v>
      </c>
    </row>
    <row r="60" spans="1:9" x14ac:dyDescent="0.2">
      <c r="A60" s="9" t="s">
        <v>361</v>
      </c>
      <c r="B60" s="9"/>
      <c r="C60" s="9"/>
      <c r="D60" s="9"/>
      <c r="E60" s="9"/>
      <c r="F60" s="9"/>
      <c r="G60" s="9"/>
      <c r="H60" s="9"/>
      <c r="I60" s="9"/>
    </row>
    <row r="61" spans="1:9" x14ac:dyDescent="0.2">
      <c r="A61" s="20" t="s">
        <v>362</v>
      </c>
      <c r="B61" s="21">
        <v>360</v>
      </c>
      <c r="C61" s="22">
        <v>53.055556000000003</v>
      </c>
      <c r="D61" s="22">
        <v>18.055555999999999</v>
      </c>
      <c r="E61" s="22">
        <v>18.333333</v>
      </c>
      <c r="F61" s="22">
        <v>8.0555559999999993</v>
      </c>
      <c r="G61" s="22">
        <v>20.277778000000001</v>
      </c>
      <c r="H61" s="22">
        <v>13.055555999999999</v>
      </c>
      <c r="I61" s="22">
        <v>3.8888889999999998</v>
      </c>
    </row>
    <row r="62" spans="1:9" x14ac:dyDescent="0.2">
      <c r="A62" s="20" t="s">
        <v>363</v>
      </c>
      <c r="B62" s="21">
        <v>1326</v>
      </c>
      <c r="C62" s="22">
        <v>72.549019999999999</v>
      </c>
      <c r="D62" s="22">
        <v>14.479638</v>
      </c>
      <c r="E62" s="22">
        <v>16.289593</v>
      </c>
      <c r="F62" s="22">
        <v>8.0693819999999992</v>
      </c>
      <c r="G62" s="22">
        <v>25.113122000000001</v>
      </c>
      <c r="H62" s="22">
        <v>7.767722</v>
      </c>
      <c r="I62" s="22">
        <v>1.0558069999999999</v>
      </c>
    </row>
    <row r="63" spans="1:9" x14ac:dyDescent="0.2">
      <c r="A63" s="20" t="s">
        <v>364</v>
      </c>
      <c r="B63" s="21">
        <v>649</v>
      </c>
      <c r="C63" s="22">
        <v>70.261940999999993</v>
      </c>
      <c r="D63" s="22">
        <v>14.946071</v>
      </c>
      <c r="E63" s="22">
        <v>15.562404000000001</v>
      </c>
      <c r="F63" s="22">
        <v>7.0878269999999999</v>
      </c>
      <c r="G63" s="22">
        <v>27.42681</v>
      </c>
      <c r="H63" s="22">
        <v>9.5531590000000008</v>
      </c>
      <c r="I63" s="22">
        <v>1.8489979999999999</v>
      </c>
    </row>
    <row r="64" spans="1:9" x14ac:dyDescent="0.2">
      <c r="A64" s="20" t="s">
        <v>365</v>
      </c>
      <c r="B64" s="21">
        <v>277</v>
      </c>
      <c r="C64" s="22">
        <v>25.270758000000001</v>
      </c>
      <c r="D64" s="22">
        <v>18.772563000000002</v>
      </c>
      <c r="E64" s="22">
        <v>13.718412000000001</v>
      </c>
      <c r="F64" s="22">
        <v>6.4981949999999999</v>
      </c>
      <c r="G64" s="22">
        <v>31.768953</v>
      </c>
      <c r="H64" s="22">
        <v>26.714801000000001</v>
      </c>
      <c r="I64" s="22">
        <v>2.1660650000000001</v>
      </c>
    </row>
    <row r="65" spans="1:9" x14ac:dyDescent="0.2">
      <c r="A65" s="20" t="s">
        <v>366</v>
      </c>
      <c r="B65" s="21">
        <v>65</v>
      </c>
      <c r="C65" s="22">
        <v>49.230769000000002</v>
      </c>
      <c r="D65" s="22">
        <v>7.6923079999999997</v>
      </c>
      <c r="E65" s="22">
        <v>21.538461999999999</v>
      </c>
      <c r="F65" s="22">
        <v>10.769231</v>
      </c>
      <c r="G65" s="22">
        <v>18.461538000000001</v>
      </c>
      <c r="H65" s="22">
        <v>16.923076999999999</v>
      </c>
      <c r="I65" s="22">
        <v>12.307691999999999</v>
      </c>
    </row>
    <row r="66" spans="1:9" x14ac:dyDescent="0.2">
      <c r="A66" s="9" t="s">
        <v>367</v>
      </c>
      <c r="B66" s="9"/>
      <c r="C66" s="9"/>
      <c r="D66" s="9"/>
      <c r="E66" s="9"/>
      <c r="F66" s="9"/>
      <c r="G66" s="9"/>
      <c r="H66" s="9"/>
      <c r="I66" s="9"/>
    </row>
    <row r="67" spans="1:9" x14ac:dyDescent="0.2">
      <c r="A67" s="20" t="s">
        <v>368</v>
      </c>
      <c r="B67" s="21">
        <v>537</v>
      </c>
      <c r="C67" s="22">
        <v>53.258845000000001</v>
      </c>
      <c r="D67" s="22">
        <v>17.318435999999998</v>
      </c>
      <c r="E67" s="22">
        <v>16.014897999999999</v>
      </c>
      <c r="F67" s="22">
        <v>8.0074489999999994</v>
      </c>
      <c r="G67" s="22">
        <v>26.443203</v>
      </c>
      <c r="H67" s="22">
        <v>14.897579</v>
      </c>
      <c r="I67" s="22">
        <v>1.675978</v>
      </c>
    </row>
    <row r="68" spans="1:9" x14ac:dyDescent="0.2">
      <c r="A68" s="20" t="s">
        <v>180</v>
      </c>
      <c r="B68" s="21">
        <v>1667</v>
      </c>
      <c r="C68" s="22">
        <v>68.086382999999998</v>
      </c>
      <c r="D68" s="22">
        <v>15.716856999999999</v>
      </c>
      <c r="E68" s="22">
        <v>17.216557000000002</v>
      </c>
      <c r="F68" s="22">
        <v>7.678464</v>
      </c>
      <c r="G68" s="22">
        <v>25.914816999999999</v>
      </c>
      <c r="H68" s="22">
        <v>9.4781040000000001</v>
      </c>
      <c r="I68" s="22">
        <v>1.739652</v>
      </c>
    </row>
    <row r="69" spans="1:9" x14ac:dyDescent="0.2">
      <c r="A69" s="20" t="s">
        <v>369</v>
      </c>
      <c r="B69" s="21">
        <v>99</v>
      </c>
      <c r="C69" s="22">
        <v>67.676767999999996</v>
      </c>
      <c r="D69" s="22">
        <v>13.131313</v>
      </c>
      <c r="E69" s="22">
        <v>16.161615999999999</v>
      </c>
      <c r="F69" s="22">
        <v>9.0909089999999999</v>
      </c>
      <c r="G69" s="22">
        <v>28.282827999999999</v>
      </c>
      <c r="H69" s="22">
        <v>10.10101</v>
      </c>
      <c r="I69" s="22">
        <v>2.0202019999999998</v>
      </c>
    </row>
    <row r="70" spans="1:9" x14ac:dyDescent="0.2">
      <c r="A70" s="20" t="s">
        <v>370</v>
      </c>
      <c r="B70" s="21">
        <v>819</v>
      </c>
      <c r="C70" s="22">
        <v>64.224664000000004</v>
      </c>
      <c r="D70" s="22">
        <v>16.117215999999999</v>
      </c>
      <c r="E70" s="22">
        <v>16.605616999999999</v>
      </c>
      <c r="F70" s="22">
        <v>8.1807079999999992</v>
      </c>
      <c r="G70" s="22">
        <v>26.373626000000002</v>
      </c>
      <c r="H70" s="22">
        <v>11.233211000000001</v>
      </c>
      <c r="I70" s="22">
        <v>1.587302</v>
      </c>
    </row>
    <row r="71" spans="1:9" x14ac:dyDescent="0.2">
      <c r="A71" s="20" t="s">
        <v>371</v>
      </c>
      <c r="B71" s="21">
        <v>87</v>
      </c>
      <c r="C71" s="22">
        <v>54.022989000000003</v>
      </c>
      <c r="D71" s="22">
        <v>16.091954000000001</v>
      </c>
      <c r="E71" s="22">
        <v>16.091954000000001</v>
      </c>
      <c r="F71" s="22">
        <v>3.4482759999999999</v>
      </c>
      <c r="G71" s="22">
        <v>28.735631999999999</v>
      </c>
      <c r="H71" s="22">
        <v>12.643678</v>
      </c>
      <c r="I71" s="22">
        <v>4.5977009999999998</v>
      </c>
    </row>
    <row r="72" spans="1:9" x14ac:dyDescent="0.2">
      <c r="A72" s="20" t="s">
        <v>366</v>
      </c>
      <c r="B72" s="21">
        <v>55</v>
      </c>
      <c r="C72" s="22">
        <v>50.909090999999997</v>
      </c>
      <c r="D72" s="22">
        <v>7.2727269999999997</v>
      </c>
      <c r="E72" s="22">
        <v>18.181818</v>
      </c>
      <c r="F72" s="22">
        <v>10.909091</v>
      </c>
      <c r="G72" s="22">
        <v>18.181818</v>
      </c>
      <c r="H72" s="22">
        <v>20</v>
      </c>
      <c r="I72" s="22">
        <v>9.0909089999999999</v>
      </c>
    </row>
    <row r="73" spans="1:9" x14ac:dyDescent="0.2">
      <c r="A73" s="9" t="s">
        <v>372</v>
      </c>
      <c r="B73" s="9"/>
      <c r="C73" s="9"/>
      <c r="D73" s="9"/>
      <c r="E73" s="9"/>
      <c r="F73" s="9"/>
      <c r="G73" s="9"/>
      <c r="H73" s="9"/>
      <c r="I73" s="9"/>
    </row>
    <row r="74" spans="1:9" x14ac:dyDescent="0.2">
      <c r="A74" s="20" t="s">
        <v>373</v>
      </c>
      <c r="B74" s="21">
        <v>537</v>
      </c>
      <c r="C74" s="22">
        <v>53.258845000000001</v>
      </c>
      <c r="D74" s="22">
        <v>17.318435999999998</v>
      </c>
      <c r="E74" s="22">
        <v>16.014897999999999</v>
      </c>
      <c r="F74" s="22">
        <v>8.0074489999999994</v>
      </c>
      <c r="G74" s="22">
        <v>26.443203</v>
      </c>
      <c r="H74" s="22">
        <v>14.897579</v>
      </c>
      <c r="I74" s="22">
        <v>1.675978</v>
      </c>
    </row>
    <row r="75" spans="1:9" x14ac:dyDescent="0.2">
      <c r="A75" s="20" t="s">
        <v>374</v>
      </c>
      <c r="B75" s="21">
        <v>1329</v>
      </c>
      <c r="C75" s="22">
        <v>68.924002999999999</v>
      </c>
      <c r="D75" s="22">
        <v>14.522197</v>
      </c>
      <c r="E75" s="22">
        <v>15.876599000000001</v>
      </c>
      <c r="F75" s="22">
        <v>7.0729870000000004</v>
      </c>
      <c r="G75" s="22">
        <v>24.755455000000001</v>
      </c>
      <c r="H75" s="22">
        <v>9.1798339999999996</v>
      </c>
      <c r="I75" s="22">
        <v>1.956358</v>
      </c>
    </row>
    <row r="76" spans="1:9" x14ac:dyDescent="0.2">
      <c r="A76" s="20" t="s">
        <v>375</v>
      </c>
      <c r="B76" s="21">
        <v>406</v>
      </c>
      <c r="C76" s="22">
        <v>63.793103000000002</v>
      </c>
      <c r="D76" s="22">
        <v>14.039408999999999</v>
      </c>
      <c r="E76" s="22">
        <v>16.256157999999999</v>
      </c>
      <c r="F76" s="22">
        <v>10.098522000000001</v>
      </c>
      <c r="G76" s="22">
        <v>27.586207000000002</v>
      </c>
      <c r="H76" s="22">
        <v>12.068966</v>
      </c>
      <c r="I76" s="22">
        <v>1.477833</v>
      </c>
    </row>
    <row r="77" spans="1:9" x14ac:dyDescent="0.2">
      <c r="A77" s="20" t="s">
        <v>376</v>
      </c>
      <c r="B77" s="21">
        <v>152</v>
      </c>
      <c r="C77" s="22">
        <v>61.184210999999998</v>
      </c>
      <c r="D77" s="22">
        <v>17.105263000000001</v>
      </c>
      <c r="E77" s="22">
        <v>16.447368000000001</v>
      </c>
      <c r="F77" s="22">
        <v>7.8947370000000001</v>
      </c>
      <c r="G77" s="22">
        <v>25</v>
      </c>
      <c r="H77" s="22">
        <v>13.815789000000001</v>
      </c>
      <c r="I77" s="22">
        <v>1.3157890000000001</v>
      </c>
    </row>
    <row r="78" spans="1:9" x14ac:dyDescent="0.2">
      <c r="A78" s="20" t="s">
        <v>377</v>
      </c>
      <c r="B78" s="21">
        <v>88</v>
      </c>
      <c r="C78" s="22">
        <v>67.045455000000004</v>
      </c>
      <c r="D78" s="22">
        <v>15.909091</v>
      </c>
      <c r="E78" s="22">
        <v>22.727273</v>
      </c>
      <c r="F78" s="22">
        <v>6.8181820000000002</v>
      </c>
      <c r="G78" s="22">
        <v>25</v>
      </c>
      <c r="H78" s="22">
        <v>6.8181820000000002</v>
      </c>
      <c r="I78" s="22">
        <v>2.2727270000000002</v>
      </c>
    </row>
    <row r="79" spans="1:9" x14ac:dyDescent="0.2">
      <c r="A79" s="20" t="s">
        <v>378</v>
      </c>
      <c r="B79" s="21">
        <v>84</v>
      </c>
      <c r="C79" s="22">
        <v>64.285713999999999</v>
      </c>
      <c r="D79" s="22">
        <v>26.190476</v>
      </c>
      <c r="E79" s="22">
        <v>20.238095000000001</v>
      </c>
      <c r="F79" s="22">
        <v>4.7619049999999996</v>
      </c>
      <c r="G79" s="22">
        <v>26.190476</v>
      </c>
      <c r="H79" s="22">
        <v>4.7619049999999996</v>
      </c>
      <c r="I79" s="22">
        <v>3.5714290000000002</v>
      </c>
    </row>
    <row r="80" spans="1:9" x14ac:dyDescent="0.2">
      <c r="A80" s="20" t="s">
        <v>366</v>
      </c>
      <c r="B80" s="21">
        <v>81</v>
      </c>
      <c r="C80" s="22">
        <v>54.320988</v>
      </c>
      <c r="D80" s="22">
        <v>7.4074070000000001</v>
      </c>
      <c r="E80" s="22">
        <v>12.345679000000001</v>
      </c>
      <c r="F80" s="22">
        <v>8.6419750000000004</v>
      </c>
      <c r="G80" s="22">
        <v>23.456790000000002</v>
      </c>
      <c r="H80" s="22">
        <v>18.518519000000001</v>
      </c>
      <c r="I80" s="22">
        <v>7.4074070000000001</v>
      </c>
    </row>
    <row r="81" spans="1:9" x14ac:dyDescent="0.2">
      <c r="A81" s="9" t="s">
        <v>379</v>
      </c>
      <c r="B81" s="9"/>
      <c r="C81" s="9"/>
      <c r="D81" s="9"/>
      <c r="E81" s="9"/>
      <c r="F81" s="9"/>
      <c r="G81" s="9"/>
      <c r="H81" s="9"/>
      <c r="I81" s="9"/>
    </row>
    <row r="82" spans="1:9" x14ac:dyDescent="0.2">
      <c r="A82" s="20" t="s">
        <v>380</v>
      </c>
      <c r="B82" s="21">
        <v>788</v>
      </c>
      <c r="C82" s="22">
        <v>65.482234000000005</v>
      </c>
      <c r="D82" s="22">
        <v>19.796953999999999</v>
      </c>
      <c r="E82" s="22">
        <v>15.609137</v>
      </c>
      <c r="F82" s="22">
        <v>8.1218269999999997</v>
      </c>
      <c r="G82" s="22">
        <v>25.126904</v>
      </c>
      <c r="H82" s="22">
        <v>9.5177659999999999</v>
      </c>
      <c r="I82" s="22">
        <v>1.2690360000000001</v>
      </c>
    </row>
    <row r="83" spans="1:9" x14ac:dyDescent="0.2">
      <c r="A83" s="20" t="s">
        <v>381</v>
      </c>
      <c r="B83" s="21">
        <v>1824</v>
      </c>
      <c r="C83" s="22">
        <v>63.706139999999998</v>
      </c>
      <c r="D83" s="22">
        <v>13.651316</v>
      </c>
      <c r="E83" s="22">
        <v>16.557017999999999</v>
      </c>
      <c r="F83" s="22">
        <v>7.4561400000000004</v>
      </c>
      <c r="G83" s="22">
        <v>25.986841999999999</v>
      </c>
      <c r="H83" s="22">
        <v>11.567982000000001</v>
      </c>
      <c r="I83" s="22">
        <v>2.0833330000000001</v>
      </c>
    </row>
    <row r="84" spans="1:9" x14ac:dyDescent="0.2">
      <c r="A84" s="20" t="s">
        <v>366</v>
      </c>
      <c r="B84" s="21">
        <v>65</v>
      </c>
      <c r="C84" s="22">
        <v>50.769230999999998</v>
      </c>
      <c r="D84" s="22">
        <v>9.2307690000000004</v>
      </c>
      <c r="E84" s="22">
        <v>15.384615</v>
      </c>
      <c r="F84" s="22">
        <v>10.769231</v>
      </c>
      <c r="G84" s="22">
        <v>18.461538000000001</v>
      </c>
      <c r="H84" s="22">
        <v>16.923076999999999</v>
      </c>
      <c r="I84" s="22">
        <v>9.2307690000000004</v>
      </c>
    </row>
    <row r="85" spans="1:9" x14ac:dyDescent="0.2">
      <c r="A85" s="9" t="s">
        <v>382</v>
      </c>
      <c r="B85" s="9"/>
      <c r="C85" s="9"/>
      <c r="D85" s="9"/>
      <c r="E85" s="9"/>
      <c r="F85" s="9"/>
      <c r="G85" s="9"/>
      <c r="H85" s="9"/>
      <c r="I85" s="9"/>
    </row>
    <row r="86" spans="1:9" x14ac:dyDescent="0.2">
      <c r="A86" s="20" t="s">
        <v>383</v>
      </c>
      <c r="B86" s="21">
        <v>393</v>
      </c>
      <c r="C86" s="22">
        <v>64.122136999999995</v>
      </c>
      <c r="D86" s="22">
        <v>20.86514</v>
      </c>
      <c r="E86" s="22">
        <v>16.284987000000001</v>
      </c>
      <c r="F86" s="22">
        <v>6.6157760000000003</v>
      </c>
      <c r="G86" s="22">
        <v>24.173027999999999</v>
      </c>
      <c r="H86" s="22">
        <v>9.6692110000000007</v>
      </c>
      <c r="I86" s="22">
        <v>2.0356230000000002</v>
      </c>
    </row>
    <row r="87" spans="1:9" x14ac:dyDescent="0.2">
      <c r="A87" s="20" t="s">
        <v>181</v>
      </c>
      <c r="B87" s="21">
        <v>1944</v>
      </c>
      <c r="C87" s="22">
        <v>64.763373999999999</v>
      </c>
      <c r="D87" s="22">
        <v>14.454732999999999</v>
      </c>
      <c r="E87" s="22">
        <v>16.460905</v>
      </c>
      <c r="F87" s="22">
        <v>7.9218109999999999</v>
      </c>
      <c r="G87" s="22">
        <v>26.697531000000001</v>
      </c>
      <c r="H87" s="22">
        <v>11.265432000000001</v>
      </c>
      <c r="I87" s="22">
        <v>1.8004119999999999</v>
      </c>
    </row>
    <row r="88" spans="1:9" x14ac:dyDescent="0.2">
      <c r="A88" s="20" t="s">
        <v>182</v>
      </c>
      <c r="B88" s="21">
        <v>38</v>
      </c>
      <c r="C88" s="22">
        <v>52.631579000000002</v>
      </c>
      <c r="D88" s="22">
        <v>18.421053000000001</v>
      </c>
      <c r="E88" s="22">
        <v>21.052631999999999</v>
      </c>
      <c r="F88" s="22">
        <v>2.6315789999999999</v>
      </c>
      <c r="G88" s="22">
        <v>21.052631999999999</v>
      </c>
      <c r="H88" s="22">
        <v>13.157895</v>
      </c>
      <c r="I88" s="22">
        <v>2.6315789999999999</v>
      </c>
    </row>
    <row r="89" spans="1:9" x14ac:dyDescent="0.2">
      <c r="A89" s="20" t="s">
        <v>384</v>
      </c>
      <c r="B89" s="21">
        <v>36</v>
      </c>
      <c r="C89" s="22">
        <v>58.333333000000003</v>
      </c>
      <c r="D89" s="22">
        <v>8.3333329999999997</v>
      </c>
      <c r="E89" s="22">
        <v>22.222221999999999</v>
      </c>
      <c r="F89" s="22">
        <v>8.3333329999999997</v>
      </c>
      <c r="G89" s="22">
        <v>33.333333000000003</v>
      </c>
      <c r="H89" s="22">
        <v>5.5555560000000002</v>
      </c>
      <c r="I89" s="22">
        <v>0</v>
      </c>
    </row>
    <row r="90" spans="1:9" x14ac:dyDescent="0.2">
      <c r="A90" s="20" t="s">
        <v>183</v>
      </c>
      <c r="B90" s="21">
        <v>53</v>
      </c>
      <c r="C90" s="22">
        <v>75.471698000000004</v>
      </c>
      <c r="D90" s="22">
        <v>15.094340000000001</v>
      </c>
      <c r="E90" s="22">
        <v>13.207547</v>
      </c>
      <c r="F90" s="22">
        <v>7.5471700000000004</v>
      </c>
      <c r="G90" s="22">
        <v>22.641508999999999</v>
      </c>
      <c r="H90" s="22">
        <v>9.4339619999999993</v>
      </c>
      <c r="I90" s="22">
        <v>1.886792</v>
      </c>
    </row>
    <row r="91" spans="1:9" x14ac:dyDescent="0.2">
      <c r="A91" s="20" t="s">
        <v>385</v>
      </c>
      <c r="B91" s="21">
        <v>22</v>
      </c>
      <c r="C91" s="22">
        <v>54.545454999999997</v>
      </c>
      <c r="D91" s="22">
        <v>13.636364</v>
      </c>
      <c r="E91" s="22">
        <v>4.5454549999999996</v>
      </c>
      <c r="F91" s="22">
        <v>13.636364</v>
      </c>
      <c r="G91" s="22">
        <v>18.181818</v>
      </c>
      <c r="H91" s="22">
        <v>9.0909089999999999</v>
      </c>
      <c r="I91" s="22">
        <v>4.5454549999999996</v>
      </c>
    </row>
    <row r="92" spans="1:9" x14ac:dyDescent="0.2">
      <c r="A92" s="20" t="s">
        <v>386</v>
      </c>
      <c r="B92" s="21">
        <v>32</v>
      </c>
      <c r="C92" s="22">
        <v>28.125</v>
      </c>
      <c r="D92" s="22">
        <v>12.5</v>
      </c>
      <c r="E92" s="22">
        <v>15.625</v>
      </c>
      <c r="F92" s="22">
        <v>18.75</v>
      </c>
      <c r="G92" s="22">
        <v>12.5</v>
      </c>
      <c r="H92" s="22">
        <v>18.75</v>
      </c>
      <c r="I92" s="22">
        <v>3.125</v>
      </c>
    </row>
    <row r="93" spans="1:9" x14ac:dyDescent="0.2">
      <c r="A93" s="20" t="s">
        <v>387</v>
      </c>
      <c r="B93" s="21">
        <v>9</v>
      </c>
      <c r="C93" s="22">
        <v>88.888889000000006</v>
      </c>
      <c r="D93" s="22">
        <v>22.222221999999999</v>
      </c>
      <c r="E93" s="22">
        <v>11.111110999999999</v>
      </c>
      <c r="F93" s="22">
        <v>11.111110999999999</v>
      </c>
      <c r="G93" s="22">
        <v>11.111110999999999</v>
      </c>
      <c r="H93" s="22">
        <v>0</v>
      </c>
      <c r="I93" s="22">
        <v>0</v>
      </c>
    </row>
    <row r="94" spans="1:9" x14ac:dyDescent="0.2">
      <c r="A94" s="20" t="s">
        <v>366</v>
      </c>
      <c r="B94" s="21">
        <v>150</v>
      </c>
      <c r="C94" s="22">
        <v>60</v>
      </c>
      <c r="D94" s="22">
        <v>14</v>
      </c>
      <c r="E94" s="22">
        <v>14</v>
      </c>
      <c r="F94" s="22">
        <v>6</v>
      </c>
      <c r="G94" s="22">
        <v>19.333333</v>
      </c>
      <c r="H94" s="22">
        <v>13.333333</v>
      </c>
      <c r="I94" s="22">
        <v>4.6666670000000003</v>
      </c>
    </row>
    <row r="95" spans="1:9" x14ac:dyDescent="0.2">
      <c r="A95" s="9" t="s">
        <v>388</v>
      </c>
      <c r="B95" s="9"/>
      <c r="C95" s="9"/>
      <c r="D95" s="9"/>
      <c r="E95" s="9"/>
      <c r="F95" s="9"/>
      <c r="G95" s="9"/>
      <c r="H95" s="9"/>
      <c r="I95" s="9"/>
    </row>
    <row r="96" spans="1:9" x14ac:dyDescent="0.2">
      <c r="A96" s="20" t="s">
        <v>184</v>
      </c>
      <c r="B96" s="21">
        <v>54</v>
      </c>
      <c r="C96" s="22">
        <v>51.851852000000001</v>
      </c>
      <c r="D96" s="22">
        <v>9.2592590000000001</v>
      </c>
      <c r="E96" s="22">
        <v>14.814814999999999</v>
      </c>
      <c r="F96" s="22">
        <v>11.111110999999999</v>
      </c>
      <c r="G96" s="22">
        <v>16.666667</v>
      </c>
      <c r="H96" s="22">
        <v>14.814814999999999</v>
      </c>
      <c r="I96" s="22">
        <v>3.7037040000000001</v>
      </c>
    </row>
    <row r="97" spans="1:9" x14ac:dyDescent="0.2">
      <c r="A97" s="20" t="s">
        <v>185</v>
      </c>
      <c r="B97" s="21">
        <v>196</v>
      </c>
      <c r="C97" s="22">
        <v>59.693877999999998</v>
      </c>
      <c r="D97" s="22">
        <v>17.857143000000001</v>
      </c>
      <c r="E97" s="22">
        <v>16.326530999999999</v>
      </c>
      <c r="F97" s="22">
        <v>6.6326530000000004</v>
      </c>
      <c r="G97" s="22">
        <v>17.346938999999999</v>
      </c>
      <c r="H97" s="22">
        <v>11.734693999999999</v>
      </c>
      <c r="I97" s="22">
        <v>4.0816330000000001</v>
      </c>
    </row>
    <row r="98" spans="1:9" x14ac:dyDescent="0.2">
      <c r="A98" s="20" t="s">
        <v>186</v>
      </c>
      <c r="B98" s="21">
        <v>310</v>
      </c>
      <c r="C98" s="22">
        <v>64.193548000000007</v>
      </c>
      <c r="D98" s="22">
        <v>12.580645000000001</v>
      </c>
      <c r="E98" s="22">
        <v>17.419354999999999</v>
      </c>
      <c r="F98" s="22">
        <v>8.0645159999999994</v>
      </c>
      <c r="G98" s="22">
        <v>22.580645000000001</v>
      </c>
      <c r="H98" s="22">
        <v>11.935484000000001</v>
      </c>
      <c r="I98" s="22">
        <v>0.96774199999999999</v>
      </c>
    </row>
    <row r="99" spans="1:9" x14ac:dyDescent="0.2">
      <c r="A99" s="20" t="s">
        <v>187</v>
      </c>
      <c r="B99" s="21">
        <v>385</v>
      </c>
      <c r="C99" s="22">
        <v>62.077922000000001</v>
      </c>
      <c r="D99" s="22">
        <v>15.844156</v>
      </c>
      <c r="E99" s="22">
        <v>16.623377000000001</v>
      </c>
      <c r="F99" s="22">
        <v>7.2727269999999997</v>
      </c>
      <c r="G99" s="22">
        <v>25.194804999999999</v>
      </c>
      <c r="H99" s="22">
        <v>13.246753</v>
      </c>
      <c r="I99" s="22">
        <v>1.038961</v>
      </c>
    </row>
    <row r="100" spans="1:9" x14ac:dyDescent="0.2">
      <c r="A100" s="20" t="s">
        <v>188</v>
      </c>
      <c r="B100" s="21">
        <v>361</v>
      </c>
      <c r="C100" s="22">
        <v>71.745152000000004</v>
      </c>
      <c r="D100" s="22">
        <v>13.573407</v>
      </c>
      <c r="E100" s="22">
        <v>18.836565</v>
      </c>
      <c r="F100" s="22">
        <v>7.202216</v>
      </c>
      <c r="G100" s="22">
        <v>24.653739999999999</v>
      </c>
      <c r="H100" s="22">
        <v>8.3102490000000007</v>
      </c>
      <c r="I100" s="22">
        <v>1.3850420000000001</v>
      </c>
    </row>
    <row r="101" spans="1:9" x14ac:dyDescent="0.2">
      <c r="A101" s="20" t="s">
        <v>189</v>
      </c>
      <c r="B101" s="21">
        <v>315</v>
      </c>
      <c r="C101" s="22">
        <v>65.396825000000007</v>
      </c>
      <c r="D101" s="22">
        <v>15.873016</v>
      </c>
      <c r="E101" s="22">
        <v>12.063492</v>
      </c>
      <c r="F101" s="22">
        <v>8.8888890000000007</v>
      </c>
      <c r="G101" s="22">
        <v>32.698413000000002</v>
      </c>
      <c r="H101" s="22">
        <v>8.8888890000000007</v>
      </c>
      <c r="I101" s="22">
        <v>1.269841</v>
      </c>
    </row>
    <row r="102" spans="1:9" x14ac:dyDescent="0.2">
      <c r="A102" s="20" t="s">
        <v>190</v>
      </c>
      <c r="B102" s="21">
        <v>364</v>
      </c>
      <c r="C102" s="22">
        <v>63.186813000000001</v>
      </c>
      <c r="D102" s="22">
        <v>17.032966999999999</v>
      </c>
      <c r="E102" s="22">
        <v>15.384615</v>
      </c>
      <c r="F102" s="22">
        <v>8.2417580000000008</v>
      </c>
      <c r="G102" s="22">
        <v>30.769231000000001</v>
      </c>
      <c r="H102" s="22">
        <v>11.263736</v>
      </c>
      <c r="I102" s="22">
        <v>1.373626</v>
      </c>
    </row>
    <row r="103" spans="1:9" x14ac:dyDescent="0.2">
      <c r="A103" s="20" t="s">
        <v>191</v>
      </c>
      <c r="B103" s="21">
        <v>267</v>
      </c>
      <c r="C103" s="22">
        <v>75.280899000000005</v>
      </c>
      <c r="D103" s="22">
        <v>14.606742000000001</v>
      </c>
      <c r="E103" s="22">
        <v>18.352060000000002</v>
      </c>
      <c r="F103" s="22">
        <v>7.8651689999999999</v>
      </c>
      <c r="G103" s="22">
        <v>26.217227999999999</v>
      </c>
      <c r="H103" s="22">
        <v>7.1161050000000001</v>
      </c>
      <c r="I103" s="22">
        <v>1.123596</v>
      </c>
    </row>
    <row r="104" spans="1:9" x14ac:dyDescent="0.2">
      <c r="A104" s="20" t="s">
        <v>192</v>
      </c>
      <c r="B104" s="21">
        <v>90</v>
      </c>
      <c r="C104" s="22">
        <v>56.666666999999997</v>
      </c>
      <c r="D104" s="22">
        <v>17.777778000000001</v>
      </c>
      <c r="E104" s="22">
        <v>6.6666670000000003</v>
      </c>
      <c r="F104" s="22">
        <v>7.7777779999999996</v>
      </c>
      <c r="G104" s="22">
        <v>26.666667</v>
      </c>
      <c r="H104" s="22">
        <v>14.444444000000001</v>
      </c>
      <c r="I104" s="22">
        <v>3.3333330000000001</v>
      </c>
    </row>
    <row r="105" spans="1:9" x14ac:dyDescent="0.2">
      <c r="A105" s="20" t="s">
        <v>193</v>
      </c>
      <c r="B105" s="21">
        <v>94</v>
      </c>
      <c r="C105" s="22">
        <v>70.212766000000002</v>
      </c>
      <c r="D105" s="22">
        <v>24.468084999999999</v>
      </c>
      <c r="E105" s="22">
        <v>21.276596000000001</v>
      </c>
      <c r="F105" s="22">
        <v>2.1276600000000001</v>
      </c>
      <c r="G105" s="22">
        <v>29.787234000000002</v>
      </c>
      <c r="H105" s="22">
        <v>5.3191490000000003</v>
      </c>
      <c r="I105" s="22">
        <v>0</v>
      </c>
    </row>
    <row r="106" spans="1:9" x14ac:dyDescent="0.2">
      <c r="A106" s="20" t="s">
        <v>389</v>
      </c>
      <c r="B106" s="21">
        <v>47</v>
      </c>
      <c r="C106" s="22">
        <v>31.914894</v>
      </c>
      <c r="D106" s="22">
        <v>10.638298000000001</v>
      </c>
      <c r="E106" s="22">
        <v>14.893617000000001</v>
      </c>
      <c r="F106" s="22">
        <v>10.638298000000001</v>
      </c>
      <c r="G106" s="22">
        <v>19.148935999999999</v>
      </c>
      <c r="H106" s="22">
        <v>23.404254999999999</v>
      </c>
      <c r="I106" s="22">
        <v>4.2553190000000001</v>
      </c>
    </row>
    <row r="107" spans="1:9" x14ac:dyDescent="0.2">
      <c r="A107" s="20" t="s">
        <v>366</v>
      </c>
      <c r="B107" s="21">
        <v>194</v>
      </c>
      <c r="C107" s="22">
        <v>51.546391999999997</v>
      </c>
      <c r="D107" s="22">
        <v>13.917526000000001</v>
      </c>
      <c r="E107" s="22">
        <v>17.010308999999999</v>
      </c>
      <c r="F107" s="22">
        <v>8.2474229999999995</v>
      </c>
      <c r="G107" s="22">
        <v>20.103093000000001</v>
      </c>
      <c r="H107" s="22">
        <v>15.979381</v>
      </c>
      <c r="I107" s="22">
        <v>7.7319589999999998</v>
      </c>
    </row>
    <row r="108" spans="1:9" x14ac:dyDescent="0.2">
      <c r="A108" s="9" t="s">
        <v>390</v>
      </c>
      <c r="B108" s="9"/>
      <c r="C108" s="9"/>
      <c r="D108" s="9"/>
      <c r="E108" s="9"/>
      <c r="F108" s="9"/>
      <c r="G108" s="9"/>
      <c r="H108" s="9"/>
      <c r="I108" s="9"/>
    </row>
    <row r="109" spans="1:9" x14ac:dyDescent="0.2">
      <c r="A109" s="20" t="s">
        <v>391</v>
      </c>
      <c r="B109" s="21">
        <v>633</v>
      </c>
      <c r="C109" s="22">
        <v>61.295419000000003</v>
      </c>
      <c r="D109" s="22">
        <v>11.848341</v>
      </c>
      <c r="E109" s="22">
        <v>13.902054</v>
      </c>
      <c r="F109" s="22">
        <v>6.6350709999999999</v>
      </c>
      <c r="G109" s="22">
        <v>23.538705</v>
      </c>
      <c r="H109" s="22">
        <v>14.533965</v>
      </c>
      <c r="I109" s="22">
        <v>2.8436020000000002</v>
      </c>
    </row>
    <row r="110" spans="1:9" x14ac:dyDescent="0.2">
      <c r="A110" s="20" t="s">
        <v>392</v>
      </c>
      <c r="B110" s="21">
        <v>1123</v>
      </c>
      <c r="C110" s="22">
        <v>63.045414000000001</v>
      </c>
      <c r="D110" s="22">
        <v>13.178985000000001</v>
      </c>
      <c r="E110" s="22">
        <v>14.692786999999999</v>
      </c>
      <c r="F110" s="22">
        <v>7.5690119999999999</v>
      </c>
      <c r="G110" s="22">
        <v>24.487978999999999</v>
      </c>
      <c r="H110" s="22">
        <v>11.665183000000001</v>
      </c>
      <c r="I110" s="22">
        <v>1.7809440000000001</v>
      </c>
    </row>
    <row r="111" spans="1:9" x14ac:dyDescent="0.2">
      <c r="A111" s="20" t="s">
        <v>393</v>
      </c>
      <c r="B111" s="21">
        <v>660</v>
      </c>
      <c r="C111" s="22">
        <v>65.454544999999996</v>
      </c>
      <c r="D111" s="22">
        <v>19.848485</v>
      </c>
      <c r="E111" s="22">
        <v>17.424242</v>
      </c>
      <c r="F111" s="22">
        <v>9.0909089999999999</v>
      </c>
      <c r="G111" s="22">
        <v>28.636364</v>
      </c>
      <c r="H111" s="22">
        <v>8.7878790000000002</v>
      </c>
      <c r="I111" s="22">
        <v>1.818182</v>
      </c>
    </row>
    <row r="112" spans="1:9" x14ac:dyDescent="0.2">
      <c r="A112" s="20" t="s">
        <v>394</v>
      </c>
      <c r="B112" s="21">
        <v>261</v>
      </c>
      <c r="C112" s="22">
        <v>70.114942999999997</v>
      </c>
      <c r="D112" s="22">
        <v>21.839079999999999</v>
      </c>
      <c r="E112" s="22">
        <v>25.670497999999998</v>
      </c>
      <c r="F112" s="22">
        <v>7.6628350000000003</v>
      </c>
      <c r="G112" s="22">
        <v>27.203064999999999</v>
      </c>
      <c r="H112" s="22">
        <v>6.1302680000000001</v>
      </c>
      <c r="I112" s="22">
        <v>1.532567</v>
      </c>
    </row>
    <row r="113" spans="1:9" x14ac:dyDescent="0.2">
      <c r="A113" s="9" t="s">
        <v>395</v>
      </c>
      <c r="B113" s="9"/>
      <c r="C113" s="9"/>
      <c r="D113" s="9"/>
      <c r="E113" s="9"/>
      <c r="F113" s="9"/>
      <c r="G113" s="9"/>
      <c r="H113" s="9"/>
      <c r="I113" s="9"/>
    </row>
    <row r="114" spans="1:9" x14ac:dyDescent="0.2">
      <c r="A114" s="20" t="s">
        <v>396</v>
      </c>
      <c r="B114" s="21">
        <v>329</v>
      </c>
      <c r="C114" s="22">
        <v>61.094225000000002</v>
      </c>
      <c r="D114" s="22">
        <v>20.668693000000001</v>
      </c>
      <c r="E114" s="22">
        <v>19.452888000000002</v>
      </c>
      <c r="F114" s="22">
        <v>7.2948329999999997</v>
      </c>
      <c r="G114" s="22">
        <v>24.012157999999999</v>
      </c>
      <c r="H114" s="22">
        <v>10.942249</v>
      </c>
      <c r="I114" s="22">
        <v>1.519757</v>
      </c>
    </row>
    <row r="115" spans="1:9" x14ac:dyDescent="0.2">
      <c r="A115" s="20" t="s">
        <v>397</v>
      </c>
      <c r="B115" s="21">
        <v>828</v>
      </c>
      <c r="C115" s="22">
        <v>61.352657000000001</v>
      </c>
      <c r="D115" s="22">
        <v>12.560385999999999</v>
      </c>
      <c r="E115" s="22">
        <v>15.700483</v>
      </c>
      <c r="F115" s="22">
        <v>8.9371980000000004</v>
      </c>
      <c r="G115" s="22">
        <v>26.811593999999999</v>
      </c>
      <c r="H115" s="22">
        <v>13.164251</v>
      </c>
      <c r="I115" s="22">
        <v>1.6908209999999999</v>
      </c>
    </row>
    <row r="116" spans="1:9" x14ac:dyDescent="0.2">
      <c r="A116" s="20" t="s">
        <v>879</v>
      </c>
      <c r="B116" s="21">
        <v>499</v>
      </c>
      <c r="C116" s="22">
        <v>69.739479000000003</v>
      </c>
      <c r="D116" s="22">
        <v>15.230461</v>
      </c>
      <c r="E116" s="22">
        <v>16.432866000000001</v>
      </c>
      <c r="F116" s="22">
        <v>8.4168339999999997</v>
      </c>
      <c r="G116" s="22">
        <v>24.849699000000001</v>
      </c>
      <c r="H116" s="22">
        <v>10.621242000000001</v>
      </c>
      <c r="I116" s="22">
        <v>1.803607</v>
      </c>
    </row>
    <row r="117" spans="1:9" x14ac:dyDescent="0.2">
      <c r="A117" s="20" t="s">
        <v>398</v>
      </c>
      <c r="B117" s="21">
        <v>468</v>
      </c>
      <c r="C117" s="22">
        <v>61.965812</v>
      </c>
      <c r="D117" s="22">
        <v>14.743589999999999</v>
      </c>
      <c r="E117" s="22">
        <v>13.675214</v>
      </c>
      <c r="F117" s="22">
        <v>6.4102560000000004</v>
      </c>
      <c r="G117" s="22">
        <v>23.290597999999999</v>
      </c>
      <c r="H117" s="22">
        <v>11.965812</v>
      </c>
      <c r="I117" s="22">
        <v>2.7777780000000001</v>
      </c>
    </row>
    <row r="118" spans="1:9" x14ac:dyDescent="0.2">
      <c r="A118" s="20" t="s">
        <v>399</v>
      </c>
      <c r="B118" s="21">
        <v>257</v>
      </c>
      <c r="C118" s="22">
        <v>67.704279999999997</v>
      </c>
      <c r="D118" s="22">
        <v>12.840467</v>
      </c>
      <c r="E118" s="22">
        <v>15.175096999999999</v>
      </c>
      <c r="F118" s="22">
        <v>6.6147859999999996</v>
      </c>
      <c r="G118" s="22">
        <v>28.015564000000001</v>
      </c>
      <c r="H118" s="22">
        <v>6.6147859999999996</v>
      </c>
      <c r="I118" s="22">
        <v>2.723735</v>
      </c>
    </row>
    <row r="119" spans="1:9" x14ac:dyDescent="0.2">
      <c r="A119" s="20" t="s">
        <v>400</v>
      </c>
      <c r="B119" s="21">
        <v>296</v>
      </c>
      <c r="C119" s="22">
        <v>64.189188999999999</v>
      </c>
      <c r="D119" s="22">
        <v>20.608108000000001</v>
      </c>
      <c r="E119" s="22">
        <v>18.918918999999999</v>
      </c>
      <c r="F119" s="22">
        <v>6.7567570000000003</v>
      </c>
      <c r="G119" s="22">
        <v>26.351351000000001</v>
      </c>
      <c r="H119" s="22">
        <v>8.7837840000000007</v>
      </c>
      <c r="I119" s="22">
        <v>2.0270269999999999</v>
      </c>
    </row>
    <row r="120" spans="1:9" x14ac:dyDescent="0.2">
      <c r="A120" s="9" t="s">
        <v>401</v>
      </c>
      <c r="B120" s="9"/>
      <c r="C120" s="9"/>
      <c r="D120" s="9"/>
      <c r="E120" s="9"/>
      <c r="F120" s="9"/>
      <c r="G120" s="9"/>
      <c r="H120" s="9"/>
      <c r="I120" s="9"/>
    </row>
    <row r="121" spans="1:9" x14ac:dyDescent="0.2">
      <c r="A121" s="20" t="s">
        <v>878</v>
      </c>
      <c r="B121" s="21">
        <v>116</v>
      </c>
      <c r="C121" s="22">
        <v>58.620690000000003</v>
      </c>
      <c r="D121" s="22">
        <v>22.413792999999998</v>
      </c>
      <c r="E121" s="22">
        <v>18.103448</v>
      </c>
      <c r="F121" s="22">
        <v>7.7586209999999998</v>
      </c>
      <c r="G121" s="22">
        <v>21.551724</v>
      </c>
      <c r="H121" s="22">
        <v>12.931034</v>
      </c>
      <c r="I121" s="22">
        <v>1.7241379999999999</v>
      </c>
    </row>
    <row r="122" spans="1:9" x14ac:dyDescent="0.2">
      <c r="A122" s="20" t="s">
        <v>402</v>
      </c>
      <c r="B122" s="21">
        <v>213</v>
      </c>
      <c r="C122" s="22">
        <v>62.441315000000003</v>
      </c>
      <c r="D122" s="22">
        <v>19.718309999999999</v>
      </c>
      <c r="E122" s="22">
        <v>20.187792999999999</v>
      </c>
      <c r="F122" s="22">
        <v>7.0422539999999998</v>
      </c>
      <c r="G122" s="22">
        <v>25.352112999999999</v>
      </c>
      <c r="H122" s="22">
        <v>9.8591549999999994</v>
      </c>
      <c r="I122" s="22">
        <v>1.4084509999999999</v>
      </c>
    </row>
    <row r="123" spans="1:9" x14ac:dyDescent="0.2">
      <c r="A123" s="20" t="s">
        <v>397</v>
      </c>
      <c r="B123" s="21">
        <v>828</v>
      </c>
      <c r="C123" s="22">
        <v>61.352657000000001</v>
      </c>
      <c r="D123" s="22">
        <v>12.560385999999999</v>
      </c>
      <c r="E123" s="22">
        <v>15.700483</v>
      </c>
      <c r="F123" s="22">
        <v>8.9371980000000004</v>
      </c>
      <c r="G123" s="22">
        <v>26.811593999999999</v>
      </c>
      <c r="H123" s="22">
        <v>13.164251</v>
      </c>
      <c r="I123" s="22">
        <v>1.6908209999999999</v>
      </c>
    </row>
    <row r="124" spans="1:9" x14ac:dyDescent="0.2">
      <c r="A124" s="20" t="s">
        <v>403</v>
      </c>
      <c r="B124" s="21">
        <v>133</v>
      </c>
      <c r="C124" s="22">
        <v>70.676692000000003</v>
      </c>
      <c r="D124" s="22">
        <v>18.045113000000001</v>
      </c>
      <c r="E124" s="22">
        <v>17.293233000000001</v>
      </c>
      <c r="F124" s="22">
        <v>6.0150379999999997</v>
      </c>
      <c r="G124" s="22">
        <v>26.315788999999999</v>
      </c>
      <c r="H124" s="22">
        <v>9.0225559999999998</v>
      </c>
      <c r="I124" s="22">
        <v>1.5037590000000001</v>
      </c>
    </row>
    <row r="125" spans="1:9" x14ac:dyDescent="0.2">
      <c r="A125" s="20" t="s">
        <v>404</v>
      </c>
      <c r="B125" s="21">
        <v>120</v>
      </c>
      <c r="C125" s="22">
        <v>74.166667000000004</v>
      </c>
      <c r="D125" s="22">
        <v>18.333333</v>
      </c>
      <c r="E125" s="22">
        <v>20.833333</v>
      </c>
      <c r="F125" s="22">
        <v>14.166667</v>
      </c>
      <c r="G125" s="22">
        <v>29.166667</v>
      </c>
      <c r="H125" s="22">
        <v>5.8333329999999997</v>
      </c>
      <c r="I125" s="22">
        <v>1.6666669999999999</v>
      </c>
    </row>
    <row r="126" spans="1:9" x14ac:dyDescent="0.2">
      <c r="A126" s="20" t="s">
        <v>405</v>
      </c>
      <c r="B126" s="21">
        <v>246</v>
      </c>
      <c r="C126" s="22">
        <v>67.073171000000002</v>
      </c>
      <c r="D126" s="22">
        <v>12.195122</v>
      </c>
      <c r="E126" s="22">
        <v>13.821137999999999</v>
      </c>
      <c r="F126" s="22">
        <v>6.9105689999999997</v>
      </c>
      <c r="G126" s="22">
        <v>21.951219999999999</v>
      </c>
      <c r="H126" s="22">
        <v>13.821137999999999</v>
      </c>
      <c r="I126" s="22">
        <v>2.0325199999999999</v>
      </c>
    </row>
    <row r="127" spans="1:9" x14ac:dyDescent="0.2">
      <c r="A127" s="20" t="s">
        <v>398</v>
      </c>
      <c r="B127" s="21">
        <v>468</v>
      </c>
      <c r="C127" s="22">
        <v>61.965812</v>
      </c>
      <c r="D127" s="22">
        <v>14.743589999999999</v>
      </c>
      <c r="E127" s="22">
        <v>13.675214</v>
      </c>
      <c r="F127" s="22">
        <v>6.4102560000000004</v>
      </c>
      <c r="G127" s="22">
        <v>23.290597999999999</v>
      </c>
      <c r="H127" s="22">
        <v>11.965812</v>
      </c>
      <c r="I127" s="22">
        <v>2.7777780000000001</v>
      </c>
    </row>
    <row r="128" spans="1:9" x14ac:dyDescent="0.2">
      <c r="A128" s="20" t="s">
        <v>406</v>
      </c>
      <c r="B128" s="21">
        <v>180</v>
      </c>
      <c r="C128" s="22">
        <v>68.888889000000006</v>
      </c>
      <c r="D128" s="22">
        <v>13.888889000000001</v>
      </c>
      <c r="E128" s="22">
        <v>16.111111000000001</v>
      </c>
      <c r="F128" s="22">
        <v>7.7777779999999996</v>
      </c>
      <c r="G128" s="22">
        <v>26.666667</v>
      </c>
      <c r="H128" s="22">
        <v>6.6666670000000003</v>
      </c>
      <c r="I128" s="22">
        <v>2.2222219999999999</v>
      </c>
    </row>
    <row r="129" spans="1:9" x14ac:dyDescent="0.2">
      <c r="A129" s="20" t="s">
        <v>407</v>
      </c>
      <c r="B129" s="21">
        <v>77</v>
      </c>
      <c r="C129" s="22">
        <v>64.935064999999994</v>
      </c>
      <c r="D129" s="22">
        <v>10.389609999999999</v>
      </c>
      <c r="E129" s="22">
        <v>12.987012999999999</v>
      </c>
      <c r="F129" s="22">
        <v>3.8961039999999998</v>
      </c>
      <c r="G129" s="22">
        <v>31.168831000000001</v>
      </c>
      <c r="H129" s="22">
        <v>6.493506</v>
      </c>
      <c r="I129" s="22">
        <v>3.8961039999999998</v>
      </c>
    </row>
    <row r="130" spans="1:9" x14ac:dyDescent="0.2">
      <c r="A130" s="33" t="s">
        <v>400</v>
      </c>
      <c r="B130" s="34">
        <v>296</v>
      </c>
      <c r="C130" s="35">
        <v>64.189188999999999</v>
      </c>
      <c r="D130" s="35">
        <v>20.608108000000001</v>
      </c>
      <c r="E130" s="35">
        <v>18.918918999999999</v>
      </c>
      <c r="F130" s="35">
        <v>6.7567570000000003</v>
      </c>
      <c r="G130" s="35">
        <v>26.351351000000001</v>
      </c>
      <c r="H130" s="35">
        <v>8.7837840000000007</v>
      </c>
      <c r="I130" s="35">
        <v>2.0270269999999999</v>
      </c>
    </row>
  </sheetData>
  <phoneticPr fontId="2"/>
  <pageMargins left="0.75" right="0.75" top="1" bottom="1" header="0.5" footer="0.5"/>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97E4E-49CD-4854-A93A-8E3A5BC6A7CE}">
  <dimension ref="A1:L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2" x14ac:dyDescent="0.2">
      <c r="A1" s="11" t="s">
        <v>3</v>
      </c>
      <c r="B1" s="7"/>
    </row>
    <row r="2" spans="1:12" x14ac:dyDescent="0.2">
      <c r="A2" s="15" t="str">
        <f xml:space="preserve"> HYPERLINK("#'目次'!B33","[27]")</f>
        <v>[27]</v>
      </c>
      <c r="B2" s="23" t="s">
        <v>334</v>
      </c>
    </row>
    <row r="3" spans="1:12" x14ac:dyDescent="0.2">
      <c r="A3" s="7" t="s">
        <v>3</v>
      </c>
      <c r="B3" s="8" t="s">
        <v>29</v>
      </c>
    </row>
    <row r="4" spans="1:12" x14ac:dyDescent="0.2">
      <c r="A4" s="7" t="s">
        <v>3</v>
      </c>
      <c r="B4" s="8" t="s">
        <v>28</v>
      </c>
    </row>
    <row r="5" spans="1:12" s="18" customFormat="1" ht="63" x14ac:dyDescent="0.2">
      <c r="A5" s="16" t="s">
        <v>3</v>
      </c>
      <c r="B5" s="17" t="s">
        <v>335</v>
      </c>
      <c r="C5" s="17" t="s">
        <v>479</v>
      </c>
      <c r="D5" s="17" t="s">
        <v>480</v>
      </c>
      <c r="E5" s="17" t="s">
        <v>481</v>
      </c>
      <c r="F5" s="17" t="s">
        <v>199</v>
      </c>
      <c r="G5" s="17" t="s">
        <v>482</v>
      </c>
      <c r="H5" s="17" t="s">
        <v>483</v>
      </c>
      <c r="I5" s="17" t="s">
        <v>200</v>
      </c>
      <c r="J5" s="17" t="s">
        <v>387</v>
      </c>
      <c r="K5" s="17" t="s">
        <v>484</v>
      </c>
      <c r="L5" s="17" t="s">
        <v>366</v>
      </c>
    </row>
    <row r="6" spans="1:12" x14ac:dyDescent="0.2">
      <c r="A6" s="19" t="s">
        <v>338</v>
      </c>
      <c r="B6" s="10">
        <v>2677</v>
      </c>
      <c r="C6" s="13">
        <v>35.898394000000003</v>
      </c>
      <c r="D6" s="13">
        <v>13.933508</v>
      </c>
      <c r="E6" s="13">
        <v>25.961898000000001</v>
      </c>
      <c r="F6" s="13">
        <v>22.375793999999999</v>
      </c>
      <c r="G6" s="13">
        <v>33.619723999999998</v>
      </c>
      <c r="H6" s="13">
        <v>11.393350999999999</v>
      </c>
      <c r="I6" s="13">
        <v>22.413149000000001</v>
      </c>
      <c r="J6" s="13">
        <v>9.2267460000000003</v>
      </c>
      <c r="K6" s="13">
        <v>19.49944</v>
      </c>
      <c r="L6" s="13">
        <v>2.166604</v>
      </c>
    </row>
    <row r="7" spans="1:12" x14ac:dyDescent="0.2">
      <c r="A7" s="9" t="s">
        <v>339</v>
      </c>
      <c r="B7" s="9"/>
      <c r="C7" s="9"/>
      <c r="D7" s="9"/>
      <c r="E7" s="9"/>
      <c r="F7" s="9"/>
      <c r="G7" s="9"/>
      <c r="H7" s="9"/>
      <c r="I7" s="9"/>
      <c r="J7" s="9"/>
      <c r="K7" s="9"/>
      <c r="L7" s="9"/>
    </row>
    <row r="8" spans="1:12" x14ac:dyDescent="0.2">
      <c r="A8" s="20" t="s">
        <v>340</v>
      </c>
      <c r="B8" s="21">
        <v>1277</v>
      </c>
      <c r="C8" s="22">
        <v>28.739232999999999</v>
      </c>
      <c r="D8" s="22">
        <v>12.372749000000001</v>
      </c>
      <c r="E8" s="22">
        <v>24.980422999999998</v>
      </c>
      <c r="F8" s="22">
        <v>20.516836000000001</v>
      </c>
      <c r="G8" s="22">
        <v>26.703211</v>
      </c>
      <c r="H8" s="22">
        <v>14.408771</v>
      </c>
      <c r="I8" s="22">
        <v>31.323414</v>
      </c>
      <c r="J8" s="22">
        <v>11.119812</v>
      </c>
      <c r="K8" s="22">
        <v>21.143305000000002</v>
      </c>
      <c r="L8" s="22">
        <v>2.5058729999999998</v>
      </c>
    </row>
    <row r="9" spans="1:12" x14ac:dyDescent="0.2">
      <c r="A9" s="20" t="s">
        <v>341</v>
      </c>
      <c r="B9" s="21">
        <v>1400</v>
      </c>
      <c r="C9" s="22">
        <v>42.428570999999998</v>
      </c>
      <c r="D9" s="22">
        <v>15.357143000000001</v>
      </c>
      <c r="E9" s="22">
        <v>26.857143000000001</v>
      </c>
      <c r="F9" s="22">
        <v>24.071428999999998</v>
      </c>
      <c r="G9" s="22">
        <v>39.928570999999998</v>
      </c>
      <c r="H9" s="22">
        <v>8.6428569999999993</v>
      </c>
      <c r="I9" s="22">
        <v>14.285714</v>
      </c>
      <c r="J9" s="22">
        <v>7.5</v>
      </c>
      <c r="K9" s="22">
        <v>18</v>
      </c>
      <c r="L9" s="22">
        <v>1.857143</v>
      </c>
    </row>
    <row r="10" spans="1:12" x14ac:dyDescent="0.2">
      <c r="A10" s="9" t="s">
        <v>342</v>
      </c>
      <c r="B10" s="9"/>
      <c r="C10" s="9"/>
      <c r="D10" s="9"/>
      <c r="E10" s="9"/>
      <c r="F10" s="9"/>
      <c r="G10" s="9"/>
      <c r="H10" s="9"/>
      <c r="I10" s="9"/>
      <c r="J10" s="9"/>
      <c r="K10" s="9"/>
      <c r="L10" s="9"/>
    </row>
    <row r="11" spans="1:12" x14ac:dyDescent="0.2">
      <c r="A11" s="20" t="s">
        <v>343</v>
      </c>
      <c r="B11" s="21">
        <v>610</v>
      </c>
      <c r="C11" s="22">
        <v>42.295082000000001</v>
      </c>
      <c r="D11" s="22">
        <v>19.016393000000001</v>
      </c>
      <c r="E11" s="22">
        <v>34.590164000000001</v>
      </c>
      <c r="F11" s="22">
        <v>26.557376999999999</v>
      </c>
      <c r="G11" s="22">
        <v>36.557377000000002</v>
      </c>
      <c r="H11" s="22">
        <v>14.42623</v>
      </c>
      <c r="I11" s="22">
        <v>25.737704999999998</v>
      </c>
      <c r="J11" s="22">
        <v>10</v>
      </c>
      <c r="K11" s="22">
        <v>11.803279</v>
      </c>
      <c r="L11" s="22">
        <v>0.81967199999999996</v>
      </c>
    </row>
    <row r="12" spans="1:12" x14ac:dyDescent="0.2">
      <c r="A12" s="20" t="s">
        <v>344</v>
      </c>
      <c r="B12" s="21">
        <v>755</v>
      </c>
      <c r="C12" s="22">
        <v>36.821192000000003</v>
      </c>
      <c r="D12" s="22">
        <v>13.245032999999999</v>
      </c>
      <c r="E12" s="22">
        <v>34.304636000000002</v>
      </c>
      <c r="F12" s="22">
        <v>23.576159000000001</v>
      </c>
      <c r="G12" s="22">
        <v>32.450330999999998</v>
      </c>
      <c r="H12" s="22">
        <v>10.993377000000001</v>
      </c>
      <c r="I12" s="22">
        <v>23.841059999999999</v>
      </c>
      <c r="J12" s="22">
        <v>10.066224999999999</v>
      </c>
      <c r="K12" s="22">
        <v>17.615894000000001</v>
      </c>
      <c r="L12" s="22">
        <v>1.4569540000000001</v>
      </c>
    </row>
    <row r="13" spans="1:12" x14ac:dyDescent="0.2">
      <c r="A13" s="20" t="s">
        <v>345</v>
      </c>
      <c r="B13" s="21">
        <v>601</v>
      </c>
      <c r="C13" s="22">
        <v>35.607320999999999</v>
      </c>
      <c r="D13" s="22">
        <v>12.312811999999999</v>
      </c>
      <c r="E13" s="22">
        <v>25.291181000000002</v>
      </c>
      <c r="F13" s="22">
        <v>22.961729999999999</v>
      </c>
      <c r="G13" s="22">
        <v>37.437604</v>
      </c>
      <c r="H13" s="22">
        <v>11.148087</v>
      </c>
      <c r="I13" s="22">
        <v>23.294509000000001</v>
      </c>
      <c r="J13" s="22">
        <v>9.1514140000000008</v>
      </c>
      <c r="K13" s="22">
        <v>15.973378</v>
      </c>
      <c r="L13" s="22">
        <v>2.4958399999999998</v>
      </c>
    </row>
    <row r="14" spans="1:12" x14ac:dyDescent="0.2">
      <c r="A14" s="20" t="s">
        <v>346</v>
      </c>
      <c r="B14" s="21">
        <v>425</v>
      </c>
      <c r="C14" s="22">
        <v>32.235294000000003</v>
      </c>
      <c r="D14" s="22">
        <v>12.941176</v>
      </c>
      <c r="E14" s="22">
        <v>12.941176</v>
      </c>
      <c r="F14" s="22">
        <v>19.058824000000001</v>
      </c>
      <c r="G14" s="22">
        <v>30.588235000000001</v>
      </c>
      <c r="H14" s="22">
        <v>9.6470590000000005</v>
      </c>
      <c r="I14" s="22">
        <v>18.352941000000001</v>
      </c>
      <c r="J14" s="22">
        <v>8.7058820000000008</v>
      </c>
      <c r="K14" s="22">
        <v>27.294118000000001</v>
      </c>
      <c r="L14" s="22">
        <v>4</v>
      </c>
    </row>
    <row r="15" spans="1:12" x14ac:dyDescent="0.2">
      <c r="A15" s="20" t="s">
        <v>347</v>
      </c>
      <c r="B15" s="21">
        <v>217</v>
      </c>
      <c r="C15" s="22">
        <v>28.110599000000001</v>
      </c>
      <c r="D15" s="22">
        <v>9.6774190000000004</v>
      </c>
      <c r="E15" s="22">
        <v>7.373272</v>
      </c>
      <c r="F15" s="22">
        <v>15.668203</v>
      </c>
      <c r="G15" s="22">
        <v>26.728110999999998</v>
      </c>
      <c r="H15" s="22">
        <v>10.138249</v>
      </c>
      <c r="I15" s="22">
        <v>17.511520999999998</v>
      </c>
      <c r="J15" s="22">
        <v>6.451613</v>
      </c>
      <c r="K15" s="22">
        <v>35.944699999999997</v>
      </c>
      <c r="L15" s="22">
        <v>3.686636</v>
      </c>
    </row>
    <row r="16" spans="1:12" x14ac:dyDescent="0.2">
      <c r="A16" s="20" t="s">
        <v>348</v>
      </c>
      <c r="B16" s="21">
        <v>56</v>
      </c>
      <c r="C16" s="22">
        <v>21.428571000000002</v>
      </c>
      <c r="D16" s="22">
        <v>12.5</v>
      </c>
      <c r="E16" s="22">
        <v>3.5714290000000002</v>
      </c>
      <c r="F16" s="22">
        <v>10.714286</v>
      </c>
      <c r="G16" s="22">
        <v>28.571428999999998</v>
      </c>
      <c r="H16" s="22">
        <v>3.5714290000000002</v>
      </c>
      <c r="I16" s="22">
        <v>10.714286</v>
      </c>
      <c r="J16" s="22">
        <v>7.1428570000000002</v>
      </c>
      <c r="K16" s="22">
        <v>32.142856999999999</v>
      </c>
      <c r="L16" s="22">
        <v>3.5714290000000002</v>
      </c>
    </row>
    <row r="17" spans="1:12" x14ac:dyDescent="0.2">
      <c r="A17" s="20" t="s">
        <v>349</v>
      </c>
      <c r="B17" s="21">
        <v>13</v>
      </c>
      <c r="C17" s="22">
        <v>7.6923079999999997</v>
      </c>
      <c r="D17" s="22">
        <v>0</v>
      </c>
      <c r="E17" s="22">
        <v>0</v>
      </c>
      <c r="F17" s="22">
        <v>0</v>
      </c>
      <c r="G17" s="22">
        <v>23.076923000000001</v>
      </c>
      <c r="H17" s="22">
        <v>15.384615</v>
      </c>
      <c r="I17" s="22">
        <v>7.6923079999999997</v>
      </c>
      <c r="J17" s="22">
        <v>0</v>
      </c>
      <c r="K17" s="22">
        <v>69.230768999999995</v>
      </c>
      <c r="L17" s="22">
        <v>0</v>
      </c>
    </row>
    <row r="18" spans="1:12" x14ac:dyDescent="0.2">
      <c r="A18" s="20" t="s">
        <v>350</v>
      </c>
      <c r="B18" s="21">
        <v>1365</v>
      </c>
      <c r="C18" s="22">
        <v>39.267398999999997</v>
      </c>
      <c r="D18" s="22">
        <v>15.824176</v>
      </c>
      <c r="E18" s="22">
        <v>34.432234000000001</v>
      </c>
      <c r="F18" s="22">
        <v>24.908425000000001</v>
      </c>
      <c r="G18" s="22">
        <v>34.285713999999999</v>
      </c>
      <c r="H18" s="22">
        <v>12.527473000000001</v>
      </c>
      <c r="I18" s="22">
        <v>24.688645000000001</v>
      </c>
      <c r="J18" s="22">
        <v>10.036630000000001</v>
      </c>
      <c r="K18" s="22">
        <v>15.018314999999999</v>
      </c>
      <c r="L18" s="22">
        <v>1.172161</v>
      </c>
    </row>
    <row r="19" spans="1:12" x14ac:dyDescent="0.2">
      <c r="A19" s="20" t="s">
        <v>351</v>
      </c>
      <c r="B19" s="21">
        <v>1026</v>
      </c>
      <c r="C19" s="22">
        <v>34.210526000000002</v>
      </c>
      <c r="D19" s="22">
        <v>12.573098999999999</v>
      </c>
      <c r="E19" s="22">
        <v>20.175439000000001</v>
      </c>
      <c r="F19" s="22">
        <v>21.345029</v>
      </c>
      <c r="G19" s="22">
        <v>34.600389999999997</v>
      </c>
      <c r="H19" s="22">
        <v>10.526316</v>
      </c>
      <c r="I19" s="22">
        <v>21.247563</v>
      </c>
      <c r="J19" s="22">
        <v>8.9668620000000008</v>
      </c>
      <c r="K19" s="22">
        <v>20.662768</v>
      </c>
      <c r="L19" s="22">
        <v>3.1189079999999998</v>
      </c>
    </row>
    <row r="20" spans="1:12" x14ac:dyDescent="0.2">
      <c r="A20" s="20" t="s">
        <v>352</v>
      </c>
      <c r="B20" s="21">
        <v>286</v>
      </c>
      <c r="C20" s="22">
        <v>25.874126</v>
      </c>
      <c r="D20" s="22">
        <v>9.7902100000000001</v>
      </c>
      <c r="E20" s="22">
        <v>6.2937060000000002</v>
      </c>
      <c r="F20" s="22">
        <v>13.986014000000001</v>
      </c>
      <c r="G20" s="22">
        <v>26.923076999999999</v>
      </c>
      <c r="H20" s="22">
        <v>9.0909089999999999</v>
      </c>
      <c r="I20" s="22">
        <v>15.734266</v>
      </c>
      <c r="J20" s="22">
        <v>6.2937060000000002</v>
      </c>
      <c r="K20" s="22">
        <v>36.713287000000001</v>
      </c>
      <c r="L20" s="22">
        <v>3.4965030000000001</v>
      </c>
    </row>
    <row r="21" spans="1:12" x14ac:dyDescent="0.2">
      <c r="A21" s="20" t="s">
        <v>353</v>
      </c>
      <c r="B21" s="21">
        <v>1312</v>
      </c>
      <c r="C21" s="22">
        <v>32.393293</v>
      </c>
      <c r="D21" s="22">
        <v>11.966462999999999</v>
      </c>
      <c r="E21" s="22">
        <v>17.14939</v>
      </c>
      <c r="F21" s="22">
        <v>19.740853999999999</v>
      </c>
      <c r="G21" s="22">
        <v>32.926828999999998</v>
      </c>
      <c r="H21" s="22">
        <v>10.213414999999999</v>
      </c>
      <c r="I21" s="22">
        <v>20.045732000000001</v>
      </c>
      <c r="J21" s="22">
        <v>8.3841459999999994</v>
      </c>
      <c r="K21" s="22">
        <v>24.161584999999999</v>
      </c>
      <c r="L21" s="22">
        <v>3.2012200000000002</v>
      </c>
    </row>
    <row r="22" spans="1:12" x14ac:dyDescent="0.2">
      <c r="A22" s="9" t="s">
        <v>354</v>
      </c>
      <c r="B22" s="10">
        <v>298</v>
      </c>
      <c r="C22" s="13">
        <v>30.201342</v>
      </c>
      <c r="D22" s="13">
        <v>15.436242</v>
      </c>
      <c r="E22" s="13">
        <v>26.510066999999999</v>
      </c>
      <c r="F22" s="13">
        <v>24.832215000000001</v>
      </c>
      <c r="G22" s="13">
        <v>28.523489999999999</v>
      </c>
      <c r="H22" s="13">
        <v>17.785235</v>
      </c>
      <c r="I22" s="13">
        <v>34.563758</v>
      </c>
      <c r="J22" s="13">
        <v>12.080537</v>
      </c>
      <c r="K22" s="13">
        <v>16.107382999999999</v>
      </c>
      <c r="L22" s="13">
        <v>1.6778519999999999</v>
      </c>
    </row>
    <row r="23" spans="1:12" x14ac:dyDescent="0.2">
      <c r="A23" s="20" t="s">
        <v>344</v>
      </c>
      <c r="B23" s="21">
        <v>388</v>
      </c>
      <c r="C23" s="22">
        <v>28.608246999999999</v>
      </c>
      <c r="D23" s="22">
        <v>11.340206</v>
      </c>
      <c r="E23" s="22">
        <v>32.989691000000001</v>
      </c>
      <c r="F23" s="22">
        <v>21.134021000000001</v>
      </c>
      <c r="G23" s="22">
        <v>25.773195999999999</v>
      </c>
      <c r="H23" s="22">
        <v>13.659794</v>
      </c>
      <c r="I23" s="22">
        <v>32.216495000000002</v>
      </c>
      <c r="J23" s="22">
        <v>10.56701</v>
      </c>
      <c r="K23" s="22">
        <v>20.360824999999998</v>
      </c>
      <c r="L23" s="22">
        <v>2.319588</v>
      </c>
    </row>
    <row r="24" spans="1:12" x14ac:dyDescent="0.2">
      <c r="A24" s="20" t="s">
        <v>345</v>
      </c>
      <c r="B24" s="21">
        <v>299</v>
      </c>
      <c r="C24" s="22">
        <v>29.096990000000002</v>
      </c>
      <c r="D24" s="22">
        <v>10.367893</v>
      </c>
      <c r="E24" s="22">
        <v>27.759197</v>
      </c>
      <c r="F24" s="22">
        <v>18.729096999999999</v>
      </c>
      <c r="G24" s="22">
        <v>27.759197</v>
      </c>
      <c r="H24" s="22">
        <v>13.377926</v>
      </c>
      <c r="I24" s="22">
        <v>31.772575</v>
      </c>
      <c r="J24" s="22">
        <v>11.371237000000001</v>
      </c>
      <c r="K24" s="22">
        <v>20.066890000000001</v>
      </c>
      <c r="L24" s="22">
        <v>1.6722410000000001</v>
      </c>
    </row>
    <row r="25" spans="1:12" x14ac:dyDescent="0.2">
      <c r="A25" s="20" t="s">
        <v>346</v>
      </c>
      <c r="B25" s="21">
        <v>192</v>
      </c>
      <c r="C25" s="22">
        <v>27.604167</v>
      </c>
      <c r="D25" s="22">
        <v>12.5</v>
      </c>
      <c r="E25" s="22">
        <v>10.9375</v>
      </c>
      <c r="F25" s="22">
        <v>19.270833</v>
      </c>
      <c r="G25" s="22">
        <v>27.604167</v>
      </c>
      <c r="H25" s="22">
        <v>11.979167</v>
      </c>
      <c r="I25" s="22">
        <v>27.604167</v>
      </c>
      <c r="J25" s="22">
        <v>10.416667</v>
      </c>
      <c r="K25" s="22">
        <v>24.479167</v>
      </c>
      <c r="L25" s="22">
        <v>4.1666670000000003</v>
      </c>
    </row>
    <row r="26" spans="1:12" x14ac:dyDescent="0.2">
      <c r="A26" s="20" t="s">
        <v>347</v>
      </c>
      <c r="B26" s="21">
        <v>77</v>
      </c>
      <c r="C26" s="22">
        <v>31.168831000000001</v>
      </c>
      <c r="D26" s="22">
        <v>14.285714</v>
      </c>
      <c r="E26" s="22">
        <v>9.0909089999999999</v>
      </c>
      <c r="F26" s="22">
        <v>15.584415999999999</v>
      </c>
      <c r="G26" s="22">
        <v>20.779221</v>
      </c>
      <c r="H26" s="22">
        <v>18.181818</v>
      </c>
      <c r="I26" s="22">
        <v>27.272727</v>
      </c>
      <c r="J26" s="22">
        <v>10.389609999999999</v>
      </c>
      <c r="K26" s="22">
        <v>35.064934999999998</v>
      </c>
      <c r="L26" s="22">
        <v>3.8961039999999998</v>
      </c>
    </row>
    <row r="27" spans="1:12" x14ac:dyDescent="0.2">
      <c r="A27" s="20" t="s">
        <v>348</v>
      </c>
      <c r="B27" s="21">
        <v>19</v>
      </c>
      <c r="C27" s="22">
        <v>10.526316</v>
      </c>
      <c r="D27" s="22">
        <v>10.526316</v>
      </c>
      <c r="E27" s="22">
        <v>5.2631579999999998</v>
      </c>
      <c r="F27" s="22">
        <v>5.2631579999999998</v>
      </c>
      <c r="G27" s="22">
        <v>21.052631999999999</v>
      </c>
      <c r="H27" s="22">
        <v>0</v>
      </c>
      <c r="I27" s="22">
        <v>15.789474</v>
      </c>
      <c r="J27" s="22">
        <v>15.789474</v>
      </c>
      <c r="K27" s="22">
        <v>31.578946999999999</v>
      </c>
      <c r="L27" s="22">
        <v>10.526316</v>
      </c>
    </row>
    <row r="28" spans="1:12" x14ac:dyDescent="0.2">
      <c r="A28" s="20" t="s">
        <v>349</v>
      </c>
      <c r="B28" s="21">
        <v>4</v>
      </c>
      <c r="C28" s="22">
        <v>0</v>
      </c>
      <c r="D28" s="22">
        <v>0</v>
      </c>
      <c r="E28" s="22">
        <v>0</v>
      </c>
      <c r="F28" s="22">
        <v>0</v>
      </c>
      <c r="G28" s="22">
        <v>0</v>
      </c>
      <c r="H28" s="22">
        <v>25</v>
      </c>
      <c r="I28" s="22">
        <v>0</v>
      </c>
      <c r="J28" s="22">
        <v>0</v>
      </c>
      <c r="K28" s="22">
        <v>75</v>
      </c>
      <c r="L28" s="22">
        <v>0</v>
      </c>
    </row>
    <row r="29" spans="1:12" x14ac:dyDescent="0.2">
      <c r="A29" s="20" t="s">
        <v>350</v>
      </c>
      <c r="B29" s="21">
        <v>686</v>
      </c>
      <c r="C29" s="22">
        <v>29.300291999999999</v>
      </c>
      <c r="D29" s="22">
        <v>13.119534</v>
      </c>
      <c r="E29" s="22">
        <v>30.174927</v>
      </c>
      <c r="F29" s="22">
        <v>22.740525000000002</v>
      </c>
      <c r="G29" s="22">
        <v>26.967929999999999</v>
      </c>
      <c r="H29" s="22">
        <v>15.451895</v>
      </c>
      <c r="I29" s="22">
        <v>33.236151999999997</v>
      </c>
      <c r="J29" s="22">
        <v>11.224489999999999</v>
      </c>
      <c r="K29" s="22">
        <v>18.513120000000001</v>
      </c>
      <c r="L29" s="22">
        <v>2.040816</v>
      </c>
    </row>
    <row r="30" spans="1:12" x14ac:dyDescent="0.2">
      <c r="A30" s="20" t="s">
        <v>351</v>
      </c>
      <c r="B30" s="21">
        <v>491</v>
      </c>
      <c r="C30" s="22">
        <v>28.513238000000001</v>
      </c>
      <c r="D30" s="22">
        <v>11.201629000000001</v>
      </c>
      <c r="E30" s="22">
        <v>21.181263000000001</v>
      </c>
      <c r="F30" s="22">
        <v>18.940937000000002</v>
      </c>
      <c r="G30" s="22">
        <v>27.698574000000001</v>
      </c>
      <c r="H30" s="22">
        <v>12.830957</v>
      </c>
      <c r="I30" s="22">
        <v>30.142565999999999</v>
      </c>
      <c r="J30" s="22">
        <v>10.997963</v>
      </c>
      <c r="K30" s="22">
        <v>21.792261</v>
      </c>
      <c r="L30" s="22">
        <v>2.6476579999999998</v>
      </c>
    </row>
    <row r="31" spans="1:12" x14ac:dyDescent="0.2">
      <c r="A31" s="20" t="s">
        <v>352</v>
      </c>
      <c r="B31" s="21">
        <v>100</v>
      </c>
      <c r="C31" s="22">
        <v>26</v>
      </c>
      <c r="D31" s="22">
        <v>13</v>
      </c>
      <c r="E31" s="22">
        <v>8</v>
      </c>
      <c r="F31" s="22">
        <v>13</v>
      </c>
      <c r="G31" s="22">
        <v>20</v>
      </c>
      <c r="H31" s="22">
        <v>15</v>
      </c>
      <c r="I31" s="22">
        <v>24</v>
      </c>
      <c r="J31" s="22">
        <v>11</v>
      </c>
      <c r="K31" s="22">
        <v>36</v>
      </c>
      <c r="L31" s="22">
        <v>5</v>
      </c>
    </row>
    <row r="32" spans="1:12" x14ac:dyDescent="0.2">
      <c r="A32" s="20" t="s">
        <v>353</v>
      </c>
      <c r="B32" s="21">
        <v>591</v>
      </c>
      <c r="C32" s="22">
        <v>28.087986000000001</v>
      </c>
      <c r="D32" s="22">
        <v>11.505922</v>
      </c>
      <c r="E32" s="22">
        <v>18.950931000000001</v>
      </c>
      <c r="F32" s="22">
        <v>17.935701999999999</v>
      </c>
      <c r="G32" s="22">
        <v>26.395938999999998</v>
      </c>
      <c r="H32" s="22">
        <v>13.19797</v>
      </c>
      <c r="I32" s="22">
        <v>29.103214999999999</v>
      </c>
      <c r="J32" s="22">
        <v>10.998308</v>
      </c>
      <c r="K32" s="22">
        <v>24.196276999999998</v>
      </c>
      <c r="L32" s="22">
        <v>3.0456850000000002</v>
      </c>
    </row>
    <row r="33" spans="1:12" x14ac:dyDescent="0.2">
      <c r="A33" s="9" t="s">
        <v>355</v>
      </c>
      <c r="B33" s="10">
        <v>312</v>
      </c>
      <c r="C33" s="13">
        <v>53.846153999999999</v>
      </c>
      <c r="D33" s="13">
        <v>22.435897000000001</v>
      </c>
      <c r="E33" s="13">
        <v>42.307692000000003</v>
      </c>
      <c r="F33" s="13">
        <v>28.205127999999998</v>
      </c>
      <c r="G33" s="13">
        <v>44.230769000000002</v>
      </c>
      <c r="H33" s="13">
        <v>11.217949000000001</v>
      </c>
      <c r="I33" s="13">
        <v>17.307691999999999</v>
      </c>
      <c r="J33" s="13">
        <v>8.0128210000000006</v>
      </c>
      <c r="K33" s="13">
        <v>7.6923079999999997</v>
      </c>
      <c r="L33" s="13">
        <v>0</v>
      </c>
    </row>
    <row r="34" spans="1:12" x14ac:dyDescent="0.2">
      <c r="A34" s="20" t="s">
        <v>344</v>
      </c>
      <c r="B34" s="21">
        <v>367</v>
      </c>
      <c r="C34" s="22">
        <v>45.504086999999998</v>
      </c>
      <c r="D34" s="22">
        <v>15.258856</v>
      </c>
      <c r="E34" s="22">
        <v>35.694823</v>
      </c>
      <c r="F34" s="22">
        <v>26.158038000000001</v>
      </c>
      <c r="G34" s="22">
        <v>39.509537000000002</v>
      </c>
      <c r="H34" s="22">
        <v>8.1743869999999994</v>
      </c>
      <c r="I34" s="22">
        <v>14.986376</v>
      </c>
      <c r="J34" s="22">
        <v>9.5367850000000001</v>
      </c>
      <c r="K34" s="22">
        <v>14.713896</v>
      </c>
      <c r="L34" s="22">
        <v>0.54495899999999997</v>
      </c>
    </row>
    <row r="35" spans="1:12" x14ac:dyDescent="0.2">
      <c r="A35" s="20" t="s">
        <v>345</v>
      </c>
      <c r="B35" s="21">
        <v>302</v>
      </c>
      <c r="C35" s="22">
        <v>42.052979999999998</v>
      </c>
      <c r="D35" s="22">
        <v>14.238410999999999</v>
      </c>
      <c r="E35" s="22">
        <v>22.847681999999999</v>
      </c>
      <c r="F35" s="22">
        <v>27.152318000000001</v>
      </c>
      <c r="G35" s="22">
        <v>47.019868000000002</v>
      </c>
      <c r="H35" s="22">
        <v>8.9403970000000008</v>
      </c>
      <c r="I35" s="22">
        <v>14.900662000000001</v>
      </c>
      <c r="J35" s="22">
        <v>6.9536420000000003</v>
      </c>
      <c r="K35" s="22">
        <v>11.920529999999999</v>
      </c>
      <c r="L35" s="22">
        <v>3.311258</v>
      </c>
    </row>
    <row r="36" spans="1:12" x14ac:dyDescent="0.2">
      <c r="A36" s="20" t="s">
        <v>346</v>
      </c>
      <c r="B36" s="21">
        <v>233</v>
      </c>
      <c r="C36" s="22">
        <v>36.051501999999999</v>
      </c>
      <c r="D36" s="22">
        <v>13.304721000000001</v>
      </c>
      <c r="E36" s="22">
        <v>14.592275000000001</v>
      </c>
      <c r="F36" s="22">
        <v>18.884119999999999</v>
      </c>
      <c r="G36" s="22">
        <v>33.04721</v>
      </c>
      <c r="H36" s="22">
        <v>7.7253220000000002</v>
      </c>
      <c r="I36" s="22">
        <v>10.729614</v>
      </c>
      <c r="J36" s="22">
        <v>7.2961369999999999</v>
      </c>
      <c r="K36" s="22">
        <v>29.613734000000001</v>
      </c>
      <c r="L36" s="22">
        <v>3.8626610000000001</v>
      </c>
    </row>
    <row r="37" spans="1:12" x14ac:dyDescent="0.2">
      <c r="A37" s="20" t="s">
        <v>347</v>
      </c>
      <c r="B37" s="21">
        <v>140</v>
      </c>
      <c r="C37" s="22">
        <v>26.428571000000002</v>
      </c>
      <c r="D37" s="22">
        <v>7.1428570000000002</v>
      </c>
      <c r="E37" s="22">
        <v>6.4285709999999998</v>
      </c>
      <c r="F37" s="22">
        <v>15.714286</v>
      </c>
      <c r="G37" s="22">
        <v>30</v>
      </c>
      <c r="H37" s="22">
        <v>5.7142860000000004</v>
      </c>
      <c r="I37" s="22">
        <v>12.142856999999999</v>
      </c>
      <c r="J37" s="22">
        <v>4.2857139999999996</v>
      </c>
      <c r="K37" s="22">
        <v>36.428570999999998</v>
      </c>
      <c r="L37" s="22">
        <v>3.5714290000000002</v>
      </c>
    </row>
    <row r="38" spans="1:12" x14ac:dyDescent="0.2">
      <c r="A38" s="20" t="s">
        <v>348</v>
      </c>
      <c r="B38" s="21">
        <v>37</v>
      </c>
      <c r="C38" s="22">
        <v>27.027027</v>
      </c>
      <c r="D38" s="22">
        <v>13.513514000000001</v>
      </c>
      <c r="E38" s="22">
        <v>2.7027030000000001</v>
      </c>
      <c r="F38" s="22">
        <v>13.513514000000001</v>
      </c>
      <c r="G38" s="22">
        <v>32.432431999999999</v>
      </c>
      <c r="H38" s="22">
        <v>5.405405</v>
      </c>
      <c r="I38" s="22">
        <v>8.1081079999999996</v>
      </c>
      <c r="J38" s="22">
        <v>2.7027030000000001</v>
      </c>
      <c r="K38" s="22">
        <v>32.432431999999999</v>
      </c>
      <c r="L38" s="22">
        <v>0</v>
      </c>
    </row>
    <row r="39" spans="1:12" x14ac:dyDescent="0.2">
      <c r="A39" s="20" t="s">
        <v>349</v>
      </c>
      <c r="B39" s="21">
        <v>9</v>
      </c>
      <c r="C39" s="22">
        <v>11.111110999999999</v>
      </c>
      <c r="D39" s="22">
        <v>0</v>
      </c>
      <c r="E39" s="22">
        <v>0</v>
      </c>
      <c r="F39" s="22">
        <v>0</v>
      </c>
      <c r="G39" s="22">
        <v>33.333333000000003</v>
      </c>
      <c r="H39" s="22">
        <v>11.111110999999999</v>
      </c>
      <c r="I39" s="22">
        <v>11.111110999999999</v>
      </c>
      <c r="J39" s="22">
        <v>0</v>
      </c>
      <c r="K39" s="22">
        <v>66.666667000000004</v>
      </c>
      <c r="L39" s="22">
        <v>0</v>
      </c>
    </row>
    <row r="40" spans="1:12" x14ac:dyDescent="0.2">
      <c r="A40" s="20" t="s">
        <v>350</v>
      </c>
      <c r="B40" s="21">
        <v>679</v>
      </c>
      <c r="C40" s="22">
        <v>49.337260999999998</v>
      </c>
      <c r="D40" s="22">
        <v>18.556701</v>
      </c>
      <c r="E40" s="22">
        <v>38.733432000000001</v>
      </c>
      <c r="F40" s="22">
        <v>27.098675</v>
      </c>
      <c r="G40" s="22">
        <v>41.678939999999997</v>
      </c>
      <c r="H40" s="22">
        <v>9.5729009999999999</v>
      </c>
      <c r="I40" s="22">
        <v>16.053018999999999</v>
      </c>
      <c r="J40" s="22">
        <v>8.8365240000000007</v>
      </c>
      <c r="K40" s="22">
        <v>11.487482</v>
      </c>
      <c r="L40" s="22">
        <v>0.29455100000000001</v>
      </c>
    </row>
    <row r="41" spans="1:12" x14ac:dyDescent="0.2">
      <c r="A41" s="20" t="s">
        <v>351</v>
      </c>
      <c r="B41" s="21">
        <v>535</v>
      </c>
      <c r="C41" s="22">
        <v>39.439252000000003</v>
      </c>
      <c r="D41" s="22">
        <v>13.831776</v>
      </c>
      <c r="E41" s="22">
        <v>19.252336</v>
      </c>
      <c r="F41" s="22">
        <v>23.551402</v>
      </c>
      <c r="G41" s="22">
        <v>40.934578999999999</v>
      </c>
      <c r="H41" s="22">
        <v>8.4112150000000003</v>
      </c>
      <c r="I41" s="22">
        <v>13.084111999999999</v>
      </c>
      <c r="J41" s="22">
        <v>7.1028039999999999</v>
      </c>
      <c r="K41" s="22">
        <v>19.626168</v>
      </c>
      <c r="L41" s="22">
        <v>3.5514019999999999</v>
      </c>
    </row>
    <row r="42" spans="1:12" x14ac:dyDescent="0.2">
      <c r="A42" s="20" t="s">
        <v>352</v>
      </c>
      <c r="B42" s="21">
        <v>186</v>
      </c>
      <c r="C42" s="22">
        <v>25.806452</v>
      </c>
      <c r="D42" s="22">
        <v>8.0645159999999994</v>
      </c>
      <c r="E42" s="22">
        <v>5.3763439999999996</v>
      </c>
      <c r="F42" s="22">
        <v>14.516128999999999</v>
      </c>
      <c r="G42" s="22">
        <v>30.645161000000002</v>
      </c>
      <c r="H42" s="22">
        <v>5.9139780000000002</v>
      </c>
      <c r="I42" s="22">
        <v>11.290323000000001</v>
      </c>
      <c r="J42" s="22">
        <v>3.7634409999999998</v>
      </c>
      <c r="K42" s="22">
        <v>37.096774000000003</v>
      </c>
      <c r="L42" s="22">
        <v>2.6881719999999998</v>
      </c>
    </row>
    <row r="43" spans="1:12" x14ac:dyDescent="0.2">
      <c r="A43" s="20" t="s">
        <v>353</v>
      </c>
      <c r="B43" s="21">
        <v>721</v>
      </c>
      <c r="C43" s="22">
        <v>35.922330000000002</v>
      </c>
      <c r="D43" s="22">
        <v>12.343966999999999</v>
      </c>
      <c r="E43" s="22">
        <v>15.672677</v>
      </c>
      <c r="F43" s="22">
        <v>21.220527000000001</v>
      </c>
      <c r="G43" s="22">
        <v>38.280166000000001</v>
      </c>
      <c r="H43" s="22">
        <v>7.7669899999999998</v>
      </c>
      <c r="I43" s="22">
        <v>12.621359</v>
      </c>
      <c r="J43" s="22">
        <v>6.2413309999999997</v>
      </c>
      <c r="K43" s="22">
        <v>24.133147999999998</v>
      </c>
      <c r="L43" s="22">
        <v>3.3287100000000001</v>
      </c>
    </row>
    <row r="44" spans="1:12" x14ac:dyDescent="0.2">
      <c r="A44" s="9" t="s">
        <v>356</v>
      </c>
      <c r="B44" s="9"/>
      <c r="C44" s="9"/>
      <c r="D44" s="9"/>
      <c r="E44" s="9"/>
      <c r="F44" s="9"/>
      <c r="G44" s="9"/>
      <c r="H44" s="9"/>
      <c r="I44" s="9"/>
      <c r="J44" s="9"/>
      <c r="K44" s="9"/>
      <c r="L44" s="9"/>
    </row>
    <row r="45" spans="1:12" x14ac:dyDescent="0.2">
      <c r="A45" s="20" t="s">
        <v>357</v>
      </c>
      <c r="B45" s="21">
        <v>138</v>
      </c>
      <c r="C45" s="22">
        <v>20.289854999999999</v>
      </c>
      <c r="D45" s="22">
        <v>12.318841000000001</v>
      </c>
      <c r="E45" s="22">
        <v>5.7971009999999996</v>
      </c>
      <c r="F45" s="22">
        <v>13.768115999999999</v>
      </c>
      <c r="G45" s="22">
        <v>23.913042999999998</v>
      </c>
      <c r="H45" s="22">
        <v>6.5217390000000002</v>
      </c>
      <c r="I45" s="22">
        <v>12.318841000000001</v>
      </c>
      <c r="J45" s="22">
        <v>18.840579999999999</v>
      </c>
      <c r="K45" s="22">
        <v>37.681159000000001</v>
      </c>
      <c r="L45" s="22">
        <v>2.1739130000000002</v>
      </c>
    </row>
    <row r="46" spans="1:12" x14ac:dyDescent="0.2">
      <c r="A46" s="20" t="s">
        <v>328</v>
      </c>
      <c r="B46" s="21">
        <v>1747</v>
      </c>
      <c r="C46" s="22">
        <v>41.099027</v>
      </c>
      <c r="D46" s="22">
        <v>17.000571999999998</v>
      </c>
      <c r="E46" s="22">
        <v>31.940469</v>
      </c>
      <c r="F46" s="22">
        <v>25.186032999999998</v>
      </c>
      <c r="G46" s="22">
        <v>35.775615000000002</v>
      </c>
      <c r="H46" s="22">
        <v>12.993703</v>
      </c>
      <c r="I46" s="22">
        <v>27.017745000000001</v>
      </c>
      <c r="J46" s="22">
        <v>8.2999430000000007</v>
      </c>
      <c r="K46" s="22">
        <v>13.852318</v>
      </c>
      <c r="L46" s="22">
        <v>1.888952</v>
      </c>
    </row>
    <row r="47" spans="1:12" x14ac:dyDescent="0.2">
      <c r="A47" s="20" t="s">
        <v>329</v>
      </c>
      <c r="B47" s="21">
        <v>191</v>
      </c>
      <c r="C47" s="22">
        <v>22.513089000000001</v>
      </c>
      <c r="D47" s="22">
        <v>12.041885000000001</v>
      </c>
      <c r="E47" s="22">
        <v>17.801047000000001</v>
      </c>
      <c r="F47" s="22">
        <v>21.989529000000001</v>
      </c>
      <c r="G47" s="22">
        <v>34.031413999999998</v>
      </c>
      <c r="H47" s="22">
        <v>8.9005240000000008</v>
      </c>
      <c r="I47" s="22">
        <v>14.136126000000001</v>
      </c>
      <c r="J47" s="22">
        <v>13.612565</v>
      </c>
      <c r="K47" s="22">
        <v>29.842932000000001</v>
      </c>
      <c r="L47" s="22">
        <v>1.570681</v>
      </c>
    </row>
    <row r="48" spans="1:12" x14ac:dyDescent="0.2">
      <c r="A48" s="20" t="s">
        <v>330</v>
      </c>
      <c r="B48" s="21">
        <v>544</v>
      </c>
      <c r="C48" s="22">
        <v>28.860294</v>
      </c>
      <c r="D48" s="22">
        <v>5.6985289999999997</v>
      </c>
      <c r="E48" s="22">
        <v>15.257353</v>
      </c>
      <c r="F48" s="22">
        <v>15.992647</v>
      </c>
      <c r="G48" s="22">
        <v>29.411764999999999</v>
      </c>
      <c r="H48" s="22">
        <v>9.375</v>
      </c>
      <c r="I48" s="22">
        <v>13.235294</v>
      </c>
      <c r="J48" s="22">
        <v>8.8235290000000006</v>
      </c>
      <c r="K48" s="22">
        <v>29.044118000000001</v>
      </c>
      <c r="L48" s="22">
        <v>2.941176</v>
      </c>
    </row>
    <row r="49" spans="1:12" x14ac:dyDescent="0.2">
      <c r="A49" s="20" t="s">
        <v>358</v>
      </c>
      <c r="B49" s="21">
        <v>57</v>
      </c>
      <c r="C49" s="22">
        <v>26.315788999999999</v>
      </c>
      <c r="D49" s="22">
        <v>8.7719299999999993</v>
      </c>
      <c r="E49" s="22">
        <v>21.052631999999999</v>
      </c>
      <c r="F49" s="22">
        <v>19.298245999999999</v>
      </c>
      <c r="G49" s="22">
        <v>29.824560999999999</v>
      </c>
      <c r="H49" s="22">
        <v>1.754386</v>
      </c>
      <c r="I49" s="22">
        <v>21.052631999999999</v>
      </c>
      <c r="J49" s="22">
        <v>3.508772</v>
      </c>
      <c r="K49" s="22">
        <v>22.807017999999999</v>
      </c>
      <c r="L49" s="22">
        <v>5.2631579999999998</v>
      </c>
    </row>
    <row r="50" spans="1:12" x14ac:dyDescent="0.2">
      <c r="A50" s="9" t="s">
        <v>359</v>
      </c>
      <c r="B50" s="10">
        <v>89</v>
      </c>
      <c r="C50" s="13">
        <v>19.101123999999999</v>
      </c>
      <c r="D50" s="13">
        <v>8.9887639999999998</v>
      </c>
      <c r="E50" s="13">
        <v>2.2471909999999999</v>
      </c>
      <c r="F50" s="13">
        <v>5.6179779999999999</v>
      </c>
      <c r="G50" s="13">
        <v>13.483146</v>
      </c>
      <c r="H50" s="13">
        <v>6.7415729999999998</v>
      </c>
      <c r="I50" s="13">
        <v>14.606742000000001</v>
      </c>
      <c r="J50" s="13">
        <v>21.348314999999999</v>
      </c>
      <c r="K50" s="13">
        <v>43.820225000000001</v>
      </c>
      <c r="L50" s="13">
        <v>3.370787</v>
      </c>
    </row>
    <row r="51" spans="1:12" x14ac:dyDescent="0.2">
      <c r="A51" s="20" t="s">
        <v>331</v>
      </c>
      <c r="B51" s="21">
        <v>977</v>
      </c>
      <c r="C51" s="22">
        <v>32.855680999999997</v>
      </c>
      <c r="D51" s="22">
        <v>14.534288999999999</v>
      </c>
      <c r="E51" s="22">
        <v>30.092119</v>
      </c>
      <c r="F51" s="22">
        <v>23.541453000000001</v>
      </c>
      <c r="G51" s="22">
        <v>29.887409999999999</v>
      </c>
      <c r="H51" s="22">
        <v>15.762537999999999</v>
      </c>
      <c r="I51" s="22">
        <v>35.312179999999998</v>
      </c>
      <c r="J51" s="22">
        <v>9.2118730000000006</v>
      </c>
      <c r="K51" s="22">
        <v>15.762537999999999</v>
      </c>
      <c r="L51" s="22">
        <v>1.8423750000000001</v>
      </c>
    </row>
    <row r="52" spans="1:12" x14ac:dyDescent="0.2">
      <c r="A52" s="20" t="s">
        <v>332</v>
      </c>
      <c r="B52" s="21">
        <v>73</v>
      </c>
      <c r="C52" s="22">
        <v>9.5890409999999999</v>
      </c>
      <c r="D52" s="22">
        <v>8.2191779999999994</v>
      </c>
      <c r="E52" s="22">
        <v>6.8493149999999998</v>
      </c>
      <c r="F52" s="22">
        <v>16.438355999999999</v>
      </c>
      <c r="G52" s="22">
        <v>17.808219000000001</v>
      </c>
      <c r="H52" s="22">
        <v>6.8493149999999998</v>
      </c>
      <c r="I52" s="22">
        <v>19.178082</v>
      </c>
      <c r="J52" s="22">
        <v>19.178082</v>
      </c>
      <c r="K52" s="22">
        <v>42.465752999999999</v>
      </c>
      <c r="L52" s="22">
        <v>2.7397260000000001</v>
      </c>
    </row>
    <row r="53" spans="1:12" x14ac:dyDescent="0.2">
      <c r="A53" s="20" t="s">
        <v>333</v>
      </c>
      <c r="B53" s="21">
        <v>108</v>
      </c>
      <c r="C53" s="22">
        <v>15.740741</v>
      </c>
      <c r="D53" s="22">
        <v>0.92592600000000003</v>
      </c>
      <c r="E53" s="22">
        <v>10.185185000000001</v>
      </c>
      <c r="F53" s="22">
        <v>9.2592590000000001</v>
      </c>
      <c r="G53" s="22">
        <v>14.814814999999999</v>
      </c>
      <c r="H53" s="22">
        <v>16.666667</v>
      </c>
      <c r="I53" s="22">
        <v>17.592593000000001</v>
      </c>
      <c r="J53" s="22">
        <v>17.592593000000001</v>
      </c>
      <c r="K53" s="22">
        <v>35.185184999999997</v>
      </c>
      <c r="L53" s="22">
        <v>5.5555560000000002</v>
      </c>
    </row>
    <row r="54" spans="1:12" x14ac:dyDescent="0.2">
      <c r="A54" s="20" t="s">
        <v>358</v>
      </c>
      <c r="B54" s="21">
        <v>30</v>
      </c>
      <c r="C54" s="22">
        <v>16.666667</v>
      </c>
      <c r="D54" s="22">
        <v>3.3333330000000001</v>
      </c>
      <c r="E54" s="22">
        <v>23.333333</v>
      </c>
      <c r="F54" s="22">
        <v>16.666667</v>
      </c>
      <c r="G54" s="22">
        <v>26.666667</v>
      </c>
      <c r="H54" s="22">
        <v>3.3333330000000001</v>
      </c>
      <c r="I54" s="22">
        <v>30</v>
      </c>
      <c r="J54" s="22">
        <v>0</v>
      </c>
      <c r="K54" s="22">
        <v>26.666667</v>
      </c>
      <c r="L54" s="22">
        <v>10</v>
      </c>
    </row>
    <row r="55" spans="1:12" x14ac:dyDescent="0.2">
      <c r="A55" s="9" t="s">
        <v>360</v>
      </c>
      <c r="B55" s="10">
        <v>49</v>
      </c>
      <c r="C55" s="13">
        <v>22.448979999999999</v>
      </c>
      <c r="D55" s="13">
        <v>18.367346999999999</v>
      </c>
      <c r="E55" s="13">
        <v>12.244897999999999</v>
      </c>
      <c r="F55" s="13">
        <v>28.571428999999998</v>
      </c>
      <c r="G55" s="13">
        <v>42.857143000000001</v>
      </c>
      <c r="H55" s="13">
        <v>6.1224489999999996</v>
      </c>
      <c r="I55" s="13">
        <v>8.1632650000000009</v>
      </c>
      <c r="J55" s="13">
        <v>14.285714</v>
      </c>
      <c r="K55" s="13">
        <v>26.530612000000001</v>
      </c>
      <c r="L55" s="13">
        <v>0</v>
      </c>
    </row>
    <row r="56" spans="1:12" x14ac:dyDescent="0.2">
      <c r="A56" s="20" t="s">
        <v>331</v>
      </c>
      <c r="B56" s="21">
        <v>770</v>
      </c>
      <c r="C56" s="22">
        <v>51.558441999999999</v>
      </c>
      <c r="D56" s="22">
        <v>20.12987</v>
      </c>
      <c r="E56" s="22">
        <v>34.285713999999999</v>
      </c>
      <c r="F56" s="22">
        <v>27.272727</v>
      </c>
      <c r="G56" s="22">
        <v>43.246752999999998</v>
      </c>
      <c r="H56" s="22">
        <v>9.4805189999999993</v>
      </c>
      <c r="I56" s="22">
        <v>16.493506</v>
      </c>
      <c r="J56" s="22">
        <v>7.1428570000000002</v>
      </c>
      <c r="K56" s="22">
        <v>11.428571</v>
      </c>
      <c r="L56" s="22">
        <v>1.9480519999999999</v>
      </c>
    </row>
    <row r="57" spans="1:12" x14ac:dyDescent="0.2">
      <c r="A57" s="20" t="s">
        <v>332</v>
      </c>
      <c r="B57" s="21">
        <v>118</v>
      </c>
      <c r="C57" s="22">
        <v>30.508475000000001</v>
      </c>
      <c r="D57" s="22">
        <v>14.406779999999999</v>
      </c>
      <c r="E57" s="22">
        <v>24.576270999999998</v>
      </c>
      <c r="F57" s="22">
        <v>25.423729000000002</v>
      </c>
      <c r="G57" s="22">
        <v>44.067796999999999</v>
      </c>
      <c r="H57" s="22">
        <v>10.169492</v>
      </c>
      <c r="I57" s="22">
        <v>11.016949</v>
      </c>
      <c r="J57" s="22">
        <v>10.169492</v>
      </c>
      <c r="K57" s="22">
        <v>22.033898000000001</v>
      </c>
      <c r="L57" s="22">
        <v>0.84745800000000004</v>
      </c>
    </row>
    <row r="58" spans="1:12" x14ac:dyDescent="0.2">
      <c r="A58" s="20" t="s">
        <v>333</v>
      </c>
      <c r="B58" s="21">
        <v>436</v>
      </c>
      <c r="C58" s="22">
        <v>32.110092000000002</v>
      </c>
      <c r="D58" s="22">
        <v>6.8807340000000003</v>
      </c>
      <c r="E58" s="22">
        <v>16.513760999999999</v>
      </c>
      <c r="F58" s="22">
        <v>17.660550000000001</v>
      </c>
      <c r="G58" s="22">
        <v>33.027523000000002</v>
      </c>
      <c r="H58" s="22">
        <v>7.5688069999999996</v>
      </c>
      <c r="I58" s="22">
        <v>12.155963</v>
      </c>
      <c r="J58" s="22">
        <v>6.651376</v>
      </c>
      <c r="K58" s="22">
        <v>27.522936000000001</v>
      </c>
      <c r="L58" s="22">
        <v>2.2935780000000001</v>
      </c>
    </row>
    <row r="59" spans="1:12" x14ac:dyDescent="0.2">
      <c r="A59" s="20" t="s">
        <v>358</v>
      </c>
      <c r="B59" s="21">
        <v>27</v>
      </c>
      <c r="C59" s="22">
        <v>37.037036999999998</v>
      </c>
      <c r="D59" s="22">
        <v>14.814814999999999</v>
      </c>
      <c r="E59" s="22">
        <v>18.518519000000001</v>
      </c>
      <c r="F59" s="22">
        <v>22.222221999999999</v>
      </c>
      <c r="G59" s="22">
        <v>33.333333000000003</v>
      </c>
      <c r="H59" s="22">
        <v>0</v>
      </c>
      <c r="I59" s="22">
        <v>11.111110999999999</v>
      </c>
      <c r="J59" s="22">
        <v>7.4074070000000001</v>
      </c>
      <c r="K59" s="22">
        <v>18.518519000000001</v>
      </c>
      <c r="L59" s="22">
        <v>0</v>
      </c>
    </row>
    <row r="60" spans="1:12" x14ac:dyDescent="0.2">
      <c r="A60" s="9" t="s">
        <v>361</v>
      </c>
      <c r="B60" s="9"/>
      <c r="C60" s="9"/>
      <c r="D60" s="9"/>
      <c r="E60" s="9"/>
      <c r="F60" s="9"/>
      <c r="G60" s="9"/>
      <c r="H60" s="9"/>
      <c r="I60" s="9"/>
      <c r="J60" s="9"/>
      <c r="K60" s="9"/>
      <c r="L60" s="9"/>
    </row>
    <row r="61" spans="1:12" x14ac:dyDescent="0.2">
      <c r="A61" s="20" t="s">
        <v>362</v>
      </c>
      <c r="B61" s="21">
        <v>360</v>
      </c>
      <c r="C61" s="22">
        <v>47.222222000000002</v>
      </c>
      <c r="D61" s="22">
        <v>14.722222</v>
      </c>
      <c r="E61" s="22">
        <v>20.277778000000001</v>
      </c>
      <c r="F61" s="22">
        <v>21.388888999999999</v>
      </c>
      <c r="G61" s="22">
        <v>33.888888999999999</v>
      </c>
      <c r="H61" s="22">
        <v>11.666667</v>
      </c>
      <c r="I61" s="22">
        <v>29.166667</v>
      </c>
      <c r="J61" s="22">
        <v>9.7222220000000004</v>
      </c>
      <c r="K61" s="22">
        <v>15</v>
      </c>
      <c r="L61" s="22">
        <v>3.3333330000000001</v>
      </c>
    </row>
    <row r="62" spans="1:12" x14ac:dyDescent="0.2">
      <c r="A62" s="20" t="s">
        <v>363</v>
      </c>
      <c r="B62" s="21">
        <v>1326</v>
      </c>
      <c r="C62" s="22">
        <v>30.693816000000002</v>
      </c>
      <c r="D62" s="22">
        <v>13.423831</v>
      </c>
      <c r="E62" s="22">
        <v>29.411764999999999</v>
      </c>
      <c r="F62" s="22">
        <v>21.719456999999998</v>
      </c>
      <c r="G62" s="22">
        <v>32.805430000000001</v>
      </c>
      <c r="H62" s="22">
        <v>11.463047</v>
      </c>
      <c r="I62" s="22">
        <v>20.512820999999999</v>
      </c>
      <c r="J62" s="22">
        <v>8.7481150000000003</v>
      </c>
      <c r="K62" s="22">
        <v>19.607842999999999</v>
      </c>
      <c r="L62" s="22">
        <v>1.73454</v>
      </c>
    </row>
    <row r="63" spans="1:12" x14ac:dyDescent="0.2">
      <c r="A63" s="20" t="s">
        <v>364</v>
      </c>
      <c r="B63" s="21">
        <v>649</v>
      </c>
      <c r="C63" s="22">
        <v>47.149461000000002</v>
      </c>
      <c r="D63" s="22">
        <v>15.562404000000001</v>
      </c>
      <c r="E63" s="22">
        <v>32.511555999999999</v>
      </c>
      <c r="F63" s="22">
        <v>26.502310999999999</v>
      </c>
      <c r="G63" s="22">
        <v>38.212634999999999</v>
      </c>
      <c r="H63" s="22">
        <v>15.100154</v>
      </c>
      <c r="I63" s="22">
        <v>24.345146</v>
      </c>
      <c r="J63" s="22">
        <v>7.241911</v>
      </c>
      <c r="K63" s="22">
        <v>15.870570000000001</v>
      </c>
      <c r="L63" s="22">
        <v>1.540832</v>
      </c>
    </row>
    <row r="64" spans="1:12" x14ac:dyDescent="0.2">
      <c r="A64" s="20" t="s">
        <v>365</v>
      </c>
      <c r="B64" s="21">
        <v>277</v>
      </c>
      <c r="C64" s="22">
        <v>21.299638999999999</v>
      </c>
      <c r="D64" s="22">
        <v>12.635379</v>
      </c>
      <c r="E64" s="22">
        <v>2.1660650000000001</v>
      </c>
      <c r="F64" s="22">
        <v>18.050542</v>
      </c>
      <c r="G64" s="22">
        <v>27.436823</v>
      </c>
      <c r="H64" s="22">
        <v>4.3321300000000003</v>
      </c>
      <c r="I64" s="22">
        <v>19.494585000000001</v>
      </c>
      <c r="J64" s="22">
        <v>16.245487000000001</v>
      </c>
      <c r="K64" s="22">
        <v>32.129964000000001</v>
      </c>
      <c r="L64" s="22">
        <v>2.8880870000000001</v>
      </c>
    </row>
    <row r="65" spans="1:12" x14ac:dyDescent="0.2">
      <c r="A65" s="20" t="s">
        <v>366</v>
      </c>
      <c r="B65" s="21">
        <v>65</v>
      </c>
      <c r="C65" s="22">
        <v>29.230768999999999</v>
      </c>
      <c r="D65" s="22">
        <v>9.2307690000000004</v>
      </c>
      <c r="E65" s="22">
        <v>23.076923000000001</v>
      </c>
      <c r="F65" s="22">
        <v>18.461538000000001</v>
      </c>
      <c r="G65" s="22">
        <v>29.230768999999999</v>
      </c>
      <c r="H65" s="22">
        <v>1.538462</v>
      </c>
      <c r="I65" s="22">
        <v>16.923076999999999</v>
      </c>
      <c r="J65" s="22">
        <v>6.1538459999999997</v>
      </c>
      <c r="K65" s="22">
        <v>24.615385</v>
      </c>
      <c r="L65" s="22">
        <v>7.6923079999999997</v>
      </c>
    </row>
    <row r="66" spans="1:12" x14ac:dyDescent="0.2">
      <c r="A66" s="9" t="s">
        <v>367</v>
      </c>
      <c r="B66" s="9"/>
      <c r="C66" s="9"/>
      <c r="D66" s="9"/>
      <c r="E66" s="9"/>
      <c r="F66" s="9"/>
      <c r="G66" s="9"/>
      <c r="H66" s="9"/>
      <c r="I66" s="9"/>
      <c r="J66" s="9"/>
      <c r="K66" s="9"/>
      <c r="L66" s="9"/>
    </row>
    <row r="67" spans="1:12" x14ac:dyDescent="0.2">
      <c r="A67" s="20" t="s">
        <v>368</v>
      </c>
      <c r="B67" s="21">
        <v>537</v>
      </c>
      <c r="C67" s="22">
        <v>12.476723</v>
      </c>
      <c r="D67" s="22">
        <v>6.3314709999999996</v>
      </c>
      <c r="E67" s="22">
        <v>12.662941999999999</v>
      </c>
      <c r="F67" s="22">
        <v>17.504655</v>
      </c>
      <c r="G67" s="22">
        <v>26.629422999999999</v>
      </c>
      <c r="H67" s="22">
        <v>7.0763499999999997</v>
      </c>
      <c r="I67" s="22">
        <v>10.800744999999999</v>
      </c>
      <c r="J67" s="22">
        <v>11.545624</v>
      </c>
      <c r="K67" s="22">
        <v>36.126629000000001</v>
      </c>
      <c r="L67" s="22">
        <v>3.1657359999999999</v>
      </c>
    </row>
    <row r="68" spans="1:12" x14ac:dyDescent="0.2">
      <c r="A68" s="20" t="s">
        <v>180</v>
      </c>
      <c r="B68" s="21">
        <v>1667</v>
      </c>
      <c r="C68" s="22">
        <v>41.511698000000003</v>
      </c>
      <c r="D68" s="22">
        <v>17.156569000000001</v>
      </c>
      <c r="E68" s="22">
        <v>32.213557000000002</v>
      </c>
      <c r="F68" s="22">
        <v>25.134972999999999</v>
      </c>
      <c r="G68" s="22">
        <v>36.052788999999997</v>
      </c>
      <c r="H68" s="22">
        <v>12.957409</v>
      </c>
      <c r="I68" s="22">
        <v>27.294540999999999</v>
      </c>
      <c r="J68" s="22">
        <v>8.5182959999999994</v>
      </c>
      <c r="K68" s="22">
        <v>13.377325000000001</v>
      </c>
      <c r="L68" s="22">
        <v>1.7996399999999999</v>
      </c>
    </row>
    <row r="69" spans="1:12" x14ac:dyDescent="0.2">
      <c r="A69" s="20" t="s">
        <v>369</v>
      </c>
      <c r="B69" s="21">
        <v>99</v>
      </c>
      <c r="C69" s="22">
        <v>49.494948999999998</v>
      </c>
      <c r="D69" s="22">
        <v>38.383837999999997</v>
      </c>
      <c r="E69" s="22">
        <v>23.232323000000001</v>
      </c>
      <c r="F69" s="22">
        <v>32.323231999999997</v>
      </c>
      <c r="G69" s="22">
        <v>35.353535000000001</v>
      </c>
      <c r="H69" s="22">
        <v>15.151515</v>
      </c>
      <c r="I69" s="22">
        <v>35.353535000000001</v>
      </c>
      <c r="J69" s="22">
        <v>10.10101</v>
      </c>
      <c r="K69" s="22">
        <v>11.111110999999999</v>
      </c>
      <c r="L69" s="22">
        <v>1.0101009999999999</v>
      </c>
    </row>
    <row r="70" spans="1:12" x14ac:dyDescent="0.2">
      <c r="A70" s="20" t="s">
        <v>370</v>
      </c>
      <c r="B70" s="21">
        <v>819</v>
      </c>
      <c r="C70" s="22">
        <v>50.061050000000002</v>
      </c>
      <c r="D70" s="22">
        <v>14.407814</v>
      </c>
      <c r="E70" s="22">
        <v>29.181929</v>
      </c>
      <c r="F70" s="22">
        <v>25.396825</v>
      </c>
      <c r="G70" s="22">
        <v>38.705739000000001</v>
      </c>
      <c r="H70" s="22">
        <v>14.407814</v>
      </c>
      <c r="I70" s="22">
        <v>26.129425999999999</v>
      </c>
      <c r="J70" s="22">
        <v>8.3028080000000006</v>
      </c>
      <c r="K70" s="22">
        <v>15.140415000000001</v>
      </c>
      <c r="L70" s="22">
        <v>1.0989009999999999</v>
      </c>
    </row>
    <row r="71" spans="1:12" x14ac:dyDescent="0.2">
      <c r="A71" s="20" t="s">
        <v>371</v>
      </c>
      <c r="B71" s="21">
        <v>87</v>
      </c>
      <c r="C71" s="22">
        <v>39.080460000000002</v>
      </c>
      <c r="D71" s="22">
        <v>21.839079999999999</v>
      </c>
      <c r="E71" s="22">
        <v>29.885057</v>
      </c>
      <c r="F71" s="22">
        <v>22.988506000000001</v>
      </c>
      <c r="G71" s="22">
        <v>37.931033999999997</v>
      </c>
      <c r="H71" s="22">
        <v>16.091954000000001</v>
      </c>
      <c r="I71" s="22">
        <v>27.586207000000002</v>
      </c>
      <c r="J71" s="22">
        <v>18.390805</v>
      </c>
      <c r="K71" s="22">
        <v>27.586207000000002</v>
      </c>
      <c r="L71" s="22">
        <v>4.5977009999999998</v>
      </c>
    </row>
    <row r="72" spans="1:12" x14ac:dyDescent="0.2">
      <c r="A72" s="20" t="s">
        <v>366</v>
      </c>
      <c r="B72" s="21">
        <v>55</v>
      </c>
      <c r="C72" s="22">
        <v>27.272727</v>
      </c>
      <c r="D72" s="22">
        <v>9.0909089999999999</v>
      </c>
      <c r="E72" s="22">
        <v>23.636364</v>
      </c>
      <c r="F72" s="22">
        <v>21.818182</v>
      </c>
      <c r="G72" s="22">
        <v>29.090909</v>
      </c>
      <c r="H72" s="22">
        <v>1.818182</v>
      </c>
      <c r="I72" s="22">
        <v>21.818182</v>
      </c>
      <c r="J72" s="22">
        <v>1.818182</v>
      </c>
      <c r="K72" s="22">
        <v>25.454545</v>
      </c>
      <c r="L72" s="22">
        <v>7.2727269999999997</v>
      </c>
    </row>
    <row r="73" spans="1:12" x14ac:dyDescent="0.2">
      <c r="A73" s="9" t="s">
        <v>372</v>
      </c>
      <c r="B73" s="9"/>
      <c r="C73" s="9"/>
      <c r="D73" s="9"/>
      <c r="E73" s="9"/>
      <c r="F73" s="9"/>
      <c r="G73" s="9"/>
      <c r="H73" s="9"/>
      <c r="I73" s="9"/>
      <c r="J73" s="9"/>
      <c r="K73" s="9"/>
      <c r="L73" s="9"/>
    </row>
    <row r="74" spans="1:12" x14ac:dyDescent="0.2">
      <c r="A74" s="20" t="s">
        <v>373</v>
      </c>
      <c r="B74" s="21">
        <v>537</v>
      </c>
      <c r="C74" s="22">
        <v>12.476723</v>
      </c>
      <c r="D74" s="22">
        <v>6.3314709999999996</v>
      </c>
      <c r="E74" s="22">
        <v>12.662941999999999</v>
      </c>
      <c r="F74" s="22">
        <v>17.504655</v>
      </c>
      <c r="G74" s="22">
        <v>26.629422999999999</v>
      </c>
      <c r="H74" s="22">
        <v>7.0763499999999997</v>
      </c>
      <c r="I74" s="22">
        <v>10.800744999999999</v>
      </c>
      <c r="J74" s="22">
        <v>11.545624</v>
      </c>
      <c r="K74" s="22">
        <v>36.126629000000001</v>
      </c>
      <c r="L74" s="22">
        <v>3.1657359999999999</v>
      </c>
    </row>
    <row r="75" spans="1:12" x14ac:dyDescent="0.2">
      <c r="A75" s="20" t="s">
        <v>374</v>
      </c>
      <c r="B75" s="21">
        <v>1329</v>
      </c>
      <c r="C75" s="22">
        <v>37.923251</v>
      </c>
      <c r="D75" s="22">
        <v>15.124153</v>
      </c>
      <c r="E75" s="22">
        <v>28.141459999999999</v>
      </c>
      <c r="F75" s="22">
        <v>21.971406999999999</v>
      </c>
      <c r="G75" s="22">
        <v>34.236268000000003</v>
      </c>
      <c r="H75" s="22">
        <v>11.662903999999999</v>
      </c>
      <c r="I75" s="22">
        <v>23.250564000000001</v>
      </c>
      <c r="J75" s="22">
        <v>8.5778780000000001</v>
      </c>
      <c r="K75" s="22">
        <v>14.89842</v>
      </c>
      <c r="L75" s="22">
        <v>2.031603</v>
      </c>
    </row>
    <row r="76" spans="1:12" x14ac:dyDescent="0.2">
      <c r="A76" s="20" t="s">
        <v>375</v>
      </c>
      <c r="B76" s="21">
        <v>406</v>
      </c>
      <c r="C76" s="22">
        <v>49.014778</v>
      </c>
      <c r="D76" s="22">
        <v>17.980295999999999</v>
      </c>
      <c r="E76" s="22">
        <v>26.108374000000001</v>
      </c>
      <c r="F76" s="22">
        <v>26.847290999999998</v>
      </c>
      <c r="G76" s="22">
        <v>34.729064000000001</v>
      </c>
      <c r="H76" s="22">
        <v>14.778325000000001</v>
      </c>
      <c r="I76" s="22">
        <v>28.571428999999998</v>
      </c>
      <c r="J76" s="22">
        <v>8.6206899999999997</v>
      </c>
      <c r="K76" s="22">
        <v>14.778325000000001</v>
      </c>
      <c r="L76" s="22">
        <v>1.477833</v>
      </c>
    </row>
    <row r="77" spans="1:12" x14ac:dyDescent="0.2">
      <c r="A77" s="20" t="s">
        <v>376</v>
      </c>
      <c r="B77" s="21">
        <v>152</v>
      </c>
      <c r="C77" s="22">
        <v>48.684210999999998</v>
      </c>
      <c r="D77" s="22">
        <v>18.421053000000001</v>
      </c>
      <c r="E77" s="22">
        <v>30.921053000000001</v>
      </c>
      <c r="F77" s="22">
        <v>25</v>
      </c>
      <c r="G77" s="22">
        <v>36.842104999999997</v>
      </c>
      <c r="H77" s="22">
        <v>15.789474</v>
      </c>
      <c r="I77" s="22">
        <v>30.921053000000001</v>
      </c>
      <c r="J77" s="22">
        <v>8.5526319999999991</v>
      </c>
      <c r="K77" s="22">
        <v>18.421053000000001</v>
      </c>
      <c r="L77" s="22">
        <v>0</v>
      </c>
    </row>
    <row r="78" spans="1:12" x14ac:dyDescent="0.2">
      <c r="A78" s="20" t="s">
        <v>377</v>
      </c>
      <c r="B78" s="21">
        <v>88</v>
      </c>
      <c r="C78" s="22">
        <v>54.545454999999997</v>
      </c>
      <c r="D78" s="22">
        <v>18.181818</v>
      </c>
      <c r="E78" s="22">
        <v>43.181818</v>
      </c>
      <c r="F78" s="22">
        <v>28.409091</v>
      </c>
      <c r="G78" s="22">
        <v>46.590909000000003</v>
      </c>
      <c r="H78" s="22">
        <v>9.0909089999999999</v>
      </c>
      <c r="I78" s="22">
        <v>28.409091</v>
      </c>
      <c r="J78" s="22">
        <v>13.636364</v>
      </c>
      <c r="K78" s="22">
        <v>11.363636</v>
      </c>
      <c r="L78" s="22">
        <v>2.2727270000000002</v>
      </c>
    </row>
    <row r="79" spans="1:12" x14ac:dyDescent="0.2">
      <c r="A79" s="20" t="s">
        <v>378</v>
      </c>
      <c r="B79" s="21">
        <v>84</v>
      </c>
      <c r="C79" s="22">
        <v>55.952381000000003</v>
      </c>
      <c r="D79" s="22">
        <v>16.666667</v>
      </c>
      <c r="E79" s="22">
        <v>57.142856999999999</v>
      </c>
      <c r="F79" s="22">
        <v>33.333333000000003</v>
      </c>
      <c r="G79" s="22">
        <v>48.809524000000003</v>
      </c>
      <c r="H79" s="22">
        <v>19.047619000000001</v>
      </c>
      <c r="I79" s="22">
        <v>36.904761999999998</v>
      </c>
      <c r="J79" s="22">
        <v>8.3333329999999997</v>
      </c>
      <c r="K79" s="22">
        <v>8.3333329999999997</v>
      </c>
      <c r="L79" s="22">
        <v>2.3809520000000002</v>
      </c>
    </row>
    <row r="80" spans="1:12" x14ac:dyDescent="0.2">
      <c r="A80" s="20" t="s">
        <v>366</v>
      </c>
      <c r="B80" s="21">
        <v>81</v>
      </c>
      <c r="C80" s="22">
        <v>27.160494</v>
      </c>
      <c r="D80" s="22">
        <v>8.6419750000000004</v>
      </c>
      <c r="E80" s="22">
        <v>17.283950999999998</v>
      </c>
      <c r="F80" s="22">
        <v>16.049382999999999</v>
      </c>
      <c r="G80" s="22">
        <v>28.395061999999999</v>
      </c>
      <c r="H80" s="22">
        <v>4.9382720000000004</v>
      </c>
      <c r="I80" s="22">
        <v>17.283950999999998</v>
      </c>
      <c r="J80" s="22">
        <v>4.9382720000000004</v>
      </c>
      <c r="K80" s="22">
        <v>30.864197999999998</v>
      </c>
      <c r="L80" s="22">
        <v>4.9382720000000004</v>
      </c>
    </row>
    <row r="81" spans="1:12" x14ac:dyDescent="0.2">
      <c r="A81" s="9" t="s">
        <v>379</v>
      </c>
      <c r="B81" s="9"/>
      <c r="C81" s="9"/>
      <c r="D81" s="9"/>
      <c r="E81" s="9"/>
      <c r="F81" s="9"/>
      <c r="G81" s="9"/>
      <c r="H81" s="9"/>
      <c r="I81" s="9"/>
      <c r="J81" s="9"/>
      <c r="K81" s="9"/>
      <c r="L81" s="9"/>
    </row>
    <row r="82" spans="1:12" x14ac:dyDescent="0.2">
      <c r="A82" s="20" t="s">
        <v>380</v>
      </c>
      <c r="B82" s="21">
        <v>788</v>
      </c>
      <c r="C82" s="22">
        <v>34.517766000000002</v>
      </c>
      <c r="D82" s="22">
        <v>15.101523</v>
      </c>
      <c r="E82" s="22">
        <v>32.741117000000003</v>
      </c>
      <c r="F82" s="22">
        <v>24.746193000000002</v>
      </c>
      <c r="G82" s="22">
        <v>37.436548000000002</v>
      </c>
      <c r="H82" s="22">
        <v>18.020305</v>
      </c>
      <c r="I82" s="22">
        <v>26.77665</v>
      </c>
      <c r="J82" s="22">
        <v>11.167513</v>
      </c>
      <c r="K82" s="22">
        <v>12.563452</v>
      </c>
      <c r="L82" s="22">
        <v>1.015228</v>
      </c>
    </row>
    <row r="83" spans="1:12" x14ac:dyDescent="0.2">
      <c r="A83" s="20" t="s">
        <v>381</v>
      </c>
      <c r="B83" s="21">
        <v>1824</v>
      </c>
      <c r="C83" s="22">
        <v>36.732455999999999</v>
      </c>
      <c r="D83" s="22">
        <v>13.651316</v>
      </c>
      <c r="E83" s="22">
        <v>23.300439000000001</v>
      </c>
      <c r="F83" s="22">
        <v>21.381578999999999</v>
      </c>
      <c r="G83" s="22">
        <v>32.072367999999997</v>
      </c>
      <c r="H83" s="22">
        <v>8.7719299999999993</v>
      </c>
      <c r="I83" s="22">
        <v>20.339912000000002</v>
      </c>
      <c r="J83" s="22">
        <v>8.6074560000000009</v>
      </c>
      <c r="K83" s="22">
        <v>22.478069999999999</v>
      </c>
      <c r="L83" s="22">
        <v>2.4671050000000001</v>
      </c>
    </row>
    <row r="84" spans="1:12" x14ac:dyDescent="0.2">
      <c r="A84" s="20" t="s">
        <v>366</v>
      </c>
      <c r="B84" s="21">
        <v>65</v>
      </c>
      <c r="C84" s="22">
        <v>29.230768999999999</v>
      </c>
      <c r="D84" s="22">
        <v>7.6923079999999997</v>
      </c>
      <c r="E84" s="22">
        <v>18.461538000000001</v>
      </c>
      <c r="F84" s="22">
        <v>21.538461999999999</v>
      </c>
      <c r="G84" s="22">
        <v>30.769231000000001</v>
      </c>
      <c r="H84" s="22">
        <v>4.6153849999999998</v>
      </c>
      <c r="I84" s="22">
        <v>27.692308000000001</v>
      </c>
      <c r="J84" s="22">
        <v>3.0769229999999999</v>
      </c>
      <c r="K84" s="22">
        <v>20</v>
      </c>
      <c r="L84" s="22">
        <v>7.6923079999999997</v>
      </c>
    </row>
    <row r="85" spans="1:12" x14ac:dyDescent="0.2">
      <c r="A85" s="9" t="s">
        <v>382</v>
      </c>
      <c r="B85" s="9"/>
      <c r="C85" s="9"/>
      <c r="D85" s="9"/>
      <c r="E85" s="9"/>
      <c r="F85" s="9"/>
      <c r="G85" s="9"/>
      <c r="H85" s="9"/>
      <c r="I85" s="9"/>
      <c r="J85" s="9"/>
      <c r="K85" s="9"/>
      <c r="L85" s="9"/>
    </row>
    <row r="86" spans="1:12" x14ac:dyDescent="0.2">
      <c r="A86" s="20" t="s">
        <v>383</v>
      </c>
      <c r="B86" s="21">
        <v>393</v>
      </c>
      <c r="C86" s="22">
        <v>33.333333000000003</v>
      </c>
      <c r="D86" s="22">
        <v>14.75827</v>
      </c>
      <c r="E86" s="22">
        <v>32.061069000000003</v>
      </c>
      <c r="F86" s="22">
        <v>21.628499000000001</v>
      </c>
      <c r="G86" s="22">
        <v>35.114503999999997</v>
      </c>
      <c r="H86" s="22">
        <v>19.338422000000001</v>
      </c>
      <c r="I86" s="22">
        <v>25.445292999999999</v>
      </c>
      <c r="J86" s="22">
        <v>12.468192999999999</v>
      </c>
      <c r="K86" s="22">
        <v>12.21374</v>
      </c>
      <c r="L86" s="22">
        <v>1.272265</v>
      </c>
    </row>
    <row r="87" spans="1:12" x14ac:dyDescent="0.2">
      <c r="A87" s="20" t="s">
        <v>181</v>
      </c>
      <c r="B87" s="21">
        <v>1944</v>
      </c>
      <c r="C87" s="22">
        <v>36.985596999999999</v>
      </c>
      <c r="D87" s="22">
        <v>13.940329</v>
      </c>
      <c r="E87" s="22">
        <v>25.565843999999998</v>
      </c>
      <c r="F87" s="22">
        <v>22.633745000000001</v>
      </c>
      <c r="G87" s="22">
        <v>34.002057999999998</v>
      </c>
      <c r="H87" s="22">
        <v>9.7736630000000009</v>
      </c>
      <c r="I87" s="22">
        <v>22.633745000000001</v>
      </c>
      <c r="J87" s="22">
        <v>9.1563789999999994</v>
      </c>
      <c r="K87" s="22">
        <v>19.598765</v>
      </c>
      <c r="L87" s="22">
        <v>2.2119339999999998</v>
      </c>
    </row>
    <row r="88" spans="1:12" x14ac:dyDescent="0.2">
      <c r="A88" s="20" t="s">
        <v>182</v>
      </c>
      <c r="B88" s="21">
        <v>38</v>
      </c>
      <c r="C88" s="22">
        <v>36.842104999999997</v>
      </c>
      <c r="D88" s="22">
        <v>13.157895</v>
      </c>
      <c r="E88" s="22">
        <v>23.684211000000001</v>
      </c>
      <c r="F88" s="22">
        <v>28.947368000000001</v>
      </c>
      <c r="G88" s="22">
        <v>28.947368000000001</v>
      </c>
      <c r="H88" s="22">
        <v>15.789474</v>
      </c>
      <c r="I88" s="22">
        <v>23.684211000000001</v>
      </c>
      <c r="J88" s="22">
        <v>2.6315789999999999</v>
      </c>
      <c r="K88" s="22">
        <v>23.684211000000001</v>
      </c>
      <c r="L88" s="22">
        <v>2.6315789999999999</v>
      </c>
    </row>
    <row r="89" spans="1:12" x14ac:dyDescent="0.2">
      <c r="A89" s="20" t="s">
        <v>384</v>
      </c>
      <c r="B89" s="21">
        <v>36</v>
      </c>
      <c r="C89" s="22">
        <v>30.555555999999999</v>
      </c>
      <c r="D89" s="22">
        <v>19.444444000000001</v>
      </c>
      <c r="E89" s="22">
        <v>22.222221999999999</v>
      </c>
      <c r="F89" s="22">
        <v>19.444444000000001</v>
      </c>
      <c r="G89" s="22">
        <v>13.888889000000001</v>
      </c>
      <c r="H89" s="22">
        <v>13.888889000000001</v>
      </c>
      <c r="I89" s="22">
        <v>30.555555999999999</v>
      </c>
      <c r="J89" s="22">
        <v>8.3333329999999997</v>
      </c>
      <c r="K89" s="22">
        <v>33.333333000000003</v>
      </c>
      <c r="L89" s="22">
        <v>2.7777780000000001</v>
      </c>
    </row>
    <row r="90" spans="1:12" x14ac:dyDescent="0.2">
      <c r="A90" s="20" t="s">
        <v>183</v>
      </c>
      <c r="B90" s="21">
        <v>53</v>
      </c>
      <c r="C90" s="22">
        <v>41.509433999999999</v>
      </c>
      <c r="D90" s="22">
        <v>18.867925</v>
      </c>
      <c r="E90" s="22">
        <v>22.641508999999999</v>
      </c>
      <c r="F90" s="22">
        <v>32.075471999999998</v>
      </c>
      <c r="G90" s="22">
        <v>33.962263999999998</v>
      </c>
      <c r="H90" s="22">
        <v>24.528302</v>
      </c>
      <c r="I90" s="22">
        <v>18.867925</v>
      </c>
      <c r="J90" s="22">
        <v>3.7735850000000002</v>
      </c>
      <c r="K90" s="22">
        <v>20.754716999999999</v>
      </c>
      <c r="L90" s="22">
        <v>1.886792</v>
      </c>
    </row>
    <row r="91" spans="1:12" x14ac:dyDescent="0.2">
      <c r="A91" s="20" t="s">
        <v>385</v>
      </c>
      <c r="B91" s="21">
        <v>22</v>
      </c>
      <c r="C91" s="22">
        <v>50</v>
      </c>
      <c r="D91" s="22">
        <v>9.0909089999999999</v>
      </c>
      <c r="E91" s="22">
        <v>9.0909089999999999</v>
      </c>
      <c r="F91" s="22">
        <v>22.727273</v>
      </c>
      <c r="G91" s="22">
        <v>40.909090999999997</v>
      </c>
      <c r="H91" s="22">
        <v>4.5454549999999996</v>
      </c>
      <c r="I91" s="22">
        <v>0</v>
      </c>
      <c r="J91" s="22">
        <v>4.5454549999999996</v>
      </c>
      <c r="K91" s="22">
        <v>27.272727</v>
      </c>
      <c r="L91" s="22">
        <v>4.5454549999999996</v>
      </c>
    </row>
    <row r="92" spans="1:12" x14ac:dyDescent="0.2">
      <c r="A92" s="20" t="s">
        <v>386</v>
      </c>
      <c r="B92" s="21">
        <v>32</v>
      </c>
      <c r="C92" s="22">
        <v>9.375</v>
      </c>
      <c r="D92" s="22">
        <v>6.25</v>
      </c>
      <c r="E92" s="22">
        <v>9.375</v>
      </c>
      <c r="F92" s="22">
        <v>3.125</v>
      </c>
      <c r="G92" s="22">
        <v>15.625</v>
      </c>
      <c r="H92" s="22">
        <v>0</v>
      </c>
      <c r="I92" s="22">
        <v>15.625</v>
      </c>
      <c r="J92" s="22">
        <v>15.625</v>
      </c>
      <c r="K92" s="22">
        <v>43.75</v>
      </c>
      <c r="L92" s="22">
        <v>3.125</v>
      </c>
    </row>
    <row r="93" spans="1:12" x14ac:dyDescent="0.2">
      <c r="A93" s="20" t="s">
        <v>387</v>
      </c>
      <c r="B93" s="21">
        <v>9</v>
      </c>
      <c r="C93" s="22">
        <v>44.444443999999997</v>
      </c>
      <c r="D93" s="22">
        <v>0</v>
      </c>
      <c r="E93" s="22">
        <v>33.333333000000003</v>
      </c>
      <c r="F93" s="22">
        <v>11.111110999999999</v>
      </c>
      <c r="G93" s="22">
        <v>44.444443999999997</v>
      </c>
      <c r="H93" s="22">
        <v>11.111110999999999</v>
      </c>
      <c r="I93" s="22">
        <v>22.222221999999999</v>
      </c>
      <c r="J93" s="22">
        <v>0</v>
      </c>
      <c r="K93" s="22">
        <v>22.222221999999999</v>
      </c>
      <c r="L93" s="22">
        <v>0</v>
      </c>
    </row>
    <row r="94" spans="1:12" x14ac:dyDescent="0.2">
      <c r="A94" s="20" t="s">
        <v>366</v>
      </c>
      <c r="B94" s="21">
        <v>150</v>
      </c>
      <c r="C94" s="22">
        <v>30.666667</v>
      </c>
      <c r="D94" s="22">
        <v>12</v>
      </c>
      <c r="E94" s="22">
        <v>23.333333</v>
      </c>
      <c r="F94" s="22">
        <v>21.333333</v>
      </c>
      <c r="G94" s="22">
        <v>32.666666999999997</v>
      </c>
      <c r="H94" s="22">
        <v>8.6666670000000003</v>
      </c>
      <c r="I94" s="22">
        <v>15.333333</v>
      </c>
      <c r="J94" s="22">
        <v>5.3333329999999997</v>
      </c>
      <c r="K94" s="22">
        <v>26</v>
      </c>
      <c r="L94" s="22">
        <v>3.3333330000000001</v>
      </c>
    </row>
    <row r="95" spans="1:12" x14ac:dyDescent="0.2">
      <c r="A95" s="9" t="s">
        <v>388</v>
      </c>
      <c r="B95" s="9"/>
      <c r="C95" s="9"/>
      <c r="D95" s="9"/>
      <c r="E95" s="9"/>
      <c r="F95" s="9"/>
      <c r="G95" s="9"/>
      <c r="H95" s="9"/>
      <c r="I95" s="9"/>
      <c r="J95" s="9"/>
      <c r="K95" s="9"/>
      <c r="L95" s="9"/>
    </row>
    <row r="96" spans="1:12" x14ac:dyDescent="0.2">
      <c r="A96" s="20" t="s">
        <v>184</v>
      </c>
      <c r="B96" s="21">
        <v>54</v>
      </c>
      <c r="C96" s="22">
        <v>33.333333000000003</v>
      </c>
      <c r="D96" s="22">
        <v>16.666667</v>
      </c>
      <c r="E96" s="22">
        <v>20.370370000000001</v>
      </c>
      <c r="F96" s="22">
        <v>16.666667</v>
      </c>
      <c r="G96" s="22">
        <v>24.074074</v>
      </c>
      <c r="H96" s="22">
        <v>9.2592590000000001</v>
      </c>
      <c r="I96" s="22">
        <v>22.222221999999999</v>
      </c>
      <c r="J96" s="22">
        <v>9.2592590000000001</v>
      </c>
      <c r="K96" s="22">
        <v>16.666667</v>
      </c>
      <c r="L96" s="22">
        <v>3.7037040000000001</v>
      </c>
    </row>
    <row r="97" spans="1:12" x14ac:dyDescent="0.2">
      <c r="A97" s="20" t="s">
        <v>185</v>
      </c>
      <c r="B97" s="21">
        <v>196</v>
      </c>
      <c r="C97" s="22">
        <v>22.448979999999999</v>
      </c>
      <c r="D97" s="22">
        <v>13.265306000000001</v>
      </c>
      <c r="E97" s="22">
        <v>16.326530999999999</v>
      </c>
      <c r="F97" s="22">
        <v>17.857143000000001</v>
      </c>
      <c r="G97" s="22">
        <v>30.612245000000001</v>
      </c>
      <c r="H97" s="22">
        <v>6.6326530000000004</v>
      </c>
      <c r="I97" s="22">
        <v>14.795918</v>
      </c>
      <c r="J97" s="22">
        <v>10.714286</v>
      </c>
      <c r="K97" s="22">
        <v>27.551020000000001</v>
      </c>
      <c r="L97" s="22">
        <v>3.0612240000000002</v>
      </c>
    </row>
    <row r="98" spans="1:12" x14ac:dyDescent="0.2">
      <c r="A98" s="20" t="s">
        <v>186</v>
      </c>
      <c r="B98" s="21">
        <v>310</v>
      </c>
      <c r="C98" s="22">
        <v>27.096774</v>
      </c>
      <c r="D98" s="22">
        <v>9.6774190000000004</v>
      </c>
      <c r="E98" s="22">
        <v>21.290323000000001</v>
      </c>
      <c r="F98" s="22">
        <v>16.451612999999998</v>
      </c>
      <c r="G98" s="22">
        <v>27.419354999999999</v>
      </c>
      <c r="H98" s="22">
        <v>7.7419349999999998</v>
      </c>
      <c r="I98" s="22">
        <v>15.161289999999999</v>
      </c>
      <c r="J98" s="22">
        <v>10.645161</v>
      </c>
      <c r="K98" s="22">
        <v>25.806452</v>
      </c>
      <c r="L98" s="22">
        <v>2.5806450000000001</v>
      </c>
    </row>
    <row r="99" spans="1:12" x14ac:dyDescent="0.2">
      <c r="A99" s="20" t="s">
        <v>187</v>
      </c>
      <c r="B99" s="21">
        <v>385</v>
      </c>
      <c r="C99" s="22">
        <v>33.246752999999998</v>
      </c>
      <c r="D99" s="22">
        <v>13.766234000000001</v>
      </c>
      <c r="E99" s="22">
        <v>20</v>
      </c>
      <c r="F99" s="22">
        <v>20</v>
      </c>
      <c r="G99" s="22">
        <v>28.051947999999999</v>
      </c>
      <c r="H99" s="22">
        <v>8.8311689999999992</v>
      </c>
      <c r="I99" s="22">
        <v>20.519480999999999</v>
      </c>
      <c r="J99" s="22">
        <v>9.3506490000000007</v>
      </c>
      <c r="K99" s="22">
        <v>24.415583999999999</v>
      </c>
      <c r="L99" s="22">
        <v>2.077922</v>
      </c>
    </row>
    <row r="100" spans="1:12" x14ac:dyDescent="0.2">
      <c r="A100" s="20" t="s">
        <v>188</v>
      </c>
      <c r="B100" s="21">
        <v>361</v>
      </c>
      <c r="C100" s="22">
        <v>37.119114000000003</v>
      </c>
      <c r="D100" s="22">
        <v>14.68144</v>
      </c>
      <c r="E100" s="22">
        <v>25.207756</v>
      </c>
      <c r="F100" s="22">
        <v>22.160665000000002</v>
      </c>
      <c r="G100" s="22">
        <v>34.349029999999999</v>
      </c>
      <c r="H100" s="22">
        <v>9.1412739999999992</v>
      </c>
      <c r="I100" s="22">
        <v>23.545705999999999</v>
      </c>
      <c r="J100" s="22">
        <v>7.4792240000000003</v>
      </c>
      <c r="K100" s="22">
        <v>16.343489999999999</v>
      </c>
      <c r="L100" s="22">
        <v>1.9390579999999999</v>
      </c>
    </row>
    <row r="101" spans="1:12" x14ac:dyDescent="0.2">
      <c r="A101" s="20" t="s">
        <v>189</v>
      </c>
      <c r="B101" s="21">
        <v>315</v>
      </c>
      <c r="C101" s="22">
        <v>43.174602999999998</v>
      </c>
      <c r="D101" s="22">
        <v>15.238095</v>
      </c>
      <c r="E101" s="22">
        <v>31.111111000000001</v>
      </c>
      <c r="F101" s="22">
        <v>23.809524</v>
      </c>
      <c r="G101" s="22">
        <v>38.095238000000002</v>
      </c>
      <c r="H101" s="22">
        <v>10.793651000000001</v>
      </c>
      <c r="I101" s="22">
        <v>26.349205999999999</v>
      </c>
      <c r="J101" s="22">
        <v>10.793651000000001</v>
      </c>
      <c r="K101" s="22">
        <v>14.285714</v>
      </c>
      <c r="L101" s="22">
        <v>1.269841</v>
      </c>
    </row>
    <row r="102" spans="1:12" x14ac:dyDescent="0.2">
      <c r="A102" s="20" t="s">
        <v>190</v>
      </c>
      <c r="B102" s="21">
        <v>364</v>
      </c>
      <c r="C102" s="22">
        <v>42.582417999999997</v>
      </c>
      <c r="D102" s="22">
        <v>16.483516000000002</v>
      </c>
      <c r="E102" s="22">
        <v>29.120878999999999</v>
      </c>
      <c r="F102" s="22">
        <v>27.747253000000001</v>
      </c>
      <c r="G102" s="22">
        <v>37.912087999999997</v>
      </c>
      <c r="H102" s="22">
        <v>16.208791000000002</v>
      </c>
      <c r="I102" s="22">
        <v>24.175823999999999</v>
      </c>
      <c r="J102" s="22">
        <v>7.6923079999999997</v>
      </c>
      <c r="K102" s="22">
        <v>13.461537999999999</v>
      </c>
      <c r="L102" s="22">
        <v>0.54945100000000002</v>
      </c>
    </row>
    <row r="103" spans="1:12" x14ac:dyDescent="0.2">
      <c r="A103" s="20" t="s">
        <v>191</v>
      </c>
      <c r="B103" s="21">
        <v>267</v>
      </c>
      <c r="C103" s="22">
        <v>46.067416000000001</v>
      </c>
      <c r="D103" s="22">
        <v>16.479400999999999</v>
      </c>
      <c r="E103" s="22">
        <v>40.823970000000003</v>
      </c>
      <c r="F103" s="22">
        <v>28.838951000000002</v>
      </c>
      <c r="G103" s="22">
        <v>38.202247</v>
      </c>
      <c r="H103" s="22">
        <v>22.471910000000001</v>
      </c>
      <c r="I103" s="22">
        <v>33.333333000000003</v>
      </c>
      <c r="J103" s="22">
        <v>7.1161050000000001</v>
      </c>
      <c r="K103" s="22">
        <v>11.985018999999999</v>
      </c>
      <c r="L103" s="22">
        <v>0.74906399999999995</v>
      </c>
    </row>
    <row r="104" spans="1:12" x14ac:dyDescent="0.2">
      <c r="A104" s="20" t="s">
        <v>192</v>
      </c>
      <c r="B104" s="21">
        <v>90</v>
      </c>
      <c r="C104" s="22">
        <v>48.888888999999999</v>
      </c>
      <c r="D104" s="22">
        <v>14.444444000000001</v>
      </c>
      <c r="E104" s="22">
        <v>38.888888999999999</v>
      </c>
      <c r="F104" s="22">
        <v>23.333333</v>
      </c>
      <c r="G104" s="22">
        <v>37.777777999999998</v>
      </c>
      <c r="H104" s="22">
        <v>15.555555999999999</v>
      </c>
      <c r="I104" s="22">
        <v>23.333333</v>
      </c>
      <c r="J104" s="22">
        <v>6.6666670000000003</v>
      </c>
      <c r="K104" s="22">
        <v>11.111110999999999</v>
      </c>
      <c r="L104" s="22">
        <v>2.2222219999999999</v>
      </c>
    </row>
    <row r="105" spans="1:12" x14ac:dyDescent="0.2">
      <c r="A105" s="20" t="s">
        <v>193</v>
      </c>
      <c r="B105" s="21">
        <v>94</v>
      </c>
      <c r="C105" s="22">
        <v>50</v>
      </c>
      <c r="D105" s="22">
        <v>19.148935999999999</v>
      </c>
      <c r="E105" s="22">
        <v>41.489362</v>
      </c>
      <c r="F105" s="22">
        <v>40.425531999999997</v>
      </c>
      <c r="G105" s="22">
        <v>46.808511000000003</v>
      </c>
      <c r="H105" s="22">
        <v>21.276596000000001</v>
      </c>
      <c r="I105" s="22">
        <v>32.978723000000002</v>
      </c>
      <c r="J105" s="22">
        <v>13.829787</v>
      </c>
      <c r="K105" s="22">
        <v>7.446809</v>
      </c>
      <c r="L105" s="22">
        <v>1.0638300000000001</v>
      </c>
    </row>
    <row r="106" spans="1:12" x14ac:dyDescent="0.2">
      <c r="A106" s="20" t="s">
        <v>389</v>
      </c>
      <c r="B106" s="21">
        <v>47</v>
      </c>
      <c r="C106" s="22">
        <v>8.5106380000000001</v>
      </c>
      <c r="D106" s="22">
        <v>2.1276600000000001</v>
      </c>
      <c r="E106" s="22">
        <v>6.3829789999999997</v>
      </c>
      <c r="F106" s="22">
        <v>6.3829789999999997</v>
      </c>
      <c r="G106" s="22">
        <v>10.638298000000001</v>
      </c>
      <c r="H106" s="22">
        <v>0</v>
      </c>
      <c r="I106" s="22">
        <v>14.893617000000001</v>
      </c>
      <c r="J106" s="22">
        <v>17.021277000000001</v>
      </c>
      <c r="K106" s="22">
        <v>53.191488999999997</v>
      </c>
      <c r="L106" s="22">
        <v>4.2553190000000001</v>
      </c>
    </row>
    <row r="107" spans="1:12" x14ac:dyDescent="0.2">
      <c r="A107" s="20" t="s">
        <v>366</v>
      </c>
      <c r="B107" s="21">
        <v>194</v>
      </c>
      <c r="C107" s="22">
        <v>22.680412</v>
      </c>
      <c r="D107" s="22">
        <v>9.2783510000000007</v>
      </c>
      <c r="E107" s="22">
        <v>14.43299</v>
      </c>
      <c r="F107" s="22">
        <v>16.494845000000002</v>
      </c>
      <c r="G107" s="22">
        <v>34.536082</v>
      </c>
      <c r="H107" s="22">
        <v>4.6391749999999998</v>
      </c>
      <c r="I107" s="22">
        <v>14.948454</v>
      </c>
      <c r="J107" s="22">
        <v>8.7628869999999992</v>
      </c>
      <c r="K107" s="22">
        <v>29.896906999999999</v>
      </c>
      <c r="L107" s="22">
        <v>7.2164950000000001</v>
      </c>
    </row>
    <row r="108" spans="1:12" x14ac:dyDescent="0.2">
      <c r="A108" s="9" t="s">
        <v>390</v>
      </c>
      <c r="B108" s="9"/>
      <c r="C108" s="9"/>
      <c r="D108" s="9"/>
      <c r="E108" s="9"/>
      <c r="F108" s="9"/>
      <c r="G108" s="9"/>
      <c r="H108" s="9"/>
      <c r="I108" s="9"/>
      <c r="J108" s="9"/>
      <c r="K108" s="9"/>
      <c r="L108" s="9"/>
    </row>
    <row r="109" spans="1:12" x14ac:dyDescent="0.2">
      <c r="A109" s="20" t="s">
        <v>391</v>
      </c>
      <c r="B109" s="21">
        <v>633</v>
      </c>
      <c r="C109" s="22">
        <v>35.229067999999998</v>
      </c>
      <c r="D109" s="22">
        <v>13.586098</v>
      </c>
      <c r="E109" s="22">
        <v>25.908373000000001</v>
      </c>
      <c r="F109" s="22">
        <v>22.116904000000002</v>
      </c>
      <c r="G109" s="22">
        <v>32.859400000000001</v>
      </c>
      <c r="H109" s="22">
        <v>10.900474000000001</v>
      </c>
      <c r="I109" s="22">
        <v>15.955766000000001</v>
      </c>
      <c r="J109" s="22">
        <v>8.5308060000000001</v>
      </c>
      <c r="K109" s="22">
        <v>22.590837000000001</v>
      </c>
      <c r="L109" s="22">
        <v>2.053712</v>
      </c>
    </row>
    <row r="110" spans="1:12" x14ac:dyDescent="0.2">
      <c r="A110" s="20" t="s">
        <v>392</v>
      </c>
      <c r="B110" s="21">
        <v>1123</v>
      </c>
      <c r="C110" s="22">
        <v>34.728406</v>
      </c>
      <c r="D110" s="22">
        <v>11.665183000000001</v>
      </c>
      <c r="E110" s="22">
        <v>25.645592000000001</v>
      </c>
      <c r="F110" s="22">
        <v>21.460374000000002</v>
      </c>
      <c r="G110" s="22">
        <v>32.947462000000002</v>
      </c>
      <c r="H110" s="22">
        <v>11.932323999999999</v>
      </c>
      <c r="I110" s="22">
        <v>21.905609999999999</v>
      </c>
      <c r="J110" s="22">
        <v>8.5485310000000005</v>
      </c>
      <c r="K110" s="22">
        <v>21.371327000000001</v>
      </c>
      <c r="L110" s="22">
        <v>1.7809440000000001</v>
      </c>
    </row>
    <row r="111" spans="1:12" x14ac:dyDescent="0.2">
      <c r="A111" s="20" t="s">
        <v>393</v>
      </c>
      <c r="B111" s="21">
        <v>660</v>
      </c>
      <c r="C111" s="22">
        <v>36.969696999999996</v>
      </c>
      <c r="D111" s="22">
        <v>16.212121</v>
      </c>
      <c r="E111" s="22">
        <v>25.151515</v>
      </c>
      <c r="F111" s="22">
        <v>24.69697</v>
      </c>
      <c r="G111" s="22">
        <v>35.757576</v>
      </c>
      <c r="H111" s="22">
        <v>12.121212</v>
      </c>
      <c r="I111" s="22">
        <v>26.212121</v>
      </c>
      <c r="J111" s="22">
        <v>10.606061</v>
      </c>
      <c r="K111" s="22">
        <v>16.666667</v>
      </c>
      <c r="L111" s="22">
        <v>2.424242</v>
      </c>
    </row>
    <row r="112" spans="1:12" x14ac:dyDescent="0.2">
      <c r="A112" s="20" t="s">
        <v>394</v>
      </c>
      <c r="B112" s="21">
        <v>261</v>
      </c>
      <c r="C112" s="22">
        <v>39.846742999999996</v>
      </c>
      <c r="D112" s="22">
        <v>18.773945999999999</v>
      </c>
      <c r="E112" s="22">
        <v>29.501916000000001</v>
      </c>
      <c r="F112" s="22">
        <v>21.072797000000001</v>
      </c>
      <c r="G112" s="22">
        <v>32.950192000000001</v>
      </c>
      <c r="H112" s="22">
        <v>8.429119</v>
      </c>
      <c r="I112" s="22">
        <v>30.651340999999999</v>
      </c>
      <c r="J112" s="22">
        <v>10.344828</v>
      </c>
      <c r="K112" s="22">
        <v>11.111110999999999</v>
      </c>
      <c r="L112" s="22">
        <v>3.4482759999999999</v>
      </c>
    </row>
    <row r="113" spans="1:12" x14ac:dyDescent="0.2">
      <c r="A113" s="9" t="s">
        <v>395</v>
      </c>
      <c r="B113" s="9"/>
      <c r="C113" s="9"/>
      <c r="D113" s="9"/>
      <c r="E113" s="9"/>
      <c r="F113" s="9"/>
      <c r="G113" s="9"/>
      <c r="H113" s="9"/>
      <c r="I113" s="9"/>
      <c r="J113" s="9"/>
      <c r="K113" s="9"/>
      <c r="L113" s="9"/>
    </row>
    <row r="114" spans="1:12" x14ac:dyDescent="0.2">
      <c r="A114" s="20" t="s">
        <v>396</v>
      </c>
      <c r="B114" s="21">
        <v>329</v>
      </c>
      <c r="C114" s="22">
        <v>32.826748000000002</v>
      </c>
      <c r="D114" s="22">
        <v>13.069909000000001</v>
      </c>
      <c r="E114" s="22">
        <v>22.492401000000001</v>
      </c>
      <c r="F114" s="22">
        <v>21.276596000000001</v>
      </c>
      <c r="G114" s="22">
        <v>31.610942000000001</v>
      </c>
      <c r="H114" s="22">
        <v>10.030395</v>
      </c>
      <c r="I114" s="22">
        <v>31.914894</v>
      </c>
      <c r="J114" s="22">
        <v>12.158054999999999</v>
      </c>
      <c r="K114" s="22">
        <v>18.237082000000001</v>
      </c>
      <c r="L114" s="22">
        <v>1.8237080000000001</v>
      </c>
    </row>
    <row r="115" spans="1:12" x14ac:dyDescent="0.2">
      <c r="A115" s="20" t="s">
        <v>397</v>
      </c>
      <c r="B115" s="21">
        <v>828</v>
      </c>
      <c r="C115" s="22">
        <v>36.835749</v>
      </c>
      <c r="D115" s="22">
        <v>14.371981</v>
      </c>
      <c r="E115" s="22">
        <v>26.328502</v>
      </c>
      <c r="F115" s="22">
        <v>20.772946999999998</v>
      </c>
      <c r="G115" s="22">
        <v>34.661836000000001</v>
      </c>
      <c r="H115" s="22">
        <v>11.352657000000001</v>
      </c>
      <c r="I115" s="22">
        <v>17.995169000000001</v>
      </c>
      <c r="J115" s="22">
        <v>8.6956520000000008</v>
      </c>
      <c r="K115" s="22">
        <v>22.101448999999999</v>
      </c>
      <c r="L115" s="22">
        <v>1.5700480000000001</v>
      </c>
    </row>
    <row r="116" spans="1:12" x14ac:dyDescent="0.2">
      <c r="A116" s="20" t="s">
        <v>879</v>
      </c>
      <c r="B116" s="21">
        <v>499</v>
      </c>
      <c r="C116" s="22">
        <v>40.080159999999999</v>
      </c>
      <c r="D116" s="22">
        <v>13.827655</v>
      </c>
      <c r="E116" s="22">
        <v>27.855710999999999</v>
      </c>
      <c r="F116" s="22">
        <v>21.442886000000001</v>
      </c>
      <c r="G116" s="22">
        <v>33.066132000000003</v>
      </c>
      <c r="H116" s="22">
        <v>14.629258999999999</v>
      </c>
      <c r="I116" s="22">
        <v>32.464930000000003</v>
      </c>
      <c r="J116" s="22">
        <v>8.4168339999999997</v>
      </c>
      <c r="K116" s="22">
        <v>15.430861999999999</v>
      </c>
      <c r="L116" s="22">
        <v>2.0040079999999998</v>
      </c>
    </row>
    <row r="117" spans="1:12" x14ac:dyDescent="0.2">
      <c r="A117" s="20" t="s">
        <v>398</v>
      </c>
      <c r="B117" s="21">
        <v>468</v>
      </c>
      <c r="C117" s="22">
        <v>35.470084999999997</v>
      </c>
      <c r="D117" s="22">
        <v>14.743589999999999</v>
      </c>
      <c r="E117" s="22">
        <v>21.581197</v>
      </c>
      <c r="F117" s="22">
        <v>27.136752000000001</v>
      </c>
      <c r="G117" s="22">
        <v>34.188034000000002</v>
      </c>
      <c r="H117" s="22">
        <v>9.4017090000000003</v>
      </c>
      <c r="I117" s="22">
        <v>16.452991000000001</v>
      </c>
      <c r="J117" s="22">
        <v>8.9743589999999998</v>
      </c>
      <c r="K117" s="22">
        <v>21.367521</v>
      </c>
      <c r="L117" s="22">
        <v>2.9914529999999999</v>
      </c>
    </row>
    <row r="118" spans="1:12" x14ac:dyDescent="0.2">
      <c r="A118" s="20" t="s">
        <v>399</v>
      </c>
      <c r="B118" s="21">
        <v>257</v>
      </c>
      <c r="C118" s="22">
        <v>35.797665000000002</v>
      </c>
      <c r="D118" s="22">
        <v>12.840467</v>
      </c>
      <c r="E118" s="22">
        <v>33.073929999999997</v>
      </c>
      <c r="F118" s="22">
        <v>17.898833</v>
      </c>
      <c r="G118" s="22">
        <v>30.7393</v>
      </c>
      <c r="H118" s="22">
        <v>9.3385210000000001</v>
      </c>
      <c r="I118" s="22">
        <v>17.509727999999999</v>
      </c>
      <c r="J118" s="22">
        <v>7.7821009999999999</v>
      </c>
      <c r="K118" s="22">
        <v>19.844358</v>
      </c>
      <c r="L118" s="22">
        <v>2.3346300000000002</v>
      </c>
    </row>
    <row r="119" spans="1:12" x14ac:dyDescent="0.2">
      <c r="A119" s="20" t="s">
        <v>400</v>
      </c>
      <c r="B119" s="21">
        <v>296</v>
      </c>
      <c r="C119" s="22">
        <v>30.405404999999998</v>
      </c>
      <c r="D119" s="22">
        <v>13.513514000000001</v>
      </c>
      <c r="E119" s="22">
        <v>26.351351000000001</v>
      </c>
      <c r="F119" s="22">
        <v>26.013514000000001</v>
      </c>
      <c r="G119" s="22">
        <v>35.472973000000003</v>
      </c>
      <c r="H119" s="22">
        <v>12.5</v>
      </c>
      <c r="I119" s="22">
        <v>20.945945999999999</v>
      </c>
      <c r="J119" s="22">
        <v>10.472973</v>
      </c>
      <c r="K119" s="22">
        <v>17.22973</v>
      </c>
      <c r="L119" s="22">
        <v>3.0405410000000002</v>
      </c>
    </row>
    <row r="120" spans="1:12" x14ac:dyDescent="0.2">
      <c r="A120" s="9" t="s">
        <v>401</v>
      </c>
      <c r="B120" s="9"/>
      <c r="C120" s="9"/>
      <c r="D120" s="9"/>
      <c r="E120" s="9"/>
      <c r="F120" s="9"/>
      <c r="G120" s="9"/>
      <c r="H120" s="9"/>
      <c r="I120" s="9"/>
      <c r="J120" s="9"/>
      <c r="K120" s="9"/>
      <c r="L120" s="9"/>
    </row>
    <row r="121" spans="1:12" x14ac:dyDescent="0.2">
      <c r="A121" s="20" t="s">
        <v>878</v>
      </c>
      <c r="B121" s="21">
        <v>116</v>
      </c>
      <c r="C121" s="22">
        <v>31.896552</v>
      </c>
      <c r="D121" s="22">
        <v>12.068966</v>
      </c>
      <c r="E121" s="22">
        <v>24.137930999999998</v>
      </c>
      <c r="F121" s="22">
        <v>20.689654999999998</v>
      </c>
      <c r="G121" s="22">
        <v>28.448276</v>
      </c>
      <c r="H121" s="22">
        <v>10.344828</v>
      </c>
      <c r="I121" s="22">
        <v>27.586207000000002</v>
      </c>
      <c r="J121" s="22">
        <v>8.6206899999999997</v>
      </c>
      <c r="K121" s="22">
        <v>22.413792999999998</v>
      </c>
      <c r="L121" s="22">
        <v>2.5862069999999999</v>
      </c>
    </row>
    <row r="122" spans="1:12" x14ac:dyDescent="0.2">
      <c r="A122" s="20" t="s">
        <v>402</v>
      </c>
      <c r="B122" s="21">
        <v>213</v>
      </c>
      <c r="C122" s="22">
        <v>33.333333000000003</v>
      </c>
      <c r="D122" s="22">
        <v>13.615023000000001</v>
      </c>
      <c r="E122" s="22">
        <v>21.596243999999999</v>
      </c>
      <c r="F122" s="22">
        <v>21.596243999999999</v>
      </c>
      <c r="G122" s="22">
        <v>33.333333000000003</v>
      </c>
      <c r="H122" s="22">
        <v>9.8591549999999994</v>
      </c>
      <c r="I122" s="22">
        <v>34.272300000000001</v>
      </c>
      <c r="J122" s="22">
        <v>14.084507</v>
      </c>
      <c r="K122" s="22">
        <v>15.962441</v>
      </c>
      <c r="L122" s="22">
        <v>1.4084509999999999</v>
      </c>
    </row>
    <row r="123" spans="1:12" x14ac:dyDescent="0.2">
      <c r="A123" s="20" t="s">
        <v>397</v>
      </c>
      <c r="B123" s="21">
        <v>828</v>
      </c>
      <c r="C123" s="22">
        <v>36.835749</v>
      </c>
      <c r="D123" s="22">
        <v>14.371981</v>
      </c>
      <c r="E123" s="22">
        <v>26.328502</v>
      </c>
      <c r="F123" s="22">
        <v>20.772946999999998</v>
      </c>
      <c r="G123" s="22">
        <v>34.661836000000001</v>
      </c>
      <c r="H123" s="22">
        <v>11.352657000000001</v>
      </c>
      <c r="I123" s="22">
        <v>17.995169000000001</v>
      </c>
      <c r="J123" s="22">
        <v>8.6956520000000008</v>
      </c>
      <c r="K123" s="22">
        <v>22.101448999999999</v>
      </c>
      <c r="L123" s="22">
        <v>1.5700480000000001</v>
      </c>
    </row>
    <row r="124" spans="1:12" x14ac:dyDescent="0.2">
      <c r="A124" s="20" t="s">
        <v>403</v>
      </c>
      <c r="B124" s="21">
        <v>133</v>
      </c>
      <c r="C124" s="22">
        <v>40.601503999999998</v>
      </c>
      <c r="D124" s="22">
        <v>15.789474</v>
      </c>
      <c r="E124" s="22">
        <v>27.819548999999999</v>
      </c>
      <c r="F124" s="22">
        <v>25.56391</v>
      </c>
      <c r="G124" s="22">
        <v>37.593985000000004</v>
      </c>
      <c r="H124" s="22">
        <v>20.300751999999999</v>
      </c>
      <c r="I124" s="22">
        <v>40.601503999999998</v>
      </c>
      <c r="J124" s="22">
        <v>9.0225559999999998</v>
      </c>
      <c r="K124" s="22">
        <v>10.526316</v>
      </c>
      <c r="L124" s="22">
        <v>2.2556389999999999</v>
      </c>
    </row>
    <row r="125" spans="1:12" x14ac:dyDescent="0.2">
      <c r="A125" s="20" t="s">
        <v>404</v>
      </c>
      <c r="B125" s="21">
        <v>120</v>
      </c>
      <c r="C125" s="22">
        <v>42.5</v>
      </c>
      <c r="D125" s="22">
        <v>15</v>
      </c>
      <c r="E125" s="22">
        <v>26.666667</v>
      </c>
      <c r="F125" s="22">
        <v>20.833333</v>
      </c>
      <c r="G125" s="22">
        <v>31.666667</v>
      </c>
      <c r="H125" s="22">
        <v>11.666667</v>
      </c>
      <c r="I125" s="22">
        <v>35</v>
      </c>
      <c r="J125" s="22">
        <v>9.1666670000000003</v>
      </c>
      <c r="K125" s="22">
        <v>15</v>
      </c>
      <c r="L125" s="22">
        <v>1.6666669999999999</v>
      </c>
    </row>
    <row r="126" spans="1:12" x14ac:dyDescent="0.2">
      <c r="A126" s="20" t="s">
        <v>405</v>
      </c>
      <c r="B126" s="21">
        <v>246</v>
      </c>
      <c r="C126" s="22">
        <v>38.617885999999999</v>
      </c>
      <c r="D126" s="22">
        <v>12.195122</v>
      </c>
      <c r="E126" s="22">
        <v>28.455285</v>
      </c>
      <c r="F126" s="22">
        <v>19.512194999999998</v>
      </c>
      <c r="G126" s="22">
        <v>31.300813000000002</v>
      </c>
      <c r="H126" s="22">
        <v>13.00813</v>
      </c>
      <c r="I126" s="22">
        <v>26.829267999999999</v>
      </c>
      <c r="J126" s="22">
        <v>7.7235769999999997</v>
      </c>
      <c r="K126" s="22">
        <v>18.292683</v>
      </c>
      <c r="L126" s="22">
        <v>2.0325199999999999</v>
      </c>
    </row>
    <row r="127" spans="1:12" x14ac:dyDescent="0.2">
      <c r="A127" s="20" t="s">
        <v>398</v>
      </c>
      <c r="B127" s="21">
        <v>468</v>
      </c>
      <c r="C127" s="22">
        <v>35.470084999999997</v>
      </c>
      <c r="D127" s="22">
        <v>14.743589999999999</v>
      </c>
      <c r="E127" s="22">
        <v>21.581197</v>
      </c>
      <c r="F127" s="22">
        <v>27.136752000000001</v>
      </c>
      <c r="G127" s="22">
        <v>34.188034000000002</v>
      </c>
      <c r="H127" s="22">
        <v>9.4017090000000003</v>
      </c>
      <c r="I127" s="22">
        <v>16.452991000000001</v>
      </c>
      <c r="J127" s="22">
        <v>8.9743589999999998</v>
      </c>
      <c r="K127" s="22">
        <v>21.367521</v>
      </c>
      <c r="L127" s="22">
        <v>2.9914529999999999</v>
      </c>
    </row>
    <row r="128" spans="1:12" x14ac:dyDescent="0.2">
      <c r="A128" s="20" t="s">
        <v>406</v>
      </c>
      <c r="B128" s="21">
        <v>180</v>
      </c>
      <c r="C128" s="22">
        <v>36.111111000000001</v>
      </c>
      <c r="D128" s="22">
        <v>11.666667</v>
      </c>
      <c r="E128" s="22">
        <v>35.555556000000003</v>
      </c>
      <c r="F128" s="22">
        <v>15.555555999999999</v>
      </c>
      <c r="G128" s="22">
        <v>30</v>
      </c>
      <c r="H128" s="22">
        <v>8.8888890000000007</v>
      </c>
      <c r="I128" s="22">
        <v>15.555555999999999</v>
      </c>
      <c r="J128" s="22">
        <v>8.3333329999999997</v>
      </c>
      <c r="K128" s="22">
        <v>19.444444000000001</v>
      </c>
      <c r="L128" s="22">
        <v>2.2222219999999999</v>
      </c>
    </row>
    <row r="129" spans="1:12" x14ac:dyDescent="0.2">
      <c r="A129" s="20" t="s">
        <v>407</v>
      </c>
      <c r="B129" s="21">
        <v>77</v>
      </c>
      <c r="C129" s="22">
        <v>35.064934999999998</v>
      </c>
      <c r="D129" s="22">
        <v>15.584415999999999</v>
      </c>
      <c r="E129" s="22">
        <v>27.272727</v>
      </c>
      <c r="F129" s="22">
        <v>23.376622999999999</v>
      </c>
      <c r="G129" s="22">
        <v>32.467531999999999</v>
      </c>
      <c r="H129" s="22">
        <v>10.389609999999999</v>
      </c>
      <c r="I129" s="22">
        <v>22.077922000000001</v>
      </c>
      <c r="J129" s="22">
        <v>6.493506</v>
      </c>
      <c r="K129" s="22">
        <v>20.779221</v>
      </c>
      <c r="L129" s="22">
        <v>2.5974029999999999</v>
      </c>
    </row>
    <row r="130" spans="1:12" x14ac:dyDescent="0.2">
      <c r="A130" s="33" t="s">
        <v>400</v>
      </c>
      <c r="B130" s="34">
        <v>296</v>
      </c>
      <c r="C130" s="35">
        <v>30.405404999999998</v>
      </c>
      <c r="D130" s="35">
        <v>13.513514000000001</v>
      </c>
      <c r="E130" s="35">
        <v>26.351351000000001</v>
      </c>
      <c r="F130" s="35">
        <v>26.013514000000001</v>
      </c>
      <c r="G130" s="35">
        <v>35.472973000000003</v>
      </c>
      <c r="H130" s="35">
        <v>12.5</v>
      </c>
      <c r="I130" s="35">
        <v>20.945945999999999</v>
      </c>
      <c r="J130" s="35">
        <v>10.472973</v>
      </c>
      <c r="K130" s="35">
        <v>17.22973</v>
      </c>
      <c r="L130" s="35">
        <v>3.0405410000000002</v>
      </c>
    </row>
  </sheetData>
  <phoneticPr fontId="2"/>
  <pageMargins left="0.75" right="0.75" top="1" bottom="1" header="0.5" footer="0.5"/>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6FB87-8EB9-4E89-9315-47FADA2EEF2A}">
  <dimension ref="A1:I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HYPERLINK("#'目次'!B34","[28]")</f>
        <v>[28]</v>
      </c>
      <c r="B2" s="23" t="s">
        <v>334</v>
      </c>
    </row>
    <row r="3" spans="1:9" x14ac:dyDescent="0.2">
      <c r="A3" s="7" t="s">
        <v>3</v>
      </c>
      <c r="B3" s="8" t="s">
        <v>31</v>
      </c>
    </row>
    <row r="4" spans="1:9" x14ac:dyDescent="0.2">
      <c r="A4" s="7" t="s">
        <v>3</v>
      </c>
      <c r="B4" s="8" t="s">
        <v>30</v>
      </c>
    </row>
    <row r="5" spans="1:9" s="18" customFormat="1" ht="75.599999999999994" x14ac:dyDescent="0.2">
      <c r="A5" s="16" t="s">
        <v>3</v>
      </c>
      <c r="B5" s="17" t="s">
        <v>335</v>
      </c>
      <c r="C5" s="17" t="s">
        <v>485</v>
      </c>
      <c r="D5" s="17" t="s">
        <v>486</v>
      </c>
      <c r="E5" s="17" t="s">
        <v>487</v>
      </c>
      <c r="F5" s="17" t="s">
        <v>488</v>
      </c>
      <c r="G5" s="17" t="s">
        <v>201</v>
      </c>
      <c r="H5" s="17" t="s">
        <v>387</v>
      </c>
      <c r="I5" s="17" t="s">
        <v>366</v>
      </c>
    </row>
    <row r="6" spans="1:9" x14ac:dyDescent="0.2">
      <c r="A6" s="19" t="s">
        <v>338</v>
      </c>
      <c r="B6" s="10">
        <v>2677</v>
      </c>
      <c r="C6" s="13">
        <v>36.271946</v>
      </c>
      <c r="D6" s="13">
        <v>45.834890000000001</v>
      </c>
      <c r="E6" s="13">
        <v>1.307434</v>
      </c>
      <c r="F6" s="13">
        <v>2.577512</v>
      </c>
      <c r="G6" s="13">
        <v>8.2555099999999992</v>
      </c>
      <c r="H6" s="13">
        <v>2.9884200000000001</v>
      </c>
      <c r="I6" s="13">
        <v>2.7642880000000001</v>
      </c>
    </row>
    <row r="7" spans="1:9" x14ac:dyDescent="0.2">
      <c r="A7" s="9" t="s">
        <v>339</v>
      </c>
      <c r="B7" s="9"/>
      <c r="C7" s="9"/>
      <c r="D7" s="9"/>
      <c r="E7" s="9"/>
      <c r="F7" s="9"/>
      <c r="G7" s="9"/>
      <c r="H7" s="9"/>
      <c r="I7" s="9"/>
    </row>
    <row r="8" spans="1:9" x14ac:dyDescent="0.2">
      <c r="A8" s="20" t="s">
        <v>340</v>
      </c>
      <c r="B8" s="21">
        <v>1277</v>
      </c>
      <c r="C8" s="22">
        <v>31.558340000000001</v>
      </c>
      <c r="D8" s="22">
        <v>52.153485000000003</v>
      </c>
      <c r="E8" s="22">
        <v>0.93970200000000004</v>
      </c>
      <c r="F8" s="22">
        <v>2.427565</v>
      </c>
      <c r="G8" s="22">
        <v>7.2043850000000003</v>
      </c>
      <c r="H8" s="22">
        <v>2.975724</v>
      </c>
      <c r="I8" s="22">
        <v>2.740799</v>
      </c>
    </row>
    <row r="9" spans="1:9" x14ac:dyDescent="0.2">
      <c r="A9" s="20" t="s">
        <v>341</v>
      </c>
      <c r="B9" s="21">
        <v>1400</v>
      </c>
      <c r="C9" s="22">
        <v>40.571429000000002</v>
      </c>
      <c r="D9" s="22">
        <v>40.071429000000002</v>
      </c>
      <c r="E9" s="22">
        <v>1.642857</v>
      </c>
      <c r="F9" s="22">
        <v>2.714286</v>
      </c>
      <c r="G9" s="22">
        <v>9.2142859999999995</v>
      </c>
      <c r="H9" s="22">
        <v>3</v>
      </c>
      <c r="I9" s="22">
        <v>2.785714</v>
      </c>
    </row>
    <row r="10" spans="1:9" x14ac:dyDescent="0.2">
      <c r="A10" s="9" t="s">
        <v>342</v>
      </c>
      <c r="B10" s="9"/>
      <c r="C10" s="9"/>
      <c r="D10" s="9"/>
      <c r="E10" s="9"/>
      <c r="F10" s="9"/>
      <c r="G10" s="9"/>
      <c r="H10" s="9"/>
      <c r="I10" s="9"/>
    </row>
    <row r="11" spans="1:9" x14ac:dyDescent="0.2">
      <c r="A11" s="20" t="s">
        <v>343</v>
      </c>
      <c r="B11" s="21">
        <v>610</v>
      </c>
      <c r="C11" s="22">
        <v>42.459015999999998</v>
      </c>
      <c r="D11" s="22">
        <v>39.508197000000003</v>
      </c>
      <c r="E11" s="22">
        <v>1.8032790000000001</v>
      </c>
      <c r="F11" s="22">
        <v>2.9508200000000002</v>
      </c>
      <c r="G11" s="22">
        <v>7.2131150000000002</v>
      </c>
      <c r="H11" s="22">
        <v>3.770492</v>
      </c>
      <c r="I11" s="22">
        <v>2.2950819999999998</v>
      </c>
    </row>
    <row r="12" spans="1:9" x14ac:dyDescent="0.2">
      <c r="A12" s="20" t="s">
        <v>344</v>
      </c>
      <c r="B12" s="21">
        <v>755</v>
      </c>
      <c r="C12" s="22">
        <v>36.423841000000003</v>
      </c>
      <c r="D12" s="22">
        <v>46.622517000000002</v>
      </c>
      <c r="E12" s="22">
        <v>0.92715199999999998</v>
      </c>
      <c r="F12" s="22">
        <v>3.708609</v>
      </c>
      <c r="G12" s="22">
        <v>7.0198679999999998</v>
      </c>
      <c r="H12" s="22">
        <v>3.1788080000000001</v>
      </c>
      <c r="I12" s="22">
        <v>2.119205</v>
      </c>
    </row>
    <row r="13" spans="1:9" x14ac:dyDescent="0.2">
      <c r="A13" s="20" t="s">
        <v>345</v>
      </c>
      <c r="B13" s="21">
        <v>601</v>
      </c>
      <c r="C13" s="22">
        <v>34.608984999999997</v>
      </c>
      <c r="D13" s="22">
        <v>48.752079999999999</v>
      </c>
      <c r="E13" s="22">
        <v>0.998336</v>
      </c>
      <c r="F13" s="22">
        <v>1.8302830000000001</v>
      </c>
      <c r="G13" s="22">
        <v>8.4858569999999993</v>
      </c>
      <c r="H13" s="22">
        <v>2.4958399999999998</v>
      </c>
      <c r="I13" s="22">
        <v>2.8286190000000002</v>
      </c>
    </row>
    <row r="14" spans="1:9" x14ac:dyDescent="0.2">
      <c r="A14" s="20" t="s">
        <v>346</v>
      </c>
      <c r="B14" s="21">
        <v>425</v>
      </c>
      <c r="C14" s="22">
        <v>32</v>
      </c>
      <c r="D14" s="22">
        <v>47.529412000000001</v>
      </c>
      <c r="E14" s="22">
        <v>1.4117649999999999</v>
      </c>
      <c r="F14" s="22">
        <v>2.3529409999999999</v>
      </c>
      <c r="G14" s="22">
        <v>10.117647</v>
      </c>
      <c r="H14" s="22">
        <v>2.8235290000000002</v>
      </c>
      <c r="I14" s="22">
        <v>3.7647059999999999</v>
      </c>
    </row>
    <row r="15" spans="1:9" x14ac:dyDescent="0.2">
      <c r="A15" s="20" t="s">
        <v>347</v>
      </c>
      <c r="B15" s="21">
        <v>217</v>
      </c>
      <c r="C15" s="22">
        <v>34.562212000000002</v>
      </c>
      <c r="D15" s="22">
        <v>47.926267000000003</v>
      </c>
      <c r="E15" s="22">
        <v>1.3824879999999999</v>
      </c>
      <c r="F15" s="22">
        <v>0.46082899999999999</v>
      </c>
      <c r="G15" s="22">
        <v>10.138249</v>
      </c>
      <c r="H15" s="22">
        <v>2.3041469999999999</v>
      </c>
      <c r="I15" s="22">
        <v>3.225806</v>
      </c>
    </row>
    <row r="16" spans="1:9" x14ac:dyDescent="0.2">
      <c r="A16" s="20" t="s">
        <v>348</v>
      </c>
      <c r="B16" s="21">
        <v>56</v>
      </c>
      <c r="C16" s="22">
        <v>26.785713999999999</v>
      </c>
      <c r="D16" s="22">
        <v>48.214286000000001</v>
      </c>
      <c r="E16" s="22">
        <v>3.5714290000000002</v>
      </c>
      <c r="F16" s="22">
        <v>1.785714</v>
      </c>
      <c r="G16" s="22">
        <v>12.5</v>
      </c>
      <c r="H16" s="22">
        <v>1.785714</v>
      </c>
      <c r="I16" s="22">
        <v>5.3571429999999998</v>
      </c>
    </row>
    <row r="17" spans="1:9" x14ac:dyDescent="0.2">
      <c r="A17" s="20" t="s">
        <v>349</v>
      </c>
      <c r="B17" s="21">
        <v>13</v>
      </c>
      <c r="C17" s="22">
        <v>23.076923000000001</v>
      </c>
      <c r="D17" s="22">
        <v>61.538462000000003</v>
      </c>
      <c r="E17" s="22">
        <v>0</v>
      </c>
      <c r="F17" s="22">
        <v>0</v>
      </c>
      <c r="G17" s="22">
        <v>7.6923079999999997</v>
      </c>
      <c r="H17" s="22">
        <v>0</v>
      </c>
      <c r="I17" s="22">
        <v>7.6923079999999997</v>
      </c>
    </row>
    <row r="18" spans="1:9" x14ac:dyDescent="0.2">
      <c r="A18" s="20" t="s">
        <v>350</v>
      </c>
      <c r="B18" s="21">
        <v>1365</v>
      </c>
      <c r="C18" s="22">
        <v>39.120879000000002</v>
      </c>
      <c r="D18" s="22">
        <v>43.443223000000003</v>
      </c>
      <c r="E18" s="22">
        <v>1.318681</v>
      </c>
      <c r="F18" s="22">
        <v>3.3699629999999998</v>
      </c>
      <c r="G18" s="22">
        <v>7.1062269999999996</v>
      </c>
      <c r="H18" s="22">
        <v>3.4432230000000001</v>
      </c>
      <c r="I18" s="22">
        <v>2.1978019999999998</v>
      </c>
    </row>
    <row r="19" spans="1:9" x14ac:dyDescent="0.2">
      <c r="A19" s="20" t="s">
        <v>351</v>
      </c>
      <c r="B19" s="21">
        <v>1026</v>
      </c>
      <c r="C19" s="22">
        <v>33.528264999999998</v>
      </c>
      <c r="D19" s="22">
        <v>48.245614000000003</v>
      </c>
      <c r="E19" s="22">
        <v>1.169591</v>
      </c>
      <c r="F19" s="22">
        <v>2.0467840000000002</v>
      </c>
      <c r="G19" s="22">
        <v>9.1617929999999994</v>
      </c>
      <c r="H19" s="22">
        <v>2.6315789999999999</v>
      </c>
      <c r="I19" s="22">
        <v>3.2163740000000001</v>
      </c>
    </row>
    <row r="20" spans="1:9" x14ac:dyDescent="0.2">
      <c r="A20" s="20" t="s">
        <v>352</v>
      </c>
      <c r="B20" s="21">
        <v>286</v>
      </c>
      <c r="C20" s="22">
        <v>32.517482999999999</v>
      </c>
      <c r="D20" s="22">
        <v>48.601399000000001</v>
      </c>
      <c r="E20" s="22">
        <v>1.7482519999999999</v>
      </c>
      <c r="F20" s="22">
        <v>0.69930099999999995</v>
      </c>
      <c r="G20" s="22">
        <v>10.489509999999999</v>
      </c>
      <c r="H20" s="22">
        <v>2.0979019999999999</v>
      </c>
      <c r="I20" s="22">
        <v>3.8461539999999999</v>
      </c>
    </row>
    <row r="21" spans="1:9" x14ac:dyDescent="0.2">
      <c r="A21" s="20" t="s">
        <v>353</v>
      </c>
      <c r="B21" s="21">
        <v>1312</v>
      </c>
      <c r="C21" s="22">
        <v>33.307926999999999</v>
      </c>
      <c r="D21" s="22">
        <v>48.323171000000002</v>
      </c>
      <c r="E21" s="22">
        <v>1.2957320000000001</v>
      </c>
      <c r="F21" s="22">
        <v>1.7530490000000001</v>
      </c>
      <c r="G21" s="22">
        <v>9.4512199999999993</v>
      </c>
      <c r="H21" s="22">
        <v>2.515244</v>
      </c>
      <c r="I21" s="22">
        <v>3.3536589999999999</v>
      </c>
    </row>
    <row r="22" spans="1:9" x14ac:dyDescent="0.2">
      <c r="A22" s="9" t="s">
        <v>354</v>
      </c>
      <c r="B22" s="10">
        <v>298</v>
      </c>
      <c r="C22" s="13">
        <v>36.912751999999998</v>
      </c>
      <c r="D22" s="13">
        <v>45.302013000000002</v>
      </c>
      <c r="E22" s="13">
        <v>1.0067109999999999</v>
      </c>
      <c r="F22" s="13">
        <v>3.0201340000000001</v>
      </c>
      <c r="G22" s="13">
        <v>6.0402680000000002</v>
      </c>
      <c r="H22" s="13">
        <v>4.3624159999999996</v>
      </c>
      <c r="I22" s="13">
        <v>3.3557049999999999</v>
      </c>
    </row>
    <row r="23" spans="1:9" x14ac:dyDescent="0.2">
      <c r="A23" s="20" t="s">
        <v>344</v>
      </c>
      <c r="B23" s="21">
        <v>388</v>
      </c>
      <c r="C23" s="22">
        <v>29.896906999999999</v>
      </c>
      <c r="D23" s="22">
        <v>54.896906999999999</v>
      </c>
      <c r="E23" s="22">
        <v>0.51546400000000003</v>
      </c>
      <c r="F23" s="22">
        <v>3.608247</v>
      </c>
      <c r="G23" s="22">
        <v>5.927835</v>
      </c>
      <c r="H23" s="22">
        <v>3.092784</v>
      </c>
      <c r="I23" s="22">
        <v>2.0618560000000001</v>
      </c>
    </row>
    <row r="24" spans="1:9" x14ac:dyDescent="0.2">
      <c r="A24" s="20" t="s">
        <v>345</v>
      </c>
      <c r="B24" s="21">
        <v>299</v>
      </c>
      <c r="C24" s="22">
        <v>29.096990000000002</v>
      </c>
      <c r="D24" s="22">
        <v>56.187291000000002</v>
      </c>
      <c r="E24" s="22">
        <v>0.66889600000000005</v>
      </c>
      <c r="F24" s="22">
        <v>1.6722410000000001</v>
      </c>
      <c r="G24" s="22">
        <v>8.0267560000000007</v>
      </c>
      <c r="H24" s="22">
        <v>2.3411369999999998</v>
      </c>
      <c r="I24" s="22">
        <v>2.0066890000000002</v>
      </c>
    </row>
    <row r="25" spans="1:9" x14ac:dyDescent="0.2">
      <c r="A25" s="20" t="s">
        <v>346</v>
      </c>
      <c r="B25" s="21">
        <v>192</v>
      </c>
      <c r="C25" s="22">
        <v>31.770833</v>
      </c>
      <c r="D25" s="22">
        <v>49.479166999999997</v>
      </c>
      <c r="E25" s="22">
        <v>1.5625</v>
      </c>
      <c r="F25" s="22">
        <v>1.5625</v>
      </c>
      <c r="G25" s="22">
        <v>10.416667</v>
      </c>
      <c r="H25" s="22">
        <v>1.5625</v>
      </c>
      <c r="I25" s="22">
        <v>3.6458330000000001</v>
      </c>
    </row>
    <row r="26" spans="1:9" x14ac:dyDescent="0.2">
      <c r="A26" s="20" t="s">
        <v>347</v>
      </c>
      <c r="B26" s="21">
        <v>77</v>
      </c>
      <c r="C26" s="22">
        <v>27.272727</v>
      </c>
      <c r="D26" s="22">
        <v>58.441558000000001</v>
      </c>
      <c r="E26" s="22">
        <v>2.5974029999999999</v>
      </c>
      <c r="F26" s="22">
        <v>0</v>
      </c>
      <c r="G26" s="22">
        <v>6.493506</v>
      </c>
      <c r="H26" s="22">
        <v>2.5974029999999999</v>
      </c>
      <c r="I26" s="22">
        <v>2.5974029999999999</v>
      </c>
    </row>
    <row r="27" spans="1:9" x14ac:dyDescent="0.2">
      <c r="A27" s="20" t="s">
        <v>348</v>
      </c>
      <c r="B27" s="21">
        <v>19</v>
      </c>
      <c r="C27" s="22">
        <v>36.842104999999997</v>
      </c>
      <c r="D27" s="22">
        <v>42.105263000000001</v>
      </c>
      <c r="E27" s="22">
        <v>0</v>
      </c>
      <c r="F27" s="22">
        <v>0</v>
      </c>
      <c r="G27" s="22">
        <v>10.526316</v>
      </c>
      <c r="H27" s="22">
        <v>5.2631579999999998</v>
      </c>
      <c r="I27" s="22">
        <v>5.2631579999999998</v>
      </c>
    </row>
    <row r="28" spans="1:9" x14ac:dyDescent="0.2">
      <c r="A28" s="20" t="s">
        <v>349</v>
      </c>
      <c r="B28" s="21">
        <v>4</v>
      </c>
      <c r="C28" s="22">
        <v>25</v>
      </c>
      <c r="D28" s="22">
        <v>50</v>
      </c>
      <c r="E28" s="22">
        <v>0</v>
      </c>
      <c r="F28" s="22">
        <v>0</v>
      </c>
      <c r="G28" s="22">
        <v>0</v>
      </c>
      <c r="H28" s="22">
        <v>0</v>
      </c>
      <c r="I28" s="22">
        <v>25</v>
      </c>
    </row>
    <row r="29" spans="1:9" x14ac:dyDescent="0.2">
      <c r="A29" s="20" t="s">
        <v>350</v>
      </c>
      <c r="B29" s="21">
        <v>686</v>
      </c>
      <c r="C29" s="22">
        <v>32.944606</v>
      </c>
      <c r="D29" s="22">
        <v>50.728862999999997</v>
      </c>
      <c r="E29" s="22">
        <v>0.72886300000000004</v>
      </c>
      <c r="F29" s="22">
        <v>3.35277</v>
      </c>
      <c r="G29" s="22">
        <v>5.9766760000000003</v>
      </c>
      <c r="H29" s="22">
        <v>3.6443150000000002</v>
      </c>
      <c r="I29" s="22">
        <v>2.623907</v>
      </c>
    </row>
    <row r="30" spans="1:9" x14ac:dyDescent="0.2">
      <c r="A30" s="20" t="s">
        <v>351</v>
      </c>
      <c r="B30" s="21">
        <v>491</v>
      </c>
      <c r="C30" s="22">
        <v>30.142565999999999</v>
      </c>
      <c r="D30" s="22">
        <v>53.564155</v>
      </c>
      <c r="E30" s="22">
        <v>1.01833</v>
      </c>
      <c r="F30" s="22">
        <v>1.6293280000000001</v>
      </c>
      <c r="G30" s="22">
        <v>8.9613029999999991</v>
      </c>
      <c r="H30" s="22">
        <v>2.0366599999999999</v>
      </c>
      <c r="I30" s="22">
        <v>2.6476579999999998</v>
      </c>
    </row>
    <row r="31" spans="1:9" x14ac:dyDescent="0.2">
      <c r="A31" s="20" t="s">
        <v>352</v>
      </c>
      <c r="B31" s="21">
        <v>100</v>
      </c>
      <c r="C31" s="22">
        <v>29</v>
      </c>
      <c r="D31" s="22">
        <v>55</v>
      </c>
      <c r="E31" s="22">
        <v>2</v>
      </c>
      <c r="F31" s="22">
        <v>0</v>
      </c>
      <c r="G31" s="22">
        <v>7</v>
      </c>
      <c r="H31" s="22">
        <v>3</v>
      </c>
      <c r="I31" s="22">
        <v>4</v>
      </c>
    </row>
    <row r="32" spans="1:9" x14ac:dyDescent="0.2">
      <c r="A32" s="20" t="s">
        <v>353</v>
      </c>
      <c r="B32" s="21">
        <v>591</v>
      </c>
      <c r="C32" s="22">
        <v>29.949238999999999</v>
      </c>
      <c r="D32" s="22">
        <v>53.807107000000002</v>
      </c>
      <c r="E32" s="22">
        <v>1.1844330000000001</v>
      </c>
      <c r="F32" s="22">
        <v>1.3536379999999999</v>
      </c>
      <c r="G32" s="22">
        <v>8.6294419999999992</v>
      </c>
      <c r="H32" s="22">
        <v>2.199662</v>
      </c>
      <c r="I32" s="22">
        <v>2.8764810000000001</v>
      </c>
    </row>
    <row r="33" spans="1:9" x14ac:dyDescent="0.2">
      <c r="A33" s="9" t="s">
        <v>355</v>
      </c>
      <c r="B33" s="10">
        <v>312</v>
      </c>
      <c r="C33" s="13">
        <v>47.756410000000002</v>
      </c>
      <c r="D33" s="13">
        <v>33.974359</v>
      </c>
      <c r="E33" s="13">
        <v>2.5641029999999998</v>
      </c>
      <c r="F33" s="13">
        <v>2.8846150000000002</v>
      </c>
      <c r="G33" s="13">
        <v>8.3333329999999997</v>
      </c>
      <c r="H33" s="13">
        <v>3.2051280000000002</v>
      </c>
      <c r="I33" s="13">
        <v>1.2820510000000001</v>
      </c>
    </row>
    <row r="34" spans="1:9" x14ac:dyDescent="0.2">
      <c r="A34" s="20" t="s">
        <v>344</v>
      </c>
      <c r="B34" s="21">
        <v>367</v>
      </c>
      <c r="C34" s="22">
        <v>43.324250999999997</v>
      </c>
      <c r="D34" s="22">
        <v>37.874659000000001</v>
      </c>
      <c r="E34" s="22">
        <v>1.362398</v>
      </c>
      <c r="F34" s="22">
        <v>3.8147139999999999</v>
      </c>
      <c r="G34" s="22">
        <v>8.1743869999999994</v>
      </c>
      <c r="H34" s="22">
        <v>3.269755</v>
      </c>
      <c r="I34" s="22">
        <v>2.179837</v>
      </c>
    </row>
    <row r="35" spans="1:9" x14ac:dyDescent="0.2">
      <c r="A35" s="20" t="s">
        <v>345</v>
      </c>
      <c r="B35" s="21">
        <v>302</v>
      </c>
      <c r="C35" s="22">
        <v>40.066225000000003</v>
      </c>
      <c r="D35" s="22">
        <v>41.390728000000003</v>
      </c>
      <c r="E35" s="22">
        <v>1.324503</v>
      </c>
      <c r="F35" s="22">
        <v>1.986755</v>
      </c>
      <c r="G35" s="22">
        <v>8.9403970000000008</v>
      </c>
      <c r="H35" s="22">
        <v>2.6490070000000001</v>
      </c>
      <c r="I35" s="22">
        <v>3.6423839999999998</v>
      </c>
    </row>
    <row r="36" spans="1:9" x14ac:dyDescent="0.2">
      <c r="A36" s="20" t="s">
        <v>346</v>
      </c>
      <c r="B36" s="21">
        <v>233</v>
      </c>
      <c r="C36" s="22">
        <v>32.188840999999996</v>
      </c>
      <c r="D36" s="22">
        <v>45.922747000000001</v>
      </c>
      <c r="E36" s="22">
        <v>1.2875540000000001</v>
      </c>
      <c r="F36" s="22">
        <v>3.004292</v>
      </c>
      <c r="G36" s="22">
        <v>9.871245</v>
      </c>
      <c r="H36" s="22">
        <v>3.8626610000000001</v>
      </c>
      <c r="I36" s="22">
        <v>3.8626610000000001</v>
      </c>
    </row>
    <row r="37" spans="1:9" x14ac:dyDescent="0.2">
      <c r="A37" s="20" t="s">
        <v>347</v>
      </c>
      <c r="B37" s="21">
        <v>140</v>
      </c>
      <c r="C37" s="22">
        <v>38.571429000000002</v>
      </c>
      <c r="D37" s="22">
        <v>42.142856999999999</v>
      </c>
      <c r="E37" s="22">
        <v>0.71428599999999998</v>
      </c>
      <c r="F37" s="22">
        <v>0.71428599999999998</v>
      </c>
      <c r="G37" s="22">
        <v>12.142856999999999</v>
      </c>
      <c r="H37" s="22">
        <v>2.1428569999999998</v>
      </c>
      <c r="I37" s="22">
        <v>3.5714290000000002</v>
      </c>
    </row>
    <row r="38" spans="1:9" x14ac:dyDescent="0.2">
      <c r="A38" s="20" t="s">
        <v>348</v>
      </c>
      <c r="B38" s="21">
        <v>37</v>
      </c>
      <c r="C38" s="22">
        <v>21.621621999999999</v>
      </c>
      <c r="D38" s="22">
        <v>51.351351000000001</v>
      </c>
      <c r="E38" s="22">
        <v>5.405405</v>
      </c>
      <c r="F38" s="22">
        <v>2.7027030000000001</v>
      </c>
      <c r="G38" s="22">
        <v>13.513514000000001</v>
      </c>
      <c r="H38" s="22">
        <v>0</v>
      </c>
      <c r="I38" s="22">
        <v>5.405405</v>
      </c>
    </row>
    <row r="39" spans="1:9" x14ac:dyDescent="0.2">
      <c r="A39" s="20" t="s">
        <v>349</v>
      </c>
      <c r="B39" s="21">
        <v>9</v>
      </c>
      <c r="C39" s="22">
        <v>22.222221999999999</v>
      </c>
      <c r="D39" s="22">
        <v>66.666667000000004</v>
      </c>
      <c r="E39" s="22">
        <v>0</v>
      </c>
      <c r="F39" s="22">
        <v>0</v>
      </c>
      <c r="G39" s="22">
        <v>11.111110999999999</v>
      </c>
      <c r="H39" s="22">
        <v>0</v>
      </c>
      <c r="I39" s="22">
        <v>0</v>
      </c>
    </row>
    <row r="40" spans="1:9" x14ac:dyDescent="0.2">
      <c r="A40" s="20" t="s">
        <v>350</v>
      </c>
      <c r="B40" s="21">
        <v>679</v>
      </c>
      <c r="C40" s="22">
        <v>45.360824999999998</v>
      </c>
      <c r="D40" s="22">
        <v>36.082473999999998</v>
      </c>
      <c r="E40" s="22">
        <v>1.9145799999999999</v>
      </c>
      <c r="F40" s="22">
        <v>3.3873340000000001</v>
      </c>
      <c r="G40" s="22">
        <v>8.2474229999999995</v>
      </c>
      <c r="H40" s="22">
        <v>3.240059</v>
      </c>
      <c r="I40" s="22">
        <v>1.7673049999999999</v>
      </c>
    </row>
    <row r="41" spans="1:9" x14ac:dyDescent="0.2">
      <c r="A41" s="20" t="s">
        <v>351</v>
      </c>
      <c r="B41" s="21">
        <v>535</v>
      </c>
      <c r="C41" s="22">
        <v>36.635514000000001</v>
      </c>
      <c r="D41" s="22">
        <v>43.364485999999999</v>
      </c>
      <c r="E41" s="22">
        <v>1.308411</v>
      </c>
      <c r="F41" s="22">
        <v>2.429907</v>
      </c>
      <c r="G41" s="22">
        <v>9.3457939999999997</v>
      </c>
      <c r="H41" s="22">
        <v>3.1775699999999998</v>
      </c>
      <c r="I41" s="22">
        <v>3.738318</v>
      </c>
    </row>
    <row r="42" spans="1:9" x14ac:dyDescent="0.2">
      <c r="A42" s="20" t="s">
        <v>352</v>
      </c>
      <c r="B42" s="21">
        <v>186</v>
      </c>
      <c r="C42" s="22">
        <v>34.408602000000002</v>
      </c>
      <c r="D42" s="22">
        <v>45.161290000000001</v>
      </c>
      <c r="E42" s="22">
        <v>1.612903</v>
      </c>
      <c r="F42" s="22">
        <v>1.075269</v>
      </c>
      <c r="G42" s="22">
        <v>12.365591</v>
      </c>
      <c r="H42" s="22">
        <v>1.612903</v>
      </c>
      <c r="I42" s="22">
        <v>3.7634409999999998</v>
      </c>
    </row>
    <row r="43" spans="1:9" x14ac:dyDescent="0.2">
      <c r="A43" s="20" t="s">
        <v>353</v>
      </c>
      <c r="B43" s="21">
        <v>721</v>
      </c>
      <c r="C43" s="22">
        <v>36.061025999999998</v>
      </c>
      <c r="D43" s="22">
        <v>43.828017000000003</v>
      </c>
      <c r="E43" s="22">
        <v>1.3869629999999999</v>
      </c>
      <c r="F43" s="22">
        <v>2.080444</v>
      </c>
      <c r="G43" s="22">
        <v>10.124827</v>
      </c>
      <c r="H43" s="22">
        <v>2.7739250000000002</v>
      </c>
      <c r="I43" s="22">
        <v>3.744799</v>
      </c>
    </row>
    <row r="44" spans="1:9" x14ac:dyDescent="0.2">
      <c r="A44" s="9" t="s">
        <v>356</v>
      </c>
      <c r="B44" s="9"/>
      <c r="C44" s="9"/>
      <c r="D44" s="9"/>
      <c r="E44" s="9"/>
      <c r="F44" s="9"/>
      <c r="G44" s="9"/>
      <c r="H44" s="9"/>
      <c r="I44" s="9"/>
    </row>
    <row r="45" spans="1:9" x14ac:dyDescent="0.2">
      <c r="A45" s="20" t="s">
        <v>357</v>
      </c>
      <c r="B45" s="21">
        <v>138</v>
      </c>
      <c r="C45" s="22">
        <v>44.927536000000003</v>
      </c>
      <c r="D45" s="22">
        <v>28.985506999999998</v>
      </c>
      <c r="E45" s="22">
        <v>0.724638</v>
      </c>
      <c r="F45" s="22">
        <v>5.0724640000000001</v>
      </c>
      <c r="G45" s="22">
        <v>11.594203</v>
      </c>
      <c r="H45" s="22">
        <v>6.5217390000000002</v>
      </c>
      <c r="I45" s="22">
        <v>2.1739130000000002</v>
      </c>
    </row>
    <row r="46" spans="1:9" x14ac:dyDescent="0.2">
      <c r="A46" s="20" t="s">
        <v>328</v>
      </c>
      <c r="B46" s="21">
        <v>1747</v>
      </c>
      <c r="C46" s="22">
        <v>34.917000999999999</v>
      </c>
      <c r="D46" s="22">
        <v>50.486547999999999</v>
      </c>
      <c r="E46" s="22">
        <v>0.68689199999999995</v>
      </c>
      <c r="F46" s="22">
        <v>2.575844</v>
      </c>
      <c r="G46" s="22">
        <v>6.9833999999999996</v>
      </c>
      <c r="H46" s="22">
        <v>2.2323979999999999</v>
      </c>
      <c r="I46" s="22">
        <v>2.1179160000000001</v>
      </c>
    </row>
    <row r="47" spans="1:9" x14ac:dyDescent="0.2">
      <c r="A47" s="20" t="s">
        <v>329</v>
      </c>
      <c r="B47" s="21">
        <v>191</v>
      </c>
      <c r="C47" s="22">
        <v>41.361257000000002</v>
      </c>
      <c r="D47" s="22">
        <v>35.078533999999998</v>
      </c>
      <c r="E47" s="22">
        <v>4.7120420000000003</v>
      </c>
      <c r="F47" s="22">
        <v>2.617801</v>
      </c>
      <c r="G47" s="22">
        <v>9.4240840000000006</v>
      </c>
      <c r="H47" s="22">
        <v>3.6649210000000001</v>
      </c>
      <c r="I47" s="22">
        <v>3.1413609999999998</v>
      </c>
    </row>
    <row r="48" spans="1:9" x14ac:dyDescent="0.2">
      <c r="A48" s="20" t="s">
        <v>330</v>
      </c>
      <c r="B48" s="21">
        <v>544</v>
      </c>
      <c r="C48" s="22">
        <v>37.316175999999999</v>
      </c>
      <c r="D48" s="22">
        <v>40.257353000000002</v>
      </c>
      <c r="E48" s="22">
        <v>1.654412</v>
      </c>
      <c r="F48" s="22">
        <v>1.8382350000000001</v>
      </c>
      <c r="G48" s="22">
        <v>10.661765000000001</v>
      </c>
      <c r="H48" s="22">
        <v>4.2279410000000004</v>
      </c>
      <c r="I48" s="22">
        <v>4.0441180000000001</v>
      </c>
    </row>
    <row r="49" spans="1:9" x14ac:dyDescent="0.2">
      <c r="A49" s="20" t="s">
        <v>358</v>
      </c>
      <c r="B49" s="21">
        <v>57</v>
      </c>
      <c r="C49" s="22">
        <v>29.824560999999999</v>
      </c>
      <c r="D49" s="22">
        <v>33.333333000000003</v>
      </c>
      <c r="E49" s="22">
        <v>7.017544</v>
      </c>
      <c r="F49" s="22">
        <v>3.508772</v>
      </c>
      <c r="G49" s="22">
        <v>12.280702</v>
      </c>
      <c r="H49" s="22">
        <v>3.508772</v>
      </c>
      <c r="I49" s="22">
        <v>10.526316</v>
      </c>
    </row>
    <row r="50" spans="1:9" x14ac:dyDescent="0.2">
      <c r="A50" s="9" t="s">
        <v>359</v>
      </c>
      <c r="B50" s="10">
        <v>89</v>
      </c>
      <c r="C50" s="13">
        <v>42.696629000000001</v>
      </c>
      <c r="D50" s="13">
        <v>31.460674000000001</v>
      </c>
      <c r="E50" s="13">
        <v>0</v>
      </c>
      <c r="F50" s="13">
        <v>4.4943819999999999</v>
      </c>
      <c r="G50" s="13">
        <v>11.235955000000001</v>
      </c>
      <c r="H50" s="13">
        <v>7.8651689999999999</v>
      </c>
      <c r="I50" s="13">
        <v>2.2471909999999999</v>
      </c>
    </row>
    <row r="51" spans="1:9" x14ac:dyDescent="0.2">
      <c r="A51" s="20" t="s">
        <v>331</v>
      </c>
      <c r="B51" s="21">
        <v>977</v>
      </c>
      <c r="C51" s="22">
        <v>30.706244000000002</v>
      </c>
      <c r="D51" s="22">
        <v>55.987718000000001</v>
      </c>
      <c r="E51" s="22">
        <v>0.61412500000000003</v>
      </c>
      <c r="F51" s="22">
        <v>2.2517909999999999</v>
      </c>
      <c r="G51" s="22">
        <v>6.4483110000000003</v>
      </c>
      <c r="H51" s="22">
        <v>2.1494369999999998</v>
      </c>
      <c r="I51" s="22">
        <v>1.8423750000000001</v>
      </c>
    </row>
    <row r="52" spans="1:9" x14ac:dyDescent="0.2">
      <c r="A52" s="20" t="s">
        <v>332</v>
      </c>
      <c r="B52" s="21">
        <v>73</v>
      </c>
      <c r="C52" s="22">
        <v>31.506848999999999</v>
      </c>
      <c r="D52" s="22">
        <v>38.356164</v>
      </c>
      <c r="E52" s="22">
        <v>5.4794520000000002</v>
      </c>
      <c r="F52" s="22">
        <v>4.1095889999999997</v>
      </c>
      <c r="G52" s="22">
        <v>10.958904</v>
      </c>
      <c r="H52" s="22">
        <v>4.1095889999999997</v>
      </c>
      <c r="I52" s="22">
        <v>5.4794520000000002</v>
      </c>
    </row>
    <row r="53" spans="1:9" x14ac:dyDescent="0.2">
      <c r="A53" s="20" t="s">
        <v>333</v>
      </c>
      <c r="B53" s="21">
        <v>108</v>
      </c>
      <c r="C53" s="22">
        <v>29.629629999999999</v>
      </c>
      <c r="D53" s="22">
        <v>47.222222000000002</v>
      </c>
      <c r="E53" s="22">
        <v>0.92592600000000003</v>
      </c>
      <c r="F53" s="22">
        <v>0.92592600000000003</v>
      </c>
      <c r="G53" s="22">
        <v>8.3333329999999997</v>
      </c>
      <c r="H53" s="22">
        <v>5.5555560000000002</v>
      </c>
      <c r="I53" s="22">
        <v>7.4074070000000001</v>
      </c>
    </row>
    <row r="54" spans="1:9" x14ac:dyDescent="0.2">
      <c r="A54" s="20" t="s">
        <v>358</v>
      </c>
      <c r="B54" s="21">
        <v>30</v>
      </c>
      <c r="C54" s="22">
        <v>33.333333000000003</v>
      </c>
      <c r="D54" s="22">
        <v>40</v>
      </c>
      <c r="E54" s="22">
        <v>3.3333330000000001</v>
      </c>
      <c r="F54" s="22">
        <v>3.3333330000000001</v>
      </c>
      <c r="G54" s="22">
        <v>6.6666670000000003</v>
      </c>
      <c r="H54" s="22">
        <v>3.3333330000000001</v>
      </c>
      <c r="I54" s="22">
        <v>10</v>
      </c>
    </row>
    <row r="55" spans="1:9" x14ac:dyDescent="0.2">
      <c r="A55" s="9" t="s">
        <v>360</v>
      </c>
      <c r="B55" s="10">
        <v>49</v>
      </c>
      <c r="C55" s="13">
        <v>48.979591999999997</v>
      </c>
      <c r="D55" s="13">
        <v>24.489795999999998</v>
      </c>
      <c r="E55" s="13">
        <v>2.040816</v>
      </c>
      <c r="F55" s="13">
        <v>6.1224489999999996</v>
      </c>
      <c r="G55" s="13">
        <v>12.244897999999999</v>
      </c>
      <c r="H55" s="13">
        <v>4.0816330000000001</v>
      </c>
      <c r="I55" s="13">
        <v>2.040816</v>
      </c>
    </row>
    <row r="56" spans="1:9" x14ac:dyDescent="0.2">
      <c r="A56" s="20" t="s">
        <v>331</v>
      </c>
      <c r="B56" s="21">
        <v>770</v>
      </c>
      <c r="C56" s="22">
        <v>40.259740000000001</v>
      </c>
      <c r="D56" s="22">
        <v>43.506494000000004</v>
      </c>
      <c r="E56" s="22">
        <v>0.77922100000000005</v>
      </c>
      <c r="F56" s="22">
        <v>2.9870130000000001</v>
      </c>
      <c r="G56" s="22">
        <v>7.6623380000000001</v>
      </c>
      <c r="H56" s="22">
        <v>2.3376619999999999</v>
      </c>
      <c r="I56" s="22">
        <v>2.4675319999999998</v>
      </c>
    </row>
    <row r="57" spans="1:9" x14ac:dyDescent="0.2">
      <c r="A57" s="20" t="s">
        <v>332</v>
      </c>
      <c r="B57" s="21">
        <v>118</v>
      </c>
      <c r="C57" s="22">
        <v>47.457627000000002</v>
      </c>
      <c r="D57" s="22">
        <v>33.050846999999997</v>
      </c>
      <c r="E57" s="22">
        <v>4.2372880000000004</v>
      </c>
      <c r="F57" s="22">
        <v>1.6949149999999999</v>
      </c>
      <c r="G57" s="22">
        <v>8.4745760000000008</v>
      </c>
      <c r="H57" s="22">
        <v>3.389831</v>
      </c>
      <c r="I57" s="22">
        <v>1.6949149999999999</v>
      </c>
    </row>
    <row r="58" spans="1:9" x14ac:dyDescent="0.2">
      <c r="A58" s="20" t="s">
        <v>333</v>
      </c>
      <c r="B58" s="21">
        <v>436</v>
      </c>
      <c r="C58" s="22">
        <v>39.220182999999999</v>
      </c>
      <c r="D58" s="22">
        <v>38.532110000000003</v>
      </c>
      <c r="E58" s="22">
        <v>1.834862</v>
      </c>
      <c r="F58" s="22">
        <v>2.0642200000000002</v>
      </c>
      <c r="G58" s="22">
        <v>11.238531999999999</v>
      </c>
      <c r="H58" s="22">
        <v>3.8990830000000001</v>
      </c>
      <c r="I58" s="22">
        <v>3.2110089999999998</v>
      </c>
    </row>
    <row r="59" spans="1:9" x14ac:dyDescent="0.2">
      <c r="A59" s="20" t="s">
        <v>358</v>
      </c>
      <c r="B59" s="21">
        <v>27</v>
      </c>
      <c r="C59" s="22">
        <v>25.925926</v>
      </c>
      <c r="D59" s="22">
        <v>25.925926</v>
      </c>
      <c r="E59" s="22">
        <v>11.111110999999999</v>
      </c>
      <c r="F59" s="22">
        <v>3.7037040000000001</v>
      </c>
      <c r="G59" s="22">
        <v>18.518519000000001</v>
      </c>
      <c r="H59" s="22">
        <v>3.7037040000000001</v>
      </c>
      <c r="I59" s="22">
        <v>11.111110999999999</v>
      </c>
    </row>
    <row r="60" spans="1:9" x14ac:dyDescent="0.2">
      <c r="A60" s="9" t="s">
        <v>361</v>
      </c>
      <c r="B60" s="9"/>
      <c r="C60" s="9"/>
      <c r="D60" s="9"/>
      <c r="E60" s="9"/>
      <c r="F60" s="9"/>
      <c r="G60" s="9"/>
      <c r="H60" s="9"/>
      <c r="I60" s="9"/>
    </row>
    <row r="61" spans="1:9" x14ac:dyDescent="0.2">
      <c r="A61" s="20" t="s">
        <v>362</v>
      </c>
      <c r="B61" s="21">
        <v>360</v>
      </c>
      <c r="C61" s="22">
        <v>34.166666999999997</v>
      </c>
      <c r="D61" s="22">
        <v>51.388888999999999</v>
      </c>
      <c r="E61" s="22">
        <v>0</v>
      </c>
      <c r="F61" s="22">
        <v>1.388889</v>
      </c>
      <c r="G61" s="22">
        <v>5.8333329999999997</v>
      </c>
      <c r="H61" s="22">
        <v>3.8888889999999998</v>
      </c>
      <c r="I61" s="22">
        <v>3.3333330000000001</v>
      </c>
    </row>
    <row r="62" spans="1:9" x14ac:dyDescent="0.2">
      <c r="A62" s="20" t="s">
        <v>363</v>
      </c>
      <c r="B62" s="21">
        <v>1326</v>
      </c>
      <c r="C62" s="22">
        <v>36.500754000000001</v>
      </c>
      <c r="D62" s="22">
        <v>44.494720999999998</v>
      </c>
      <c r="E62" s="22">
        <v>1.9607840000000001</v>
      </c>
      <c r="F62" s="22">
        <v>2.6395170000000001</v>
      </c>
      <c r="G62" s="22">
        <v>9.2006029999999992</v>
      </c>
      <c r="H62" s="22">
        <v>2.4132729999999998</v>
      </c>
      <c r="I62" s="22">
        <v>2.7903470000000001</v>
      </c>
    </row>
    <row r="63" spans="1:9" x14ac:dyDescent="0.2">
      <c r="A63" s="20" t="s">
        <v>364</v>
      </c>
      <c r="B63" s="21">
        <v>649</v>
      </c>
      <c r="C63" s="22">
        <v>34.360554999999998</v>
      </c>
      <c r="D63" s="22">
        <v>52.542372999999998</v>
      </c>
      <c r="E63" s="22">
        <v>0.46224999999999999</v>
      </c>
      <c r="F63" s="22">
        <v>1.8489979999999999</v>
      </c>
      <c r="G63" s="22">
        <v>5.701079</v>
      </c>
      <c r="H63" s="22">
        <v>2.927581</v>
      </c>
      <c r="I63" s="22">
        <v>2.157165</v>
      </c>
    </row>
    <row r="64" spans="1:9" x14ac:dyDescent="0.2">
      <c r="A64" s="20" t="s">
        <v>365</v>
      </c>
      <c r="B64" s="21">
        <v>277</v>
      </c>
      <c r="C64" s="22">
        <v>44.765343000000001</v>
      </c>
      <c r="D64" s="22">
        <v>30.685921</v>
      </c>
      <c r="E64" s="22">
        <v>0.36101100000000003</v>
      </c>
      <c r="F64" s="22">
        <v>5.4151619999999996</v>
      </c>
      <c r="G64" s="22">
        <v>12.635379</v>
      </c>
      <c r="H64" s="22">
        <v>4.3321300000000003</v>
      </c>
      <c r="I64" s="22">
        <v>1.8050539999999999</v>
      </c>
    </row>
    <row r="65" spans="1:9" x14ac:dyDescent="0.2">
      <c r="A65" s="20" t="s">
        <v>366</v>
      </c>
      <c r="B65" s="21">
        <v>65</v>
      </c>
      <c r="C65" s="22">
        <v>26.153846000000001</v>
      </c>
      <c r="D65" s="22">
        <v>40</v>
      </c>
      <c r="E65" s="22">
        <v>7.6923079999999997</v>
      </c>
      <c r="F65" s="22">
        <v>3.0769229999999999</v>
      </c>
      <c r="G65" s="22">
        <v>9.2307690000000004</v>
      </c>
      <c r="H65" s="22">
        <v>4.6153849999999998</v>
      </c>
      <c r="I65" s="22">
        <v>9.2307690000000004</v>
      </c>
    </row>
    <row r="66" spans="1:9" x14ac:dyDescent="0.2">
      <c r="A66" s="9" t="s">
        <v>367</v>
      </c>
      <c r="B66" s="9"/>
      <c r="C66" s="9"/>
      <c r="D66" s="9"/>
      <c r="E66" s="9"/>
      <c r="F66" s="9"/>
      <c r="G66" s="9"/>
      <c r="H66" s="9"/>
      <c r="I66" s="9"/>
    </row>
    <row r="67" spans="1:9" x14ac:dyDescent="0.2">
      <c r="A67" s="20" t="s">
        <v>368</v>
      </c>
      <c r="B67" s="21">
        <v>537</v>
      </c>
      <c r="C67" s="22">
        <v>39.664803999999997</v>
      </c>
      <c r="D67" s="22">
        <v>31.284915999999999</v>
      </c>
      <c r="E67" s="22">
        <v>3.1657359999999999</v>
      </c>
      <c r="F67" s="22">
        <v>4.0968340000000003</v>
      </c>
      <c r="G67" s="22">
        <v>12.849162</v>
      </c>
      <c r="H67" s="22">
        <v>5.027933</v>
      </c>
      <c r="I67" s="22">
        <v>3.910615</v>
      </c>
    </row>
    <row r="68" spans="1:9" x14ac:dyDescent="0.2">
      <c r="A68" s="20" t="s">
        <v>180</v>
      </c>
      <c r="B68" s="21">
        <v>1667</v>
      </c>
      <c r="C68" s="22">
        <v>34.913017000000004</v>
      </c>
      <c r="D68" s="22">
        <v>50.269945999999997</v>
      </c>
      <c r="E68" s="22">
        <v>0.71985600000000005</v>
      </c>
      <c r="F68" s="22">
        <v>2.459508</v>
      </c>
      <c r="G68" s="22">
        <v>7.1385719999999999</v>
      </c>
      <c r="H68" s="22">
        <v>2.3995199999999999</v>
      </c>
      <c r="I68" s="22">
        <v>2.09958</v>
      </c>
    </row>
    <row r="69" spans="1:9" x14ac:dyDescent="0.2">
      <c r="A69" s="20" t="s">
        <v>369</v>
      </c>
      <c r="B69" s="21">
        <v>99</v>
      </c>
      <c r="C69" s="22">
        <v>44.444443999999997</v>
      </c>
      <c r="D69" s="22">
        <v>39.393939000000003</v>
      </c>
      <c r="E69" s="22">
        <v>1.0101009999999999</v>
      </c>
      <c r="F69" s="22">
        <v>2.0202019999999998</v>
      </c>
      <c r="G69" s="22">
        <v>8.0808079999999993</v>
      </c>
      <c r="H69" s="22">
        <v>1.0101009999999999</v>
      </c>
      <c r="I69" s="22">
        <v>4.0404039999999997</v>
      </c>
    </row>
    <row r="70" spans="1:9" x14ac:dyDescent="0.2">
      <c r="A70" s="20" t="s">
        <v>370</v>
      </c>
      <c r="B70" s="21">
        <v>819</v>
      </c>
      <c r="C70" s="22">
        <v>35.042735</v>
      </c>
      <c r="D70" s="22">
        <v>52.503053000000001</v>
      </c>
      <c r="E70" s="22">
        <v>0.36630000000000001</v>
      </c>
      <c r="F70" s="22">
        <v>1.7094020000000001</v>
      </c>
      <c r="G70" s="22">
        <v>5.4945050000000002</v>
      </c>
      <c r="H70" s="22">
        <v>3.0525030000000002</v>
      </c>
      <c r="I70" s="22">
        <v>1.831502</v>
      </c>
    </row>
    <row r="71" spans="1:9" x14ac:dyDescent="0.2">
      <c r="A71" s="20" t="s">
        <v>371</v>
      </c>
      <c r="B71" s="21">
        <v>87</v>
      </c>
      <c r="C71" s="22">
        <v>31.034483000000002</v>
      </c>
      <c r="D71" s="22">
        <v>49.425286999999997</v>
      </c>
      <c r="E71" s="22">
        <v>0</v>
      </c>
      <c r="F71" s="22">
        <v>1.1494249999999999</v>
      </c>
      <c r="G71" s="22">
        <v>9.1954019999999996</v>
      </c>
      <c r="H71" s="22">
        <v>4.5977009999999998</v>
      </c>
      <c r="I71" s="22">
        <v>4.5977009999999998</v>
      </c>
    </row>
    <row r="72" spans="1:9" x14ac:dyDescent="0.2">
      <c r="A72" s="20" t="s">
        <v>366</v>
      </c>
      <c r="B72" s="21">
        <v>55</v>
      </c>
      <c r="C72" s="22">
        <v>30.909091</v>
      </c>
      <c r="D72" s="22">
        <v>38.181818</v>
      </c>
      <c r="E72" s="22">
        <v>7.2727269999999997</v>
      </c>
      <c r="F72" s="22">
        <v>3.6363639999999999</v>
      </c>
      <c r="G72" s="22">
        <v>9.0909089999999999</v>
      </c>
      <c r="H72" s="22">
        <v>1.818182</v>
      </c>
      <c r="I72" s="22">
        <v>9.0909089999999999</v>
      </c>
    </row>
    <row r="73" spans="1:9" x14ac:dyDescent="0.2">
      <c r="A73" s="9" t="s">
        <v>372</v>
      </c>
      <c r="B73" s="9"/>
      <c r="C73" s="9"/>
      <c r="D73" s="9"/>
      <c r="E73" s="9"/>
      <c r="F73" s="9"/>
      <c r="G73" s="9"/>
      <c r="H73" s="9"/>
      <c r="I73" s="9"/>
    </row>
    <row r="74" spans="1:9" x14ac:dyDescent="0.2">
      <c r="A74" s="20" t="s">
        <v>373</v>
      </c>
      <c r="B74" s="21">
        <v>537</v>
      </c>
      <c r="C74" s="22">
        <v>39.664803999999997</v>
      </c>
      <c r="D74" s="22">
        <v>31.284915999999999</v>
      </c>
      <c r="E74" s="22">
        <v>3.1657359999999999</v>
      </c>
      <c r="F74" s="22">
        <v>4.0968340000000003</v>
      </c>
      <c r="G74" s="22">
        <v>12.849162</v>
      </c>
      <c r="H74" s="22">
        <v>5.027933</v>
      </c>
      <c r="I74" s="22">
        <v>3.910615</v>
      </c>
    </row>
    <row r="75" spans="1:9" x14ac:dyDescent="0.2">
      <c r="A75" s="20" t="s">
        <v>374</v>
      </c>
      <c r="B75" s="21">
        <v>1329</v>
      </c>
      <c r="C75" s="22">
        <v>35.590670000000003</v>
      </c>
      <c r="D75" s="22">
        <v>48.833710000000004</v>
      </c>
      <c r="E75" s="22">
        <v>0.90293500000000004</v>
      </c>
      <c r="F75" s="22">
        <v>2.257336</v>
      </c>
      <c r="G75" s="22">
        <v>7.9759219999999997</v>
      </c>
      <c r="H75" s="22">
        <v>2.031603</v>
      </c>
      <c r="I75" s="22">
        <v>2.4078249999999999</v>
      </c>
    </row>
    <row r="76" spans="1:9" x14ac:dyDescent="0.2">
      <c r="A76" s="20" t="s">
        <v>375</v>
      </c>
      <c r="B76" s="21">
        <v>406</v>
      </c>
      <c r="C76" s="22">
        <v>37.192118000000001</v>
      </c>
      <c r="D76" s="22">
        <v>49.507389000000003</v>
      </c>
      <c r="E76" s="22">
        <v>0.49261100000000002</v>
      </c>
      <c r="F76" s="22">
        <v>1.7241379999999999</v>
      </c>
      <c r="G76" s="22">
        <v>5.9113300000000004</v>
      </c>
      <c r="H76" s="22">
        <v>3.2019700000000002</v>
      </c>
      <c r="I76" s="22">
        <v>1.9704429999999999</v>
      </c>
    </row>
    <row r="77" spans="1:9" x14ac:dyDescent="0.2">
      <c r="A77" s="20" t="s">
        <v>376</v>
      </c>
      <c r="B77" s="21">
        <v>152</v>
      </c>
      <c r="C77" s="22">
        <v>34.210526000000002</v>
      </c>
      <c r="D77" s="22">
        <v>59.210526000000002</v>
      </c>
      <c r="E77" s="22">
        <v>0</v>
      </c>
      <c r="F77" s="22">
        <v>2.6315789999999999</v>
      </c>
      <c r="G77" s="22">
        <v>1.973684</v>
      </c>
      <c r="H77" s="22">
        <v>1.3157890000000001</v>
      </c>
      <c r="I77" s="22">
        <v>0.65789500000000001</v>
      </c>
    </row>
    <row r="78" spans="1:9" x14ac:dyDescent="0.2">
      <c r="A78" s="20" t="s">
        <v>377</v>
      </c>
      <c r="B78" s="21">
        <v>88</v>
      </c>
      <c r="C78" s="22">
        <v>37.5</v>
      </c>
      <c r="D78" s="22">
        <v>40.909090999999997</v>
      </c>
      <c r="E78" s="22">
        <v>0</v>
      </c>
      <c r="F78" s="22">
        <v>3.4090910000000001</v>
      </c>
      <c r="G78" s="22">
        <v>9.0909089999999999</v>
      </c>
      <c r="H78" s="22">
        <v>5.6818179999999998</v>
      </c>
      <c r="I78" s="22">
        <v>3.4090910000000001</v>
      </c>
    </row>
    <row r="79" spans="1:9" x14ac:dyDescent="0.2">
      <c r="A79" s="20" t="s">
        <v>378</v>
      </c>
      <c r="B79" s="21">
        <v>84</v>
      </c>
      <c r="C79" s="22">
        <v>28.571428999999998</v>
      </c>
      <c r="D79" s="22">
        <v>61.904761999999998</v>
      </c>
      <c r="E79" s="22">
        <v>0</v>
      </c>
      <c r="F79" s="22">
        <v>1.1904760000000001</v>
      </c>
      <c r="G79" s="22">
        <v>3.5714290000000002</v>
      </c>
      <c r="H79" s="22">
        <v>2.3809520000000002</v>
      </c>
      <c r="I79" s="22">
        <v>2.3809520000000002</v>
      </c>
    </row>
    <row r="80" spans="1:9" x14ac:dyDescent="0.2">
      <c r="A80" s="20" t="s">
        <v>366</v>
      </c>
      <c r="B80" s="21">
        <v>81</v>
      </c>
      <c r="C80" s="22">
        <v>30.864197999999998</v>
      </c>
      <c r="D80" s="22">
        <v>38.271605000000001</v>
      </c>
      <c r="E80" s="22">
        <v>4.9382720000000004</v>
      </c>
      <c r="F80" s="22">
        <v>2.4691360000000002</v>
      </c>
      <c r="G80" s="22">
        <v>9.8765429999999999</v>
      </c>
      <c r="H80" s="22">
        <v>4.9382720000000004</v>
      </c>
      <c r="I80" s="22">
        <v>8.6419750000000004</v>
      </c>
    </row>
    <row r="81" spans="1:9" x14ac:dyDescent="0.2">
      <c r="A81" s="9" t="s">
        <v>379</v>
      </c>
      <c r="B81" s="9"/>
      <c r="C81" s="9"/>
      <c r="D81" s="9"/>
      <c r="E81" s="9"/>
      <c r="F81" s="9"/>
      <c r="G81" s="9"/>
      <c r="H81" s="9"/>
      <c r="I81" s="9"/>
    </row>
    <row r="82" spans="1:9" x14ac:dyDescent="0.2">
      <c r="A82" s="20" t="s">
        <v>380</v>
      </c>
      <c r="B82" s="21">
        <v>788</v>
      </c>
      <c r="C82" s="22">
        <v>36.167513</v>
      </c>
      <c r="D82" s="22">
        <v>47.969543000000002</v>
      </c>
      <c r="E82" s="22">
        <v>1.395939</v>
      </c>
      <c r="F82" s="22">
        <v>2.411168</v>
      </c>
      <c r="G82" s="22">
        <v>6.4720810000000002</v>
      </c>
      <c r="H82" s="22">
        <v>3.2994919999999999</v>
      </c>
      <c r="I82" s="22">
        <v>2.2842639999999999</v>
      </c>
    </row>
    <row r="83" spans="1:9" x14ac:dyDescent="0.2">
      <c r="A83" s="20" t="s">
        <v>381</v>
      </c>
      <c r="B83" s="21">
        <v>1824</v>
      </c>
      <c r="C83" s="22">
        <v>36.677632000000003</v>
      </c>
      <c r="D83" s="22">
        <v>45.120614000000003</v>
      </c>
      <c r="E83" s="22">
        <v>1.0416669999999999</v>
      </c>
      <c r="F83" s="22">
        <v>2.5767540000000002</v>
      </c>
      <c r="G83" s="22">
        <v>8.9364039999999996</v>
      </c>
      <c r="H83" s="22">
        <v>2.9057019999999998</v>
      </c>
      <c r="I83" s="22">
        <v>2.741228</v>
      </c>
    </row>
    <row r="84" spans="1:9" x14ac:dyDescent="0.2">
      <c r="A84" s="20" t="s">
        <v>366</v>
      </c>
      <c r="B84" s="21">
        <v>65</v>
      </c>
      <c r="C84" s="22">
        <v>26.153846000000001</v>
      </c>
      <c r="D84" s="22">
        <v>40</v>
      </c>
      <c r="E84" s="22">
        <v>7.6923079999999997</v>
      </c>
      <c r="F84" s="22">
        <v>4.6153849999999998</v>
      </c>
      <c r="G84" s="22">
        <v>10.769231</v>
      </c>
      <c r="H84" s="22">
        <v>1.538462</v>
      </c>
      <c r="I84" s="22">
        <v>9.2307690000000004</v>
      </c>
    </row>
    <row r="85" spans="1:9" x14ac:dyDescent="0.2">
      <c r="A85" s="9" t="s">
        <v>382</v>
      </c>
      <c r="B85" s="9"/>
      <c r="C85" s="9"/>
      <c r="D85" s="9"/>
      <c r="E85" s="9"/>
      <c r="F85" s="9"/>
      <c r="G85" s="9"/>
      <c r="H85" s="9"/>
      <c r="I85" s="9"/>
    </row>
    <row r="86" spans="1:9" x14ac:dyDescent="0.2">
      <c r="A86" s="20" t="s">
        <v>383</v>
      </c>
      <c r="B86" s="21">
        <v>393</v>
      </c>
      <c r="C86" s="22">
        <v>36.641221000000002</v>
      </c>
      <c r="D86" s="22">
        <v>49.363867999999997</v>
      </c>
      <c r="E86" s="22">
        <v>1.272265</v>
      </c>
      <c r="F86" s="22">
        <v>1.272265</v>
      </c>
      <c r="G86" s="22">
        <v>5.3435110000000003</v>
      </c>
      <c r="H86" s="22">
        <v>3.8167939999999998</v>
      </c>
      <c r="I86" s="22">
        <v>2.290076</v>
      </c>
    </row>
    <row r="87" spans="1:9" x14ac:dyDescent="0.2">
      <c r="A87" s="20" t="s">
        <v>181</v>
      </c>
      <c r="B87" s="21">
        <v>1944</v>
      </c>
      <c r="C87" s="22">
        <v>36.985596999999999</v>
      </c>
      <c r="D87" s="22">
        <v>45.421810999999998</v>
      </c>
      <c r="E87" s="22">
        <v>1.2345680000000001</v>
      </c>
      <c r="F87" s="22">
        <v>2.829218</v>
      </c>
      <c r="G87" s="22">
        <v>8.3847740000000002</v>
      </c>
      <c r="H87" s="22">
        <v>2.6234570000000001</v>
      </c>
      <c r="I87" s="22">
        <v>2.5205760000000001</v>
      </c>
    </row>
    <row r="88" spans="1:9" x14ac:dyDescent="0.2">
      <c r="A88" s="20" t="s">
        <v>182</v>
      </c>
      <c r="B88" s="21">
        <v>38</v>
      </c>
      <c r="C88" s="22">
        <v>34.210526000000002</v>
      </c>
      <c r="D88" s="22">
        <v>47.368420999999998</v>
      </c>
      <c r="E88" s="22">
        <v>2.6315789999999999</v>
      </c>
      <c r="F88" s="22">
        <v>0</v>
      </c>
      <c r="G88" s="22">
        <v>7.8947370000000001</v>
      </c>
      <c r="H88" s="22">
        <v>5.2631579999999998</v>
      </c>
      <c r="I88" s="22">
        <v>2.6315789999999999</v>
      </c>
    </row>
    <row r="89" spans="1:9" x14ac:dyDescent="0.2">
      <c r="A89" s="20" t="s">
        <v>384</v>
      </c>
      <c r="B89" s="21">
        <v>36</v>
      </c>
      <c r="C89" s="22">
        <v>41.666666999999997</v>
      </c>
      <c r="D89" s="22">
        <v>36.111111000000001</v>
      </c>
      <c r="E89" s="22">
        <v>0</v>
      </c>
      <c r="F89" s="22">
        <v>5.5555560000000002</v>
      </c>
      <c r="G89" s="22">
        <v>16.666667</v>
      </c>
      <c r="H89" s="22">
        <v>0</v>
      </c>
      <c r="I89" s="22">
        <v>0</v>
      </c>
    </row>
    <row r="90" spans="1:9" x14ac:dyDescent="0.2">
      <c r="A90" s="20" t="s">
        <v>183</v>
      </c>
      <c r="B90" s="21">
        <v>53</v>
      </c>
      <c r="C90" s="22">
        <v>32.075471999999998</v>
      </c>
      <c r="D90" s="22">
        <v>54.716980999999997</v>
      </c>
      <c r="E90" s="22">
        <v>0</v>
      </c>
      <c r="F90" s="22">
        <v>1.886792</v>
      </c>
      <c r="G90" s="22">
        <v>9.4339619999999993</v>
      </c>
      <c r="H90" s="22">
        <v>0</v>
      </c>
      <c r="I90" s="22">
        <v>1.886792</v>
      </c>
    </row>
    <row r="91" spans="1:9" x14ac:dyDescent="0.2">
      <c r="A91" s="20" t="s">
        <v>385</v>
      </c>
      <c r="B91" s="21">
        <v>22</v>
      </c>
      <c r="C91" s="22">
        <v>22.727273</v>
      </c>
      <c r="D91" s="22">
        <v>63.636364</v>
      </c>
      <c r="E91" s="22">
        <v>0</v>
      </c>
      <c r="F91" s="22">
        <v>0</v>
      </c>
      <c r="G91" s="22">
        <v>4.5454549999999996</v>
      </c>
      <c r="H91" s="22">
        <v>9.0909089999999999</v>
      </c>
      <c r="I91" s="22">
        <v>0</v>
      </c>
    </row>
    <row r="92" spans="1:9" x14ac:dyDescent="0.2">
      <c r="A92" s="20" t="s">
        <v>386</v>
      </c>
      <c r="B92" s="21">
        <v>32</v>
      </c>
      <c r="C92" s="22">
        <v>46.875</v>
      </c>
      <c r="D92" s="22">
        <v>28.125</v>
      </c>
      <c r="E92" s="22">
        <v>0</v>
      </c>
      <c r="F92" s="22">
        <v>0</v>
      </c>
      <c r="G92" s="22">
        <v>3.125</v>
      </c>
      <c r="H92" s="22">
        <v>15.625</v>
      </c>
      <c r="I92" s="22">
        <v>6.25</v>
      </c>
    </row>
    <row r="93" spans="1:9" x14ac:dyDescent="0.2">
      <c r="A93" s="20" t="s">
        <v>387</v>
      </c>
      <c r="B93" s="21">
        <v>9</v>
      </c>
      <c r="C93" s="22">
        <v>33.333333000000003</v>
      </c>
      <c r="D93" s="22">
        <v>55.555556000000003</v>
      </c>
      <c r="E93" s="22">
        <v>0</v>
      </c>
      <c r="F93" s="22">
        <v>0</v>
      </c>
      <c r="G93" s="22">
        <v>11.111110999999999</v>
      </c>
      <c r="H93" s="22">
        <v>0</v>
      </c>
      <c r="I93" s="22">
        <v>0</v>
      </c>
    </row>
    <row r="94" spans="1:9" x14ac:dyDescent="0.2">
      <c r="A94" s="20" t="s">
        <v>366</v>
      </c>
      <c r="B94" s="21">
        <v>150</v>
      </c>
      <c r="C94" s="22">
        <v>26.666667</v>
      </c>
      <c r="D94" s="22">
        <v>41.333333000000003</v>
      </c>
      <c r="E94" s="22">
        <v>3.3333330000000001</v>
      </c>
      <c r="F94" s="22">
        <v>4</v>
      </c>
      <c r="G94" s="22">
        <v>13.333333</v>
      </c>
      <c r="H94" s="22">
        <v>3.3333330000000001</v>
      </c>
      <c r="I94" s="22">
        <v>8</v>
      </c>
    </row>
    <row r="95" spans="1:9" x14ac:dyDescent="0.2">
      <c r="A95" s="9" t="s">
        <v>388</v>
      </c>
      <c r="B95" s="9"/>
      <c r="C95" s="9"/>
      <c r="D95" s="9"/>
      <c r="E95" s="9"/>
      <c r="F95" s="9"/>
      <c r="G95" s="9"/>
      <c r="H95" s="9"/>
      <c r="I95" s="9"/>
    </row>
    <row r="96" spans="1:9" x14ac:dyDescent="0.2">
      <c r="A96" s="20" t="s">
        <v>184</v>
      </c>
      <c r="B96" s="21">
        <v>54</v>
      </c>
      <c r="C96" s="22">
        <v>29.629629999999999</v>
      </c>
      <c r="D96" s="22">
        <v>44.444443999999997</v>
      </c>
      <c r="E96" s="22">
        <v>1.8518520000000001</v>
      </c>
      <c r="F96" s="22">
        <v>0</v>
      </c>
      <c r="G96" s="22">
        <v>11.111110999999999</v>
      </c>
      <c r="H96" s="22">
        <v>5.5555560000000002</v>
      </c>
      <c r="I96" s="22">
        <v>7.4074070000000001</v>
      </c>
    </row>
    <row r="97" spans="1:9" x14ac:dyDescent="0.2">
      <c r="A97" s="20" t="s">
        <v>185</v>
      </c>
      <c r="B97" s="21">
        <v>196</v>
      </c>
      <c r="C97" s="22">
        <v>34.183672999999999</v>
      </c>
      <c r="D97" s="22">
        <v>42.857143000000001</v>
      </c>
      <c r="E97" s="22">
        <v>4.0816330000000001</v>
      </c>
      <c r="F97" s="22">
        <v>0</v>
      </c>
      <c r="G97" s="22">
        <v>11.224489999999999</v>
      </c>
      <c r="H97" s="22">
        <v>3.0612240000000002</v>
      </c>
      <c r="I97" s="22">
        <v>4.5918369999999999</v>
      </c>
    </row>
    <row r="98" spans="1:9" x14ac:dyDescent="0.2">
      <c r="A98" s="20" t="s">
        <v>186</v>
      </c>
      <c r="B98" s="21">
        <v>310</v>
      </c>
      <c r="C98" s="22">
        <v>36.451613000000002</v>
      </c>
      <c r="D98" s="22">
        <v>45.161290000000001</v>
      </c>
      <c r="E98" s="22">
        <v>2.5806450000000001</v>
      </c>
      <c r="F98" s="22">
        <v>2.5806450000000001</v>
      </c>
      <c r="G98" s="22">
        <v>8.3870970000000007</v>
      </c>
      <c r="H98" s="22">
        <v>3.225806</v>
      </c>
      <c r="I98" s="22">
        <v>1.612903</v>
      </c>
    </row>
    <row r="99" spans="1:9" x14ac:dyDescent="0.2">
      <c r="A99" s="20" t="s">
        <v>187</v>
      </c>
      <c r="B99" s="21">
        <v>385</v>
      </c>
      <c r="C99" s="22">
        <v>34.025973999999998</v>
      </c>
      <c r="D99" s="22">
        <v>46.753247000000002</v>
      </c>
      <c r="E99" s="22">
        <v>0.51948099999999997</v>
      </c>
      <c r="F99" s="22">
        <v>3.6363639999999999</v>
      </c>
      <c r="G99" s="22">
        <v>10.389609999999999</v>
      </c>
      <c r="H99" s="22">
        <v>2.077922</v>
      </c>
      <c r="I99" s="22">
        <v>2.5974029999999999</v>
      </c>
    </row>
    <row r="100" spans="1:9" x14ac:dyDescent="0.2">
      <c r="A100" s="20" t="s">
        <v>188</v>
      </c>
      <c r="B100" s="21">
        <v>361</v>
      </c>
      <c r="C100" s="22">
        <v>34.903047000000001</v>
      </c>
      <c r="D100" s="22">
        <v>51.800553999999998</v>
      </c>
      <c r="E100" s="22">
        <v>0.83102500000000001</v>
      </c>
      <c r="F100" s="22">
        <v>1.9390579999999999</v>
      </c>
      <c r="G100" s="22">
        <v>7.4792240000000003</v>
      </c>
      <c r="H100" s="22">
        <v>1.108033</v>
      </c>
      <c r="I100" s="22">
        <v>1.9390579999999999</v>
      </c>
    </row>
    <row r="101" spans="1:9" x14ac:dyDescent="0.2">
      <c r="A101" s="20" t="s">
        <v>189</v>
      </c>
      <c r="B101" s="21">
        <v>315</v>
      </c>
      <c r="C101" s="22">
        <v>38.412697999999999</v>
      </c>
      <c r="D101" s="22">
        <v>48.253968</v>
      </c>
      <c r="E101" s="22">
        <v>0.63492099999999996</v>
      </c>
      <c r="F101" s="22">
        <v>2.2222219999999999</v>
      </c>
      <c r="G101" s="22">
        <v>6.0317460000000001</v>
      </c>
      <c r="H101" s="22">
        <v>2.2222219999999999</v>
      </c>
      <c r="I101" s="22">
        <v>2.2222219999999999</v>
      </c>
    </row>
    <row r="102" spans="1:9" x14ac:dyDescent="0.2">
      <c r="A102" s="20" t="s">
        <v>190</v>
      </c>
      <c r="B102" s="21">
        <v>364</v>
      </c>
      <c r="C102" s="22">
        <v>39.56044</v>
      </c>
      <c r="D102" s="22">
        <v>42.857143000000001</v>
      </c>
      <c r="E102" s="22">
        <v>0.54945100000000002</v>
      </c>
      <c r="F102" s="22">
        <v>4.3956039999999996</v>
      </c>
      <c r="G102" s="22">
        <v>6.8681320000000001</v>
      </c>
      <c r="H102" s="22">
        <v>3.5714290000000002</v>
      </c>
      <c r="I102" s="22">
        <v>2.1978019999999998</v>
      </c>
    </row>
    <row r="103" spans="1:9" x14ac:dyDescent="0.2">
      <c r="A103" s="20" t="s">
        <v>191</v>
      </c>
      <c r="B103" s="21">
        <v>267</v>
      </c>
      <c r="C103" s="22">
        <v>38.951310999999997</v>
      </c>
      <c r="D103" s="22">
        <v>47.565542999999998</v>
      </c>
      <c r="E103" s="22">
        <v>0</v>
      </c>
      <c r="F103" s="22">
        <v>2.2471909999999999</v>
      </c>
      <c r="G103" s="22">
        <v>7.8651689999999999</v>
      </c>
      <c r="H103" s="22">
        <v>1.8726590000000001</v>
      </c>
      <c r="I103" s="22">
        <v>1.498127</v>
      </c>
    </row>
    <row r="104" spans="1:9" x14ac:dyDescent="0.2">
      <c r="A104" s="20" t="s">
        <v>192</v>
      </c>
      <c r="B104" s="21">
        <v>90</v>
      </c>
      <c r="C104" s="22">
        <v>30</v>
      </c>
      <c r="D104" s="22">
        <v>55.555556000000003</v>
      </c>
      <c r="E104" s="22">
        <v>0</v>
      </c>
      <c r="F104" s="22">
        <v>1.111111</v>
      </c>
      <c r="G104" s="22">
        <v>4.4444439999999998</v>
      </c>
      <c r="H104" s="22">
        <v>5.5555560000000002</v>
      </c>
      <c r="I104" s="22">
        <v>3.3333330000000001</v>
      </c>
    </row>
    <row r="105" spans="1:9" x14ac:dyDescent="0.2">
      <c r="A105" s="20" t="s">
        <v>193</v>
      </c>
      <c r="B105" s="21">
        <v>94</v>
      </c>
      <c r="C105" s="22">
        <v>31.914894</v>
      </c>
      <c r="D105" s="22">
        <v>48.936169999999997</v>
      </c>
      <c r="E105" s="22">
        <v>0</v>
      </c>
      <c r="F105" s="22">
        <v>4.2553190000000001</v>
      </c>
      <c r="G105" s="22">
        <v>9.5744679999999995</v>
      </c>
      <c r="H105" s="22">
        <v>4.2553190000000001</v>
      </c>
      <c r="I105" s="22">
        <v>1.0638300000000001</v>
      </c>
    </row>
    <row r="106" spans="1:9" x14ac:dyDescent="0.2">
      <c r="A106" s="20" t="s">
        <v>389</v>
      </c>
      <c r="B106" s="21">
        <v>47</v>
      </c>
      <c r="C106" s="22">
        <v>40.425531999999997</v>
      </c>
      <c r="D106" s="22">
        <v>27.659573999999999</v>
      </c>
      <c r="E106" s="22">
        <v>0</v>
      </c>
      <c r="F106" s="22">
        <v>2.1276600000000001</v>
      </c>
      <c r="G106" s="22">
        <v>8.5106380000000001</v>
      </c>
      <c r="H106" s="22">
        <v>10.638298000000001</v>
      </c>
      <c r="I106" s="22">
        <v>10.638298000000001</v>
      </c>
    </row>
    <row r="107" spans="1:9" x14ac:dyDescent="0.2">
      <c r="A107" s="20" t="s">
        <v>366</v>
      </c>
      <c r="B107" s="21">
        <v>194</v>
      </c>
      <c r="C107" s="22">
        <v>37.628866000000002</v>
      </c>
      <c r="D107" s="22">
        <v>35.051546000000002</v>
      </c>
      <c r="E107" s="22">
        <v>4.6391749999999998</v>
      </c>
      <c r="F107" s="22">
        <v>2.5773199999999998</v>
      </c>
      <c r="G107" s="22">
        <v>9.2783510000000007</v>
      </c>
      <c r="H107" s="22">
        <v>5.1546390000000004</v>
      </c>
      <c r="I107" s="22">
        <v>5.6701030000000001</v>
      </c>
    </row>
    <row r="108" spans="1:9" x14ac:dyDescent="0.2">
      <c r="A108" s="9" t="s">
        <v>390</v>
      </c>
      <c r="B108" s="9"/>
      <c r="C108" s="9"/>
      <c r="D108" s="9"/>
      <c r="E108" s="9"/>
      <c r="F108" s="9"/>
      <c r="G108" s="9"/>
      <c r="H108" s="9"/>
      <c r="I108" s="9"/>
    </row>
    <row r="109" spans="1:9" x14ac:dyDescent="0.2">
      <c r="A109" s="20" t="s">
        <v>391</v>
      </c>
      <c r="B109" s="21">
        <v>633</v>
      </c>
      <c r="C109" s="22">
        <v>35.545023999999998</v>
      </c>
      <c r="D109" s="22">
        <v>43.601896000000004</v>
      </c>
      <c r="E109" s="22">
        <v>1.579779</v>
      </c>
      <c r="F109" s="22">
        <v>2.8436020000000002</v>
      </c>
      <c r="G109" s="22">
        <v>9.1627170000000007</v>
      </c>
      <c r="H109" s="22">
        <v>3.9494470000000002</v>
      </c>
      <c r="I109" s="22">
        <v>3.317536</v>
      </c>
    </row>
    <row r="110" spans="1:9" x14ac:dyDescent="0.2">
      <c r="A110" s="20" t="s">
        <v>392</v>
      </c>
      <c r="B110" s="21">
        <v>1123</v>
      </c>
      <c r="C110" s="22">
        <v>36.153160999999997</v>
      </c>
      <c r="D110" s="22">
        <v>46.037399999999998</v>
      </c>
      <c r="E110" s="22">
        <v>1.0685659999999999</v>
      </c>
      <c r="F110" s="22">
        <v>2.7604630000000001</v>
      </c>
      <c r="G110" s="22">
        <v>8.3704359999999998</v>
      </c>
      <c r="H110" s="22">
        <v>2.9385569999999999</v>
      </c>
      <c r="I110" s="22">
        <v>2.6714159999999998</v>
      </c>
    </row>
    <row r="111" spans="1:9" x14ac:dyDescent="0.2">
      <c r="A111" s="20" t="s">
        <v>393</v>
      </c>
      <c r="B111" s="21">
        <v>660</v>
      </c>
      <c r="C111" s="22">
        <v>34.545454999999997</v>
      </c>
      <c r="D111" s="22">
        <v>48.333333000000003</v>
      </c>
      <c r="E111" s="22">
        <v>1.3636360000000001</v>
      </c>
      <c r="F111" s="22">
        <v>2.1212119999999999</v>
      </c>
      <c r="G111" s="22">
        <v>8.6363640000000004</v>
      </c>
      <c r="H111" s="22">
        <v>2.1212119999999999</v>
      </c>
      <c r="I111" s="22">
        <v>2.8787880000000001</v>
      </c>
    </row>
    <row r="112" spans="1:9" x14ac:dyDescent="0.2">
      <c r="A112" s="20" t="s">
        <v>394</v>
      </c>
      <c r="B112" s="21">
        <v>261</v>
      </c>
      <c r="C112" s="22">
        <v>42.911876999999997</v>
      </c>
      <c r="D112" s="22">
        <v>44.061303000000002</v>
      </c>
      <c r="E112" s="22">
        <v>1.532567</v>
      </c>
      <c r="F112" s="22">
        <v>2.298851</v>
      </c>
      <c r="G112" s="22">
        <v>4.5977009999999998</v>
      </c>
      <c r="H112" s="22">
        <v>3.065134</v>
      </c>
      <c r="I112" s="22">
        <v>1.532567</v>
      </c>
    </row>
    <row r="113" spans="1:9" x14ac:dyDescent="0.2">
      <c r="A113" s="9" t="s">
        <v>395</v>
      </c>
      <c r="B113" s="9"/>
      <c r="C113" s="9"/>
      <c r="D113" s="9"/>
      <c r="E113" s="9"/>
      <c r="F113" s="9"/>
      <c r="G113" s="9"/>
      <c r="H113" s="9"/>
      <c r="I113" s="9"/>
    </row>
    <row r="114" spans="1:9" x14ac:dyDescent="0.2">
      <c r="A114" s="20" t="s">
        <v>396</v>
      </c>
      <c r="B114" s="21">
        <v>329</v>
      </c>
      <c r="C114" s="22">
        <v>36.778115999999997</v>
      </c>
      <c r="D114" s="22">
        <v>45.592705000000002</v>
      </c>
      <c r="E114" s="22">
        <v>1.519757</v>
      </c>
      <c r="F114" s="22">
        <v>2.1276600000000001</v>
      </c>
      <c r="G114" s="22">
        <v>7.2948329999999997</v>
      </c>
      <c r="H114" s="22">
        <v>4.8632220000000004</v>
      </c>
      <c r="I114" s="22">
        <v>1.8237080000000001</v>
      </c>
    </row>
    <row r="115" spans="1:9" x14ac:dyDescent="0.2">
      <c r="A115" s="20" t="s">
        <v>397</v>
      </c>
      <c r="B115" s="21">
        <v>828</v>
      </c>
      <c r="C115" s="22">
        <v>33.816425000000002</v>
      </c>
      <c r="D115" s="22">
        <v>46.980676000000003</v>
      </c>
      <c r="E115" s="22">
        <v>1.4492750000000001</v>
      </c>
      <c r="F115" s="22">
        <v>3.6231879999999999</v>
      </c>
      <c r="G115" s="22">
        <v>8.6956520000000008</v>
      </c>
      <c r="H115" s="22">
        <v>3.5024150000000001</v>
      </c>
      <c r="I115" s="22">
        <v>1.9323669999999999</v>
      </c>
    </row>
    <row r="116" spans="1:9" x14ac:dyDescent="0.2">
      <c r="A116" s="20" t="s">
        <v>879</v>
      </c>
      <c r="B116" s="21">
        <v>499</v>
      </c>
      <c r="C116" s="22">
        <v>36.072144000000002</v>
      </c>
      <c r="D116" s="22">
        <v>47.294589000000002</v>
      </c>
      <c r="E116" s="22">
        <v>0.60120200000000001</v>
      </c>
      <c r="F116" s="22">
        <v>1.803607</v>
      </c>
      <c r="G116" s="22">
        <v>8.8176349999999992</v>
      </c>
      <c r="H116" s="22">
        <v>2.60521</v>
      </c>
      <c r="I116" s="22">
        <v>2.8056109999999999</v>
      </c>
    </row>
    <row r="117" spans="1:9" x14ac:dyDescent="0.2">
      <c r="A117" s="20" t="s">
        <v>398</v>
      </c>
      <c r="B117" s="21">
        <v>468</v>
      </c>
      <c r="C117" s="22">
        <v>36.538462000000003</v>
      </c>
      <c r="D117" s="22">
        <v>43.376067999999997</v>
      </c>
      <c r="E117" s="22">
        <v>1.9230769999999999</v>
      </c>
      <c r="F117" s="22">
        <v>1.9230769999999999</v>
      </c>
      <c r="G117" s="22">
        <v>8.7606839999999995</v>
      </c>
      <c r="H117" s="22">
        <v>3.418803</v>
      </c>
      <c r="I117" s="22">
        <v>4.0598289999999997</v>
      </c>
    </row>
    <row r="118" spans="1:9" x14ac:dyDescent="0.2">
      <c r="A118" s="20" t="s">
        <v>399</v>
      </c>
      <c r="B118" s="21">
        <v>257</v>
      </c>
      <c r="C118" s="22">
        <v>41.245136000000002</v>
      </c>
      <c r="D118" s="22">
        <v>44.357976999999998</v>
      </c>
      <c r="E118" s="22">
        <v>1.1673150000000001</v>
      </c>
      <c r="F118" s="22">
        <v>1.1673150000000001</v>
      </c>
      <c r="G118" s="22">
        <v>7.0038910000000003</v>
      </c>
      <c r="H118" s="22">
        <v>1.1673150000000001</v>
      </c>
      <c r="I118" s="22">
        <v>3.891051</v>
      </c>
    </row>
    <row r="119" spans="1:9" x14ac:dyDescent="0.2">
      <c r="A119" s="20" t="s">
        <v>400</v>
      </c>
      <c r="B119" s="21">
        <v>296</v>
      </c>
      <c r="C119" s="22">
        <v>38.175676000000003</v>
      </c>
      <c r="D119" s="22">
        <v>45.608108000000001</v>
      </c>
      <c r="E119" s="22">
        <v>1.013514</v>
      </c>
      <c r="F119" s="22">
        <v>3.7162160000000002</v>
      </c>
      <c r="G119" s="22">
        <v>7.4324320000000004</v>
      </c>
      <c r="H119" s="22">
        <v>1.013514</v>
      </c>
      <c r="I119" s="22">
        <v>3.0405410000000002</v>
      </c>
    </row>
    <row r="120" spans="1:9" x14ac:dyDescent="0.2">
      <c r="A120" s="9" t="s">
        <v>401</v>
      </c>
      <c r="B120" s="9"/>
      <c r="C120" s="9"/>
      <c r="D120" s="9"/>
      <c r="E120" s="9"/>
      <c r="F120" s="9"/>
      <c r="G120" s="9"/>
      <c r="H120" s="9"/>
      <c r="I120" s="9"/>
    </row>
    <row r="121" spans="1:9" x14ac:dyDescent="0.2">
      <c r="A121" s="20" t="s">
        <v>878</v>
      </c>
      <c r="B121" s="21">
        <v>116</v>
      </c>
      <c r="C121" s="22">
        <v>38.793103000000002</v>
      </c>
      <c r="D121" s="22">
        <v>43.965516999999998</v>
      </c>
      <c r="E121" s="22">
        <v>0.86206899999999997</v>
      </c>
      <c r="F121" s="22">
        <v>1.7241379999999999</v>
      </c>
      <c r="G121" s="22">
        <v>10.344828</v>
      </c>
      <c r="H121" s="22">
        <v>3.4482759999999999</v>
      </c>
      <c r="I121" s="22">
        <v>0.86206899999999997</v>
      </c>
    </row>
    <row r="122" spans="1:9" x14ac:dyDescent="0.2">
      <c r="A122" s="20" t="s">
        <v>402</v>
      </c>
      <c r="B122" s="21">
        <v>213</v>
      </c>
      <c r="C122" s="22">
        <v>35.680751000000001</v>
      </c>
      <c r="D122" s="22">
        <v>46.478873</v>
      </c>
      <c r="E122" s="22">
        <v>1.877934</v>
      </c>
      <c r="F122" s="22">
        <v>2.3474179999999998</v>
      </c>
      <c r="G122" s="22">
        <v>5.6338030000000003</v>
      </c>
      <c r="H122" s="22">
        <v>5.6338030000000003</v>
      </c>
      <c r="I122" s="22">
        <v>2.3474179999999998</v>
      </c>
    </row>
    <row r="123" spans="1:9" x14ac:dyDescent="0.2">
      <c r="A123" s="20" t="s">
        <v>397</v>
      </c>
      <c r="B123" s="21">
        <v>828</v>
      </c>
      <c r="C123" s="22">
        <v>33.816425000000002</v>
      </c>
      <c r="D123" s="22">
        <v>46.980676000000003</v>
      </c>
      <c r="E123" s="22">
        <v>1.4492750000000001</v>
      </c>
      <c r="F123" s="22">
        <v>3.6231879999999999</v>
      </c>
      <c r="G123" s="22">
        <v>8.6956520000000008</v>
      </c>
      <c r="H123" s="22">
        <v>3.5024150000000001</v>
      </c>
      <c r="I123" s="22">
        <v>1.9323669999999999</v>
      </c>
    </row>
    <row r="124" spans="1:9" x14ac:dyDescent="0.2">
      <c r="A124" s="20" t="s">
        <v>403</v>
      </c>
      <c r="B124" s="21">
        <v>133</v>
      </c>
      <c r="C124" s="22">
        <v>44.360902000000003</v>
      </c>
      <c r="D124" s="22">
        <v>39.097743999999999</v>
      </c>
      <c r="E124" s="22">
        <v>0</v>
      </c>
      <c r="F124" s="22">
        <v>0.75187999999999999</v>
      </c>
      <c r="G124" s="22">
        <v>10.526316</v>
      </c>
      <c r="H124" s="22">
        <v>3.0075189999999998</v>
      </c>
      <c r="I124" s="22">
        <v>2.2556389999999999</v>
      </c>
    </row>
    <row r="125" spans="1:9" x14ac:dyDescent="0.2">
      <c r="A125" s="20" t="s">
        <v>404</v>
      </c>
      <c r="B125" s="21">
        <v>120</v>
      </c>
      <c r="C125" s="22">
        <v>37.5</v>
      </c>
      <c r="D125" s="22">
        <v>52.5</v>
      </c>
      <c r="E125" s="22">
        <v>0</v>
      </c>
      <c r="F125" s="22">
        <v>1.6666669999999999</v>
      </c>
      <c r="G125" s="22">
        <v>5.8333329999999997</v>
      </c>
      <c r="H125" s="22">
        <v>0.83333299999999999</v>
      </c>
      <c r="I125" s="22">
        <v>1.6666669999999999</v>
      </c>
    </row>
    <row r="126" spans="1:9" x14ac:dyDescent="0.2">
      <c r="A126" s="20" t="s">
        <v>405</v>
      </c>
      <c r="B126" s="21">
        <v>246</v>
      </c>
      <c r="C126" s="22">
        <v>30.894309</v>
      </c>
      <c r="D126" s="22">
        <v>49.186991999999996</v>
      </c>
      <c r="E126" s="22">
        <v>1.2195119999999999</v>
      </c>
      <c r="F126" s="22">
        <v>2.4390239999999999</v>
      </c>
      <c r="G126" s="22">
        <v>9.3495930000000005</v>
      </c>
      <c r="H126" s="22">
        <v>3.252033</v>
      </c>
      <c r="I126" s="22">
        <v>3.6585369999999999</v>
      </c>
    </row>
    <row r="127" spans="1:9" x14ac:dyDescent="0.2">
      <c r="A127" s="20" t="s">
        <v>398</v>
      </c>
      <c r="B127" s="21">
        <v>468</v>
      </c>
      <c r="C127" s="22">
        <v>36.538462000000003</v>
      </c>
      <c r="D127" s="22">
        <v>43.376067999999997</v>
      </c>
      <c r="E127" s="22">
        <v>1.9230769999999999</v>
      </c>
      <c r="F127" s="22">
        <v>1.9230769999999999</v>
      </c>
      <c r="G127" s="22">
        <v>8.7606839999999995</v>
      </c>
      <c r="H127" s="22">
        <v>3.418803</v>
      </c>
      <c r="I127" s="22">
        <v>4.0598289999999997</v>
      </c>
    </row>
    <row r="128" spans="1:9" x14ac:dyDescent="0.2">
      <c r="A128" s="20" t="s">
        <v>406</v>
      </c>
      <c r="B128" s="21">
        <v>180</v>
      </c>
      <c r="C128" s="22">
        <v>40</v>
      </c>
      <c r="D128" s="22">
        <v>46.111111000000001</v>
      </c>
      <c r="E128" s="22">
        <v>1.6666669999999999</v>
      </c>
      <c r="F128" s="22">
        <v>0.55555600000000005</v>
      </c>
      <c r="G128" s="22">
        <v>7.7777779999999996</v>
      </c>
      <c r="H128" s="22">
        <v>1.111111</v>
      </c>
      <c r="I128" s="22">
        <v>2.7777780000000001</v>
      </c>
    </row>
    <row r="129" spans="1:9" x14ac:dyDescent="0.2">
      <c r="A129" s="20" t="s">
        <v>407</v>
      </c>
      <c r="B129" s="21">
        <v>77</v>
      </c>
      <c r="C129" s="22">
        <v>44.155844000000002</v>
      </c>
      <c r="D129" s="22">
        <v>40.259740000000001</v>
      </c>
      <c r="E129" s="22">
        <v>0</v>
      </c>
      <c r="F129" s="22">
        <v>2.5974029999999999</v>
      </c>
      <c r="G129" s="22">
        <v>5.1948049999999997</v>
      </c>
      <c r="H129" s="22">
        <v>1.2987010000000001</v>
      </c>
      <c r="I129" s="22">
        <v>6.493506</v>
      </c>
    </row>
    <row r="130" spans="1:9" x14ac:dyDescent="0.2">
      <c r="A130" s="33" t="s">
        <v>400</v>
      </c>
      <c r="B130" s="34">
        <v>296</v>
      </c>
      <c r="C130" s="35">
        <v>38.175676000000003</v>
      </c>
      <c r="D130" s="35">
        <v>45.608108000000001</v>
      </c>
      <c r="E130" s="35">
        <v>1.013514</v>
      </c>
      <c r="F130" s="35">
        <v>3.7162160000000002</v>
      </c>
      <c r="G130" s="35">
        <v>7.4324320000000004</v>
      </c>
      <c r="H130" s="35">
        <v>1.013514</v>
      </c>
      <c r="I130" s="35">
        <v>3.0405410000000002</v>
      </c>
    </row>
  </sheetData>
  <phoneticPr fontId="2"/>
  <pageMargins left="0.75" right="0.75" top="1" bottom="1" header="0.5" footer="0.5"/>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6225D-6BAC-4CA5-8B23-BABA7E5956EB}">
  <dimension ref="A1:I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HYPERLINK("#'目次'!B35","[29]")</f>
        <v>[29]</v>
      </c>
      <c r="B2" s="23" t="s">
        <v>334</v>
      </c>
    </row>
    <row r="3" spans="1:9" x14ac:dyDescent="0.2">
      <c r="A3" s="7" t="s">
        <v>3</v>
      </c>
      <c r="B3" s="8" t="s">
        <v>33</v>
      </c>
    </row>
    <row r="4" spans="1:9" x14ac:dyDescent="0.2">
      <c r="A4" s="7" t="s">
        <v>3</v>
      </c>
      <c r="B4" s="8" t="s">
        <v>32</v>
      </c>
    </row>
    <row r="5" spans="1:9" s="18" customFormat="1" ht="25.2" x14ac:dyDescent="0.2">
      <c r="A5" s="16" t="s">
        <v>3</v>
      </c>
      <c r="B5" s="17" t="s">
        <v>335</v>
      </c>
      <c r="C5" s="17" t="s">
        <v>489</v>
      </c>
      <c r="D5" s="17" t="s">
        <v>490</v>
      </c>
      <c r="E5" s="17" t="s">
        <v>491</v>
      </c>
      <c r="F5" s="17" t="s">
        <v>492</v>
      </c>
      <c r="G5" s="17" t="s">
        <v>366</v>
      </c>
      <c r="H5" s="17" t="s">
        <v>493</v>
      </c>
      <c r="I5" s="17" t="s">
        <v>494</v>
      </c>
    </row>
    <row r="6" spans="1:9" x14ac:dyDescent="0.2">
      <c r="A6" s="19" t="s">
        <v>338</v>
      </c>
      <c r="B6" s="10">
        <v>2677</v>
      </c>
      <c r="C6" s="13">
        <v>14.419126</v>
      </c>
      <c r="D6" s="13">
        <v>34.329473</v>
      </c>
      <c r="E6" s="13">
        <v>36.533433000000002</v>
      </c>
      <c r="F6" s="13">
        <v>12.962270999999999</v>
      </c>
      <c r="G6" s="13">
        <v>1.7556970000000001</v>
      </c>
      <c r="H6" s="13">
        <v>48.748598999999999</v>
      </c>
      <c r="I6" s="13">
        <v>49.495704000000003</v>
      </c>
    </row>
    <row r="7" spans="1:9" x14ac:dyDescent="0.2">
      <c r="A7" s="9" t="s">
        <v>339</v>
      </c>
      <c r="B7" s="9"/>
      <c r="C7" s="9"/>
      <c r="D7" s="9"/>
      <c r="E7" s="9"/>
      <c r="F7" s="9"/>
      <c r="G7" s="9"/>
      <c r="H7" s="9"/>
      <c r="I7" s="9"/>
    </row>
    <row r="8" spans="1:9" x14ac:dyDescent="0.2">
      <c r="A8" s="20" t="s">
        <v>340</v>
      </c>
      <c r="B8" s="21">
        <v>1277</v>
      </c>
      <c r="C8" s="22">
        <v>13.077525</v>
      </c>
      <c r="D8" s="22">
        <v>33.359436000000002</v>
      </c>
      <c r="E8" s="22">
        <v>37.431480000000001</v>
      </c>
      <c r="F8" s="22">
        <v>14.017227999999999</v>
      </c>
      <c r="G8" s="22">
        <v>2.1143299999999998</v>
      </c>
      <c r="H8" s="22">
        <v>46.436962000000001</v>
      </c>
      <c r="I8" s="22">
        <v>51.448708000000003</v>
      </c>
    </row>
    <row r="9" spans="1:9" x14ac:dyDescent="0.2">
      <c r="A9" s="20" t="s">
        <v>341</v>
      </c>
      <c r="B9" s="21">
        <v>1400</v>
      </c>
      <c r="C9" s="22">
        <v>15.642856999999999</v>
      </c>
      <c r="D9" s="22">
        <v>35.214286000000001</v>
      </c>
      <c r="E9" s="22">
        <v>35.714286000000001</v>
      </c>
      <c r="F9" s="22">
        <v>12</v>
      </c>
      <c r="G9" s="22">
        <v>1.428571</v>
      </c>
      <c r="H9" s="22">
        <v>50.857143000000001</v>
      </c>
      <c r="I9" s="22">
        <v>47.714286000000001</v>
      </c>
    </row>
    <row r="10" spans="1:9" x14ac:dyDescent="0.2">
      <c r="A10" s="9" t="s">
        <v>342</v>
      </c>
      <c r="B10" s="9"/>
      <c r="C10" s="9"/>
      <c r="D10" s="9"/>
      <c r="E10" s="9"/>
      <c r="F10" s="9"/>
      <c r="G10" s="9"/>
      <c r="H10" s="9"/>
      <c r="I10" s="9"/>
    </row>
    <row r="11" spans="1:9" x14ac:dyDescent="0.2">
      <c r="A11" s="20" t="s">
        <v>343</v>
      </c>
      <c r="B11" s="21">
        <v>610</v>
      </c>
      <c r="C11" s="22">
        <v>13.770492000000001</v>
      </c>
      <c r="D11" s="22">
        <v>35.245902000000001</v>
      </c>
      <c r="E11" s="22">
        <v>39.672131</v>
      </c>
      <c r="F11" s="22">
        <v>10.491803000000001</v>
      </c>
      <c r="G11" s="22">
        <v>0.81967199999999996</v>
      </c>
      <c r="H11" s="22">
        <v>49.016393000000001</v>
      </c>
      <c r="I11" s="22">
        <v>50.163933999999998</v>
      </c>
    </row>
    <row r="12" spans="1:9" x14ac:dyDescent="0.2">
      <c r="A12" s="20" t="s">
        <v>344</v>
      </c>
      <c r="B12" s="21">
        <v>755</v>
      </c>
      <c r="C12" s="22">
        <v>12.582781000000001</v>
      </c>
      <c r="D12" s="22">
        <v>35.496689000000003</v>
      </c>
      <c r="E12" s="22">
        <v>35.099338000000003</v>
      </c>
      <c r="F12" s="22">
        <v>15.231788</v>
      </c>
      <c r="G12" s="22">
        <v>1.589404</v>
      </c>
      <c r="H12" s="22">
        <v>48.079470000000001</v>
      </c>
      <c r="I12" s="22">
        <v>50.331125999999998</v>
      </c>
    </row>
    <row r="13" spans="1:9" x14ac:dyDescent="0.2">
      <c r="A13" s="20" t="s">
        <v>345</v>
      </c>
      <c r="B13" s="21">
        <v>601</v>
      </c>
      <c r="C13" s="22">
        <v>16.971713999999999</v>
      </c>
      <c r="D13" s="22">
        <v>33.27787</v>
      </c>
      <c r="E13" s="22">
        <v>35.607320999999999</v>
      </c>
      <c r="F13" s="22">
        <v>12.978369000000001</v>
      </c>
      <c r="G13" s="22">
        <v>1.164725</v>
      </c>
      <c r="H13" s="22">
        <v>50.249583999999999</v>
      </c>
      <c r="I13" s="22">
        <v>48.585690999999997</v>
      </c>
    </row>
    <row r="14" spans="1:9" x14ac:dyDescent="0.2">
      <c r="A14" s="20" t="s">
        <v>346</v>
      </c>
      <c r="B14" s="21">
        <v>425</v>
      </c>
      <c r="C14" s="22">
        <v>13.647059</v>
      </c>
      <c r="D14" s="22">
        <v>33.647058999999999</v>
      </c>
      <c r="E14" s="22">
        <v>38.117646999999998</v>
      </c>
      <c r="F14" s="22">
        <v>10.823529000000001</v>
      </c>
      <c r="G14" s="22">
        <v>3.7647059999999999</v>
      </c>
      <c r="H14" s="22">
        <v>47.294117999999997</v>
      </c>
      <c r="I14" s="22">
        <v>48.941175999999999</v>
      </c>
    </row>
    <row r="15" spans="1:9" x14ac:dyDescent="0.2">
      <c r="A15" s="20" t="s">
        <v>347</v>
      </c>
      <c r="B15" s="21">
        <v>217</v>
      </c>
      <c r="C15" s="22">
        <v>17.050691</v>
      </c>
      <c r="D15" s="22">
        <v>34.562212000000002</v>
      </c>
      <c r="E15" s="22">
        <v>33.179724</v>
      </c>
      <c r="F15" s="22">
        <v>12.903226</v>
      </c>
      <c r="G15" s="22">
        <v>2.3041469999999999</v>
      </c>
      <c r="H15" s="22">
        <v>51.612903000000003</v>
      </c>
      <c r="I15" s="22">
        <v>46.082948999999999</v>
      </c>
    </row>
    <row r="16" spans="1:9" x14ac:dyDescent="0.2">
      <c r="A16" s="20" t="s">
        <v>348</v>
      </c>
      <c r="B16" s="21">
        <v>56</v>
      </c>
      <c r="C16" s="22">
        <v>16.071428999999998</v>
      </c>
      <c r="D16" s="22">
        <v>30.357143000000001</v>
      </c>
      <c r="E16" s="22">
        <v>32.142856999999999</v>
      </c>
      <c r="F16" s="22">
        <v>17.857143000000001</v>
      </c>
      <c r="G16" s="22">
        <v>3.5714290000000002</v>
      </c>
      <c r="H16" s="22">
        <v>46.428570999999998</v>
      </c>
      <c r="I16" s="22">
        <v>50</v>
      </c>
    </row>
    <row r="17" spans="1:9" x14ac:dyDescent="0.2">
      <c r="A17" s="20" t="s">
        <v>349</v>
      </c>
      <c r="B17" s="21">
        <v>13</v>
      </c>
      <c r="C17" s="22">
        <v>7.6923079999999997</v>
      </c>
      <c r="D17" s="22">
        <v>7.6923079999999997</v>
      </c>
      <c r="E17" s="22">
        <v>38.461537999999997</v>
      </c>
      <c r="F17" s="22">
        <v>46.153846000000001</v>
      </c>
      <c r="G17" s="22">
        <v>0</v>
      </c>
      <c r="H17" s="22">
        <v>15.384615</v>
      </c>
      <c r="I17" s="22">
        <v>84.615385000000003</v>
      </c>
    </row>
    <row r="18" spans="1:9" x14ac:dyDescent="0.2">
      <c r="A18" s="20" t="s">
        <v>350</v>
      </c>
      <c r="B18" s="21">
        <v>1365</v>
      </c>
      <c r="C18" s="22">
        <v>13.113553</v>
      </c>
      <c r="D18" s="22">
        <v>35.384614999999997</v>
      </c>
      <c r="E18" s="22">
        <v>37.142856999999999</v>
      </c>
      <c r="F18" s="22">
        <v>13.113553</v>
      </c>
      <c r="G18" s="22">
        <v>1.2454209999999999</v>
      </c>
      <c r="H18" s="22">
        <v>48.498168</v>
      </c>
      <c r="I18" s="22">
        <v>50.256410000000002</v>
      </c>
    </row>
    <row r="19" spans="1:9" x14ac:dyDescent="0.2">
      <c r="A19" s="20" t="s">
        <v>351</v>
      </c>
      <c r="B19" s="21">
        <v>1026</v>
      </c>
      <c r="C19" s="22">
        <v>15.594542000000001</v>
      </c>
      <c r="D19" s="22">
        <v>33.430799</v>
      </c>
      <c r="E19" s="22">
        <v>36.647173000000002</v>
      </c>
      <c r="F19" s="22">
        <v>12.08577</v>
      </c>
      <c r="G19" s="22">
        <v>2.2417150000000001</v>
      </c>
      <c r="H19" s="22">
        <v>49.025340999999997</v>
      </c>
      <c r="I19" s="22">
        <v>48.732942999999999</v>
      </c>
    </row>
    <row r="20" spans="1:9" x14ac:dyDescent="0.2">
      <c r="A20" s="20" t="s">
        <v>352</v>
      </c>
      <c r="B20" s="21">
        <v>286</v>
      </c>
      <c r="C20" s="22">
        <v>16.433565999999999</v>
      </c>
      <c r="D20" s="22">
        <v>32.517482999999999</v>
      </c>
      <c r="E20" s="22">
        <v>33.216783</v>
      </c>
      <c r="F20" s="22">
        <v>15.384615</v>
      </c>
      <c r="G20" s="22">
        <v>2.4475519999999999</v>
      </c>
      <c r="H20" s="22">
        <v>48.951048999999998</v>
      </c>
      <c r="I20" s="22">
        <v>48.601399000000001</v>
      </c>
    </row>
    <row r="21" spans="1:9" x14ac:dyDescent="0.2">
      <c r="A21" s="20" t="s">
        <v>353</v>
      </c>
      <c r="B21" s="21">
        <v>1312</v>
      </c>
      <c r="C21" s="22">
        <v>15.777438999999999</v>
      </c>
      <c r="D21" s="22">
        <v>33.231707</v>
      </c>
      <c r="E21" s="22">
        <v>35.899389999999997</v>
      </c>
      <c r="F21" s="22">
        <v>12.804878</v>
      </c>
      <c r="G21" s="22">
        <v>2.2865850000000001</v>
      </c>
      <c r="H21" s="22">
        <v>49.009146000000001</v>
      </c>
      <c r="I21" s="22">
        <v>48.704267999999999</v>
      </c>
    </row>
    <row r="22" spans="1:9" x14ac:dyDescent="0.2">
      <c r="A22" s="9" t="s">
        <v>354</v>
      </c>
      <c r="B22" s="10">
        <v>298</v>
      </c>
      <c r="C22" s="13">
        <v>12.751678</v>
      </c>
      <c r="D22" s="13">
        <v>31.879194999999999</v>
      </c>
      <c r="E22" s="13">
        <v>43.288590999999997</v>
      </c>
      <c r="F22" s="13">
        <v>10.402685</v>
      </c>
      <c r="G22" s="13">
        <v>1.6778519999999999</v>
      </c>
      <c r="H22" s="13">
        <v>44.630871999999997</v>
      </c>
      <c r="I22" s="13">
        <v>53.691274999999997</v>
      </c>
    </row>
    <row r="23" spans="1:9" x14ac:dyDescent="0.2">
      <c r="A23" s="20" t="s">
        <v>344</v>
      </c>
      <c r="B23" s="21">
        <v>388</v>
      </c>
      <c r="C23" s="22">
        <v>11.85567</v>
      </c>
      <c r="D23" s="22">
        <v>34.793813999999998</v>
      </c>
      <c r="E23" s="22">
        <v>34.536082</v>
      </c>
      <c r="F23" s="22">
        <v>16.752576999999999</v>
      </c>
      <c r="G23" s="22">
        <v>2.0618560000000001</v>
      </c>
      <c r="H23" s="22">
        <v>46.649484999999999</v>
      </c>
      <c r="I23" s="22">
        <v>51.28866</v>
      </c>
    </row>
    <row r="24" spans="1:9" x14ac:dyDescent="0.2">
      <c r="A24" s="20" t="s">
        <v>345</v>
      </c>
      <c r="B24" s="21">
        <v>299</v>
      </c>
      <c r="C24" s="22">
        <v>14.381271</v>
      </c>
      <c r="D24" s="22">
        <v>34.782609000000001</v>
      </c>
      <c r="E24" s="22">
        <v>35.451504999999997</v>
      </c>
      <c r="F24" s="22">
        <v>14.715719</v>
      </c>
      <c r="G24" s="22">
        <v>0.66889600000000005</v>
      </c>
      <c r="H24" s="22">
        <v>49.163879999999999</v>
      </c>
      <c r="I24" s="22">
        <v>50.167223999999997</v>
      </c>
    </row>
    <row r="25" spans="1:9" x14ac:dyDescent="0.2">
      <c r="A25" s="20" t="s">
        <v>346</v>
      </c>
      <c r="B25" s="21">
        <v>192</v>
      </c>
      <c r="C25" s="22">
        <v>15.104167</v>
      </c>
      <c r="D25" s="22">
        <v>26.5625</v>
      </c>
      <c r="E25" s="22">
        <v>44.791666999999997</v>
      </c>
      <c r="F25" s="22">
        <v>9.375</v>
      </c>
      <c r="G25" s="22">
        <v>4.1666670000000003</v>
      </c>
      <c r="H25" s="22">
        <v>41.666666999999997</v>
      </c>
      <c r="I25" s="22">
        <v>54.166666999999997</v>
      </c>
    </row>
    <row r="26" spans="1:9" x14ac:dyDescent="0.2">
      <c r="A26" s="20" t="s">
        <v>347</v>
      </c>
      <c r="B26" s="21">
        <v>77</v>
      </c>
      <c r="C26" s="22">
        <v>12.987012999999999</v>
      </c>
      <c r="D26" s="22">
        <v>44.155844000000002</v>
      </c>
      <c r="E26" s="22">
        <v>24.675325000000001</v>
      </c>
      <c r="F26" s="22">
        <v>14.285714</v>
      </c>
      <c r="G26" s="22">
        <v>3.8961039999999998</v>
      </c>
      <c r="H26" s="22">
        <v>57.142856999999999</v>
      </c>
      <c r="I26" s="22">
        <v>38.961039</v>
      </c>
    </row>
    <row r="27" spans="1:9" x14ac:dyDescent="0.2">
      <c r="A27" s="20" t="s">
        <v>348</v>
      </c>
      <c r="B27" s="21">
        <v>19</v>
      </c>
      <c r="C27" s="22">
        <v>5.2631579999999998</v>
      </c>
      <c r="D27" s="22">
        <v>31.578946999999999</v>
      </c>
      <c r="E27" s="22">
        <v>21.052631999999999</v>
      </c>
      <c r="F27" s="22">
        <v>36.842104999999997</v>
      </c>
      <c r="G27" s="22">
        <v>5.2631579999999998</v>
      </c>
      <c r="H27" s="22">
        <v>36.842104999999997</v>
      </c>
      <c r="I27" s="22">
        <v>57.894736999999999</v>
      </c>
    </row>
    <row r="28" spans="1:9" x14ac:dyDescent="0.2">
      <c r="A28" s="20" t="s">
        <v>349</v>
      </c>
      <c r="B28" s="21">
        <v>4</v>
      </c>
      <c r="C28" s="22">
        <v>0</v>
      </c>
      <c r="D28" s="22">
        <v>25</v>
      </c>
      <c r="E28" s="22">
        <v>0</v>
      </c>
      <c r="F28" s="22">
        <v>75</v>
      </c>
      <c r="G28" s="22">
        <v>0</v>
      </c>
      <c r="H28" s="22">
        <v>25</v>
      </c>
      <c r="I28" s="22">
        <v>75</v>
      </c>
    </row>
    <row r="29" spans="1:9" x14ac:dyDescent="0.2">
      <c r="A29" s="20" t="s">
        <v>350</v>
      </c>
      <c r="B29" s="21">
        <v>686</v>
      </c>
      <c r="C29" s="22">
        <v>12.244897999999999</v>
      </c>
      <c r="D29" s="22">
        <v>33.527697000000003</v>
      </c>
      <c r="E29" s="22">
        <v>38.338191999999999</v>
      </c>
      <c r="F29" s="22">
        <v>13.994168999999999</v>
      </c>
      <c r="G29" s="22">
        <v>1.895044</v>
      </c>
      <c r="H29" s="22">
        <v>45.772595000000003</v>
      </c>
      <c r="I29" s="22">
        <v>52.332362000000003</v>
      </c>
    </row>
    <row r="30" spans="1:9" x14ac:dyDescent="0.2">
      <c r="A30" s="20" t="s">
        <v>351</v>
      </c>
      <c r="B30" s="21">
        <v>491</v>
      </c>
      <c r="C30" s="22">
        <v>14.663951000000001</v>
      </c>
      <c r="D30" s="22">
        <v>31.568228000000001</v>
      </c>
      <c r="E30" s="22">
        <v>39.103870000000001</v>
      </c>
      <c r="F30" s="22">
        <v>12.627291</v>
      </c>
      <c r="G30" s="22">
        <v>2.0366599999999999</v>
      </c>
      <c r="H30" s="22">
        <v>46.232179000000002</v>
      </c>
      <c r="I30" s="22">
        <v>51.731161</v>
      </c>
    </row>
    <row r="31" spans="1:9" x14ac:dyDescent="0.2">
      <c r="A31" s="20" t="s">
        <v>352</v>
      </c>
      <c r="B31" s="21">
        <v>100</v>
      </c>
      <c r="C31" s="22">
        <v>11</v>
      </c>
      <c r="D31" s="22">
        <v>41</v>
      </c>
      <c r="E31" s="22">
        <v>23</v>
      </c>
      <c r="F31" s="22">
        <v>21</v>
      </c>
      <c r="G31" s="22">
        <v>4</v>
      </c>
      <c r="H31" s="22">
        <v>52</v>
      </c>
      <c r="I31" s="22">
        <v>44</v>
      </c>
    </row>
    <row r="32" spans="1:9" x14ac:dyDescent="0.2">
      <c r="A32" s="20" t="s">
        <v>353</v>
      </c>
      <c r="B32" s="21">
        <v>591</v>
      </c>
      <c r="C32" s="22">
        <v>14.043993</v>
      </c>
      <c r="D32" s="22">
        <v>33.164129000000003</v>
      </c>
      <c r="E32" s="22">
        <v>36.379019</v>
      </c>
      <c r="F32" s="22">
        <v>14.043993</v>
      </c>
      <c r="G32" s="22">
        <v>2.3688660000000001</v>
      </c>
      <c r="H32" s="22">
        <v>47.208122000000003</v>
      </c>
      <c r="I32" s="22">
        <v>50.423012</v>
      </c>
    </row>
    <row r="33" spans="1:9" x14ac:dyDescent="0.2">
      <c r="A33" s="9" t="s">
        <v>355</v>
      </c>
      <c r="B33" s="10">
        <v>312</v>
      </c>
      <c r="C33" s="13">
        <v>14.743589999999999</v>
      </c>
      <c r="D33" s="13">
        <v>38.461537999999997</v>
      </c>
      <c r="E33" s="13">
        <v>36.217948999999997</v>
      </c>
      <c r="F33" s="13">
        <v>10.576923000000001</v>
      </c>
      <c r="G33" s="13">
        <v>0</v>
      </c>
      <c r="H33" s="13">
        <v>53.205128000000002</v>
      </c>
      <c r="I33" s="13">
        <v>46.794871999999998</v>
      </c>
    </row>
    <row r="34" spans="1:9" x14ac:dyDescent="0.2">
      <c r="A34" s="20" t="s">
        <v>344</v>
      </c>
      <c r="B34" s="21">
        <v>367</v>
      </c>
      <c r="C34" s="22">
        <v>13.351499</v>
      </c>
      <c r="D34" s="22">
        <v>36.239781999999998</v>
      </c>
      <c r="E34" s="22">
        <v>35.694823</v>
      </c>
      <c r="F34" s="22">
        <v>13.623977999999999</v>
      </c>
      <c r="G34" s="22">
        <v>1.0899179999999999</v>
      </c>
      <c r="H34" s="22">
        <v>49.591281000000002</v>
      </c>
      <c r="I34" s="22">
        <v>49.318801000000001</v>
      </c>
    </row>
    <row r="35" spans="1:9" x14ac:dyDescent="0.2">
      <c r="A35" s="20" t="s">
        <v>345</v>
      </c>
      <c r="B35" s="21">
        <v>302</v>
      </c>
      <c r="C35" s="22">
        <v>19.536424</v>
      </c>
      <c r="D35" s="22">
        <v>31.788079</v>
      </c>
      <c r="E35" s="22">
        <v>35.761589000000001</v>
      </c>
      <c r="F35" s="22">
        <v>11.258278000000001</v>
      </c>
      <c r="G35" s="22">
        <v>1.655629</v>
      </c>
      <c r="H35" s="22">
        <v>51.324503</v>
      </c>
      <c r="I35" s="22">
        <v>47.019868000000002</v>
      </c>
    </row>
    <row r="36" spans="1:9" x14ac:dyDescent="0.2">
      <c r="A36" s="20" t="s">
        <v>346</v>
      </c>
      <c r="B36" s="21">
        <v>233</v>
      </c>
      <c r="C36" s="22">
        <v>12.446351999999999</v>
      </c>
      <c r="D36" s="22">
        <v>39.484979000000003</v>
      </c>
      <c r="E36" s="22">
        <v>32.618026</v>
      </c>
      <c r="F36" s="22">
        <v>12.017167000000001</v>
      </c>
      <c r="G36" s="22">
        <v>3.4334760000000002</v>
      </c>
      <c r="H36" s="22">
        <v>51.931330000000003</v>
      </c>
      <c r="I36" s="22">
        <v>44.635193000000001</v>
      </c>
    </row>
    <row r="37" spans="1:9" x14ac:dyDescent="0.2">
      <c r="A37" s="20" t="s">
        <v>347</v>
      </c>
      <c r="B37" s="21">
        <v>140</v>
      </c>
      <c r="C37" s="22">
        <v>19.285713999999999</v>
      </c>
      <c r="D37" s="22">
        <v>29.285713999999999</v>
      </c>
      <c r="E37" s="22">
        <v>37.857143000000001</v>
      </c>
      <c r="F37" s="22">
        <v>12.142856999999999</v>
      </c>
      <c r="G37" s="22">
        <v>1.428571</v>
      </c>
      <c r="H37" s="22">
        <v>48.571429000000002</v>
      </c>
      <c r="I37" s="22">
        <v>50</v>
      </c>
    </row>
    <row r="38" spans="1:9" x14ac:dyDescent="0.2">
      <c r="A38" s="20" t="s">
        <v>348</v>
      </c>
      <c r="B38" s="21">
        <v>37</v>
      </c>
      <c r="C38" s="22">
        <v>21.621621999999999</v>
      </c>
      <c r="D38" s="22">
        <v>29.72973</v>
      </c>
      <c r="E38" s="22">
        <v>37.837837999999998</v>
      </c>
      <c r="F38" s="22">
        <v>8.1081079999999996</v>
      </c>
      <c r="G38" s="22">
        <v>2.7027030000000001</v>
      </c>
      <c r="H38" s="22">
        <v>51.351351000000001</v>
      </c>
      <c r="I38" s="22">
        <v>45.945945999999999</v>
      </c>
    </row>
    <row r="39" spans="1:9" x14ac:dyDescent="0.2">
      <c r="A39" s="20" t="s">
        <v>349</v>
      </c>
      <c r="B39" s="21">
        <v>9</v>
      </c>
      <c r="C39" s="22">
        <v>11.111110999999999</v>
      </c>
      <c r="D39" s="22">
        <v>0</v>
      </c>
      <c r="E39" s="22">
        <v>55.555556000000003</v>
      </c>
      <c r="F39" s="22">
        <v>33.333333000000003</v>
      </c>
      <c r="G39" s="22">
        <v>0</v>
      </c>
      <c r="H39" s="22">
        <v>11.111110999999999</v>
      </c>
      <c r="I39" s="22">
        <v>88.888889000000006</v>
      </c>
    </row>
    <row r="40" spans="1:9" x14ac:dyDescent="0.2">
      <c r="A40" s="20" t="s">
        <v>350</v>
      </c>
      <c r="B40" s="21">
        <v>679</v>
      </c>
      <c r="C40" s="22">
        <v>13.991163</v>
      </c>
      <c r="D40" s="22">
        <v>37.260677000000001</v>
      </c>
      <c r="E40" s="22">
        <v>35.935198999999997</v>
      </c>
      <c r="F40" s="22">
        <v>12.223858999999999</v>
      </c>
      <c r="G40" s="22">
        <v>0.58910200000000001</v>
      </c>
      <c r="H40" s="22">
        <v>51.251840999999999</v>
      </c>
      <c r="I40" s="22">
        <v>48.159056999999997</v>
      </c>
    </row>
    <row r="41" spans="1:9" x14ac:dyDescent="0.2">
      <c r="A41" s="20" t="s">
        <v>351</v>
      </c>
      <c r="B41" s="21">
        <v>535</v>
      </c>
      <c r="C41" s="22">
        <v>16.448598</v>
      </c>
      <c r="D41" s="22">
        <v>35.140186999999997</v>
      </c>
      <c r="E41" s="22">
        <v>34.392522999999997</v>
      </c>
      <c r="F41" s="22">
        <v>11.588785</v>
      </c>
      <c r="G41" s="22">
        <v>2.429907</v>
      </c>
      <c r="H41" s="22">
        <v>51.588785000000001</v>
      </c>
      <c r="I41" s="22">
        <v>45.981307999999999</v>
      </c>
    </row>
    <row r="42" spans="1:9" x14ac:dyDescent="0.2">
      <c r="A42" s="20" t="s">
        <v>352</v>
      </c>
      <c r="B42" s="21">
        <v>186</v>
      </c>
      <c r="C42" s="22">
        <v>19.354838999999998</v>
      </c>
      <c r="D42" s="22">
        <v>27.956989</v>
      </c>
      <c r="E42" s="22">
        <v>38.709676999999999</v>
      </c>
      <c r="F42" s="22">
        <v>12.365591</v>
      </c>
      <c r="G42" s="22">
        <v>1.612903</v>
      </c>
      <c r="H42" s="22">
        <v>47.311827999999998</v>
      </c>
      <c r="I42" s="22">
        <v>51.075268999999999</v>
      </c>
    </row>
    <row r="43" spans="1:9" x14ac:dyDescent="0.2">
      <c r="A43" s="20" t="s">
        <v>353</v>
      </c>
      <c r="B43" s="21">
        <v>721</v>
      </c>
      <c r="C43" s="22">
        <v>17.198336000000001</v>
      </c>
      <c r="D43" s="22">
        <v>33.287101</v>
      </c>
      <c r="E43" s="22">
        <v>35.506241000000003</v>
      </c>
      <c r="F43" s="22">
        <v>11.789182</v>
      </c>
      <c r="G43" s="22">
        <v>2.2191399999999999</v>
      </c>
      <c r="H43" s="22">
        <v>50.485436999999997</v>
      </c>
      <c r="I43" s="22">
        <v>47.295423</v>
      </c>
    </row>
    <row r="44" spans="1:9" x14ac:dyDescent="0.2">
      <c r="A44" s="9" t="s">
        <v>356</v>
      </c>
      <c r="B44" s="9"/>
      <c r="C44" s="9"/>
      <c r="D44" s="9"/>
      <c r="E44" s="9"/>
      <c r="F44" s="9"/>
      <c r="G44" s="9"/>
      <c r="H44" s="9"/>
      <c r="I44" s="9"/>
    </row>
    <row r="45" spans="1:9" x14ac:dyDescent="0.2">
      <c r="A45" s="20" t="s">
        <v>357</v>
      </c>
      <c r="B45" s="21">
        <v>138</v>
      </c>
      <c r="C45" s="22">
        <v>28.260870000000001</v>
      </c>
      <c r="D45" s="22">
        <v>40.579709999999999</v>
      </c>
      <c r="E45" s="22">
        <v>23.913042999999998</v>
      </c>
      <c r="F45" s="22">
        <v>5.0724640000000001</v>
      </c>
      <c r="G45" s="22">
        <v>2.1739130000000002</v>
      </c>
      <c r="H45" s="22">
        <v>68.840580000000003</v>
      </c>
      <c r="I45" s="22">
        <v>28.985506999999998</v>
      </c>
    </row>
    <row r="46" spans="1:9" x14ac:dyDescent="0.2">
      <c r="A46" s="20" t="s">
        <v>328</v>
      </c>
      <c r="B46" s="21">
        <v>1747</v>
      </c>
      <c r="C46" s="22">
        <v>11.276474</v>
      </c>
      <c r="D46" s="22">
        <v>31.482541000000001</v>
      </c>
      <c r="E46" s="22">
        <v>40.870063000000002</v>
      </c>
      <c r="F46" s="22">
        <v>14.882656000000001</v>
      </c>
      <c r="G46" s="22">
        <v>1.4882660000000001</v>
      </c>
      <c r="H46" s="22">
        <v>42.759014999999998</v>
      </c>
      <c r="I46" s="22">
        <v>55.752718999999999</v>
      </c>
    </row>
    <row r="47" spans="1:9" x14ac:dyDescent="0.2">
      <c r="A47" s="20" t="s">
        <v>329</v>
      </c>
      <c r="B47" s="21">
        <v>191</v>
      </c>
      <c r="C47" s="22">
        <v>22.513089000000001</v>
      </c>
      <c r="D47" s="22">
        <v>42.408377000000002</v>
      </c>
      <c r="E47" s="22">
        <v>27.748691000000001</v>
      </c>
      <c r="F47" s="22">
        <v>5.2356020000000001</v>
      </c>
      <c r="G47" s="22">
        <v>2.0942409999999998</v>
      </c>
      <c r="H47" s="22">
        <v>64.921465999999995</v>
      </c>
      <c r="I47" s="22">
        <v>32.984293000000001</v>
      </c>
    </row>
    <row r="48" spans="1:9" x14ac:dyDescent="0.2">
      <c r="A48" s="20" t="s">
        <v>330</v>
      </c>
      <c r="B48" s="21">
        <v>544</v>
      </c>
      <c r="C48" s="22">
        <v>18.014706</v>
      </c>
      <c r="D48" s="22">
        <v>38.786765000000003</v>
      </c>
      <c r="E48" s="22">
        <v>29.963235000000001</v>
      </c>
      <c r="F48" s="22">
        <v>11.764706</v>
      </c>
      <c r="G48" s="22">
        <v>1.470588</v>
      </c>
      <c r="H48" s="22">
        <v>56.801470999999999</v>
      </c>
      <c r="I48" s="22">
        <v>41.727941000000001</v>
      </c>
    </row>
    <row r="49" spans="1:9" x14ac:dyDescent="0.2">
      <c r="A49" s="20" t="s">
        <v>358</v>
      </c>
      <c r="B49" s="21">
        <v>57</v>
      </c>
      <c r="C49" s="22">
        <v>15.789474</v>
      </c>
      <c r="D49" s="22">
        <v>36.842104999999997</v>
      </c>
      <c r="E49" s="22">
        <v>26.315788999999999</v>
      </c>
      <c r="F49" s="22">
        <v>10.526316</v>
      </c>
      <c r="G49" s="22">
        <v>10.526316</v>
      </c>
      <c r="H49" s="22">
        <v>52.631579000000002</v>
      </c>
      <c r="I49" s="22">
        <v>36.842104999999997</v>
      </c>
    </row>
    <row r="50" spans="1:9" x14ac:dyDescent="0.2">
      <c r="A50" s="9" t="s">
        <v>359</v>
      </c>
      <c r="B50" s="10">
        <v>89</v>
      </c>
      <c r="C50" s="13">
        <v>32.584269999999997</v>
      </c>
      <c r="D50" s="13">
        <v>39.325842999999999</v>
      </c>
      <c r="E50" s="13">
        <v>21.348314999999999</v>
      </c>
      <c r="F50" s="13">
        <v>3.370787</v>
      </c>
      <c r="G50" s="13">
        <v>3.370787</v>
      </c>
      <c r="H50" s="13">
        <v>71.910111999999998</v>
      </c>
      <c r="I50" s="13">
        <v>24.719100999999998</v>
      </c>
    </row>
    <row r="51" spans="1:9" x14ac:dyDescent="0.2">
      <c r="A51" s="20" t="s">
        <v>331</v>
      </c>
      <c r="B51" s="21">
        <v>977</v>
      </c>
      <c r="C51" s="22">
        <v>9.7236440000000002</v>
      </c>
      <c r="D51" s="22">
        <v>31.013306</v>
      </c>
      <c r="E51" s="22">
        <v>41.965200000000003</v>
      </c>
      <c r="F51" s="22">
        <v>15.864893</v>
      </c>
      <c r="G51" s="22">
        <v>1.432958</v>
      </c>
      <c r="H51" s="22">
        <v>40.73695</v>
      </c>
      <c r="I51" s="22">
        <v>57.830092</v>
      </c>
    </row>
    <row r="52" spans="1:9" x14ac:dyDescent="0.2">
      <c r="A52" s="20" t="s">
        <v>332</v>
      </c>
      <c r="B52" s="21">
        <v>73</v>
      </c>
      <c r="C52" s="22">
        <v>30.136986</v>
      </c>
      <c r="D52" s="22">
        <v>42.465752999999999</v>
      </c>
      <c r="E52" s="22">
        <v>16.438355999999999</v>
      </c>
      <c r="F52" s="22">
        <v>5.4794520000000002</v>
      </c>
      <c r="G52" s="22">
        <v>5.4794520000000002</v>
      </c>
      <c r="H52" s="22">
        <v>72.602739999999997</v>
      </c>
      <c r="I52" s="22">
        <v>21.917808000000001</v>
      </c>
    </row>
    <row r="53" spans="1:9" x14ac:dyDescent="0.2">
      <c r="A53" s="20" t="s">
        <v>333</v>
      </c>
      <c r="B53" s="21">
        <v>108</v>
      </c>
      <c r="C53" s="22">
        <v>15.740741</v>
      </c>
      <c r="D53" s="22">
        <v>42.592593000000001</v>
      </c>
      <c r="E53" s="22">
        <v>25</v>
      </c>
      <c r="F53" s="22">
        <v>13.888889000000001</v>
      </c>
      <c r="G53" s="22">
        <v>2.7777780000000001</v>
      </c>
      <c r="H53" s="22">
        <v>58.333333000000003</v>
      </c>
      <c r="I53" s="22">
        <v>38.888888999999999</v>
      </c>
    </row>
    <row r="54" spans="1:9" x14ac:dyDescent="0.2">
      <c r="A54" s="20" t="s">
        <v>358</v>
      </c>
      <c r="B54" s="21">
        <v>30</v>
      </c>
      <c r="C54" s="22">
        <v>13.333333</v>
      </c>
      <c r="D54" s="22">
        <v>36.666666999999997</v>
      </c>
      <c r="E54" s="22">
        <v>33.333333000000003</v>
      </c>
      <c r="F54" s="22">
        <v>6.6666670000000003</v>
      </c>
      <c r="G54" s="22">
        <v>10</v>
      </c>
      <c r="H54" s="22">
        <v>50</v>
      </c>
      <c r="I54" s="22">
        <v>40</v>
      </c>
    </row>
    <row r="55" spans="1:9" x14ac:dyDescent="0.2">
      <c r="A55" s="9" t="s">
        <v>360</v>
      </c>
      <c r="B55" s="10">
        <v>49</v>
      </c>
      <c r="C55" s="13">
        <v>20.408162999999998</v>
      </c>
      <c r="D55" s="13">
        <v>42.857143000000001</v>
      </c>
      <c r="E55" s="13">
        <v>28.571428999999998</v>
      </c>
      <c r="F55" s="13">
        <v>8.1632650000000009</v>
      </c>
      <c r="G55" s="13">
        <v>0</v>
      </c>
      <c r="H55" s="13">
        <v>63.265306000000002</v>
      </c>
      <c r="I55" s="13">
        <v>36.734693999999998</v>
      </c>
    </row>
    <row r="56" spans="1:9" x14ac:dyDescent="0.2">
      <c r="A56" s="20" t="s">
        <v>331</v>
      </c>
      <c r="B56" s="21">
        <v>770</v>
      </c>
      <c r="C56" s="22">
        <v>13.246753</v>
      </c>
      <c r="D56" s="22">
        <v>32.077922000000001</v>
      </c>
      <c r="E56" s="22">
        <v>39.480519000000001</v>
      </c>
      <c r="F56" s="22">
        <v>13.636364</v>
      </c>
      <c r="G56" s="22">
        <v>1.5584420000000001</v>
      </c>
      <c r="H56" s="22">
        <v>45.324674999999999</v>
      </c>
      <c r="I56" s="22">
        <v>53.116883000000001</v>
      </c>
    </row>
    <row r="57" spans="1:9" x14ac:dyDescent="0.2">
      <c r="A57" s="20" t="s">
        <v>332</v>
      </c>
      <c r="B57" s="21">
        <v>118</v>
      </c>
      <c r="C57" s="22">
        <v>17.796610000000001</v>
      </c>
      <c r="D57" s="22">
        <v>42.372881</v>
      </c>
      <c r="E57" s="22">
        <v>34.745762999999997</v>
      </c>
      <c r="F57" s="22">
        <v>5.084746</v>
      </c>
      <c r="G57" s="22">
        <v>0</v>
      </c>
      <c r="H57" s="22">
        <v>60.169491999999998</v>
      </c>
      <c r="I57" s="22">
        <v>39.830508000000002</v>
      </c>
    </row>
    <row r="58" spans="1:9" x14ac:dyDescent="0.2">
      <c r="A58" s="20" t="s">
        <v>333</v>
      </c>
      <c r="B58" s="21">
        <v>436</v>
      </c>
      <c r="C58" s="22">
        <v>18.577981999999999</v>
      </c>
      <c r="D58" s="22">
        <v>37.844037</v>
      </c>
      <c r="E58" s="22">
        <v>31.192661000000001</v>
      </c>
      <c r="F58" s="22">
        <v>11.238531999999999</v>
      </c>
      <c r="G58" s="22">
        <v>1.1467890000000001</v>
      </c>
      <c r="H58" s="22">
        <v>56.422018000000001</v>
      </c>
      <c r="I58" s="22">
        <v>42.431193</v>
      </c>
    </row>
    <row r="59" spans="1:9" x14ac:dyDescent="0.2">
      <c r="A59" s="20" t="s">
        <v>358</v>
      </c>
      <c r="B59" s="21">
        <v>27</v>
      </c>
      <c r="C59" s="22">
        <v>18.518519000000001</v>
      </c>
      <c r="D59" s="22">
        <v>37.037036999999998</v>
      </c>
      <c r="E59" s="22">
        <v>18.518519000000001</v>
      </c>
      <c r="F59" s="22">
        <v>14.814814999999999</v>
      </c>
      <c r="G59" s="22">
        <v>11.111110999999999</v>
      </c>
      <c r="H59" s="22">
        <v>55.555556000000003</v>
      </c>
      <c r="I59" s="22">
        <v>33.333333000000003</v>
      </c>
    </row>
    <row r="60" spans="1:9" x14ac:dyDescent="0.2">
      <c r="A60" s="9" t="s">
        <v>361</v>
      </c>
      <c r="B60" s="9"/>
      <c r="C60" s="9"/>
      <c r="D60" s="9"/>
      <c r="E60" s="9"/>
      <c r="F60" s="9"/>
      <c r="G60" s="9"/>
      <c r="H60" s="9"/>
      <c r="I60" s="9"/>
    </row>
    <row r="61" spans="1:9" x14ac:dyDescent="0.2">
      <c r="A61" s="20" t="s">
        <v>362</v>
      </c>
      <c r="B61" s="21">
        <v>360</v>
      </c>
      <c r="C61" s="22">
        <v>14.166667</v>
      </c>
      <c r="D61" s="22">
        <v>27.222221999999999</v>
      </c>
      <c r="E61" s="22">
        <v>38.888888999999999</v>
      </c>
      <c r="F61" s="22">
        <v>16.944444000000001</v>
      </c>
      <c r="G61" s="22">
        <v>2.7777780000000001</v>
      </c>
      <c r="H61" s="22">
        <v>41.388888999999999</v>
      </c>
      <c r="I61" s="22">
        <v>55.833333000000003</v>
      </c>
    </row>
    <row r="62" spans="1:9" x14ac:dyDescent="0.2">
      <c r="A62" s="20" t="s">
        <v>363</v>
      </c>
      <c r="B62" s="21">
        <v>1326</v>
      </c>
      <c r="C62" s="22">
        <v>15.158371000000001</v>
      </c>
      <c r="D62" s="22">
        <v>37.254902000000001</v>
      </c>
      <c r="E62" s="22">
        <v>35.218702999999998</v>
      </c>
      <c r="F62" s="22">
        <v>11.010558</v>
      </c>
      <c r="G62" s="22">
        <v>1.3574660000000001</v>
      </c>
      <c r="H62" s="22">
        <v>52.413272999999997</v>
      </c>
      <c r="I62" s="22">
        <v>46.229261000000001</v>
      </c>
    </row>
    <row r="63" spans="1:9" x14ac:dyDescent="0.2">
      <c r="A63" s="20" t="s">
        <v>364</v>
      </c>
      <c r="B63" s="21">
        <v>649</v>
      </c>
      <c r="C63" s="22">
        <v>7.7041599999999999</v>
      </c>
      <c r="D63" s="22">
        <v>28.043143000000001</v>
      </c>
      <c r="E63" s="22">
        <v>45.300462000000003</v>
      </c>
      <c r="F63" s="22">
        <v>17.719569</v>
      </c>
      <c r="G63" s="22">
        <v>1.232666</v>
      </c>
      <c r="H63" s="22">
        <v>35.747304</v>
      </c>
      <c r="I63" s="22">
        <v>63.020031000000003</v>
      </c>
    </row>
    <row r="64" spans="1:9" x14ac:dyDescent="0.2">
      <c r="A64" s="20" t="s">
        <v>365</v>
      </c>
      <c r="B64" s="21">
        <v>277</v>
      </c>
      <c r="C64" s="22">
        <v>26.353791000000001</v>
      </c>
      <c r="D64" s="22">
        <v>43.682310000000001</v>
      </c>
      <c r="E64" s="22">
        <v>21.66065</v>
      </c>
      <c r="F64" s="22">
        <v>6.8592060000000004</v>
      </c>
      <c r="G64" s="22">
        <v>1.444043</v>
      </c>
      <c r="H64" s="22">
        <v>70.036101000000002</v>
      </c>
      <c r="I64" s="22">
        <v>28.519856000000001</v>
      </c>
    </row>
    <row r="65" spans="1:9" x14ac:dyDescent="0.2">
      <c r="A65" s="20" t="s">
        <v>366</v>
      </c>
      <c r="B65" s="21">
        <v>65</v>
      </c>
      <c r="C65" s="22">
        <v>16.923076999999999</v>
      </c>
      <c r="D65" s="22">
        <v>36.923076999999999</v>
      </c>
      <c r="E65" s="22">
        <v>26.153846000000001</v>
      </c>
      <c r="F65" s="22">
        <v>9.2307690000000004</v>
      </c>
      <c r="G65" s="22">
        <v>10.769231</v>
      </c>
      <c r="H65" s="22">
        <v>53.846153999999999</v>
      </c>
      <c r="I65" s="22">
        <v>35.384614999999997</v>
      </c>
    </row>
    <row r="66" spans="1:9" x14ac:dyDescent="0.2">
      <c r="A66" s="9" t="s">
        <v>367</v>
      </c>
      <c r="B66" s="9"/>
      <c r="C66" s="9"/>
      <c r="D66" s="9"/>
      <c r="E66" s="9"/>
      <c r="F66" s="9"/>
      <c r="G66" s="9"/>
      <c r="H66" s="9"/>
      <c r="I66" s="9"/>
    </row>
    <row r="67" spans="1:9" x14ac:dyDescent="0.2">
      <c r="A67" s="20" t="s">
        <v>368</v>
      </c>
      <c r="B67" s="21">
        <v>537</v>
      </c>
      <c r="C67" s="22">
        <v>25.698324</v>
      </c>
      <c r="D67" s="22">
        <v>47.672252999999998</v>
      </c>
      <c r="E67" s="22">
        <v>20.856611000000001</v>
      </c>
      <c r="F67" s="22">
        <v>4.2830539999999999</v>
      </c>
      <c r="G67" s="22">
        <v>1.4897579999999999</v>
      </c>
      <c r="H67" s="22">
        <v>73.370576999999997</v>
      </c>
      <c r="I67" s="22">
        <v>25.139665000000001</v>
      </c>
    </row>
    <row r="68" spans="1:9" x14ac:dyDescent="0.2">
      <c r="A68" s="20" t="s">
        <v>180</v>
      </c>
      <c r="B68" s="21">
        <v>1667</v>
      </c>
      <c r="C68" s="22">
        <v>11.517696000000001</v>
      </c>
      <c r="D68" s="22">
        <v>31.193760999999999</v>
      </c>
      <c r="E68" s="22">
        <v>40.731853999999998</v>
      </c>
      <c r="F68" s="22">
        <v>14.997000999999999</v>
      </c>
      <c r="G68" s="22">
        <v>1.559688</v>
      </c>
      <c r="H68" s="22">
        <v>42.711458</v>
      </c>
      <c r="I68" s="22">
        <v>55.728853999999998</v>
      </c>
    </row>
    <row r="69" spans="1:9" x14ac:dyDescent="0.2">
      <c r="A69" s="20" t="s">
        <v>369</v>
      </c>
      <c r="B69" s="21">
        <v>99</v>
      </c>
      <c r="C69" s="22">
        <v>10.10101</v>
      </c>
      <c r="D69" s="22">
        <v>31.313130999999998</v>
      </c>
      <c r="E69" s="22">
        <v>41.414141000000001</v>
      </c>
      <c r="F69" s="22">
        <v>13.131313</v>
      </c>
      <c r="G69" s="22">
        <v>4.0404039999999997</v>
      </c>
      <c r="H69" s="22">
        <v>41.414141000000001</v>
      </c>
      <c r="I69" s="22">
        <v>54.545454999999997</v>
      </c>
    </row>
    <row r="70" spans="1:9" x14ac:dyDescent="0.2">
      <c r="A70" s="20" t="s">
        <v>370</v>
      </c>
      <c r="B70" s="21">
        <v>819</v>
      </c>
      <c r="C70" s="22">
        <v>8.6691090000000006</v>
      </c>
      <c r="D70" s="22">
        <v>27.716728</v>
      </c>
      <c r="E70" s="22">
        <v>44.444443999999997</v>
      </c>
      <c r="F70" s="22">
        <v>18.315017999999998</v>
      </c>
      <c r="G70" s="22">
        <v>0.85470100000000004</v>
      </c>
      <c r="H70" s="22">
        <v>36.385835999999998</v>
      </c>
      <c r="I70" s="22">
        <v>62.759462999999997</v>
      </c>
    </row>
    <row r="71" spans="1:9" x14ac:dyDescent="0.2">
      <c r="A71" s="20" t="s">
        <v>371</v>
      </c>
      <c r="B71" s="21">
        <v>87</v>
      </c>
      <c r="C71" s="22">
        <v>11.494253</v>
      </c>
      <c r="D71" s="22">
        <v>21.839079999999999</v>
      </c>
      <c r="E71" s="22">
        <v>50.574713000000003</v>
      </c>
      <c r="F71" s="22">
        <v>12.643678</v>
      </c>
      <c r="G71" s="22">
        <v>3.4482759999999999</v>
      </c>
      <c r="H71" s="22">
        <v>33.333333000000003</v>
      </c>
      <c r="I71" s="22">
        <v>63.218390999999997</v>
      </c>
    </row>
    <row r="72" spans="1:9" x14ac:dyDescent="0.2">
      <c r="A72" s="20" t="s">
        <v>366</v>
      </c>
      <c r="B72" s="21">
        <v>55</v>
      </c>
      <c r="C72" s="22">
        <v>14.545455</v>
      </c>
      <c r="D72" s="22">
        <v>32.727272999999997</v>
      </c>
      <c r="E72" s="22">
        <v>32.727272999999997</v>
      </c>
      <c r="F72" s="22">
        <v>10.909091</v>
      </c>
      <c r="G72" s="22">
        <v>9.0909089999999999</v>
      </c>
      <c r="H72" s="22">
        <v>47.272727000000003</v>
      </c>
      <c r="I72" s="22">
        <v>43.636364</v>
      </c>
    </row>
    <row r="73" spans="1:9" x14ac:dyDescent="0.2">
      <c r="A73" s="9" t="s">
        <v>372</v>
      </c>
      <c r="B73" s="9"/>
      <c r="C73" s="9"/>
      <c r="D73" s="9"/>
      <c r="E73" s="9"/>
      <c r="F73" s="9"/>
      <c r="G73" s="9"/>
      <c r="H73" s="9"/>
      <c r="I73" s="9"/>
    </row>
    <row r="74" spans="1:9" x14ac:dyDescent="0.2">
      <c r="A74" s="20" t="s">
        <v>373</v>
      </c>
      <c r="B74" s="21">
        <v>537</v>
      </c>
      <c r="C74" s="22">
        <v>25.698324</v>
      </c>
      <c r="D74" s="22">
        <v>47.672252999999998</v>
      </c>
      <c r="E74" s="22">
        <v>20.856611000000001</v>
      </c>
      <c r="F74" s="22">
        <v>4.2830539999999999</v>
      </c>
      <c r="G74" s="22">
        <v>1.4897579999999999</v>
      </c>
      <c r="H74" s="22">
        <v>73.370576999999997</v>
      </c>
      <c r="I74" s="22">
        <v>25.139665000000001</v>
      </c>
    </row>
    <row r="75" spans="1:9" x14ac:dyDescent="0.2">
      <c r="A75" s="20" t="s">
        <v>374</v>
      </c>
      <c r="B75" s="21">
        <v>1329</v>
      </c>
      <c r="C75" s="22">
        <v>13.393528999999999</v>
      </c>
      <c r="D75" s="22">
        <v>33.935290000000002</v>
      </c>
      <c r="E75" s="22">
        <v>37.622272000000002</v>
      </c>
      <c r="F75" s="22">
        <v>12.942062</v>
      </c>
      <c r="G75" s="22">
        <v>2.1068470000000001</v>
      </c>
      <c r="H75" s="22">
        <v>47.328819000000003</v>
      </c>
      <c r="I75" s="22">
        <v>50.564334000000002</v>
      </c>
    </row>
    <row r="76" spans="1:9" x14ac:dyDescent="0.2">
      <c r="A76" s="20" t="s">
        <v>375</v>
      </c>
      <c r="B76" s="21">
        <v>406</v>
      </c>
      <c r="C76" s="22">
        <v>8.1280789999999996</v>
      </c>
      <c r="D76" s="22">
        <v>29.556650000000001</v>
      </c>
      <c r="E76" s="22">
        <v>45.320197</v>
      </c>
      <c r="F76" s="22">
        <v>16.009851999999999</v>
      </c>
      <c r="G76" s="22">
        <v>0.98522200000000004</v>
      </c>
      <c r="H76" s="22">
        <v>37.684728999999997</v>
      </c>
      <c r="I76" s="22">
        <v>61.330049000000002</v>
      </c>
    </row>
    <row r="77" spans="1:9" x14ac:dyDescent="0.2">
      <c r="A77" s="20" t="s">
        <v>376</v>
      </c>
      <c r="B77" s="21">
        <v>152</v>
      </c>
      <c r="C77" s="22">
        <v>8.5526319999999991</v>
      </c>
      <c r="D77" s="22">
        <v>22.368421000000001</v>
      </c>
      <c r="E77" s="22">
        <v>50</v>
      </c>
      <c r="F77" s="22">
        <v>18.421053000000001</v>
      </c>
      <c r="G77" s="22">
        <v>0.65789500000000001</v>
      </c>
      <c r="H77" s="22">
        <v>30.921053000000001</v>
      </c>
      <c r="I77" s="22">
        <v>68.421053000000001</v>
      </c>
    </row>
    <row r="78" spans="1:9" x14ac:dyDescent="0.2">
      <c r="A78" s="20" t="s">
        <v>377</v>
      </c>
      <c r="B78" s="21">
        <v>88</v>
      </c>
      <c r="C78" s="22">
        <v>10.227273</v>
      </c>
      <c r="D78" s="22">
        <v>23.863636</v>
      </c>
      <c r="E78" s="22">
        <v>42.045454999999997</v>
      </c>
      <c r="F78" s="22">
        <v>22.727273</v>
      </c>
      <c r="G78" s="22">
        <v>1.1363639999999999</v>
      </c>
      <c r="H78" s="22">
        <v>34.090909000000003</v>
      </c>
      <c r="I78" s="22">
        <v>64.772727000000003</v>
      </c>
    </row>
    <row r="79" spans="1:9" x14ac:dyDescent="0.2">
      <c r="A79" s="20" t="s">
        <v>378</v>
      </c>
      <c r="B79" s="21">
        <v>84</v>
      </c>
      <c r="C79" s="22">
        <v>7.1428570000000002</v>
      </c>
      <c r="D79" s="22">
        <v>14.285714</v>
      </c>
      <c r="E79" s="22">
        <v>46.428570999999998</v>
      </c>
      <c r="F79" s="22">
        <v>32.142856999999999</v>
      </c>
      <c r="G79" s="22">
        <v>0</v>
      </c>
      <c r="H79" s="22">
        <v>21.428571000000002</v>
      </c>
      <c r="I79" s="22">
        <v>78.571428999999995</v>
      </c>
    </row>
    <row r="80" spans="1:9" x14ac:dyDescent="0.2">
      <c r="A80" s="20" t="s">
        <v>366</v>
      </c>
      <c r="B80" s="21">
        <v>81</v>
      </c>
      <c r="C80" s="22">
        <v>11.111110999999999</v>
      </c>
      <c r="D80" s="22">
        <v>30.864197999999998</v>
      </c>
      <c r="E80" s="22">
        <v>37.037036999999998</v>
      </c>
      <c r="F80" s="22">
        <v>14.814814999999999</v>
      </c>
      <c r="G80" s="22">
        <v>6.1728399999999999</v>
      </c>
      <c r="H80" s="22">
        <v>41.975309000000003</v>
      </c>
      <c r="I80" s="22">
        <v>51.851852000000001</v>
      </c>
    </row>
    <row r="81" spans="1:9" x14ac:dyDescent="0.2">
      <c r="A81" s="9" t="s">
        <v>379</v>
      </c>
      <c r="B81" s="9"/>
      <c r="C81" s="9"/>
      <c r="D81" s="9"/>
      <c r="E81" s="9"/>
      <c r="F81" s="9"/>
      <c r="G81" s="9"/>
      <c r="H81" s="9"/>
      <c r="I81" s="9"/>
    </row>
    <row r="82" spans="1:9" x14ac:dyDescent="0.2">
      <c r="A82" s="20" t="s">
        <v>380</v>
      </c>
      <c r="B82" s="21">
        <v>788</v>
      </c>
      <c r="C82" s="22">
        <v>12.690355</v>
      </c>
      <c r="D82" s="22">
        <v>33.375635000000003</v>
      </c>
      <c r="E82" s="22">
        <v>39.593908999999996</v>
      </c>
      <c r="F82" s="22">
        <v>13.451777</v>
      </c>
      <c r="G82" s="22">
        <v>0.88832500000000003</v>
      </c>
      <c r="H82" s="22">
        <v>46.065989999999999</v>
      </c>
      <c r="I82" s="22">
        <v>53.045684999999999</v>
      </c>
    </row>
    <row r="83" spans="1:9" x14ac:dyDescent="0.2">
      <c r="A83" s="20" t="s">
        <v>381</v>
      </c>
      <c r="B83" s="21">
        <v>1824</v>
      </c>
      <c r="C83" s="22">
        <v>15.241228</v>
      </c>
      <c r="D83" s="22">
        <v>34.539473999999998</v>
      </c>
      <c r="E83" s="22">
        <v>35.581139999999998</v>
      </c>
      <c r="F83" s="22">
        <v>12.774122999999999</v>
      </c>
      <c r="G83" s="22">
        <v>1.8640350000000001</v>
      </c>
      <c r="H83" s="22">
        <v>49.780701999999998</v>
      </c>
      <c r="I83" s="22">
        <v>48.355263000000001</v>
      </c>
    </row>
    <row r="84" spans="1:9" x14ac:dyDescent="0.2">
      <c r="A84" s="20" t="s">
        <v>366</v>
      </c>
      <c r="B84" s="21">
        <v>65</v>
      </c>
      <c r="C84" s="22">
        <v>12.307691999999999</v>
      </c>
      <c r="D84" s="22">
        <v>40</v>
      </c>
      <c r="E84" s="22">
        <v>26.153846000000001</v>
      </c>
      <c r="F84" s="22">
        <v>12.307691999999999</v>
      </c>
      <c r="G84" s="22">
        <v>9.2307690000000004</v>
      </c>
      <c r="H84" s="22">
        <v>52.307692000000003</v>
      </c>
      <c r="I84" s="22">
        <v>38.461537999999997</v>
      </c>
    </row>
    <row r="85" spans="1:9" x14ac:dyDescent="0.2">
      <c r="A85" s="9" t="s">
        <v>382</v>
      </c>
      <c r="B85" s="9"/>
      <c r="C85" s="9"/>
      <c r="D85" s="9"/>
      <c r="E85" s="9"/>
      <c r="F85" s="9"/>
      <c r="G85" s="9"/>
      <c r="H85" s="9"/>
      <c r="I85" s="9"/>
    </row>
    <row r="86" spans="1:9" x14ac:dyDescent="0.2">
      <c r="A86" s="20" t="s">
        <v>383</v>
      </c>
      <c r="B86" s="21">
        <v>393</v>
      </c>
      <c r="C86" s="22">
        <v>11.450381999999999</v>
      </c>
      <c r="D86" s="22">
        <v>33.842238999999999</v>
      </c>
      <c r="E86" s="22">
        <v>37.150126999999998</v>
      </c>
      <c r="F86" s="22">
        <v>16.793893000000001</v>
      </c>
      <c r="G86" s="22">
        <v>0.76335900000000001</v>
      </c>
      <c r="H86" s="22">
        <v>45.292620999999997</v>
      </c>
      <c r="I86" s="22">
        <v>53.944020000000002</v>
      </c>
    </row>
    <row r="87" spans="1:9" x14ac:dyDescent="0.2">
      <c r="A87" s="20" t="s">
        <v>181</v>
      </c>
      <c r="B87" s="21">
        <v>1944</v>
      </c>
      <c r="C87" s="22">
        <v>14.454732999999999</v>
      </c>
      <c r="D87" s="22">
        <v>34.516461</v>
      </c>
      <c r="E87" s="22">
        <v>37.139918000000002</v>
      </c>
      <c r="F87" s="22">
        <v>12.191357999999999</v>
      </c>
      <c r="G87" s="22">
        <v>1.6975309999999999</v>
      </c>
      <c r="H87" s="22">
        <v>48.971193</v>
      </c>
      <c r="I87" s="22">
        <v>49.331276000000003</v>
      </c>
    </row>
    <row r="88" spans="1:9" x14ac:dyDescent="0.2">
      <c r="A88" s="20" t="s">
        <v>182</v>
      </c>
      <c r="B88" s="21">
        <v>38</v>
      </c>
      <c r="C88" s="22">
        <v>18.421053000000001</v>
      </c>
      <c r="D88" s="22">
        <v>39.473683999999999</v>
      </c>
      <c r="E88" s="22">
        <v>26.315788999999999</v>
      </c>
      <c r="F88" s="22">
        <v>13.157895</v>
      </c>
      <c r="G88" s="22">
        <v>2.6315789999999999</v>
      </c>
      <c r="H88" s="22">
        <v>57.894736999999999</v>
      </c>
      <c r="I88" s="22">
        <v>39.473683999999999</v>
      </c>
    </row>
    <row r="89" spans="1:9" x14ac:dyDescent="0.2">
      <c r="A89" s="20" t="s">
        <v>384</v>
      </c>
      <c r="B89" s="21">
        <v>36</v>
      </c>
      <c r="C89" s="22">
        <v>25</v>
      </c>
      <c r="D89" s="22">
        <v>27.777778000000001</v>
      </c>
      <c r="E89" s="22">
        <v>36.111111000000001</v>
      </c>
      <c r="F89" s="22">
        <v>11.111110999999999</v>
      </c>
      <c r="G89" s="22">
        <v>0</v>
      </c>
      <c r="H89" s="22">
        <v>52.777777999999998</v>
      </c>
      <c r="I89" s="22">
        <v>47.222222000000002</v>
      </c>
    </row>
    <row r="90" spans="1:9" x14ac:dyDescent="0.2">
      <c r="A90" s="20" t="s">
        <v>183</v>
      </c>
      <c r="B90" s="21">
        <v>53</v>
      </c>
      <c r="C90" s="22">
        <v>16.981131999999999</v>
      </c>
      <c r="D90" s="22">
        <v>32.075471999999998</v>
      </c>
      <c r="E90" s="22">
        <v>30.188679</v>
      </c>
      <c r="F90" s="22">
        <v>20.754716999999999</v>
      </c>
      <c r="G90" s="22">
        <v>0</v>
      </c>
      <c r="H90" s="22">
        <v>49.056604</v>
      </c>
      <c r="I90" s="22">
        <v>50.943396</v>
      </c>
    </row>
    <row r="91" spans="1:9" x14ac:dyDescent="0.2">
      <c r="A91" s="20" t="s">
        <v>385</v>
      </c>
      <c r="B91" s="21">
        <v>22</v>
      </c>
      <c r="C91" s="22">
        <v>18.181818</v>
      </c>
      <c r="D91" s="22">
        <v>27.272727</v>
      </c>
      <c r="E91" s="22">
        <v>45.454545000000003</v>
      </c>
      <c r="F91" s="22">
        <v>9.0909089999999999</v>
      </c>
      <c r="G91" s="22">
        <v>0</v>
      </c>
      <c r="H91" s="22">
        <v>45.454545000000003</v>
      </c>
      <c r="I91" s="22">
        <v>54.545454999999997</v>
      </c>
    </row>
    <row r="92" spans="1:9" x14ac:dyDescent="0.2">
      <c r="A92" s="20" t="s">
        <v>386</v>
      </c>
      <c r="B92" s="21">
        <v>32</v>
      </c>
      <c r="C92" s="22">
        <v>31.25</v>
      </c>
      <c r="D92" s="22">
        <v>28.125</v>
      </c>
      <c r="E92" s="22">
        <v>34.375</v>
      </c>
      <c r="F92" s="22">
        <v>3.125</v>
      </c>
      <c r="G92" s="22">
        <v>3.125</v>
      </c>
      <c r="H92" s="22">
        <v>59.375</v>
      </c>
      <c r="I92" s="22">
        <v>37.5</v>
      </c>
    </row>
    <row r="93" spans="1:9" x14ac:dyDescent="0.2">
      <c r="A93" s="20" t="s">
        <v>387</v>
      </c>
      <c r="B93" s="21">
        <v>9</v>
      </c>
      <c r="C93" s="22">
        <v>22.222221999999999</v>
      </c>
      <c r="D93" s="22">
        <v>11.111110999999999</v>
      </c>
      <c r="E93" s="22">
        <v>33.333333000000003</v>
      </c>
      <c r="F93" s="22">
        <v>33.333333000000003</v>
      </c>
      <c r="G93" s="22">
        <v>0</v>
      </c>
      <c r="H93" s="22">
        <v>33.333333000000003</v>
      </c>
      <c r="I93" s="22">
        <v>66.666667000000004</v>
      </c>
    </row>
    <row r="94" spans="1:9" x14ac:dyDescent="0.2">
      <c r="A94" s="20" t="s">
        <v>366</v>
      </c>
      <c r="B94" s="21">
        <v>150</v>
      </c>
      <c r="C94" s="22">
        <v>12.666667</v>
      </c>
      <c r="D94" s="22">
        <v>38</v>
      </c>
      <c r="E94" s="22">
        <v>31.333333</v>
      </c>
      <c r="F94" s="22">
        <v>12</v>
      </c>
      <c r="G94" s="22">
        <v>6</v>
      </c>
      <c r="H94" s="22">
        <v>50.666666999999997</v>
      </c>
      <c r="I94" s="22">
        <v>43.333333000000003</v>
      </c>
    </row>
    <row r="95" spans="1:9" x14ac:dyDescent="0.2">
      <c r="A95" s="9" t="s">
        <v>388</v>
      </c>
      <c r="B95" s="9"/>
      <c r="C95" s="9"/>
      <c r="D95" s="9"/>
      <c r="E95" s="9"/>
      <c r="F95" s="9"/>
      <c r="G95" s="9"/>
      <c r="H95" s="9"/>
      <c r="I95" s="9"/>
    </row>
    <row r="96" spans="1:9" x14ac:dyDescent="0.2">
      <c r="A96" s="20" t="s">
        <v>184</v>
      </c>
      <c r="B96" s="21">
        <v>54</v>
      </c>
      <c r="C96" s="22">
        <v>20.370370000000001</v>
      </c>
      <c r="D96" s="22">
        <v>33.333333000000003</v>
      </c>
      <c r="E96" s="22">
        <v>33.333333000000003</v>
      </c>
      <c r="F96" s="22">
        <v>7.4074070000000001</v>
      </c>
      <c r="G96" s="22">
        <v>5.5555560000000002</v>
      </c>
      <c r="H96" s="22">
        <v>53.703704000000002</v>
      </c>
      <c r="I96" s="22">
        <v>40.740741</v>
      </c>
    </row>
    <row r="97" spans="1:9" x14ac:dyDescent="0.2">
      <c r="A97" s="20" t="s">
        <v>185</v>
      </c>
      <c r="B97" s="21">
        <v>196</v>
      </c>
      <c r="C97" s="22">
        <v>26.530612000000001</v>
      </c>
      <c r="D97" s="22">
        <v>37.755102000000001</v>
      </c>
      <c r="E97" s="22">
        <v>25.510204000000002</v>
      </c>
      <c r="F97" s="22">
        <v>7.1428570000000002</v>
      </c>
      <c r="G97" s="22">
        <v>3.0612240000000002</v>
      </c>
      <c r="H97" s="22">
        <v>64.285713999999999</v>
      </c>
      <c r="I97" s="22">
        <v>32.653061000000001</v>
      </c>
    </row>
    <row r="98" spans="1:9" x14ac:dyDescent="0.2">
      <c r="A98" s="20" t="s">
        <v>186</v>
      </c>
      <c r="B98" s="21">
        <v>310</v>
      </c>
      <c r="C98" s="22">
        <v>19.677419</v>
      </c>
      <c r="D98" s="22">
        <v>41.612903000000003</v>
      </c>
      <c r="E98" s="22">
        <v>27.096774</v>
      </c>
      <c r="F98" s="22">
        <v>10.967741999999999</v>
      </c>
      <c r="G98" s="22">
        <v>0.64516099999999998</v>
      </c>
      <c r="H98" s="22">
        <v>61.290323000000001</v>
      </c>
      <c r="I98" s="22">
        <v>38.064515999999998</v>
      </c>
    </row>
    <row r="99" spans="1:9" x14ac:dyDescent="0.2">
      <c r="A99" s="20" t="s">
        <v>187</v>
      </c>
      <c r="B99" s="21">
        <v>385</v>
      </c>
      <c r="C99" s="22">
        <v>17.662337999999998</v>
      </c>
      <c r="D99" s="22">
        <v>37.142856999999999</v>
      </c>
      <c r="E99" s="22">
        <v>33.766233999999997</v>
      </c>
      <c r="F99" s="22">
        <v>9.6103900000000007</v>
      </c>
      <c r="G99" s="22">
        <v>1.818182</v>
      </c>
      <c r="H99" s="22">
        <v>54.805194999999998</v>
      </c>
      <c r="I99" s="22">
        <v>43.376623000000002</v>
      </c>
    </row>
    <row r="100" spans="1:9" x14ac:dyDescent="0.2">
      <c r="A100" s="20" t="s">
        <v>188</v>
      </c>
      <c r="B100" s="21">
        <v>361</v>
      </c>
      <c r="C100" s="22">
        <v>12.465374000000001</v>
      </c>
      <c r="D100" s="22">
        <v>34.903047000000001</v>
      </c>
      <c r="E100" s="22">
        <v>40.720222</v>
      </c>
      <c r="F100" s="22">
        <v>11.357341</v>
      </c>
      <c r="G100" s="22">
        <v>0.55401699999999998</v>
      </c>
      <c r="H100" s="22">
        <v>47.368420999999998</v>
      </c>
      <c r="I100" s="22">
        <v>52.077562</v>
      </c>
    </row>
    <row r="101" spans="1:9" x14ac:dyDescent="0.2">
      <c r="A101" s="20" t="s">
        <v>189</v>
      </c>
      <c r="B101" s="21">
        <v>315</v>
      </c>
      <c r="C101" s="22">
        <v>11.111110999999999</v>
      </c>
      <c r="D101" s="22">
        <v>33.015872999999999</v>
      </c>
      <c r="E101" s="22">
        <v>38.095238000000002</v>
      </c>
      <c r="F101" s="22">
        <v>16.190476</v>
      </c>
      <c r="G101" s="22">
        <v>1.587302</v>
      </c>
      <c r="H101" s="22">
        <v>44.126984</v>
      </c>
      <c r="I101" s="22">
        <v>54.285713999999999</v>
      </c>
    </row>
    <row r="102" spans="1:9" x14ac:dyDescent="0.2">
      <c r="A102" s="20" t="s">
        <v>190</v>
      </c>
      <c r="B102" s="21">
        <v>364</v>
      </c>
      <c r="C102" s="22">
        <v>7.1428570000000002</v>
      </c>
      <c r="D102" s="22">
        <v>34.340659000000002</v>
      </c>
      <c r="E102" s="22">
        <v>43.681319000000002</v>
      </c>
      <c r="F102" s="22">
        <v>14.010989</v>
      </c>
      <c r="G102" s="22">
        <v>0.82417600000000002</v>
      </c>
      <c r="H102" s="22">
        <v>41.483516000000002</v>
      </c>
      <c r="I102" s="22">
        <v>57.692307999999997</v>
      </c>
    </row>
    <row r="103" spans="1:9" x14ac:dyDescent="0.2">
      <c r="A103" s="20" t="s">
        <v>191</v>
      </c>
      <c r="B103" s="21">
        <v>267</v>
      </c>
      <c r="C103" s="22">
        <v>8.6142319999999994</v>
      </c>
      <c r="D103" s="22">
        <v>26.966291999999999</v>
      </c>
      <c r="E103" s="22">
        <v>47.191011000000003</v>
      </c>
      <c r="F103" s="22">
        <v>16.479400999999999</v>
      </c>
      <c r="G103" s="22">
        <v>0.74906399999999995</v>
      </c>
      <c r="H103" s="22">
        <v>35.580523999999997</v>
      </c>
      <c r="I103" s="22">
        <v>63.670411999999999</v>
      </c>
    </row>
    <row r="104" spans="1:9" x14ac:dyDescent="0.2">
      <c r="A104" s="20" t="s">
        <v>192</v>
      </c>
      <c r="B104" s="21">
        <v>90</v>
      </c>
      <c r="C104" s="22">
        <v>12.222222</v>
      </c>
      <c r="D104" s="22">
        <v>21.111111000000001</v>
      </c>
      <c r="E104" s="22">
        <v>45.555556000000003</v>
      </c>
      <c r="F104" s="22">
        <v>18.888888999999999</v>
      </c>
      <c r="G104" s="22">
        <v>2.2222219999999999</v>
      </c>
      <c r="H104" s="22">
        <v>33.333333000000003</v>
      </c>
      <c r="I104" s="22">
        <v>64.444444000000004</v>
      </c>
    </row>
    <row r="105" spans="1:9" x14ac:dyDescent="0.2">
      <c r="A105" s="20" t="s">
        <v>193</v>
      </c>
      <c r="B105" s="21">
        <v>94</v>
      </c>
      <c r="C105" s="22">
        <v>5.3191490000000003</v>
      </c>
      <c r="D105" s="22">
        <v>18.085106</v>
      </c>
      <c r="E105" s="22">
        <v>44.680850999999997</v>
      </c>
      <c r="F105" s="22">
        <v>31.914894</v>
      </c>
      <c r="G105" s="22">
        <v>0</v>
      </c>
      <c r="H105" s="22">
        <v>23.404254999999999</v>
      </c>
      <c r="I105" s="22">
        <v>76.595744999999994</v>
      </c>
    </row>
    <row r="106" spans="1:9" x14ac:dyDescent="0.2">
      <c r="A106" s="20" t="s">
        <v>389</v>
      </c>
      <c r="B106" s="21">
        <v>47</v>
      </c>
      <c r="C106" s="22">
        <v>27.659573999999999</v>
      </c>
      <c r="D106" s="22">
        <v>42.553190999999998</v>
      </c>
      <c r="E106" s="22">
        <v>19.148935999999999</v>
      </c>
      <c r="F106" s="22">
        <v>6.3829789999999997</v>
      </c>
      <c r="G106" s="22">
        <v>4.2553190000000001</v>
      </c>
      <c r="H106" s="22">
        <v>70.212766000000002</v>
      </c>
      <c r="I106" s="22">
        <v>25.531915000000001</v>
      </c>
    </row>
    <row r="107" spans="1:9" x14ac:dyDescent="0.2">
      <c r="A107" s="20" t="s">
        <v>366</v>
      </c>
      <c r="B107" s="21">
        <v>194</v>
      </c>
      <c r="C107" s="22">
        <v>18.556701</v>
      </c>
      <c r="D107" s="22">
        <v>37.113402000000001</v>
      </c>
      <c r="E107" s="22">
        <v>26.804124000000002</v>
      </c>
      <c r="F107" s="22">
        <v>10.824742000000001</v>
      </c>
      <c r="G107" s="22">
        <v>6.7010310000000004</v>
      </c>
      <c r="H107" s="22">
        <v>55.670102999999997</v>
      </c>
      <c r="I107" s="22">
        <v>37.628866000000002</v>
      </c>
    </row>
    <row r="108" spans="1:9" x14ac:dyDescent="0.2">
      <c r="A108" s="9" t="s">
        <v>390</v>
      </c>
      <c r="B108" s="9"/>
      <c r="C108" s="9"/>
      <c r="D108" s="9"/>
      <c r="E108" s="9"/>
      <c r="F108" s="9"/>
      <c r="G108" s="9"/>
      <c r="H108" s="9"/>
      <c r="I108" s="9"/>
    </row>
    <row r="109" spans="1:9" x14ac:dyDescent="0.2">
      <c r="A109" s="20" t="s">
        <v>391</v>
      </c>
      <c r="B109" s="21">
        <v>633</v>
      </c>
      <c r="C109" s="22">
        <v>14.218009</v>
      </c>
      <c r="D109" s="22">
        <v>36.492891</v>
      </c>
      <c r="E109" s="22">
        <v>35.703001999999998</v>
      </c>
      <c r="F109" s="22">
        <v>11.532385</v>
      </c>
      <c r="G109" s="22">
        <v>2.053712</v>
      </c>
      <c r="H109" s="22">
        <v>50.710900000000002</v>
      </c>
      <c r="I109" s="22">
        <v>47.235387000000003</v>
      </c>
    </row>
    <row r="110" spans="1:9" x14ac:dyDescent="0.2">
      <c r="A110" s="20" t="s">
        <v>392</v>
      </c>
      <c r="B110" s="21">
        <v>1123</v>
      </c>
      <c r="C110" s="22">
        <v>14.60374</v>
      </c>
      <c r="D110" s="22">
        <v>33.570793000000002</v>
      </c>
      <c r="E110" s="22">
        <v>37.488869000000001</v>
      </c>
      <c r="F110" s="22">
        <v>12.733749</v>
      </c>
      <c r="G110" s="22">
        <v>1.6028500000000001</v>
      </c>
      <c r="H110" s="22">
        <v>48.174532999999997</v>
      </c>
      <c r="I110" s="22">
        <v>50.222617999999997</v>
      </c>
    </row>
    <row r="111" spans="1:9" x14ac:dyDescent="0.2">
      <c r="A111" s="20" t="s">
        <v>393</v>
      </c>
      <c r="B111" s="21">
        <v>660</v>
      </c>
      <c r="C111" s="22">
        <v>11.969697</v>
      </c>
      <c r="D111" s="22">
        <v>34.848484999999997</v>
      </c>
      <c r="E111" s="22">
        <v>36.818182</v>
      </c>
      <c r="F111" s="22">
        <v>14.545455</v>
      </c>
      <c r="G111" s="22">
        <v>1.818182</v>
      </c>
      <c r="H111" s="22">
        <v>46.818182</v>
      </c>
      <c r="I111" s="22">
        <v>51.363636</v>
      </c>
    </row>
    <row r="112" spans="1:9" x14ac:dyDescent="0.2">
      <c r="A112" s="20" t="s">
        <v>394</v>
      </c>
      <c r="B112" s="21">
        <v>261</v>
      </c>
      <c r="C112" s="22">
        <v>20.306512999999999</v>
      </c>
      <c r="D112" s="22">
        <v>31.034483000000002</v>
      </c>
      <c r="E112" s="22">
        <v>33.716475000000003</v>
      </c>
      <c r="F112" s="22">
        <v>13.409962</v>
      </c>
      <c r="G112" s="22">
        <v>1.532567</v>
      </c>
      <c r="H112" s="22">
        <v>51.340995999999997</v>
      </c>
      <c r="I112" s="22">
        <v>47.126437000000003</v>
      </c>
    </row>
    <row r="113" spans="1:9" x14ac:dyDescent="0.2">
      <c r="A113" s="9" t="s">
        <v>395</v>
      </c>
      <c r="B113" s="9"/>
      <c r="C113" s="9"/>
      <c r="D113" s="9"/>
      <c r="E113" s="9"/>
      <c r="F113" s="9"/>
      <c r="G113" s="9"/>
      <c r="H113" s="9"/>
      <c r="I113" s="9"/>
    </row>
    <row r="114" spans="1:9" x14ac:dyDescent="0.2">
      <c r="A114" s="20" t="s">
        <v>396</v>
      </c>
      <c r="B114" s="21">
        <v>329</v>
      </c>
      <c r="C114" s="22">
        <v>17.325227999999999</v>
      </c>
      <c r="D114" s="22">
        <v>36.474164000000002</v>
      </c>
      <c r="E114" s="22">
        <v>30.395136999999998</v>
      </c>
      <c r="F114" s="22">
        <v>13.677811999999999</v>
      </c>
      <c r="G114" s="22">
        <v>2.1276600000000001</v>
      </c>
      <c r="H114" s="22">
        <v>53.799391999999997</v>
      </c>
      <c r="I114" s="22">
        <v>44.072947999999997</v>
      </c>
    </row>
    <row r="115" spans="1:9" x14ac:dyDescent="0.2">
      <c r="A115" s="20" t="s">
        <v>397</v>
      </c>
      <c r="B115" s="21">
        <v>828</v>
      </c>
      <c r="C115" s="22">
        <v>15.942029</v>
      </c>
      <c r="D115" s="22">
        <v>33.454106000000003</v>
      </c>
      <c r="E115" s="22">
        <v>38.043478</v>
      </c>
      <c r="F115" s="22">
        <v>11.231884000000001</v>
      </c>
      <c r="G115" s="22">
        <v>1.3285020000000001</v>
      </c>
      <c r="H115" s="22">
        <v>49.396135000000001</v>
      </c>
      <c r="I115" s="22">
        <v>49.275362000000001</v>
      </c>
    </row>
    <row r="116" spans="1:9" x14ac:dyDescent="0.2">
      <c r="A116" s="20" t="s">
        <v>879</v>
      </c>
      <c r="B116" s="21">
        <v>499</v>
      </c>
      <c r="C116" s="22">
        <v>12.024048000000001</v>
      </c>
      <c r="D116" s="22">
        <v>33.867735000000003</v>
      </c>
      <c r="E116" s="22">
        <v>38.476953999999999</v>
      </c>
      <c r="F116" s="22">
        <v>14.829658999999999</v>
      </c>
      <c r="G116" s="22">
        <v>0.80160299999999995</v>
      </c>
      <c r="H116" s="22">
        <v>45.891784000000001</v>
      </c>
      <c r="I116" s="22">
        <v>53.306612999999999</v>
      </c>
    </row>
    <row r="117" spans="1:9" x14ac:dyDescent="0.2">
      <c r="A117" s="20" t="s">
        <v>398</v>
      </c>
      <c r="B117" s="21">
        <v>468</v>
      </c>
      <c r="C117" s="22">
        <v>13.461537999999999</v>
      </c>
      <c r="D117" s="22">
        <v>35.897435999999999</v>
      </c>
      <c r="E117" s="22">
        <v>35.470084999999997</v>
      </c>
      <c r="F117" s="22">
        <v>12.179487</v>
      </c>
      <c r="G117" s="22">
        <v>2.9914529999999999</v>
      </c>
      <c r="H117" s="22">
        <v>49.358974000000003</v>
      </c>
      <c r="I117" s="22">
        <v>47.649572999999997</v>
      </c>
    </row>
    <row r="118" spans="1:9" x14ac:dyDescent="0.2">
      <c r="A118" s="20" t="s">
        <v>399</v>
      </c>
      <c r="B118" s="21">
        <v>257</v>
      </c>
      <c r="C118" s="22">
        <v>10.505837</v>
      </c>
      <c r="D118" s="22">
        <v>29.182879</v>
      </c>
      <c r="E118" s="22">
        <v>43.968871999999998</v>
      </c>
      <c r="F118" s="22">
        <v>13.618677</v>
      </c>
      <c r="G118" s="22">
        <v>2.723735</v>
      </c>
      <c r="H118" s="22">
        <v>39.688715999999999</v>
      </c>
      <c r="I118" s="22">
        <v>57.587549000000003</v>
      </c>
    </row>
    <row r="119" spans="1:9" x14ac:dyDescent="0.2">
      <c r="A119" s="20" t="s">
        <v>400</v>
      </c>
      <c r="B119" s="21">
        <v>296</v>
      </c>
      <c r="C119" s="22">
        <v>15.878378</v>
      </c>
      <c r="D119" s="22">
        <v>37.162162000000002</v>
      </c>
      <c r="E119" s="22">
        <v>31.081081000000001</v>
      </c>
      <c r="F119" s="22">
        <v>14.527027</v>
      </c>
      <c r="G119" s="22">
        <v>1.351351</v>
      </c>
      <c r="H119" s="22">
        <v>53.040540999999997</v>
      </c>
      <c r="I119" s="22">
        <v>45.608108000000001</v>
      </c>
    </row>
    <row r="120" spans="1:9" x14ac:dyDescent="0.2">
      <c r="A120" s="9" t="s">
        <v>401</v>
      </c>
      <c r="B120" s="9"/>
      <c r="C120" s="9"/>
      <c r="D120" s="9"/>
      <c r="E120" s="9"/>
      <c r="F120" s="9"/>
      <c r="G120" s="9"/>
      <c r="H120" s="9"/>
      <c r="I120" s="9"/>
    </row>
    <row r="121" spans="1:9" x14ac:dyDescent="0.2">
      <c r="A121" s="20" t="s">
        <v>878</v>
      </c>
      <c r="B121" s="21">
        <v>116</v>
      </c>
      <c r="C121" s="22">
        <v>21.551724</v>
      </c>
      <c r="D121" s="22">
        <v>41.379309999999997</v>
      </c>
      <c r="E121" s="22">
        <v>24.137930999999998</v>
      </c>
      <c r="F121" s="22">
        <v>10.344828</v>
      </c>
      <c r="G121" s="22">
        <v>2.5862069999999999</v>
      </c>
      <c r="H121" s="22">
        <v>62.931033999999997</v>
      </c>
      <c r="I121" s="22">
        <v>34.482759000000001</v>
      </c>
    </row>
    <row r="122" spans="1:9" x14ac:dyDescent="0.2">
      <c r="A122" s="20" t="s">
        <v>402</v>
      </c>
      <c r="B122" s="21">
        <v>213</v>
      </c>
      <c r="C122" s="22">
        <v>15.023474</v>
      </c>
      <c r="D122" s="22">
        <v>33.802816999999997</v>
      </c>
      <c r="E122" s="22">
        <v>33.802816999999997</v>
      </c>
      <c r="F122" s="22">
        <v>15.492958</v>
      </c>
      <c r="G122" s="22">
        <v>1.877934</v>
      </c>
      <c r="H122" s="22">
        <v>48.826290999999998</v>
      </c>
      <c r="I122" s="22">
        <v>49.295774999999999</v>
      </c>
    </row>
    <row r="123" spans="1:9" x14ac:dyDescent="0.2">
      <c r="A123" s="20" t="s">
        <v>397</v>
      </c>
      <c r="B123" s="21">
        <v>828</v>
      </c>
      <c r="C123" s="22">
        <v>15.942029</v>
      </c>
      <c r="D123" s="22">
        <v>33.454106000000003</v>
      </c>
      <c r="E123" s="22">
        <v>38.043478</v>
      </c>
      <c r="F123" s="22">
        <v>11.231884000000001</v>
      </c>
      <c r="G123" s="22">
        <v>1.3285020000000001</v>
      </c>
      <c r="H123" s="22">
        <v>49.396135000000001</v>
      </c>
      <c r="I123" s="22">
        <v>49.275362000000001</v>
      </c>
    </row>
    <row r="124" spans="1:9" x14ac:dyDescent="0.2">
      <c r="A124" s="20" t="s">
        <v>403</v>
      </c>
      <c r="B124" s="21">
        <v>133</v>
      </c>
      <c r="C124" s="22">
        <v>11.278195</v>
      </c>
      <c r="D124" s="22">
        <v>39.097743999999999</v>
      </c>
      <c r="E124" s="22">
        <v>35.338346000000001</v>
      </c>
      <c r="F124" s="22">
        <v>13.533835</v>
      </c>
      <c r="G124" s="22">
        <v>0.75187999999999999</v>
      </c>
      <c r="H124" s="22">
        <v>50.37594</v>
      </c>
      <c r="I124" s="22">
        <v>48.87218</v>
      </c>
    </row>
    <row r="125" spans="1:9" x14ac:dyDescent="0.2">
      <c r="A125" s="20" t="s">
        <v>404</v>
      </c>
      <c r="B125" s="21">
        <v>120</v>
      </c>
      <c r="C125" s="22">
        <v>15.833333</v>
      </c>
      <c r="D125" s="22">
        <v>35</v>
      </c>
      <c r="E125" s="22">
        <v>34.166666999999997</v>
      </c>
      <c r="F125" s="22">
        <v>15</v>
      </c>
      <c r="G125" s="22">
        <v>0</v>
      </c>
      <c r="H125" s="22">
        <v>50.833333000000003</v>
      </c>
      <c r="I125" s="22">
        <v>49.166666999999997</v>
      </c>
    </row>
    <row r="126" spans="1:9" x14ac:dyDescent="0.2">
      <c r="A126" s="20" t="s">
        <v>405</v>
      </c>
      <c r="B126" s="21">
        <v>246</v>
      </c>
      <c r="C126" s="22">
        <v>10.569106</v>
      </c>
      <c r="D126" s="22">
        <v>30.487805000000002</v>
      </c>
      <c r="E126" s="22">
        <v>42.276423000000001</v>
      </c>
      <c r="F126" s="22">
        <v>15.447153999999999</v>
      </c>
      <c r="G126" s="22">
        <v>1.2195119999999999</v>
      </c>
      <c r="H126" s="22">
        <v>41.056910999999999</v>
      </c>
      <c r="I126" s="22">
        <v>57.723576999999999</v>
      </c>
    </row>
    <row r="127" spans="1:9" x14ac:dyDescent="0.2">
      <c r="A127" s="20" t="s">
        <v>398</v>
      </c>
      <c r="B127" s="21">
        <v>468</v>
      </c>
      <c r="C127" s="22">
        <v>13.461537999999999</v>
      </c>
      <c r="D127" s="22">
        <v>35.897435999999999</v>
      </c>
      <c r="E127" s="22">
        <v>35.470084999999997</v>
      </c>
      <c r="F127" s="22">
        <v>12.179487</v>
      </c>
      <c r="G127" s="22">
        <v>2.9914529999999999</v>
      </c>
      <c r="H127" s="22">
        <v>49.358974000000003</v>
      </c>
      <c r="I127" s="22">
        <v>47.649572999999997</v>
      </c>
    </row>
    <row r="128" spans="1:9" x14ac:dyDescent="0.2">
      <c r="A128" s="20" t="s">
        <v>406</v>
      </c>
      <c r="B128" s="21">
        <v>180</v>
      </c>
      <c r="C128" s="22">
        <v>11.111110999999999</v>
      </c>
      <c r="D128" s="22">
        <v>29.444444000000001</v>
      </c>
      <c r="E128" s="22">
        <v>44.444443999999997</v>
      </c>
      <c r="F128" s="22">
        <v>12.777778</v>
      </c>
      <c r="G128" s="22">
        <v>2.2222219999999999</v>
      </c>
      <c r="H128" s="22">
        <v>40.555556000000003</v>
      </c>
      <c r="I128" s="22">
        <v>57.222222000000002</v>
      </c>
    </row>
    <row r="129" spans="1:9" x14ac:dyDescent="0.2">
      <c r="A129" s="20" t="s">
        <v>407</v>
      </c>
      <c r="B129" s="21">
        <v>77</v>
      </c>
      <c r="C129" s="22">
        <v>9.0909089999999999</v>
      </c>
      <c r="D129" s="22">
        <v>28.571428999999998</v>
      </c>
      <c r="E129" s="22">
        <v>42.857143000000001</v>
      </c>
      <c r="F129" s="22">
        <v>15.584415999999999</v>
      </c>
      <c r="G129" s="22">
        <v>3.8961039999999998</v>
      </c>
      <c r="H129" s="22">
        <v>37.662337999999998</v>
      </c>
      <c r="I129" s="22">
        <v>58.441558000000001</v>
      </c>
    </row>
    <row r="130" spans="1:9" x14ac:dyDescent="0.2">
      <c r="A130" s="33" t="s">
        <v>400</v>
      </c>
      <c r="B130" s="34">
        <v>296</v>
      </c>
      <c r="C130" s="35">
        <v>15.878378</v>
      </c>
      <c r="D130" s="35">
        <v>37.162162000000002</v>
      </c>
      <c r="E130" s="35">
        <v>31.081081000000001</v>
      </c>
      <c r="F130" s="35">
        <v>14.527027</v>
      </c>
      <c r="G130" s="35">
        <v>1.351351</v>
      </c>
      <c r="H130" s="35">
        <v>53.040540999999997</v>
      </c>
      <c r="I130" s="35">
        <v>45.608108000000001</v>
      </c>
    </row>
  </sheetData>
  <phoneticPr fontId="2"/>
  <pageMargins left="0.75" right="0.75" top="1" bottom="1" header="0.5" footer="0.5"/>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648F3-FC93-49E4-9EBF-BAEBBD7A0700}">
  <dimension ref="A1:P130"/>
  <sheetViews>
    <sheetView workbookViewId="0">
      <selection activeCell="P8" sqref="P8"/>
    </sheetView>
  </sheetViews>
  <sheetFormatPr defaultColWidth="9" defaultRowHeight="12.6" x14ac:dyDescent="0.2"/>
  <cols>
    <col min="1" max="1" width="43" style="12" bestFit="1" customWidth="1"/>
    <col min="2" max="257" width="7.6640625" style="12" customWidth="1"/>
    <col min="258" max="16384" width="9" style="12"/>
  </cols>
  <sheetData>
    <row r="1" spans="1:16" x14ac:dyDescent="0.2">
      <c r="A1" s="11" t="s">
        <v>3</v>
      </c>
      <c r="B1" s="7"/>
    </row>
    <row r="2" spans="1:16" x14ac:dyDescent="0.2">
      <c r="A2" s="15" t="str">
        <f xml:space="preserve"> HYPERLINK("#'目次'!B36","[30]")</f>
        <v>[30]</v>
      </c>
      <c r="B2" s="23" t="s">
        <v>334</v>
      </c>
    </row>
    <row r="3" spans="1:16" x14ac:dyDescent="0.2">
      <c r="A3" s="7" t="s">
        <v>3</v>
      </c>
      <c r="B3" s="8" t="s">
        <v>35</v>
      </c>
    </row>
    <row r="4" spans="1:16" x14ac:dyDescent="0.2">
      <c r="A4" s="7" t="s">
        <v>3</v>
      </c>
      <c r="B4" s="8" t="s">
        <v>34</v>
      </c>
    </row>
    <row r="5" spans="1:16" s="18" customFormat="1" ht="113.4" x14ac:dyDescent="0.2">
      <c r="A5" s="16" t="s">
        <v>3</v>
      </c>
      <c r="B5" s="17" t="s">
        <v>335</v>
      </c>
      <c r="C5" s="17" t="s">
        <v>202</v>
      </c>
      <c r="D5" s="17" t="s">
        <v>203</v>
      </c>
      <c r="E5" s="17" t="s">
        <v>204</v>
      </c>
      <c r="F5" s="17" t="s">
        <v>205</v>
      </c>
      <c r="G5" s="17" t="s">
        <v>206</v>
      </c>
      <c r="H5" s="17" t="s">
        <v>207</v>
      </c>
      <c r="I5" s="17" t="s">
        <v>208</v>
      </c>
      <c r="J5" s="17" t="s">
        <v>209</v>
      </c>
      <c r="K5" s="17" t="s">
        <v>210</v>
      </c>
      <c r="L5" s="17" t="s">
        <v>211</v>
      </c>
      <c r="M5" s="17" t="s">
        <v>387</v>
      </c>
      <c r="N5" s="49" t="s">
        <v>882</v>
      </c>
      <c r="O5" s="17" t="s">
        <v>495</v>
      </c>
      <c r="P5" s="17" t="s">
        <v>366</v>
      </c>
    </row>
    <row r="6" spans="1:16" x14ac:dyDescent="0.2">
      <c r="A6" s="19" t="s">
        <v>338</v>
      </c>
      <c r="B6" s="10">
        <v>2677</v>
      </c>
      <c r="C6" s="13">
        <v>15.875980999999999</v>
      </c>
      <c r="D6" s="13">
        <v>30.295106000000001</v>
      </c>
      <c r="E6" s="13">
        <v>7.7325359999999996</v>
      </c>
      <c r="F6" s="13">
        <v>5.7527080000000002</v>
      </c>
      <c r="G6" s="13">
        <v>11.878969</v>
      </c>
      <c r="H6" s="13">
        <v>7.5831150000000003</v>
      </c>
      <c r="I6" s="13">
        <v>2.9510649999999998</v>
      </c>
      <c r="J6" s="13">
        <v>2.5401570000000002</v>
      </c>
      <c r="K6" s="13">
        <v>21.890176</v>
      </c>
      <c r="L6" s="13">
        <v>10.310048999999999</v>
      </c>
      <c r="M6" s="13">
        <v>7.3589840000000004</v>
      </c>
      <c r="N6" s="13">
        <v>63.205080000000002</v>
      </c>
      <c r="O6" s="13">
        <v>35.263354999999997</v>
      </c>
      <c r="P6" s="13">
        <v>1.5315650000000001</v>
      </c>
    </row>
    <row r="7" spans="1:16" x14ac:dyDescent="0.2">
      <c r="A7" s="9" t="s">
        <v>339</v>
      </c>
      <c r="B7" s="9"/>
      <c r="C7" s="9"/>
      <c r="D7" s="9"/>
      <c r="E7" s="9"/>
      <c r="F7" s="9"/>
      <c r="G7" s="9"/>
      <c r="H7" s="9"/>
      <c r="I7" s="9"/>
      <c r="J7" s="9"/>
      <c r="K7" s="9"/>
      <c r="L7" s="9"/>
      <c r="M7" s="9"/>
      <c r="N7" s="9"/>
      <c r="O7" s="9"/>
      <c r="P7" s="9"/>
    </row>
    <row r="8" spans="1:16" x14ac:dyDescent="0.2">
      <c r="A8" s="20" t="s">
        <v>340</v>
      </c>
      <c r="B8" s="21">
        <v>1277</v>
      </c>
      <c r="C8" s="22">
        <v>13.782302</v>
      </c>
      <c r="D8" s="22">
        <v>29.522317999999999</v>
      </c>
      <c r="E8" s="22">
        <v>9.0054820000000007</v>
      </c>
      <c r="F8" s="22">
        <v>6.734534</v>
      </c>
      <c r="G8" s="22">
        <v>16.209866999999999</v>
      </c>
      <c r="H8" s="22">
        <v>10.571652</v>
      </c>
      <c r="I8" s="22">
        <v>2.5841820000000002</v>
      </c>
      <c r="J8" s="22">
        <v>2.1143299999999998</v>
      </c>
      <c r="K8" s="22">
        <v>24.980422999999998</v>
      </c>
      <c r="L8" s="22">
        <v>13.155834</v>
      </c>
      <c r="M8" s="22">
        <v>8.3007050000000007</v>
      </c>
      <c r="N8" s="22">
        <v>65.465935999999999</v>
      </c>
      <c r="O8" s="22">
        <v>33.281128000000002</v>
      </c>
      <c r="P8" s="22">
        <v>1.252937</v>
      </c>
    </row>
    <row r="9" spans="1:16" x14ac:dyDescent="0.2">
      <c r="A9" s="20" t="s">
        <v>341</v>
      </c>
      <c r="B9" s="21">
        <v>1400</v>
      </c>
      <c r="C9" s="22">
        <v>17.785713999999999</v>
      </c>
      <c r="D9" s="22">
        <v>31</v>
      </c>
      <c r="E9" s="22">
        <v>6.5714290000000002</v>
      </c>
      <c r="F9" s="22">
        <v>4.8571429999999998</v>
      </c>
      <c r="G9" s="22">
        <v>7.9285709999999998</v>
      </c>
      <c r="H9" s="22">
        <v>4.8571429999999998</v>
      </c>
      <c r="I9" s="22">
        <v>3.285714</v>
      </c>
      <c r="J9" s="22">
        <v>2.9285709999999998</v>
      </c>
      <c r="K9" s="22">
        <v>19.071428999999998</v>
      </c>
      <c r="L9" s="22">
        <v>7.7142860000000004</v>
      </c>
      <c r="M9" s="22">
        <v>6.5</v>
      </c>
      <c r="N9" s="22">
        <v>61.142856999999999</v>
      </c>
      <c r="O9" s="22">
        <v>37.071429000000002</v>
      </c>
      <c r="P9" s="22">
        <v>1.785714</v>
      </c>
    </row>
    <row r="10" spans="1:16" x14ac:dyDescent="0.2">
      <c r="A10" s="9" t="s">
        <v>342</v>
      </c>
      <c r="B10" s="9"/>
      <c r="C10" s="9"/>
      <c r="D10" s="9"/>
      <c r="E10" s="9"/>
      <c r="F10" s="9"/>
      <c r="G10" s="9"/>
      <c r="H10" s="9"/>
      <c r="I10" s="9"/>
      <c r="J10" s="9"/>
      <c r="K10" s="9"/>
      <c r="L10" s="9"/>
      <c r="M10" s="9"/>
      <c r="N10" s="9"/>
      <c r="O10" s="9"/>
      <c r="P10" s="9"/>
    </row>
    <row r="11" spans="1:16" x14ac:dyDescent="0.2">
      <c r="A11" s="20" t="s">
        <v>343</v>
      </c>
      <c r="B11" s="21">
        <v>610</v>
      </c>
      <c r="C11" s="22">
        <v>16.721311</v>
      </c>
      <c r="D11" s="22">
        <v>29.180327999999999</v>
      </c>
      <c r="E11" s="22">
        <v>6.5573769999999998</v>
      </c>
      <c r="F11" s="22">
        <v>6.5573769999999998</v>
      </c>
      <c r="G11" s="22">
        <v>13.606557</v>
      </c>
      <c r="H11" s="22">
        <v>5.7377050000000001</v>
      </c>
      <c r="I11" s="22">
        <v>3.114754</v>
      </c>
      <c r="J11" s="22">
        <v>3.606557</v>
      </c>
      <c r="K11" s="22">
        <v>23.114754000000001</v>
      </c>
      <c r="L11" s="22">
        <v>11.639343999999999</v>
      </c>
      <c r="M11" s="22">
        <v>7.2131150000000002</v>
      </c>
      <c r="N11" s="22">
        <v>66.229507999999996</v>
      </c>
      <c r="O11" s="22">
        <v>33.114753999999998</v>
      </c>
      <c r="P11" s="22">
        <v>0.65573800000000004</v>
      </c>
    </row>
    <row r="12" spans="1:16" x14ac:dyDescent="0.2">
      <c r="A12" s="20" t="s">
        <v>344</v>
      </c>
      <c r="B12" s="21">
        <v>755</v>
      </c>
      <c r="C12" s="22">
        <v>16.556291000000002</v>
      </c>
      <c r="D12" s="22">
        <v>30.993376999999999</v>
      </c>
      <c r="E12" s="22">
        <v>8.3443710000000006</v>
      </c>
      <c r="F12" s="22">
        <v>7.0198679999999998</v>
      </c>
      <c r="G12" s="22">
        <v>12.847682000000001</v>
      </c>
      <c r="H12" s="22">
        <v>10.198675</v>
      </c>
      <c r="I12" s="22">
        <v>2.516556</v>
      </c>
      <c r="J12" s="22">
        <v>3.9735100000000001</v>
      </c>
      <c r="K12" s="22">
        <v>22.384105999999999</v>
      </c>
      <c r="L12" s="22">
        <v>11.920529999999999</v>
      </c>
      <c r="M12" s="22">
        <v>8.2119210000000002</v>
      </c>
      <c r="N12" s="22">
        <v>65.430464000000001</v>
      </c>
      <c r="O12" s="22">
        <v>33.245032999999999</v>
      </c>
      <c r="P12" s="22">
        <v>1.324503</v>
      </c>
    </row>
    <row r="13" spans="1:16" x14ac:dyDescent="0.2">
      <c r="A13" s="20" t="s">
        <v>345</v>
      </c>
      <c r="B13" s="21">
        <v>601</v>
      </c>
      <c r="C13" s="22">
        <v>17.138103000000001</v>
      </c>
      <c r="D13" s="22">
        <v>32.279533999999998</v>
      </c>
      <c r="E13" s="22">
        <v>7.9866890000000001</v>
      </c>
      <c r="F13" s="22">
        <v>5.1580700000000004</v>
      </c>
      <c r="G13" s="22">
        <v>12.312811999999999</v>
      </c>
      <c r="H13" s="22">
        <v>7.8202999999999996</v>
      </c>
      <c r="I13" s="22">
        <v>2.8286190000000002</v>
      </c>
      <c r="J13" s="22">
        <v>1.996672</v>
      </c>
      <c r="K13" s="22">
        <v>23.627288</v>
      </c>
      <c r="L13" s="22">
        <v>11.314476000000001</v>
      </c>
      <c r="M13" s="22">
        <v>6.489185</v>
      </c>
      <c r="N13" s="22">
        <v>64.891846999999999</v>
      </c>
      <c r="O13" s="22">
        <v>33.111480999999998</v>
      </c>
      <c r="P13" s="22">
        <v>1.996672</v>
      </c>
    </row>
    <row r="14" spans="1:16" x14ac:dyDescent="0.2">
      <c r="A14" s="20" t="s">
        <v>346</v>
      </c>
      <c r="B14" s="21">
        <v>425</v>
      </c>
      <c r="C14" s="22">
        <v>14.117647</v>
      </c>
      <c r="D14" s="22">
        <v>32.235294000000003</v>
      </c>
      <c r="E14" s="22">
        <v>8.7058820000000008</v>
      </c>
      <c r="F14" s="22">
        <v>4.2352939999999997</v>
      </c>
      <c r="G14" s="22">
        <v>9.8823530000000002</v>
      </c>
      <c r="H14" s="22">
        <v>7.2941180000000001</v>
      </c>
      <c r="I14" s="22">
        <v>4</v>
      </c>
      <c r="J14" s="22">
        <v>0.70588200000000001</v>
      </c>
      <c r="K14" s="22">
        <v>23.294118000000001</v>
      </c>
      <c r="L14" s="22">
        <v>8.9411760000000005</v>
      </c>
      <c r="M14" s="22">
        <v>7.2941180000000001</v>
      </c>
      <c r="N14" s="22">
        <v>63.294117999999997</v>
      </c>
      <c r="O14" s="22">
        <v>34.117646999999998</v>
      </c>
      <c r="P14" s="22">
        <v>2.5882350000000001</v>
      </c>
    </row>
    <row r="15" spans="1:16" x14ac:dyDescent="0.2">
      <c r="A15" s="20" t="s">
        <v>347</v>
      </c>
      <c r="B15" s="21">
        <v>217</v>
      </c>
      <c r="C15" s="22">
        <v>11.520737</v>
      </c>
      <c r="D15" s="22">
        <v>26.267281000000001</v>
      </c>
      <c r="E15" s="22">
        <v>8.2949310000000001</v>
      </c>
      <c r="F15" s="22">
        <v>5.0691240000000004</v>
      </c>
      <c r="G15" s="22">
        <v>9.6774190000000004</v>
      </c>
      <c r="H15" s="22">
        <v>5.529954</v>
      </c>
      <c r="I15" s="22">
        <v>1.843318</v>
      </c>
      <c r="J15" s="22">
        <v>0.46082899999999999</v>
      </c>
      <c r="K15" s="22">
        <v>12.903226</v>
      </c>
      <c r="L15" s="22">
        <v>4.1474650000000004</v>
      </c>
      <c r="M15" s="22">
        <v>8.7557600000000004</v>
      </c>
      <c r="N15" s="22">
        <v>48.387096999999997</v>
      </c>
      <c r="O15" s="22">
        <v>49.769584999999999</v>
      </c>
      <c r="P15" s="22">
        <v>1.843318</v>
      </c>
    </row>
    <row r="16" spans="1:16" x14ac:dyDescent="0.2">
      <c r="A16" s="20" t="s">
        <v>348</v>
      </c>
      <c r="B16" s="21">
        <v>56</v>
      </c>
      <c r="C16" s="22">
        <v>14.285714</v>
      </c>
      <c r="D16" s="22">
        <v>17.857143000000001</v>
      </c>
      <c r="E16" s="22">
        <v>1.785714</v>
      </c>
      <c r="F16" s="22">
        <v>1.785714</v>
      </c>
      <c r="G16" s="22">
        <v>1.785714</v>
      </c>
      <c r="H16" s="22">
        <v>1.785714</v>
      </c>
      <c r="I16" s="22">
        <v>3.5714290000000002</v>
      </c>
      <c r="J16" s="22">
        <v>0</v>
      </c>
      <c r="K16" s="22">
        <v>10.714286</v>
      </c>
      <c r="L16" s="22">
        <v>0</v>
      </c>
      <c r="M16" s="22">
        <v>1.785714</v>
      </c>
      <c r="N16" s="22">
        <v>42.857143000000001</v>
      </c>
      <c r="O16" s="22">
        <v>57.142856999999999</v>
      </c>
      <c r="P16" s="22">
        <v>0</v>
      </c>
    </row>
    <row r="17" spans="1:16" x14ac:dyDescent="0.2">
      <c r="A17" s="20" t="s">
        <v>349</v>
      </c>
      <c r="B17" s="21">
        <v>13</v>
      </c>
      <c r="C17" s="22">
        <v>15.384615</v>
      </c>
      <c r="D17" s="22">
        <v>7.6923079999999997</v>
      </c>
      <c r="E17" s="22">
        <v>0</v>
      </c>
      <c r="F17" s="22">
        <v>0</v>
      </c>
      <c r="G17" s="22">
        <v>0</v>
      </c>
      <c r="H17" s="22">
        <v>0</v>
      </c>
      <c r="I17" s="22">
        <v>7.6923079999999997</v>
      </c>
      <c r="J17" s="22">
        <v>0</v>
      </c>
      <c r="K17" s="22">
        <v>7.6923079999999997</v>
      </c>
      <c r="L17" s="22">
        <v>0</v>
      </c>
      <c r="M17" s="22">
        <v>7.6923079999999997</v>
      </c>
      <c r="N17" s="22">
        <v>46.153846000000001</v>
      </c>
      <c r="O17" s="22">
        <v>53.846153999999999</v>
      </c>
      <c r="P17" s="22">
        <v>0</v>
      </c>
    </row>
    <row r="18" spans="1:16" x14ac:dyDescent="0.2">
      <c r="A18" s="20" t="s">
        <v>350</v>
      </c>
      <c r="B18" s="21">
        <v>1365</v>
      </c>
      <c r="C18" s="22">
        <v>16.630037000000002</v>
      </c>
      <c r="D18" s="22">
        <v>30.183150000000001</v>
      </c>
      <c r="E18" s="22">
        <v>7.5457879999999999</v>
      </c>
      <c r="F18" s="22">
        <v>6.8131870000000001</v>
      </c>
      <c r="G18" s="22">
        <v>13.186813000000001</v>
      </c>
      <c r="H18" s="22">
        <v>8.2051280000000002</v>
      </c>
      <c r="I18" s="22">
        <v>2.7838829999999999</v>
      </c>
      <c r="J18" s="22">
        <v>3.8095240000000001</v>
      </c>
      <c r="K18" s="22">
        <v>22.710622999999998</v>
      </c>
      <c r="L18" s="22">
        <v>11.794872</v>
      </c>
      <c r="M18" s="22">
        <v>7.765568</v>
      </c>
      <c r="N18" s="22">
        <v>65.787546000000006</v>
      </c>
      <c r="O18" s="22">
        <v>33.186813000000001</v>
      </c>
      <c r="P18" s="22">
        <v>1.025641</v>
      </c>
    </row>
    <row r="19" spans="1:16" x14ac:dyDescent="0.2">
      <c r="A19" s="20" t="s">
        <v>351</v>
      </c>
      <c r="B19" s="21">
        <v>1026</v>
      </c>
      <c r="C19" s="22">
        <v>15.886939999999999</v>
      </c>
      <c r="D19" s="22">
        <v>32.261209000000001</v>
      </c>
      <c r="E19" s="22">
        <v>8.2845999999999993</v>
      </c>
      <c r="F19" s="22">
        <v>4.7758279999999997</v>
      </c>
      <c r="G19" s="22">
        <v>11.306043000000001</v>
      </c>
      <c r="H19" s="22">
        <v>7.6023389999999997</v>
      </c>
      <c r="I19" s="22">
        <v>3.3138399999999999</v>
      </c>
      <c r="J19" s="22">
        <v>1.4619880000000001</v>
      </c>
      <c r="K19" s="22">
        <v>23.489279</v>
      </c>
      <c r="L19" s="22">
        <v>10.331384</v>
      </c>
      <c r="M19" s="22">
        <v>6.8226120000000003</v>
      </c>
      <c r="N19" s="22">
        <v>64.230018999999999</v>
      </c>
      <c r="O19" s="22">
        <v>33.528264999999998</v>
      </c>
      <c r="P19" s="22">
        <v>2.2417150000000001</v>
      </c>
    </row>
    <row r="20" spans="1:16" x14ac:dyDescent="0.2">
      <c r="A20" s="20" t="s">
        <v>352</v>
      </c>
      <c r="B20" s="21">
        <v>286</v>
      </c>
      <c r="C20" s="22">
        <v>12.237762</v>
      </c>
      <c r="D20" s="22">
        <v>23.776223999999999</v>
      </c>
      <c r="E20" s="22">
        <v>6.643357</v>
      </c>
      <c r="F20" s="22">
        <v>4.1958039999999999</v>
      </c>
      <c r="G20" s="22">
        <v>7.6923079999999997</v>
      </c>
      <c r="H20" s="22">
        <v>4.5454549999999996</v>
      </c>
      <c r="I20" s="22">
        <v>2.4475519999999999</v>
      </c>
      <c r="J20" s="22">
        <v>0.34965000000000002</v>
      </c>
      <c r="K20" s="22">
        <v>12.237762</v>
      </c>
      <c r="L20" s="22">
        <v>3.1468530000000001</v>
      </c>
      <c r="M20" s="22">
        <v>7.342657</v>
      </c>
      <c r="N20" s="22">
        <v>47.202796999999997</v>
      </c>
      <c r="O20" s="22">
        <v>51.398600999999999</v>
      </c>
      <c r="P20" s="22">
        <v>1.398601</v>
      </c>
    </row>
    <row r="21" spans="1:16" x14ac:dyDescent="0.2">
      <c r="A21" s="20" t="s">
        <v>353</v>
      </c>
      <c r="B21" s="21">
        <v>1312</v>
      </c>
      <c r="C21" s="22">
        <v>15.091462999999999</v>
      </c>
      <c r="D21" s="22">
        <v>30.411584999999999</v>
      </c>
      <c r="E21" s="22">
        <v>7.9268289999999997</v>
      </c>
      <c r="F21" s="22">
        <v>4.6493900000000004</v>
      </c>
      <c r="G21" s="22">
        <v>10.518293</v>
      </c>
      <c r="H21" s="22">
        <v>6.9359760000000001</v>
      </c>
      <c r="I21" s="22">
        <v>3.125</v>
      </c>
      <c r="J21" s="22">
        <v>1.2195119999999999</v>
      </c>
      <c r="K21" s="22">
        <v>21.036584999999999</v>
      </c>
      <c r="L21" s="22">
        <v>8.7652439999999991</v>
      </c>
      <c r="M21" s="22">
        <v>6.9359760000000001</v>
      </c>
      <c r="N21" s="22">
        <v>60.518293</v>
      </c>
      <c r="O21" s="22">
        <v>37.423780000000001</v>
      </c>
      <c r="P21" s="22">
        <v>2.0579269999999998</v>
      </c>
    </row>
    <row r="22" spans="1:16" x14ac:dyDescent="0.2">
      <c r="A22" s="9" t="s">
        <v>354</v>
      </c>
      <c r="B22" s="10">
        <v>298</v>
      </c>
      <c r="C22" s="13">
        <v>11.409395999999999</v>
      </c>
      <c r="D22" s="13">
        <v>28.859059999999999</v>
      </c>
      <c r="E22" s="13">
        <v>8.3892620000000004</v>
      </c>
      <c r="F22" s="13">
        <v>8.7248319999999993</v>
      </c>
      <c r="G22" s="13">
        <v>16.107382999999999</v>
      </c>
      <c r="H22" s="13">
        <v>8.0536910000000006</v>
      </c>
      <c r="I22" s="13">
        <v>1.0067109999999999</v>
      </c>
      <c r="J22" s="13">
        <v>2.013423</v>
      </c>
      <c r="K22" s="13">
        <v>23.154361999999999</v>
      </c>
      <c r="L22" s="13">
        <v>14.093959999999999</v>
      </c>
      <c r="M22" s="13">
        <v>8.7248319999999993</v>
      </c>
      <c r="N22" s="13">
        <v>65.771811999999997</v>
      </c>
      <c r="O22" s="13">
        <v>33.557046999999997</v>
      </c>
      <c r="P22" s="13">
        <v>0.67114099999999999</v>
      </c>
    </row>
    <row r="23" spans="1:16" x14ac:dyDescent="0.2">
      <c r="A23" s="20" t="s">
        <v>344</v>
      </c>
      <c r="B23" s="21">
        <v>388</v>
      </c>
      <c r="C23" s="22">
        <v>12.886597999999999</v>
      </c>
      <c r="D23" s="22">
        <v>28.350515000000001</v>
      </c>
      <c r="E23" s="22">
        <v>8.7628869999999992</v>
      </c>
      <c r="F23" s="22">
        <v>7.474227</v>
      </c>
      <c r="G23" s="22">
        <v>16.494845000000002</v>
      </c>
      <c r="H23" s="22">
        <v>12.628866</v>
      </c>
      <c r="I23" s="22">
        <v>1.546392</v>
      </c>
      <c r="J23" s="22">
        <v>3.608247</v>
      </c>
      <c r="K23" s="22">
        <v>25.257732000000001</v>
      </c>
      <c r="L23" s="22">
        <v>14.43299</v>
      </c>
      <c r="M23" s="22">
        <v>8.5051550000000002</v>
      </c>
      <c r="N23" s="22">
        <v>65.206186000000002</v>
      </c>
      <c r="O23" s="22">
        <v>34.020619000000003</v>
      </c>
      <c r="P23" s="22">
        <v>0.77319599999999999</v>
      </c>
    </row>
    <row r="24" spans="1:16" x14ac:dyDescent="0.2">
      <c r="A24" s="20" t="s">
        <v>345</v>
      </c>
      <c r="B24" s="21">
        <v>299</v>
      </c>
      <c r="C24" s="22">
        <v>19.063545000000001</v>
      </c>
      <c r="D24" s="22">
        <v>31.103679</v>
      </c>
      <c r="E24" s="22">
        <v>8.3612040000000007</v>
      </c>
      <c r="F24" s="22">
        <v>5.3511709999999999</v>
      </c>
      <c r="G24" s="22">
        <v>19.063545000000001</v>
      </c>
      <c r="H24" s="22">
        <v>11.036789000000001</v>
      </c>
      <c r="I24" s="22">
        <v>2.6755849999999999</v>
      </c>
      <c r="J24" s="22">
        <v>2.0066890000000002</v>
      </c>
      <c r="K24" s="22">
        <v>27.424748999999998</v>
      </c>
      <c r="L24" s="22">
        <v>15.719063999999999</v>
      </c>
      <c r="M24" s="22">
        <v>7.0234110000000003</v>
      </c>
      <c r="N24" s="22">
        <v>68.896321</v>
      </c>
      <c r="O24" s="22">
        <v>29.765885999999998</v>
      </c>
      <c r="P24" s="22">
        <v>1.337793</v>
      </c>
    </row>
    <row r="25" spans="1:16" x14ac:dyDescent="0.2">
      <c r="A25" s="20" t="s">
        <v>346</v>
      </c>
      <c r="B25" s="21">
        <v>192</v>
      </c>
      <c r="C25" s="22">
        <v>10.9375</v>
      </c>
      <c r="D25" s="22">
        <v>33.854166999999997</v>
      </c>
      <c r="E25" s="22">
        <v>12.5</v>
      </c>
      <c r="F25" s="22">
        <v>6.25</v>
      </c>
      <c r="G25" s="22">
        <v>13.541667</v>
      </c>
      <c r="H25" s="22">
        <v>11.979167</v>
      </c>
      <c r="I25" s="22">
        <v>5.2083329999999997</v>
      </c>
      <c r="J25" s="22">
        <v>0.52083299999999999</v>
      </c>
      <c r="K25" s="22">
        <v>28.645833</v>
      </c>
      <c r="L25" s="22">
        <v>9.8958329999999997</v>
      </c>
      <c r="M25" s="22">
        <v>10.416667</v>
      </c>
      <c r="N25" s="22">
        <v>68.75</v>
      </c>
      <c r="O25" s="22">
        <v>28.645833</v>
      </c>
      <c r="P25" s="22">
        <v>2.6041669999999999</v>
      </c>
    </row>
    <row r="26" spans="1:16" x14ac:dyDescent="0.2">
      <c r="A26" s="20" t="s">
        <v>347</v>
      </c>
      <c r="B26" s="21">
        <v>77</v>
      </c>
      <c r="C26" s="22">
        <v>16.883116999999999</v>
      </c>
      <c r="D26" s="22">
        <v>24.675325000000001</v>
      </c>
      <c r="E26" s="22">
        <v>9.0909089999999999</v>
      </c>
      <c r="F26" s="22">
        <v>2.5974029999999999</v>
      </c>
      <c r="G26" s="22">
        <v>14.285714</v>
      </c>
      <c r="H26" s="22">
        <v>7.7922079999999996</v>
      </c>
      <c r="I26" s="22">
        <v>3.8961039999999998</v>
      </c>
      <c r="J26" s="22">
        <v>0</v>
      </c>
      <c r="K26" s="22">
        <v>12.987012999999999</v>
      </c>
      <c r="L26" s="22">
        <v>5.1948049999999997</v>
      </c>
      <c r="M26" s="22">
        <v>7.7922079999999996</v>
      </c>
      <c r="N26" s="22">
        <v>48.051948000000003</v>
      </c>
      <c r="O26" s="22">
        <v>49.350648999999997</v>
      </c>
      <c r="P26" s="22">
        <v>2.5974029999999999</v>
      </c>
    </row>
    <row r="27" spans="1:16" x14ac:dyDescent="0.2">
      <c r="A27" s="20" t="s">
        <v>348</v>
      </c>
      <c r="B27" s="21">
        <v>19</v>
      </c>
      <c r="C27" s="22">
        <v>5.2631579999999998</v>
      </c>
      <c r="D27" s="22">
        <v>21.052631999999999</v>
      </c>
      <c r="E27" s="22">
        <v>0</v>
      </c>
      <c r="F27" s="22">
        <v>5.2631579999999998</v>
      </c>
      <c r="G27" s="22">
        <v>5.2631579999999998</v>
      </c>
      <c r="H27" s="22">
        <v>0</v>
      </c>
      <c r="I27" s="22">
        <v>10.526316</v>
      </c>
      <c r="J27" s="22">
        <v>0</v>
      </c>
      <c r="K27" s="22">
        <v>21.052631999999999</v>
      </c>
      <c r="L27" s="22">
        <v>0</v>
      </c>
      <c r="M27" s="22">
        <v>0</v>
      </c>
      <c r="N27" s="22">
        <v>52.631579000000002</v>
      </c>
      <c r="O27" s="22">
        <v>47.368420999999998</v>
      </c>
      <c r="P27" s="22">
        <v>0</v>
      </c>
    </row>
    <row r="28" spans="1:16" x14ac:dyDescent="0.2">
      <c r="A28" s="20" t="s">
        <v>349</v>
      </c>
      <c r="B28" s="21">
        <v>4</v>
      </c>
      <c r="C28" s="22">
        <v>0</v>
      </c>
      <c r="D28" s="22">
        <v>0</v>
      </c>
      <c r="E28" s="22">
        <v>0</v>
      </c>
      <c r="F28" s="22">
        <v>0</v>
      </c>
      <c r="G28" s="22">
        <v>0</v>
      </c>
      <c r="H28" s="22">
        <v>0</v>
      </c>
      <c r="I28" s="22">
        <v>25</v>
      </c>
      <c r="J28" s="22">
        <v>0</v>
      </c>
      <c r="K28" s="22">
        <v>25</v>
      </c>
      <c r="L28" s="22">
        <v>0</v>
      </c>
      <c r="M28" s="22">
        <v>0</v>
      </c>
      <c r="N28" s="22">
        <v>50</v>
      </c>
      <c r="O28" s="22">
        <v>50</v>
      </c>
      <c r="P28" s="22">
        <v>0</v>
      </c>
    </row>
    <row r="29" spans="1:16" x14ac:dyDescent="0.2">
      <c r="A29" s="20" t="s">
        <v>350</v>
      </c>
      <c r="B29" s="21">
        <v>686</v>
      </c>
      <c r="C29" s="22">
        <v>12.244897999999999</v>
      </c>
      <c r="D29" s="22">
        <v>28.571428999999998</v>
      </c>
      <c r="E29" s="22">
        <v>8.6005830000000003</v>
      </c>
      <c r="F29" s="22">
        <v>8.017493</v>
      </c>
      <c r="G29" s="22">
        <v>16.326530999999999</v>
      </c>
      <c r="H29" s="22">
        <v>10.641399</v>
      </c>
      <c r="I29" s="22">
        <v>1.3119529999999999</v>
      </c>
      <c r="J29" s="22">
        <v>2.9154520000000002</v>
      </c>
      <c r="K29" s="22">
        <v>24.344023</v>
      </c>
      <c r="L29" s="22">
        <v>14.285714</v>
      </c>
      <c r="M29" s="22">
        <v>8.6005830000000003</v>
      </c>
      <c r="N29" s="22">
        <v>65.451894999999993</v>
      </c>
      <c r="O29" s="22">
        <v>33.819242000000003</v>
      </c>
      <c r="P29" s="22">
        <v>0.72886300000000004</v>
      </c>
    </row>
    <row r="30" spans="1:16" x14ac:dyDescent="0.2">
      <c r="A30" s="20" t="s">
        <v>351</v>
      </c>
      <c r="B30" s="21">
        <v>491</v>
      </c>
      <c r="C30" s="22">
        <v>15.885947</v>
      </c>
      <c r="D30" s="22">
        <v>32.179226</v>
      </c>
      <c r="E30" s="22">
        <v>9.9796329999999998</v>
      </c>
      <c r="F30" s="22">
        <v>5.7026479999999999</v>
      </c>
      <c r="G30" s="22">
        <v>16.904277</v>
      </c>
      <c r="H30" s="22">
        <v>11.405295000000001</v>
      </c>
      <c r="I30" s="22">
        <v>3.665988</v>
      </c>
      <c r="J30" s="22">
        <v>1.425662</v>
      </c>
      <c r="K30" s="22">
        <v>27.902239999999999</v>
      </c>
      <c r="L30" s="22">
        <v>13.441955</v>
      </c>
      <c r="M30" s="22">
        <v>8.3503050000000005</v>
      </c>
      <c r="N30" s="22">
        <v>68.839104000000006</v>
      </c>
      <c r="O30" s="22">
        <v>29.327902000000002</v>
      </c>
      <c r="P30" s="22">
        <v>1.832994</v>
      </c>
    </row>
    <row r="31" spans="1:16" x14ac:dyDescent="0.2">
      <c r="A31" s="20" t="s">
        <v>352</v>
      </c>
      <c r="B31" s="21">
        <v>100</v>
      </c>
      <c r="C31" s="22">
        <v>14</v>
      </c>
      <c r="D31" s="22">
        <v>23</v>
      </c>
      <c r="E31" s="22">
        <v>7</v>
      </c>
      <c r="F31" s="22">
        <v>3</v>
      </c>
      <c r="G31" s="22">
        <v>12</v>
      </c>
      <c r="H31" s="22">
        <v>6</v>
      </c>
      <c r="I31" s="22">
        <v>6</v>
      </c>
      <c r="J31" s="22">
        <v>0</v>
      </c>
      <c r="K31" s="22">
        <v>15</v>
      </c>
      <c r="L31" s="22">
        <v>4</v>
      </c>
      <c r="M31" s="22">
        <v>6</v>
      </c>
      <c r="N31" s="22">
        <v>49</v>
      </c>
      <c r="O31" s="22">
        <v>49</v>
      </c>
      <c r="P31" s="22">
        <v>2</v>
      </c>
    </row>
    <row r="32" spans="1:16" x14ac:dyDescent="0.2">
      <c r="A32" s="20" t="s">
        <v>353</v>
      </c>
      <c r="B32" s="21">
        <v>591</v>
      </c>
      <c r="C32" s="22">
        <v>15.566836</v>
      </c>
      <c r="D32" s="22">
        <v>30.626058</v>
      </c>
      <c r="E32" s="22">
        <v>9.4754649999999998</v>
      </c>
      <c r="F32" s="22">
        <v>5.2453469999999998</v>
      </c>
      <c r="G32" s="22">
        <v>16.074449999999999</v>
      </c>
      <c r="H32" s="22">
        <v>10.490694</v>
      </c>
      <c r="I32" s="22">
        <v>4.0609140000000004</v>
      </c>
      <c r="J32" s="22">
        <v>1.1844330000000001</v>
      </c>
      <c r="K32" s="22">
        <v>25.71912</v>
      </c>
      <c r="L32" s="22">
        <v>11.844332</v>
      </c>
      <c r="M32" s="22">
        <v>7.952623</v>
      </c>
      <c r="N32" s="22">
        <v>65.482234000000005</v>
      </c>
      <c r="O32" s="22">
        <v>32.656514000000001</v>
      </c>
      <c r="P32" s="22">
        <v>1.8612519999999999</v>
      </c>
    </row>
    <row r="33" spans="1:16" x14ac:dyDescent="0.2">
      <c r="A33" s="9" t="s">
        <v>355</v>
      </c>
      <c r="B33" s="10">
        <v>312</v>
      </c>
      <c r="C33" s="13">
        <v>21.794872000000002</v>
      </c>
      <c r="D33" s="13">
        <v>29.487179000000001</v>
      </c>
      <c r="E33" s="13">
        <v>4.8076920000000003</v>
      </c>
      <c r="F33" s="13">
        <v>4.4871790000000003</v>
      </c>
      <c r="G33" s="13">
        <v>11.217949000000001</v>
      </c>
      <c r="H33" s="13">
        <v>3.5256409999999998</v>
      </c>
      <c r="I33" s="13">
        <v>5.1282050000000003</v>
      </c>
      <c r="J33" s="13">
        <v>5.1282050000000003</v>
      </c>
      <c r="K33" s="13">
        <v>23.076923000000001</v>
      </c>
      <c r="L33" s="13">
        <v>9.2948719999999998</v>
      </c>
      <c r="M33" s="13">
        <v>5.7692310000000004</v>
      </c>
      <c r="N33" s="13">
        <v>66.666667000000004</v>
      </c>
      <c r="O33" s="13">
        <v>32.692307999999997</v>
      </c>
      <c r="P33" s="13">
        <v>0.64102599999999998</v>
      </c>
    </row>
    <row r="34" spans="1:16" x14ac:dyDescent="0.2">
      <c r="A34" s="20" t="s">
        <v>344</v>
      </c>
      <c r="B34" s="21">
        <v>367</v>
      </c>
      <c r="C34" s="22">
        <v>20.435967000000002</v>
      </c>
      <c r="D34" s="22">
        <v>33.787466000000002</v>
      </c>
      <c r="E34" s="22">
        <v>7.9019069999999996</v>
      </c>
      <c r="F34" s="22">
        <v>6.5395099999999999</v>
      </c>
      <c r="G34" s="22">
        <v>8.9918259999999997</v>
      </c>
      <c r="H34" s="22">
        <v>7.6294279999999999</v>
      </c>
      <c r="I34" s="22">
        <v>3.5422340000000001</v>
      </c>
      <c r="J34" s="22">
        <v>4.3596729999999999</v>
      </c>
      <c r="K34" s="22">
        <v>19.346049000000001</v>
      </c>
      <c r="L34" s="22">
        <v>9.2643050000000002</v>
      </c>
      <c r="M34" s="22">
        <v>7.9019069999999996</v>
      </c>
      <c r="N34" s="22">
        <v>65.667574999999999</v>
      </c>
      <c r="O34" s="22">
        <v>32.425068000000003</v>
      </c>
      <c r="P34" s="22">
        <v>1.907357</v>
      </c>
    </row>
    <row r="35" spans="1:16" x14ac:dyDescent="0.2">
      <c r="A35" s="20" t="s">
        <v>345</v>
      </c>
      <c r="B35" s="21">
        <v>302</v>
      </c>
      <c r="C35" s="22">
        <v>15.231788</v>
      </c>
      <c r="D35" s="22">
        <v>33.443708999999998</v>
      </c>
      <c r="E35" s="22">
        <v>7.6158939999999999</v>
      </c>
      <c r="F35" s="22">
        <v>4.9668869999999998</v>
      </c>
      <c r="G35" s="22">
        <v>5.6291390000000003</v>
      </c>
      <c r="H35" s="22">
        <v>4.6357619999999997</v>
      </c>
      <c r="I35" s="22">
        <v>2.9801319999999998</v>
      </c>
      <c r="J35" s="22">
        <v>1.986755</v>
      </c>
      <c r="K35" s="22">
        <v>19.867550000000001</v>
      </c>
      <c r="L35" s="22">
        <v>6.9536420000000003</v>
      </c>
      <c r="M35" s="22">
        <v>5.9602649999999997</v>
      </c>
      <c r="N35" s="22">
        <v>60.927152</v>
      </c>
      <c r="O35" s="22">
        <v>36.423841000000003</v>
      </c>
      <c r="P35" s="22">
        <v>2.6490070000000001</v>
      </c>
    </row>
    <row r="36" spans="1:16" x14ac:dyDescent="0.2">
      <c r="A36" s="20" t="s">
        <v>346</v>
      </c>
      <c r="B36" s="21">
        <v>233</v>
      </c>
      <c r="C36" s="22">
        <v>16.738197</v>
      </c>
      <c r="D36" s="22">
        <v>30.901288000000001</v>
      </c>
      <c r="E36" s="22">
        <v>5.5793990000000004</v>
      </c>
      <c r="F36" s="22">
        <v>2.575107</v>
      </c>
      <c r="G36" s="22">
        <v>6.8669529999999996</v>
      </c>
      <c r="H36" s="22">
        <v>3.4334760000000002</v>
      </c>
      <c r="I36" s="22">
        <v>3.004292</v>
      </c>
      <c r="J36" s="22">
        <v>0.85836900000000005</v>
      </c>
      <c r="K36" s="22">
        <v>18.884119999999999</v>
      </c>
      <c r="L36" s="22">
        <v>8.1545059999999996</v>
      </c>
      <c r="M36" s="22">
        <v>4.7210299999999998</v>
      </c>
      <c r="N36" s="22">
        <v>58.798282999999998</v>
      </c>
      <c r="O36" s="22">
        <v>38.626609000000002</v>
      </c>
      <c r="P36" s="22">
        <v>2.575107</v>
      </c>
    </row>
    <row r="37" spans="1:16" x14ac:dyDescent="0.2">
      <c r="A37" s="20" t="s">
        <v>347</v>
      </c>
      <c r="B37" s="21">
        <v>140</v>
      </c>
      <c r="C37" s="22">
        <v>8.5714290000000002</v>
      </c>
      <c r="D37" s="22">
        <v>27.142856999999999</v>
      </c>
      <c r="E37" s="22">
        <v>7.8571429999999998</v>
      </c>
      <c r="F37" s="22">
        <v>6.4285709999999998</v>
      </c>
      <c r="G37" s="22">
        <v>7.1428570000000002</v>
      </c>
      <c r="H37" s="22">
        <v>4.2857139999999996</v>
      </c>
      <c r="I37" s="22">
        <v>0.71428599999999998</v>
      </c>
      <c r="J37" s="22">
        <v>0.71428599999999998</v>
      </c>
      <c r="K37" s="22">
        <v>12.857143000000001</v>
      </c>
      <c r="L37" s="22">
        <v>3.5714290000000002</v>
      </c>
      <c r="M37" s="22">
        <v>9.2857140000000005</v>
      </c>
      <c r="N37" s="22">
        <v>48.571429000000002</v>
      </c>
      <c r="O37" s="22">
        <v>50</v>
      </c>
      <c r="P37" s="22">
        <v>1.428571</v>
      </c>
    </row>
    <row r="38" spans="1:16" x14ac:dyDescent="0.2">
      <c r="A38" s="20" t="s">
        <v>348</v>
      </c>
      <c r="B38" s="21">
        <v>37</v>
      </c>
      <c r="C38" s="22">
        <v>18.918918999999999</v>
      </c>
      <c r="D38" s="22">
        <v>16.216215999999999</v>
      </c>
      <c r="E38" s="22">
        <v>2.7027030000000001</v>
      </c>
      <c r="F38" s="22">
        <v>0</v>
      </c>
      <c r="G38" s="22">
        <v>0</v>
      </c>
      <c r="H38" s="22">
        <v>2.7027030000000001</v>
      </c>
      <c r="I38" s="22">
        <v>0</v>
      </c>
      <c r="J38" s="22">
        <v>0</v>
      </c>
      <c r="K38" s="22">
        <v>5.405405</v>
      </c>
      <c r="L38" s="22">
        <v>0</v>
      </c>
      <c r="M38" s="22">
        <v>2.7027030000000001</v>
      </c>
      <c r="N38" s="22">
        <v>37.837837999999998</v>
      </c>
      <c r="O38" s="22">
        <v>62.162162000000002</v>
      </c>
      <c r="P38" s="22">
        <v>0</v>
      </c>
    </row>
    <row r="39" spans="1:16" x14ac:dyDescent="0.2">
      <c r="A39" s="20" t="s">
        <v>349</v>
      </c>
      <c r="B39" s="21">
        <v>9</v>
      </c>
      <c r="C39" s="22">
        <v>22.222221999999999</v>
      </c>
      <c r="D39" s="22">
        <v>11.111110999999999</v>
      </c>
      <c r="E39" s="22">
        <v>0</v>
      </c>
      <c r="F39" s="22">
        <v>0</v>
      </c>
      <c r="G39" s="22">
        <v>0</v>
      </c>
      <c r="H39" s="22">
        <v>0</v>
      </c>
      <c r="I39" s="22">
        <v>0</v>
      </c>
      <c r="J39" s="22">
        <v>0</v>
      </c>
      <c r="K39" s="22">
        <v>0</v>
      </c>
      <c r="L39" s="22">
        <v>0</v>
      </c>
      <c r="M39" s="22">
        <v>11.111110999999999</v>
      </c>
      <c r="N39" s="22">
        <v>44.444443999999997</v>
      </c>
      <c r="O39" s="22">
        <v>55.555556000000003</v>
      </c>
      <c r="P39" s="22">
        <v>0</v>
      </c>
    </row>
    <row r="40" spans="1:16" x14ac:dyDescent="0.2">
      <c r="A40" s="20" t="s">
        <v>350</v>
      </c>
      <c r="B40" s="21">
        <v>679</v>
      </c>
      <c r="C40" s="22">
        <v>21.060383000000002</v>
      </c>
      <c r="D40" s="22">
        <v>31.811487</v>
      </c>
      <c r="E40" s="22">
        <v>6.480118</v>
      </c>
      <c r="F40" s="22">
        <v>5.5964650000000002</v>
      </c>
      <c r="G40" s="22">
        <v>10.014728</v>
      </c>
      <c r="H40" s="22">
        <v>5.743741</v>
      </c>
      <c r="I40" s="22">
        <v>4.2709869999999999</v>
      </c>
      <c r="J40" s="22">
        <v>4.7128129999999997</v>
      </c>
      <c r="K40" s="22">
        <v>21.060383000000002</v>
      </c>
      <c r="L40" s="22">
        <v>9.2783510000000007</v>
      </c>
      <c r="M40" s="22">
        <v>6.9219439999999999</v>
      </c>
      <c r="N40" s="22">
        <v>66.126656999999994</v>
      </c>
      <c r="O40" s="22">
        <v>32.547865000000002</v>
      </c>
      <c r="P40" s="22">
        <v>1.3254790000000001</v>
      </c>
    </row>
    <row r="41" spans="1:16" x14ac:dyDescent="0.2">
      <c r="A41" s="20" t="s">
        <v>351</v>
      </c>
      <c r="B41" s="21">
        <v>535</v>
      </c>
      <c r="C41" s="22">
        <v>15.88785</v>
      </c>
      <c r="D41" s="22">
        <v>32.336449000000002</v>
      </c>
      <c r="E41" s="22">
        <v>6.7289719999999997</v>
      </c>
      <c r="F41" s="22">
        <v>3.9252340000000001</v>
      </c>
      <c r="G41" s="22">
        <v>6.1682240000000004</v>
      </c>
      <c r="H41" s="22">
        <v>4.1121499999999997</v>
      </c>
      <c r="I41" s="22">
        <v>2.9906540000000001</v>
      </c>
      <c r="J41" s="22">
        <v>1.4953270000000001</v>
      </c>
      <c r="K41" s="22">
        <v>19.439252</v>
      </c>
      <c r="L41" s="22">
        <v>7.4766360000000001</v>
      </c>
      <c r="M41" s="22">
        <v>5.4205610000000002</v>
      </c>
      <c r="N41" s="22">
        <v>60</v>
      </c>
      <c r="O41" s="22">
        <v>37.383178000000001</v>
      </c>
      <c r="P41" s="22">
        <v>2.616822</v>
      </c>
    </row>
    <row r="42" spans="1:16" x14ac:dyDescent="0.2">
      <c r="A42" s="20" t="s">
        <v>352</v>
      </c>
      <c r="B42" s="21">
        <v>186</v>
      </c>
      <c r="C42" s="22">
        <v>11.290323000000001</v>
      </c>
      <c r="D42" s="22">
        <v>24.193548</v>
      </c>
      <c r="E42" s="22">
        <v>6.451613</v>
      </c>
      <c r="F42" s="22">
        <v>4.8387099999999998</v>
      </c>
      <c r="G42" s="22">
        <v>5.3763439999999996</v>
      </c>
      <c r="H42" s="22">
        <v>3.7634409999999998</v>
      </c>
      <c r="I42" s="22">
        <v>0.53763399999999995</v>
      </c>
      <c r="J42" s="22">
        <v>0.53763399999999995</v>
      </c>
      <c r="K42" s="22">
        <v>10.752687999999999</v>
      </c>
      <c r="L42" s="22">
        <v>2.6881719999999998</v>
      </c>
      <c r="M42" s="22">
        <v>8.0645159999999994</v>
      </c>
      <c r="N42" s="22">
        <v>46.236559</v>
      </c>
      <c r="O42" s="22">
        <v>52.688172000000002</v>
      </c>
      <c r="P42" s="22">
        <v>1.075269</v>
      </c>
    </row>
    <row r="43" spans="1:16" x14ac:dyDescent="0.2">
      <c r="A43" s="20" t="s">
        <v>353</v>
      </c>
      <c r="B43" s="21">
        <v>721</v>
      </c>
      <c r="C43" s="22">
        <v>14.701803</v>
      </c>
      <c r="D43" s="22">
        <v>30.235783999999999</v>
      </c>
      <c r="E43" s="22">
        <v>6.6574200000000001</v>
      </c>
      <c r="F43" s="22">
        <v>4.1608879999999999</v>
      </c>
      <c r="G43" s="22">
        <v>5.9639389999999999</v>
      </c>
      <c r="H43" s="22">
        <v>4.0221910000000003</v>
      </c>
      <c r="I43" s="22">
        <v>2.3578359999999998</v>
      </c>
      <c r="J43" s="22">
        <v>1.2482660000000001</v>
      </c>
      <c r="K43" s="22">
        <v>17.198336000000001</v>
      </c>
      <c r="L43" s="22">
        <v>6.2413309999999997</v>
      </c>
      <c r="M43" s="22">
        <v>6.1026350000000003</v>
      </c>
      <c r="N43" s="22">
        <v>56.449376000000001</v>
      </c>
      <c r="O43" s="22">
        <v>41.331484000000003</v>
      </c>
      <c r="P43" s="22">
        <v>2.2191399999999999</v>
      </c>
    </row>
    <row r="44" spans="1:16" x14ac:dyDescent="0.2">
      <c r="A44" s="9" t="s">
        <v>356</v>
      </c>
      <c r="B44" s="9"/>
      <c r="C44" s="9"/>
      <c r="D44" s="9"/>
      <c r="E44" s="9"/>
      <c r="F44" s="9"/>
      <c r="G44" s="9"/>
      <c r="H44" s="9"/>
      <c r="I44" s="9"/>
      <c r="J44" s="9"/>
      <c r="K44" s="9"/>
      <c r="L44" s="9"/>
      <c r="M44" s="9"/>
      <c r="N44" s="9"/>
      <c r="O44" s="9"/>
      <c r="P44" s="9"/>
    </row>
    <row r="45" spans="1:16" x14ac:dyDescent="0.2">
      <c r="A45" s="20" t="s">
        <v>357</v>
      </c>
      <c r="B45" s="21">
        <v>138</v>
      </c>
      <c r="C45" s="22">
        <v>11.594203</v>
      </c>
      <c r="D45" s="22">
        <v>21.014493000000002</v>
      </c>
      <c r="E45" s="22">
        <v>2.8985509999999999</v>
      </c>
      <c r="F45" s="22">
        <v>4.3478260000000004</v>
      </c>
      <c r="G45" s="22">
        <v>7.2463769999999998</v>
      </c>
      <c r="H45" s="22">
        <v>4.3478260000000004</v>
      </c>
      <c r="I45" s="22">
        <v>2.1739130000000002</v>
      </c>
      <c r="J45" s="22">
        <v>0</v>
      </c>
      <c r="K45" s="22">
        <v>17.391304000000002</v>
      </c>
      <c r="L45" s="22">
        <v>7.2463769999999998</v>
      </c>
      <c r="M45" s="22">
        <v>10.869565</v>
      </c>
      <c r="N45" s="22">
        <v>52.173912999999999</v>
      </c>
      <c r="O45" s="22">
        <v>46.376812000000001</v>
      </c>
      <c r="P45" s="22">
        <v>1.4492750000000001</v>
      </c>
    </row>
    <row r="46" spans="1:16" x14ac:dyDescent="0.2">
      <c r="A46" s="20" t="s">
        <v>328</v>
      </c>
      <c r="B46" s="21">
        <v>1747</v>
      </c>
      <c r="C46" s="22">
        <v>17.229536</v>
      </c>
      <c r="D46" s="22">
        <v>32.283915</v>
      </c>
      <c r="E46" s="22">
        <v>8.8723530000000004</v>
      </c>
      <c r="F46" s="22">
        <v>6.8689179999999999</v>
      </c>
      <c r="G46" s="22">
        <v>14.424728</v>
      </c>
      <c r="H46" s="22">
        <v>9.2157990000000005</v>
      </c>
      <c r="I46" s="22">
        <v>3.205495</v>
      </c>
      <c r="J46" s="22">
        <v>3.3199770000000002</v>
      </c>
      <c r="K46" s="22">
        <v>25.128792000000001</v>
      </c>
      <c r="L46" s="22">
        <v>12.364053</v>
      </c>
      <c r="M46" s="22">
        <v>7.212364</v>
      </c>
      <c r="N46" s="22">
        <v>67.830567000000002</v>
      </c>
      <c r="O46" s="22">
        <v>30.910132000000001</v>
      </c>
      <c r="P46" s="22">
        <v>1.2593019999999999</v>
      </c>
    </row>
    <row r="47" spans="1:16" x14ac:dyDescent="0.2">
      <c r="A47" s="20" t="s">
        <v>329</v>
      </c>
      <c r="B47" s="21">
        <v>191</v>
      </c>
      <c r="C47" s="22">
        <v>12.041885000000001</v>
      </c>
      <c r="D47" s="22">
        <v>26.17801</v>
      </c>
      <c r="E47" s="22">
        <v>8.3769629999999999</v>
      </c>
      <c r="F47" s="22">
        <v>4.1884819999999996</v>
      </c>
      <c r="G47" s="22">
        <v>7.8534030000000001</v>
      </c>
      <c r="H47" s="22">
        <v>4.1884819999999996</v>
      </c>
      <c r="I47" s="22">
        <v>3.1413609999999998</v>
      </c>
      <c r="J47" s="22">
        <v>3.1413609999999998</v>
      </c>
      <c r="K47" s="22">
        <v>9.4240840000000006</v>
      </c>
      <c r="L47" s="22">
        <v>4.7120420000000003</v>
      </c>
      <c r="M47" s="22">
        <v>10.471204</v>
      </c>
      <c r="N47" s="22">
        <v>50.785339999999998</v>
      </c>
      <c r="O47" s="22">
        <v>46.073298000000001</v>
      </c>
      <c r="P47" s="22">
        <v>3.1413609999999998</v>
      </c>
    </row>
    <row r="48" spans="1:16" x14ac:dyDescent="0.2">
      <c r="A48" s="20" t="s">
        <v>330</v>
      </c>
      <c r="B48" s="21">
        <v>544</v>
      </c>
      <c r="C48" s="22">
        <v>14.705882000000001</v>
      </c>
      <c r="D48" s="22">
        <v>28.125</v>
      </c>
      <c r="E48" s="22">
        <v>4.9632350000000001</v>
      </c>
      <c r="F48" s="22">
        <v>3.4926469999999998</v>
      </c>
      <c r="G48" s="22">
        <v>6.8014710000000003</v>
      </c>
      <c r="H48" s="22">
        <v>4.7794119999999998</v>
      </c>
      <c r="I48" s="22">
        <v>2.5735290000000002</v>
      </c>
      <c r="J48" s="22">
        <v>0.55147100000000004</v>
      </c>
      <c r="K48" s="22">
        <v>16.727941000000001</v>
      </c>
      <c r="L48" s="22">
        <v>7.1691180000000001</v>
      </c>
      <c r="M48" s="22">
        <v>5.8823530000000002</v>
      </c>
      <c r="N48" s="22">
        <v>55.882353000000002</v>
      </c>
      <c r="O48" s="22">
        <v>42.095587999999999</v>
      </c>
      <c r="P48" s="22">
        <v>2.0220590000000001</v>
      </c>
    </row>
    <row r="49" spans="1:16" x14ac:dyDescent="0.2">
      <c r="A49" s="20" t="s">
        <v>358</v>
      </c>
      <c r="B49" s="21">
        <v>57</v>
      </c>
      <c r="C49" s="22">
        <v>8.7719299999999993</v>
      </c>
      <c r="D49" s="22">
        <v>26.315788999999999</v>
      </c>
      <c r="E49" s="22">
        <v>8.7719299999999993</v>
      </c>
      <c r="F49" s="22">
        <v>1.754386</v>
      </c>
      <c r="G49" s="22">
        <v>7.017544</v>
      </c>
      <c r="H49" s="22">
        <v>3.508772</v>
      </c>
      <c r="I49" s="22">
        <v>0</v>
      </c>
      <c r="J49" s="22">
        <v>1.754386</v>
      </c>
      <c r="K49" s="22">
        <v>24.561404</v>
      </c>
      <c r="L49" s="22">
        <v>3.508772</v>
      </c>
      <c r="M49" s="22">
        <v>7.017544</v>
      </c>
      <c r="N49" s="22">
        <v>59.649123000000003</v>
      </c>
      <c r="O49" s="22">
        <v>40.350876999999997</v>
      </c>
      <c r="P49" s="22">
        <v>0</v>
      </c>
    </row>
    <row r="50" spans="1:16" x14ac:dyDescent="0.2">
      <c r="A50" s="9" t="s">
        <v>359</v>
      </c>
      <c r="B50" s="10">
        <v>89</v>
      </c>
      <c r="C50" s="13">
        <v>8.9887639999999998</v>
      </c>
      <c r="D50" s="13">
        <v>19.101123999999999</v>
      </c>
      <c r="E50" s="13">
        <v>4.4943819999999999</v>
      </c>
      <c r="F50" s="13">
        <v>4.4943819999999999</v>
      </c>
      <c r="G50" s="13">
        <v>7.8651689999999999</v>
      </c>
      <c r="H50" s="13">
        <v>4.4943819999999999</v>
      </c>
      <c r="I50" s="13">
        <v>2.2471909999999999</v>
      </c>
      <c r="J50" s="13">
        <v>0</v>
      </c>
      <c r="K50" s="13">
        <v>16.853933000000001</v>
      </c>
      <c r="L50" s="13">
        <v>11.235955000000001</v>
      </c>
      <c r="M50" s="13">
        <v>12.359551</v>
      </c>
      <c r="N50" s="13">
        <v>51.685392999999998</v>
      </c>
      <c r="O50" s="13">
        <v>48.314607000000002</v>
      </c>
      <c r="P50" s="13">
        <v>0</v>
      </c>
    </row>
    <row r="51" spans="1:16" x14ac:dyDescent="0.2">
      <c r="A51" s="20" t="s">
        <v>331</v>
      </c>
      <c r="B51" s="21">
        <v>977</v>
      </c>
      <c r="C51" s="22">
        <v>14.841351</v>
      </c>
      <c r="D51" s="22">
        <v>32.036847000000002</v>
      </c>
      <c r="E51" s="22">
        <v>10.337769</v>
      </c>
      <c r="F51" s="22">
        <v>7.5742070000000004</v>
      </c>
      <c r="G51" s="22">
        <v>18.5261</v>
      </c>
      <c r="H51" s="22">
        <v>12.180142999999999</v>
      </c>
      <c r="I51" s="22">
        <v>2.5588540000000002</v>
      </c>
      <c r="J51" s="22">
        <v>2.6612079999999998</v>
      </c>
      <c r="K51" s="22">
        <v>27.328557</v>
      </c>
      <c r="L51" s="22">
        <v>14.431934</v>
      </c>
      <c r="M51" s="22">
        <v>7.5742070000000004</v>
      </c>
      <c r="N51" s="22">
        <v>68.781986000000003</v>
      </c>
      <c r="O51" s="22">
        <v>29.989764999999998</v>
      </c>
      <c r="P51" s="22">
        <v>1.2282500000000001</v>
      </c>
    </row>
    <row r="52" spans="1:16" x14ac:dyDescent="0.2">
      <c r="A52" s="20" t="s">
        <v>332</v>
      </c>
      <c r="B52" s="21">
        <v>73</v>
      </c>
      <c r="C52" s="22">
        <v>6.8493149999999998</v>
      </c>
      <c r="D52" s="22">
        <v>23.287671</v>
      </c>
      <c r="E52" s="22">
        <v>4.1095889999999997</v>
      </c>
      <c r="F52" s="22">
        <v>1.3698630000000001</v>
      </c>
      <c r="G52" s="22">
        <v>8.2191779999999994</v>
      </c>
      <c r="H52" s="22">
        <v>5.4794520000000002</v>
      </c>
      <c r="I52" s="22">
        <v>0</v>
      </c>
      <c r="J52" s="22">
        <v>0</v>
      </c>
      <c r="K52" s="22">
        <v>5.4794520000000002</v>
      </c>
      <c r="L52" s="22">
        <v>2.7397260000000001</v>
      </c>
      <c r="M52" s="22">
        <v>16.438355999999999</v>
      </c>
      <c r="N52" s="22">
        <v>49.315067999999997</v>
      </c>
      <c r="O52" s="22">
        <v>46.575341999999999</v>
      </c>
      <c r="P52" s="22">
        <v>4.1095889999999997</v>
      </c>
    </row>
    <row r="53" spans="1:16" x14ac:dyDescent="0.2">
      <c r="A53" s="20" t="s">
        <v>333</v>
      </c>
      <c r="B53" s="21">
        <v>108</v>
      </c>
      <c r="C53" s="22">
        <v>13.888889000000001</v>
      </c>
      <c r="D53" s="22">
        <v>21.296296000000002</v>
      </c>
      <c r="E53" s="22">
        <v>3.7037040000000001</v>
      </c>
      <c r="F53" s="22">
        <v>5.5555560000000002</v>
      </c>
      <c r="G53" s="22">
        <v>9.2592590000000001</v>
      </c>
      <c r="H53" s="22">
        <v>6.4814809999999996</v>
      </c>
      <c r="I53" s="22">
        <v>5.5555560000000002</v>
      </c>
      <c r="J53" s="22">
        <v>0</v>
      </c>
      <c r="K53" s="22">
        <v>21.296296000000002</v>
      </c>
      <c r="L53" s="22">
        <v>12.037037</v>
      </c>
      <c r="M53" s="22">
        <v>7.4074070000000001</v>
      </c>
      <c r="N53" s="22">
        <v>59.259259</v>
      </c>
      <c r="O53" s="22">
        <v>39.814815000000003</v>
      </c>
      <c r="P53" s="22">
        <v>0.92592600000000003</v>
      </c>
    </row>
    <row r="54" spans="1:16" x14ac:dyDescent="0.2">
      <c r="A54" s="20" t="s">
        <v>358</v>
      </c>
      <c r="B54" s="21">
        <v>30</v>
      </c>
      <c r="C54" s="22">
        <v>10</v>
      </c>
      <c r="D54" s="22">
        <v>23.333333</v>
      </c>
      <c r="E54" s="22">
        <v>10</v>
      </c>
      <c r="F54" s="22">
        <v>3.3333330000000001</v>
      </c>
      <c r="G54" s="22">
        <v>10</v>
      </c>
      <c r="H54" s="22">
        <v>3.3333330000000001</v>
      </c>
      <c r="I54" s="22">
        <v>0</v>
      </c>
      <c r="J54" s="22">
        <v>3.3333330000000001</v>
      </c>
      <c r="K54" s="22">
        <v>33.333333000000003</v>
      </c>
      <c r="L54" s="22">
        <v>6.6666670000000003</v>
      </c>
      <c r="M54" s="22">
        <v>3.3333330000000001</v>
      </c>
      <c r="N54" s="22">
        <v>60</v>
      </c>
      <c r="O54" s="22">
        <v>40</v>
      </c>
      <c r="P54" s="22">
        <v>0</v>
      </c>
    </row>
    <row r="55" spans="1:16" x14ac:dyDescent="0.2">
      <c r="A55" s="9" t="s">
        <v>360</v>
      </c>
      <c r="B55" s="10">
        <v>49</v>
      </c>
      <c r="C55" s="13">
        <v>16.326530999999999</v>
      </c>
      <c r="D55" s="13">
        <v>24.489795999999998</v>
      </c>
      <c r="E55" s="13">
        <v>0</v>
      </c>
      <c r="F55" s="13">
        <v>4.0816330000000001</v>
      </c>
      <c r="G55" s="13">
        <v>6.1224489999999996</v>
      </c>
      <c r="H55" s="13">
        <v>4.0816330000000001</v>
      </c>
      <c r="I55" s="13">
        <v>2.040816</v>
      </c>
      <c r="J55" s="13">
        <v>0</v>
      </c>
      <c r="K55" s="13">
        <v>18.367346999999999</v>
      </c>
      <c r="L55" s="13">
        <v>0</v>
      </c>
      <c r="M55" s="13">
        <v>8.1632650000000009</v>
      </c>
      <c r="N55" s="13">
        <v>53.061224000000003</v>
      </c>
      <c r="O55" s="13">
        <v>42.857143000000001</v>
      </c>
      <c r="P55" s="13">
        <v>4.0816330000000001</v>
      </c>
    </row>
    <row r="56" spans="1:16" x14ac:dyDescent="0.2">
      <c r="A56" s="20" t="s">
        <v>331</v>
      </c>
      <c r="B56" s="21">
        <v>770</v>
      </c>
      <c r="C56" s="22">
        <v>20.259740000000001</v>
      </c>
      <c r="D56" s="22">
        <v>32.597403</v>
      </c>
      <c r="E56" s="22">
        <v>7.0129869999999999</v>
      </c>
      <c r="F56" s="22">
        <v>5.9740260000000003</v>
      </c>
      <c r="G56" s="22">
        <v>9.2207790000000003</v>
      </c>
      <c r="H56" s="22">
        <v>5.4545450000000004</v>
      </c>
      <c r="I56" s="22">
        <v>4.0259739999999997</v>
      </c>
      <c r="J56" s="22">
        <v>4.1558440000000001</v>
      </c>
      <c r="K56" s="22">
        <v>22.337662000000002</v>
      </c>
      <c r="L56" s="22">
        <v>9.7402599999999993</v>
      </c>
      <c r="M56" s="22">
        <v>6.753247</v>
      </c>
      <c r="N56" s="22">
        <v>66.623377000000005</v>
      </c>
      <c r="O56" s="22">
        <v>32.077922000000001</v>
      </c>
      <c r="P56" s="22">
        <v>1.2987010000000001</v>
      </c>
    </row>
    <row r="57" spans="1:16" x14ac:dyDescent="0.2">
      <c r="A57" s="20" t="s">
        <v>332</v>
      </c>
      <c r="B57" s="21">
        <v>118</v>
      </c>
      <c r="C57" s="22">
        <v>15.254237</v>
      </c>
      <c r="D57" s="22">
        <v>27.966101999999999</v>
      </c>
      <c r="E57" s="22">
        <v>11.016949</v>
      </c>
      <c r="F57" s="22">
        <v>5.9322030000000003</v>
      </c>
      <c r="G57" s="22">
        <v>7.6271190000000004</v>
      </c>
      <c r="H57" s="22">
        <v>3.389831</v>
      </c>
      <c r="I57" s="22">
        <v>5.084746</v>
      </c>
      <c r="J57" s="22">
        <v>5.084746</v>
      </c>
      <c r="K57" s="22">
        <v>11.864407</v>
      </c>
      <c r="L57" s="22">
        <v>5.9322030000000003</v>
      </c>
      <c r="M57" s="22">
        <v>6.7796609999999999</v>
      </c>
      <c r="N57" s="22">
        <v>51.694915000000002</v>
      </c>
      <c r="O57" s="22">
        <v>45.762712000000001</v>
      </c>
      <c r="P57" s="22">
        <v>2.542373</v>
      </c>
    </row>
    <row r="58" spans="1:16" x14ac:dyDescent="0.2">
      <c r="A58" s="20" t="s">
        <v>333</v>
      </c>
      <c r="B58" s="21">
        <v>436</v>
      </c>
      <c r="C58" s="22">
        <v>14.908257000000001</v>
      </c>
      <c r="D58" s="22">
        <v>29.816514000000002</v>
      </c>
      <c r="E58" s="22">
        <v>5.2752290000000004</v>
      </c>
      <c r="F58" s="22">
        <v>2.9816509999999998</v>
      </c>
      <c r="G58" s="22">
        <v>6.1926610000000002</v>
      </c>
      <c r="H58" s="22">
        <v>4.3577979999999998</v>
      </c>
      <c r="I58" s="22">
        <v>1.834862</v>
      </c>
      <c r="J58" s="22">
        <v>0.68807300000000005</v>
      </c>
      <c r="K58" s="22">
        <v>15.59633</v>
      </c>
      <c r="L58" s="22">
        <v>5.9633029999999998</v>
      </c>
      <c r="M58" s="22">
        <v>5.5045869999999999</v>
      </c>
      <c r="N58" s="22">
        <v>55.045872000000003</v>
      </c>
      <c r="O58" s="22">
        <v>42.660550000000001</v>
      </c>
      <c r="P58" s="22">
        <v>2.2935780000000001</v>
      </c>
    </row>
    <row r="59" spans="1:16" x14ac:dyDescent="0.2">
      <c r="A59" s="20" t="s">
        <v>358</v>
      </c>
      <c r="B59" s="21">
        <v>27</v>
      </c>
      <c r="C59" s="22">
        <v>7.4074070000000001</v>
      </c>
      <c r="D59" s="22">
        <v>29.629629999999999</v>
      </c>
      <c r="E59" s="22">
        <v>7.4074070000000001</v>
      </c>
      <c r="F59" s="22">
        <v>0</v>
      </c>
      <c r="G59" s="22">
        <v>3.7037040000000001</v>
      </c>
      <c r="H59" s="22">
        <v>3.7037040000000001</v>
      </c>
      <c r="I59" s="22">
        <v>0</v>
      </c>
      <c r="J59" s="22">
        <v>0</v>
      </c>
      <c r="K59" s="22">
        <v>14.814814999999999</v>
      </c>
      <c r="L59" s="22">
        <v>0</v>
      </c>
      <c r="M59" s="22">
        <v>11.111110999999999</v>
      </c>
      <c r="N59" s="22">
        <v>59.259259</v>
      </c>
      <c r="O59" s="22">
        <v>40.740741</v>
      </c>
      <c r="P59" s="22">
        <v>0</v>
      </c>
    </row>
    <row r="60" spans="1:16" x14ac:dyDescent="0.2">
      <c r="A60" s="9" t="s">
        <v>361</v>
      </c>
      <c r="B60" s="9"/>
      <c r="C60" s="9"/>
      <c r="D60" s="9"/>
      <c r="E60" s="9"/>
      <c r="F60" s="9"/>
      <c r="G60" s="9"/>
      <c r="H60" s="9"/>
      <c r="I60" s="9"/>
      <c r="J60" s="9"/>
      <c r="K60" s="9"/>
      <c r="L60" s="9"/>
      <c r="M60" s="9"/>
      <c r="N60" s="9"/>
      <c r="O60" s="9"/>
      <c r="P60" s="9"/>
    </row>
    <row r="61" spans="1:16" x14ac:dyDescent="0.2">
      <c r="A61" s="20" t="s">
        <v>362</v>
      </c>
      <c r="B61" s="21">
        <v>360</v>
      </c>
      <c r="C61" s="22">
        <v>13.055555999999999</v>
      </c>
      <c r="D61" s="22">
        <v>26.666667</v>
      </c>
      <c r="E61" s="22">
        <v>8.8888890000000007</v>
      </c>
      <c r="F61" s="22">
        <v>6.6666670000000003</v>
      </c>
      <c r="G61" s="22">
        <v>15.277778</v>
      </c>
      <c r="H61" s="22">
        <v>8.8888890000000007</v>
      </c>
      <c r="I61" s="22">
        <v>3.6111110000000002</v>
      </c>
      <c r="J61" s="22">
        <v>1.111111</v>
      </c>
      <c r="K61" s="22">
        <v>25.555555999999999</v>
      </c>
      <c r="L61" s="22">
        <v>14.166667</v>
      </c>
      <c r="M61" s="22">
        <v>7.5</v>
      </c>
      <c r="N61" s="22">
        <v>62.5</v>
      </c>
      <c r="O61" s="22">
        <v>35.555556000000003</v>
      </c>
      <c r="P61" s="22">
        <v>1.9444440000000001</v>
      </c>
    </row>
    <row r="62" spans="1:16" x14ac:dyDescent="0.2">
      <c r="A62" s="20" t="s">
        <v>363</v>
      </c>
      <c r="B62" s="21">
        <v>1326</v>
      </c>
      <c r="C62" s="22">
        <v>16.892911000000002</v>
      </c>
      <c r="D62" s="22">
        <v>32.805430000000001</v>
      </c>
      <c r="E62" s="22">
        <v>7.4660630000000001</v>
      </c>
      <c r="F62" s="22">
        <v>5.2036199999999999</v>
      </c>
      <c r="G62" s="22">
        <v>10.935143</v>
      </c>
      <c r="H62" s="22">
        <v>7.918552</v>
      </c>
      <c r="I62" s="22">
        <v>2.6395170000000001</v>
      </c>
      <c r="J62" s="22">
        <v>2.6395170000000001</v>
      </c>
      <c r="K62" s="22">
        <v>20.81448</v>
      </c>
      <c r="L62" s="22">
        <v>9.9547509999999999</v>
      </c>
      <c r="M62" s="22">
        <v>7.3906489999999998</v>
      </c>
      <c r="N62" s="22">
        <v>64.932126999999994</v>
      </c>
      <c r="O62" s="22">
        <v>33.710406999999996</v>
      </c>
      <c r="P62" s="22">
        <v>1.3574660000000001</v>
      </c>
    </row>
    <row r="63" spans="1:16" x14ac:dyDescent="0.2">
      <c r="A63" s="20" t="s">
        <v>364</v>
      </c>
      <c r="B63" s="21">
        <v>649</v>
      </c>
      <c r="C63" s="22">
        <v>17.565484999999999</v>
      </c>
      <c r="D63" s="22">
        <v>29.429891999999999</v>
      </c>
      <c r="E63" s="22">
        <v>8.1664100000000008</v>
      </c>
      <c r="F63" s="22">
        <v>7.241911</v>
      </c>
      <c r="G63" s="22">
        <v>13.559322</v>
      </c>
      <c r="H63" s="22">
        <v>7.241911</v>
      </c>
      <c r="I63" s="22">
        <v>3.697997</v>
      </c>
      <c r="J63" s="22">
        <v>4.31433</v>
      </c>
      <c r="K63" s="22">
        <v>23.882897</v>
      </c>
      <c r="L63" s="22">
        <v>10.631741</v>
      </c>
      <c r="M63" s="22">
        <v>6.0092449999999999</v>
      </c>
      <c r="N63" s="22">
        <v>63.94453</v>
      </c>
      <c r="O63" s="22">
        <v>34.052388000000001</v>
      </c>
      <c r="P63" s="22">
        <v>2.003082</v>
      </c>
    </row>
    <row r="64" spans="1:16" x14ac:dyDescent="0.2">
      <c r="A64" s="20" t="s">
        <v>365</v>
      </c>
      <c r="B64" s="21">
        <v>277</v>
      </c>
      <c r="C64" s="22">
        <v>11.913357</v>
      </c>
      <c r="D64" s="22">
        <v>26.714801000000001</v>
      </c>
      <c r="E64" s="22">
        <v>6.1371840000000004</v>
      </c>
      <c r="F64" s="22">
        <v>4.6931409999999998</v>
      </c>
      <c r="G64" s="22">
        <v>8.6642600000000005</v>
      </c>
      <c r="H64" s="22">
        <v>6.1371840000000004</v>
      </c>
      <c r="I64" s="22">
        <v>2.1660650000000001</v>
      </c>
      <c r="J64" s="22">
        <v>0</v>
      </c>
      <c r="K64" s="22">
        <v>16.245487000000001</v>
      </c>
      <c r="L64" s="22">
        <v>7.5812270000000002</v>
      </c>
      <c r="M64" s="22">
        <v>9.7472919999999998</v>
      </c>
      <c r="N64" s="22">
        <v>53.790613999999998</v>
      </c>
      <c r="O64" s="22">
        <v>45.487364999999997</v>
      </c>
      <c r="P64" s="22">
        <v>0.72202200000000005</v>
      </c>
    </row>
    <row r="65" spans="1:16" x14ac:dyDescent="0.2">
      <c r="A65" s="20" t="s">
        <v>366</v>
      </c>
      <c r="B65" s="21">
        <v>65</v>
      </c>
      <c r="C65" s="22">
        <v>10.769231</v>
      </c>
      <c r="D65" s="22">
        <v>23.076923000000001</v>
      </c>
      <c r="E65" s="22">
        <v>9.2307690000000004</v>
      </c>
      <c r="F65" s="22">
        <v>1.538462</v>
      </c>
      <c r="G65" s="22">
        <v>9.2307690000000004</v>
      </c>
      <c r="H65" s="22">
        <v>3.0769229999999999</v>
      </c>
      <c r="I65" s="22">
        <v>1.538462</v>
      </c>
      <c r="J65" s="22">
        <v>1.538462</v>
      </c>
      <c r="K65" s="22">
        <v>27.692308000000001</v>
      </c>
      <c r="L65" s="22">
        <v>4.6153849999999998</v>
      </c>
      <c r="M65" s="22">
        <v>9.2307690000000004</v>
      </c>
      <c r="N65" s="22">
        <v>64.615385000000003</v>
      </c>
      <c r="O65" s="22">
        <v>33.846153999999999</v>
      </c>
      <c r="P65" s="22">
        <v>1.538462</v>
      </c>
    </row>
    <row r="66" spans="1:16" x14ac:dyDescent="0.2">
      <c r="A66" s="9" t="s">
        <v>367</v>
      </c>
      <c r="B66" s="9"/>
      <c r="C66" s="9"/>
      <c r="D66" s="9"/>
      <c r="E66" s="9"/>
      <c r="F66" s="9"/>
      <c r="G66" s="9"/>
      <c r="H66" s="9"/>
      <c r="I66" s="9"/>
      <c r="J66" s="9"/>
      <c r="K66" s="9"/>
      <c r="L66" s="9"/>
      <c r="M66" s="9"/>
      <c r="N66" s="9"/>
      <c r="O66" s="9"/>
      <c r="P66" s="9"/>
    </row>
    <row r="67" spans="1:16" x14ac:dyDescent="0.2">
      <c r="A67" s="20" t="s">
        <v>368</v>
      </c>
      <c r="B67" s="21">
        <v>537</v>
      </c>
      <c r="C67" s="22">
        <v>14.152699999999999</v>
      </c>
      <c r="D67" s="22">
        <v>27.001861999999999</v>
      </c>
      <c r="E67" s="22">
        <v>4.6554929999999999</v>
      </c>
      <c r="F67" s="22">
        <v>2.9795159999999998</v>
      </c>
      <c r="G67" s="22">
        <v>6.7039109999999997</v>
      </c>
      <c r="H67" s="22">
        <v>4.0968340000000003</v>
      </c>
      <c r="I67" s="22">
        <v>2.6070760000000002</v>
      </c>
      <c r="J67" s="22">
        <v>1.117318</v>
      </c>
      <c r="K67" s="22">
        <v>13.966480000000001</v>
      </c>
      <c r="L67" s="22">
        <v>6.8901300000000001</v>
      </c>
      <c r="M67" s="22">
        <v>9.1247670000000003</v>
      </c>
      <c r="N67" s="22">
        <v>54.376164000000003</v>
      </c>
      <c r="O67" s="22">
        <v>43.575418999999997</v>
      </c>
      <c r="P67" s="22">
        <v>2.0484170000000002</v>
      </c>
    </row>
    <row r="68" spans="1:16" x14ac:dyDescent="0.2">
      <c r="A68" s="20" t="s">
        <v>180</v>
      </c>
      <c r="B68" s="21">
        <v>1667</v>
      </c>
      <c r="C68" s="22">
        <v>17.036593</v>
      </c>
      <c r="D68" s="22">
        <v>32.573484999999998</v>
      </c>
      <c r="E68" s="22">
        <v>8.8782239999999994</v>
      </c>
      <c r="F68" s="22">
        <v>6.9586079999999999</v>
      </c>
      <c r="G68" s="22">
        <v>14.157169</v>
      </c>
      <c r="H68" s="22">
        <v>9.1781640000000007</v>
      </c>
      <c r="I68" s="22">
        <v>3.0593880000000002</v>
      </c>
      <c r="J68" s="22">
        <v>3.2993399999999999</v>
      </c>
      <c r="K68" s="22">
        <v>24.835032999999999</v>
      </c>
      <c r="L68" s="22">
        <v>12.417516000000001</v>
      </c>
      <c r="M68" s="22">
        <v>7.0185959999999996</v>
      </c>
      <c r="N68" s="22">
        <v>67.726455000000001</v>
      </c>
      <c r="O68" s="22">
        <v>31.013797</v>
      </c>
      <c r="P68" s="22">
        <v>1.2597480000000001</v>
      </c>
    </row>
    <row r="69" spans="1:16" x14ac:dyDescent="0.2">
      <c r="A69" s="20" t="s">
        <v>369</v>
      </c>
      <c r="B69" s="21">
        <v>99</v>
      </c>
      <c r="C69" s="22">
        <v>12.121212</v>
      </c>
      <c r="D69" s="22">
        <v>41.414141000000001</v>
      </c>
      <c r="E69" s="22">
        <v>15.151515</v>
      </c>
      <c r="F69" s="22">
        <v>8.0808079999999993</v>
      </c>
      <c r="G69" s="22">
        <v>19.191918999999999</v>
      </c>
      <c r="H69" s="22">
        <v>16.161615999999999</v>
      </c>
      <c r="I69" s="22">
        <v>5.0505050000000002</v>
      </c>
      <c r="J69" s="22">
        <v>3.030303</v>
      </c>
      <c r="K69" s="22">
        <v>36.363636</v>
      </c>
      <c r="L69" s="22">
        <v>23.232323000000001</v>
      </c>
      <c r="M69" s="22">
        <v>8.0808079999999993</v>
      </c>
      <c r="N69" s="22">
        <v>81.818181999999993</v>
      </c>
      <c r="O69" s="22">
        <v>16.161615999999999</v>
      </c>
      <c r="P69" s="22">
        <v>2.0202019999999998</v>
      </c>
    </row>
    <row r="70" spans="1:16" x14ac:dyDescent="0.2">
      <c r="A70" s="20" t="s">
        <v>370</v>
      </c>
      <c r="B70" s="21">
        <v>819</v>
      </c>
      <c r="C70" s="22">
        <v>16.361415999999998</v>
      </c>
      <c r="D70" s="22">
        <v>27.228327</v>
      </c>
      <c r="E70" s="22">
        <v>8.9133089999999999</v>
      </c>
      <c r="F70" s="22">
        <v>7.2039070000000001</v>
      </c>
      <c r="G70" s="22">
        <v>14.774115</v>
      </c>
      <c r="H70" s="22">
        <v>7.570208</v>
      </c>
      <c r="I70" s="22">
        <v>3.5409039999999998</v>
      </c>
      <c r="J70" s="22">
        <v>3.6630039999999999</v>
      </c>
      <c r="K70" s="22">
        <v>24.175823999999999</v>
      </c>
      <c r="L70" s="22">
        <v>11.599512000000001</v>
      </c>
      <c r="M70" s="22">
        <v>5.9829059999999998</v>
      </c>
      <c r="N70" s="22">
        <v>62.515262999999997</v>
      </c>
      <c r="O70" s="22">
        <v>36.019536000000002</v>
      </c>
      <c r="P70" s="22">
        <v>1.465201</v>
      </c>
    </row>
    <row r="71" spans="1:16" x14ac:dyDescent="0.2">
      <c r="A71" s="20" t="s">
        <v>371</v>
      </c>
      <c r="B71" s="21">
        <v>87</v>
      </c>
      <c r="C71" s="22">
        <v>13.793103</v>
      </c>
      <c r="D71" s="22">
        <v>28.735631999999999</v>
      </c>
      <c r="E71" s="22">
        <v>10.344828</v>
      </c>
      <c r="F71" s="22">
        <v>6.8965519999999998</v>
      </c>
      <c r="G71" s="22">
        <v>14.942529</v>
      </c>
      <c r="H71" s="22">
        <v>10.344828</v>
      </c>
      <c r="I71" s="22">
        <v>2.298851</v>
      </c>
      <c r="J71" s="22">
        <v>2.298851</v>
      </c>
      <c r="K71" s="22">
        <v>24.137930999999998</v>
      </c>
      <c r="L71" s="22">
        <v>11.494253</v>
      </c>
      <c r="M71" s="22">
        <v>4.5977009999999998</v>
      </c>
      <c r="N71" s="22">
        <v>62.068966000000003</v>
      </c>
      <c r="O71" s="22">
        <v>34.482759000000001</v>
      </c>
      <c r="P71" s="22">
        <v>3.4482759999999999</v>
      </c>
    </row>
    <row r="72" spans="1:16" x14ac:dyDescent="0.2">
      <c r="A72" s="20" t="s">
        <v>366</v>
      </c>
      <c r="B72" s="21">
        <v>55</v>
      </c>
      <c r="C72" s="22">
        <v>7.2727269999999997</v>
      </c>
      <c r="D72" s="22">
        <v>30.909091</v>
      </c>
      <c r="E72" s="22">
        <v>10.909091</v>
      </c>
      <c r="F72" s="22">
        <v>1.818182</v>
      </c>
      <c r="G72" s="22">
        <v>9.0909089999999999</v>
      </c>
      <c r="H72" s="22">
        <v>3.6363639999999999</v>
      </c>
      <c r="I72" s="22">
        <v>0</v>
      </c>
      <c r="J72" s="22">
        <v>1.818182</v>
      </c>
      <c r="K72" s="22">
        <v>27.272727</v>
      </c>
      <c r="L72" s="22">
        <v>3.6363639999999999</v>
      </c>
      <c r="M72" s="22">
        <v>7.2727269999999997</v>
      </c>
      <c r="N72" s="22">
        <v>63.636364</v>
      </c>
      <c r="O72" s="22">
        <v>36.363636</v>
      </c>
      <c r="P72" s="22">
        <v>0</v>
      </c>
    </row>
    <row r="73" spans="1:16" x14ac:dyDescent="0.2">
      <c r="A73" s="9" t="s">
        <v>372</v>
      </c>
      <c r="B73" s="9"/>
      <c r="C73" s="9"/>
      <c r="D73" s="9"/>
      <c r="E73" s="9"/>
      <c r="F73" s="9"/>
      <c r="G73" s="9"/>
      <c r="H73" s="9"/>
      <c r="I73" s="9"/>
      <c r="J73" s="9"/>
      <c r="K73" s="9"/>
      <c r="L73" s="9"/>
      <c r="M73" s="9"/>
      <c r="N73" s="9"/>
      <c r="O73" s="9"/>
      <c r="P73" s="9"/>
    </row>
    <row r="74" spans="1:16" x14ac:dyDescent="0.2">
      <c r="A74" s="20" t="s">
        <v>373</v>
      </c>
      <c r="B74" s="21">
        <v>537</v>
      </c>
      <c r="C74" s="22">
        <v>14.152699999999999</v>
      </c>
      <c r="D74" s="22">
        <v>27.001861999999999</v>
      </c>
      <c r="E74" s="22">
        <v>4.6554929999999999</v>
      </c>
      <c r="F74" s="22">
        <v>2.9795159999999998</v>
      </c>
      <c r="G74" s="22">
        <v>6.7039109999999997</v>
      </c>
      <c r="H74" s="22">
        <v>4.0968340000000003</v>
      </c>
      <c r="I74" s="22">
        <v>2.6070760000000002</v>
      </c>
      <c r="J74" s="22">
        <v>1.117318</v>
      </c>
      <c r="K74" s="22">
        <v>13.966480000000001</v>
      </c>
      <c r="L74" s="22">
        <v>6.8901300000000001</v>
      </c>
      <c r="M74" s="22">
        <v>9.1247670000000003</v>
      </c>
      <c r="N74" s="22">
        <v>54.376164000000003</v>
      </c>
      <c r="O74" s="22">
        <v>43.575418999999997</v>
      </c>
      <c r="P74" s="22">
        <v>2.0484170000000002</v>
      </c>
    </row>
    <row r="75" spans="1:16" x14ac:dyDescent="0.2">
      <c r="A75" s="20" t="s">
        <v>374</v>
      </c>
      <c r="B75" s="21">
        <v>1329</v>
      </c>
      <c r="C75" s="22">
        <v>15.876599000000001</v>
      </c>
      <c r="D75" s="22">
        <v>32.355153999999999</v>
      </c>
      <c r="E75" s="22">
        <v>7.5244540000000004</v>
      </c>
      <c r="F75" s="22">
        <v>6.1700530000000002</v>
      </c>
      <c r="G75" s="22">
        <v>11.813394000000001</v>
      </c>
      <c r="H75" s="22">
        <v>8.5026340000000005</v>
      </c>
      <c r="I75" s="22">
        <v>2.633559</v>
      </c>
      <c r="J75" s="22">
        <v>2.1820919999999999</v>
      </c>
      <c r="K75" s="22">
        <v>21.971406999999999</v>
      </c>
      <c r="L75" s="22">
        <v>10.233257999999999</v>
      </c>
      <c r="M75" s="22">
        <v>7.2987209999999996</v>
      </c>
      <c r="N75" s="22">
        <v>65.462754000000004</v>
      </c>
      <c r="O75" s="22">
        <v>33.258088999999998</v>
      </c>
      <c r="P75" s="22">
        <v>1.2791570000000001</v>
      </c>
    </row>
    <row r="76" spans="1:16" x14ac:dyDescent="0.2">
      <c r="A76" s="20" t="s">
        <v>375</v>
      </c>
      <c r="B76" s="21">
        <v>406</v>
      </c>
      <c r="C76" s="22">
        <v>19.211822999999999</v>
      </c>
      <c r="D76" s="22">
        <v>28.571428999999998</v>
      </c>
      <c r="E76" s="22">
        <v>8.3743839999999992</v>
      </c>
      <c r="F76" s="22">
        <v>7.3891629999999999</v>
      </c>
      <c r="G76" s="22">
        <v>15.517241</v>
      </c>
      <c r="H76" s="22">
        <v>8.6206899999999997</v>
      </c>
      <c r="I76" s="22">
        <v>3.4482759999999999</v>
      </c>
      <c r="J76" s="22">
        <v>3.6945809999999999</v>
      </c>
      <c r="K76" s="22">
        <v>24.384236000000001</v>
      </c>
      <c r="L76" s="22">
        <v>12.068966</v>
      </c>
      <c r="M76" s="22">
        <v>5.9113300000000004</v>
      </c>
      <c r="N76" s="22">
        <v>62.807881999999999</v>
      </c>
      <c r="O76" s="22">
        <v>35.714286000000001</v>
      </c>
      <c r="P76" s="22">
        <v>1.477833</v>
      </c>
    </row>
    <row r="77" spans="1:16" x14ac:dyDescent="0.2">
      <c r="A77" s="20" t="s">
        <v>376</v>
      </c>
      <c r="B77" s="21">
        <v>152</v>
      </c>
      <c r="C77" s="22">
        <v>13.815789000000001</v>
      </c>
      <c r="D77" s="22">
        <v>27.631578999999999</v>
      </c>
      <c r="E77" s="22">
        <v>8.5526319999999991</v>
      </c>
      <c r="F77" s="22">
        <v>7.2368420000000002</v>
      </c>
      <c r="G77" s="22">
        <v>19.736841999999999</v>
      </c>
      <c r="H77" s="22">
        <v>7.2368420000000002</v>
      </c>
      <c r="I77" s="22">
        <v>5.2631579999999998</v>
      </c>
      <c r="J77" s="22">
        <v>3.2894739999999998</v>
      </c>
      <c r="K77" s="22">
        <v>29.605263000000001</v>
      </c>
      <c r="L77" s="22">
        <v>13.157895</v>
      </c>
      <c r="M77" s="22">
        <v>8.5526319999999991</v>
      </c>
      <c r="N77" s="22">
        <v>65.789473999999998</v>
      </c>
      <c r="O77" s="22">
        <v>32.236842000000003</v>
      </c>
      <c r="P77" s="22">
        <v>1.973684</v>
      </c>
    </row>
    <row r="78" spans="1:16" x14ac:dyDescent="0.2">
      <c r="A78" s="20" t="s">
        <v>377</v>
      </c>
      <c r="B78" s="21">
        <v>88</v>
      </c>
      <c r="C78" s="22">
        <v>18.181818</v>
      </c>
      <c r="D78" s="22">
        <v>35.227272999999997</v>
      </c>
      <c r="E78" s="22">
        <v>17.045455</v>
      </c>
      <c r="F78" s="22">
        <v>6.8181820000000002</v>
      </c>
      <c r="G78" s="22">
        <v>17.045455</v>
      </c>
      <c r="H78" s="22">
        <v>7.9545450000000004</v>
      </c>
      <c r="I78" s="22">
        <v>3.4090910000000001</v>
      </c>
      <c r="J78" s="22">
        <v>4.5454549999999996</v>
      </c>
      <c r="K78" s="22">
        <v>29.545455</v>
      </c>
      <c r="L78" s="22">
        <v>14.772727</v>
      </c>
      <c r="M78" s="22">
        <v>5.6818179999999998</v>
      </c>
      <c r="N78" s="22">
        <v>71.590908999999996</v>
      </c>
      <c r="O78" s="22">
        <v>27.272727</v>
      </c>
      <c r="P78" s="22">
        <v>1.1363639999999999</v>
      </c>
    </row>
    <row r="79" spans="1:16" x14ac:dyDescent="0.2">
      <c r="A79" s="20" t="s">
        <v>378</v>
      </c>
      <c r="B79" s="21">
        <v>84</v>
      </c>
      <c r="C79" s="22">
        <v>19.047619000000001</v>
      </c>
      <c r="D79" s="22">
        <v>28.571428999999998</v>
      </c>
      <c r="E79" s="22">
        <v>14.285714</v>
      </c>
      <c r="F79" s="22">
        <v>7.1428570000000002</v>
      </c>
      <c r="G79" s="22">
        <v>14.285714</v>
      </c>
      <c r="H79" s="22">
        <v>11.904762</v>
      </c>
      <c r="I79" s="22">
        <v>5.9523809999999999</v>
      </c>
      <c r="J79" s="22">
        <v>8.3333329999999997</v>
      </c>
      <c r="K79" s="22">
        <v>34.523809999999997</v>
      </c>
      <c r="L79" s="22">
        <v>17.857143000000001</v>
      </c>
      <c r="M79" s="22">
        <v>4.7619049999999996</v>
      </c>
      <c r="N79" s="22">
        <v>73.809523999999996</v>
      </c>
      <c r="O79" s="22">
        <v>25</v>
      </c>
      <c r="P79" s="22">
        <v>1.1904760000000001</v>
      </c>
    </row>
    <row r="80" spans="1:16" x14ac:dyDescent="0.2">
      <c r="A80" s="20" t="s">
        <v>366</v>
      </c>
      <c r="B80" s="21">
        <v>81</v>
      </c>
      <c r="C80" s="22">
        <v>8.6419750000000004</v>
      </c>
      <c r="D80" s="22">
        <v>28.395061999999999</v>
      </c>
      <c r="E80" s="22">
        <v>9.8765429999999999</v>
      </c>
      <c r="F80" s="22">
        <v>3.7037040000000001</v>
      </c>
      <c r="G80" s="22">
        <v>6.1728399999999999</v>
      </c>
      <c r="H80" s="22">
        <v>6.1728399999999999</v>
      </c>
      <c r="I80" s="22">
        <v>0</v>
      </c>
      <c r="J80" s="22">
        <v>2.4691360000000002</v>
      </c>
      <c r="K80" s="22">
        <v>24.691358000000001</v>
      </c>
      <c r="L80" s="22">
        <v>7.4074070000000001</v>
      </c>
      <c r="M80" s="22">
        <v>6.1728399999999999</v>
      </c>
      <c r="N80" s="22">
        <v>61.728394999999999</v>
      </c>
      <c r="O80" s="22">
        <v>35.802469000000002</v>
      </c>
      <c r="P80" s="22">
        <v>2.4691360000000002</v>
      </c>
    </row>
    <row r="81" spans="1:16" x14ac:dyDescent="0.2">
      <c r="A81" s="9" t="s">
        <v>379</v>
      </c>
      <c r="B81" s="9"/>
      <c r="C81" s="9"/>
      <c r="D81" s="9"/>
      <c r="E81" s="9"/>
      <c r="F81" s="9"/>
      <c r="G81" s="9"/>
      <c r="H81" s="9"/>
      <c r="I81" s="9"/>
      <c r="J81" s="9"/>
      <c r="K81" s="9"/>
      <c r="L81" s="9"/>
      <c r="M81" s="9"/>
      <c r="N81" s="9"/>
      <c r="O81" s="9"/>
      <c r="P81" s="9"/>
    </row>
    <row r="82" spans="1:16" x14ac:dyDescent="0.2">
      <c r="A82" s="20" t="s">
        <v>380</v>
      </c>
      <c r="B82" s="21">
        <v>788</v>
      </c>
      <c r="C82" s="22">
        <v>15.609137</v>
      </c>
      <c r="D82" s="22">
        <v>29.822334999999999</v>
      </c>
      <c r="E82" s="22">
        <v>13.451777</v>
      </c>
      <c r="F82" s="22">
        <v>8.1218269999999997</v>
      </c>
      <c r="G82" s="22">
        <v>14.213198</v>
      </c>
      <c r="H82" s="22">
        <v>9.3908629999999995</v>
      </c>
      <c r="I82" s="22">
        <v>3.8071069999999998</v>
      </c>
      <c r="J82" s="22">
        <v>4.441624</v>
      </c>
      <c r="K82" s="22">
        <v>25.253806999999998</v>
      </c>
      <c r="L82" s="22">
        <v>13.19797</v>
      </c>
      <c r="M82" s="22">
        <v>7.4873099999999999</v>
      </c>
      <c r="N82" s="22">
        <v>68.908629000000005</v>
      </c>
      <c r="O82" s="22">
        <v>29.568528000000001</v>
      </c>
      <c r="P82" s="22">
        <v>1.5228429999999999</v>
      </c>
    </row>
    <row r="83" spans="1:16" x14ac:dyDescent="0.2">
      <c r="A83" s="20" t="s">
        <v>381</v>
      </c>
      <c r="B83" s="21">
        <v>1824</v>
      </c>
      <c r="C83" s="22">
        <v>16.337719</v>
      </c>
      <c r="D83" s="22">
        <v>30.537281</v>
      </c>
      <c r="E83" s="22">
        <v>5.1535089999999997</v>
      </c>
      <c r="F83" s="22">
        <v>4.8793860000000002</v>
      </c>
      <c r="G83" s="22">
        <v>10.910088</v>
      </c>
      <c r="H83" s="22">
        <v>6.8530699999999998</v>
      </c>
      <c r="I83" s="22">
        <v>2.686404</v>
      </c>
      <c r="J83" s="22">
        <v>1.6995610000000001</v>
      </c>
      <c r="K83" s="22">
        <v>20.230263000000001</v>
      </c>
      <c r="L83" s="22">
        <v>9.1557019999999998</v>
      </c>
      <c r="M83" s="22">
        <v>7.3464910000000003</v>
      </c>
      <c r="N83" s="22">
        <v>60.800438999999997</v>
      </c>
      <c r="O83" s="22">
        <v>37.609648999999997</v>
      </c>
      <c r="P83" s="22">
        <v>1.589912</v>
      </c>
    </row>
    <row r="84" spans="1:16" x14ac:dyDescent="0.2">
      <c r="A84" s="20" t="s">
        <v>366</v>
      </c>
      <c r="B84" s="21">
        <v>65</v>
      </c>
      <c r="C84" s="22">
        <v>6.1538459999999997</v>
      </c>
      <c r="D84" s="22">
        <v>29.230768999999999</v>
      </c>
      <c r="E84" s="22">
        <v>10.769231</v>
      </c>
      <c r="F84" s="22">
        <v>1.538462</v>
      </c>
      <c r="G84" s="22">
        <v>10.769231</v>
      </c>
      <c r="H84" s="22">
        <v>6.1538459999999997</v>
      </c>
      <c r="I84" s="22">
        <v>0</v>
      </c>
      <c r="J84" s="22">
        <v>3.0769229999999999</v>
      </c>
      <c r="K84" s="22">
        <v>27.692308000000001</v>
      </c>
      <c r="L84" s="22">
        <v>7.6923079999999997</v>
      </c>
      <c r="M84" s="22">
        <v>6.1538459999999997</v>
      </c>
      <c r="N84" s="22">
        <v>61.538462000000003</v>
      </c>
      <c r="O84" s="22">
        <v>38.461537999999997</v>
      </c>
      <c r="P84" s="22">
        <v>0</v>
      </c>
    </row>
    <row r="85" spans="1:16" x14ac:dyDescent="0.2">
      <c r="A85" s="9" t="s">
        <v>382</v>
      </c>
      <c r="B85" s="9"/>
      <c r="C85" s="9"/>
      <c r="D85" s="9"/>
      <c r="E85" s="9"/>
      <c r="F85" s="9"/>
      <c r="G85" s="9"/>
      <c r="H85" s="9"/>
      <c r="I85" s="9"/>
      <c r="J85" s="9"/>
      <c r="K85" s="9"/>
      <c r="L85" s="9"/>
      <c r="M85" s="9"/>
      <c r="N85" s="9"/>
      <c r="O85" s="9"/>
      <c r="P85" s="9"/>
    </row>
    <row r="86" spans="1:16" x14ac:dyDescent="0.2">
      <c r="A86" s="20" t="s">
        <v>383</v>
      </c>
      <c r="B86" s="21">
        <v>393</v>
      </c>
      <c r="C86" s="22">
        <v>11.450381999999999</v>
      </c>
      <c r="D86" s="22">
        <v>25.190840000000001</v>
      </c>
      <c r="E86" s="22">
        <v>8.3969470000000008</v>
      </c>
      <c r="F86" s="22">
        <v>6.3613229999999996</v>
      </c>
      <c r="G86" s="22">
        <v>13.740458</v>
      </c>
      <c r="H86" s="22">
        <v>7.124682</v>
      </c>
      <c r="I86" s="22">
        <v>2.290076</v>
      </c>
      <c r="J86" s="22">
        <v>4.0712469999999996</v>
      </c>
      <c r="K86" s="22">
        <v>24.427481</v>
      </c>
      <c r="L86" s="22">
        <v>12.468192999999999</v>
      </c>
      <c r="M86" s="22">
        <v>7.8880410000000003</v>
      </c>
      <c r="N86" s="22">
        <v>63.613232000000004</v>
      </c>
      <c r="O86" s="22">
        <v>35.62341</v>
      </c>
      <c r="P86" s="22">
        <v>0.76335900000000001</v>
      </c>
    </row>
    <row r="87" spans="1:16" x14ac:dyDescent="0.2">
      <c r="A87" s="20" t="s">
        <v>181</v>
      </c>
      <c r="B87" s="21">
        <v>1944</v>
      </c>
      <c r="C87" s="22">
        <v>17.129629999999999</v>
      </c>
      <c r="D87" s="22">
        <v>31.995885000000001</v>
      </c>
      <c r="E87" s="22">
        <v>7.9218109999999999</v>
      </c>
      <c r="F87" s="22">
        <v>5.9156380000000004</v>
      </c>
      <c r="G87" s="22">
        <v>11.934156</v>
      </c>
      <c r="H87" s="22">
        <v>8.1790120000000002</v>
      </c>
      <c r="I87" s="22">
        <v>3.0864199999999999</v>
      </c>
      <c r="J87" s="22">
        <v>2.3148149999999998</v>
      </c>
      <c r="K87" s="22">
        <v>21.810700000000001</v>
      </c>
      <c r="L87" s="22">
        <v>10.185185000000001</v>
      </c>
      <c r="M87" s="22">
        <v>6.9444439999999998</v>
      </c>
      <c r="N87" s="22">
        <v>63.837448999999999</v>
      </c>
      <c r="O87" s="22">
        <v>34.619342000000003</v>
      </c>
      <c r="P87" s="22">
        <v>1.54321</v>
      </c>
    </row>
    <row r="88" spans="1:16" x14ac:dyDescent="0.2">
      <c r="A88" s="20" t="s">
        <v>182</v>
      </c>
      <c r="B88" s="21">
        <v>38</v>
      </c>
      <c r="C88" s="22">
        <v>26.315788999999999</v>
      </c>
      <c r="D88" s="22">
        <v>21.052631999999999</v>
      </c>
      <c r="E88" s="22">
        <v>2.6315789999999999</v>
      </c>
      <c r="F88" s="22">
        <v>10.526316</v>
      </c>
      <c r="G88" s="22">
        <v>13.157895</v>
      </c>
      <c r="H88" s="22">
        <v>10.526316</v>
      </c>
      <c r="I88" s="22">
        <v>7.8947370000000001</v>
      </c>
      <c r="J88" s="22">
        <v>0</v>
      </c>
      <c r="K88" s="22">
        <v>21.052631999999999</v>
      </c>
      <c r="L88" s="22">
        <v>7.8947370000000001</v>
      </c>
      <c r="M88" s="22">
        <v>5.2631579999999998</v>
      </c>
      <c r="N88" s="22">
        <v>65.789473999999998</v>
      </c>
      <c r="O88" s="22">
        <v>31.578946999999999</v>
      </c>
      <c r="P88" s="22">
        <v>2.6315789999999999</v>
      </c>
    </row>
    <row r="89" spans="1:16" x14ac:dyDescent="0.2">
      <c r="A89" s="20" t="s">
        <v>384</v>
      </c>
      <c r="B89" s="21">
        <v>36</v>
      </c>
      <c r="C89" s="22">
        <v>16.666667</v>
      </c>
      <c r="D89" s="22">
        <v>38.888888999999999</v>
      </c>
      <c r="E89" s="22">
        <v>5.5555560000000002</v>
      </c>
      <c r="F89" s="22">
        <v>2.7777780000000001</v>
      </c>
      <c r="G89" s="22">
        <v>19.444444000000001</v>
      </c>
      <c r="H89" s="22">
        <v>2.7777780000000001</v>
      </c>
      <c r="I89" s="22">
        <v>0</v>
      </c>
      <c r="J89" s="22">
        <v>0</v>
      </c>
      <c r="K89" s="22">
        <v>13.888889000000001</v>
      </c>
      <c r="L89" s="22">
        <v>22.222221999999999</v>
      </c>
      <c r="M89" s="22">
        <v>5.5555560000000002</v>
      </c>
      <c r="N89" s="22">
        <v>66.666667000000004</v>
      </c>
      <c r="O89" s="22">
        <v>33.333333000000003</v>
      </c>
      <c r="P89" s="22">
        <v>0</v>
      </c>
    </row>
    <row r="90" spans="1:16" x14ac:dyDescent="0.2">
      <c r="A90" s="20" t="s">
        <v>183</v>
      </c>
      <c r="B90" s="21">
        <v>53</v>
      </c>
      <c r="C90" s="22">
        <v>24.528302</v>
      </c>
      <c r="D90" s="22">
        <v>33.962263999999998</v>
      </c>
      <c r="E90" s="22">
        <v>9.4339619999999993</v>
      </c>
      <c r="F90" s="22">
        <v>9.4339619999999993</v>
      </c>
      <c r="G90" s="22">
        <v>16.981131999999999</v>
      </c>
      <c r="H90" s="22">
        <v>9.4339619999999993</v>
      </c>
      <c r="I90" s="22">
        <v>5.6603770000000004</v>
      </c>
      <c r="J90" s="22">
        <v>5.6603770000000004</v>
      </c>
      <c r="K90" s="22">
        <v>30.188679</v>
      </c>
      <c r="L90" s="22">
        <v>16.981131999999999</v>
      </c>
      <c r="M90" s="22">
        <v>1.886792</v>
      </c>
      <c r="N90" s="22">
        <v>71.698113000000006</v>
      </c>
      <c r="O90" s="22">
        <v>26.415094</v>
      </c>
      <c r="P90" s="22">
        <v>1.886792</v>
      </c>
    </row>
    <row r="91" spans="1:16" x14ac:dyDescent="0.2">
      <c r="A91" s="20" t="s">
        <v>385</v>
      </c>
      <c r="B91" s="21">
        <v>22</v>
      </c>
      <c r="C91" s="22">
        <v>13.636364</v>
      </c>
      <c r="D91" s="22">
        <v>18.181818</v>
      </c>
      <c r="E91" s="22">
        <v>0</v>
      </c>
      <c r="F91" s="22">
        <v>0</v>
      </c>
      <c r="G91" s="22">
        <v>0</v>
      </c>
      <c r="H91" s="22">
        <v>0</v>
      </c>
      <c r="I91" s="22">
        <v>9.0909089999999999</v>
      </c>
      <c r="J91" s="22">
        <v>0</v>
      </c>
      <c r="K91" s="22">
        <v>4.5454549999999996</v>
      </c>
      <c r="L91" s="22">
        <v>0</v>
      </c>
      <c r="M91" s="22">
        <v>0</v>
      </c>
      <c r="N91" s="22">
        <v>31.818182</v>
      </c>
      <c r="O91" s="22">
        <v>68.181818000000007</v>
      </c>
      <c r="P91" s="22">
        <v>0</v>
      </c>
    </row>
    <row r="92" spans="1:16" x14ac:dyDescent="0.2">
      <c r="A92" s="20" t="s">
        <v>386</v>
      </c>
      <c r="B92" s="21">
        <v>32</v>
      </c>
      <c r="C92" s="22">
        <v>0</v>
      </c>
      <c r="D92" s="22">
        <v>15.625</v>
      </c>
      <c r="E92" s="22">
        <v>0</v>
      </c>
      <c r="F92" s="22">
        <v>0</v>
      </c>
      <c r="G92" s="22">
        <v>0</v>
      </c>
      <c r="H92" s="22">
        <v>0</v>
      </c>
      <c r="I92" s="22">
        <v>0</v>
      </c>
      <c r="J92" s="22">
        <v>0</v>
      </c>
      <c r="K92" s="22">
        <v>9.375</v>
      </c>
      <c r="L92" s="22">
        <v>3.125</v>
      </c>
      <c r="M92" s="22">
        <v>15.625</v>
      </c>
      <c r="N92" s="22">
        <v>34.375</v>
      </c>
      <c r="O92" s="22">
        <v>62.5</v>
      </c>
      <c r="P92" s="22">
        <v>3.125</v>
      </c>
    </row>
    <row r="93" spans="1:16" x14ac:dyDescent="0.2">
      <c r="A93" s="20" t="s">
        <v>387</v>
      </c>
      <c r="B93" s="21">
        <v>9</v>
      </c>
      <c r="C93" s="22">
        <v>22.222221999999999</v>
      </c>
      <c r="D93" s="22">
        <v>22.222221999999999</v>
      </c>
      <c r="E93" s="22">
        <v>0</v>
      </c>
      <c r="F93" s="22">
        <v>0</v>
      </c>
      <c r="G93" s="22">
        <v>0</v>
      </c>
      <c r="H93" s="22">
        <v>0</v>
      </c>
      <c r="I93" s="22">
        <v>11.111110999999999</v>
      </c>
      <c r="J93" s="22">
        <v>0</v>
      </c>
      <c r="K93" s="22">
        <v>11.111110999999999</v>
      </c>
      <c r="L93" s="22">
        <v>0</v>
      </c>
      <c r="M93" s="22">
        <v>22.222221999999999</v>
      </c>
      <c r="N93" s="22">
        <v>66.666667000000004</v>
      </c>
      <c r="O93" s="22">
        <v>33.333333000000003</v>
      </c>
      <c r="P93" s="22">
        <v>0</v>
      </c>
    </row>
    <row r="94" spans="1:16" x14ac:dyDescent="0.2">
      <c r="A94" s="20" t="s">
        <v>366</v>
      </c>
      <c r="B94" s="21">
        <v>150</v>
      </c>
      <c r="C94" s="22">
        <v>8.6666670000000003</v>
      </c>
      <c r="D94" s="22">
        <v>26</v>
      </c>
      <c r="E94" s="22">
        <v>8</v>
      </c>
      <c r="F94" s="22">
        <v>2.6666669999999999</v>
      </c>
      <c r="G94" s="22">
        <v>7.3333329999999997</v>
      </c>
      <c r="H94" s="22">
        <v>4</v>
      </c>
      <c r="I94" s="22">
        <v>0.66666700000000001</v>
      </c>
      <c r="J94" s="22">
        <v>2.6666669999999999</v>
      </c>
      <c r="K94" s="22">
        <v>21.333333</v>
      </c>
      <c r="L94" s="22">
        <v>5.3333329999999997</v>
      </c>
      <c r="M94" s="22">
        <v>12.666667</v>
      </c>
      <c r="N94" s="22">
        <v>60</v>
      </c>
      <c r="O94" s="22">
        <v>36.666666999999997</v>
      </c>
      <c r="P94" s="22">
        <v>3.3333330000000001</v>
      </c>
    </row>
    <row r="95" spans="1:16" x14ac:dyDescent="0.2">
      <c r="A95" s="9" t="s">
        <v>388</v>
      </c>
      <c r="B95" s="9"/>
      <c r="C95" s="9"/>
      <c r="D95" s="9"/>
      <c r="E95" s="9"/>
      <c r="F95" s="9"/>
      <c r="G95" s="9"/>
      <c r="H95" s="9"/>
      <c r="I95" s="9"/>
      <c r="J95" s="9"/>
      <c r="K95" s="9"/>
      <c r="L95" s="9"/>
      <c r="M95" s="9"/>
      <c r="N95" s="9"/>
      <c r="O95" s="9"/>
      <c r="P95" s="9"/>
    </row>
    <row r="96" spans="1:16" x14ac:dyDescent="0.2">
      <c r="A96" s="20" t="s">
        <v>184</v>
      </c>
      <c r="B96" s="21">
        <v>54</v>
      </c>
      <c r="C96" s="22">
        <v>5.5555560000000002</v>
      </c>
      <c r="D96" s="22">
        <v>29.629629999999999</v>
      </c>
      <c r="E96" s="22">
        <v>5.5555560000000002</v>
      </c>
      <c r="F96" s="22">
        <v>1.8518520000000001</v>
      </c>
      <c r="G96" s="22">
        <v>12.962963</v>
      </c>
      <c r="H96" s="22">
        <v>9.2592590000000001</v>
      </c>
      <c r="I96" s="22">
        <v>3.7037040000000001</v>
      </c>
      <c r="J96" s="22">
        <v>0</v>
      </c>
      <c r="K96" s="22">
        <v>11.111110999999999</v>
      </c>
      <c r="L96" s="22">
        <v>11.111110999999999</v>
      </c>
      <c r="M96" s="22">
        <v>16.666667</v>
      </c>
      <c r="N96" s="22">
        <v>57.407406999999999</v>
      </c>
      <c r="O96" s="22">
        <v>40.740741</v>
      </c>
      <c r="P96" s="22">
        <v>1.8518520000000001</v>
      </c>
    </row>
    <row r="97" spans="1:16" x14ac:dyDescent="0.2">
      <c r="A97" s="20" t="s">
        <v>185</v>
      </c>
      <c r="B97" s="21">
        <v>196</v>
      </c>
      <c r="C97" s="22">
        <v>11.224489999999999</v>
      </c>
      <c r="D97" s="22">
        <v>23.979592</v>
      </c>
      <c r="E97" s="22">
        <v>7.6530610000000001</v>
      </c>
      <c r="F97" s="22">
        <v>1.5306120000000001</v>
      </c>
      <c r="G97" s="22">
        <v>4.0816330000000001</v>
      </c>
      <c r="H97" s="22">
        <v>4.5918369999999999</v>
      </c>
      <c r="I97" s="22">
        <v>2.5510199999999998</v>
      </c>
      <c r="J97" s="22">
        <v>2.5510199999999998</v>
      </c>
      <c r="K97" s="22">
        <v>15.816326999999999</v>
      </c>
      <c r="L97" s="22">
        <v>5.1020409999999998</v>
      </c>
      <c r="M97" s="22">
        <v>7.6530610000000001</v>
      </c>
      <c r="N97" s="22">
        <v>55.102041</v>
      </c>
      <c r="O97" s="22">
        <v>43.877550999999997</v>
      </c>
      <c r="P97" s="22">
        <v>1.020408</v>
      </c>
    </row>
    <row r="98" spans="1:16" x14ac:dyDescent="0.2">
      <c r="A98" s="20" t="s">
        <v>186</v>
      </c>
      <c r="B98" s="21">
        <v>310</v>
      </c>
      <c r="C98" s="22">
        <v>11.612902999999999</v>
      </c>
      <c r="D98" s="22">
        <v>25.483871000000001</v>
      </c>
      <c r="E98" s="22">
        <v>4.5161290000000003</v>
      </c>
      <c r="F98" s="22">
        <v>3.870968</v>
      </c>
      <c r="G98" s="22">
        <v>7.0967739999999999</v>
      </c>
      <c r="H98" s="22">
        <v>4.8387099999999998</v>
      </c>
      <c r="I98" s="22">
        <v>2.2580650000000002</v>
      </c>
      <c r="J98" s="22">
        <v>1.612903</v>
      </c>
      <c r="K98" s="22">
        <v>18.387097000000001</v>
      </c>
      <c r="L98" s="22">
        <v>8.0645159999999994</v>
      </c>
      <c r="M98" s="22">
        <v>9.6774190000000004</v>
      </c>
      <c r="N98" s="22">
        <v>57.096774000000003</v>
      </c>
      <c r="O98" s="22">
        <v>40.967742000000001</v>
      </c>
      <c r="P98" s="22">
        <v>1.935484</v>
      </c>
    </row>
    <row r="99" spans="1:16" x14ac:dyDescent="0.2">
      <c r="A99" s="20" t="s">
        <v>187</v>
      </c>
      <c r="B99" s="21">
        <v>385</v>
      </c>
      <c r="C99" s="22">
        <v>17.402597</v>
      </c>
      <c r="D99" s="22">
        <v>27.532468000000001</v>
      </c>
      <c r="E99" s="22">
        <v>6.2337660000000001</v>
      </c>
      <c r="F99" s="22">
        <v>3.6363639999999999</v>
      </c>
      <c r="G99" s="22">
        <v>11.428571</v>
      </c>
      <c r="H99" s="22">
        <v>8.3116880000000002</v>
      </c>
      <c r="I99" s="22">
        <v>3.6363639999999999</v>
      </c>
      <c r="J99" s="22">
        <v>2.3376619999999999</v>
      </c>
      <c r="K99" s="22">
        <v>19.480519000000001</v>
      </c>
      <c r="L99" s="22">
        <v>7.5324679999999997</v>
      </c>
      <c r="M99" s="22">
        <v>6.2337660000000001</v>
      </c>
      <c r="N99" s="22">
        <v>61.038961</v>
      </c>
      <c r="O99" s="22">
        <v>37.142856999999999</v>
      </c>
      <c r="P99" s="22">
        <v>1.818182</v>
      </c>
    </row>
    <row r="100" spans="1:16" x14ac:dyDescent="0.2">
      <c r="A100" s="20" t="s">
        <v>188</v>
      </c>
      <c r="B100" s="21">
        <v>361</v>
      </c>
      <c r="C100" s="22">
        <v>18.282547999999998</v>
      </c>
      <c r="D100" s="22">
        <v>32.409972000000003</v>
      </c>
      <c r="E100" s="22">
        <v>8.5872580000000003</v>
      </c>
      <c r="F100" s="22">
        <v>5.2631579999999998</v>
      </c>
      <c r="G100" s="22">
        <v>11.911357000000001</v>
      </c>
      <c r="H100" s="22">
        <v>9.4182830000000006</v>
      </c>
      <c r="I100" s="22">
        <v>3.047091</v>
      </c>
      <c r="J100" s="22">
        <v>1.9390579999999999</v>
      </c>
      <c r="K100" s="22">
        <v>23.268698000000001</v>
      </c>
      <c r="L100" s="22">
        <v>14.127424</v>
      </c>
      <c r="M100" s="22">
        <v>8.5872580000000003</v>
      </c>
      <c r="N100" s="22">
        <v>68.975069000000005</v>
      </c>
      <c r="O100" s="22">
        <v>30.193905999999998</v>
      </c>
      <c r="P100" s="22">
        <v>0.83102500000000001</v>
      </c>
    </row>
    <row r="101" spans="1:16" x14ac:dyDescent="0.2">
      <c r="A101" s="20" t="s">
        <v>189</v>
      </c>
      <c r="B101" s="21">
        <v>315</v>
      </c>
      <c r="C101" s="22">
        <v>16.825396999999999</v>
      </c>
      <c r="D101" s="22">
        <v>34.920634999999997</v>
      </c>
      <c r="E101" s="22">
        <v>9.5238099999999992</v>
      </c>
      <c r="F101" s="22">
        <v>7.6190480000000003</v>
      </c>
      <c r="G101" s="22">
        <v>14.920635000000001</v>
      </c>
      <c r="H101" s="22">
        <v>8.8888890000000007</v>
      </c>
      <c r="I101" s="22">
        <v>1.269841</v>
      </c>
      <c r="J101" s="22">
        <v>1.269841</v>
      </c>
      <c r="K101" s="22">
        <v>23.809524</v>
      </c>
      <c r="L101" s="22">
        <v>14.285714</v>
      </c>
      <c r="M101" s="22">
        <v>6.0317460000000001</v>
      </c>
      <c r="N101" s="22">
        <v>68.253968</v>
      </c>
      <c r="O101" s="22">
        <v>31.111111000000001</v>
      </c>
      <c r="P101" s="22">
        <v>0.63492099999999996</v>
      </c>
    </row>
    <row r="102" spans="1:16" x14ac:dyDescent="0.2">
      <c r="A102" s="20" t="s">
        <v>190</v>
      </c>
      <c r="B102" s="21">
        <v>364</v>
      </c>
      <c r="C102" s="22">
        <v>18.956043999999999</v>
      </c>
      <c r="D102" s="22">
        <v>35.43956</v>
      </c>
      <c r="E102" s="22">
        <v>7.6923079999999997</v>
      </c>
      <c r="F102" s="22">
        <v>8.2417580000000008</v>
      </c>
      <c r="G102" s="22">
        <v>16.758241999999999</v>
      </c>
      <c r="H102" s="22">
        <v>7.6923079999999997</v>
      </c>
      <c r="I102" s="22">
        <v>3.2967029999999999</v>
      </c>
      <c r="J102" s="22">
        <v>3.5714290000000002</v>
      </c>
      <c r="K102" s="22">
        <v>24.725275</v>
      </c>
      <c r="L102" s="22">
        <v>11.263736</v>
      </c>
      <c r="M102" s="22">
        <v>6.3186809999999998</v>
      </c>
      <c r="N102" s="22">
        <v>67.032966999999999</v>
      </c>
      <c r="O102" s="22">
        <v>32.417582000000003</v>
      </c>
      <c r="P102" s="22">
        <v>0.54945100000000002</v>
      </c>
    </row>
    <row r="103" spans="1:16" x14ac:dyDescent="0.2">
      <c r="A103" s="20" t="s">
        <v>191</v>
      </c>
      <c r="B103" s="21">
        <v>267</v>
      </c>
      <c r="C103" s="22">
        <v>17.977528</v>
      </c>
      <c r="D103" s="22">
        <v>39.325842999999999</v>
      </c>
      <c r="E103" s="22">
        <v>9.3632960000000001</v>
      </c>
      <c r="F103" s="22">
        <v>8.9887639999999998</v>
      </c>
      <c r="G103" s="22">
        <v>16.479400999999999</v>
      </c>
      <c r="H103" s="22">
        <v>8.9887639999999998</v>
      </c>
      <c r="I103" s="22">
        <v>3.7453180000000001</v>
      </c>
      <c r="J103" s="22">
        <v>4.8689140000000002</v>
      </c>
      <c r="K103" s="22">
        <v>26.591760000000001</v>
      </c>
      <c r="L103" s="22">
        <v>13.483146</v>
      </c>
      <c r="M103" s="22">
        <v>8.6142319999999994</v>
      </c>
      <c r="N103" s="22">
        <v>70.786517000000003</v>
      </c>
      <c r="O103" s="22">
        <v>28.464418999999999</v>
      </c>
      <c r="P103" s="22">
        <v>0.74906399999999995</v>
      </c>
    </row>
    <row r="104" spans="1:16" x14ac:dyDescent="0.2">
      <c r="A104" s="20" t="s">
        <v>192</v>
      </c>
      <c r="B104" s="21">
        <v>90</v>
      </c>
      <c r="C104" s="22">
        <v>20</v>
      </c>
      <c r="D104" s="22">
        <v>27.777778000000001</v>
      </c>
      <c r="E104" s="22">
        <v>7.7777779999999996</v>
      </c>
      <c r="F104" s="22">
        <v>8.8888890000000007</v>
      </c>
      <c r="G104" s="22">
        <v>14.444444000000001</v>
      </c>
      <c r="H104" s="22">
        <v>6.6666670000000003</v>
      </c>
      <c r="I104" s="22">
        <v>5.5555560000000002</v>
      </c>
      <c r="J104" s="22">
        <v>4.4444439999999998</v>
      </c>
      <c r="K104" s="22">
        <v>24.444444000000001</v>
      </c>
      <c r="L104" s="22">
        <v>7.7777779999999996</v>
      </c>
      <c r="M104" s="22">
        <v>3.3333330000000001</v>
      </c>
      <c r="N104" s="22">
        <v>62.222222000000002</v>
      </c>
      <c r="O104" s="22">
        <v>35.555556000000003</v>
      </c>
      <c r="P104" s="22">
        <v>2.2222219999999999</v>
      </c>
    </row>
    <row r="105" spans="1:16" x14ac:dyDescent="0.2">
      <c r="A105" s="20" t="s">
        <v>193</v>
      </c>
      <c r="B105" s="21">
        <v>94</v>
      </c>
      <c r="C105" s="22">
        <v>20.212765999999998</v>
      </c>
      <c r="D105" s="22">
        <v>29.787234000000002</v>
      </c>
      <c r="E105" s="22">
        <v>13.829787</v>
      </c>
      <c r="F105" s="22">
        <v>15.957447</v>
      </c>
      <c r="G105" s="22">
        <v>17.021277000000001</v>
      </c>
      <c r="H105" s="22">
        <v>10.638298000000001</v>
      </c>
      <c r="I105" s="22">
        <v>6.3829789999999997</v>
      </c>
      <c r="J105" s="22">
        <v>7.446809</v>
      </c>
      <c r="K105" s="22">
        <v>32.978723000000002</v>
      </c>
      <c r="L105" s="22">
        <v>10.638298000000001</v>
      </c>
      <c r="M105" s="22">
        <v>4.2553190000000001</v>
      </c>
      <c r="N105" s="22">
        <v>73.404255000000006</v>
      </c>
      <c r="O105" s="22">
        <v>24.468084999999999</v>
      </c>
      <c r="P105" s="22">
        <v>2.1276600000000001</v>
      </c>
    </row>
    <row r="106" spans="1:16" x14ac:dyDescent="0.2">
      <c r="A106" s="20" t="s">
        <v>389</v>
      </c>
      <c r="B106" s="21">
        <v>47</v>
      </c>
      <c r="C106" s="22">
        <v>8.5106380000000001</v>
      </c>
      <c r="D106" s="22">
        <v>10.638298000000001</v>
      </c>
      <c r="E106" s="22">
        <v>0</v>
      </c>
      <c r="F106" s="22">
        <v>2.1276600000000001</v>
      </c>
      <c r="G106" s="22">
        <v>2.1276600000000001</v>
      </c>
      <c r="H106" s="22">
        <v>4.2553190000000001</v>
      </c>
      <c r="I106" s="22">
        <v>2.1276600000000001</v>
      </c>
      <c r="J106" s="22">
        <v>0</v>
      </c>
      <c r="K106" s="22">
        <v>14.893617000000001</v>
      </c>
      <c r="L106" s="22">
        <v>6.3829789999999997</v>
      </c>
      <c r="M106" s="22">
        <v>8.5106380000000001</v>
      </c>
      <c r="N106" s="22">
        <v>48.936169999999997</v>
      </c>
      <c r="O106" s="22">
        <v>51.063830000000003</v>
      </c>
      <c r="P106" s="22">
        <v>0</v>
      </c>
    </row>
    <row r="107" spans="1:16" x14ac:dyDescent="0.2">
      <c r="A107" s="20" t="s">
        <v>366</v>
      </c>
      <c r="B107" s="21">
        <v>194</v>
      </c>
      <c r="C107" s="22">
        <v>10.309278000000001</v>
      </c>
      <c r="D107" s="22">
        <v>22.680412</v>
      </c>
      <c r="E107" s="22">
        <v>8.7628869999999992</v>
      </c>
      <c r="F107" s="22">
        <v>1.546392</v>
      </c>
      <c r="G107" s="22">
        <v>6.1855669999999998</v>
      </c>
      <c r="H107" s="22">
        <v>5.1546390000000004</v>
      </c>
      <c r="I107" s="22">
        <v>1.0309280000000001</v>
      </c>
      <c r="J107" s="22">
        <v>0.51546400000000003</v>
      </c>
      <c r="K107" s="22">
        <v>19.072164999999998</v>
      </c>
      <c r="L107" s="22">
        <v>6.7010310000000004</v>
      </c>
      <c r="M107" s="22">
        <v>6.1855669999999998</v>
      </c>
      <c r="N107" s="22">
        <v>49.484535999999999</v>
      </c>
      <c r="O107" s="22">
        <v>44.329897000000003</v>
      </c>
      <c r="P107" s="22">
        <v>6.1855669999999998</v>
      </c>
    </row>
    <row r="108" spans="1:16" x14ac:dyDescent="0.2">
      <c r="A108" s="9" t="s">
        <v>390</v>
      </c>
      <c r="B108" s="9"/>
      <c r="C108" s="9"/>
      <c r="D108" s="9"/>
      <c r="E108" s="9"/>
      <c r="F108" s="9"/>
      <c r="G108" s="9"/>
      <c r="H108" s="9"/>
      <c r="I108" s="9"/>
      <c r="J108" s="9"/>
      <c r="K108" s="9"/>
      <c r="L108" s="9"/>
      <c r="M108" s="9"/>
      <c r="N108" s="9"/>
      <c r="O108" s="9"/>
      <c r="P108" s="9"/>
    </row>
    <row r="109" spans="1:16" x14ac:dyDescent="0.2">
      <c r="A109" s="20" t="s">
        <v>391</v>
      </c>
      <c r="B109" s="21">
        <v>633</v>
      </c>
      <c r="C109" s="22">
        <v>15.165877</v>
      </c>
      <c r="D109" s="22">
        <v>28.120062999999998</v>
      </c>
      <c r="E109" s="22">
        <v>5.5292260000000004</v>
      </c>
      <c r="F109" s="22">
        <v>4.8973139999999997</v>
      </c>
      <c r="G109" s="22">
        <v>7.1090049999999998</v>
      </c>
      <c r="H109" s="22">
        <v>7.1090049999999998</v>
      </c>
      <c r="I109" s="22">
        <v>1.737757</v>
      </c>
      <c r="J109" s="22">
        <v>1.737757</v>
      </c>
      <c r="K109" s="22">
        <v>17.851500999999999</v>
      </c>
      <c r="L109" s="22">
        <v>6.6350709999999999</v>
      </c>
      <c r="M109" s="22">
        <v>7.5829380000000004</v>
      </c>
      <c r="N109" s="22">
        <v>59.399684000000001</v>
      </c>
      <c r="O109" s="22">
        <v>39.652448999999997</v>
      </c>
      <c r="P109" s="22">
        <v>0.94786700000000002</v>
      </c>
    </row>
    <row r="110" spans="1:16" x14ac:dyDescent="0.2">
      <c r="A110" s="20" t="s">
        <v>392</v>
      </c>
      <c r="B110" s="21">
        <v>1123</v>
      </c>
      <c r="C110" s="22">
        <v>15.672306000000001</v>
      </c>
      <c r="D110" s="22">
        <v>30.632235000000001</v>
      </c>
      <c r="E110" s="22">
        <v>7.390917</v>
      </c>
      <c r="F110" s="22">
        <v>5.3428319999999996</v>
      </c>
      <c r="G110" s="22">
        <v>10.774711</v>
      </c>
      <c r="H110" s="22">
        <v>5.9661619999999997</v>
      </c>
      <c r="I110" s="22">
        <v>3.2056990000000001</v>
      </c>
      <c r="J110" s="22">
        <v>2.9385569999999999</v>
      </c>
      <c r="K110" s="22">
        <v>19.234193999999999</v>
      </c>
      <c r="L110" s="22">
        <v>9.5280500000000004</v>
      </c>
      <c r="M110" s="22">
        <v>6.9456810000000004</v>
      </c>
      <c r="N110" s="22">
        <v>61.353516999999997</v>
      </c>
      <c r="O110" s="22">
        <v>36.776491999999998</v>
      </c>
      <c r="P110" s="22">
        <v>1.869991</v>
      </c>
    </row>
    <row r="111" spans="1:16" x14ac:dyDescent="0.2">
      <c r="A111" s="20" t="s">
        <v>393</v>
      </c>
      <c r="B111" s="21">
        <v>660</v>
      </c>
      <c r="C111" s="22">
        <v>18.636364</v>
      </c>
      <c r="D111" s="22">
        <v>30.454545</v>
      </c>
      <c r="E111" s="22">
        <v>9.8484850000000002</v>
      </c>
      <c r="F111" s="22">
        <v>6.8181820000000002</v>
      </c>
      <c r="G111" s="22">
        <v>15.757576</v>
      </c>
      <c r="H111" s="22">
        <v>9.8484850000000002</v>
      </c>
      <c r="I111" s="22">
        <v>3.6363639999999999</v>
      </c>
      <c r="J111" s="22">
        <v>2.424242</v>
      </c>
      <c r="K111" s="22">
        <v>26.212121</v>
      </c>
      <c r="L111" s="22">
        <v>12.575758</v>
      </c>
      <c r="M111" s="22">
        <v>8.3333329999999997</v>
      </c>
      <c r="N111" s="22">
        <v>68.030303000000004</v>
      </c>
      <c r="O111" s="22">
        <v>30.454545</v>
      </c>
      <c r="P111" s="22">
        <v>1.5151520000000001</v>
      </c>
    </row>
    <row r="112" spans="1:16" x14ac:dyDescent="0.2">
      <c r="A112" s="20" t="s">
        <v>394</v>
      </c>
      <c r="B112" s="21">
        <v>261</v>
      </c>
      <c r="C112" s="22">
        <v>11.494253</v>
      </c>
      <c r="D112" s="22">
        <v>33.716475000000003</v>
      </c>
      <c r="E112" s="22">
        <v>9.1954019999999996</v>
      </c>
      <c r="F112" s="22">
        <v>6.8965519999999998</v>
      </c>
      <c r="G112" s="22">
        <v>18.390805</v>
      </c>
      <c r="H112" s="22">
        <v>9.9616860000000003</v>
      </c>
      <c r="I112" s="22">
        <v>3.065134</v>
      </c>
      <c r="J112" s="22">
        <v>3.065134</v>
      </c>
      <c r="K112" s="22">
        <v>32.183908000000002</v>
      </c>
      <c r="L112" s="22">
        <v>16.858238</v>
      </c>
      <c r="M112" s="22">
        <v>6.1302680000000001</v>
      </c>
      <c r="N112" s="22">
        <v>68.199234000000004</v>
      </c>
      <c r="O112" s="22">
        <v>30.268198999999999</v>
      </c>
      <c r="P112" s="22">
        <v>1.532567</v>
      </c>
    </row>
    <row r="113" spans="1:16" x14ac:dyDescent="0.2">
      <c r="A113" s="9" t="s">
        <v>395</v>
      </c>
      <c r="B113" s="9"/>
      <c r="C113" s="9"/>
      <c r="D113" s="9"/>
      <c r="E113" s="9"/>
      <c r="F113" s="9"/>
      <c r="G113" s="9"/>
      <c r="H113" s="9"/>
      <c r="I113" s="9"/>
      <c r="J113" s="9"/>
      <c r="K113" s="9"/>
      <c r="L113" s="9"/>
      <c r="M113" s="9"/>
      <c r="N113" s="9"/>
      <c r="O113" s="9"/>
      <c r="P113" s="9"/>
    </row>
    <row r="114" spans="1:16" x14ac:dyDescent="0.2">
      <c r="A114" s="20" t="s">
        <v>396</v>
      </c>
      <c r="B114" s="21">
        <v>329</v>
      </c>
      <c r="C114" s="22">
        <v>12.462006000000001</v>
      </c>
      <c r="D114" s="22">
        <v>28.267477</v>
      </c>
      <c r="E114" s="22">
        <v>6.079027</v>
      </c>
      <c r="F114" s="22">
        <v>4.8632220000000004</v>
      </c>
      <c r="G114" s="22">
        <v>13.373860000000001</v>
      </c>
      <c r="H114" s="22">
        <v>7.5987840000000002</v>
      </c>
      <c r="I114" s="22">
        <v>1.8237080000000001</v>
      </c>
      <c r="J114" s="22">
        <v>1.8237080000000001</v>
      </c>
      <c r="K114" s="22">
        <v>19.148935999999999</v>
      </c>
      <c r="L114" s="22">
        <v>9.7264440000000008</v>
      </c>
      <c r="M114" s="22">
        <v>9.4224920000000001</v>
      </c>
      <c r="N114" s="22">
        <v>62.310029999999998</v>
      </c>
      <c r="O114" s="22">
        <v>36.170212999999997</v>
      </c>
      <c r="P114" s="22">
        <v>1.519757</v>
      </c>
    </row>
    <row r="115" spans="1:16" x14ac:dyDescent="0.2">
      <c r="A115" s="20" t="s">
        <v>397</v>
      </c>
      <c r="B115" s="21">
        <v>828</v>
      </c>
      <c r="C115" s="22">
        <v>16.425121000000001</v>
      </c>
      <c r="D115" s="22">
        <v>30.917874000000001</v>
      </c>
      <c r="E115" s="22">
        <v>7.125604</v>
      </c>
      <c r="F115" s="22">
        <v>5.3140099999999997</v>
      </c>
      <c r="G115" s="22">
        <v>8.6956520000000008</v>
      </c>
      <c r="H115" s="22">
        <v>7.9710140000000003</v>
      </c>
      <c r="I115" s="22">
        <v>2.536232</v>
      </c>
      <c r="J115" s="22">
        <v>2.6570049999999998</v>
      </c>
      <c r="K115" s="22">
        <v>18.357488</v>
      </c>
      <c r="L115" s="22">
        <v>8.0917870000000001</v>
      </c>
      <c r="M115" s="22">
        <v>6.7632849999999998</v>
      </c>
      <c r="N115" s="22">
        <v>61.111111000000001</v>
      </c>
      <c r="O115" s="22">
        <v>37.681159000000001</v>
      </c>
      <c r="P115" s="22">
        <v>1.2077290000000001</v>
      </c>
    </row>
    <row r="116" spans="1:16" x14ac:dyDescent="0.2">
      <c r="A116" s="20" t="s">
        <v>879</v>
      </c>
      <c r="B116" s="21">
        <v>499</v>
      </c>
      <c r="C116" s="22">
        <v>15.831663000000001</v>
      </c>
      <c r="D116" s="22">
        <v>31.062124000000001</v>
      </c>
      <c r="E116" s="22">
        <v>9.6192379999999993</v>
      </c>
      <c r="F116" s="22">
        <v>7.8156309999999998</v>
      </c>
      <c r="G116" s="22">
        <v>15.831663000000001</v>
      </c>
      <c r="H116" s="22">
        <v>10.821643</v>
      </c>
      <c r="I116" s="22">
        <v>3.6072139999999999</v>
      </c>
      <c r="J116" s="22">
        <v>1.803607</v>
      </c>
      <c r="K116" s="22">
        <v>29.258517000000001</v>
      </c>
      <c r="L116" s="22">
        <v>13.226452999999999</v>
      </c>
      <c r="M116" s="22">
        <v>7.214429</v>
      </c>
      <c r="N116" s="22">
        <v>71.943888000000001</v>
      </c>
      <c r="O116" s="22">
        <v>27.054107999999999</v>
      </c>
      <c r="P116" s="22">
        <v>1.0020039999999999</v>
      </c>
    </row>
    <row r="117" spans="1:16" x14ac:dyDescent="0.2">
      <c r="A117" s="20" t="s">
        <v>398</v>
      </c>
      <c r="B117" s="21">
        <v>468</v>
      </c>
      <c r="C117" s="22">
        <v>17.307691999999999</v>
      </c>
      <c r="D117" s="22">
        <v>27.136752000000001</v>
      </c>
      <c r="E117" s="22">
        <v>7.905983</v>
      </c>
      <c r="F117" s="22">
        <v>5.1282050000000003</v>
      </c>
      <c r="G117" s="22">
        <v>8.3333329999999997</v>
      </c>
      <c r="H117" s="22">
        <v>3.8461539999999999</v>
      </c>
      <c r="I117" s="22">
        <v>2.5641029999999998</v>
      </c>
      <c r="J117" s="22">
        <v>2.7777780000000001</v>
      </c>
      <c r="K117" s="22">
        <v>19.65812</v>
      </c>
      <c r="L117" s="22">
        <v>8.7606839999999995</v>
      </c>
      <c r="M117" s="22">
        <v>7.905983</v>
      </c>
      <c r="N117" s="22">
        <v>58.974359</v>
      </c>
      <c r="O117" s="22">
        <v>39.529915000000003</v>
      </c>
      <c r="P117" s="22">
        <v>1.4957260000000001</v>
      </c>
    </row>
    <row r="118" spans="1:16" x14ac:dyDescent="0.2">
      <c r="A118" s="20" t="s">
        <v>399</v>
      </c>
      <c r="B118" s="21">
        <v>257</v>
      </c>
      <c r="C118" s="22">
        <v>20.233463</v>
      </c>
      <c r="D118" s="22">
        <v>35.019455000000001</v>
      </c>
      <c r="E118" s="22">
        <v>6.6147859999999996</v>
      </c>
      <c r="F118" s="22">
        <v>7.0038910000000003</v>
      </c>
      <c r="G118" s="22">
        <v>13.618677</v>
      </c>
      <c r="H118" s="22">
        <v>5.836576</v>
      </c>
      <c r="I118" s="22">
        <v>3.5019459999999998</v>
      </c>
      <c r="J118" s="22">
        <v>3.1128399999999998</v>
      </c>
      <c r="K118" s="22">
        <v>23.346304</v>
      </c>
      <c r="L118" s="22">
        <v>11.284046999999999</v>
      </c>
      <c r="M118" s="22">
        <v>8.1712059999999997</v>
      </c>
      <c r="N118" s="22">
        <v>64.591440000000006</v>
      </c>
      <c r="O118" s="22">
        <v>33.463034999999998</v>
      </c>
      <c r="P118" s="22">
        <v>1.9455249999999999</v>
      </c>
    </row>
    <row r="119" spans="1:16" x14ac:dyDescent="0.2">
      <c r="A119" s="20" t="s">
        <v>400</v>
      </c>
      <c r="B119" s="21">
        <v>296</v>
      </c>
      <c r="C119" s="22">
        <v>12.162162</v>
      </c>
      <c r="D119" s="22">
        <v>30.405404999999998</v>
      </c>
      <c r="E119" s="22">
        <v>8.7837840000000007</v>
      </c>
      <c r="F119" s="22">
        <v>4.3918920000000004</v>
      </c>
      <c r="G119" s="22">
        <v>16.554054000000001</v>
      </c>
      <c r="H119" s="22">
        <v>8.4459459999999993</v>
      </c>
      <c r="I119" s="22">
        <v>4.3918920000000004</v>
      </c>
      <c r="J119" s="22">
        <v>3.3783780000000001</v>
      </c>
      <c r="K119" s="22">
        <v>24.662161999999999</v>
      </c>
      <c r="L119" s="22">
        <v>13.851350999999999</v>
      </c>
      <c r="M119" s="22">
        <v>5.405405</v>
      </c>
      <c r="N119" s="22">
        <v>60.810811000000001</v>
      </c>
      <c r="O119" s="22">
        <v>36.148648999999999</v>
      </c>
      <c r="P119" s="22">
        <v>3.0405410000000002</v>
      </c>
    </row>
    <row r="120" spans="1:16" x14ac:dyDescent="0.2">
      <c r="A120" s="9" t="s">
        <v>401</v>
      </c>
      <c r="B120" s="9"/>
      <c r="C120" s="9"/>
      <c r="D120" s="9"/>
      <c r="E120" s="9"/>
      <c r="F120" s="9"/>
      <c r="G120" s="9"/>
      <c r="H120" s="9"/>
      <c r="I120" s="9"/>
      <c r="J120" s="9"/>
      <c r="K120" s="9"/>
      <c r="L120" s="9"/>
      <c r="M120" s="9"/>
      <c r="N120" s="9"/>
      <c r="O120" s="9"/>
      <c r="P120" s="9"/>
    </row>
    <row r="121" spans="1:16" x14ac:dyDescent="0.2">
      <c r="A121" s="20" t="s">
        <v>878</v>
      </c>
      <c r="B121" s="21">
        <v>116</v>
      </c>
      <c r="C121" s="22">
        <v>9.4827589999999997</v>
      </c>
      <c r="D121" s="22">
        <v>29.310345000000002</v>
      </c>
      <c r="E121" s="22">
        <v>5.1724139999999998</v>
      </c>
      <c r="F121" s="22">
        <v>5.1724139999999998</v>
      </c>
      <c r="G121" s="22">
        <v>12.931034</v>
      </c>
      <c r="H121" s="22">
        <v>5.1724139999999998</v>
      </c>
      <c r="I121" s="22">
        <v>1.7241379999999999</v>
      </c>
      <c r="J121" s="22">
        <v>1.7241379999999999</v>
      </c>
      <c r="K121" s="22">
        <v>12.068966</v>
      </c>
      <c r="L121" s="22">
        <v>4.3103449999999999</v>
      </c>
      <c r="M121" s="22">
        <v>8.6206899999999997</v>
      </c>
      <c r="N121" s="22">
        <v>56.896552</v>
      </c>
      <c r="O121" s="22">
        <v>41.379309999999997</v>
      </c>
      <c r="P121" s="22">
        <v>1.7241379999999999</v>
      </c>
    </row>
    <row r="122" spans="1:16" x14ac:dyDescent="0.2">
      <c r="A122" s="20" t="s">
        <v>402</v>
      </c>
      <c r="B122" s="21">
        <v>213</v>
      </c>
      <c r="C122" s="22">
        <v>14.084507</v>
      </c>
      <c r="D122" s="22">
        <v>27.699531</v>
      </c>
      <c r="E122" s="22">
        <v>6.5727700000000002</v>
      </c>
      <c r="F122" s="22">
        <v>4.6948359999999996</v>
      </c>
      <c r="G122" s="22">
        <v>13.615023000000001</v>
      </c>
      <c r="H122" s="22">
        <v>8.9201879999999996</v>
      </c>
      <c r="I122" s="22">
        <v>1.877934</v>
      </c>
      <c r="J122" s="22">
        <v>1.877934</v>
      </c>
      <c r="K122" s="22">
        <v>23.004695000000002</v>
      </c>
      <c r="L122" s="22">
        <v>12.676056000000001</v>
      </c>
      <c r="M122" s="22">
        <v>9.8591549999999994</v>
      </c>
      <c r="N122" s="22">
        <v>65.258216000000004</v>
      </c>
      <c r="O122" s="22">
        <v>33.333333000000003</v>
      </c>
      <c r="P122" s="22">
        <v>1.4084509999999999</v>
      </c>
    </row>
    <row r="123" spans="1:16" x14ac:dyDescent="0.2">
      <c r="A123" s="20" t="s">
        <v>397</v>
      </c>
      <c r="B123" s="21">
        <v>828</v>
      </c>
      <c r="C123" s="22">
        <v>16.425121000000001</v>
      </c>
      <c r="D123" s="22">
        <v>30.917874000000001</v>
      </c>
      <c r="E123" s="22">
        <v>7.125604</v>
      </c>
      <c r="F123" s="22">
        <v>5.3140099999999997</v>
      </c>
      <c r="G123" s="22">
        <v>8.6956520000000008</v>
      </c>
      <c r="H123" s="22">
        <v>7.9710140000000003</v>
      </c>
      <c r="I123" s="22">
        <v>2.536232</v>
      </c>
      <c r="J123" s="22">
        <v>2.6570049999999998</v>
      </c>
      <c r="K123" s="22">
        <v>18.357488</v>
      </c>
      <c r="L123" s="22">
        <v>8.0917870000000001</v>
      </c>
      <c r="M123" s="22">
        <v>6.7632849999999998</v>
      </c>
      <c r="N123" s="22">
        <v>61.111111000000001</v>
      </c>
      <c r="O123" s="22">
        <v>37.681159000000001</v>
      </c>
      <c r="P123" s="22">
        <v>1.2077290000000001</v>
      </c>
    </row>
    <row r="124" spans="1:16" x14ac:dyDescent="0.2">
      <c r="A124" s="20" t="s">
        <v>403</v>
      </c>
      <c r="B124" s="21">
        <v>133</v>
      </c>
      <c r="C124" s="22">
        <v>17.293233000000001</v>
      </c>
      <c r="D124" s="22">
        <v>26.315788999999999</v>
      </c>
      <c r="E124" s="22">
        <v>11.278195</v>
      </c>
      <c r="F124" s="22">
        <v>7.5187970000000002</v>
      </c>
      <c r="G124" s="22">
        <v>21.052631999999999</v>
      </c>
      <c r="H124" s="22">
        <v>15.037594</v>
      </c>
      <c r="I124" s="22">
        <v>5.2631579999999998</v>
      </c>
      <c r="J124" s="22">
        <v>1.5037590000000001</v>
      </c>
      <c r="K124" s="22">
        <v>32.330826999999999</v>
      </c>
      <c r="L124" s="22">
        <v>12.781955</v>
      </c>
      <c r="M124" s="22">
        <v>6.7669170000000003</v>
      </c>
      <c r="N124" s="22">
        <v>69.924812000000003</v>
      </c>
      <c r="O124" s="22">
        <v>29.323308000000001</v>
      </c>
      <c r="P124" s="22">
        <v>0.75187999999999999</v>
      </c>
    </row>
    <row r="125" spans="1:16" x14ac:dyDescent="0.2">
      <c r="A125" s="20" t="s">
        <v>404</v>
      </c>
      <c r="B125" s="21">
        <v>120</v>
      </c>
      <c r="C125" s="22">
        <v>16.666667</v>
      </c>
      <c r="D125" s="22">
        <v>29.166667</v>
      </c>
      <c r="E125" s="22">
        <v>13.333333</v>
      </c>
      <c r="F125" s="22">
        <v>10.833333</v>
      </c>
      <c r="G125" s="22">
        <v>15.833333</v>
      </c>
      <c r="H125" s="22">
        <v>10.833333</v>
      </c>
      <c r="I125" s="22">
        <v>2.5</v>
      </c>
      <c r="J125" s="22">
        <v>0.83333299999999999</v>
      </c>
      <c r="K125" s="22">
        <v>26.666667</v>
      </c>
      <c r="L125" s="22">
        <v>8.3333329999999997</v>
      </c>
      <c r="M125" s="22">
        <v>6.6666670000000003</v>
      </c>
      <c r="N125" s="22">
        <v>68.333332999999996</v>
      </c>
      <c r="O125" s="22">
        <v>30</v>
      </c>
      <c r="P125" s="22">
        <v>1.6666669999999999</v>
      </c>
    </row>
    <row r="126" spans="1:16" x14ac:dyDescent="0.2">
      <c r="A126" s="20" t="s">
        <v>405</v>
      </c>
      <c r="B126" s="21">
        <v>246</v>
      </c>
      <c r="C126" s="22">
        <v>14.634145999999999</v>
      </c>
      <c r="D126" s="22">
        <v>34.552846000000002</v>
      </c>
      <c r="E126" s="22">
        <v>6.9105689999999997</v>
      </c>
      <c r="F126" s="22">
        <v>6.5040649999999998</v>
      </c>
      <c r="G126" s="22">
        <v>13.00813</v>
      </c>
      <c r="H126" s="22">
        <v>8.5365850000000005</v>
      </c>
      <c r="I126" s="22">
        <v>3.252033</v>
      </c>
      <c r="J126" s="22">
        <v>2.4390239999999999</v>
      </c>
      <c r="K126" s="22">
        <v>28.861789000000002</v>
      </c>
      <c r="L126" s="22">
        <v>15.853659</v>
      </c>
      <c r="M126" s="22">
        <v>7.7235769999999997</v>
      </c>
      <c r="N126" s="22">
        <v>74.796747999999994</v>
      </c>
      <c r="O126" s="22">
        <v>24.390243999999999</v>
      </c>
      <c r="P126" s="22">
        <v>0.81300799999999995</v>
      </c>
    </row>
    <row r="127" spans="1:16" x14ac:dyDescent="0.2">
      <c r="A127" s="20" t="s">
        <v>398</v>
      </c>
      <c r="B127" s="21">
        <v>468</v>
      </c>
      <c r="C127" s="22">
        <v>17.307691999999999</v>
      </c>
      <c r="D127" s="22">
        <v>27.136752000000001</v>
      </c>
      <c r="E127" s="22">
        <v>7.905983</v>
      </c>
      <c r="F127" s="22">
        <v>5.1282050000000003</v>
      </c>
      <c r="G127" s="22">
        <v>8.3333329999999997</v>
      </c>
      <c r="H127" s="22">
        <v>3.8461539999999999</v>
      </c>
      <c r="I127" s="22">
        <v>2.5641029999999998</v>
      </c>
      <c r="J127" s="22">
        <v>2.7777780000000001</v>
      </c>
      <c r="K127" s="22">
        <v>19.65812</v>
      </c>
      <c r="L127" s="22">
        <v>8.7606839999999995</v>
      </c>
      <c r="M127" s="22">
        <v>7.905983</v>
      </c>
      <c r="N127" s="22">
        <v>58.974359</v>
      </c>
      <c r="O127" s="22">
        <v>39.529915000000003</v>
      </c>
      <c r="P127" s="22">
        <v>1.4957260000000001</v>
      </c>
    </row>
    <row r="128" spans="1:16" x14ac:dyDescent="0.2">
      <c r="A128" s="20" t="s">
        <v>406</v>
      </c>
      <c r="B128" s="21">
        <v>180</v>
      </c>
      <c r="C128" s="22">
        <v>17.777778000000001</v>
      </c>
      <c r="D128" s="22">
        <v>36.666666999999997</v>
      </c>
      <c r="E128" s="22">
        <v>6.1111110000000002</v>
      </c>
      <c r="F128" s="22">
        <v>7.7777779999999996</v>
      </c>
      <c r="G128" s="22">
        <v>15</v>
      </c>
      <c r="H128" s="22">
        <v>6.1111110000000002</v>
      </c>
      <c r="I128" s="22">
        <v>3.3333330000000001</v>
      </c>
      <c r="J128" s="22">
        <v>3.3333330000000001</v>
      </c>
      <c r="K128" s="22">
        <v>23.888888999999999</v>
      </c>
      <c r="L128" s="22">
        <v>11.111110999999999</v>
      </c>
      <c r="M128" s="22">
        <v>7.2222220000000004</v>
      </c>
      <c r="N128" s="22">
        <v>63.888888999999999</v>
      </c>
      <c r="O128" s="22">
        <v>35</v>
      </c>
      <c r="P128" s="22">
        <v>1.111111</v>
      </c>
    </row>
    <row r="129" spans="1:16" x14ac:dyDescent="0.2">
      <c r="A129" s="20" t="s">
        <v>407</v>
      </c>
      <c r="B129" s="21">
        <v>77</v>
      </c>
      <c r="C129" s="22">
        <v>25.974025999999999</v>
      </c>
      <c r="D129" s="22">
        <v>31.168831000000001</v>
      </c>
      <c r="E129" s="22">
        <v>7.7922079999999996</v>
      </c>
      <c r="F129" s="22">
        <v>5.1948049999999997</v>
      </c>
      <c r="G129" s="22">
        <v>10.389609999999999</v>
      </c>
      <c r="H129" s="22">
        <v>5.1948049999999997</v>
      </c>
      <c r="I129" s="22">
        <v>3.8961039999999998</v>
      </c>
      <c r="J129" s="22">
        <v>2.5974029999999999</v>
      </c>
      <c r="K129" s="22">
        <v>22.077922000000001</v>
      </c>
      <c r="L129" s="22">
        <v>11.688312</v>
      </c>
      <c r="M129" s="22">
        <v>10.389609999999999</v>
      </c>
      <c r="N129" s="22">
        <v>66.233766000000003</v>
      </c>
      <c r="O129" s="22">
        <v>29.87013</v>
      </c>
      <c r="P129" s="22">
        <v>3.8961039999999998</v>
      </c>
    </row>
    <row r="130" spans="1:16" x14ac:dyDescent="0.2">
      <c r="A130" s="33" t="s">
        <v>400</v>
      </c>
      <c r="B130" s="34">
        <v>296</v>
      </c>
      <c r="C130" s="35">
        <v>12.162162</v>
      </c>
      <c r="D130" s="35">
        <v>30.405404999999998</v>
      </c>
      <c r="E130" s="35">
        <v>8.7837840000000007</v>
      </c>
      <c r="F130" s="35">
        <v>4.3918920000000004</v>
      </c>
      <c r="G130" s="35">
        <v>16.554054000000001</v>
      </c>
      <c r="H130" s="35">
        <v>8.4459459999999993</v>
      </c>
      <c r="I130" s="35">
        <v>4.3918920000000004</v>
      </c>
      <c r="J130" s="35">
        <v>3.3783780000000001</v>
      </c>
      <c r="K130" s="35">
        <v>24.662161999999999</v>
      </c>
      <c r="L130" s="35">
        <v>13.851350999999999</v>
      </c>
      <c r="M130" s="35">
        <v>5.405405</v>
      </c>
      <c r="N130" s="35">
        <v>60.810811000000001</v>
      </c>
      <c r="O130" s="35">
        <v>36.148648999999999</v>
      </c>
      <c r="P130" s="35">
        <v>3.0405410000000002</v>
      </c>
    </row>
  </sheetData>
  <phoneticPr fontId="2"/>
  <pageMargins left="0.75" right="0.75" top="1" bottom="1" header="0.5" footer="0.5"/>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76853-90EE-49E1-A5D2-47A49849E92B}">
  <dimension ref="A1:O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5" x14ac:dyDescent="0.2">
      <c r="A1" s="11" t="s">
        <v>3</v>
      </c>
      <c r="B1" s="7"/>
    </row>
    <row r="2" spans="1:15" x14ac:dyDescent="0.2">
      <c r="A2" s="15" t="str">
        <f xml:space="preserve"> HYPERLINK("#'目次'!B37","[31]")</f>
        <v>[31]</v>
      </c>
      <c r="B2" s="23" t="s">
        <v>334</v>
      </c>
    </row>
    <row r="3" spans="1:15" x14ac:dyDescent="0.2">
      <c r="A3" s="7" t="s">
        <v>3</v>
      </c>
      <c r="B3" s="8" t="s">
        <v>38</v>
      </c>
    </row>
    <row r="4" spans="1:15" x14ac:dyDescent="0.2">
      <c r="A4" s="7" t="s">
        <v>3</v>
      </c>
      <c r="B4" s="8" t="s">
        <v>37</v>
      </c>
    </row>
    <row r="5" spans="1:15" x14ac:dyDescent="0.2">
      <c r="A5" s="7" t="s">
        <v>3</v>
      </c>
      <c r="B5" s="8" t="s">
        <v>36</v>
      </c>
    </row>
    <row r="6" spans="1:15" s="18" customFormat="1" ht="75.599999999999994" x14ac:dyDescent="0.2">
      <c r="A6" s="16" t="s">
        <v>3</v>
      </c>
      <c r="B6" s="17" t="s">
        <v>335</v>
      </c>
      <c r="C6" s="17" t="s">
        <v>212</v>
      </c>
      <c r="D6" s="17" t="s">
        <v>496</v>
      </c>
      <c r="E6" s="17" t="s">
        <v>497</v>
      </c>
      <c r="F6" s="17" t="s">
        <v>498</v>
      </c>
      <c r="G6" s="17" t="s">
        <v>499</v>
      </c>
      <c r="H6" s="17" t="s">
        <v>213</v>
      </c>
      <c r="I6" s="17" t="s">
        <v>500</v>
      </c>
      <c r="J6" s="17" t="s">
        <v>501</v>
      </c>
      <c r="K6" s="17" t="s">
        <v>214</v>
      </c>
      <c r="L6" s="17" t="s">
        <v>502</v>
      </c>
      <c r="M6" s="17" t="s">
        <v>387</v>
      </c>
      <c r="N6" s="17" t="s">
        <v>503</v>
      </c>
      <c r="O6" s="17" t="s">
        <v>366</v>
      </c>
    </row>
    <row r="7" spans="1:15" x14ac:dyDescent="0.2">
      <c r="A7" s="19" t="s">
        <v>338</v>
      </c>
      <c r="B7" s="10">
        <v>944</v>
      </c>
      <c r="C7" s="13">
        <v>18.644068000000001</v>
      </c>
      <c r="D7" s="13">
        <v>5.8262710000000002</v>
      </c>
      <c r="E7" s="13">
        <v>13.135593</v>
      </c>
      <c r="F7" s="13">
        <v>18.326270999999998</v>
      </c>
      <c r="G7" s="13">
        <v>8.4745760000000008</v>
      </c>
      <c r="H7" s="13">
        <v>27.966101999999999</v>
      </c>
      <c r="I7" s="13">
        <v>7.6271190000000004</v>
      </c>
      <c r="J7" s="13">
        <v>31.567796999999999</v>
      </c>
      <c r="K7" s="13">
        <v>1.9067799999999999</v>
      </c>
      <c r="L7" s="13">
        <v>21.927966000000001</v>
      </c>
      <c r="M7" s="13">
        <v>8.2627120000000005</v>
      </c>
      <c r="N7" s="13">
        <v>15.572034</v>
      </c>
      <c r="O7" s="13">
        <v>1.165254</v>
      </c>
    </row>
    <row r="8" spans="1:15" x14ac:dyDescent="0.2">
      <c r="A8" s="9" t="s">
        <v>339</v>
      </c>
      <c r="B8" s="9"/>
      <c r="C8" s="9"/>
      <c r="D8" s="9"/>
      <c r="E8" s="9"/>
      <c r="F8" s="9"/>
      <c r="G8" s="9"/>
      <c r="H8" s="9"/>
      <c r="I8" s="9"/>
      <c r="J8" s="9"/>
      <c r="K8" s="9"/>
      <c r="L8" s="9"/>
      <c r="M8" s="9"/>
      <c r="N8" s="9"/>
      <c r="O8" s="9"/>
    </row>
    <row r="9" spans="1:15" x14ac:dyDescent="0.2">
      <c r="A9" s="20" t="s">
        <v>340</v>
      </c>
      <c r="B9" s="21">
        <v>425</v>
      </c>
      <c r="C9" s="22">
        <v>20.235294</v>
      </c>
      <c r="D9" s="22">
        <v>5.4117649999999999</v>
      </c>
      <c r="E9" s="22">
        <v>16</v>
      </c>
      <c r="F9" s="22">
        <v>21.882352999999998</v>
      </c>
      <c r="G9" s="22">
        <v>7.5294119999999998</v>
      </c>
      <c r="H9" s="22">
        <v>24.470587999999999</v>
      </c>
      <c r="I9" s="22">
        <v>5.4117649999999999</v>
      </c>
      <c r="J9" s="22">
        <v>25.647058999999999</v>
      </c>
      <c r="K9" s="22">
        <v>2.1176469999999998</v>
      </c>
      <c r="L9" s="22">
        <v>25.647058999999999</v>
      </c>
      <c r="M9" s="22">
        <v>7.7647060000000003</v>
      </c>
      <c r="N9" s="22">
        <v>18.588235000000001</v>
      </c>
      <c r="O9" s="22">
        <v>0.70588200000000001</v>
      </c>
    </row>
    <row r="10" spans="1:15" x14ac:dyDescent="0.2">
      <c r="A10" s="20" t="s">
        <v>341</v>
      </c>
      <c r="B10" s="21">
        <v>519</v>
      </c>
      <c r="C10" s="22">
        <v>17.34104</v>
      </c>
      <c r="D10" s="22">
        <v>6.1657029999999997</v>
      </c>
      <c r="E10" s="22">
        <v>10.789980999999999</v>
      </c>
      <c r="F10" s="22">
        <v>15.414258</v>
      </c>
      <c r="G10" s="22">
        <v>9.2485549999999996</v>
      </c>
      <c r="H10" s="22">
        <v>30.828516</v>
      </c>
      <c r="I10" s="22">
        <v>9.4412330000000004</v>
      </c>
      <c r="J10" s="22">
        <v>36.416184999999999</v>
      </c>
      <c r="K10" s="22">
        <v>1.7341040000000001</v>
      </c>
      <c r="L10" s="22">
        <v>18.882466000000001</v>
      </c>
      <c r="M10" s="22">
        <v>8.6705199999999998</v>
      </c>
      <c r="N10" s="22">
        <v>13.102119</v>
      </c>
      <c r="O10" s="22">
        <v>1.541426</v>
      </c>
    </row>
    <row r="11" spans="1:15" x14ac:dyDescent="0.2">
      <c r="A11" s="9" t="s">
        <v>342</v>
      </c>
      <c r="B11" s="9"/>
      <c r="C11" s="9"/>
      <c r="D11" s="9"/>
      <c r="E11" s="9"/>
      <c r="F11" s="9"/>
      <c r="G11" s="9"/>
      <c r="H11" s="9"/>
      <c r="I11" s="9"/>
      <c r="J11" s="9"/>
      <c r="K11" s="9"/>
      <c r="L11" s="9"/>
      <c r="M11" s="9"/>
      <c r="N11" s="9"/>
      <c r="O11" s="9"/>
    </row>
    <row r="12" spans="1:15" x14ac:dyDescent="0.2">
      <c r="A12" s="20" t="s">
        <v>343</v>
      </c>
      <c r="B12" s="21">
        <v>202</v>
      </c>
      <c r="C12" s="22">
        <v>25.742574000000001</v>
      </c>
      <c r="D12" s="22">
        <v>9.4059410000000003</v>
      </c>
      <c r="E12" s="22">
        <v>14.851485</v>
      </c>
      <c r="F12" s="22">
        <v>19.80198</v>
      </c>
      <c r="G12" s="22">
        <v>8.9108909999999995</v>
      </c>
      <c r="H12" s="22">
        <v>36.138613999999997</v>
      </c>
      <c r="I12" s="22">
        <v>6.9306929999999998</v>
      </c>
      <c r="J12" s="22">
        <v>18.811881</v>
      </c>
      <c r="K12" s="22">
        <v>0.99009899999999995</v>
      </c>
      <c r="L12" s="22">
        <v>25.247525</v>
      </c>
      <c r="M12" s="22">
        <v>7.4257429999999998</v>
      </c>
      <c r="N12" s="22">
        <v>16.336634</v>
      </c>
      <c r="O12" s="22">
        <v>1.4851490000000001</v>
      </c>
    </row>
    <row r="13" spans="1:15" x14ac:dyDescent="0.2">
      <c r="A13" s="20" t="s">
        <v>344</v>
      </c>
      <c r="B13" s="21">
        <v>251</v>
      </c>
      <c r="C13" s="22">
        <v>19.123505999999999</v>
      </c>
      <c r="D13" s="22">
        <v>8.3665339999999997</v>
      </c>
      <c r="E13" s="22">
        <v>14.342629000000001</v>
      </c>
      <c r="F13" s="22">
        <v>22.310756999999999</v>
      </c>
      <c r="G13" s="22">
        <v>8.7649399999999993</v>
      </c>
      <c r="H13" s="22">
        <v>30.278884000000001</v>
      </c>
      <c r="I13" s="22">
        <v>5.1792829999999999</v>
      </c>
      <c r="J13" s="22">
        <v>22.709163</v>
      </c>
      <c r="K13" s="22">
        <v>3.5856569999999999</v>
      </c>
      <c r="L13" s="22">
        <v>27.091633000000002</v>
      </c>
      <c r="M13" s="22">
        <v>7.5697210000000004</v>
      </c>
      <c r="N13" s="22">
        <v>17.529879999999999</v>
      </c>
      <c r="O13" s="22">
        <v>1.195219</v>
      </c>
    </row>
    <row r="14" spans="1:15" x14ac:dyDescent="0.2">
      <c r="A14" s="20" t="s">
        <v>345</v>
      </c>
      <c r="B14" s="21">
        <v>199</v>
      </c>
      <c r="C14" s="22">
        <v>20.100503</v>
      </c>
      <c r="D14" s="22">
        <v>4.0201010000000004</v>
      </c>
      <c r="E14" s="22">
        <v>13.567838999999999</v>
      </c>
      <c r="F14" s="22">
        <v>15.075377</v>
      </c>
      <c r="G14" s="22">
        <v>10.050250999999999</v>
      </c>
      <c r="H14" s="22">
        <v>26.633165999999999</v>
      </c>
      <c r="I14" s="22">
        <v>10.050250999999999</v>
      </c>
      <c r="J14" s="22">
        <v>29.648240999999999</v>
      </c>
      <c r="K14" s="22">
        <v>2.0100500000000001</v>
      </c>
      <c r="L14" s="22">
        <v>17.085426999999999</v>
      </c>
      <c r="M14" s="22">
        <v>8.0402009999999997</v>
      </c>
      <c r="N14" s="22">
        <v>18.090451999999999</v>
      </c>
      <c r="O14" s="22">
        <v>1.0050250000000001</v>
      </c>
    </row>
    <row r="15" spans="1:15" x14ac:dyDescent="0.2">
      <c r="A15" s="20" t="s">
        <v>346</v>
      </c>
      <c r="B15" s="21">
        <v>145</v>
      </c>
      <c r="C15" s="22">
        <v>11.724138</v>
      </c>
      <c r="D15" s="22">
        <v>2.0689660000000001</v>
      </c>
      <c r="E15" s="22">
        <v>13.103448</v>
      </c>
      <c r="F15" s="22">
        <v>13.793103</v>
      </c>
      <c r="G15" s="22">
        <v>5.5172410000000003</v>
      </c>
      <c r="H15" s="22">
        <v>22.758621000000002</v>
      </c>
      <c r="I15" s="22">
        <v>10.344828</v>
      </c>
      <c r="J15" s="22">
        <v>46.206896999999998</v>
      </c>
      <c r="K15" s="22">
        <v>0.68965500000000002</v>
      </c>
      <c r="L15" s="22">
        <v>16.551724</v>
      </c>
      <c r="M15" s="22">
        <v>4.137931</v>
      </c>
      <c r="N15" s="22">
        <v>15.862069</v>
      </c>
      <c r="O15" s="22">
        <v>1.37931</v>
      </c>
    </row>
    <row r="16" spans="1:15" x14ac:dyDescent="0.2">
      <c r="A16" s="20" t="s">
        <v>347</v>
      </c>
      <c r="B16" s="21">
        <v>108</v>
      </c>
      <c r="C16" s="22">
        <v>10.185185000000001</v>
      </c>
      <c r="D16" s="22">
        <v>2.7777780000000001</v>
      </c>
      <c r="E16" s="22">
        <v>9.2592590000000001</v>
      </c>
      <c r="F16" s="22">
        <v>13.888889000000001</v>
      </c>
      <c r="G16" s="22">
        <v>6.4814809999999996</v>
      </c>
      <c r="H16" s="22">
        <v>20.370370000000001</v>
      </c>
      <c r="I16" s="22">
        <v>4.6296299999999997</v>
      </c>
      <c r="J16" s="22">
        <v>50</v>
      </c>
      <c r="K16" s="22">
        <v>1.8518520000000001</v>
      </c>
      <c r="L16" s="22">
        <v>22.222221999999999</v>
      </c>
      <c r="M16" s="22">
        <v>16.666667</v>
      </c>
      <c r="N16" s="22">
        <v>8.3333329999999997</v>
      </c>
      <c r="O16" s="22">
        <v>0</v>
      </c>
    </row>
    <row r="17" spans="1:15" x14ac:dyDescent="0.2">
      <c r="A17" s="20" t="s">
        <v>348</v>
      </c>
      <c r="B17" s="21">
        <v>32</v>
      </c>
      <c r="C17" s="22">
        <v>21.875</v>
      </c>
      <c r="D17" s="22">
        <v>3.125</v>
      </c>
      <c r="E17" s="22">
        <v>6.25</v>
      </c>
      <c r="F17" s="22">
        <v>34.375</v>
      </c>
      <c r="G17" s="22">
        <v>15.625</v>
      </c>
      <c r="H17" s="22">
        <v>18.75</v>
      </c>
      <c r="I17" s="22">
        <v>15.625</v>
      </c>
      <c r="J17" s="22">
        <v>53.125</v>
      </c>
      <c r="K17" s="22">
        <v>0</v>
      </c>
      <c r="L17" s="22">
        <v>9.375</v>
      </c>
      <c r="M17" s="22">
        <v>12.5</v>
      </c>
      <c r="N17" s="22">
        <v>6.25</v>
      </c>
      <c r="O17" s="22">
        <v>3.125</v>
      </c>
    </row>
    <row r="18" spans="1:15" x14ac:dyDescent="0.2">
      <c r="A18" s="20" t="s">
        <v>349</v>
      </c>
      <c r="B18" s="21">
        <v>7</v>
      </c>
      <c r="C18" s="22">
        <v>14.285714</v>
      </c>
      <c r="D18" s="22">
        <v>0</v>
      </c>
      <c r="E18" s="22">
        <v>0</v>
      </c>
      <c r="F18" s="22">
        <v>14.285714</v>
      </c>
      <c r="G18" s="22">
        <v>0</v>
      </c>
      <c r="H18" s="22">
        <v>14.285714</v>
      </c>
      <c r="I18" s="22">
        <v>0</v>
      </c>
      <c r="J18" s="22">
        <v>85.714286000000001</v>
      </c>
      <c r="K18" s="22">
        <v>0</v>
      </c>
      <c r="L18" s="22">
        <v>42.857143000000001</v>
      </c>
      <c r="M18" s="22">
        <v>0</v>
      </c>
      <c r="N18" s="22">
        <v>0</v>
      </c>
      <c r="O18" s="22">
        <v>0</v>
      </c>
    </row>
    <row r="19" spans="1:15" x14ac:dyDescent="0.2">
      <c r="A19" s="20" t="s">
        <v>350</v>
      </c>
      <c r="B19" s="21">
        <v>453</v>
      </c>
      <c r="C19" s="22">
        <v>22.075054999999999</v>
      </c>
      <c r="D19" s="22">
        <v>8.8300219999999996</v>
      </c>
      <c r="E19" s="22">
        <v>14.569535999999999</v>
      </c>
      <c r="F19" s="22">
        <v>21.192053000000001</v>
      </c>
      <c r="G19" s="22">
        <v>8.8300219999999996</v>
      </c>
      <c r="H19" s="22">
        <v>32.891832000000001</v>
      </c>
      <c r="I19" s="22">
        <v>5.9602649999999997</v>
      </c>
      <c r="J19" s="22">
        <v>20.971302000000001</v>
      </c>
      <c r="K19" s="22">
        <v>2.4282560000000002</v>
      </c>
      <c r="L19" s="22">
        <v>26.269316</v>
      </c>
      <c r="M19" s="22">
        <v>7.5055189999999996</v>
      </c>
      <c r="N19" s="22">
        <v>16.997792</v>
      </c>
      <c r="O19" s="22">
        <v>1.324503</v>
      </c>
    </row>
    <row r="20" spans="1:15" x14ac:dyDescent="0.2">
      <c r="A20" s="20" t="s">
        <v>351</v>
      </c>
      <c r="B20" s="21">
        <v>344</v>
      </c>
      <c r="C20" s="22">
        <v>16.569766999999999</v>
      </c>
      <c r="D20" s="22">
        <v>3.1976740000000001</v>
      </c>
      <c r="E20" s="22">
        <v>13.372093</v>
      </c>
      <c r="F20" s="22">
        <v>14.534884</v>
      </c>
      <c r="G20" s="22">
        <v>8.1395350000000004</v>
      </c>
      <c r="H20" s="22">
        <v>25</v>
      </c>
      <c r="I20" s="22">
        <v>10.174419</v>
      </c>
      <c r="J20" s="22">
        <v>36.627907</v>
      </c>
      <c r="K20" s="22">
        <v>1.4534879999999999</v>
      </c>
      <c r="L20" s="22">
        <v>16.860465000000001</v>
      </c>
      <c r="M20" s="22">
        <v>6.3953490000000004</v>
      </c>
      <c r="N20" s="22">
        <v>17.151163</v>
      </c>
      <c r="O20" s="22">
        <v>1.1627909999999999</v>
      </c>
    </row>
    <row r="21" spans="1:15" x14ac:dyDescent="0.2">
      <c r="A21" s="20" t="s">
        <v>352</v>
      </c>
      <c r="B21" s="21">
        <v>147</v>
      </c>
      <c r="C21" s="22">
        <v>12.92517</v>
      </c>
      <c r="D21" s="22">
        <v>2.721088</v>
      </c>
      <c r="E21" s="22">
        <v>8.1632650000000009</v>
      </c>
      <c r="F21" s="22">
        <v>18.367346999999999</v>
      </c>
      <c r="G21" s="22">
        <v>8.1632650000000009</v>
      </c>
      <c r="H21" s="22">
        <v>19.727891</v>
      </c>
      <c r="I21" s="22">
        <v>6.802721</v>
      </c>
      <c r="J21" s="22">
        <v>52.380952000000001</v>
      </c>
      <c r="K21" s="22">
        <v>1.360544</v>
      </c>
      <c r="L21" s="22">
        <v>20.408162999999998</v>
      </c>
      <c r="M21" s="22">
        <v>14.965985999999999</v>
      </c>
      <c r="N21" s="22">
        <v>7.4829929999999996</v>
      </c>
      <c r="O21" s="22">
        <v>0.68027199999999999</v>
      </c>
    </row>
    <row r="22" spans="1:15" x14ac:dyDescent="0.2">
      <c r="A22" s="20" t="s">
        <v>353</v>
      </c>
      <c r="B22" s="21">
        <v>491</v>
      </c>
      <c r="C22" s="22">
        <v>15.478615</v>
      </c>
      <c r="D22" s="22">
        <v>3.0549900000000001</v>
      </c>
      <c r="E22" s="22">
        <v>11.812627000000001</v>
      </c>
      <c r="F22" s="22">
        <v>15.682281</v>
      </c>
      <c r="G22" s="22">
        <v>8.1466399999999997</v>
      </c>
      <c r="H22" s="22">
        <v>23.421589000000001</v>
      </c>
      <c r="I22" s="22">
        <v>9.1649689999999993</v>
      </c>
      <c r="J22" s="22">
        <v>41.344195999999997</v>
      </c>
      <c r="K22" s="22">
        <v>1.425662</v>
      </c>
      <c r="L22" s="22">
        <v>17.922606999999999</v>
      </c>
      <c r="M22" s="22">
        <v>8.9613029999999991</v>
      </c>
      <c r="N22" s="22">
        <v>14.256619000000001</v>
      </c>
      <c r="O22" s="22">
        <v>1.01833</v>
      </c>
    </row>
    <row r="23" spans="1:15" x14ac:dyDescent="0.2">
      <c r="A23" s="9" t="s">
        <v>354</v>
      </c>
      <c r="B23" s="10">
        <v>100</v>
      </c>
      <c r="C23" s="13">
        <v>30</v>
      </c>
      <c r="D23" s="13">
        <v>10</v>
      </c>
      <c r="E23" s="13">
        <v>19</v>
      </c>
      <c r="F23" s="13">
        <v>21</v>
      </c>
      <c r="G23" s="13">
        <v>7</v>
      </c>
      <c r="H23" s="13">
        <v>28</v>
      </c>
      <c r="I23" s="13">
        <v>7</v>
      </c>
      <c r="J23" s="13">
        <v>15</v>
      </c>
      <c r="K23" s="13">
        <v>2</v>
      </c>
      <c r="L23" s="13">
        <v>29</v>
      </c>
      <c r="M23" s="13">
        <v>8</v>
      </c>
      <c r="N23" s="13">
        <v>19</v>
      </c>
      <c r="O23" s="13">
        <v>0</v>
      </c>
    </row>
    <row r="24" spans="1:15" x14ac:dyDescent="0.2">
      <c r="A24" s="20" t="s">
        <v>344</v>
      </c>
      <c r="B24" s="21">
        <v>132</v>
      </c>
      <c r="C24" s="22">
        <v>21.212121</v>
      </c>
      <c r="D24" s="22">
        <v>3.7878790000000002</v>
      </c>
      <c r="E24" s="22">
        <v>18.939394</v>
      </c>
      <c r="F24" s="22">
        <v>25</v>
      </c>
      <c r="G24" s="22">
        <v>7.5757580000000004</v>
      </c>
      <c r="H24" s="22">
        <v>24.242424</v>
      </c>
      <c r="I24" s="22">
        <v>3.7878790000000002</v>
      </c>
      <c r="J24" s="22">
        <v>21.212121</v>
      </c>
      <c r="K24" s="22">
        <v>3.7878790000000002</v>
      </c>
      <c r="L24" s="22">
        <v>31.060606</v>
      </c>
      <c r="M24" s="22">
        <v>7.5757580000000004</v>
      </c>
      <c r="N24" s="22">
        <v>18.939394</v>
      </c>
      <c r="O24" s="22">
        <v>0.75757600000000003</v>
      </c>
    </row>
    <row r="25" spans="1:15" x14ac:dyDescent="0.2">
      <c r="A25" s="20" t="s">
        <v>345</v>
      </c>
      <c r="B25" s="21">
        <v>89</v>
      </c>
      <c r="C25" s="22">
        <v>20.224719</v>
      </c>
      <c r="D25" s="22">
        <v>5.6179779999999999</v>
      </c>
      <c r="E25" s="22">
        <v>13.483146</v>
      </c>
      <c r="F25" s="22">
        <v>15.730337</v>
      </c>
      <c r="G25" s="22">
        <v>8.9887639999999998</v>
      </c>
      <c r="H25" s="22">
        <v>25.842697000000001</v>
      </c>
      <c r="I25" s="22">
        <v>5.6179779999999999</v>
      </c>
      <c r="J25" s="22">
        <v>23.595506</v>
      </c>
      <c r="K25" s="22">
        <v>1.123596</v>
      </c>
      <c r="L25" s="22">
        <v>16.853933000000001</v>
      </c>
      <c r="M25" s="22">
        <v>7.8651689999999999</v>
      </c>
      <c r="N25" s="22">
        <v>22.471910000000001</v>
      </c>
      <c r="O25" s="22">
        <v>1.123596</v>
      </c>
    </row>
    <row r="26" spans="1:15" x14ac:dyDescent="0.2">
      <c r="A26" s="20" t="s">
        <v>346</v>
      </c>
      <c r="B26" s="21">
        <v>55</v>
      </c>
      <c r="C26" s="22">
        <v>3.6363639999999999</v>
      </c>
      <c r="D26" s="22">
        <v>1.818182</v>
      </c>
      <c r="E26" s="22">
        <v>12.727273</v>
      </c>
      <c r="F26" s="22">
        <v>21.818182</v>
      </c>
      <c r="G26" s="22">
        <v>5.4545450000000004</v>
      </c>
      <c r="H26" s="22">
        <v>20</v>
      </c>
      <c r="I26" s="22">
        <v>7.2727269999999997</v>
      </c>
      <c r="J26" s="22">
        <v>36.363636</v>
      </c>
      <c r="K26" s="22">
        <v>0</v>
      </c>
      <c r="L26" s="22">
        <v>23.636364</v>
      </c>
      <c r="M26" s="22">
        <v>5.4545450000000004</v>
      </c>
      <c r="N26" s="22">
        <v>20</v>
      </c>
      <c r="O26" s="22">
        <v>1.818182</v>
      </c>
    </row>
    <row r="27" spans="1:15" x14ac:dyDescent="0.2">
      <c r="A27" s="20" t="s">
        <v>347</v>
      </c>
      <c r="B27" s="21">
        <v>38</v>
      </c>
      <c r="C27" s="22">
        <v>13.157895</v>
      </c>
      <c r="D27" s="22">
        <v>5.2631579999999998</v>
      </c>
      <c r="E27" s="22">
        <v>13.157895</v>
      </c>
      <c r="F27" s="22">
        <v>21.052631999999999</v>
      </c>
      <c r="G27" s="22">
        <v>2.6315789999999999</v>
      </c>
      <c r="H27" s="22">
        <v>23.684211000000001</v>
      </c>
      <c r="I27" s="22">
        <v>2.6315789999999999</v>
      </c>
      <c r="J27" s="22">
        <v>55.263157999999997</v>
      </c>
      <c r="K27" s="22">
        <v>2.6315789999999999</v>
      </c>
      <c r="L27" s="22">
        <v>21.052631999999999</v>
      </c>
      <c r="M27" s="22">
        <v>7.8947370000000001</v>
      </c>
      <c r="N27" s="22">
        <v>7.8947370000000001</v>
      </c>
      <c r="O27" s="22">
        <v>0</v>
      </c>
    </row>
    <row r="28" spans="1:15" x14ac:dyDescent="0.2">
      <c r="A28" s="20" t="s">
        <v>348</v>
      </c>
      <c r="B28" s="21">
        <v>9</v>
      </c>
      <c r="C28" s="22">
        <v>33.333333000000003</v>
      </c>
      <c r="D28" s="22">
        <v>0</v>
      </c>
      <c r="E28" s="22">
        <v>0</v>
      </c>
      <c r="F28" s="22">
        <v>55.555556000000003</v>
      </c>
      <c r="G28" s="22">
        <v>33.333333000000003</v>
      </c>
      <c r="H28" s="22">
        <v>11.111110999999999</v>
      </c>
      <c r="I28" s="22">
        <v>11.111110999999999</v>
      </c>
      <c r="J28" s="22">
        <v>22.222221999999999</v>
      </c>
      <c r="K28" s="22">
        <v>0</v>
      </c>
      <c r="L28" s="22">
        <v>22.222221999999999</v>
      </c>
      <c r="M28" s="22">
        <v>22.222221999999999</v>
      </c>
      <c r="N28" s="22">
        <v>11.111110999999999</v>
      </c>
      <c r="O28" s="22">
        <v>0</v>
      </c>
    </row>
    <row r="29" spans="1:15" x14ac:dyDescent="0.2">
      <c r="A29" s="20" t="s">
        <v>349</v>
      </c>
      <c r="B29" s="21">
        <v>2</v>
      </c>
      <c r="C29" s="22">
        <v>0</v>
      </c>
      <c r="D29" s="22">
        <v>0</v>
      </c>
      <c r="E29" s="22">
        <v>0</v>
      </c>
      <c r="F29" s="22">
        <v>0</v>
      </c>
      <c r="G29" s="22">
        <v>0</v>
      </c>
      <c r="H29" s="22">
        <v>0</v>
      </c>
      <c r="I29" s="22">
        <v>0</v>
      </c>
      <c r="J29" s="22">
        <v>100</v>
      </c>
      <c r="K29" s="22">
        <v>0</v>
      </c>
      <c r="L29" s="22">
        <v>50</v>
      </c>
      <c r="M29" s="22">
        <v>0</v>
      </c>
      <c r="N29" s="22">
        <v>0</v>
      </c>
      <c r="O29" s="22">
        <v>0</v>
      </c>
    </row>
    <row r="30" spans="1:15" x14ac:dyDescent="0.2">
      <c r="A30" s="20" t="s">
        <v>350</v>
      </c>
      <c r="B30" s="21">
        <v>232</v>
      </c>
      <c r="C30" s="22">
        <v>25</v>
      </c>
      <c r="D30" s="22">
        <v>6.4655170000000002</v>
      </c>
      <c r="E30" s="22">
        <v>18.965516999999998</v>
      </c>
      <c r="F30" s="22">
        <v>23.275862</v>
      </c>
      <c r="G30" s="22">
        <v>7.3275860000000002</v>
      </c>
      <c r="H30" s="22">
        <v>25.862069000000002</v>
      </c>
      <c r="I30" s="22">
        <v>5.1724139999999998</v>
      </c>
      <c r="J30" s="22">
        <v>18.534483000000002</v>
      </c>
      <c r="K30" s="22">
        <v>3.0172409999999998</v>
      </c>
      <c r="L30" s="22">
        <v>30.172414</v>
      </c>
      <c r="M30" s="22">
        <v>7.7586209999999998</v>
      </c>
      <c r="N30" s="22">
        <v>18.965516999999998</v>
      </c>
      <c r="O30" s="22">
        <v>0.43103399999999997</v>
      </c>
    </row>
    <row r="31" spans="1:15" x14ac:dyDescent="0.2">
      <c r="A31" s="20" t="s">
        <v>351</v>
      </c>
      <c r="B31" s="21">
        <v>144</v>
      </c>
      <c r="C31" s="22">
        <v>13.888889000000001</v>
      </c>
      <c r="D31" s="22">
        <v>4.1666670000000003</v>
      </c>
      <c r="E31" s="22">
        <v>13.194444000000001</v>
      </c>
      <c r="F31" s="22">
        <v>18.055555999999999</v>
      </c>
      <c r="G31" s="22">
        <v>7.6388889999999998</v>
      </c>
      <c r="H31" s="22">
        <v>23.611111000000001</v>
      </c>
      <c r="I31" s="22">
        <v>6.25</v>
      </c>
      <c r="J31" s="22">
        <v>28.472221999999999</v>
      </c>
      <c r="K31" s="22">
        <v>0.69444399999999995</v>
      </c>
      <c r="L31" s="22">
        <v>19.444444000000001</v>
      </c>
      <c r="M31" s="22">
        <v>6.9444439999999998</v>
      </c>
      <c r="N31" s="22">
        <v>21.527778000000001</v>
      </c>
      <c r="O31" s="22">
        <v>1.388889</v>
      </c>
    </row>
    <row r="32" spans="1:15" x14ac:dyDescent="0.2">
      <c r="A32" s="20" t="s">
        <v>352</v>
      </c>
      <c r="B32" s="21">
        <v>49</v>
      </c>
      <c r="C32" s="22">
        <v>16.326530999999999</v>
      </c>
      <c r="D32" s="22">
        <v>4.0816330000000001</v>
      </c>
      <c r="E32" s="22">
        <v>10.204082</v>
      </c>
      <c r="F32" s="22">
        <v>26.530612000000001</v>
      </c>
      <c r="G32" s="22">
        <v>8.1632650000000009</v>
      </c>
      <c r="H32" s="22">
        <v>20.408162999999998</v>
      </c>
      <c r="I32" s="22">
        <v>4.0816330000000001</v>
      </c>
      <c r="J32" s="22">
        <v>51.020408000000003</v>
      </c>
      <c r="K32" s="22">
        <v>2.040816</v>
      </c>
      <c r="L32" s="22">
        <v>22.448979999999999</v>
      </c>
      <c r="M32" s="22">
        <v>10.204082</v>
      </c>
      <c r="N32" s="22">
        <v>8.1632650000000009</v>
      </c>
      <c r="O32" s="22">
        <v>0</v>
      </c>
    </row>
    <row r="33" spans="1:15" x14ac:dyDescent="0.2">
      <c r="A33" s="20" t="s">
        <v>353</v>
      </c>
      <c r="B33" s="21">
        <v>193</v>
      </c>
      <c r="C33" s="22">
        <v>14.507771999999999</v>
      </c>
      <c r="D33" s="22">
        <v>4.1450779999999998</v>
      </c>
      <c r="E33" s="22">
        <v>12.435233</v>
      </c>
      <c r="F33" s="22">
        <v>20.207253999999999</v>
      </c>
      <c r="G33" s="22">
        <v>7.7720209999999996</v>
      </c>
      <c r="H33" s="22">
        <v>22.797927000000001</v>
      </c>
      <c r="I33" s="22">
        <v>5.6994819999999997</v>
      </c>
      <c r="J33" s="22">
        <v>34.196891000000001</v>
      </c>
      <c r="K33" s="22">
        <v>1.0362690000000001</v>
      </c>
      <c r="L33" s="22">
        <v>20.207253999999999</v>
      </c>
      <c r="M33" s="22">
        <v>7.7720209999999996</v>
      </c>
      <c r="N33" s="22">
        <v>18.134715</v>
      </c>
      <c r="O33" s="22">
        <v>1.0362690000000001</v>
      </c>
    </row>
    <row r="34" spans="1:15" x14ac:dyDescent="0.2">
      <c r="A34" s="9" t="s">
        <v>355</v>
      </c>
      <c r="B34" s="10">
        <v>102</v>
      </c>
      <c r="C34" s="13">
        <v>21.568626999999999</v>
      </c>
      <c r="D34" s="13">
        <v>8.8235290000000006</v>
      </c>
      <c r="E34" s="13">
        <v>10.784314</v>
      </c>
      <c r="F34" s="13">
        <v>18.627451000000001</v>
      </c>
      <c r="G34" s="13">
        <v>10.784314</v>
      </c>
      <c r="H34" s="13">
        <v>44.117646999999998</v>
      </c>
      <c r="I34" s="13">
        <v>6.8627450000000003</v>
      </c>
      <c r="J34" s="13">
        <v>22.549019999999999</v>
      </c>
      <c r="K34" s="13">
        <v>0</v>
      </c>
      <c r="L34" s="13">
        <v>21.568626999999999</v>
      </c>
      <c r="M34" s="13">
        <v>6.8627450000000003</v>
      </c>
      <c r="N34" s="13">
        <v>13.725490000000001</v>
      </c>
      <c r="O34" s="13">
        <v>2.941176</v>
      </c>
    </row>
    <row r="35" spans="1:15" x14ac:dyDescent="0.2">
      <c r="A35" s="20" t="s">
        <v>344</v>
      </c>
      <c r="B35" s="21">
        <v>119</v>
      </c>
      <c r="C35" s="22">
        <v>16.806723000000002</v>
      </c>
      <c r="D35" s="22">
        <v>13.445378</v>
      </c>
      <c r="E35" s="22">
        <v>9.2436969999999992</v>
      </c>
      <c r="F35" s="22">
        <v>19.327731</v>
      </c>
      <c r="G35" s="22">
        <v>10.084034000000001</v>
      </c>
      <c r="H35" s="22">
        <v>36.974789999999999</v>
      </c>
      <c r="I35" s="22">
        <v>6.7226889999999999</v>
      </c>
      <c r="J35" s="22">
        <v>24.369748000000001</v>
      </c>
      <c r="K35" s="22">
        <v>3.361345</v>
      </c>
      <c r="L35" s="22">
        <v>22.689076</v>
      </c>
      <c r="M35" s="22">
        <v>7.5630249999999997</v>
      </c>
      <c r="N35" s="22">
        <v>15.966386999999999</v>
      </c>
      <c r="O35" s="22">
        <v>1.6806719999999999</v>
      </c>
    </row>
    <row r="36" spans="1:15" x14ac:dyDescent="0.2">
      <c r="A36" s="20" t="s">
        <v>345</v>
      </c>
      <c r="B36" s="21">
        <v>110</v>
      </c>
      <c r="C36" s="22">
        <v>20</v>
      </c>
      <c r="D36" s="22">
        <v>2.7272729999999998</v>
      </c>
      <c r="E36" s="22">
        <v>13.636364</v>
      </c>
      <c r="F36" s="22">
        <v>14.545455</v>
      </c>
      <c r="G36" s="22">
        <v>10.909091</v>
      </c>
      <c r="H36" s="22">
        <v>27.272727</v>
      </c>
      <c r="I36" s="22">
        <v>13.636364</v>
      </c>
      <c r="J36" s="22">
        <v>34.545454999999997</v>
      </c>
      <c r="K36" s="22">
        <v>2.7272729999999998</v>
      </c>
      <c r="L36" s="22">
        <v>17.272727</v>
      </c>
      <c r="M36" s="22">
        <v>8.1818179999999998</v>
      </c>
      <c r="N36" s="22">
        <v>14.545455</v>
      </c>
      <c r="O36" s="22">
        <v>0.90909099999999998</v>
      </c>
    </row>
    <row r="37" spans="1:15" x14ac:dyDescent="0.2">
      <c r="A37" s="20" t="s">
        <v>346</v>
      </c>
      <c r="B37" s="21">
        <v>90</v>
      </c>
      <c r="C37" s="22">
        <v>16.666667</v>
      </c>
      <c r="D37" s="22">
        <v>2.2222219999999999</v>
      </c>
      <c r="E37" s="22">
        <v>13.333333</v>
      </c>
      <c r="F37" s="22">
        <v>8.8888890000000007</v>
      </c>
      <c r="G37" s="22">
        <v>5.5555560000000002</v>
      </c>
      <c r="H37" s="22">
        <v>24.444444000000001</v>
      </c>
      <c r="I37" s="22">
        <v>12.222222</v>
      </c>
      <c r="J37" s="22">
        <v>52.222222000000002</v>
      </c>
      <c r="K37" s="22">
        <v>1.111111</v>
      </c>
      <c r="L37" s="22">
        <v>12.222222</v>
      </c>
      <c r="M37" s="22">
        <v>3.3333330000000001</v>
      </c>
      <c r="N37" s="22">
        <v>13.333333</v>
      </c>
      <c r="O37" s="22">
        <v>1.111111</v>
      </c>
    </row>
    <row r="38" spans="1:15" x14ac:dyDescent="0.2">
      <c r="A38" s="20" t="s">
        <v>347</v>
      </c>
      <c r="B38" s="21">
        <v>70</v>
      </c>
      <c r="C38" s="22">
        <v>8.5714290000000002</v>
      </c>
      <c r="D38" s="22">
        <v>1.428571</v>
      </c>
      <c r="E38" s="22">
        <v>7.1428570000000002</v>
      </c>
      <c r="F38" s="22">
        <v>10</v>
      </c>
      <c r="G38" s="22">
        <v>8.5714290000000002</v>
      </c>
      <c r="H38" s="22">
        <v>18.571428999999998</v>
      </c>
      <c r="I38" s="22">
        <v>5.7142860000000004</v>
      </c>
      <c r="J38" s="22">
        <v>47.142856999999999</v>
      </c>
      <c r="K38" s="22">
        <v>1.428571</v>
      </c>
      <c r="L38" s="22">
        <v>22.857143000000001</v>
      </c>
      <c r="M38" s="22">
        <v>21.428571000000002</v>
      </c>
      <c r="N38" s="22">
        <v>8.5714290000000002</v>
      </c>
      <c r="O38" s="22">
        <v>0</v>
      </c>
    </row>
    <row r="39" spans="1:15" x14ac:dyDescent="0.2">
      <c r="A39" s="20" t="s">
        <v>348</v>
      </c>
      <c r="B39" s="21">
        <v>23</v>
      </c>
      <c r="C39" s="22">
        <v>17.391304000000002</v>
      </c>
      <c r="D39" s="22">
        <v>4.3478260000000004</v>
      </c>
      <c r="E39" s="22">
        <v>8.6956520000000008</v>
      </c>
      <c r="F39" s="22">
        <v>26.086957000000002</v>
      </c>
      <c r="G39" s="22">
        <v>8.6956520000000008</v>
      </c>
      <c r="H39" s="22">
        <v>21.739129999999999</v>
      </c>
      <c r="I39" s="22">
        <v>17.391304000000002</v>
      </c>
      <c r="J39" s="22">
        <v>65.217391000000006</v>
      </c>
      <c r="K39" s="22">
        <v>0</v>
      </c>
      <c r="L39" s="22">
        <v>4.3478260000000004</v>
      </c>
      <c r="M39" s="22">
        <v>8.6956520000000008</v>
      </c>
      <c r="N39" s="22">
        <v>4.3478260000000004</v>
      </c>
      <c r="O39" s="22">
        <v>4.3478260000000004</v>
      </c>
    </row>
    <row r="40" spans="1:15" x14ac:dyDescent="0.2">
      <c r="A40" s="20" t="s">
        <v>349</v>
      </c>
      <c r="B40" s="21">
        <v>5</v>
      </c>
      <c r="C40" s="22">
        <v>20</v>
      </c>
      <c r="D40" s="22">
        <v>0</v>
      </c>
      <c r="E40" s="22">
        <v>0</v>
      </c>
      <c r="F40" s="22">
        <v>20</v>
      </c>
      <c r="G40" s="22">
        <v>0</v>
      </c>
      <c r="H40" s="22">
        <v>20</v>
      </c>
      <c r="I40" s="22">
        <v>0</v>
      </c>
      <c r="J40" s="22">
        <v>80</v>
      </c>
      <c r="K40" s="22">
        <v>0</v>
      </c>
      <c r="L40" s="22">
        <v>40</v>
      </c>
      <c r="M40" s="22">
        <v>0</v>
      </c>
      <c r="N40" s="22">
        <v>0</v>
      </c>
      <c r="O40" s="22">
        <v>0</v>
      </c>
    </row>
    <row r="41" spans="1:15" x14ac:dyDescent="0.2">
      <c r="A41" s="20" t="s">
        <v>350</v>
      </c>
      <c r="B41" s="21">
        <v>221</v>
      </c>
      <c r="C41" s="22">
        <v>19.004525000000001</v>
      </c>
      <c r="D41" s="22">
        <v>11.312217</v>
      </c>
      <c r="E41" s="22">
        <v>9.9547509999999999</v>
      </c>
      <c r="F41" s="22">
        <v>19.004525000000001</v>
      </c>
      <c r="G41" s="22">
        <v>10.40724</v>
      </c>
      <c r="H41" s="22">
        <v>40.271493</v>
      </c>
      <c r="I41" s="22">
        <v>6.7873299999999999</v>
      </c>
      <c r="J41" s="22">
        <v>23.529412000000001</v>
      </c>
      <c r="K41" s="22">
        <v>1.809955</v>
      </c>
      <c r="L41" s="22">
        <v>22.171945999999998</v>
      </c>
      <c r="M41" s="22">
        <v>7.2398189999999998</v>
      </c>
      <c r="N41" s="22">
        <v>14.932126999999999</v>
      </c>
      <c r="O41" s="22">
        <v>2.2624430000000002</v>
      </c>
    </row>
    <row r="42" spans="1:15" x14ac:dyDescent="0.2">
      <c r="A42" s="20" t="s">
        <v>351</v>
      </c>
      <c r="B42" s="21">
        <v>200</v>
      </c>
      <c r="C42" s="22">
        <v>18.5</v>
      </c>
      <c r="D42" s="22">
        <v>2.5</v>
      </c>
      <c r="E42" s="22">
        <v>13.5</v>
      </c>
      <c r="F42" s="22">
        <v>12</v>
      </c>
      <c r="G42" s="22">
        <v>8.5</v>
      </c>
      <c r="H42" s="22">
        <v>26</v>
      </c>
      <c r="I42" s="22">
        <v>13</v>
      </c>
      <c r="J42" s="22">
        <v>42.5</v>
      </c>
      <c r="K42" s="22">
        <v>2</v>
      </c>
      <c r="L42" s="22">
        <v>15</v>
      </c>
      <c r="M42" s="22">
        <v>6</v>
      </c>
      <c r="N42" s="22">
        <v>14</v>
      </c>
      <c r="O42" s="22">
        <v>1</v>
      </c>
    </row>
    <row r="43" spans="1:15" x14ac:dyDescent="0.2">
      <c r="A43" s="20" t="s">
        <v>352</v>
      </c>
      <c r="B43" s="21">
        <v>98</v>
      </c>
      <c r="C43" s="22">
        <v>11.224489999999999</v>
      </c>
      <c r="D43" s="22">
        <v>2.040816</v>
      </c>
      <c r="E43" s="22">
        <v>7.1428570000000002</v>
      </c>
      <c r="F43" s="22">
        <v>14.285714</v>
      </c>
      <c r="G43" s="22">
        <v>8.1632650000000009</v>
      </c>
      <c r="H43" s="22">
        <v>19.387754999999999</v>
      </c>
      <c r="I43" s="22">
        <v>8.1632650000000009</v>
      </c>
      <c r="J43" s="22">
        <v>53.061224000000003</v>
      </c>
      <c r="K43" s="22">
        <v>1.020408</v>
      </c>
      <c r="L43" s="22">
        <v>19.387754999999999</v>
      </c>
      <c r="M43" s="22">
        <v>17.346938999999999</v>
      </c>
      <c r="N43" s="22">
        <v>7.1428570000000002</v>
      </c>
      <c r="O43" s="22">
        <v>1.020408</v>
      </c>
    </row>
    <row r="44" spans="1:15" x14ac:dyDescent="0.2">
      <c r="A44" s="20" t="s">
        <v>353</v>
      </c>
      <c r="B44" s="21">
        <v>298</v>
      </c>
      <c r="C44" s="22">
        <v>16.107382999999999</v>
      </c>
      <c r="D44" s="22">
        <v>2.3489930000000001</v>
      </c>
      <c r="E44" s="22">
        <v>11.409395999999999</v>
      </c>
      <c r="F44" s="22">
        <v>12.751678</v>
      </c>
      <c r="G44" s="22">
        <v>8.3892620000000004</v>
      </c>
      <c r="H44" s="22">
        <v>23.825503000000001</v>
      </c>
      <c r="I44" s="22">
        <v>11.409395999999999</v>
      </c>
      <c r="J44" s="22">
        <v>45.973154000000001</v>
      </c>
      <c r="K44" s="22">
        <v>1.6778519999999999</v>
      </c>
      <c r="L44" s="22">
        <v>16.442952999999999</v>
      </c>
      <c r="M44" s="22">
        <v>9.7315439999999995</v>
      </c>
      <c r="N44" s="22">
        <v>11.744966</v>
      </c>
      <c r="O44" s="22">
        <v>1.0067109999999999</v>
      </c>
    </row>
    <row r="45" spans="1:15" x14ac:dyDescent="0.2">
      <c r="A45" s="9" t="s">
        <v>356</v>
      </c>
      <c r="B45" s="9"/>
      <c r="C45" s="9"/>
      <c r="D45" s="9"/>
      <c r="E45" s="9"/>
      <c r="F45" s="9"/>
      <c r="G45" s="9"/>
      <c r="H45" s="9"/>
      <c r="I45" s="9"/>
      <c r="J45" s="9"/>
      <c r="K45" s="9"/>
      <c r="L45" s="9"/>
      <c r="M45" s="9"/>
      <c r="N45" s="9"/>
      <c r="O45" s="9"/>
    </row>
    <row r="46" spans="1:15" x14ac:dyDescent="0.2">
      <c r="A46" s="20" t="s">
        <v>357</v>
      </c>
      <c r="B46" s="21">
        <v>64</v>
      </c>
      <c r="C46" s="22">
        <v>29.6875</v>
      </c>
      <c r="D46" s="22">
        <v>4.6875</v>
      </c>
      <c r="E46" s="22">
        <v>14.0625</v>
      </c>
      <c r="F46" s="22">
        <v>18.75</v>
      </c>
      <c r="G46" s="22">
        <v>7.8125</v>
      </c>
      <c r="H46" s="22">
        <v>21.875</v>
      </c>
      <c r="I46" s="22">
        <v>6.25</v>
      </c>
      <c r="J46" s="22">
        <v>15.625</v>
      </c>
      <c r="K46" s="22">
        <v>4.6875</v>
      </c>
      <c r="L46" s="22">
        <v>25</v>
      </c>
      <c r="M46" s="22">
        <v>12.5</v>
      </c>
      <c r="N46" s="22">
        <v>23.4375</v>
      </c>
      <c r="O46" s="22">
        <v>0</v>
      </c>
    </row>
    <row r="47" spans="1:15" x14ac:dyDescent="0.2">
      <c r="A47" s="20" t="s">
        <v>328</v>
      </c>
      <c r="B47" s="21">
        <v>540</v>
      </c>
      <c r="C47" s="22">
        <v>17.407406999999999</v>
      </c>
      <c r="D47" s="22">
        <v>4.8148150000000003</v>
      </c>
      <c r="E47" s="22">
        <v>14.259259</v>
      </c>
      <c r="F47" s="22">
        <v>17.037037000000002</v>
      </c>
      <c r="G47" s="22">
        <v>8.1481480000000008</v>
      </c>
      <c r="H47" s="22">
        <v>30</v>
      </c>
      <c r="I47" s="22">
        <v>7.2222220000000004</v>
      </c>
      <c r="J47" s="22">
        <v>29.259259</v>
      </c>
      <c r="K47" s="22">
        <v>1.8518520000000001</v>
      </c>
      <c r="L47" s="22">
        <v>20.370370000000001</v>
      </c>
      <c r="M47" s="22">
        <v>7.7777779999999996</v>
      </c>
      <c r="N47" s="22">
        <v>15.370369999999999</v>
      </c>
      <c r="O47" s="22">
        <v>1.481481</v>
      </c>
    </row>
    <row r="48" spans="1:15" x14ac:dyDescent="0.2">
      <c r="A48" s="20" t="s">
        <v>329</v>
      </c>
      <c r="B48" s="21">
        <v>88</v>
      </c>
      <c r="C48" s="22">
        <v>27.272727</v>
      </c>
      <c r="D48" s="22">
        <v>12.5</v>
      </c>
      <c r="E48" s="22">
        <v>12.5</v>
      </c>
      <c r="F48" s="22">
        <v>28.409091</v>
      </c>
      <c r="G48" s="22">
        <v>12.5</v>
      </c>
      <c r="H48" s="22">
        <v>29.545455</v>
      </c>
      <c r="I48" s="22">
        <v>5.6818179999999998</v>
      </c>
      <c r="J48" s="22">
        <v>32.954545000000003</v>
      </c>
      <c r="K48" s="22">
        <v>2.2727270000000002</v>
      </c>
      <c r="L48" s="22">
        <v>26.136364</v>
      </c>
      <c r="M48" s="22">
        <v>6.8181820000000002</v>
      </c>
      <c r="N48" s="22">
        <v>13.636364</v>
      </c>
      <c r="O48" s="22">
        <v>0</v>
      </c>
    </row>
    <row r="49" spans="1:15" x14ac:dyDescent="0.2">
      <c r="A49" s="20" t="s">
        <v>330</v>
      </c>
      <c r="B49" s="21">
        <v>229</v>
      </c>
      <c r="C49" s="22">
        <v>13.537118</v>
      </c>
      <c r="D49" s="22">
        <v>6.5502180000000001</v>
      </c>
      <c r="E49" s="22">
        <v>11.353712</v>
      </c>
      <c r="F49" s="22">
        <v>16.593886000000001</v>
      </c>
      <c r="G49" s="22">
        <v>7.4235810000000004</v>
      </c>
      <c r="H49" s="22">
        <v>25.764192000000001</v>
      </c>
      <c r="I49" s="22">
        <v>10.480349</v>
      </c>
      <c r="J49" s="22">
        <v>41.921396999999999</v>
      </c>
      <c r="K49" s="22">
        <v>0.87336199999999997</v>
      </c>
      <c r="L49" s="22">
        <v>23.580786</v>
      </c>
      <c r="M49" s="22">
        <v>8.7336240000000007</v>
      </c>
      <c r="N49" s="22">
        <v>14.41048</v>
      </c>
      <c r="O49" s="22">
        <v>0.87336199999999997</v>
      </c>
    </row>
    <row r="50" spans="1:15" x14ac:dyDescent="0.2">
      <c r="A50" s="20" t="s">
        <v>358</v>
      </c>
      <c r="B50" s="21">
        <v>23</v>
      </c>
      <c r="C50" s="22">
        <v>34.782609000000001</v>
      </c>
      <c r="D50" s="22">
        <v>0</v>
      </c>
      <c r="E50" s="22">
        <v>4.3478260000000004</v>
      </c>
      <c r="F50" s="22">
        <v>26.086957000000002</v>
      </c>
      <c r="G50" s="22">
        <v>13.043478</v>
      </c>
      <c r="H50" s="22">
        <v>13.043478</v>
      </c>
      <c r="I50" s="22">
        <v>0</v>
      </c>
      <c r="J50" s="22">
        <v>21.739129999999999</v>
      </c>
      <c r="K50" s="22">
        <v>4.3478260000000004</v>
      </c>
      <c r="L50" s="22">
        <v>17.391304000000002</v>
      </c>
      <c r="M50" s="22">
        <v>8.6956520000000008</v>
      </c>
      <c r="N50" s="22">
        <v>17.391304000000002</v>
      </c>
      <c r="O50" s="22">
        <v>4.3478260000000004</v>
      </c>
    </row>
    <row r="51" spans="1:15" x14ac:dyDescent="0.2">
      <c r="A51" s="9" t="s">
        <v>359</v>
      </c>
      <c r="B51" s="10">
        <v>43</v>
      </c>
      <c r="C51" s="13">
        <v>25.581395000000001</v>
      </c>
      <c r="D51" s="13">
        <v>2.3255810000000001</v>
      </c>
      <c r="E51" s="13">
        <v>11.627907</v>
      </c>
      <c r="F51" s="13">
        <v>23.255814000000001</v>
      </c>
      <c r="G51" s="13">
        <v>4.6511630000000004</v>
      </c>
      <c r="H51" s="13">
        <v>9.3023260000000008</v>
      </c>
      <c r="I51" s="13">
        <v>6.9767440000000001</v>
      </c>
      <c r="J51" s="13">
        <v>9.3023260000000008</v>
      </c>
      <c r="K51" s="13">
        <v>6.9767440000000001</v>
      </c>
      <c r="L51" s="13">
        <v>25.581395000000001</v>
      </c>
      <c r="M51" s="13">
        <v>13.953488</v>
      </c>
      <c r="N51" s="13">
        <v>30.232558000000001</v>
      </c>
      <c r="O51" s="13">
        <v>0</v>
      </c>
    </row>
    <row r="52" spans="1:15" x14ac:dyDescent="0.2">
      <c r="A52" s="20" t="s">
        <v>331</v>
      </c>
      <c r="B52" s="21">
        <v>293</v>
      </c>
      <c r="C52" s="22">
        <v>18.771331</v>
      </c>
      <c r="D52" s="22">
        <v>4.7781570000000002</v>
      </c>
      <c r="E52" s="22">
        <v>16.040956000000001</v>
      </c>
      <c r="F52" s="22">
        <v>19.453925000000002</v>
      </c>
      <c r="G52" s="22">
        <v>7.5085319999999998</v>
      </c>
      <c r="H52" s="22">
        <v>26.962457000000001</v>
      </c>
      <c r="I52" s="22">
        <v>5.4607510000000001</v>
      </c>
      <c r="J52" s="22">
        <v>27.645050999999999</v>
      </c>
      <c r="K52" s="22">
        <v>1.3651880000000001</v>
      </c>
      <c r="L52" s="22">
        <v>24.914676</v>
      </c>
      <c r="M52" s="22">
        <v>7.5085319999999998</v>
      </c>
      <c r="N52" s="22">
        <v>16.723548999999998</v>
      </c>
      <c r="O52" s="22">
        <v>0.68259400000000003</v>
      </c>
    </row>
    <row r="53" spans="1:15" x14ac:dyDescent="0.2">
      <c r="A53" s="20" t="s">
        <v>332</v>
      </c>
      <c r="B53" s="21">
        <v>34</v>
      </c>
      <c r="C53" s="22">
        <v>29.411764999999999</v>
      </c>
      <c r="D53" s="22">
        <v>11.764706</v>
      </c>
      <c r="E53" s="22">
        <v>23.529412000000001</v>
      </c>
      <c r="F53" s="22">
        <v>38.235294000000003</v>
      </c>
      <c r="G53" s="22">
        <v>14.705882000000001</v>
      </c>
      <c r="H53" s="22">
        <v>26.470587999999999</v>
      </c>
      <c r="I53" s="22">
        <v>5.8823530000000002</v>
      </c>
      <c r="J53" s="22">
        <v>20.588235000000001</v>
      </c>
      <c r="K53" s="22">
        <v>0</v>
      </c>
      <c r="L53" s="22">
        <v>38.235294000000003</v>
      </c>
      <c r="M53" s="22">
        <v>2.941176</v>
      </c>
      <c r="N53" s="22">
        <v>23.529412000000001</v>
      </c>
      <c r="O53" s="22">
        <v>0</v>
      </c>
    </row>
    <row r="54" spans="1:15" x14ac:dyDescent="0.2">
      <c r="A54" s="20" t="s">
        <v>333</v>
      </c>
      <c r="B54" s="21">
        <v>43</v>
      </c>
      <c r="C54" s="22">
        <v>13.953488</v>
      </c>
      <c r="D54" s="22">
        <v>9.3023260000000008</v>
      </c>
      <c r="E54" s="22">
        <v>16.279070000000001</v>
      </c>
      <c r="F54" s="22">
        <v>18.604651</v>
      </c>
      <c r="G54" s="22">
        <v>2.3255810000000001</v>
      </c>
      <c r="H54" s="22">
        <v>25.581395000000001</v>
      </c>
      <c r="I54" s="22">
        <v>4.6511630000000004</v>
      </c>
      <c r="J54" s="22">
        <v>39.534883999999998</v>
      </c>
      <c r="K54" s="22">
        <v>2.3255810000000001</v>
      </c>
      <c r="L54" s="22">
        <v>25.581395000000001</v>
      </c>
      <c r="M54" s="22">
        <v>9.3023260000000008</v>
      </c>
      <c r="N54" s="22">
        <v>13.953488</v>
      </c>
      <c r="O54" s="22">
        <v>0</v>
      </c>
    </row>
    <row r="55" spans="1:15" x14ac:dyDescent="0.2">
      <c r="A55" s="20" t="s">
        <v>358</v>
      </c>
      <c r="B55" s="21">
        <v>12</v>
      </c>
      <c r="C55" s="22">
        <v>33.333333000000003</v>
      </c>
      <c r="D55" s="22">
        <v>0</v>
      </c>
      <c r="E55" s="22">
        <v>8.3333329999999997</v>
      </c>
      <c r="F55" s="22">
        <v>41.666666999999997</v>
      </c>
      <c r="G55" s="22">
        <v>16.666667</v>
      </c>
      <c r="H55" s="22">
        <v>8.3333329999999997</v>
      </c>
      <c r="I55" s="22">
        <v>0</v>
      </c>
      <c r="J55" s="22">
        <v>0</v>
      </c>
      <c r="K55" s="22">
        <v>8.3333329999999997</v>
      </c>
      <c r="L55" s="22">
        <v>8.3333329999999997</v>
      </c>
      <c r="M55" s="22">
        <v>0</v>
      </c>
      <c r="N55" s="22">
        <v>25</v>
      </c>
      <c r="O55" s="22">
        <v>8.3333329999999997</v>
      </c>
    </row>
    <row r="56" spans="1:15" x14ac:dyDescent="0.2">
      <c r="A56" s="9" t="s">
        <v>360</v>
      </c>
      <c r="B56" s="10">
        <v>21</v>
      </c>
      <c r="C56" s="13">
        <v>38.095238000000002</v>
      </c>
      <c r="D56" s="13">
        <v>9.5238099999999992</v>
      </c>
      <c r="E56" s="13">
        <v>19.047619000000001</v>
      </c>
      <c r="F56" s="13">
        <v>9.5238099999999992</v>
      </c>
      <c r="G56" s="13">
        <v>14.285714</v>
      </c>
      <c r="H56" s="13">
        <v>47.619047999999999</v>
      </c>
      <c r="I56" s="13">
        <v>4.7619049999999996</v>
      </c>
      <c r="J56" s="13">
        <v>28.571428999999998</v>
      </c>
      <c r="K56" s="13">
        <v>0</v>
      </c>
      <c r="L56" s="13">
        <v>23.809524</v>
      </c>
      <c r="M56" s="13">
        <v>9.5238099999999992</v>
      </c>
      <c r="N56" s="13">
        <v>9.5238099999999992</v>
      </c>
      <c r="O56" s="13">
        <v>0</v>
      </c>
    </row>
    <row r="57" spans="1:15" x14ac:dyDescent="0.2">
      <c r="A57" s="20" t="s">
        <v>331</v>
      </c>
      <c r="B57" s="21">
        <v>247</v>
      </c>
      <c r="C57" s="22">
        <v>15.789474</v>
      </c>
      <c r="D57" s="22">
        <v>4.8582999999999998</v>
      </c>
      <c r="E57" s="22">
        <v>12.145749</v>
      </c>
      <c r="F57" s="22">
        <v>14.17004</v>
      </c>
      <c r="G57" s="22">
        <v>8.9068830000000005</v>
      </c>
      <c r="H57" s="22">
        <v>33.603239000000002</v>
      </c>
      <c r="I57" s="22">
        <v>9.3117409999999996</v>
      </c>
      <c r="J57" s="22">
        <v>31.174088999999999</v>
      </c>
      <c r="K57" s="22">
        <v>2.4291499999999999</v>
      </c>
      <c r="L57" s="22">
        <v>14.979756999999999</v>
      </c>
      <c r="M57" s="22">
        <v>8.0971659999999996</v>
      </c>
      <c r="N57" s="22">
        <v>13.765181999999999</v>
      </c>
      <c r="O57" s="22">
        <v>2.4291499999999999</v>
      </c>
    </row>
    <row r="58" spans="1:15" x14ac:dyDescent="0.2">
      <c r="A58" s="20" t="s">
        <v>332</v>
      </c>
      <c r="B58" s="21">
        <v>54</v>
      </c>
      <c r="C58" s="22">
        <v>25.925926</v>
      </c>
      <c r="D58" s="22">
        <v>12.962963</v>
      </c>
      <c r="E58" s="22">
        <v>5.5555560000000002</v>
      </c>
      <c r="F58" s="22">
        <v>22.222221999999999</v>
      </c>
      <c r="G58" s="22">
        <v>11.111110999999999</v>
      </c>
      <c r="H58" s="22">
        <v>31.481480999999999</v>
      </c>
      <c r="I58" s="22">
        <v>5.5555560000000002</v>
      </c>
      <c r="J58" s="22">
        <v>40.740741</v>
      </c>
      <c r="K58" s="22">
        <v>3.7037040000000001</v>
      </c>
      <c r="L58" s="22">
        <v>18.518519000000001</v>
      </c>
      <c r="M58" s="22">
        <v>9.2592590000000001</v>
      </c>
      <c r="N58" s="22">
        <v>7.4074070000000001</v>
      </c>
      <c r="O58" s="22">
        <v>0</v>
      </c>
    </row>
    <row r="59" spans="1:15" x14ac:dyDescent="0.2">
      <c r="A59" s="20" t="s">
        <v>333</v>
      </c>
      <c r="B59" s="21">
        <v>186</v>
      </c>
      <c r="C59" s="22">
        <v>13.440860000000001</v>
      </c>
      <c r="D59" s="22">
        <v>5.9139780000000002</v>
      </c>
      <c r="E59" s="22">
        <v>10.215054</v>
      </c>
      <c r="F59" s="22">
        <v>16.129031999999999</v>
      </c>
      <c r="G59" s="22">
        <v>8.6021509999999992</v>
      </c>
      <c r="H59" s="22">
        <v>25.806452</v>
      </c>
      <c r="I59" s="22">
        <v>11.827957</v>
      </c>
      <c r="J59" s="22">
        <v>42.473117999999999</v>
      </c>
      <c r="K59" s="22">
        <v>0.53763399999999995</v>
      </c>
      <c r="L59" s="22">
        <v>23.118279999999999</v>
      </c>
      <c r="M59" s="22">
        <v>8.6021509999999992</v>
      </c>
      <c r="N59" s="22">
        <v>14.516128999999999</v>
      </c>
      <c r="O59" s="22">
        <v>1.075269</v>
      </c>
    </row>
    <row r="60" spans="1:15" x14ac:dyDescent="0.2">
      <c r="A60" s="20" t="s">
        <v>358</v>
      </c>
      <c r="B60" s="21">
        <v>11</v>
      </c>
      <c r="C60" s="22">
        <v>36.363636</v>
      </c>
      <c r="D60" s="22">
        <v>0</v>
      </c>
      <c r="E60" s="22">
        <v>0</v>
      </c>
      <c r="F60" s="22">
        <v>9.0909089999999999</v>
      </c>
      <c r="G60" s="22">
        <v>9.0909089999999999</v>
      </c>
      <c r="H60" s="22">
        <v>18.181818</v>
      </c>
      <c r="I60" s="22">
        <v>0</v>
      </c>
      <c r="J60" s="22">
        <v>45.454545000000003</v>
      </c>
      <c r="K60" s="22">
        <v>0</v>
      </c>
      <c r="L60" s="22">
        <v>27.272727</v>
      </c>
      <c r="M60" s="22">
        <v>18.181818</v>
      </c>
      <c r="N60" s="22">
        <v>9.0909089999999999</v>
      </c>
      <c r="O60" s="22">
        <v>0</v>
      </c>
    </row>
    <row r="61" spans="1:15" x14ac:dyDescent="0.2">
      <c r="A61" s="9" t="s">
        <v>361</v>
      </c>
      <c r="B61" s="9"/>
      <c r="C61" s="9"/>
      <c r="D61" s="9"/>
      <c r="E61" s="9"/>
      <c r="F61" s="9"/>
      <c r="G61" s="9"/>
      <c r="H61" s="9"/>
      <c r="I61" s="9"/>
      <c r="J61" s="9"/>
      <c r="K61" s="9"/>
      <c r="L61" s="9"/>
      <c r="M61" s="9"/>
      <c r="N61" s="9"/>
      <c r="O61" s="9"/>
    </row>
    <row r="62" spans="1:15" x14ac:dyDescent="0.2">
      <c r="A62" s="20" t="s">
        <v>362</v>
      </c>
      <c r="B62" s="21">
        <v>128</v>
      </c>
      <c r="C62" s="22">
        <v>10.9375</v>
      </c>
      <c r="D62" s="22">
        <v>7.8125</v>
      </c>
      <c r="E62" s="22">
        <v>14.84375</v>
      </c>
      <c r="F62" s="22">
        <v>15.625</v>
      </c>
      <c r="G62" s="22">
        <v>12.5</v>
      </c>
      <c r="H62" s="22">
        <v>25</v>
      </c>
      <c r="I62" s="22">
        <v>10.15625</v>
      </c>
      <c r="J62" s="22">
        <v>35.9375</v>
      </c>
      <c r="K62" s="22">
        <v>2.34375</v>
      </c>
      <c r="L62" s="22">
        <v>17.96875</v>
      </c>
      <c r="M62" s="22">
        <v>7.8125</v>
      </c>
      <c r="N62" s="22">
        <v>20.3125</v>
      </c>
      <c r="O62" s="22">
        <v>0.78125</v>
      </c>
    </row>
    <row r="63" spans="1:15" x14ac:dyDescent="0.2">
      <c r="A63" s="20" t="s">
        <v>363</v>
      </c>
      <c r="B63" s="21">
        <v>447</v>
      </c>
      <c r="C63" s="22">
        <v>18.120805000000001</v>
      </c>
      <c r="D63" s="22">
        <v>4.4742730000000002</v>
      </c>
      <c r="E63" s="22">
        <v>13.199104999999999</v>
      </c>
      <c r="F63" s="22">
        <v>18.120805000000001</v>
      </c>
      <c r="G63" s="22">
        <v>8.2774049999999999</v>
      </c>
      <c r="H63" s="22">
        <v>31.543624000000001</v>
      </c>
      <c r="I63" s="22">
        <v>7.3825500000000002</v>
      </c>
      <c r="J63" s="22">
        <v>33.10962</v>
      </c>
      <c r="K63" s="22">
        <v>1.5659959999999999</v>
      </c>
      <c r="L63" s="22">
        <v>23.937360000000002</v>
      </c>
      <c r="M63" s="22">
        <v>7.1588370000000001</v>
      </c>
      <c r="N63" s="22">
        <v>14.541387</v>
      </c>
      <c r="O63" s="22">
        <v>1.342282</v>
      </c>
    </row>
    <row r="64" spans="1:15" x14ac:dyDescent="0.2">
      <c r="A64" s="20" t="s">
        <v>364</v>
      </c>
      <c r="B64" s="21">
        <v>221</v>
      </c>
      <c r="C64" s="22">
        <v>17.647058999999999</v>
      </c>
      <c r="D64" s="22">
        <v>7.2398189999999998</v>
      </c>
      <c r="E64" s="22">
        <v>13.574661000000001</v>
      </c>
      <c r="F64" s="22">
        <v>17.647058999999999</v>
      </c>
      <c r="G64" s="22">
        <v>6.7873299999999999</v>
      </c>
      <c r="H64" s="22">
        <v>28.506786999999999</v>
      </c>
      <c r="I64" s="22">
        <v>8.1447959999999995</v>
      </c>
      <c r="J64" s="22">
        <v>33.484163000000002</v>
      </c>
      <c r="K64" s="22">
        <v>1.809955</v>
      </c>
      <c r="L64" s="22">
        <v>17.647058999999999</v>
      </c>
      <c r="M64" s="22">
        <v>9.0497739999999993</v>
      </c>
      <c r="N64" s="22">
        <v>13.574661000000001</v>
      </c>
      <c r="O64" s="22">
        <v>1.3574660000000001</v>
      </c>
    </row>
    <row r="65" spans="1:15" x14ac:dyDescent="0.2">
      <c r="A65" s="20" t="s">
        <v>365</v>
      </c>
      <c r="B65" s="21">
        <v>126</v>
      </c>
      <c r="C65" s="22">
        <v>25.396825</v>
      </c>
      <c r="D65" s="22">
        <v>7.1428570000000002</v>
      </c>
      <c r="E65" s="22">
        <v>11.904762</v>
      </c>
      <c r="F65" s="22">
        <v>22.222221999999999</v>
      </c>
      <c r="G65" s="22">
        <v>7.1428570000000002</v>
      </c>
      <c r="H65" s="22">
        <v>19.841270000000002</v>
      </c>
      <c r="I65" s="22">
        <v>6.3492059999999997</v>
      </c>
      <c r="J65" s="22">
        <v>19.841270000000002</v>
      </c>
      <c r="K65" s="22">
        <v>2.3809520000000002</v>
      </c>
      <c r="L65" s="22">
        <v>27.777778000000001</v>
      </c>
      <c r="M65" s="22">
        <v>10.317460000000001</v>
      </c>
      <c r="N65" s="22">
        <v>19.047619000000001</v>
      </c>
      <c r="O65" s="22">
        <v>0</v>
      </c>
    </row>
    <row r="66" spans="1:15" x14ac:dyDescent="0.2">
      <c r="A66" s="20" t="s">
        <v>366</v>
      </c>
      <c r="B66" s="21">
        <v>22</v>
      </c>
      <c r="C66" s="22">
        <v>45.454545000000003</v>
      </c>
      <c r="D66" s="22">
        <v>0</v>
      </c>
      <c r="E66" s="22">
        <v>4.5454549999999996</v>
      </c>
      <c r="F66" s="22">
        <v>22.727273</v>
      </c>
      <c r="G66" s="22">
        <v>13.636364</v>
      </c>
      <c r="H66" s="22">
        <v>13.636364</v>
      </c>
      <c r="I66" s="22">
        <v>0</v>
      </c>
      <c r="J66" s="22">
        <v>22.727273</v>
      </c>
      <c r="K66" s="22">
        <v>4.5454549999999996</v>
      </c>
      <c r="L66" s="22">
        <v>13.636364</v>
      </c>
      <c r="M66" s="22">
        <v>13.636364</v>
      </c>
      <c r="N66" s="22">
        <v>9.0909089999999999</v>
      </c>
      <c r="O66" s="22">
        <v>4.5454549999999996</v>
      </c>
    </row>
    <row r="67" spans="1:15" x14ac:dyDescent="0.2">
      <c r="A67" s="9" t="s">
        <v>367</v>
      </c>
      <c r="B67" s="9"/>
      <c r="C67" s="9"/>
      <c r="D67" s="9"/>
      <c r="E67" s="9"/>
      <c r="F67" s="9"/>
      <c r="G67" s="9"/>
      <c r="H67" s="9"/>
      <c r="I67" s="9"/>
      <c r="J67" s="9"/>
      <c r="K67" s="9"/>
      <c r="L67" s="9"/>
      <c r="M67" s="9"/>
      <c r="N67" s="9"/>
      <c r="O67" s="9"/>
    </row>
    <row r="68" spans="1:15" x14ac:dyDescent="0.2">
      <c r="A68" s="20" t="s">
        <v>368</v>
      </c>
      <c r="B68" s="21">
        <v>234</v>
      </c>
      <c r="C68" s="22">
        <v>23.076923000000001</v>
      </c>
      <c r="D68" s="22">
        <v>8.1196579999999994</v>
      </c>
      <c r="E68" s="22">
        <v>12.820513</v>
      </c>
      <c r="F68" s="22">
        <v>23.076923000000001</v>
      </c>
      <c r="G68" s="22">
        <v>8.5470089999999992</v>
      </c>
      <c r="H68" s="22">
        <v>23.931623999999999</v>
      </c>
      <c r="I68" s="22">
        <v>8.5470089999999992</v>
      </c>
      <c r="J68" s="22">
        <v>32.478631999999998</v>
      </c>
      <c r="K68" s="22">
        <v>1.2820510000000001</v>
      </c>
      <c r="L68" s="22">
        <v>29.059829000000001</v>
      </c>
      <c r="M68" s="22">
        <v>8.9743589999999998</v>
      </c>
      <c r="N68" s="22">
        <v>14.529915000000001</v>
      </c>
      <c r="O68" s="22">
        <v>0.42735000000000001</v>
      </c>
    </row>
    <row r="69" spans="1:15" x14ac:dyDescent="0.2">
      <c r="A69" s="20" t="s">
        <v>180</v>
      </c>
      <c r="B69" s="21">
        <v>517</v>
      </c>
      <c r="C69" s="22">
        <v>17.408124000000001</v>
      </c>
      <c r="D69" s="22">
        <v>5.0290140000000001</v>
      </c>
      <c r="E69" s="22">
        <v>14.700193000000001</v>
      </c>
      <c r="F69" s="22">
        <v>17.408124000000001</v>
      </c>
      <c r="G69" s="22">
        <v>8.5106380000000001</v>
      </c>
      <c r="H69" s="22">
        <v>30.367505000000001</v>
      </c>
      <c r="I69" s="22">
        <v>7.3500969999999999</v>
      </c>
      <c r="J69" s="22">
        <v>28.239844999999999</v>
      </c>
      <c r="K69" s="22">
        <v>2.1276600000000001</v>
      </c>
      <c r="L69" s="22">
        <v>19.729206999999999</v>
      </c>
      <c r="M69" s="22">
        <v>7.1566729999999996</v>
      </c>
      <c r="N69" s="22">
        <v>16.247582000000001</v>
      </c>
      <c r="O69" s="22">
        <v>1.5473889999999999</v>
      </c>
    </row>
    <row r="70" spans="1:15" x14ac:dyDescent="0.2">
      <c r="A70" s="20" t="s">
        <v>369</v>
      </c>
      <c r="B70" s="21">
        <v>16</v>
      </c>
      <c r="C70" s="22">
        <v>6.25</v>
      </c>
      <c r="D70" s="22">
        <v>6.25</v>
      </c>
      <c r="E70" s="22">
        <v>6.25</v>
      </c>
      <c r="F70" s="22">
        <v>12.5</v>
      </c>
      <c r="G70" s="22">
        <v>6.25</v>
      </c>
      <c r="H70" s="22">
        <v>56.25</v>
      </c>
      <c r="I70" s="22">
        <v>0</v>
      </c>
      <c r="J70" s="22">
        <v>31.25</v>
      </c>
      <c r="K70" s="22">
        <v>0</v>
      </c>
      <c r="L70" s="22">
        <v>12.5</v>
      </c>
      <c r="M70" s="22">
        <v>6.25</v>
      </c>
      <c r="N70" s="22">
        <v>31.25</v>
      </c>
      <c r="O70" s="22">
        <v>0</v>
      </c>
    </row>
    <row r="71" spans="1:15" x14ac:dyDescent="0.2">
      <c r="A71" s="20" t="s">
        <v>370</v>
      </c>
      <c r="B71" s="21">
        <v>295</v>
      </c>
      <c r="C71" s="22">
        <v>14.915253999999999</v>
      </c>
      <c r="D71" s="22">
        <v>8.8135589999999997</v>
      </c>
      <c r="E71" s="22">
        <v>13.220338999999999</v>
      </c>
      <c r="F71" s="22">
        <v>16.610168999999999</v>
      </c>
      <c r="G71" s="22">
        <v>8.4745760000000008</v>
      </c>
      <c r="H71" s="22">
        <v>29.830507999999998</v>
      </c>
      <c r="I71" s="22">
        <v>8.1355930000000001</v>
      </c>
      <c r="J71" s="22">
        <v>34.915253999999997</v>
      </c>
      <c r="K71" s="22">
        <v>2.0338980000000002</v>
      </c>
      <c r="L71" s="22">
        <v>18.983051</v>
      </c>
      <c r="M71" s="22">
        <v>7.4576269999999996</v>
      </c>
      <c r="N71" s="22">
        <v>15.932202999999999</v>
      </c>
      <c r="O71" s="22">
        <v>1.3559319999999999</v>
      </c>
    </row>
    <row r="72" spans="1:15" x14ac:dyDescent="0.2">
      <c r="A72" s="20" t="s">
        <v>371</v>
      </c>
      <c r="B72" s="21">
        <v>30</v>
      </c>
      <c r="C72" s="22">
        <v>13.333333</v>
      </c>
      <c r="D72" s="22">
        <v>3.3333330000000001</v>
      </c>
      <c r="E72" s="22">
        <v>10</v>
      </c>
      <c r="F72" s="22">
        <v>0</v>
      </c>
      <c r="G72" s="22">
        <v>3.3333330000000001</v>
      </c>
      <c r="H72" s="22">
        <v>16.666667</v>
      </c>
      <c r="I72" s="22">
        <v>6.6666670000000003</v>
      </c>
      <c r="J72" s="22">
        <v>23.333333</v>
      </c>
      <c r="K72" s="22">
        <v>3.3333330000000001</v>
      </c>
      <c r="L72" s="22">
        <v>16.666667</v>
      </c>
      <c r="M72" s="22">
        <v>20</v>
      </c>
      <c r="N72" s="22">
        <v>23.333333</v>
      </c>
      <c r="O72" s="22">
        <v>3.3333330000000001</v>
      </c>
    </row>
    <row r="73" spans="1:15" x14ac:dyDescent="0.2">
      <c r="A73" s="20" t="s">
        <v>366</v>
      </c>
      <c r="B73" s="21">
        <v>20</v>
      </c>
      <c r="C73" s="22">
        <v>40</v>
      </c>
      <c r="D73" s="22">
        <v>0</v>
      </c>
      <c r="E73" s="22">
        <v>5</v>
      </c>
      <c r="F73" s="22">
        <v>25</v>
      </c>
      <c r="G73" s="22">
        <v>15</v>
      </c>
      <c r="H73" s="22">
        <v>10</v>
      </c>
      <c r="I73" s="22">
        <v>0</v>
      </c>
      <c r="J73" s="22">
        <v>25</v>
      </c>
      <c r="K73" s="22">
        <v>5</v>
      </c>
      <c r="L73" s="22">
        <v>20</v>
      </c>
      <c r="M73" s="22">
        <v>10</v>
      </c>
      <c r="N73" s="22">
        <v>10</v>
      </c>
      <c r="O73" s="22">
        <v>5</v>
      </c>
    </row>
    <row r="74" spans="1:15" x14ac:dyDescent="0.2">
      <c r="A74" s="9" t="s">
        <v>372</v>
      </c>
      <c r="B74" s="9"/>
      <c r="C74" s="9"/>
      <c r="D74" s="9"/>
      <c r="E74" s="9"/>
      <c r="F74" s="9"/>
      <c r="G74" s="9"/>
      <c r="H74" s="9"/>
      <c r="I74" s="9"/>
      <c r="J74" s="9"/>
      <c r="K74" s="9"/>
      <c r="L74" s="9"/>
      <c r="M74" s="9"/>
      <c r="N74" s="9"/>
      <c r="O74" s="9"/>
    </row>
    <row r="75" spans="1:15" x14ac:dyDescent="0.2">
      <c r="A75" s="20" t="s">
        <v>373</v>
      </c>
      <c r="B75" s="21">
        <v>234</v>
      </c>
      <c r="C75" s="22">
        <v>23.076923000000001</v>
      </c>
      <c r="D75" s="22">
        <v>8.1196579999999994</v>
      </c>
      <c r="E75" s="22">
        <v>12.820513</v>
      </c>
      <c r="F75" s="22">
        <v>23.076923000000001</v>
      </c>
      <c r="G75" s="22">
        <v>8.5470089999999992</v>
      </c>
      <c r="H75" s="22">
        <v>23.931623999999999</v>
      </c>
      <c r="I75" s="22">
        <v>8.5470089999999992</v>
      </c>
      <c r="J75" s="22">
        <v>32.478631999999998</v>
      </c>
      <c r="K75" s="22">
        <v>1.2820510000000001</v>
      </c>
      <c r="L75" s="22">
        <v>29.059829000000001</v>
      </c>
      <c r="M75" s="22">
        <v>8.9743589999999998</v>
      </c>
      <c r="N75" s="22">
        <v>14.529915000000001</v>
      </c>
      <c r="O75" s="22">
        <v>0.42735000000000001</v>
      </c>
    </row>
    <row r="76" spans="1:15" x14ac:dyDescent="0.2">
      <c r="A76" s="20" t="s">
        <v>374</v>
      </c>
      <c r="B76" s="21">
        <v>442</v>
      </c>
      <c r="C76" s="22">
        <v>18.552036000000001</v>
      </c>
      <c r="D76" s="22">
        <v>3.8461539999999999</v>
      </c>
      <c r="E76" s="22">
        <v>14.027149</v>
      </c>
      <c r="F76" s="22">
        <v>17.647058999999999</v>
      </c>
      <c r="G76" s="22">
        <v>9.0497739999999993</v>
      </c>
      <c r="H76" s="22">
        <v>30.995474999999999</v>
      </c>
      <c r="I76" s="22">
        <v>8.1447959999999995</v>
      </c>
      <c r="J76" s="22">
        <v>31.221719</v>
      </c>
      <c r="K76" s="22">
        <v>2.0361989999999999</v>
      </c>
      <c r="L76" s="22">
        <v>19.909502</v>
      </c>
      <c r="M76" s="22">
        <v>7.6923079999999997</v>
      </c>
      <c r="N76" s="22">
        <v>15.384615</v>
      </c>
      <c r="O76" s="22">
        <v>0.90497700000000003</v>
      </c>
    </row>
    <row r="77" spans="1:15" x14ac:dyDescent="0.2">
      <c r="A77" s="20" t="s">
        <v>375</v>
      </c>
      <c r="B77" s="21">
        <v>145</v>
      </c>
      <c r="C77" s="22">
        <v>7.5862069999999999</v>
      </c>
      <c r="D77" s="22">
        <v>7.5862069999999999</v>
      </c>
      <c r="E77" s="22">
        <v>13.103448</v>
      </c>
      <c r="F77" s="22">
        <v>13.103448</v>
      </c>
      <c r="G77" s="22">
        <v>7.5862069999999999</v>
      </c>
      <c r="H77" s="22">
        <v>29.655172</v>
      </c>
      <c r="I77" s="22">
        <v>8.2758620000000001</v>
      </c>
      <c r="J77" s="22">
        <v>28.275862</v>
      </c>
      <c r="K77" s="22">
        <v>1.37931</v>
      </c>
      <c r="L77" s="22">
        <v>24.137930999999998</v>
      </c>
      <c r="M77" s="22">
        <v>7.5862069999999999</v>
      </c>
      <c r="N77" s="22">
        <v>17.241378999999998</v>
      </c>
      <c r="O77" s="22">
        <v>2.7586210000000002</v>
      </c>
    </row>
    <row r="78" spans="1:15" x14ac:dyDescent="0.2">
      <c r="A78" s="20" t="s">
        <v>376</v>
      </c>
      <c r="B78" s="21">
        <v>49</v>
      </c>
      <c r="C78" s="22">
        <v>24.489795999999998</v>
      </c>
      <c r="D78" s="22">
        <v>6.1224489999999996</v>
      </c>
      <c r="E78" s="22">
        <v>12.244897999999999</v>
      </c>
      <c r="F78" s="22">
        <v>22.448979999999999</v>
      </c>
      <c r="G78" s="22">
        <v>6.1224489999999996</v>
      </c>
      <c r="H78" s="22">
        <v>26.530612000000001</v>
      </c>
      <c r="I78" s="22">
        <v>6.1224489999999996</v>
      </c>
      <c r="J78" s="22">
        <v>36.734693999999998</v>
      </c>
      <c r="K78" s="22">
        <v>2.040816</v>
      </c>
      <c r="L78" s="22">
        <v>16.326530999999999</v>
      </c>
      <c r="M78" s="22">
        <v>8.1632650000000009</v>
      </c>
      <c r="N78" s="22">
        <v>16.326530999999999</v>
      </c>
      <c r="O78" s="22">
        <v>2.040816</v>
      </c>
    </row>
    <row r="79" spans="1:15" x14ac:dyDescent="0.2">
      <c r="A79" s="20" t="s">
        <v>377</v>
      </c>
      <c r="B79" s="21">
        <v>24</v>
      </c>
      <c r="C79" s="22">
        <v>16.666667</v>
      </c>
      <c r="D79" s="22">
        <v>4.1666670000000003</v>
      </c>
      <c r="E79" s="22">
        <v>12.5</v>
      </c>
      <c r="F79" s="22">
        <v>16.666667</v>
      </c>
      <c r="G79" s="22">
        <v>8.3333329999999997</v>
      </c>
      <c r="H79" s="22">
        <v>25</v>
      </c>
      <c r="I79" s="22">
        <v>0</v>
      </c>
      <c r="J79" s="22">
        <v>29.166667</v>
      </c>
      <c r="K79" s="22">
        <v>8.3333329999999997</v>
      </c>
      <c r="L79" s="22">
        <v>12.5</v>
      </c>
      <c r="M79" s="22">
        <v>4.1666670000000003</v>
      </c>
      <c r="N79" s="22">
        <v>29.166667</v>
      </c>
      <c r="O79" s="22">
        <v>0</v>
      </c>
    </row>
    <row r="80" spans="1:15" x14ac:dyDescent="0.2">
      <c r="A80" s="20" t="s">
        <v>378</v>
      </c>
      <c r="B80" s="21">
        <v>21</v>
      </c>
      <c r="C80" s="22">
        <v>14.285714</v>
      </c>
      <c r="D80" s="22">
        <v>14.285714</v>
      </c>
      <c r="E80" s="22">
        <v>9.5238099999999992</v>
      </c>
      <c r="F80" s="22">
        <v>4.7619049999999996</v>
      </c>
      <c r="G80" s="22">
        <v>4.7619049999999996</v>
      </c>
      <c r="H80" s="22">
        <v>28.571428999999998</v>
      </c>
      <c r="I80" s="22">
        <v>4.7619049999999996</v>
      </c>
      <c r="J80" s="22">
        <v>42.857143000000001</v>
      </c>
      <c r="K80" s="22">
        <v>0</v>
      </c>
      <c r="L80" s="22">
        <v>0</v>
      </c>
      <c r="M80" s="22">
        <v>9.5238099999999992</v>
      </c>
      <c r="N80" s="22">
        <v>14.285714</v>
      </c>
      <c r="O80" s="22">
        <v>0</v>
      </c>
    </row>
    <row r="81" spans="1:15" x14ac:dyDescent="0.2">
      <c r="A81" s="20" t="s">
        <v>366</v>
      </c>
      <c r="B81" s="21">
        <v>29</v>
      </c>
      <c r="C81" s="22">
        <v>34.482759000000001</v>
      </c>
      <c r="D81" s="22">
        <v>3.4482759999999999</v>
      </c>
      <c r="E81" s="22">
        <v>6.8965519999999998</v>
      </c>
      <c r="F81" s="22">
        <v>20.689654999999998</v>
      </c>
      <c r="G81" s="22">
        <v>10.344828</v>
      </c>
      <c r="H81" s="22">
        <v>10.344828</v>
      </c>
      <c r="I81" s="22">
        <v>0</v>
      </c>
      <c r="J81" s="22">
        <v>31.034483000000002</v>
      </c>
      <c r="K81" s="22">
        <v>3.4482759999999999</v>
      </c>
      <c r="L81" s="22">
        <v>17.241378999999998</v>
      </c>
      <c r="M81" s="22">
        <v>17.241378999999998</v>
      </c>
      <c r="N81" s="22">
        <v>6.8965519999999998</v>
      </c>
      <c r="O81" s="22">
        <v>3.4482759999999999</v>
      </c>
    </row>
    <row r="82" spans="1:15" x14ac:dyDescent="0.2">
      <c r="A82" s="9" t="s">
        <v>379</v>
      </c>
      <c r="B82" s="9"/>
      <c r="C82" s="9"/>
      <c r="D82" s="9"/>
      <c r="E82" s="9"/>
      <c r="F82" s="9"/>
      <c r="G82" s="9"/>
      <c r="H82" s="9"/>
      <c r="I82" s="9"/>
      <c r="J82" s="9"/>
      <c r="K82" s="9"/>
      <c r="L82" s="9"/>
      <c r="M82" s="9"/>
      <c r="N82" s="9"/>
      <c r="O82" s="9"/>
    </row>
    <row r="83" spans="1:15" x14ac:dyDescent="0.2">
      <c r="A83" s="20" t="s">
        <v>380</v>
      </c>
      <c r="B83" s="21">
        <v>233</v>
      </c>
      <c r="C83" s="22">
        <v>22.317596999999999</v>
      </c>
      <c r="D83" s="22">
        <v>8.1545059999999996</v>
      </c>
      <c r="E83" s="22">
        <v>13.304721000000001</v>
      </c>
      <c r="F83" s="22">
        <v>18.025751</v>
      </c>
      <c r="G83" s="22">
        <v>6.4377680000000002</v>
      </c>
      <c r="H83" s="22">
        <v>44.206009000000002</v>
      </c>
      <c r="I83" s="22">
        <v>5.1502150000000002</v>
      </c>
      <c r="J83" s="22">
        <v>15.021459</v>
      </c>
      <c r="K83" s="22">
        <v>1.2875540000000001</v>
      </c>
      <c r="L83" s="22">
        <v>17.596567</v>
      </c>
      <c r="M83" s="22">
        <v>6.8669529999999996</v>
      </c>
      <c r="N83" s="22">
        <v>20.600857999999999</v>
      </c>
      <c r="O83" s="22">
        <v>1.7167380000000001</v>
      </c>
    </row>
    <row r="84" spans="1:15" x14ac:dyDescent="0.2">
      <c r="A84" s="20" t="s">
        <v>381</v>
      </c>
      <c r="B84" s="21">
        <v>686</v>
      </c>
      <c r="C84" s="22">
        <v>16.763847999999999</v>
      </c>
      <c r="D84" s="22">
        <v>4.9562679999999997</v>
      </c>
      <c r="E84" s="22">
        <v>13.119534</v>
      </c>
      <c r="F84" s="22">
        <v>18.221574</v>
      </c>
      <c r="G84" s="22">
        <v>8.8921279999999996</v>
      </c>
      <c r="H84" s="22">
        <v>22.448979999999999</v>
      </c>
      <c r="I84" s="22">
        <v>8.6005830000000003</v>
      </c>
      <c r="J84" s="22">
        <v>37.317784000000003</v>
      </c>
      <c r="K84" s="22">
        <v>2.040816</v>
      </c>
      <c r="L84" s="22">
        <v>23.469387999999999</v>
      </c>
      <c r="M84" s="22">
        <v>8.7463560000000005</v>
      </c>
      <c r="N84" s="22">
        <v>14.139942</v>
      </c>
      <c r="O84" s="22">
        <v>0.87463599999999997</v>
      </c>
    </row>
    <row r="85" spans="1:15" x14ac:dyDescent="0.2">
      <c r="A85" s="20" t="s">
        <v>366</v>
      </c>
      <c r="B85" s="21">
        <v>25</v>
      </c>
      <c r="C85" s="22">
        <v>36</v>
      </c>
      <c r="D85" s="22">
        <v>8</v>
      </c>
      <c r="E85" s="22">
        <v>12</v>
      </c>
      <c r="F85" s="22">
        <v>24</v>
      </c>
      <c r="G85" s="22">
        <v>16</v>
      </c>
      <c r="H85" s="22">
        <v>28</v>
      </c>
      <c r="I85" s="22">
        <v>4</v>
      </c>
      <c r="J85" s="22">
        <v>28</v>
      </c>
      <c r="K85" s="22">
        <v>4</v>
      </c>
      <c r="L85" s="22">
        <v>20</v>
      </c>
      <c r="M85" s="22">
        <v>8</v>
      </c>
      <c r="N85" s="22">
        <v>8</v>
      </c>
      <c r="O85" s="22">
        <v>4</v>
      </c>
    </row>
    <row r="86" spans="1:15" x14ac:dyDescent="0.2">
      <c r="A86" s="9" t="s">
        <v>382</v>
      </c>
      <c r="B86" s="9"/>
      <c r="C86" s="9"/>
      <c r="D86" s="9"/>
      <c r="E86" s="9"/>
      <c r="F86" s="9"/>
      <c r="G86" s="9"/>
      <c r="H86" s="9"/>
      <c r="I86" s="9"/>
      <c r="J86" s="9"/>
      <c r="K86" s="9"/>
      <c r="L86" s="9"/>
      <c r="M86" s="9"/>
      <c r="N86" s="9"/>
      <c r="O86" s="9"/>
    </row>
    <row r="87" spans="1:15" x14ac:dyDescent="0.2">
      <c r="A87" s="20" t="s">
        <v>383</v>
      </c>
      <c r="B87" s="21">
        <v>140</v>
      </c>
      <c r="C87" s="22">
        <v>27.142856999999999</v>
      </c>
      <c r="D87" s="22">
        <v>8.5714290000000002</v>
      </c>
      <c r="E87" s="22">
        <v>15</v>
      </c>
      <c r="F87" s="22">
        <v>18.571428999999998</v>
      </c>
      <c r="G87" s="22">
        <v>4.2857139999999996</v>
      </c>
      <c r="H87" s="22">
        <v>45</v>
      </c>
      <c r="I87" s="22">
        <v>5.7142860000000004</v>
      </c>
      <c r="J87" s="22">
        <v>12.857143000000001</v>
      </c>
      <c r="K87" s="22">
        <v>0.71428599999999998</v>
      </c>
      <c r="L87" s="22">
        <v>16.428571000000002</v>
      </c>
      <c r="M87" s="22">
        <v>9.2857140000000005</v>
      </c>
      <c r="N87" s="22">
        <v>17.142856999999999</v>
      </c>
      <c r="O87" s="22">
        <v>2.1428569999999998</v>
      </c>
    </row>
    <row r="88" spans="1:15" x14ac:dyDescent="0.2">
      <c r="A88" s="20" t="s">
        <v>181</v>
      </c>
      <c r="B88" s="21">
        <v>673</v>
      </c>
      <c r="C88" s="22">
        <v>15.750370999999999</v>
      </c>
      <c r="D88" s="22">
        <v>5.4977710000000002</v>
      </c>
      <c r="E88" s="22">
        <v>12.481426000000001</v>
      </c>
      <c r="F88" s="22">
        <v>17.830608999999999</v>
      </c>
      <c r="G88" s="22">
        <v>9.5096579999999999</v>
      </c>
      <c r="H88" s="22">
        <v>25.111440999999999</v>
      </c>
      <c r="I88" s="22">
        <v>8.0237739999999995</v>
      </c>
      <c r="J88" s="22">
        <v>35.364041999999998</v>
      </c>
      <c r="K88" s="22">
        <v>1.9316489999999999</v>
      </c>
      <c r="L88" s="22">
        <v>22.734027000000001</v>
      </c>
      <c r="M88" s="22">
        <v>7.7265969999999999</v>
      </c>
      <c r="N88" s="22">
        <v>15.453194999999999</v>
      </c>
      <c r="O88" s="22">
        <v>1.040119</v>
      </c>
    </row>
    <row r="89" spans="1:15" x14ac:dyDescent="0.2">
      <c r="A89" s="20" t="s">
        <v>182</v>
      </c>
      <c r="B89" s="21">
        <v>12</v>
      </c>
      <c r="C89" s="22">
        <v>41.666666999999997</v>
      </c>
      <c r="D89" s="22">
        <v>0</v>
      </c>
      <c r="E89" s="22">
        <v>16.666667</v>
      </c>
      <c r="F89" s="22">
        <v>33.333333000000003</v>
      </c>
      <c r="G89" s="22">
        <v>0</v>
      </c>
      <c r="H89" s="22">
        <v>33.333333000000003</v>
      </c>
      <c r="I89" s="22">
        <v>8.3333329999999997</v>
      </c>
      <c r="J89" s="22">
        <v>16.666667</v>
      </c>
      <c r="K89" s="22">
        <v>0</v>
      </c>
      <c r="L89" s="22">
        <v>33.333333000000003</v>
      </c>
      <c r="M89" s="22">
        <v>16.666667</v>
      </c>
      <c r="N89" s="22">
        <v>0</v>
      </c>
      <c r="O89" s="22">
        <v>0</v>
      </c>
    </row>
    <row r="90" spans="1:15" x14ac:dyDescent="0.2">
      <c r="A90" s="20" t="s">
        <v>384</v>
      </c>
      <c r="B90" s="21">
        <v>12</v>
      </c>
      <c r="C90" s="22">
        <v>25</v>
      </c>
      <c r="D90" s="22">
        <v>0</v>
      </c>
      <c r="E90" s="22">
        <v>25</v>
      </c>
      <c r="F90" s="22">
        <v>41.666666999999997</v>
      </c>
      <c r="G90" s="22">
        <v>8.3333329999999997</v>
      </c>
      <c r="H90" s="22">
        <v>0</v>
      </c>
      <c r="I90" s="22">
        <v>25</v>
      </c>
      <c r="J90" s="22">
        <v>33.333333000000003</v>
      </c>
      <c r="K90" s="22">
        <v>8.3333329999999997</v>
      </c>
      <c r="L90" s="22">
        <v>8.3333329999999997</v>
      </c>
      <c r="M90" s="22">
        <v>16.666667</v>
      </c>
      <c r="N90" s="22">
        <v>8.3333329999999997</v>
      </c>
      <c r="O90" s="22">
        <v>0</v>
      </c>
    </row>
    <row r="91" spans="1:15" x14ac:dyDescent="0.2">
      <c r="A91" s="20" t="s">
        <v>183</v>
      </c>
      <c r="B91" s="21">
        <v>14</v>
      </c>
      <c r="C91" s="22">
        <v>14.285714</v>
      </c>
      <c r="D91" s="22">
        <v>0</v>
      </c>
      <c r="E91" s="22">
        <v>0</v>
      </c>
      <c r="F91" s="22">
        <v>7.1428570000000002</v>
      </c>
      <c r="G91" s="22">
        <v>0</v>
      </c>
      <c r="H91" s="22">
        <v>28.571428999999998</v>
      </c>
      <c r="I91" s="22">
        <v>0</v>
      </c>
      <c r="J91" s="22">
        <v>28.571428999999998</v>
      </c>
      <c r="K91" s="22">
        <v>0</v>
      </c>
      <c r="L91" s="22">
        <v>21.428571000000002</v>
      </c>
      <c r="M91" s="22">
        <v>14.285714</v>
      </c>
      <c r="N91" s="22">
        <v>7.1428570000000002</v>
      </c>
      <c r="O91" s="22">
        <v>0</v>
      </c>
    </row>
    <row r="92" spans="1:15" x14ac:dyDescent="0.2">
      <c r="A92" s="20" t="s">
        <v>385</v>
      </c>
      <c r="B92" s="21">
        <v>15</v>
      </c>
      <c r="C92" s="22">
        <v>13.333333</v>
      </c>
      <c r="D92" s="22">
        <v>6.6666670000000003</v>
      </c>
      <c r="E92" s="22">
        <v>20</v>
      </c>
      <c r="F92" s="22">
        <v>13.333333</v>
      </c>
      <c r="G92" s="22">
        <v>6.6666670000000003</v>
      </c>
      <c r="H92" s="22">
        <v>26.666667</v>
      </c>
      <c r="I92" s="22">
        <v>13.333333</v>
      </c>
      <c r="J92" s="22">
        <v>53.333333000000003</v>
      </c>
      <c r="K92" s="22">
        <v>0</v>
      </c>
      <c r="L92" s="22">
        <v>20</v>
      </c>
      <c r="M92" s="22">
        <v>6.6666670000000003</v>
      </c>
      <c r="N92" s="22">
        <v>26.666667</v>
      </c>
      <c r="O92" s="22">
        <v>0</v>
      </c>
    </row>
    <row r="93" spans="1:15" x14ac:dyDescent="0.2">
      <c r="A93" s="20" t="s">
        <v>386</v>
      </c>
      <c r="B93" s="21">
        <v>20</v>
      </c>
      <c r="C93" s="22">
        <v>10</v>
      </c>
      <c r="D93" s="22">
        <v>5</v>
      </c>
      <c r="E93" s="22">
        <v>5</v>
      </c>
      <c r="F93" s="22">
        <v>5</v>
      </c>
      <c r="G93" s="22">
        <v>0</v>
      </c>
      <c r="H93" s="22">
        <v>30</v>
      </c>
      <c r="I93" s="22">
        <v>0</v>
      </c>
      <c r="J93" s="22">
        <v>30</v>
      </c>
      <c r="K93" s="22">
        <v>10</v>
      </c>
      <c r="L93" s="22">
        <v>15</v>
      </c>
      <c r="M93" s="22">
        <v>0</v>
      </c>
      <c r="N93" s="22">
        <v>40</v>
      </c>
      <c r="O93" s="22">
        <v>0</v>
      </c>
    </row>
    <row r="94" spans="1:15" x14ac:dyDescent="0.2">
      <c r="A94" s="20" t="s">
        <v>387</v>
      </c>
      <c r="B94" s="21">
        <v>3</v>
      </c>
      <c r="C94" s="22">
        <v>66.666667000000004</v>
      </c>
      <c r="D94" s="22">
        <v>33.333333000000003</v>
      </c>
      <c r="E94" s="22">
        <v>66.666667000000004</v>
      </c>
      <c r="F94" s="22">
        <v>66.666667000000004</v>
      </c>
      <c r="G94" s="22">
        <v>33.333333000000003</v>
      </c>
      <c r="H94" s="22">
        <v>33.333333000000003</v>
      </c>
      <c r="I94" s="22">
        <v>33.333333000000003</v>
      </c>
      <c r="J94" s="22">
        <v>66.666667000000004</v>
      </c>
      <c r="K94" s="22">
        <v>0</v>
      </c>
      <c r="L94" s="22">
        <v>33.333333000000003</v>
      </c>
      <c r="M94" s="22">
        <v>0</v>
      </c>
      <c r="N94" s="22">
        <v>0</v>
      </c>
      <c r="O94" s="22">
        <v>0</v>
      </c>
    </row>
    <row r="95" spans="1:15" x14ac:dyDescent="0.2">
      <c r="A95" s="20" t="s">
        <v>366</v>
      </c>
      <c r="B95" s="21">
        <v>55</v>
      </c>
      <c r="C95" s="22">
        <v>29.090909</v>
      </c>
      <c r="D95" s="22">
        <v>5.4545450000000004</v>
      </c>
      <c r="E95" s="22">
        <v>14.545455</v>
      </c>
      <c r="F95" s="22">
        <v>21.818182</v>
      </c>
      <c r="G95" s="22">
        <v>12.727273</v>
      </c>
      <c r="H95" s="22">
        <v>23.636364</v>
      </c>
      <c r="I95" s="22">
        <v>5.4545450000000004</v>
      </c>
      <c r="J95" s="22">
        <v>29.090909</v>
      </c>
      <c r="K95" s="22">
        <v>1.818182</v>
      </c>
      <c r="L95" s="22">
        <v>29.090909</v>
      </c>
      <c r="M95" s="22">
        <v>10.909091</v>
      </c>
      <c r="N95" s="22">
        <v>9.0909089999999999</v>
      </c>
      <c r="O95" s="22">
        <v>1.818182</v>
      </c>
    </row>
    <row r="96" spans="1:15" x14ac:dyDescent="0.2">
      <c r="A96" s="9" t="s">
        <v>388</v>
      </c>
      <c r="B96" s="9"/>
      <c r="C96" s="9"/>
      <c r="D96" s="9"/>
      <c r="E96" s="9"/>
      <c r="F96" s="9"/>
      <c r="G96" s="9"/>
      <c r="H96" s="9"/>
      <c r="I96" s="9"/>
      <c r="J96" s="9"/>
      <c r="K96" s="9"/>
      <c r="L96" s="9"/>
      <c r="M96" s="9"/>
      <c r="N96" s="9"/>
      <c r="O96" s="9"/>
    </row>
    <row r="97" spans="1:15" x14ac:dyDescent="0.2">
      <c r="A97" s="20" t="s">
        <v>184</v>
      </c>
      <c r="B97" s="21">
        <v>22</v>
      </c>
      <c r="C97" s="22">
        <v>27.272727</v>
      </c>
      <c r="D97" s="22">
        <v>9.0909089999999999</v>
      </c>
      <c r="E97" s="22">
        <v>18.181818</v>
      </c>
      <c r="F97" s="22">
        <v>9.0909089999999999</v>
      </c>
      <c r="G97" s="22">
        <v>9.0909089999999999</v>
      </c>
      <c r="H97" s="22">
        <v>22.727273</v>
      </c>
      <c r="I97" s="22">
        <v>4.5454549999999996</v>
      </c>
      <c r="J97" s="22">
        <v>36.363636</v>
      </c>
      <c r="K97" s="22">
        <v>4.5454549999999996</v>
      </c>
      <c r="L97" s="22">
        <v>22.727273</v>
      </c>
      <c r="M97" s="22">
        <v>9.0909089999999999</v>
      </c>
      <c r="N97" s="22">
        <v>13.636364</v>
      </c>
      <c r="O97" s="22">
        <v>0</v>
      </c>
    </row>
    <row r="98" spans="1:15" x14ac:dyDescent="0.2">
      <c r="A98" s="20" t="s">
        <v>185</v>
      </c>
      <c r="B98" s="21">
        <v>86</v>
      </c>
      <c r="C98" s="22">
        <v>15.116279</v>
      </c>
      <c r="D98" s="22">
        <v>11.627907</v>
      </c>
      <c r="E98" s="22">
        <v>16.279070000000001</v>
      </c>
      <c r="F98" s="22">
        <v>18.604651</v>
      </c>
      <c r="G98" s="22">
        <v>9.3023260000000008</v>
      </c>
      <c r="H98" s="22">
        <v>20.930233000000001</v>
      </c>
      <c r="I98" s="22">
        <v>8.1395350000000004</v>
      </c>
      <c r="J98" s="22">
        <v>50</v>
      </c>
      <c r="K98" s="22">
        <v>2.3255810000000001</v>
      </c>
      <c r="L98" s="22">
        <v>24.418604999999999</v>
      </c>
      <c r="M98" s="22">
        <v>5.8139529999999997</v>
      </c>
      <c r="N98" s="22">
        <v>13.953488</v>
      </c>
      <c r="O98" s="22">
        <v>0</v>
      </c>
    </row>
    <row r="99" spans="1:15" x14ac:dyDescent="0.2">
      <c r="A99" s="20" t="s">
        <v>186</v>
      </c>
      <c r="B99" s="21">
        <v>127</v>
      </c>
      <c r="C99" s="22">
        <v>20.472441</v>
      </c>
      <c r="D99" s="22">
        <v>4.7244089999999996</v>
      </c>
      <c r="E99" s="22">
        <v>9.4488190000000003</v>
      </c>
      <c r="F99" s="22">
        <v>22.047243999999999</v>
      </c>
      <c r="G99" s="22">
        <v>7.8740160000000001</v>
      </c>
      <c r="H99" s="22">
        <v>25.984252000000001</v>
      </c>
      <c r="I99" s="22">
        <v>7.086614</v>
      </c>
      <c r="J99" s="22">
        <v>32.283465</v>
      </c>
      <c r="K99" s="22">
        <v>3.1496059999999999</v>
      </c>
      <c r="L99" s="22">
        <v>22.834645999999999</v>
      </c>
      <c r="M99" s="22">
        <v>7.086614</v>
      </c>
      <c r="N99" s="22">
        <v>17.322835000000001</v>
      </c>
      <c r="O99" s="22">
        <v>1.574803</v>
      </c>
    </row>
    <row r="100" spans="1:15" x14ac:dyDescent="0.2">
      <c r="A100" s="20" t="s">
        <v>187</v>
      </c>
      <c r="B100" s="21">
        <v>143</v>
      </c>
      <c r="C100" s="22">
        <v>16.783217</v>
      </c>
      <c r="D100" s="22">
        <v>9.7902100000000001</v>
      </c>
      <c r="E100" s="22">
        <v>16.083915999999999</v>
      </c>
      <c r="F100" s="22">
        <v>18.881119000000002</v>
      </c>
      <c r="G100" s="22">
        <v>7.6923079999999997</v>
      </c>
      <c r="H100" s="22">
        <v>30.069929999999999</v>
      </c>
      <c r="I100" s="22">
        <v>8.3916079999999997</v>
      </c>
      <c r="J100" s="22">
        <v>27.272727</v>
      </c>
      <c r="K100" s="22">
        <v>3.4965030000000001</v>
      </c>
      <c r="L100" s="22">
        <v>29.370629000000001</v>
      </c>
      <c r="M100" s="22">
        <v>7.6923079999999997</v>
      </c>
      <c r="N100" s="22">
        <v>9.7902100000000001</v>
      </c>
      <c r="O100" s="22">
        <v>0.69930099999999995</v>
      </c>
    </row>
    <row r="101" spans="1:15" x14ac:dyDescent="0.2">
      <c r="A101" s="20" t="s">
        <v>188</v>
      </c>
      <c r="B101" s="21">
        <v>109</v>
      </c>
      <c r="C101" s="22">
        <v>13.761468000000001</v>
      </c>
      <c r="D101" s="22">
        <v>3.6697250000000001</v>
      </c>
      <c r="E101" s="22">
        <v>15.59633</v>
      </c>
      <c r="F101" s="22">
        <v>10.091742999999999</v>
      </c>
      <c r="G101" s="22">
        <v>7.3394500000000003</v>
      </c>
      <c r="H101" s="22">
        <v>35.779817000000001</v>
      </c>
      <c r="I101" s="22">
        <v>7.3394500000000003</v>
      </c>
      <c r="J101" s="22">
        <v>38.532110000000003</v>
      </c>
      <c r="K101" s="22">
        <v>0</v>
      </c>
      <c r="L101" s="22">
        <v>21.100916999999999</v>
      </c>
      <c r="M101" s="22">
        <v>10.091742999999999</v>
      </c>
      <c r="N101" s="22">
        <v>12.844037</v>
      </c>
      <c r="O101" s="22">
        <v>0</v>
      </c>
    </row>
    <row r="102" spans="1:15" x14ac:dyDescent="0.2">
      <c r="A102" s="20" t="s">
        <v>189</v>
      </c>
      <c r="B102" s="21">
        <v>98</v>
      </c>
      <c r="C102" s="22">
        <v>16.326530999999999</v>
      </c>
      <c r="D102" s="22">
        <v>3.0612240000000002</v>
      </c>
      <c r="E102" s="22">
        <v>13.265306000000001</v>
      </c>
      <c r="F102" s="22">
        <v>18.367346999999999</v>
      </c>
      <c r="G102" s="22">
        <v>12.244897999999999</v>
      </c>
      <c r="H102" s="22">
        <v>28.571428999999998</v>
      </c>
      <c r="I102" s="22">
        <v>12.244897999999999</v>
      </c>
      <c r="J102" s="22">
        <v>28.571428999999998</v>
      </c>
      <c r="K102" s="22">
        <v>0</v>
      </c>
      <c r="L102" s="22">
        <v>21.428571000000002</v>
      </c>
      <c r="M102" s="22">
        <v>6.1224489999999996</v>
      </c>
      <c r="N102" s="22">
        <v>18.367346999999999</v>
      </c>
      <c r="O102" s="22">
        <v>1.020408</v>
      </c>
    </row>
    <row r="103" spans="1:15" x14ac:dyDescent="0.2">
      <c r="A103" s="20" t="s">
        <v>190</v>
      </c>
      <c r="B103" s="21">
        <v>118</v>
      </c>
      <c r="C103" s="22">
        <v>18.644068000000001</v>
      </c>
      <c r="D103" s="22">
        <v>7.6271190000000004</v>
      </c>
      <c r="E103" s="22">
        <v>11.864407</v>
      </c>
      <c r="F103" s="22">
        <v>21.186440999999999</v>
      </c>
      <c r="G103" s="22">
        <v>9.3220340000000004</v>
      </c>
      <c r="H103" s="22">
        <v>30.508475000000001</v>
      </c>
      <c r="I103" s="22">
        <v>8.4745760000000008</v>
      </c>
      <c r="J103" s="22">
        <v>27.118644</v>
      </c>
      <c r="K103" s="22">
        <v>1.6949149999999999</v>
      </c>
      <c r="L103" s="22">
        <v>16.101694999999999</v>
      </c>
      <c r="M103" s="22">
        <v>11.864407</v>
      </c>
      <c r="N103" s="22">
        <v>16.949152999999999</v>
      </c>
      <c r="O103" s="22">
        <v>3.389831</v>
      </c>
    </row>
    <row r="104" spans="1:15" x14ac:dyDescent="0.2">
      <c r="A104" s="20" t="s">
        <v>191</v>
      </c>
      <c r="B104" s="21">
        <v>76</v>
      </c>
      <c r="C104" s="22">
        <v>25</v>
      </c>
      <c r="D104" s="22">
        <v>5.2631579999999998</v>
      </c>
      <c r="E104" s="22">
        <v>17.105263000000001</v>
      </c>
      <c r="F104" s="22">
        <v>23.684211000000001</v>
      </c>
      <c r="G104" s="22">
        <v>6.5789470000000003</v>
      </c>
      <c r="H104" s="22">
        <v>30.263158000000001</v>
      </c>
      <c r="I104" s="22">
        <v>5.2631579999999998</v>
      </c>
      <c r="J104" s="22">
        <v>30.263158000000001</v>
      </c>
      <c r="K104" s="22">
        <v>2.6315789999999999</v>
      </c>
      <c r="L104" s="22">
        <v>21.052631999999999</v>
      </c>
      <c r="M104" s="22">
        <v>10.526316</v>
      </c>
      <c r="N104" s="22">
        <v>13.157895</v>
      </c>
      <c r="O104" s="22">
        <v>1.3157890000000001</v>
      </c>
    </row>
    <row r="105" spans="1:15" x14ac:dyDescent="0.2">
      <c r="A105" s="20" t="s">
        <v>192</v>
      </c>
      <c r="B105" s="21">
        <v>32</v>
      </c>
      <c r="C105" s="22">
        <v>21.875</v>
      </c>
      <c r="D105" s="22">
        <v>3.125</v>
      </c>
      <c r="E105" s="22">
        <v>9.375</v>
      </c>
      <c r="F105" s="22">
        <v>18.75</v>
      </c>
      <c r="G105" s="22">
        <v>6.25</v>
      </c>
      <c r="H105" s="22">
        <v>34.375</v>
      </c>
      <c r="I105" s="22">
        <v>0</v>
      </c>
      <c r="J105" s="22">
        <v>25</v>
      </c>
      <c r="K105" s="22">
        <v>0</v>
      </c>
      <c r="L105" s="22">
        <v>9.375</v>
      </c>
      <c r="M105" s="22">
        <v>6.25</v>
      </c>
      <c r="N105" s="22">
        <v>12.5</v>
      </c>
      <c r="O105" s="22">
        <v>0</v>
      </c>
    </row>
    <row r="106" spans="1:15" x14ac:dyDescent="0.2">
      <c r="A106" s="20" t="s">
        <v>193</v>
      </c>
      <c r="B106" s="21">
        <v>23</v>
      </c>
      <c r="C106" s="22">
        <v>4.3478260000000004</v>
      </c>
      <c r="D106" s="22">
        <v>0</v>
      </c>
      <c r="E106" s="22">
        <v>4.3478260000000004</v>
      </c>
      <c r="F106" s="22">
        <v>4.3478260000000004</v>
      </c>
      <c r="G106" s="22">
        <v>4.3478260000000004</v>
      </c>
      <c r="H106" s="22">
        <v>17.391304000000002</v>
      </c>
      <c r="I106" s="22">
        <v>13.043478</v>
      </c>
      <c r="J106" s="22">
        <v>21.739129999999999</v>
      </c>
      <c r="K106" s="22">
        <v>0</v>
      </c>
      <c r="L106" s="22">
        <v>26.086957000000002</v>
      </c>
      <c r="M106" s="22">
        <v>8.6956520000000008</v>
      </c>
      <c r="N106" s="22">
        <v>30.434782999999999</v>
      </c>
      <c r="O106" s="22">
        <v>0</v>
      </c>
    </row>
    <row r="107" spans="1:15" x14ac:dyDescent="0.2">
      <c r="A107" s="20" t="s">
        <v>389</v>
      </c>
      <c r="B107" s="21">
        <v>24</v>
      </c>
      <c r="C107" s="22">
        <v>25</v>
      </c>
      <c r="D107" s="22">
        <v>0</v>
      </c>
      <c r="E107" s="22">
        <v>16.666667</v>
      </c>
      <c r="F107" s="22">
        <v>20.833333</v>
      </c>
      <c r="G107" s="22">
        <v>4.1666670000000003</v>
      </c>
      <c r="H107" s="22">
        <v>16.666667</v>
      </c>
      <c r="I107" s="22">
        <v>0</v>
      </c>
      <c r="J107" s="22">
        <v>33.333333000000003</v>
      </c>
      <c r="K107" s="22">
        <v>4.1666670000000003</v>
      </c>
      <c r="L107" s="22">
        <v>20.833333</v>
      </c>
      <c r="M107" s="22">
        <v>0</v>
      </c>
      <c r="N107" s="22">
        <v>20.833333</v>
      </c>
      <c r="O107" s="22">
        <v>0</v>
      </c>
    </row>
    <row r="108" spans="1:15" x14ac:dyDescent="0.2">
      <c r="A108" s="20" t="s">
        <v>366</v>
      </c>
      <c r="B108" s="21">
        <v>86</v>
      </c>
      <c r="C108" s="22">
        <v>24.418604999999999</v>
      </c>
      <c r="D108" s="22">
        <v>2.3255810000000001</v>
      </c>
      <c r="E108" s="22">
        <v>6.9767440000000001</v>
      </c>
      <c r="F108" s="22">
        <v>18.604651</v>
      </c>
      <c r="G108" s="22">
        <v>10.465116</v>
      </c>
      <c r="H108" s="22">
        <v>23.255814000000001</v>
      </c>
      <c r="I108" s="22">
        <v>6.9767440000000001</v>
      </c>
      <c r="J108" s="22">
        <v>24.418604999999999</v>
      </c>
      <c r="K108" s="22">
        <v>1.1627909999999999</v>
      </c>
      <c r="L108" s="22">
        <v>19.767441999999999</v>
      </c>
      <c r="M108" s="22">
        <v>9.3023260000000008</v>
      </c>
      <c r="N108" s="22">
        <v>20.930233000000001</v>
      </c>
      <c r="O108" s="22">
        <v>2.3255810000000001</v>
      </c>
    </row>
    <row r="109" spans="1:15" x14ac:dyDescent="0.2">
      <c r="A109" s="9" t="s">
        <v>390</v>
      </c>
      <c r="B109" s="9"/>
      <c r="C109" s="9"/>
      <c r="D109" s="9"/>
      <c r="E109" s="9"/>
      <c r="F109" s="9"/>
      <c r="G109" s="9"/>
      <c r="H109" s="9"/>
      <c r="I109" s="9"/>
      <c r="J109" s="9"/>
      <c r="K109" s="9"/>
      <c r="L109" s="9"/>
      <c r="M109" s="9"/>
      <c r="N109" s="9"/>
      <c r="O109" s="9"/>
    </row>
    <row r="110" spans="1:15" x14ac:dyDescent="0.2">
      <c r="A110" s="20" t="s">
        <v>391</v>
      </c>
      <c r="B110" s="21">
        <v>251</v>
      </c>
      <c r="C110" s="22">
        <v>19.521912</v>
      </c>
      <c r="D110" s="22">
        <v>4.7808760000000001</v>
      </c>
      <c r="E110" s="22">
        <v>11.553785</v>
      </c>
      <c r="F110" s="22">
        <v>17.928287000000001</v>
      </c>
      <c r="G110" s="22">
        <v>8.7649399999999993</v>
      </c>
      <c r="H110" s="22">
        <v>29.880478</v>
      </c>
      <c r="I110" s="22">
        <v>7.1713149999999999</v>
      </c>
      <c r="J110" s="22">
        <v>27.888445999999998</v>
      </c>
      <c r="K110" s="22">
        <v>2.3904380000000001</v>
      </c>
      <c r="L110" s="22">
        <v>18.725100000000001</v>
      </c>
      <c r="M110" s="22">
        <v>9.9601590000000009</v>
      </c>
      <c r="N110" s="22">
        <v>16.334661000000001</v>
      </c>
      <c r="O110" s="22">
        <v>1.195219</v>
      </c>
    </row>
    <row r="111" spans="1:15" x14ac:dyDescent="0.2">
      <c r="A111" s="20" t="s">
        <v>392</v>
      </c>
      <c r="B111" s="21">
        <v>413</v>
      </c>
      <c r="C111" s="22">
        <v>18.401937</v>
      </c>
      <c r="D111" s="22">
        <v>7.5060529999999996</v>
      </c>
      <c r="E111" s="22">
        <v>14.527844999999999</v>
      </c>
      <c r="F111" s="22">
        <v>19.370460000000001</v>
      </c>
      <c r="G111" s="22">
        <v>9.9273609999999994</v>
      </c>
      <c r="H111" s="22">
        <v>25.665859999999999</v>
      </c>
      <c r="I111" s="22">
        <v>7.7481840000000002</v>
      </c>
      <c r="J111" s="22">
        <v>33.414043999999997</v>
      </c>
      <c r="K111" s="22">
        <v>2.1791770000000001</v>
      </c>
      <c r="L111" s="22">
        <v>25.181598000000001</v>
      </c>
      <c r="M111" s="22">
        <v>7.9903149999999998</v>
      </c>
      <c r="N111" s="22">
        <v>14.769976</v>
      </c>
      <c r="O111" s="22">
        <v>1.2106539999999999</v>
      </c>
    </row>
    <row r="112" spans="1:15" x14ac:dyDescent="0.2">
      <c r="A112" s="20" t="s">
        <v>393</v>
      </c>
      <c r="B112" s="21">
        <v>201</v>
      </c>
      <c r="C112" s="22">
        <v>20.895522</v>
      </c>
      <c r="D112" s="22">
        <v>4.4776119999999997</v>
      </c>
      <c r="E112" s="22">
        <v>12.437811</v>
      </c>
      <c r="F112" s="22">
        <v>17.412935000000001</v>
      </c>
      <c r="G112" s="22">
        <v>6.9651740000000002</v>
      </c>
      <c r="H112" s="22">
        <v>27.363184</v>
      </c>
      <c r="I112" s="22">
        <v>7.4626869999999998</v>
      </c>
      <c r="J112" s="22">
        <v>35.820895999999998</v>
      </c>
      <c r="K112" s="22">
        <v>1.492537</v>
      </c>
      <c r="L112" s="22">
        <v>22.388059999999999</v>
      </c>
      <c r="M112" s="22">
        <v>7.9601990000000002</v>
      </c>
      <c r="N112" s="22">
        <v>14.427861</v>
      </c>
      <c r="O112" s="22">
        <v>0.49751200000000001</v>
      </c>
    </row>
    <row r="113" spans="1:15" x14ac:dyDescent="0.2">
      <c r="A113" s="20" t="s">
        <v>394</v>
      </c>
      <c r="B113" s="21">
        <v>79</v>
      </c>
      <c r="C113" s="22">
        <v>11.392405</v>
      </c>
      <c r="D113" s="22">
        <v>3.7974679999999998</v>
      </c>
      <c r="E113" s="22">
        <v>12.658227999999999</v>
      </c>
      <c r="F113" s="22">
        <v>16.455696</v>
      </c>
      <c r="G113" s="22">
        <v>3.7974679999999998</v>
      </c>
      <c r="H113" s="22">
        <v>35.443038000000001</v>
      </c>
      <c r="I113" s="22">
        <v>8.8607589999999998</v>
      </c>
      <c r="J113" s="22">
        <v>22.78481</v>
      </c>
      <c r="K113" s="22">
        <v>0</v>
      </c>
      <c r="L113" s="22">
        <v>13.924051</v>
      </c>
      <c r="M113" s="22">
        <v>5.0632910000000004</v>
      </c>
      <c r="N113" s="22">
        <v>20.253164999999999</v>
      </c>
      <c r="O113" s="22">
        <v>2.5316459999999998</v>
      </c>
    </row>
    <row r="114" spans="1:15" x14ac:dyDescent="0.2">
      <c r="A114" s="9" t="s">
        <v>395</v>
      </c>
      <c r="B114" s="9"/>
      <c r="C114" s="9"/>
      <c r="D114" s="9"/>
      <c r="E114" s="9"/>
      <c r="F114" s="9"/>
      <c r="G114" s="9"/>
      <c r="H114" s="9"/>
      <c r="I114" s="9"/>
      <c r="J114" s="9"/>
      <c r="K114" s="9"/>
      <c r="L114" s="9"/>
      <c r="M114" s="9"/>
      <c r="N114" s="9"/>
      <c r="O114" s="9"/>
    </row>
    <row r="115" spans="1:15" x14ac:dyDescent="0.2">
      <c r="A115" s="20" t="s">
        <v>396</v>
      </c>
      <c r="B115" s="21">
        <v>119</v>
      </c>
      <c r="C115" s="22">
        <v>16.806723000000002</v>
      </c>
      <c r="D115" s="22">
        <v>5.0420170000000004</v>
      </c>
      <c r="E115" s="22">
        <v>18.487394999999999</v>
      </c>
      <c r="F115" s="22">
        <v>14.285714</v>
      </c>
      <c r="G115" s="22">
        <v>7.5630249999999997</v>
      </c>
      <c r="H115" s="22">
        <v>27.731092</v>
      </c>
      <c r="I115" s="22">
        <v>10.084034000000001</v>
      </c>
      <c r="J115" s="22">
        <v>32.773108999999998</v>
      </c>
      <c r="K115" s="22">
        <v>5.0420170000000004</v>
      </c>
      <c r="L115" s="22">
        <v>24.369748000000001</v>
      </c>
      <c r="M115" s="22">
        <v>7.5630249999999997</v>
      </c>
      <c r="N115" s="22">
        <v>15.126049999999999</v>
      </c>
      <c r="O115" s="22">
        <v>0.84033599999999997</v>
      </c>
    </row>
    <row r="116" spans="1:15" x14ac:dyDescent="0.2">
      <c r="A116" s="20" t="s">
        <v>397</v>
      </c>
      <c r="B116" s="21">
        <v>312</v>
      </c>
      <c r="C116" s="22">
        <v>20.833333</v>
      </c>
      <c r="D116" s="22">
        <v>5.4487180000000004</v>
      </c>
      <c r="E116" s="22">
        <v>11.538462000000001</v>
      </c>
      <c r="F116" s="22">
        <v>21.474359</v>
      </c>
      <c r="G116" s="22">
        <v>8.0128210000000006</v>
      </c>
      <c r="H116" s="22">
        <v>25.641026</v>
      </c>
      <c r="I116" s="22">
        <v>5.4487180000000004</v>
      </c>
      <c r="J116" s="22">
        <v>27.884615</v>
      </c>
      <c r="K116" s="22">
        <v>0.961538</v>
      </c>
      <c r="L116" s="22">
        <v>21.474359</v>
      </c>
      <c r="M116" s="22">
        <v>8.3333329999999997</v>
      </c>
      <c r="N116" s="22">
        <v>15.705128</v>
      </c>
      <c r="O116" s="22">
        <v>0.961538</v>
      </c>
    </row>
    <row r="117" spans="1:15" x14ac:dyDescent="0.2">
      <c r="A117" s="20" t="s">
        <v>879</v>
      </c>
      <c r="B117" s="21">
        <v>135</v>
      </c>
      <c r="C117" s="22">
        <v>14.814814999999999</v>
      </c>
      <c r="D117" s="22">
        <v>6.6666670000000003</v>
      </c>
      <c r="E117" s="22">
        <v>14.814814999999999</v>
      </c>
      <c r="F117" s="22">
        <v>19.259259</v>
      </c>
      <c r="G117" s="22">
        <v>9.6296300000000006</v>
      </c>
      <c r="H117" s="22">
        <v>33.333333000000003</v>
      </c>
      <c r="I117" s="22">
        <v>12.592593000000001</v>
      </c>
      <c r="J117" s="22">
        <v>36.296295999999998</v>
      </c>
      <c r="K117" s="22">
        <v>0</v>
      </c>
      <c r="L117" s="22">
        <v>20</v>
      </c>
      <c r="M117" s="22">
        <v>8.8888890000000007</v>
      </c>
      <c r="N117" s="22">
        <v>16.296296000000002</v>
      </c>
      <c r="O117" s="22">
        <v>0.74074099999999998</v>
      </c>
    </row>
    <row r="118" spans="1:15" x14ac:dyDescent="0.2">
      <c r="A118" s="20" t="s">
        <v>398</v>
      </c>
      <c r="B118" s="21">
        <v>185</v>
      </c>
      <c r="C118" s="22">
        <v>21.621621999999999</v>
      </c>
      <c r="D118" s="22">
        <v>4.864865</v>
      </c>
      <c r="E118" s="22">
        <v>15.135135</v>
      </c>
      <c r="F118" s="22">
        <v>20.540541000000001</v>
      </c>
      <c r="G118" s="22">
        <v>7.5675679999999996</v>
      </c>
      <c r="H118" s="22">
        <v>28.108108000000001</v>
      </c>
      <c r="I118" s="22">
        <v>8.1081079999999996</v>
      </c>
      <c r="J118" s="22">
        <v>33.513514000000001</v>
      </c>
      <c r="K118" s="22">
        <v>2.1621619999999999</v>
      </c>
      <c r="L118" s="22">
        <v>18.918918999999999</v>
      </c>
      <c r="M118" s="22">
        <v>10.810810999999999</v>
      </c>
      <c r="N118" s="22">
        <v>12.972973</v>
      </c>
      <c r="O118" s="22">
        <v>3.2432430000000001</v>
      </c>
    </row>
    <row r="119" spans="1:15" x14ac:dyDescent="0.2">
      <c r="A119" s="20" t="s">
        <v>399</v>
      </c>
      <c r="B119" s="21">
        <v>86</v>
      </c>
      <c r="C119" s="22">
        <v>20.930233000000001</v>
      </c>
      <c r="D119" s="22">
        <v>8.1395350000000004</v>
      </c>
      <c r="E119" s="22">
        <v>9.3023260000000008</v>
      </c>
      <c r="F119" s="22">
        <v>16.279070000000001</v>
      </c>
      <c r="G119" s="22">
        <v>9.3023260000000008</v>
      </c>
      <c r="H119" s="22">
        <v>26.744185999999999</v>
      </c>
      <c r="I119" s="22">
        <v>8.1395350000000004</v>
      </c>
      <c r="J119" s="22">
        <v>31.395349</v>
      </c>
      <c r="K119" s="22">
        <v>2.3255810000000001</v>
      </c>
      <c r="L119" s="22">
        <v>19.767441999999999</v>
      </c>
      <c r="M119" s="22">
        <v>5.8139529999999997</v>
      </c>
      <c r="N119" s="22">
        <v>19.767441999999999</v>
      </c>
      <c r="O119" s="22">
        <v>0</v>
      </c>
    </row>
    <row r="120" spans="1:15" x14ac:dyDescent="0.2">
      <c r="A120" s="20" t="s">
        <v>400</v>
      </c>
      <c r="B120" s="21">
        <v>107</v>
      </c>
      <c r="C120" s="22">
        <v>12.149533</v>
      </c>
      <c r="D120" s="22">
        <v>6.5420559999999996</v>
      </c>
      <c r="E120" s="22">
        <v>9.3457939999999997</v>
      </c>
      <c r="F120" s="22">
        <v>10.280374</v>
      </c>
      <c r="G120" s="22">
        <v>10.280374</v>
      </c>
      <c r="H120" s="22">
        <v>28.971962999999999</v>
      </c>
      <c r="I120" s="22">
        <v>3.738318</v>
      </c>
      <c r="J120" s="22">
        <v>31.775701000000002</v>
      </c>
      <c r="K120" s="22">
        <v>2.8037380000000001</v>
      </c>
      <c r="L120" s="22">
        <v>29.906542000000002</v>
      </c>
      <c r="M120" s="22">
        <v>5.6074770000000003</v>
      </c>
      <c r="N120" s="22">
        <v>15.88785</v>
      </c>
      <c r="O120" s="22">
        <v>0</v>
      </c>
    </row>
    <row r="121" spans="1:15" x14ac:dyDescent="0.2">
      <c r="A121" s="9" t="s">
        <v>401</v>
      </c>
      <c r="B121" s="9"/>
      <c r="C121" s="9"/>
      <c r="D121" s="9"/>
      <c r="E121" s="9"/>
      <c r="F121" s="9"/>
      <c r="G121" s="9"/>
      <c r="H121" s="9"/>
      <c r="I121" s="9"/>
      <c r="J121" s="9"/>
      <c r="K121" s="9"/>
      <c r="L121" s="9"/>
      <c r="M121" s="9"/>
      <c r="N121" s="9"/>
      <c r="O121" s="9"/>
    </row>
    <row r="122" spans="1:15" x14ac:dyDescent="0.2">
      <c r="A122" s="20" t="s">
        <v>878</v>
      </c>
      <c r="B122" s="21">
        <v>48</v>
      </c>
      <c r="C122" s="22">
        <v>12.5</v>
      </c>
      <c r="D122" s="22">
        <v>4.1666670000000003</v>
      </c>
      <c r="E122" s="22">
        <v>16.666667</v>
      </c>
      <c r="F122" s="22">
        <v>8.3333329999999997</v>
      </c>
      <c r="G122" s="22">
        <v>10.416667</v>
      </c>
      <c r="H122" s="22">
        <v>29.166667</v>
      </c>
      <c r="I122" s="22">
        <v>14.583333</v>
      </c>
      <c r="J122" s="22">
        <v>31.25</v>
      </c>
      <c r="K122" s="22">
        <v>8.3333329999999997</v>
      </c>
      <c r="L122" s="22">
        <v>29.166667</v>
      </c>
      <c r="M122" s="22">
        <v>4.1666670000000003</v>
      </c>
      <c r="N122" s="22">
        <v>18.75</v>
      </c>
      <c r="O122" s="22">
        <v>0</v>
      </c>
    </row>
    <row r="123" spans="1:15" x14ac:dyDescent="0.2">
      <c r="A123" s="20" t="s">
        <v>402</v>
      </c>
      <c r="B123" s="21">
        <v>71</v>
      </c>
      <c r="C123" s="22">
        <v>19.718309999999999</v>
      </c>
      <c r="D123" s="22">
        <v>5.6338030000000003</v>
      </c>
      <c r="E123" s="22">
        <v>19.718309999999999</v>
      </c>
      <c r="F123" s="22">
        <v>18.309858999999999</v>
      </c>
      <c r="G123" s="22">
        <v>5.6338030000000003</v>
      </c>
      <c r="H123" s="22">
        <v>26.760563000000001</v>
      </c>
      <c r="I123" s="22">
        <v>7.0422539999999998</v>
      </c>
      <c r="J123" s="22">
        <v>33.802816999999997</v>
      </c>
      <c r="K123" s="22">
        <v>2.8169010000000001</v>
      </c>
      <c r="L123" s="22">
        <v>21.126760999999998</v>
      </c>
      <c r="M123" s="22">
        <v>9.8591549999999994</v>
      </c>
      <c r="N123" s="22">
        <v>12.676056000000001</v>
      </c>
      <c r="O123" s="22">
        <v>1.4084509999999999</v>
      </c>
    </row>
    <row r="124" spans="1:15" x14ac:dyDescent="0.2">
      <c r="A124" s="20" t="s">
        <v>397</v>
      </c>
      <c r="B124" s="21">
        <v>312</v>
      </c>
      <c r="C124" s="22">
        <v>20.833333</v>
      </c>
      <c r="D124" s="22">
        <v>5.4487180000000004</v>
      </c>
      <c r="E124" s="22">
        <v>11.538462000000001</v>
      </c>
      <c r="F124" s="22">
        <v>21.474359</v>
      </c>
      <c r="G124" s="22">
        <v>8.0128210000000006</v>
      </c>
      <c r="H124" s="22">
        <v>25.641026</v>
      </c>
      <c r="I124" s="22">
        <v>5.4487180000000004</v>
      </c>
      <c r="J124" s="22">
        <v>27.884615</v>
      </c>
      <c r="K124" s="22">
        <v>0.961538</v>
      </c>
      <c r="L124" s="22">
        <v>21.474359</v>
      </c>
      <c r="M124" s="22">
        <v>8.3333329999999997</v>
      </c>
      <c r="N124" s="22">
        <v>15.705128</v>
      </c>
      <c r="O124" s="22">
        <v>0.961538</v>
      </c>
    </row>
    <row r="125" spans="1:15" x14ac:dyDescent="0.2">
      <c r="A125" s="20" t="s">
        <v>403</v>
      </c>
      <c r="B125" s="21">
        <v>39</v>
      </c>
      <c r="C125" s="22">
        <v>23.076923000000001</v>
      </c>
      <c r="D125" s="22">
        <v>5.1282050000000003</v>
      </c>
      <c r="E125" s="22">
        <v>12.820513</v>
      </c>
      <c r="F125" s="22">
        <v>23.076923000000001</v>
      </c>
      <c r="G125" s="22">
        <v>10.256410000000001</v>
      </c>
      <c r="H125" s="22">
        <v>38.461537999999997</v>
      </c>
      <c r="I125" s="22">
        <v>7.6923079999999997</v>
      </c>
      <c r="J125" s="22">
        <v>33.333333000000003</v>
      </c>
      <c r="K125" s="22">
        <v>0</v>
      </c>
      <c r="L125" s="22">
        <v>12.820513</v>
      </c>
      <c r="M125" s="22">
        <v>15.384615</v>
      </c>
      <c r="N125" s="22">
        <v>17.948718</v>
      </c>
      <c r="O125" s="22">
        <v>0</v>
      </c>
    </row>
    <row r="126" spans="1:15" x14ac:dyDescent="0.2">
      <c r="A126" s="20" t="s">
        <v>404</v>
      </c>
      <c r="B126" s="21">
        <v>36</v>
      </c>
      <c r="C126" s="22">
        <v>8.3333329999999997</v>
      </c>
      <c r="D126" s="22">
        <v>5.5555560000000002</v>
      </c>
      <c r="E126" s="22">
        <v>19.444444000000001</v>
      </c>
      <c r="F126" s="22">
        <v>19.444444000000001</v>
      </c>
      <c r="G126" s="22">
        <v>8.3333329999999997</v>
      </c>
      <c r="H126" s="22">
        <v>25</v>
      </c>
      <c r="I126" s="22">
        <v>8.3333329999999997</v>
      </c>
      <c r="J126" s="22">
        <v>41.666666999999997</v>
      </c>
      <c r="K126" s="22">
        <v>0</v>
      </c>
      <c r="L126" s="22">
        <v>25</v>
      </c>
      <c r="M126" s="22">
        <v>2.7777780000000001</v>
      </c>
      <c r="N126" s="22">
        <v>22.222221999999999</v>
      </c>
      <c r="O126" s="22">
        <v>2.7777780000000001</v>
      </c>
    </row>
    <row r="127" spans="1:15" x14ac:dyDescent="0.2">
      <c r="A127" s="20" t="s">
        <v>405</v>
      </c>
      <c r="B127" s="21">
        <v>60</v>
      </c>
      <c r="C127" s="22">
        <v>13.333333</v>
      </c>
      <c r="D127" s="22">
        <v>8.3333329999999997</v>
      </c>
      <c r="E127" s="22">
        <v>13.333333</v>
      </c>
      <c r="F127" s="22">
        <v>16.666667</v>
      </c>
      <c r="G127" s="22">
        <v>10</v>
      </c>
      <c r="H127" s="22">
        <v>35</v>
      </c>
      <c r="I127" s="22">
        <v>18.333333</v>
      </c>
      <c r="J127" s="22">
        <v>35</v>
      </c>
      <c r="K127" s="22">
        <v>0</v>
      </c>
      <c r="L127" s="22">
        <v>21.666667</v>
      </c>
      <c r="M127" s="22">
        <v>8.3333329999999997</v>
      </c>
      <c r="N127" s="22">
        <v>11.666667</v>
      </c>
      <c r="O127" s="22">
        <v>0</v>
      </c>
    </row>
    <row r="128" spans="1:15" x14ac:dyDescent="0.2">
      <c r="A128" s="20" t="s">
        <v>398</v>
      </c>
      <c r="B128" s="21">
        <v>185</v>
      </c>
      <c r="C128" s="22">
        <v>21.621621999999999</v>
      </c>
      <c r="D128" s="22">
        <v>4.864865</v>
      </c>
      <c r="E128" s="22">
        <v>15.135135</v>
      </c>
      <c r="F128" s="22">
        <v>20.540541000000001</v>
      </c>
      <c r="G128" s="22">
        <v>7.5675679999999996</v>
      </c>
      <c r="H128" s="22">
        <v>28.108108000000001</v>
      </c>
      <c r="I128" s="22">
        <v>8.1081079999999996</v>
      </c>
      <c r="J128" s="22">
        <v>33.513514000000001</v>
      </c>
      <c r="K128" s="22">
        <v>2.1621619999999999</v>
      </c>
      <c r="L128" s="22">
        <v>18.918918999999999</v>
      </c>
      <c r="M128" s="22">
        <v>10.810810999999999</v>
      </c>
      <c r="N128" s="22">
        <v>12.972973</v>
      </c>
      <c r="O128" s="22">
        <v>3.2432430000000001</v>
      </c>
    </row>
    <row r="129" spans="1:15" x14ac:dyDescent="0.2">
      <c r="A129" s="20" t="s">
        <v>406</v>
      </c>
      <c r="B129" s="21">
        <v>63</v>
      </c>
      <c r="C129" s="22">
        <v>20.634920999999999</v>
      </c>
      <c r="D129" s="22">
        <v>4.7619049999999996</v>
      </c>
      <c r="E129" s="22">
        <v>11.111110999999999</v>
      </c>
      <c r="F129" s="22">
        <v>17.460317</v>
      </c>
      <c r="G129" s="22">
        <v>7.9365079999999999</v>
      </c>
      <c r="H129" s="22">
        <v>26.984127000000001</v>
      </c>
      <c r="I129" s="22">
        <v>7.9365079999999999</v>
      </c>
      <c r="J129" s="22">
        <v>31.746032</v>
      </c>
      <c r="K129" s="22">
        <v>1.587302</v>
      </c>
      <c r="L129" s="22">
        <v>15.873016</v>
      </c>
      <c r="M129" s="22">
        <v>6.3492059999999997</v>
      </c>
      <c r="N129" s="22">
        <v>22.222221999999999</v>
      </c>
      <c r="O129" s="22">
        <v>0</v>
      </c>
    </row>
    <row r="130" spans="1:15" x14ac:dyDescent="0.2">
      <c r="A130" s="20" t="s">
        <v>407</v>
      </c>
      <c r="B130" s="21">
        <v>23</v>
      </c>
      <c r="C130" s="22">
        <v>21.739129999999999</v>
      </c>
      <c r="D130" s="22">
        <v>17.391304000000002</v>
      </c>
      <c r="E130" s="22">
        <v>4.3478260000000004</v>
      </c>
      <c r="F130" s="22">
        <v>13.043478</v>
      </c>
      <c r="G130" s="22">
        <v>13.043478</v>
      </c>
      <c r="H130" s="22">
        <v>26.086957000000002</v>
      </c>
      <c r="I130" s="22">
        <v>8.6956520000000008</v>
      </c>
      <c r="J130" s="22">
        <v>30.434782999999999</v>
      </c>
      <c r="K130" s="22">
        <v>4.3478260000000004</v>
      </c>
      <c r="L130" s="22">
        <v>30.434782999999999</v>
      </c>
      <c r="M130" s="22">
        <v>4.3478260000000004</v>
      </c>
      <c r="N130" s="22">
        <v>13.043478</v>
      </c>
      <c r="O130" s="22">
        <v>0</v>
      </c>
    </row>
    <row r="131" spans="1:15" x14ac:dyDescent="0.2">
      <c r="A131" s="33" t="s">
        <v>400</v>
      </c>
      <c r="B131" s="34">
        <v>107</v>
      </c>
      <c r="C131" s="35">
        <v>12.149533</v>
      </c>
      <c r="D131" s="35">
        <v>6.5420559999999996</v>
      </c>
      <c r="E131" s="35">
        <v>9.3457939999999997</v>
      </c>
      <c r="F131" s="35">
        <v>10.280374</v>
      </c>
      <c r="G131" s="35">
        <v>10.280374</v>
      </c>
      <c r="H131" s="35">
        <v>28.971962999999999</v>
      </c>
      <c r="I131" s="35">
        <v>3.738318</v>
      </c>
      <c r="J131" s="35">
        <v>31.775701000000002</v>
      </c>
      <c r="K131" s="35">
        <v>2.8037380000000001</v>
      </c>
      <c r="L131" s="35">
        <v>29.906542000000002</v>
      </c>
      <c r="M131" s="35">
        <v>5.6074770000000003</v>
      </c>
      <c r="N131" s="35">
        <v>15.88785</v>
      </c>
      <c r="O131" s="35">
        <v>0</v>
      </c>
    </row>
  </sheetData>
  <phoneticPr fontId="2"/>
  <pageMargins left="0.75" right="0.75" top="1" bottom="1" header="0.5" footer="0.5"/>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AC8F0-1699-4507-A302-A81A3380D32D}">
  <dimension ref="A1:J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0" x14ac:dyDescent="0.2">
      <c r="A1" s="11" t="s">
        <v>3</v>
      </c>
      <c r="B1" s="7"/>
    </row>
    <row r="2" spans="1:10" x14ac:dyDescent="0.2">
      <c r="A2" s="15" t="str">
        <f xml:space="preserve"> HYPERLINK("#'目次'!B38","[32]")</f>
        <v>[32]</v>
      </c>
      <c r="B2" s="23" t="s">
        <v>334</v>
      </c>
    </row>
    <row r="3" spans="1:10" x14ac:dyDescent="0.2">
      <c r="A3" s="7" t="s">
        <v>3</v>
      </c>
      <c r="B3" s="8" t="s">
        <v>40</v>
      </c>
    </row>
    <row r="4" spans="1:10" x14ac:dyDescent="0.2">
      <c r="A4" s="7" t="s">
        <v>3</v>
      </c>
      <c r="B4" s="8" t="s">
        <v>1</v>
      </c>
    </row>
    <row r="5" spans="1:10" x14ac:dyDescent="0.2">
      <c r="A5" s="7" t="s">
        <v>3</v>
      </c>
      <c r="B5" s="8" t="s">
        <v>39</v>
      </c>
    </row>
    <row r="6" spans="1:10" s="18" customFormat="1" ht="63" x14ac:dyDescent="0.2">
      <c r="A6" s="16" t="s">
        <v>3</v>
      </c>
      <c r="B6" s="17" t="s">
        <v>335</v>
      </c>
      <c r="C6" s="17" t="s">
        <v>504</v>
      </c>
      <c r="D6" s="17" t="s">
        <v>215</v>
      </c>
      <c r="E6" s="17" t="s">
        <v>505</v>
      </c>
      <c r="F6" s="17" t="s">
        <v>216</v>
      </c>
      <c r="G6" s="17" t="s">
        <v>217</v>
      </c>
      <c r="H6" s="17" t="s">
        <v>506</v>
      </c>
      <c r="I6" s="17" t="s">
        <v>387</v>
      </c>
      <c r="J6" s="17" t="s">
        <v>366</v>
      </c>
    </row>
    <row r="7" spans="1:10" x14ac:dyDescent="0.2">
      <c r="A7" s="19" t="s">
        <v>338</v>
      </c>
      <c r="B7" s="10">
        <v>2677</v>
      </c>
      <c r="C7" s="13">
        <v>76.242062000000004</v>
      </c>
      <c r="D7" s="13">
        <v>8.2555099999999992</v>
      </c>
      <c r="E7" s="13">
        <v>2.390736</v>
      </c>
      <c r="F7" s="13">
        <v>5.9021290000000004</v>
      </c>
      <c r="G7" s="13">
        <v>4.4826300000000003</v>
      </c>
      <c r="H7" s="13">
        <v>0.373552</v>
      </c>
      <c r="I7" s="13">
        <v>1.456855</v>
      </c>
      <c r="J7" s="13">
        <v>0.89652600000000005</v>
      </c>
    </row>
    <row r="8" spans="1:10" x14ac:dyDescent="0.2">
      <c r="A8" s="9" t="s">
        <v>339</v>
      </c>
      <c r="B8" s="9"/>
      <c r="C8" s="9"/>
      <c r="D8" s="9"/>
      <c r="E8" s="9"/>
      <c r="F8" s="9"/>
      <c r="G8" s="9"/>
      <c r="H8" s="9"/>
      <c r="I8" s="9"/>
      <c r="J8" s="9"/>
    </row>
    <row r="9" spans="1:10" x14ac:dyDescent="0.2">
      <c r="A9" s="20" t="s">
        <v>340</v>
      </c>
      <c r="B9" s="21">
        <v>1277</v>
      </c>
      <c r="C9" s="22">
        <v>77.055599000000001</v>
      </c>
      <c r="D9" s="22">
        <v>7.5959279999999998</v>
      </c>
      <c r="E9" s="22">
        <v>2.5058729999999998</v>
      </c>
      <c r="F9" s="22">
        <v>7.0477679999999996</v>
      </c>
      <c r="G9" s="22">
        <v>4.072044</v>
      </c>
      <c r="H9" s="22">
        <v>0.234926</v>
      </c>
      <c r="I9" s="22">
        <v>1.018011</v>
      </c>
      <c r="J9" s="22">
        <v>0.46985100000000002</v>
      </c>
    </row>
    <row r="10" spans="1:10" x14ac:dyDescent="0.2">
      <c r="A10" s="20" t="s">
        <v>341</v>
      </c>
      <c r="B10" s="21">
        <v>1400</v>
      </c>
      <c r="C10" s="22">
        <v>75.5</v>
      </c>
      <c r="D10" s="22">
        <v>8.8571430000000007</v>
      </c>
      <c r="E10" s="22">
        <v>2.285714</v>
      </c>
      <c r="F10" s="22">
        <v>4.8571429999999998</v>
      </c>
      <c r="G10" s="22">
        <v>4.8571429999999998</v>
      </c>
      <c r="H10" s="22">
        <v>0.5</v>
      </c>
      <c r="I10" s="22">
        <v>1.857143</v>
      </c>
      <c r="J10" s="22">
        <v>1.285714</v>
      </c>
    </row>
    <row r="11" spans="1:10" x14ac:dyDescent="0.2">
      <c r="A11" s="9" t="s">
        <v>342</v>
      </c>
      <c r="B11" s="9"/>
      <c r="C11" s="9"/>
      <c r="D11" s="9"/>
      <c r="E11" s="9"/>
      <c r="F11" s="9"/>
      <c r="G11" s="9"/>
      <c r="H11" s="9"/>
      <c r="I11" s="9"/>
      <c r="J11" s="9"/>
    </row>
    <row r="12" spans="1:10" x14ac:dyDescent="0.2">
      <c r="A12" s="20" t="s">
        <v>343</v>
      </c>
      <c r="B12" s="21">
        <v>610</v>
      </c>
      <c r="C12" s="22">
        <v>73.606556999999995</v>
      </c>
      <c r="D12" s="22">
        <v>10.655737999999999</v>
      </c>
      <c r="E12" s="22">
        <v>2.9508200000000002</v>
      </c>
      <c r="F12" s="22">
        <v>7.5409839999999999</v>
      </c>
      <c r="G12" s="22">
        <v>2.9508200000000002</v>
      </c>
      <c r="H12" s="22">
        <v>0.163934</v>
      </c>
      <c r="I12" s="22">
        <v>1.6393439999999999</v>
      </c>
      <c r="J12" s="22">
        <v>0.49180299999999999</v>
      </c>
    </row>
    <row r="13" spans="1:10" x14ac:dyDescent="0.2">
      <c r="A13" s="20" t="s">
        <v>344</v>
      </c>
      <c r="B13" s="21">
        <v>755</v>
      </c>
      <c r="C13" s="22">
        <v>76.821191999999996</v>
      </c>
      <c r="D13" s="22">
        <v>8.3443710000000006</v>
      </c>
      <c r="E13" s="22">
        <v>2.6490070000000001</v>
      </c>
      <c r="F13" s="22">
        <v>6.4900659999999997</v>
      </c>
      <c r="G13" s="22">
        <v>3.9735100000000001</v>
      </c>
      <c r="H13" s="22">
        <v>0.13245000000000001</v>
      </c>
      <c r="I13" s="22">
        <v>0.92715199999999998</v>
      </c>
      <c r="J13" s="22">
        <v>0.66225199999999995</v>
      </c>
    </row>
    <row r="14" spans="1:10" x14ac:dyDescent="0.2">
      <c r="A14" s="20" t="s">
        <v>345</v>
      </c>
      <c r="B14" s="21">
        <v>601</v>
      </c>
      <c r="C14" s="22">
        <v>77.038269999999997</v>
      </c>
      <c r="D14" s="22">
        <v>7.6539099999999998</v>
      </c>
      <c r="E14" s="22">
        <v>2.3294510000000002</v>
      </c>
      <c r="F14" s="22">
        <v>6.1564059999999996</v>
      </c>
      <c r="G14" s="22">
        <v>4.4925119999999996</v>
      </c>
      <c r="H14" s="22">
        <v>0.16638900000000001</v>
      </c>
      <c r="I14" s="22">
        <v>1.164725</v>
      </c>
      <c r="J14" s="22">
        <v>0.998336</v>
      </c>
    </row>
    <row r="15" spans="1:10" x14ac:dyDescent="0.2">
      <c r="A15" s="20" t="s">
        <v>346</v>
      </c>
      <c r="B15" s="21">
        <v>425</v>
      </c>
      <c r="C15" s="22">
        <v>75.529411999999994</v>
      </c>
      <c r="D15" s="22">
        <v>7.5294119999999998</v>
      </c>
      <c r="E15" s="22">
        <v>2.1176469999999998</v>
      </c>
      <c r="F15" s="22">
        <v>4.9411759999999996</v>
      </c>
      <c r="G15" s="22">
        <v>6.5882350000000001</v>
      </c>
      <c r="H15" s="22">
        <v>0.47058800000000001</v>
      </c>
      <c r="I15" s="22">
        <v>0.94117600000000001</v>
      </c>
      <c r="J15" s="22">
        <v>1.8823529999999999</v>
      </c>
    </row>
    <row r="16" spans="1:10" x14ac:dyDescent="0.2">
      <c r="A16" s="20" t="s">
        <v>347</v>
      </c>
      <c r="B16" s="21">
        <v>217</v>
      </c>
      <c r="C16" s="22">
        <v>77.880184</v>
      </c>
      <c r="D16" s="22">
        <v>6.451613</v>
      </c>
      <c r="E16" s="22">
        <v>1.3824879999999999</v>
      </c>
      <c r="F16" s="22">
        <v>2.3041469999999999</v>
      </c>
      <c r="G16" s="22">
        <v>5.9907830000000004</v>
      </c>
      <c r="H16" s="22">
        <v>0.92165900000000001</v>
      </c>
      <c r="I16" s="22">
        <v>4.1474650000000004</v>
      </c>
      <c r="J16" s="22">
        <v>0.92165900000000001</v>
      </c>
    </row>
    <row r="17" spans="1:10" x14ac:dyDescent="0.2">
      <c r="A17" s="20" t="s">
        <v>348</v>
      </c>
      <c r="B17" s="21">
        <v>56</v>
      </c>
      <c r="C17" s="22">
        <v>87.5</v>
      </c>
      <c r="D17" s="22">
        <v>1.785714</v>
      </c>
      <c r="E17" s="22">
        <v>0</v>
      </c>
      <c r="F17" s="22">
        <v>0</v>
      </c>
      <c r="G17" s="22">
        <v>7.1428570000000002</v>
      </c>
      <c r="H17" s="22">
        <v>1.785714</v>
      </c>
      <c r="I17" s="22">
        <v>1.785714</v>
      </c>
      <c r="J17" s="22">
        <v>0</v>
      </c>
    </row>
    <row r="18" spans="1:10" x14ac:dyDescent="0.2">
      <c r="A18" s="20" t="s">
        <v>349</v>
      </c>
      <c r="B18" s="21">
        <v>13</v>
      </c>
      <c r="C18" s="22">
        <v>76.923077000000006</v>
      </c>
      <c r="D18" s="22">
        <v>0</v>
      </c>
      <c r="E18" s="22">
        <v>0</v>
      </c>
      <c r="F18" s="22">
        <v>0</v>
      </c>
      <c r="G18" s="22">
        <v>0</v>
      </c>
      <c r="H18" s="22">
        <v>15.384615</v>
      </c>
      <c r="I18" s="22">
        <v>7.6923079999999997</v>
      </c>
      <c r="J18" s="22">
        <v>0</v>
      </c>
    </row>
    <row r="19" spans="1:10" x14ac:dyDescent="0.2">
      <c r="A19" s="20" t="s">
        <v>350</v>
      </c>
      <c r="B19" s="21">
        <v>1365</v>
      </c>
      <c r="C19" s="22">
        <v>75.384614999999997</v>
      </c>
      <c r="D19" s="22">
        <v>9.3772889999999993</v>
      </c>
      <c r="E19" s="22">
        <v>2.7838829999999999</v>
      </c>
      <c r="F19" s="22">
        <v>6.9597069999999999</v>
      </c>
      <c r="G19" s="22">
        <v>3.5164840000000002</v>
      </c>
      <c r="H19" s="22">
        <v>0.14652000000000001</v>
      </c>
      <c r="I19" s="22">
        <v>1.2454209999999999</v>
      </c>
      <c r="J19" s="22">
        <v>0.58608099999999996</v>
      </c>
    </row>
    <row r="20" spans="1:10" x14ac:dyDescent="0.2">
      <c r="A20" s="20" t="s">
        <v>351</v>
      </c>
      <c r="B20" s="21">
        <v>1026</v>
      </c>
      <c r="C20" s="22">
        <v>76.413255000000007</v>
      </c>
      <c r="D20" s="22">
        <v>7.6023389999999997</v>
      </c>
      <c r="E20" s="22">
        <v>2.2417150000000001</v>
      </c>
      <c r="F20" s="22">
        <v>5.6530209999999999</v>
      </c>
      <c r="G20" s="22">
        <v>5.3606239999999996</v>
      </c>
      <c r="H20" s="22">
        <v>0.29239799999999999</v>
      </c>
      <c r="I20" s="22">
        <v>1.072125</v>
      </c>
      <c r="J20" s="22">
        <v>1.364522</v>
      </c>
    </row>
    <row r="21" spans="1:10" x14ac:dyDescent="0.2">
      <c r="A21" s="20" t="s">
        <v>352</v>
      </c>
      <c r="B21" s="21">
        <v>286</v>
      </c>
      <c r="C21" s="22">
        <v>79.720280000000002</v>
      </c>
      <c r="D21" s="22">
        <v>5.2447549999999996</v>
      </c>
      <c r="E21" s="22">
        <v>1.048951</v>
      </c>
      <c r="F21" s="22">
        <v>1.7482519999999999</v>
      </c>
      <c r="G21" s="22">
        <v>5.9440559999999998</v>
      </c>
      <c r="H21" s="22">
        <v>1.7482519999999999</v>
      </c>
      <c r="I21" s="22">
        <v>3.8461539999999999</v>
      </c>
      <c r="J21" s="22">
        <v>0.69930099999999995</v>
      </c>
    </row>
    <row r="22" spans="1:10" x14ac:dyDescent="0.2">
      <c r="A22" s="20" t="s">
        <v>353</v>
      </c>
      <c r="B22" s="21">
        <v>1312</v>
      </c>
      <c r="C22" s="22">
        <v>77.134146000000001</v>
      </c>
      <c r="D22" s="22">
        <v>7.0884150000000004</v>
      </c>
      <c r="E22" s="22">
        <v>1.9817070000000001</v>
      </c>
      <c r="F22" s="22">
        <v>4.8018289999999997</v>
      </c>
      <c r="G22" s="22">
        <v>5.4878049999999998</v>
      </c>
      <c r="H22" s="22">
        <v>0.60975599999999996</v>
      </c>
      <c r="I22" s="22">
        <v>1.6768289999999999</v>
      </c>
      <c r="J22" s="22">
        <v>1.2195119999999999</v>
      </c>
    </row>
    <row r="23" spans="1:10" x14ac:dyDescent="0.2">
      <c r="A23" s="9" t="s">
        <v>354</v>
      </c>
      <c r="B23" s="10">
        <v>298</v>
      </c>
      <c r="C23" s="13">
        <v>73.489932999999994</v>
      </c>
      <c r="D23" s="13">
        <v>11.409395999999999</v>
      </c>
      <c r="E23" s="13">
        <v>2.684564</v>
      </c>
      <c r="F23" s="13">
        <v>9.0604030000000009</v>
      </c>
      <c r="G23" s="13">
        <v>2.684564</v>
      </c>
      <c r="H23" s="13">
        <v>0</v>
      </c>
      <c r="I23" s="13">
        <v>0.67114099999999999</v>
      </c>
      <c r="J23" s="13">
        <v>0</v>
      </c>
    </row>
    <row r="24" spans="1:10" x14ac:dyDescent="0.2">
      <c r="A24" s="20" t="s">
        <v>344</v>
      </c>
      <c r="B24" s="21">
        <v>388</v>
      </c>
      <c r="C24" s="22">
        <v>77.319587999999996</v>
      </c>
      <c r="D24" s="22">
        <v>7.7319589999999998</v>
      </c>
      <c r="E24" s="22">
        <v>2.5773199999999998</v>
      </c>
      <c r="F24" s="22">
        <v>6.7010310000000004</v>
      </c>
      <c r="G24" s="22">
        <v>3.8659789999999998</v>
      </c>
      <c r="H24" s="22">
        <v>0.25773200000000002</v>
      </c>
      <c r="I24" s="22">
        <v>1.2886599999999999</v>
      </c>
      <c r="J24" s="22">
        <v>0.25773200000000002</v>
      </c>
    </row>
    <row r="25" spans="1:10" x14ac:dyDescent="0.2">
      <c r="A25" s="20" t="s">
        <v>345</v>
      </c>
      <c r="B25" s="21">
        <v>299</v>
      </c>
      <c r="C25" s="22">
        <v>77.591972999999996</v>
      </c>
      <c r="D25" s="22">
        <v>5.0167219999999997</v>
      </c>
      <c r="E25" s="22">
        <v>3.010033</v>
      </c>
      <c r="F25" s="22">
        <v>8.3612040000000007</v>
      </c>
      <c r="G25" s="22">
        <v>4.0133780000000003</v>
      </c>
      <c r="H25" s="22">
        <v>0</v>
      </c>
      <c r="I25" s="22">
        <v>1.003344</v>
      </c>
      <c r="J25" s="22">
        <v>1.003344</v>
      </c>
    </row>
    <row r="26" spans="1:10" x14ac:dyDescent="0.2">
      <c r="A26" s="20" t="s">
        <v>346</v>
      </c>
      <c r="B26" s="21">
        <v>192</v>
      </c>
      <c r="C26" s="22">
        <v>77.604167000000004</v>
      </c>
      <c r="D26" s="22">
        <v>7.2916670000000003</v>
      </c>
      <c r="E26" s="22">
        <v>2.0833330000000001</v>
      </c>
      <c r="F26" s="22">
        <v>5.2083329999999997</v>
      </c>
      <c r="G26" s="22">
        <v>6.25</v>
      </c>
      <c r="H26" s="22">
        <v>0.52083299999999999</v>
      </c>
      <c r="I26" s="22">
        <v>0.52083299999999999</v>
      </c>
      <c r="J26" s="22">
        <v>0.52083299999999999</v>
      </c>
    </row>
    <row r="27" spans="1:10" x14ac:dyDescent="0.2">
      <c r="A27" s="20" t="s">
        <v>347</v>
      </c>
      <c r="B27" s="21">
        <v>77</v>
      </c>
      <c r="C27" s="22">
        <v>83.116883000000001</v>
      </c>
      <c r="D27" s="22">
        <v>5.1948049999999997</v>
      </c>
      <c r="E27" s="22">
        <v>1.2987010000000001</v>
      </c>
      <c r="F27" s="22">
        <v>2.5974029999999999</v>
      </c>
      <c r="G27" s="22">
        <v>6.493506</v>
      </c>
      <c r="H27" s="22">
        <v>0</v>
      </c>
      <c r="I27" s="22">
        <v>0</v>
      </c>
      <c r="J27" s="22">
        <v>1.2987010000000001</v>
      </c>
    </row>
    <row r="28" spans="1:10" x14ac:dyDescent="0.2">
      <c r="A28" s="20" t="s">
        <v>348</v>
      </c>
      <c r="B28" s="21">
        <v>19</v>
      </c>
      <c r="C28" s="22">
        <v>94.736841999999996</v>
      </c>
      <c r="D28" s="22">
        <v>0</v>
      </c>
      <c r="E28" s="22">
        <v>0</v>
      </c>
      <c r="F28" s="22">
        <v>0</v>
      </c>
      <c r="G28" s="22">
        <v>0</v>
      </c>
      <c r="H28" s="22">
        <v>0</v>
      </c>
      <c r="I28" s="22">
        <v>5.2631579999999998</v>
      </c>
      <c r="J28" s="22">
        <v>0</v>
      </c>
    </row>
    <row r="29" spans="1:10" x14ac:dyDescent="0.2">
      <c r="A29" s="20" t="s">
        <v>349</v>
      </c>
      <c r="B29" s="21">
        <v>4</v>
      </c>
      <c r="C29" s="22">
        <v>50</v>
      </c>
      <c r="D29" s="22">
        <v>0</v>
      </c>
      <c r="E29" s="22">
        <v>0</v>
      </c>
      <c r="F29" s="22">
        <v>0</v>
      </c>
      <c r="G29" s="22">
        <v>0</v>
      </c>
      <c r="H29" s="22">
        <v>25</v>
      </c>
      <c r="I29" s="22">
        <v>25</v>
      </c>
      <c r="J29" s="22">
        <v>0</v>
      </c>
    </row>
    <row r="30" spans="1:10" x14ac:dyDescent="0.2">
      <c r="A30" s="20" t="s">
        <v>350</v>
      </c>
      <c r="B30" s="21">
        <v>686</v>
      </c>
      <c r="C30" s="22">
        <v>75.655976999999993</v>
      </c>
      <c r="D30" s="22">
        <v>9.3294460000000008</v>
      </c>
      <c r="E30" s="22">
        <v>2.623907</v>
      </c>
      <c r="F30" s="22">
        <v>7.7259479999999998</v>
      </c>
      <c r="G30" s="22">
        <v>3.35277</v>
      </c>
      <c r="H30" s="22">
        <v>0.14577300000000001</v>
      </c>
      <c r="I30" s="22">
        <v>1.020408</v>
      </c>
      <c r="J30" s="22">
        <v>0.14577300000000001</v>
      </c>
    </row>
    <row r="31" spans="1:10" x14ac:dyDescent="0.2">
      <c r="A31" s="20" t="s">
        <v>351</v>
      </c>
      <c r="B31" s="21">
        <v>491</v>
      </c>
      <c r="C31" s="22">
        <v>77.596740999999994</v>
      </c>
      <c r="D31" s="22">
        <v>5.9063140000000001</v>
      </c>
      <c r="E31" s="22">
        <v>2.6476579999999998</v>
      </c>
      <c r="F31" s="22">
        <v>7.1283099999999999</v>
      </c>
      <c r="G31" s="22">
        <v>4.8879840000000003</v>
      </c>
      <c r="H31" s="22">
        <v>0.20366600000000001</v>
      </c>
      <c r="I31" s="22">
        <v>0.81466400000000005</v>
      </c>
      <c r="J31" s="22">
        <v>0.81466400000000005</v>
      </c>
    </row>
    <row r="32" spans="1:10" x14ac:dyDescent="0.2">
      <c r="A32" s="20" t="s">
        <v>352</v>
      </c>
      <c r="B32" s="21">
        <v>100</v>
      </c>
      <c r="C32" s="22">
        <v>84</v>
      </c>
      <c r="D32" s="22">
        <v>4</v>
      </c>
      <c r="E32" s="22">
        <v>1</v>
      </c>
      <c r="F32" s="22">
        <v>2</v>
      </c>
      <c r="G32" s="22">
        <v>5</v>
      </c>
      <c r="H32" s="22">
        <v>1</v>
      </c>
      <c r="I32" s="22">
        <v>2</v>
      </c>
      <c r="J32" s="22">
        <v>1</v>
      </c>
    </row>
    <row r="33" spans="1:10" x14ac:dyDescent="0.2">
      <c r="A33" s="20" t="s">
        <v>353</v>
      </c>
      <c r="B33" s="21">
        <v>591</v>
      </c>
      <c r="C33" s="22">
        <v>78.680203000000006</v>
      </c>
      <c r="D33" s="22">
        <v>5.5837560000000002</v>
      </c>
      <c r="E33" s="22">
        <v>2.3688660000000001</v>
      </c>
      <c r="F33" s="22">
        <v>6.2605750000000002</v>
      </c>
      <c r="G33" s="22">
        <v>4.9069370000000001</v>
      </c>
      <c r="H33" s="22">
        <v>0.33840900000000002</v>
      </c>
      <c r="I33" s="22">
        <v>1.015228</v>
      </c>
      <c r="J33" s="22">
        <v>0.846024</v>
      </c>
    </row>
    <row r="34" spans="1:10" x14ac:dyDescent="0.2">
      <c r="A34" s="9" t="s">
        <v>355</v>
      </c>
      <c r="B34" s="10">
        <v>312</v>
      </c>
      <c r="C34" s="13">
        <v>73.717949000000004</v>
      </c>
      <c r="D34" s="13">
        <v>9.9358970000000006</v>
      </c>
      <c r="E34" s="13">
        <v>3.2051280000000002</v>
      </c>
      <c r="F34" s="13">
        <v>6.0897439999999996</v>
      </c>
      <c r="G34" s="13">
        <v>3.2051280000000002</v>
      </c>
      <c r="H34" s="13">
        <v>0.32051299999999999</v>
      </c>
      <c r="I34" s="13">
        <v>2.5641029999999998</v>
      </c>
      <c r="J34" s="13">
        <v>0.961538</v>
      </c>
    </row>
    <row r="35" spans="1:10" x14ac:dyDescent="0.2">
      <c r="A35" s="20" t="s">
        <v>344</v>
      </c>
      <c r="B35" s="21">
        <v>367</v>
      </c>
      <c r="C35" s="22">
        <v>76.294278000000006</v>
      </c>
      <c r="D35" s="22">
        <v>8.9918259999999997</v>
      </c>
      <c r="E35" s="22">
        <v>2.724796</v>
      </c>
      <c r="F35" s="22">
        <v>6.2670300000000001</v>
      </c>
      <c r="G35" s="22">
        <v>4.0871930000000001</v>
      </c>
      <c r="H35" s="22">
        <v>0</v>
      </c>
      <c r="I35" s="22">
        <v>0.54495899999999997</v>
      </c>
      <c r="J35" s="22">
        <v>1.0899179999999999</v>
      </c>
    </row>
    <row r="36" spans="1:10" x14ac:dyDescent="0.2">
      <c r="A36" s="20" t="s">
        <v>345</v>
      </c>
      <c r="B36" s="21">
        <v>302</v>
      </c>
      <c r="C36" s="22">
        <v>76.490065999999999</v>
      </c>
      <c r="D36" s="22">
        <v>10.264901</v>
      </c>
      <c r="E36" s="22">
        <v>1.655629</v>
      </c>
      <c r="F36" s="22">
        <v>3.9735100000000001</v>
      </c>
      <c r="G36" s="22">
        <v>4.9668869999999998</v>
      </c>
      <c r="H36" s="22">
        <v>0.33112599999999998</v>
      </c>
      <c r="I36" s="22">
        <v>1.324503</v>
      </c>
      <c r="J36" s="22">
        <v>0.99337699999999995</v>
      </c>
    </row>
    <row r="37" spans="1:10" x14ac:dyDescent="0.2">
      <c r="A37" s="20" t="s">
        <v>346</v>
      </c>
      <c r="B37" s="21">
        <v>233</v>
      </c>
      <c r="C37" s="22">
        <v>73.819742000000005</v>
      </c>
      <c r="D37" s="22">
        <v>7.7253220000000002</v>
      </c>
      <c r="E37" s="22">
        <v>2.1459229999999998</v>
      </c>
      <c r="F37" s="22">
        <v>4.7210299999999998</v>
      </c>
      <c r="G37" s="22">
        <v>6.8669529999999996</v>
      </c>
      <c r="H37" s="22">
        <v>0.42918499999999998</v>
      </c>
      <c r="I37" s="22">
        <v>1.2875540000000001</v>
      </c>
      <c r="J37" s="22">
        <v>3.004292</v>
      </c>
    </row>
    <row r="38" spans="1:10" x14ac:dyDescent="0.2">
      <c r="A38" s="20" t="s">
        <v>347</v>
      </c>
      <c r="B38" s="21">
        <v>140</v>
      </c>
      <c r="C38" s="22">
        <v>75</v>
      </c>
      <c r="D38" s="22">
        <v>7.1428570000000002</v>
      </c>
      <c r="E38" s="22">
        <v>1.428571</v>
      </c>
      <c r="F38" s="22">
        <v>2.1428569999999998</v>
      </c>
      <c r="G38" s="22">
        <v>5.7142860000000004</v>
      </c>
      <c r="H38" s="22">
        <v>1.428571</v>
      </c>
      <c r="I38" s="22">
        <v>6.4285709999999998</v>
      </c>
      <c r="J38" s="22">
        <v>0.71428599999999998</v>
      </c>
    </row>
    <row r="39" spans="1:10" x14ac:dyDescent="0.2">
      <c r="A39" s="20" t="s">
        <v>348</v>
      </c>
      <c r="B39" s="21">
        <v>37</v>
      </c>
      <c r="C39" s="22">
        <v>83.783783999999997</v>
      </c>
      <c r="D39" s="22">
        <v>2.7027030000000001</v>
      </c>
      <c r="E39" s="22">
        <v>0</v>
      </c>
      <c r="F39" s="22">
        <v>0</v>
      </c>
      <c r="G39" s="22">
        <v>10.810810999999999</v>
      </c>
      <c r="H39" s="22">
        <v>2.7027030000000001</v>
      </c>
      <c r="I39" s="22">
        <v>0</v>
      </c>
      <c r="J39" s="22">
        <v>0</v>
      </c>
    </row>
    <row r="40" spans="1:10" x14ac:dyDescent="0.2">
      <c r="A40" s="20" t="s">
        <v>349</v>
      </c>
      <c r="B40" s="21">
        <v>9</v>
      </c>
      <c r="C40" s="22">
        <v>88.888889000000006</v>
      </c>
      <c r="D40" s="22">
        <v>0</v>
      </c>
      <c r="E40" s="22">
        <v>0</v>
      </c>
      <c r="F40" s="22">
        <v>0</v>
      </c>
      <c r="G40" s="22">
        <v>0</v>
      </c>
      <c r="H40" s="22">
        <v>11.111110999999999</v>
      </c>
      <c r="I40" s="22">
        <v>0</v>
      </c>
      <c r="J40" s="22">
        <v>0</v>
      </c>
    </row>
    <row r="41" spans="1:10" x14ac:dyDescent="0.2">
      <c r="A41" s="20" t="s">
        <v>350</v>
      </c>
      <c r="B41" s="21">
        <v>679</v>
      </c>
      <c r="C41" s="22">
        <v>75.110456999999997</v>
      </c>
      <c r="D41" s="22">
        <v>9.4256259999999994</v>
      </c>
      <c r="E41" s="22">
        <v>2.9455079999999998</v>
      </c>
      <c r="F41" s="22">
        <v>6.1855669999999998</v>
      </c>
      <c r="G41" s="22">
        <v>3.6818849999999999</v>
      </c>
      <c r="H41" s="22">
        <v>0.14727499999999999</v>
      </c>
      <c r="I41" s="22">
        <v>1.4727539999999999</v>
      </c>
      <c r="J41" s="22">
        <v>1.0309280000000001</v>
      </c>
    </row>
    <row r="42" spans="1:10" x14ac:dyDescent="0.2">
      <c r="A42" s="20" t="s">
        <v>351</v>
      </c>
      <c r="B42" s="21">
        <v>535</v>
      </c>
      <c r="C42" s="22">
        <v>75.327102999999994</v>
      </c>
      <c r="D42" s="22">
        <v>9.1588790000000007</v>
      </c>
      <c r="E42" s="22">
        <v>1.869159</v>
      </c>
      <c r="F42" s="22">
        <v>4.2990649999999997</v>
      </c>
      <c r="G42" s="22">
        <v>5.7943930000000003</v>
      </c>
      <c r="H42" s="22">
        <v>0.373832</v>
      </c>
      <c r="I42" s="22">
        <v>1.308411</v>
      </c>
      <c r="J42" s="22">
        <v>1.869159</v>
      </c>
    </row>
    <row r="43" spans="1:10" x14ac:dyDescent="0.2">
      <c r="A43" s="20" t="s">
        <v>352</v>
      </c>
      <c r="B43" s="21">
        <v>186</v>
      </c>
      <c r="C43" s="22">
        <v>77.419354999999996</v>
      </c>
      <c r="D43" s="22">
        <v>5.9139780000000002</v>
      </c>
      <c r="E43" s="22">
        <v>1.075269</v>
      </c>
      <c r="F43" s="22">
        <v>1.612903</v>
      </c>
      <c r="G43" s="22">
        <v>6.451613</v>
      </c>
      <c r="H43" s="22">
        <v>2.1505380000000001</v>
      </c>
      <c r="I43" s="22">
        <v>4.8387099999999998</v>
      </c>
      <c r="J43" s="22">
        <v>0.53763399999999995</v>
      </c>
    </row>
    <row r="44" spans="1:10" x14ac:dyDescent="0.2">
      <c r="A44" s="20" t="s">
        <v>353</v>
      </c>
      <c r="B44" s="21">
        <v>721</v>
      </c>
      <c r="C44" s="22">
        <v>75.866851999999994</v>
      </c>
      <c r="D44" s="22">
        <v>8.3217750000000006</v>
      </c>
      <c r="E44" s="22">
        <v>1.664355</v>
      </c>
      <c r="F44" s="22">
        <v>3.6061030000000001</v>
      </c>
      <c r="G44" s="22">
        <v>5.9639389999999999</v>
      </c>
      <c r="H44" s="22">
        <v>0.83217799999999997</v>
      </c>
      <c r="I44" s="22">
        <v>2.2191399999999999</v>
      </c>
      <c r="J44" s="22">
        <v>1.5256590000000001</v>
      </c>
    </row>
    <row r="45" spans="1:10" x14ac:dyDescent="0.2">
      <c r="A45" s="9" t="s">
        <v>356</v>
      </c>
      <c r="B45" s="9"/>
      <c r="C45" s="9"/>
      <c r="D45" s="9"/>
      <c r="E45" s="9"/>
      <c r="F45" s="9"/>
      <c r="G45" s="9"/>
      <c r="H45" s="9"/>
      <c r="I45" s="9"/>
      <c r="J45" s="9"/>
    </row>
    <row r="46" spans="1:10" x14ac:dyDescent="0.2">
      <c r="A46" s="20" t="s">
        <v>357</v>
      </c>
      <c r="B46" s="21">
        <v>138</v>
      </c>
      <c r="C46" s="22">
        <v>50</v>
      </c>
      <c r="D46" s="22">
        <v>13.768115999999999</v>
      </c>
      <c r="E46" s="22">
        <v>0.724638</v>
      </c>
      <c r="F46" s="22">
        <v>17.391304000000002</v>
      </c>
      <c r="G46" s="22">
        <v>8.6956520000000008</v>
      </c>
      <c r="H46" s="22">
        <v>0</v>
      </c>
      <c r="I46" s="22">
        <v>7.2463769999999998</v>
      </c>
      <c r="J46" s="22">
        <v>2.1739130000000002</v>
      </c>
    </row>
    <row r="47" spans="1:10" x14ac:dyDescent="0.2">
      <c r="A47" s="20" t="s">
        <v>328</v>
      </c>
      <c r="B47" s="21">
        <v>1747</v>
      </c>
      <c r="C47" s="22">
        <v>82.369776999999999</v>
      </c>
      <c r="D47" s="22">
        <v>7.8992560000000003</v>
      </c>
      <c r="E47" s="22">
        <v>1.9461930000000001</v>
      </c>
      <c r="F47" s="22">
        <v>3.8351459999999999</v>
      </c>
      <c r="G47" s="22">
        <v>2.6903260000000002</v>
      </c>
      <c r="H47" s="22">
        <v>0.114482</v>
      </c>
      <c r="I47" s="22">
        <v>0.457928</v>
      </c>
      <c r="J47" s="22">
        <v>0.68689199999999995</v>
      </c>
    </row>
    <row r="48" spans="1:10" x14ac:dyDescent="0.2">
      <c r="A48" s="20" t="s">
        <v>329</v>
      </c>
      <c r="B48" s="21">
        <v>191</v>
      </c>
      <c r="C48" s="22">
        <v>46.073298000000001</v>
      </c>
      <c r="D48" s="22">
        <v>9.4240840000000006</v>
      </c>
      <c r="E48" s="22">
        <v>7.8534030000000001</v>
      </c>
      <c r="F48" s="22">
        <v>20.418848000000001</v>
      </c>
      <c r="G48" s="22">
        <v>12.565445</v>
      </c>
      <c r="H48" s="22">
        <v>1.0471200000000001</v>
      </c>
      <c r="I48" s="22">
        <v>2.617801</v>
      </c>
      <c r="J48" s="22">
        <v>0</v>
      </c>
    </row>
    <row r="49" spans="1:10" x14ac:dyDescent="0.2">
      <c r="A49" s="20" t="s">
        <v>330</v>
      </c>
      <c r="B49" s="21">
        <v>544</v>
      </c>
      <c r="C49" s="22">
        <v>74.080882000000003</v>
      </c>
      <c r="D49" s="22">
        <v>7.7205880000000002</v>
      </c>
      <c r="E49" s="22">
        <v>2.0220590000000001</v>
      </c>
      <c r="F49" s="22">
        <v>4.5955880000000002</v>
      </c>
      <c r="G49" s="22">
        <v>6.4338240000000004</v>
      </c>
      <c r="H49" s="22">
        <v>1.1029409999999999</v>
      </c>
      <c r="I49" s="22">
        <v>2.7573530000000002</v>
      </c>
      <c r="J49" s="22">
        <v>1.2867649999999999</v>
      </c>
    </row>
    <row r="50" spans="1:10" x14ac:dyDescent="0.2">
      <c r="A50" s="20" t="s">
        <v>358</v>
      </c>
      <c r="B50" s="21">
        <v>57</v>
      </c>
      <c r="C50" s="22">
        <v>73.684211000000005</v>
      </c>
      <c r="D50" s="22">
        <v>7.017544</v>
      </c>
      <c r="E50" s="22">
        <v>5.2631579999999998</v>
      </c>
      <c r="F50" s="22">
        <v>5.2631579999999998</v>
      </c>
      <c r="G50" s="22">
        <v>3.508772</v>
      </c>
      <c r="H50" s="22">
        <v>0</v>
      </c>
      <c r="I50" s="22">
        <v>1.754386</v>
      </c>
      <c r="J50" s="22">
        <v>3.508772</v>
      </c>
    </row>
    <row r="51" spans="1:10" x14ac:dyDescent="0.2">
      <c r="A51" s="9" t="s">
        <v>359</v>
      </c>
      <c r="B51" s="10">
        <v>89</v>
      </c>
      <c r="C51" s="13">
        <v>51.685392999999998</v>
      </c>
      <c r="D51" s="13">
        <v>8.9887639999999998</v>
      </c>
      <c r="E51" s="13">
        <v>0</v>
      </c>
      <c r="F51" s="13">
        <v>20.224719</v>
      </c>
      <c r="G51" s="13">
        <v>11.235955000000001</v>
      </c>
      <c r="H51" s="13">
        <v>0</v>
      </c>
      <c r="I51" s="13">
        <v>5.6179779999999999</v>
      </c>
      <c r="J51" s="13">
        <v>2.2471909999999999</v>
      </c>
    </row>
    <row r="52" spans="1:10" x14ac:dyDescent="0.2">
      <c r="A52" s="20" t="s">
        <v>331</v>
      </c>
      <c r="B52" s="21">
        <v>977</v>
      </c>
      <c r="C52" s="22">
        <v>82.190378999999993</v>
      </c>
      <c r="D52" s="22">
        <v>7.6765610000000004</v>
      </c>
      <c r="E52" s="22">
        <v>1.9447289999999999</v>
      </c>
      <c r="F52" s="22">
        <v>4.4012279999999997</v>
      </c>
      <c r="G52" s="22">
        <v>2.96827</v>
      </c>
      <c r="H52" s="22">
        <v>0.102354</v>
      </c>
      <c r="I52" s="22">
        <v>0.40941699999999998</v>
      </c>
      <c r="J52" s="22">
        <v>0.307062</v>
      </c>
    </row>
    <row r="53" spans="1:10" x14ac:dyDescent="0.2">
      <c r="A53" s="20" t="s">
        <v>332</v>
      </c>
      <c r="B53" s="21">
        <v>73</v>
      </c>
      <c r="C53" s="22">
        <v>47.945205000000001</v>
      </c>
      <c r="D53" s="22">
        <v>4.1095889999999997</v>
      </c>
      <c r="E53" s="22">
        <v>9.5890409999999999</v>
      </c>
      <c r="F53" s="22">
        <v>26.027397000000001</v>
      </c>
      <c r="G53" s="22">
        <v>9.5890409999999999</v>
      </c>
      <c r="H53" s="22">
        <v>1.3698630000000001</v>
      </c>
      <c r="I53" s="22">
        <v>1.3698630000000001</v>
      </c>
      <c r="J53" s="22">
        <v>0</v>
      </c>
    </row>
    <row r="54" spans="1:10" x14ac:dyDescent="0.2">
      <c r="A54" s="20" t="s">
        <v>333</v>
      </c>
      <c r="B54" s="21">
        <v>108</v>
      </c>
      <c r="C54" s="22">
        <v>72.222222000000002</v>
      </c>
      <c r="D54" s="22">
        <v>8.3333329999999997</v>
      </c>
      <c r="E54" s="22">
        <v>4.6296299999999997</v>
      </c>
      <c r="F54" s="22">
        <v>6.4814809999999996</v>
      </c>
      <c r="G54" s="22">
        <v>4.6296299999999997</v>
      </c>
      <c r="H54" s="22">
        <v>0.92592600000000003</v>
      </c>
      <c r="I54" s="22">
        <v>2.7777780000000001</v>
      </c>
      <c r="J54" s="22">
        <v>0</v>
      </c>
    </row>
    <row r="55" spans="1:10" x14ac:dyDescent="0.2">
      <c r="A55" s="20" t="s">
        <v>358</v>
      </c>
      <c r="B55" s="21">
        <v>30</v>
      </c>
      <c r="C55" s="22">
        <v>73.333332999999996</v>
      </c>
      <c r="D55" s="22">
        <v>6.6666670000000003</v>
      </c>
      <c r="E55" s="22">
        <v>3.3333330000000001</v>
      </c>
      <c r="F55" s="22">
        <v>10</v>
      </c>
      <c r="G55" s="22">
        <v>3.3333330000000001</v>
      </c>
      <c r="H55" s="22">
        <v>0</v>
      </c>
      <c r="I55" s="22">
        <v>0</v>
      </c>
      <c r="J55" s="22">
        <v>3.3333330000000001</v>
      </c>
    </row>
    <row r="56" spans="1:10" x14ac:dyDescent="0.2">
      <c r="A56" s="9" t="s">
        <v>360</v>
      </c>
      <c r="B56" s="10">
        <v>49</v>
      </c>
      <c r="C56" s="13">
        <v>46.938775999999997</v>
      </c>
      <c r="D56" s="13">
        <v>22.448979999999999</v>
      </c>
      <c r="E56" s="13">
        <v>2.040816</v>
      </c>
      <c r="F56" s="13">
        <v>12.244897999999999</v>
      </c>
      <c r="G56" s="13">
        <v>4.0816330000000001</v>
      </c>
      <c r="H56" s="13">
        <v>0</v>
      </c>
      <c r="I56" s="13">
        <v>10.204082</v>
      </c>
      <c r="J56" s="13">
        <v>2.040816</v>
      </c>
    </row>
    <row r="57" spans="1:10" x14ac:dyDescent="0.2">
      <c r="A57" s="20" t="s">
        <v>331</v>
      </c>
      <c r="B57" s="21">
        <v>770</v>
      </c>
      <c r="C57" s="22">
        <v>82.597403</v>
      </c>
      <c r="D57" s="22">
        <v>8.1818179999999998</v>
      </c>
      <c r="E57" s="22">
        <v>1.9480519999999999</v>
      </c>
      <c r="F57" s="22">
        <v>3.1168830000000001</v>
      </c>
      <c r="G57" s="22">
        <v>2.3376619999999999</v>
      </c>
      <c r="H57" s="22">
        <v>0.12987000000000001</v>
      </c>
      <c r="I57" s="22">
        <v>0.51948099999999997</v>
      </c>
      <c r="J57" s="22">
        <v>1.168831</v>
      </c>
    </row>
    <row r="58" spans="1:10" x14ac:dyDescent="0.2">
      <c r="A58" s="20" t="s">
        <v>332</v>
      </c>
      <c r="B58" s="21">
        <v>118</v>
      </c>
      <c r="C58" s="22">
        <v>44.915253999999997</v>
      </c>
      <c r="D58" s="22">
        <v>12.711864</v>
      </c>
      <c r="E58" s="22">
        <v>6.7796609999999999</v>
      </c>
      <c r="F58" s="22">
        <v>16.949152999999999</v>
      </c>
      <c r="G58" s="22">
        <v>14.406779999999999</v>
      </c>
      <c r="H58" s="22">
        <v>0.84745800000000004</v>
      </c>
      <c r="I58" s="22">
        <v>3.389831</v>
      </c>
      <c r="J58" s="22">
        <v>0</v>
      </c>
    </row>
    <row r="59" spans="1:10" x14ac:dyDescent="0.2">
      <c r="A59" s="20" t="s">
        <v>333</v>
      </c>
      <c r="B59" s="21">
        <v>436</v>
      </c>
      <c r="C59" s="22">
        <v>74.541284000000005</v>
      </c>
      <c r="D59" s="22">
        <v>7.5688069999999996</v>
      </c>
      <c r="E59" s="22">
        <v>1.376147</v>
      </c>
      <c r="F59" s="22">
        <v>4.1284400000000003</v>
      </c>
      <c r="G59" s="22">
        <v>6.8807340000000003</v>
      </c>
      <c r="H59" s="22">
        <v>1.1467890000000001</v>
      </c>
      <c r="I59" s="22">
        <v>2.752294</v>
      </c>
      <c r="J59" s="22">
        <v>1.605505</v>
      </c>
    </row>
    <row r="60" spans="1:10" x14ac:dyDescent="0.2">
      <c r="A60" s="20" t="s">
        <v>358</v>
      </c>
      <c r="B60" s="21">
        <v>27</v>
      </c>
      <c r="C60" s="22">
        <v>74.074073999999996</v>
      </c>
      <c r="D60" s="22">
        <v>7.4074070000000001</v>
      </c>
      <c r="E60" s="22">
        <v>7.4074070000000001</v>
      </c>
      <c r="F60" s="22">
        <v>0</v>
      </c>
      <c r="G60" s="22">
        <v>3.7037040000000001</v>
      </c>
      <c r="H60" s="22">
        <v>0</v>
      </c>
      <c r="I60" s="22">
        <v>3.7037040000000001</v>
      </c>
      <c r="J60" s="22">
        <v>3.7037040000000001</v>
      </c>
    </row>
    <row r="61" spans="1:10" x14ac:dyDescent="0.2">
      <c r="A61" s="9" t="s">
        <v>361</v>
      </c>
      <c r="B61" s="9"/>
      <c r="C61" s="9"/>
      <c r="D61" s="9"/>
      <c r="E61" s="9"/>
      <c r="F61" s="9"/>
      <c r="G61" s="9"/>
      <c r="H61" s="9"/>
      <c r="I61" s="9"/>
      <c r="J61" s="9"/>
    </row>
    <row r="62" spans="1:10" x14ac:dyDescent="0.2">
      <c r="A62" s="20" t="s">
        <v>362</v>
      </c>
      <c r="B62" s="21">
        <v>360</v>
      </c>
      <c r="C62" s="22">
        <v>83.333332999999996</v>
      </c>
      <c r="D62" s="22">
        <v>5.5555560000000002</v>
      </c>
      <c r="E62" s="22">
        <v>1.9444440000000001</v>
      </c>
      <c r="F62" s="22">
        <v>4.4444439999999998</v>
      </c>
      <c r="G62" s="22">
        <v>1.9444440000000001</v>
      </c>
      <c r="H62" s="22">
        <v>0</v>
      </c>
      <c r="I62" s="22">
        <v>1.111111</v>
      </c>
      <c r="J62" s="22">
        <v>1.6666669999999999</v>
      </c>
    </row>
    <row r="63" spans="1:10" x14ac:dyDescent="0.2">
      <c r="A63" s="20" t="s">
        <v>363</v>
      </c>
      <c r="B63" s="21">
        <v>1326</v>
      </c>
      <c r="C63" s="22">
        <v>75.037706999999997</v>
      </c>
      <c r="D63" s="22">
        <v>8.5218699999999998</v>
      </c>
      <c r="E63" s="22">
        <v>2.4886879999999998</v>
      </c>
      <c r="F63" s="22">
        <v>6.1840120000000001</v>
      </c>
      <c r="G63" s="22">
        <v>5.3544489999999998</v>
      </c>
      <c r="H63" s="22">
        <v>0.45248899999999997</v>
      </c>
      <c r="I63" s="22">
        <v>1.2820510000000001</v>
      </c>
      <c r="J63" s="22">
        <v>0.67873300000000003</v>
      </c>
    </row>
    <row r="64" spans="1:10" x14ac:dyDescent="0.2">
      <c r="A64" s="20" t="s">
        <v>364</v>
      </c>
      <c r="B64" s="21">
        <v>649</v>
      </c>
      <c r="C64" s="22">
        <v>84.899845999999997</v>
      </c>
      <c r="D64" s="22">
        <v>6.9337439999999999</v>
      </c>
      <c r="E64" s="22">
        <v>1.386749</v>
      </c>
      <c r="F64" s="22">
        <v>2.4653309999999999</v>
      </c>
      <c r="G64" s="22">
        <v>2.773498</v>
      </c>
      <c r="H64" s="22">
        <v>0</v>
      </c>
      <c r="I64" s="22">
        <v>1.0785819999999999</v>
      </c>
      <c r="J64" s="22">
        <v>0.46224999999999999</v>
      </c>
    </row>
    <row r="65" spans="1:10" x14ac:dyDescent="0.2">
      <c r="A65" s="20" t="s">
        <v>365</v>
      </c>
      <c r="B65" s="21">
        <v>277</v>
      </c>
      <c r="C65" s="22">
        <v>53.068592000000002</v>
      </c>
      <c r="D65" s="22">
        <v>14.801444</v>
      </c>
      <c r="E65" s="22">
        <v>4.3321300000000003</v>
      </c>
      <c r="F65" s="22">
        <v>14.801444</v>
      </c>
      <c r="G65" s="22">
        <v>7.2202169999999999</v>
      </c>
      <c r="H65" s="22">
        <v>1.444043</v>
      </c>
      <c r="I65" s="22">
        <v>3.6101079999999999</v>
      </c>
      <c r="J65" s="22">
        <v>0.72202200000000005</v>
      </c>
    </row>
    <row r="66" spans="1:10" x14ac:dyDescent="0.2">
      <c r="A66" s="20" t="s">
        <v>366</v>
      </c>
      <c r="B66" s="21">
        <v>65</v>
      </c>
      <c r="C66" s="22">
        <v>73.846153999999999</v>
      </c>
      <c r="D66" s="22">
        <v>3.0769229999999999</v>
      </c>
      <c r="E66" s="22">
        <v>4.6153849999999998</v>
      </c>
      <c r="F66" s="22">
        <v>4.6153849999999998</v>
      </c>
      <c r="G66" s="22">
        <v>6.1538459999999997</v>
      </c>
      <c r="H66" s="22">
        <v>0</v>
      </c>
      <c r="I66" s="22">
        <v>1.538462</v>
      </c>
      <c r="J66" s="22">
        <v>6.1538459999999997</v>
      </c>
    </row>
    <row r="67" spans="1:10" x14ac:dyDescent="0.2">
      <c r="A67" s="9" t="s">
        <v>367</v>
      </c>
      <c r="B67" s="9"/>
      <c r="C67" s="9"/>
      <c r="D67" s="9"/>
      <c r="E67" s="9"/>
      <c r="F67" s="9"/>
      <c r="G67" s="9"/>
      <c r="H67" s="9"/>
      <c r="I67" s="9"/>
      <c r="J67" s="9"/>
    </row>
    <row r="68" spans="1:10" x14ac:dyDescent="0.2">
      <c r="A68" s="20" t="s">
        <v>368</v>
      </c>
      <c r="B68" s="21">
        <v>537</v>
      </c>
      <c r="C68" s="22">
        <v>54.376164000000003</v>
      </c>
      <c r="D68" s="22">
        <v>10.986965</v>
      </c>
      <c r="E68" s="22">
        <v>3.910615</v>
      </c>
      <c r="F68" s="22">
        <v>15.083799000000001</v>
      </c>
      <c r="G68" s="22">
        <v>11.173183999999999</v>
      </c>
      <c r="H68" s="22">
        <v>1.3035380000000001</v>
      </c>
      <c r="I68" s="22">
        <v>2.4208569999999998</v>
      </c>
      <c r="J68" s="22">
        <v>0.74487899999999996</v>
      </c>
    </row>
    <row r="69" spans="1:10" x14ac:dyDescent="0.2">
      <c r="A69" s="20" t="s">
        <v>180</v>
      </c>
      <c r="B69" s="21">
        <v>1667</v>
      </c>
      <c r="C69" s="22">
        <v>82.363527000000005</v>
      </c>
      <c r="D69" s="22">
        <v>8.0983800000000006</v>
      </c>
      <c r="E69" s="22">
        <v>1.919616</v>
      </c>
      <c r="F69" s="22">
        <v>3.5392920000000001</v>
      </c>
      <c r="G69" s="22">
        <v>2.8194360000000001</v>
      </c>
      <c r="H69" s="22">
        <v>5.9988E-2</v>
      </c>
      <c r="I69" s="22">
        <v>0.479904</v>
      </c>
      <c r="J69" s="22">
        <v>0.71985600000000005</v>
      </c>
    </row>
    <row r="70" spans="1:10" x14ac:dyDescent="0.2">
      <c r="A70" s="20" t="s">
        <v>369</v>
      </c>
      <c r="B70" s="21">
        <v>99</v>
      </c>
      <c r="C70" s="22">
        <v>92.929293000000001</v>
      </c>
      <c r="D70" s="22">
        <v>1.0101009999999999</v>
      </c>
      <c r="E70" s="22">
        <v>1.0101009999999999</v>
      </c>
      <c r="F70" s="22">
        <v>2.0202019999999998</v>
      </c>
      <c r="G70" s="22">
        <v>0</v>
      </c>
      <c r="H70" s="22">
        <v>0</v>
      </c>
      <c r="I70" s="22">
        <v>2.0202019999999998</v>
      </c>
      <c r="J70" s="22">
        <v>1.0101009999999999</v>
      </c>
    </row>
    <row r="71" spans="1:10" x14ac:dyDescent="0.2">
      <c r="A71" s="20" t="s">
        <v>370</v>
      </c>
      <c r="B71" s="21">
        <v>819</v>
      </c>
      <c r="C71" s="22">
        <v>84.981684999999999</v>
      </c>
      <c r="D71" s="22">
        <v>6.9597069999999999</v>
      </c>
      <c r="E71" s="22">
        <v>1.465201</v>
      </c>
      <c r="F71" s="22">
        <v>2.6862029999999999</v>
      </c>
      <c r="G71" s="22">
        <v>1.831502</v>
      </c>
      <c r="H71" s="22">
        <v>0</v>
      </c>
      <c r="I71" s="22">
        <v>1.0989009999999999</v>
      </c>
      <c r="J71" s="22">
        <v>0.97680100000000003</v>
      </c>
    </row>
    <row r="72" spans="1:10" x14ac:dyDescent="0.2">
      <c r="A72" s="20" t="s">
        <v>371</v>
      </c>
      <c r="B72" s="21">
        <v>87</v>
      </c>
      <c r="C72" s="22">
        <v>68.965517000000006</v>
      </c>
      <c r="D72" s="22">
        <v>8.0459770000000006</v>
      </c>
      <c r="E72" s="22">
        <v>4.5977009999999998</v>
      </c>
      <c r="F72" s="22">
        <v>2.298851</v>
      </c>
      <c r="G72" s="22">
        <v>1.1494249999999999</v>
      </c>
      <c r="H72" s="22">
        <v>2.298851</v>
      </c>
      <c r="I72" s="22">
        <v>11.494253</v>
      </c>
      <c r="J72" s="22">
        <v>1.1494249999999999</v>
      </c>
    </row>
    <row r="73" spans="1:10" x14ac:dyDescent="0.2">
      <c r="A73" s="20" t="s">
        <v>366</v>
      </c>
      <c r="B73" s="21">
        <v>55</v>
      </c>
      <c r="C73" s="22">
        <v>80</v>
      </c>
      <c r="D73" s="22">
        <v>3.6363639999999999</v>
      </c>
      <c r="E73" s="22">
        <v>5.4545450000000004</v>
      </c>
      <c r="F73" s="22">
        <v>3.6363639999999999</v>
      </c>
      <c r="G73" s="22">
        <v>3.6363639999999999</v>
      </c>
      <c r="H73" s="22">
        <v>0</v>
      </c>
      <c r="I73" s="22">
        <v>0</v>
      </c>
      <c r="J73" s="22">
        <v>3.6363639999999999</v>
      </c>
    </row>
    <row r="74" spans="1:10" x14ac:dyDescent="0.2">
      <c r="A74" s="9" t="s">
        <v>372</v>
      </c>
      <c r="B74" s="9"/>
      <c r="C74" s="9"/>
      <c r="D74" s="9"/>
      <c r="E74" s="9"/>
      <c r="F74" s="9"/>
      <c r="G74" s="9"/>
      <c r="H74" s="9"/>
      <c r="I74" s="9"/>
      <c r="J74" s="9"/>
    </row>
    <row r="75" spans="1:10" x14ac:dyDescent="0.2">
      <c r="A75" s="20" t="s">
        <v>373</v>
      </c>
      <c r="B75" s="21">
        <v>537</v>
      </c>
      <c r="C75" s="22">
        <v>54.376164000000003</v>
      </c>
      <c r="D75" s="22">
        <v>10.986965</v>
      </c>
      <c r="E75" s="22">
        <v>3.910615</v>
      </c>
      <c r="F75" s="22">
        <v>15.083799000000001</v>
      </c>
      <c r="G75" s="22">
        <v>11.173183999999999</v>
      </c>
      <c r="H75" s="22">
        <v>1.3035380000000001</v>
      </c>
      <c r="I75" s="22">
        <v>2.4208569999999998</v>
      </c>
      <c r="J75" s="22">
        <v>0.74487899999999996</v>
      </c>
    </row>
    <row r="76" spans="1:10" x14ac:dyDescent="0.2">
      <c r="A76" s="20" t="s">
        <v>374</v>
      </c>
      <c r="B76" s="21">
        <v>1329</v>
      </c>
      <c r="C76" s="22">
        <v>79.382994999999994</v>
      </c>
      <c r="D76" s="22">
        <v>8.6531230000000008</v>
      </c>
      <c r="E76" s="22">
        <v>2.1068470000000001</v>
      </c>
      <c r="F76" s="22">
        <v>4.5146730000000002</v>
      </c>
      <c r="G76" s="22">
        <v>3.837472</v>
      </c>
      <c r="H76" s="22">
        <v>7.5245000000000006E-2</v>
      </c>
      <c r="I76" s="22">
        <v>0.67720100000000005</v>
      </c>
      <c r="J76" s="22">
        <v>0.75244500000000003</v>
      </c>
    </row>
    <row r="77" spans="1:10" x14ac:dyDescent="0.2">
      <c r="A77" s="20" t="s">
        <v>375</v>
      </c>
      <c r="B77" s="21">
        <v>406</v>
      </c>
      <c r="C77" s="22">
        <v>84.975369000000001</v>
      </c>
      <c r="D77" s="22">
        <v>8.3743839999999992</v>
      </c>
      <c r="E77" s="22">
        <v>0.98522200000000004</v>
      </c>
      <c r="F77" s="22">
        <v>1.9704429999999999</v>
      </c>
      <c r="G77" s="22">
        <v>1.477833</v>
      </c>
      <c r="H77" s="22">
        <v>0</v>
      </c>
      <c r="I77" s="22">
        <v>1.231527</v>
      </c>
      <c r="J77" s="22">
        <v>0.98522200000000004</v>
      </c>
    </row>
    <row r="78" spans="1:10" x14ac:dyDescent="0.2">
      <c r="A78" s="20" t="s">
        <v>376</v>
      </c>
      <c r="B78" s="21">
        <v>152</v>
      </c>
      <c r="C78" s="22">
        <v>84.210526000000002</v>
      </c>
      <c r="D78" s="22">
        <v>5.9210529999999997</v>
      </c>
      <c r="E78" s="22">
        <v>3.2894739999999998</v>
      </c>
      <c r="F78" s="22">
        <v>3.2894739999999998</v>
      </c>
      <c r="G78" s="22">
        <v>0.65789500000000001</v>
      </c>
      <c r="H78" s="22">
        <v>0</v>
      </c>
      <c r="I78" s="22">
        <v>1.3157890000000001</v>
      </c>
      <c r="J78" s="22">
        <v>1.3157890000000001</v>
      </c>
    </row>
    <row r="79" spans="1:10" x14ac:dyDescent="0.2">
      <c r="A79" s="20" t="s">
        <v>377</v>
      </c>
      <c r="B79" s="21">
        <v>88</v>
      </c>
      <c r="C79" s="22">
        <v>92.045455000000004</v>
      </c>
      <c r="D79" s="22">
        <v>0</v>
      </c>
      <c r="E79" s="22">
        <v>2.2727270000000002</v>
      </c>
      <c r="F79" s="22">
        <v>1.1363639999999999</v>
      </c>
      <c r="G79" s="22">
        <v>0</v>
      </c>
      <c r="H79" s="22">
        <v>0</v>
      </c>
      <c r="I79" s="22">
        <v>3.4090910000000001</v>
      </c>
      <c r="J79" s="22">
        <v>1.1363639999999999</v>
      </c>
    </row>
    <row r="80" spans="1:10" x14ac:dyDescent="0.2">
      <c r="A80" s="20" t="s">
        <v>378</v>
      </c>
      <c r="B80" s="21">
        <v>84</v>
      </c>
      <c r="C80" s="22">
        <v>96.428571000000005</v>
      </c>
      <c r="D80" s="22">
        <v>1.1904760000000001</v>
      </c>
      <c r="E80" s="22">
        <v>0</v>
      </c>
      <c r="F80" s="22">
        <v>0</v>
      </c>
      <c r="G80" s="22">
        <v>0</v>
      </c>
      <c r="H80" s="22">
        <v>0</v>
      </c>
      <c r="I80" s="22">
        <v>2.3809520000000002</v>
      </c>
      <c r="J80" s="22">
        <v>0</v>
      </c>
    </row>
    <row r="81" spans="1:10" x14ac:dyDescent="0.2">
      <c r="A81" s="20" t="s">
        <v>366</v>
      </c>
      <c r="B81" s="21">
        <v>81</v>
      </c>
      <c r="C81" s="22">
        <v>72.839506</v>
      </c>
      <c r="D81" s="22">
        <v>3.7037040000000001</v>
      </c>
      <c r="E81" s="22">
        <v>4.9382720000000004</v>
      </c>
      <c r="F81" s="22">
        <v>3.7037040000000001</v>
      </c>
      <c r="G81" s="22">
        <v>2.4691360000000002</v>
      </c>
      <c r="H81" s="22">
        <v>2.4691360000000002</v>
      </c>
      <c r="I81" s="22">
        <v>6.1728399999999999</v>
      </c>
      <c r="J81" s="22">
        <v>3.7037040000000001</v>
      </c>
    </row>
    <row r="82" spans="1:10" x14ac:dyDescent="0.2">
      <c r="A82" s="9" t="s">
        <v>379</v>
      </c>
      <c r="B82" s="9"/>
      <c r="C82" s="9"/>
      <c r="D82" s="9"/>
      <c r="E82" s="9"/>
      <c r="F82" s="9"/>
      <c r="G82" s="9"/>
      <c r="H82" s="9"/>
      <c r="I82" s="9"/>
      <c r="J82" s="9"/>
    </row>
    <row r="83" spans="1:10" x14ac:dyDescent="0.2">
      <c r="A83" s="20" t="s">
        <v>380</v>
      </c>
      <c r="B83" s="21">
        <v>788</v>
      </c>
      <c r="C83" s="22">
        <v>74.238579000000001</v>
      </c>
      <c r="D83" s="22">
        <v>8.5025379999999995</v>
      </c>
      <c r="E83" s="22">
        <v>3.1725889999999999</v>
      </c>
      <c r="F83" s="22">
        <v>7.3604060000000002</v>
      </c>
      <c r="G83" s="22">
        <v>4.0609140000000004</v>
      </c>
      <c r="H83" s="22">
        <v>0.12690399999999999</v>
      </c>
      <c r="I83" s="22">
        <v>1.6497459999999999</v>
      </c>
      <c r="J83" s="22">
        <v>0.88832500000000003</v>
      </c>
    </row>
    <row r="84" spans="1:10" x14ac:dyDescent="0.2">
      <c r="A84" s="20" t="s">
        <v>381</v>
      </c>
      <c r="B84" s="21">
        <v>1824</v>
      </c>
      <c r="C84" s="22">
        <v>77.192982000000001</v>
      </c>
      <c r="D84" s="22">
        <v>8.1688600000000005</v>
      </c>
      <c r="E84" s="22">
        <v>1.973684</v>
      </c>
      <c r="F84" s="22">
        <v>5.3179819999999998</v>
      </c>
      <c r="G84" s="22">
        <v>4.6052629999999999</v>
      </c>
      <c r="H84" s="22">
        <v>0.493421</v>
      </c>
      <c r="I84" s="22">
        <v>1.4254389999999999</v>
      </c>
      <c r="J84" s="22">
        <v>0.82236799999999999</v>
      </c>
    </row>
    <row r="85" spans="1:10" x14ac:dyDescent="0.2">
      <c r="A85" s="20" t="s">
        <v>366</v>
      </c>
      <c r="B85" s="21">
        <v>65</v>
      </c>
      <c r="C85" s="22">
        <v>73.846153999999999</v>
      </c>
      <c r="D85" s="22">
        <v>7.6923079999999997</v>
      </c>
      <c r="E85" s="22">
        <v>4.6153849999999998</v>
      </c>
      <c r="F85" s="22">
        <v>4.6153849999999998</v>
      </c>
      <c r="G85" s="22">
        <v>6.1538459999999997</v>
      </c>
      <c r="H85" s="22">
        <v>0</v>
      </c>
      <c r="I85" s="22">
        <v>0</v>
      </c>
      <c r="J85" s="22">
        <v>3.0769229999999999</v>
      </c>
    </row>
    <row r="86" spans="1:10" x14ac:dyDescent="0.2">
      <c r="A86" s="9" t="s">
        <v>382</v>
      </c>
      <c r="B86" s="9"/>
      <c r="C86" s="9"/>
      <c r="D86" s="9"/>
      <c r="E86" s="9"/>
      <c r="F86" s="9"/>
      <c r="G86" s="9"/>
      <c r="H86" s="9"/>
      <c r="I86" s="9"/>
      <c r="J86" s="9"/>
    </row>
    <row r="87" spans="1:10" x14ac:dyDescent="0.2">
      <c r="A87" s="20" t="s">
        <v>383</v>
      </c>
      <c r="B87" s="21">
        <v>393</v>
      </c>
      <c r="C87" s="22">
        <v>72.519084000000007</v>
      </c>
      <c r="D87" s="22">
        <v>6.8702290000000001</v>
      </c>
      <c r="E87" s="22">
        <v>4.3257000000000003</v>
      </c>
      <c r="F87" s="22">
        <v>9.4147580000000008</v>
      </c>
      <c r="G87" s="22">
        <v>4.0712469999999996</v>
      </c>
      <c r="H87" s="22">
        <v>0</v>
      </c>
      <c r="I87" s="22">
        <v>2.0356230000000002</v>
      </c>
      <c r="J87" s="22">
        <v>0.76335900000000001</v>
      </c>
    </row>
    <row r="88" spans="1:10" x14ac:dyDescent="0.2">
      <c r="A88" s="20" t="s">
        <v>181</v>
      </c>
      <c r="B88" s="21">
        <v>1944</v>
      </c>
      <c r="C88" s="22">
        <v>79.063785999999993</v>
      </c>
      <c r="D88" s="22">
        <v>8.1275720000000007</v>
      </c>
      <c r="E88" s="22">
        <v>1.6975309999999999</v>
      </c>
      <c r="F88" s="22">
        <v>4.4238679999999997</v>
      </c>
      <c r="G88" s="22">
        <v>4.012346</v>
      </c>
      <c r="H88" s="22">
        <v>0.41152300000000003</v>
      </c>
      <c r="I88" s="22">
        <v>1.49177</v>
      </c>
      <c r="J88" s="22">
        <v>0.77160499999999999</v>
      </c>
    </row>
    <row r="89" spans="1:10" x14ac:dyDescent="0.2">
      <c r="A89" s="20" t="s">
        <v>182</v>
      </c>
      <c r="B89" s="21">
        <v>38</v>
      </c>
      <c r="C89" s="22">
        <v>65.789473999999998</v>
      </c>
      <c r="D89" s="22">
        <v>23.684211000000001</v>
      </c>
      <c r="E89" s="22">
        <v>2.6315789999999999</v>
      </c>
      <c r="F89" s="22">
        <v>0</v>
      </c>
      <c r="G89" s="22">
        <v>5.2631579999999998</v>
      </c>
      <c r="H89" s="22">
        <v>0</v>
      </c>
      <c r="I89" s="22">
        <v>0</v>
      </c>
      <c r="J89" s="22">
        <v>2.6315789999999999</v>
      </c>
    </row>
    <row r="90" spans="1:10" x14ac:dyDescent="0.2">
      <c r="A90" s="20" t="s">
        <v>384</v>
      </c>
      <c r="B90" s="21">
        <v>36</v>
      </c>
      <c r="C90" s="22">
        <v>77.777777999999998</v>
      </c>
      <c r="D90" s="22">
        <v>8.3333329999999997</v>
      </c>
      <c r="E90" s="22">
        <v>2.7777780000000001</v>
      </c>
      <c r="F90" s="22">
        <v>8.3333329999999997</v>
      </c>
      <c r="G90" s="22">
        <v>0</v>
      </c>
      <c r="H90" s="22">
        <v>2.7777780000000001</v>
      </c>
      <c r="I90" s="22">
        <v>0</v>
      </c>
      <c r="J90" s="22">
        <v>0</v>
      </c>
    </row>
    <row r="91" spans="1:10" x14ac:dyDescent="0.2">
      <c r="A91" s="20" t="s">
        <v>183</v>
      </c>
      <c r="B91" s="21">
        <v>53</v>
      </c>
      <c r="C91" s="22">
        <v>88.679244999999995</v>
      </c>
      <c r="D91" s="22">
        <v>7.5471700000000004</v>
      </c>
      <c r="E91" s="22">
        <v>0</v>
      </c>
      <c r="F91" s="22">
        <v>0</v>
      </c>
      <c r="G91" s="22">
        <v>1.886792</v>
      </c>
      <c r="H91" s="22">
        <v>0</v>
      </c>
      <c r="I91" s="22">
        <v>0</v>
      </c>
      <c r="J91" s="22">
        <v>1.886792</v>
      </c>
    </row>
    <row r="92" spans="1:10" x14ac:dyDescent="0.2">
      <c r="A92" s="20" t="s">
        <v>385</v>
      </c>
      <c r="B92" s="21">
        <v>22</v>
      </c>
      <c r="C92" s="22">
        <v>59.090909000000003</v>
      </c>
      <c r="D92" s="22">
        <v>9.0909089999999999</v>
      </c>
      <c r="E92" s="22">
        <v>9.0909089999999999</v>
      </c>
      <c r="F92" s="22">
        <v>9.0909089999999999</v>
      </c>
      <c r="G92" s="22">
        <v>13.636364</v>
      </c>
      <c r="H92" s="22">
        <v>0</v>
      </c>
      <c r="I92" s="22">
        <v>0</v>
      </c>
      <c r="J92" s="22">
        <v>0</v>
      </c>
    </row>
    <row r="93" spans="1:10" x14ac:dyDescent="0.2">
      <c r="A93" s="20" t="s">
        <v>386</v>
      </c>
      <c r="B93" s="21">
        <v>32</v>
      </c>
      <c r="C93" s="22">
        <v>0</v>
      </c>
      <c r="D93" s="22">
        <v>0</v>
      </c>
      <c r="E93" s="22">
        <v>15.625</v>
      </c>
      <c r="F93" s="22">
        <v>46.875</v>
      </c>
      <c r="G93" s="22">
        <v>28.125</v>
      </c>
      <c r="H93" s="22">
        <v>3.125</v>
      </c>
      <c r="I93" s="22">
        <v>0</v>
      </c>
      <c r="J93" s="22">
        <v>6.25</v>
      </c>
    </row>
    <row r="94" spans="1:10" x14ac:dyDescent="0.2">
      <c r="A94" s="20" t="s">
        <v>387</v>
      </c>
      <c r="B94" s="21">
        <v>9</v>
      </c>
      <c r="C94" s="22">
        <v>77.777777999999998</v>
      </c>
      <c r="D94" s="22">
        <v>0</v>
      </c>
      <c r="E94" s="22">
        <v>11.111110999999999</v>
      </c>
      <c r="F94" s="22">
        <v>11.111110999999999</v>
      </c>
      <c r="G94" s="22">
        <v>0</v>
      </c>
      <c r="H94" s="22">
        <v>0</v>
      </c>
      <c r="I94" s="22">
        <v>0</v>
      </c>
      <c r="J94" s="22">
        <v>0</v>
      </c>
    </row>
    <row r="95" spans="1:10" x14ac:dyDescent="0.2">
      <c r="A95" s="20" t="s">
        <v>366</v>
      </c>
      <c r="B95" s="21">
        <v>150</v>
      </c>
      <c r="C95" s="22">
        <v>66</v>
      </c>
      <c r="D95" s="22">
        <v>12</v>
      </c>
      <c r="E95" s="22">
        <v>2.6666669999999999</v>
      </c>
      <c r="F95" s="22">
        <v>9.3333329999999997</v>
      </c>
      <c r="G95" s="22">
        <v>7.3333329999999997</v>
      </c>
      <c r="H95" s="22">
        <v>0</v>
      </c>
      <c r="I95" s="22">
        <v>1.3333330000000001</v>
      </c>
      <c r="J95" s="22">
        <v>1.3333330000000001</v>
      </c>
    </row>
    <row r="96" spans="1:10" x14ac:dyDescent="0.2">
      <c r="A96" s="9" t="s">
        <v>388</v>
      </c>
      <c r="B96" s="9"/>
      <c r="C96" s="9"/>
      <c r="D96" s="9"/>
      <c r="E96" s="9"/>
      <c r="F96" s="9"/>
      <c r="G96" s="9"/>
      <c r="H96" s="9"/>
      <c r="I96" s="9"/>
      <c r="J96" s="9"/>
    </row>
    <row r="97" spans="1:10" x14ac:dyDescent="0.2">
      <c r="A97" s="20" t="s">
        <v>184</v>
      </c>
      <c r="B97" s="21">
        <v>54</v>
      </c>
      <c r="C97" s="22">
        <v>53.703704000000002</v>
      </c>
      <c r="D97" s="22">
        <v>3.7037040000000001</v>
      </c>
      <c r="E97" s="22">
        <v>14.814814999999999</v>
      </c>
      <c r="F97" s="22">
        <v>14.814814999999999</v>
      </c>
      <c r="G97" s="22">
        <v>11.111110999999999</v>
      </c>
      <c r="H97" s="22">
        <v>0</v>
      </c>
      <c r="I97" s="22">
        <v>0</v>
      </c>
      <c r="J97" s="22">
        <v>1.8518520000000001</v>
      </c>
    </row>
    <row r="98" spans="1:10" x14ac:dyDescent="0.2">
      <c r="A98" s="20" t="s">
        <v>185</v>
      </c>
      <c r="B98" s="21">
        <v>196</v>
      </c>
      <c r="C98" s="22">
        <v>65.306122000000002</v>
      </c>
      <c r="D98" s="22">
        <v>2.5510199999999998</v>
      </c>
      <c r="E98" s="22">
        <v>4.5918369999999999</v>
      </c>
      <c r="F98" s="22">
        <v>10.204082</v>
      </c>
      <c r="G98" s="22">
        <v>14.285714</v>
      </c>
      <c r="H98" s="22">
        <v>0.51020399999999999</v>
      </c>
      <c r="I98" s="22">
        <v>2.5510199999999998</v>
      </c>
      <c r="J98" s="22">
        <v>0</v>
      </c>
    </row>
    <row r="99" spans="1:10" x14ac:dyDescent="0.2">
      <c r="A99" s="20" t="s">
        <v>186</v>
      </c>
      <c r="B99" s="21">
        <v>310</v>
      </c>
      <c r="C99" s="22">
        <v>69.032257999999999</v>
      </c>
      <c r="D99" s="22">
        <v>9.3548390000000001</v>
      </c>
      <c r="E99" s="22">
        <v>2.9032260000000001</v>
      </c>
      <c r="F99" s="22">
        <v>8.0645159999999994</v>
      </c>
      <c r="G99" s="22">
        <v>6.7741939999999996</v>
      </c>
      <c r="H99" s="22">
        <v>0.32258100000000001</v>
      </c>
      <c r="I99" s="22">
        <v>2.9032260000000001</v>
      </c>
      <c r="J99" s="22">
        <v>0.64516099999999998</v>
      </c>
    </row>
    <row r="100" spans="1:10" x14ac:dyDescent="0.2">
      <c r="A100" s="20" t="s">
        <v>187</v>
      </c>
      <c r="B100" s="21">
        <v>385</v>
      </c>
      <c r="C100" s="22">
        <v>72.207791999999998</v>
      </c>
      <c r="D100" s="22">
        <v>9.3506490000000007</v>
      </c>
      <c r="E100" s="22">
        <v>2.3376619999999999</v>
      </c>
      <c r="F100" s="22">
        <v>7.5324679999999997</v>
      </c>
      <c r="G100" s="22">
        <v>4.9350649999999998</v>
      </c>
      <c r="H100" s="22">
        <v>1.038961</v>
      </c>
      <c r="I100" s="22">
        <v>1.5584420000000001</v>
      </c>
      <c r="J100" s="22">
        <v>1.038961</v>
      </c>
    </row>
    <row r="101" spans="1:10" x14ac:dyDescent="0.2">
      <c r="A101" s="20" t="s">
        <v>188</v>
      </c>
      <c r="B101" s="21">
        <v>361</v>
      </c>
      <c r="C101" s="22">
        <v>84.210526000000002</v>
      </c>
      <c r="D101" s="22">
        <v>8.0332410000000003</v>
      </c>
      <c r="E101" s="22">
        <v>0.83102500000000001</v>
      </c>
      <c r="F101" s="22">
        <v>2.7700830000000001</v>
      </c>
      <c r="G101" s="22">
        <v>3.047091</v>
      </c>
      <c r="H101" s="22">
        <v>0.27700799999999998</v>
      </c>
      <c r="I101" s="22">
        <v>0.55401699999999998</v>
      </c>
      <c r="J101" s="22">
        <v>0.27700799999999998</v>
      </c>
    </row>
    <row r="102" spans="1:10" x14ac:dyDescent="0.2">
      <c r="A102" s="20" t="s">
        <v>189</v>
      </c>
      <c r="B102" s="21">
        <v>315</v>
      </c>
      <c r="C102" s="22">
        <v>80</v>
      </c>
      <c r="D102" s="22">
        <v>7.6190480000000003</v>
      </c>
      <c r="E102" s="22">
        <v>2.2222219999999999</v>
      </c>
      <c r="F102" s="22">
        <v>3.8095240000000001</v>
      </c>
      <c r="G102" s="22">
        <v>3.8095240000000001</v>
      </c>
      <c r="H102" s="22">
        <v>0.63492099999999996</v>
      </c>
      <c r="I102" s="22">
        <v>1.269841</v>
      </c>
      <c r="J102" s="22">
        <v>0.63492099999999996</v>
      </c>
    </row>
    <row r="103" spans="1:10" x14ac:dyDescent="0.2">
      <c r="A103" s="20" t="s">
        <v>190</v>
      </c>
      <c r="B103" s="21">
        <v>364</v>
      </c>
      <c r="C103" s="22">
        <v>81.593406999999999</v>
      </c>
      <c r="D103" s="22">
        <v>11.538462000000001</v>
      </c>
      <c r="E103" s="22">
        <v>1.0989009999999999</v>
      </c>
      <c r="F103" s="22">
        <v>3.5714290000000002</v>
      </c>
      <c r="G103" s="22">
        <v>1.373626</v>
      </c>
      <c r="H103" s="22">
        <v>0</v>
      </c>
      <c r="I103" s="22">
        <v>0.274725</v>
      </c>
      <c r="J103" s="22">
        <v>0.54945100000000002</v>
      </c>
    </row>
    <row r="104" spans="1:10" x14ac:dyDescent="0.2">
      <c r="A104" s="20" t="s">
        <v>191</v>
      </c>
      <c r="B104" s="21">
        <v>267</v>
      </c>
      <c r="C104" s="22">
        <v>86.142321999999993</v>
      </c>
      <c r="D104" s="22">
        <v>9.7378280000000004</v>
      </c>
      <c r="E104" s="22">
        <v>0.37453199999999998</v>
      </c>
      <c r="F104" s="22">
        <v>1.123596</v>
      </c>
      <c r="G104" s="22">
        <v>0</v>
      </c>
      <c r="H104" s="22">
        <v>0</v>
      </c>
      <c r="I104" s="22">
        <v>1.498127</v>
      </c>
      <c r="J104" s="22">
        <v>1.123596</v>
      </c>
    </row>
    <row r="105" spans="1:10" x14ac:dyDescent="0.2">
      <c r="A105" s="20" t="s">
        <v>192</v>
      </c>
      <c r="B105" s="21">
        <v>90</v>
      </c>
      <c r="C105" s="22">
        <v>88.888889000000006</v>
      </c>
      <c r="D105" s="22">
        <v>6.6666670000000003</v>
      </c>
      <c r="E105" s="22">
        <v>0</v>
      </c>
      <c r="F105" s="22">
        <v>4.4444439999999998</v>
      </c>
      <c r="G105" s="22">
        <v>0</v>
      </c>
      <c r="H105" s="22">
        <v>0</v>
      </c>
      <c r="I105" s="22">
        <v>0</v>
      </c>
      <c r="J105" s="22">
        <v>0</v>
      </c>
    </row>
    <row r="106" spans="1:10" x14ac:dyDescent="0.2">
      <c r="A106" s="20" t="s">
        <v>193</v>
      </c>
      <c r="B106" s="21">
        <v>94</v>
      </c>
      <c r="C106" s="22">
        <v>87.234043</v>
      </c>
      <c r="D106" s="22">
        <v>6.3829789999999997</v>
      </c>
      <c r="E106" s="22">
        <v>1.0638300000000001</v>
      </c>
      <c r="F106" s="22">
        <v>2.1276600000000001</v>
      </c>
      <c r="G106" s="22">
        <v>1.0638300000000001</v>
      </c>
      <c r="H106" s="22">
        <v>0</v>
      </c>
      <c r="I106" s="22">
        <v>1.0638300000000001</v>
      </c>
      <c r="J106" s="22">
        <v>1.0638300000000001</v>
      </c>
    </row>
    <row r="107" spans="1:10" x14ac:dyDescent="0.2">
      <c r="A107" s="20" t="s">
        <v>389</v>
      </c>
      <c r="B107" s="21">
        <v>47</v>
      </c>
      <c r="C107" s="22">
        <v>27.659573999999999</v>
      </c>
      <c r="D107" s="22">
        <v>8.5106380000000001</v>
      </c>
      <c r="E107" s="22">
        <v>17.021277000000001</v>
      </c>
      <c r="F107" s="22">
        <v>27.659573999999999</v>
      </c>
      <c r="G107" s="22">
        <v>12.765957</v>
      </c>
      <c r="H107" s="22">
        <v>2.1276600000000001</v>
      </c>
      <c r="I107" s="22">
        <v>2.1276600000000001</v>
      </c>
      <c r="J107" s="22">
        <v>2.1276600000000001</v>
      </c>
    </row>
    <row r="108" spans="1:10" x14ac:dyDescent="0.2">
      <c r="A108" s="20" t="s">
        <v>366</v>
      </c>
      <c r="B108" s="21">
        <v>194</v>
      </c>
      <c r="C108" s="22">
        <v>69.072164999999998</v>
      </c>
      <c r="D108" s="22">
        <v>6.1855669999999998</v>
      </c>
      <c r="E108" s="22">
        <v>2.5773199999999998</v>
      </c>
      <c r="F108" s="22">
        <v>9.7938139999999994</v>
      </c>
      <c r="G108" s="22">
        <v>5.6701030000000001</v>
      </c>
      <c r="H108" s="22">
        <v>0</v>
      </c>
      <c r="I108" s="22">
        <v>3.092784</v>
      </c>
      <c r="J108" s="22">
        <v>3.608247</v>
      </c>
    </row>
    <row r="109" spans="1:10" x14ac:dyDescent="0.2">
      <c r="A109" s="9" t="s">
        <v>390</v>
      </c>
      <c r="B109" s="9"/>
      <c r="C109" s="9"/>
      <c r="D109" s="9"/>
      <c r="E109" s="9"/>
      <c r="F109" s="9"/>
      <c r="G109" s="9"/>
      <c r="H109" s="9"/>
      <c r="I109" s="9"/>
      <c r="J109" s="9"/>
    </row>
    <row r="110" spans="1:10" x14ac:dyDescent="0.2">
      <c r="A110" s="20" t="s">
        <v>391</v>
      </c>
      <c r="B110" s="21">
        <v>633</v>
      </c>
      <c r="C110" s="22">
        <v>60.031596</v>
      </c>
      <c r="D110" s="22">
        <v>16.903632999999999</v>
      </c>
      <c r="E110" s="22">
        <v>2.3696679999999999</v>
      </c>
      <c r="F110" s="22">
        <v>9.1627170000000007</v>
      </c>
      <c r="G110" s="22">
        <v>8.5308060000000001</v>
      </c>
      <c r="H110" s="22">
        <v>0.78988899999999995</v>
      </c>
      <c r="I110" s="22">
        <v>1.579779</v>
      </c>
      <c r="J110" s="22">
        <v>0.63191200000000003</v>
      </c>
    </row>
    <row r="111" spans="1:10" x14ac:dyDescent="0.2">
      <c r="A111" s="20" t="s">
        <v>392</v>
      </c>
      <c r="B111" s="21">
        <v>1123</v>
      </c>
      <c r="C111" s="22">
        <v>78.005342999999996</v>
      </c>
      <c r="D111" s="22">
        <v>6.8566339999999997</v>
      </c>
      <c r="E111" s="22">
        <v>2.404274</v>
      </c>
      <c r="F111" s="22">
        <v>6.1442560000000004</v>
      </c>
      <c r="G111" s="22">
        <v>3.5618880000000002</v>
      </c>
      <c r="H111" s="22">
        <v>0.178094</v>
      </c>
      <c r="I111" s="22">
        <v>1.6028500000000001</v>
      </c>
      <c r="J111" s="22">
        <v>1.246661</v>
      </c>
    </row>
    <row r="112" spans="1:10" x14ac:dyDescent="0.2">
      <c r="A112" s="20" t="s">
        <v>393</v>
      </c>
      <c r="B112" s="21">
        <v>660</v>
      </c>
      <c r="C112" s="22">
        <v>84.090908999999996</v>
      </c>
      <c r="D112" s="22">
        <v>4.5454549999999996</v>
      </c>
      <c r="E112" s="22">
        <v>2.2727270000000002</v>
      </c>
      <c r="F112" s="22">
        <v>3.7878790000000002</v>
      </c>
      <c r="G112" s="22">
        <v>2.8787880000000001</v>
      </c>
      <c r="H112" s="22">
        <v>0.15151500000000001</v>
      </c>
      <c r="I112" s="22">
        <v>1.5151520000000001</v>
      </c>
      <c r="J112" s="22">
        <v>0.75757600000000003</v>
      </c>
    </row>
    <row r="113" spans="1:10" x14ac:dyDescent="0.2">
      <c r="A113" s="20" t="s">
        <v>394</v>
      </c>
      <c r="B113" s="21">
        <v>261</v>
      </c>
      <c r="C113" s="22">
        <v>88.122604999999993</v>
      </c>
      <c r="D113" s="22">
        <v>2.6819920000000002</v>
      </c>
      <c r="E113" s="22">
        <v>2.6819920000000002</v>
      </c>
      <c r="F113" s="22">
        <v>2.298851</v>
      </c>
      <c r="G113" s="22">
        <v>2.6819920000000002</v>
      </c>
      <c r="H113" s="22">
        <v>0.76628399999999997</v>
      </c>
      <c r="I113" s="22">
        <v>0.38314199999999998</v>
      </c>
      <c r="J113" s="22">
        <v>0.38314199999999998</v>
      </c>
    </row>
    <row r="114" spans="1:10" x14ac:dyDescent="0.2">
      <c r="A114" s="9" t="s">
        <v>395</v>
      </c>
      <c r="B114" s="9"/>
      <c r="C114" s="9"/>
      <c r="D114" s="9"/>
      <c r="E114" s="9"/>
      <c r="F114" s="9"/>
      <c r="G114" s="9"/>
      <c r="H114" s="9"/>
      <c r="I114" s="9"/>
      <c r="J114" s="9"/>
    </row>
    <row r="115" spans="1:10" x14ac:dyDescent="0.2">
      <c r="A115" s="20" t="s">
        <v>396</v>
      </c>
      <c r="B115" s="21">
        <v>329</v>
      </c>
      <c r="C115" s="22">
        <v>75.379938999999993</v>
      </c>
      <c r="D115" s="22">
        <v>6.9908809999999999</v>
      </c>
      <c r="E115" s="22">
        <v>3.3434650000000001</v>
      </c>
      <c r="F115" s="22">
        <v>4.2553190000000001</v>
      </c>
      <c r="G115" s="22">
        <v>7.902736</v>
      </c>
      <c r="H115" s="22">
        <v>0.30395100000000003</v>
      </c>
      <c r="I115" s="22">
        <v>1.8237080000000001</v>
      </c>
      <c r="J115" s="22">
        <v>0</v>
      </c>
    </row>
    <row r="116" spans="1:10" x14ac:dyDescent="0.2">
      <c r="A116" s="20" t="s">
        <v>397</v>
      </c>
      <c r="B116" s="21">
        <v>828</v>
      </c>
      <c r="C116" s="22">
        <v>65.579710000000006</v>
      </c>
      <c r="D116" s="22">
        <v>16.062802000000001</v>
      </c>
      <c r="E116" s="22">
        <v>2.05314</v>
      </c>
      <c r="F116" s="22">
        <v>6.8840579999999996</v>
      </c>
      <c r="G116" s="22">
        <v>7.125604</v>
      </c>
      <c r="H116" s="22">
        <v>0.48309200000000002</v>
      </c>
      <c r="I116" s="22">
        <v>1.3285020000000001</v>
      </c>
      <c r="J116" s="22">
        <v>0.48309200000000002</v>
      </c>
    </row>
    <row r="117" spans="1:10" x14ac:dyDescent="0.2">
      <c r="A117" s="20" t="s">
        <v>879</v>
      </c>
      <c r="B117" s="21">
        <v>499</v>
      </c>
      <c r="C117" s="22">
        <v>88.577153999999993</v>
      </c>
      <c r="D117" s="22">
        <v>2.2044090000000001</v>
      </c>
      <c r="E117" s="22">
        <v>2.2044090000000001</v>
      </c>
      <c r="F117" s="22">
        <v>3.206413</v>
      </c>
      <c r="G117" s="22">
        <v>1.6032059999999999</v>
      </c>
      <c r="H117" s="22">
        <v>0.40080199999999999</v>
      </c>
      <c r="I117" s="22">
        <v>0.60120200000000001</v>
      </c>
      <c r="J117" s="22">
        <v>1.2024049999999999</v>
      </c>
    </row>
    <row r="118" spans="1:10" x14ac:dyDescent="0.2">
      <c r="A118" s="20" t="s">
        <v>398</v>
      </c>
      <c r="B118" s="21">
        <v>468</v>
      </c>
      <c r="C118" s="22">
        <v>79.487178999999998</v>
      </c>
      <c r="D118" s="22">
        <v>6.1965810000000001</v>
      </c>
      <c r="E118" s="22">
        <v>1.9230769999999999</v>
      </c>
      <c r="F118" s="22">
        <v>5.9829059999999998</v>
      </c>
      <c r="G118" s="22">
        <v>2.9914529999999999</v>
      </c>
      <c r="H118" s="22">
        <v>0</v>
      </c>
      <c r="I118" s="22">
        <v>1.4957260000000001</v>
      </c>
      <c r="J118" s="22">
        <v>1.9230769999999999</v>
      </c>
    </row>
    <row r="119" spans="1:10" x14ac:dyDescent="0.2">
      <c r="A119" s="20" t="s">
        <v>399</v>
      </c>
      <c r="B119" s="21">
        <v>257</v>
      </c>
      <c r="C119" s="22">
        <v>81.322957000000002</v>
      </c>
      <c r="D119" s="22">
        <v>1.5564199999999999</v>
      </c>
      <c r="E119" s="22">
        <v>3.5019459999999998</v>
      </c>
      <c r="F119" s="22">
        <v>5.836576</v>
      </c>
      <c r="G119" s="22">
        <v>4.2801559999999998</v>
      </c>
      <c r="H119" s="22">
        <v>0.77820999999999996</v>
      </c>
      <c r="I119" s="22">
        <v>1.9455249999999999</v>
      </c>
      <c r="J119" s="22">
        <v>0.77820999999999996</v>
      </c>
    </row>
    <row r="120" spans="1:10" x14ac:dyDescent="0.2">
      <c r="A120" s="20" t="s">
        <v>400</v>
      </c>
      <c r="B120" s="21">
        <v>296</v>
      </c>
      <c r="C120" s="22">
        <v>76.689188999999999</v>
      </c>
      <c r="D120" s="22">
        <v>7.094595</v>
      </c>
      <c r="E120" s="22">
        <v>2.364865</v>
      </c>
      <c r="F120" s="22">
        <v>9.4594590000000007</v>
      </c>
      <c r="G120" s="22">
        <v>0.67567600000000005</v>
      </c>
      <c r="H120" s="22">
        <v>0.33783800000000003</v>
      </c>
      <c r="I120" s="22">
        <v>2.364865</v>
      </c>
      <c r="J120" s="22">
        <v>1.013514</v>
      </c>
    </row>
    <row r="121" spans="1:10" x14ac:dyDescent="0.2">
      <c r="A121" s="9" t="s">
        <v>401</v>
      </c>
      <c r="B121" s="9"/>
      <c r="C121" s="9"/>
      <c r="D121" s="9"/>
      <c r="E121" s="9"/>
      <c r="F121" s="9"/>
      <c r="G121" s="9"/>
      <c r="H121" s="9"/>
      <c r="I121" s="9"/>
      <c r="J121" s="9"/>
    </row>
    <row r="122" spans="1:10" x14ac:dyDescent="0.2">
      <c r="A122" s="20" t="s">
        <v>878</v>
      </c>
      <c r="B122" s="21">
        <v>116</v>
      </c>
      <c r="C122" s="22">
        <v>60.344828</v>
      </c>
      <c r="D122" s="22">
        <v>15.517241</v>
      </c>
      <c r="E122" s="22">
        <v>1.7241379999999999</v>
      </c>
      <c r="F122" s="22">
        <v>3.4482759999999999</v>
      </c>
      <c r="G122" s="22">
        <v>15.517241</v>
      </c>
      <c r="H122" s="22">
        <v>0</v>
      </c>
      <c r="I122" s="22">
        <v>3.4482759999999999</v>
      </c>
      <c r="J122" s="22">
        <v>0</v>
      </c>
    </row>
    <row r="123" spans="1:10" x14ac:dyDescent="0.2">
      <c r="A123" s="20" t="s">
        <v>402</v>
      </c>
      <c r="B123" s="21">
        <v>213</v>
      </c>
      <c r="C123" s="22">
        <v>83.568074999999993</v>
      </c>
      <c r="D123" s="22">
        <v>2.3474179999999998</v>
      </c>
      <c r="E123" s="22">
        <v>4.225352</v>
      </c>
      <c r="F123" s="22">
        <v>4.6948359999999996</v>
      </c>
      <c r="G123" s="22">
        <v>3.7558690000000001</v>
      </c>
      <c r="H123" s="22">
        <v>0.46948400000000001</v>
      </c>
      <c r="I123" s="22">
        <v>0.938967</v>
      </c>
      <c r="J123" s="22">
        <v>0</v>
      </c>
    </row>
    <row r="124" spans="1:10" x14ac:dyDescent="0.2">
      <c r="A124" s="20" t="s">
        <v>397</v>
      </c>
      <c r="B124" s="21">
        <v>828</v>
      </c>
      <c r="C124" s="22">
        <v>65.579710000000006</v>
      </c>
      <c r="D124" s="22">
        <v>16.062802000000001</v>
      </c>
      <c r="E124" s="22">
        <v>2.05314</v>
      </c>
      <c r="F124" s="22">
        <v>6.8840579999999996</v>
      </c>
      <c r="G124" s="22">
        <v>7.125604</v>
      </c>
      <c r="H124" s="22">
        <v>0.48309200000000002</v>
      </c>
      <c r="I124" s="22">
        <v>1.3285020000000001</v>
      </c>
      <c r="J124" s="22">
        <v>0.48309200000000002</v>
      </c>
    </row>
    <row r="125" spans="1:10" x14ac:dyDescent="0.2">
      <c r="A125" s="20" t="s">
        <v>403</v>
      </c>
      <c r="B125" s="21">
        <v>133</v>
      </c>
      <c r="C125" s="22">
        <v>97.744360999999998</v>
      </c>
      <c r="D125" s="22">
        <v>0</v>
      </c>
      <c r="E125" s="22">
        <v>1.5037590000000001</v>
      </c>
      <c r="F125" s="22">
        <v>0</v>
      </c>
      <c r="G125" s="22">
        <v>0</v>
      </c>
      <c r="H125" s="22">
        <v>0</v>
      </c>
      <c r="I125" s="22">
        <v>0</v>
      </c>
      <c r="J125" s="22">
        <v>0.75187999999999999</v>
      </c>
    </row>
    <row r="126" spans="1:10" x14ac:dyDescent="0.2">
      <c r="A126" s="20" t="s">
        <v>404</v>
      </c>
      <c r="B126" s="21">
        <v>120</v>
      </c>
      <c r="C126" s="22">
        <v>83.333332999999996</v>
      </c>
      <c r="D126" s="22">
        <v>5</v>
      </c>
      <c r="E126" s="22">
        <v>3.3333330000000001</v>
      </c>
      <c r="F126" s="22">
        <v>5</v>
      </c>
      <c r="G126" s="22">
        <v>0</v>
      </c>
      <c r="H126" s="22">
        <v>0</v>
      </c>
      <c r="I126" s="22">
        <v>0.83333299999999999</v>
      </c>
      <c r="J126" s="22">
        <v>2.5</v>
      </c>
    </row>
    <row r="127" spans="1:10" x14ac:dyDescent="0.2">
      <c r="A127" s="20" t="s">
        <v>405</v>
      </c>
      <c r="B127" s="21">
        <v>246</v>
      </c>
      <c r="C127" s="22">
        <v>86.178861999999995</v>
      </c>
      <c r="D127" s="22">
        <v>2.0325199999999999</v>
      </c>
      <c r="E127" s="22">
        <v>2.0325199999999999</v>
      </c>
      <c r="F127" s="22">
        <v>4.0650409999999999</v>
      </c>
      <c r="G127" s="22">
        <v>3.252033</v>
      </c>
      <c r="H127" s="22">
        <v>0.81300799999999995</v>
      </c>
      <c r="I127" s="22">
        <v>0.81300799999999995</v>
      </c>
      <c r="J127" s="22">
        <v>0.81300799999999995</v>
      </c>
    </row>
    <row r="128" spans="1:10" x14ac:dyDescent="0.2">
      <c r="A128" s="20" t="s">
        <v>398</v>
      </c>
      <c r="B128" s="21">
        <v>468</v>
      </c>
      <c r="C128" s="22">
        <v>79.487178999999998</v>
      </c>
      <c r="D128" s="22">
        <v>6.1965810000000001</v>
      </c>
      <c r="E128" s="22">
        <v>1.9230769999999999</v>
      </c>
      <c r="F128" s="22">
        <v>5.9829059999999998</v>
      </c>
      <c r="G128" s="22">
        <v>2.9914529999999999</v>
      </c>
      <c r="H128" s="22">
        <v>0</v>
      </c>
      <c r="I128" s="22">
        <v>1.4957260000000001</v>
      </c>
      <c r="J128" s="22">
        <v>1.9230769999999999</v>
      </c>
    </row>
    <row r="129" spans="1:10" x14ac:dyDescent="0.2">
      <c r="A129" s="20" t="s">
        <v>406</v>
      </c>
      <c r="B129" s="21">
        <v>180</v>
      </c>
      <c r="C129" s="22">
        <v>77.777777999999998</v>
      </c>
      <c r="D129" s="22">
        <v>2.2222219999999999</v>
      </c>
      <c r="E129" s="22">
        <v>4.4444439999999998</v>
      </c>
      <c r="F129" s="22">
        <v>6.1111110000000002</v>
      </c>
      <c r="G129" s="22">
        <v>6.1111110000000002</v>
      </c>
      <c r="H129" s="22">
        <v>0.55555600000000005</v>
      </c>
      <c r="I129" s="22">
        <v>2.2222219999999999</v>
      </c>
      <c r="J129" s="22">
        <v>0.55555600000000005</v>
      </c>
    </row>
    <row r="130" spans="1:10" x14ac:dyDescent="0.2">
      <c r="A130" s="20" t="s">
        <v>407</v>
      </c>
      <c r="B130" s="21">
        <v>77</v>
      </c>
      <c r="C130" s="22">
        <v>89.610389999999995</v>
      </c>
      <c r="D130" s="22">
        <v>0</v>
      </c>
      <c r="E130" s="22">
        <v>1.2987010000000001</v>
      </c>
      <c r="F130" s="22">
        <v>5.1948049999999997</v>
      </c>
      <c r="G130" s="22">
        <v>0</v>
      </c>
      <c r="H130" s="22">
        <v>1.2987010000000001</v>
      </c>
      <c r="I130" s="22">
        <v>1.2987010000000001</v>
      </c>
      <c r="J130" s="22">
        <v>1.2987010000000001</v>
      </c>
    </row>
    <row r="131" spans="1:10" x14ac:dyDescent="0.2">
      <c r="A131" s="33" t="s">
        <v>400</v>
      </c>
      <c r="B131" s="34">
        <v>296</v>
      </c>
      <c r="C131" s="35">
        <v>76.689188999999999</v>
      </c>
      <c r="D131" s="35">
        <v>7.094595</v>
      </c>
      <c r="E131" s="35">
        <v>2.364865</v>
      </c>
      <c r="F131" s="35">
        <v>9.4594590000000007</v>
      </c>
      <c r="G131" s="35">
        <v>0.67567600000000005</v>
      </c>
      <c r="H131" s="35">
        <v>0.33783800000000003</v>
      </c>
      <c r="I131" s="35">
        <v>2.364865</v>
      </c>
      <c r="J131" s="35">
        <v>1.013514</v>
      </c>
    </row>
  </sheetData>
  <phoneticPr fontId="2"/>
  <pageMargins left="0.75" right="0.75" top="1" bottom="1" header="0.5" footer="0.5"/>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A40FE-7B90-49DF-90E9-3E537353C8B9}">
  <dimension ref="A1:E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5" x14ac:dyDescent="0.2">
      <c r="A1" s="11" t="s">
        <v>3</v>
      </c>
      <c r="B1" s="7"/>
    </row>
    <row r="2" spans="1:5" x14ac:dyDescent="0.2">
      <c r="A2" s="15" t="str">
        <f xml:space="preserve"> HYPERLINK("#'目次'!B39","[33]")</f>
        <v>[33]</v>
      </c>
      <c r="B2" s="23" t="s">
        <v>334</v>
      </c>
    </row>
    <row r="3" spans="1:5" x14ac:dyDescent="0.2">
      <c r="A3" s="7" t="s">
        <v>3</v>
      </c>
      <c r="B3" s="8" t="s">
        <v>42</v>
      </c>
    </row>
    <row r="4" spans="1:5" x14ac:dyDescent="0.2">
      <c r="A4" s="7" t="s">
        <v>3</v>
      </c>
      <c r="B4" s="8" t="s">
        <v>41</v>
      </c>
    </row>
    <row r="5" spans="1:5" s="18" customFormat="1" ht="25.2" x14ac:dyDescent="0.2">
      <c r="A5" s="16" t="s">
        <v>3</v>
      </c>
      <c r="B5" s="17" t="s">
        <v>335</v>
      </c>
      <c r="C5" s="17" t="s">
        <v>453</v>
      </c>
      <c r="D5" s="17" t="s">
        <v>454</v>
      </c>
      <c r="E5" s="17" t="s">
        <v>366</v>
      </c>
    </row>
    <row r="6" spans="1:5" x14ac:dyDescent="0.2">
      <c r="A6" s="19" t="s">
        <v>338</v>
      </c>
      <c r="B6" s="10">
        <v>2677</v>
      </c>
      <c r="C6" s="13">
        <v>1.456855</v>
      </c>
      <c r="D6" s="13">
        <v>81.285021</v>
      </c>
      <c r="E6" s="13">
        <v>17.258125</v>
      </c>
    </row>
    <row r="7" spans="1:5" x14ac:dyDescent="0.2">
      <c r="A7" s="9" t="s">
        <v>339</v>
      </c>
      <c r="B7" s="9"/>
      <c r="C7" s="9"/>
      <c r="D7" s="9"/>
      <c r="E7" s="9"/>
    </row>
    <row r="8" spans="1:5" x14ac:dyDescent="0.2">
      <c r="A8" s="20" t="s">
        <v>340</v>
      </c>
      <c r="B8" s="21">
        <v>1277</v>
      </c>
      <c r="C8" s="22">
        <v>1.644479</v>
      </c>
      <c r="D8" s="22">
        <v>84.181675999999996</v>
      </c>
      <c r="E8" s="22">
        <v>14.173845</v>
      </c>
    </row>
    <row r="9" spans="1:5" x14ac:dyDescent="0.2">
      <c r="A9" s="20" t="s">
        <v>341</v>
      </c>
      <c r="B9" s="21">
        <v>1400</v>
      </c>
      <c r="C9" s="22">
        <v>1.285714</v>
      </c>
      <c r="D9" s="22">
        <v>78.642857000000006</v>
      </c>
      <c r="E9" s="22">
        <v>20.071428999999998</v>
      </c>
    </row>
    <row r="10" spans="1:5" x14ac:dyDescent="0.2">
      <c r="A10" s="9" t="s">
        <v>342</v>
      </c>
      <c r="B10" s="9"/>
      <c r="C10" s="9"/>
      <c r="D10" s="9"/>
      <c r="E10" s="9"/>
    </row>
    <row r="11" spans="1:5" x14ac:dyDescent="0.2">
      <c r="A11" s="20" t="s">
        <v>343</v>
      </c>
      <c r="B11" s="21">
        <v>610</v>
      </c>
      <c r="C11" s="22">
        <v>1.1475409999999999</v>
      </c>
      <c r="D11" s="22">
        <v>89.016392999999994</v>
      </c>
      <c r="E11" s="22">
        <v>9.8360660000000006</v>
      </c>
    </row>
    <row r="12" spans="1:5" x14ac:dyDescent="0.2">
      <c r="A12" s="20" t="s">
        <v>344</v>
      </c>
      <c r="B12" s="21">
        <v>755</v>
      </c>
      <c r="C12" s="22">
        <v>0.92715199999999998</v>
      </c>
      <c r="D12" s="22">
        <v>82.781457000000003</v>
      </c>
      <c r="E12" s="22">
        <v>16.291391000000001</v>
      </c>
    </row>
    <row r="13" spans="1:5" x14ac:dyDescent="0.2">
      <c r="A13" s="20" t="s">
        <v>345</v>
      </c>
      <c r="B13" s="21">
        <v>601</v>
      </c>
      <c r="C13" s="22">
        <v>1.996672</v>
      </c>
      <c r="D13" s="22">
        <v>78.868551999999994</v>
      </c>
      <c r="E13" s="22">
        <v>19.134775000000001</v>
      </c>
    </row>
    <row r="14" spans="1:5" x14ac:dyDescent="0.2">
      <c r="A14" s="20" t="s">
        <v>346</v>
      </c>
      <c r="B14" s="21">
        <v>425</v>
      </c>
      <c r="C14" s="22">
        <v>1.8823529999999999</v>
      </c>
      <c r="D14" s="22">
        <v>75.764706000000004</v>
      </c>
      <c r="E14" s="22">
        <v>22.352941000000001</v>
      </c>
    </row>
    <row r="15" spans="1:5" x14ac:dyDescent="0.2">
      <c r="A15" s="20" t="s">
        <v>347</v>
      </c>
      <c r="B15" s="21">
        <v>217</v>
      </c>
      <c r="C15" s="22">
        <v>1.843318</v>
      </c>
      <c r="D15" s="22">
        <v>73.732719000000003</v>
      </c>
      <c r="E15" s="22">
        <v>24.423963000000001</v>
      </c>
    </row>
    <row r="16" spans="1:5" x14ac:dyDescent="0.2">
      <c r="A16" s="20" t="s">
        <v>348</v>
      </c>
      <c r="B16" s="21">
        <v>56</v>
      </c>
      <c r="C16" s="22">
        <v>1.785714</v>
      </c>
      <c r="D16" s="22">
        <v>69.642857000000006</v>
      </c>
      <c r="E16" s="22">
        <v>28.571428999999998</v>
      </c>
    </row>
    <row r="17" spans="1:5" x14ac:dyDescent="0.2">
      <c r="A17" s="20" t="s">
        <v>349</v>
      </c>
      <c r="B17" s="21">
        <v>13</v>
      </c>
      <c r="C17" s="22">
        <v>0</v>
      </c>
      <c r="D17" s="22">
        <v>100</v>
      </c>
      <c r="E17" s="22">
        <v>0</v>
      </c>
    </row>
    <row r="18" spans="1:5" x14ac:dyDescent="0.2">
      <c r="A18" s="20" t="s">
        <v>350</v>
      </c>
      <c r="B18" s="21">
        <v>1365</v>
      </c>
      <c r="C18" s="22">
        <v>1.025641</v>
      </c>
      <c r="D18" s="22">
        <v>85.567766000000006</v>
      </c>
      <c r="E18" s="22">
        <v>13.406593000000001</v>
      </c>
    </row>
    <row r="19" spans="1:5" x14ac:dyDescent="0.2">
      <c r="A19" s="20" t="s">
        <v>351</v>
      </c>
      <c r="B19" s="21">
        <v>1026</v>
      </c>
      <c r="C19" s="22">
        <v>1.9493180000000001</v>
      </c>
      <c r="D19" s="22">
        <v>77.582846000000004</v>
      </c>
      <c r="E19" s="22">
        <v>20.467835999999998</v>
      </c>
    </row>
    <row r="20" spans="1:5" x14ac:dyDescent="0.2">
      <c r="A20" s="20" t="s">
        <v>352</v>
      </c>
      <c r="B20" s="21">
        <v>286</v>
      </c>
      <c r="C20" s="22">
        <v>1.7482519999999999</v>
      </c>
      <c r="D20" s="22">
        <v>74.125873999999996</v>
      </c>
      <c r="E20" s="22">
        <v>24.125874</v>
      </c>
    </row>
    <row r="21" spans="1:5" x14ac:dyDescent="0.2">
      <c r="A21" s="20" t="s">
        <v>353</v>
      </c>
      <c r="B21" s="21">
        <v>1312</v>
      </c>
      <c r="C21" s="22">
        <v>1.9054880000000001</v>
      </c>
      <c r="D21" s="22">
        <v>76.829267999999999</v>
      </c>
      <c r="E21" s="22">
        <v>21.265243999999999</v>
      </c>
    </row>
    <row r="22" spans="1:5" x14ac:dyDescent="0.2">
      <c r="A22" s="9" t="s">
        <v>354</v>
      </c>
      <c r="B22" s="10">
        <v>298</v>
      </c>
      <c r="C22" s="13">
        <v>1.342282</v>
      </c>
      <c r="D22" s="13">
        <v>90.939597000000006</v>
      </c>
      <c r="E22" s="13">
        <v>7.718121</v>
      </c>
    </row>
    <row r="23" spans="1:5" x14ac:dyDescent="0.2">
      <c r="A23" s="20" t="s">
        <v>344</v>
      </c>
      <c r="B23" s="21">
        <v>388</v>
      </c>
      <c r="C23" s="22">
        <v>0.77319599999999999</v>
      </c>
      <c r="D23" s="22">
        <v>85.824742000000001</v>
      </c>
      <c r="E23" s="22">
        <v>13.402062000000001</v>
      </c>
    </row>
    <row r="24" spans="1:5" x14ac:dyDescent="0.2">
      <c r="A24" s="20" t="s">
        <v>345</v>
      </c>
      <c r="B24" s="21">
        <v>299</v>
      </c>
      <c r="C24" s="22">
        <v>2.6755849999999999</v>
      </c>
      <c r="D24" s="22">
        <v>81.605350999999999</v>
      </c>
      <c r="E24" s="22">
        <v>15.719063999999999</v>
      </c>
    </row>
    <row r="25" spans="1:5" x14ac:dyDescent="0.2">
      <c r="A25" s="20" t="s">
        <v>346</v>
      </c>
      <c r="B25" s="21">
        <v>192</v>
      </c>
      <c r="C25" s="22">
        <v>2.6041669999999999</v>
      </c>
      <c r="D25" s="22">
        <v>79.6875</v>
      </c>
      <c r="E25" s="22">
        <v>17.708333</v>
      </c>
    </row>
    <row r="26" spans="1:5" x14ac:dyDescent="0.2">
      <c r="A26" s="20" t="s">
        <v>347</v>
      </c>
      <c r="B26" s="21">
        <v>77</v>
      </c>
      <c r="C26" s="22">
        <v>1.2987010000000001</v>
      </c>
      <c r="D26" s="22">
        <v>74.025974000000005</v>
      </c>
      <c r="E26" s="22">
        <v>24.675325000000001</v>
      </c>
    </row>
    <row r="27" spans="1:5" x14ac:dyDescent="0.2">
      <c r="A27" s="20" t="s">
        <v>348</v>
      </c>
      <c r="B27" s="21">
        <v>19</v>
      </c>
      <c r="C27" s="22">
        <v>0</v>
      </c>
      <c r="D27" s="22">
        <v>68.421053000000001</v>
      </c>
      <c r="E27" s="22">
        <v>31.578946999999999</v>
      </c>
    </row>
    <row r="28" spans="1:5" x14ac:dyDescent="0.2">
      <c r="A28" s="20" t="s">
        <v>349</v>
      </c>
      <c r="B28" s="21">
        <v>4</v>
      </c>
      <c r="C28" s="22">
        <v>0</v>
      </c>
      <c r="D28" s="22">
        <v>100</v>
      </c>
      <c r="E28" s="22">
        <v>0</v>
      </c>
    </row>
    <row r="29" spans="1:5" x14ac:dyDescent="0.2">
      <c r="A29" s="20" t="s">
        <v>350</v>
      </c>
      <c r="B29" s="21">
        <v>686</v>
      </c>
      <c r="C29" s="22">
        <v>1.020408</v>
      </c>
      <c r="D29" s="22">
        <v>88.046646999999993</v>
      </c>
      <c r="E29" s="22">
        <v>10.932945</v>
      </c>
    </row>
    <row r="30" spans="1:5" x14ac:dyDescent="0.2">
      <c r="A30" s="20" t="s">
        <v>351</v>
      </c>
      <c r="B30" s="21">
        <v>491</v>
      </c>
      <c r="C30" s="22">
        <v>2.6476579999999998</v>
      </c>
      <c r="D30" s="22">
        <v>80.855396999999996</v>
      </c>
      <c r="E30" s="22">
        <v>16.496945</v>
      </c>
    </row>
    <row r="31" spans="1:5" x14ac:dyDescent="0.2">
      <c r="A31" s="20" t="s">
        <v>352</v>
      </c>
      <c r="B31" s="21">
        <v>100</v>
      </c>
      <c r="C31" s="22">
        <v>1</v>
      </c>
      <c r="D31" s="22">
        <v>74</v>
      </c>
      <c r="E31" s="22">
        <v>25</v>
      </c>
    </row>
    <row r="32" spans="1:5" x14ac:dyDescent="0.2">
      <c r="A32" s="20" t="s">
        <v>353</v>
      </c>
      <c r="B32" s="21">
        <v>591</v>
      </c>
      <c r="C32" s="22">
        <v>2.3688660000000001</v>
      </c>
      <c r="D32" s="22">
        <v>79.695430999999999</v>
      </c>
      <c r="E32" s="22">
        <v>17.935701999999999</v>
      </c>
    </row>
    <row r="33" spans="1:5" x14ac:dyDescent="0.2">
      <c r="A33" s="9" t="s">
        <v>355</v>
      </c>
      <c r="B33" s="10">
        <v>312</v>
      </c>
      <c r="C33" s="13">
        <v>0.961538</v>
      </c>
      <c r="D33" s="13">
        <v>87.179486999999995</v>
      </c>
      <c r="E33" s="13">
        <v>11.858974</v>
      </c>
    </row>
    <row r="34" spans="1:5" x14ac:dyDescent="0.2">
      <c r="A34" s="20" t="s">
        <v>344</v>
      </c>
      <c r="B34" s="21">
        <v>367</v>
      </c>
      <c r="C34" s="22">
        <v>1.0899179999999999</v>
      </c>
      <c r="D34" s="22">
        <v>79.564032999999995</v>
      </c>
      <c r="E34" s="22">
        <v>19.346049000000001</v>
      </c>
    </row>
    <row r="35" spans="1:5" x14ac:dyDescent="0.2">
      <c r="A35" s="20" t="s">
        <v>345</v>
      </c>
      <c r="B35" s="21">
        <v>302</v>
      </c>
      <c r="C35" s="22">
        <v>1.324503</v>
      </c>
      <c r="D35" s="22">
        <v>76.158940000000001</v>
      </c>
      <c r="E35" s="22">
        <v>22.516556000000001</v>
      </c>
    </row>
    <row r="36" spans="1:5" x14ac:dyDescent="0.2">
      <c r="A36" s="20" t="s">
        <v>346</v>
      </c>
      <c r="B36" s="21">
        <v>233</v>
      </c>
      <c r="C36" s="22">
        <v>1.2875540000000001</v>
      </c>
      <c r="D36" s="22">
        <v>72.532189000000002</v>
      </c>
      <c r="E36" s="22">
        <v>26.180257999999998</v>
      </c>
    </row>
    <row r="37" spans="1:5" x14ac:dyDescent="0.2">
      <c r="A37" s="20" t="s">
        <v>347</v>
      </c>
      <c r="B37" s="21">
        <v>140</v>
      </c>
      <c r="C37" s="22">
        <v>2.1428569999999998</v>
      </c>
      <c r="D37" s="22">
        <v>73.571428999999995</v>
      </c>
      <c r="E37" s="22">
        <v>24.285713999999999</v>
      </c>
    </row>
    <row r="38" spans="1:5" x14ac:dyDescent="0.2">
      <c r="A38" s="20" t="s">
        <v>348</v>
      </c>
      <c r="B38" s="21">
        <v>37</v>
      </c>
      <c r="C38" s="22">
        <v>2.7027030000000001</v>
      </c>
      <c r="D38" s="22">
        <v>70.270269999999996</v>
      </c>
      <c r="E38" s="22">
        <v>27.027027</v>
      </c>
    </row>
    <row r="39" spans="1:5" x14ac:dyDescent="0.2">
      <c r="A39" s="20" t="s">
        <v>349</v>
      </c>
      <c r="B39" s="21">
        <v>9</v>
      </c>
      <c r="C39" s="22">
        <v>0</v>
      </c>
      <c r="D39" s="22">
        <v>100</v>
      </c>
      <c r="E39" s="22">
        <v>0</v>
      </c>
    </row>
    <row r="40" spans="1:5" x14ac:dyDescent="0.2">
      <c r="A40" s="20" t="s">
        <v>350</v>
      </c>
      <c r="B40" s="21">
        <v>679</v>
      </c>
      <c r="C40" s="22">
        <v>1.0309280000000001</v>
      </c>
      <c r="D40" s="22">
        <v>83.063327999999998</v>
      </c>
      <c r="E40" s="22">
        <v>15.905744</v>
      </c>
    </row>
    <row r="41" spans="1:5" x14ac:dyDescent="0.2">
      <c r="A41" s="20" t="s">
        <v>351</v>
      </c>
      <c r="B41" s="21">
        <v>535</v>
      </c>
      <c r="C41" s="22">
        <v>1.308411</v>
      </c>
      <c r="D41" s="22">
        <v>74.579438999999994</v>
      </c>
      <c r="E41" s="22">
        <v>24.11215</v>
      </c>
    </row>
    <row r="42" spans="1:5" x14ac:dyDescent="0.2">
      <c r="A42" s="20" t="s">
        <v>352</v>
      </c>
      <c r="B42" s="21">
        <v>186</v>
      </c>
      <c r="C42" s="22">
        <v>2.1505380000000001</v>
      </c>
      <c r="D42" s="22">
        <v>74.193548000000007</v>
      </c>
      <c r="E42" s="22">
        <v>23.655913999999999</v>
      </c>
    </row>
    <row r="43" spans="1:5" x14ac:dyDescent="0.2">
      <c r="A43" s="20" t="s">
        <v>353</v>
      </c>
      <c r="B43" s="21">
        <v>721</v>
      </c>
      <c r="C43" s="22">
        <v>1.5256590000000001</v>
      </c>
      <c r="D43" s="22">
        <v>74.479889</v>
      </c>
      <c r="E43" s="22">
        <v>23.994451999999999</v>
      </c>
    </row>
    <row r="44" spans="1:5" x14ac:dyDescent="0.2">
      <c r="A44" s="9" t="s">
        <v>356</v>
      </c>
      <c r="B44" s="9"/>
      <c r="C44" s="9"/>
      <c r="D44" s="9"/>
      <c r="E44" s="9"/>
    </row>
    <row r="45" spans="1:5" x14ac:dyDescent="0.2">
      <c r="A45" s="20" t="s">
        <v>357</v>
      </c>
      <c r="B45" s="21">
        <v>138</v>
      </c>
      <c r="C45" s="22">
        <v>4.3478260000000004</v>
      </c>
      <c r="D45" s="22">
        <v>85.507245999999995</v>
      </c>
      <c r="E45" s="22">
        <v>10.144928</v>
      </c>
    </row>
    <row r="46" spans="1:5" x14ac:dyDescent="0.2">
      <c r="A46" s="20" t="s">
        <v>328</v>
      </c>
      <c r="B46" s="21">
        <v>1747</v>
      </c>
      <c r="C46" s="22">
        <v>0.40068700000000002</v>
      </c>
      <c r="D46" s="22">
        <v>83.113910000000004</v>
      </c>
      <c r="E46" s="22">
        <v>16.485403999999999</v>
      </c>
    </row>
    <row r="47" spans="1:5" x14ac:dyDescent="0.2">
      <c r="A47" s="20" t="s">
        <v>329</v>
      </c>
      <c r="B47" s="21">
        <v>191</v>
      </c>
      <c r="C47" s="22">
        <v>6.8062829999999996</v>
      </c>
      <c r="D47" s="22">
        <v>83.246072999999996</v>
      </c>
      <c r="E47" s="22">
        <v>9.9476440000000004</v>
      </c>
    </row>
    <row r="48" spans="1:5" x14ac:dyDescent="0.2">
      <c r="A48" s="20" t="s">
        <v>330</v>
      </c>
      <c r="B48" s="21">
        <v>544</v>
      </c>
      <c r="C48" s="22">
        <v>2.0220590000000001</v>
      </c>
      <c r="D48" s="22">
        <v>75.551471000000006</v>
      </c>
      <c r="E48" s="22">
        <v>22.426470999999999</v>
      </c>
    </row>
    <row r="49" spans="1:5" x14ac:dyDescent="0.2">
      <c r="A49" s="20" t="s">
        <v>358</v>
      </c>
      <c r="B49" s="21">
        <v>57</v>
      </c>
      <c r="C49" s="22">
        <v>3.508772</v>
      </c>
      <c r="D49" s="22">
        <v>63.157895000000003</v>
      </c>
      <c r="E49" s="22">
        <v>33.333333000000003</v>
      </c>
    </row>
    <row r="50" spans="1:5" x14ac:dyDescent="0.2">
      <c r="A50" s="9" t="s">
        <v>359</v>
      </c>
      <c r="B50" s="10">
        <v>89</v>
      </c>
      <c r="C50" s="13">
        <v>6.7415729999999998</v>
      </c>
      <c r="D50" s="13">
        <v>86.516853999999995</v>
      </c>
      <c r="E50" s="13">
        <v>6.7415729999999998</v>
      </c>
    </row>
    <row r="51" spans="1:5" x14ac:dyDescent="0.2">
      <c r="A51" s="20" t="s">
        <v>331</v>
      </c>
      <c r="B51" s="21">
        <v>977</v>
      </c>
      <c r="C51" s="22">
        <v>0.51177099999999998</v>
      </c>
      <c r="D51" s="22">
        <v>85.158648999999997</v>
      </c>
      <c r="E51" s="22">
        <v>14.32958</v>
      </c>
    </row>
    <row r="52" spans="1:5" x14ac:dyDescent="0.2">
      <c r="A52" s="20" t="s">
        <v>332</v>
      </c>
      <c r="B52" s="21">
        <v>73</v>
      </c>
      <c r="C52" s="22">
        <v>6.8493149999999998</v>
      </c>
      <c r="D52" s="22">
        <v>82.191781000000006</v>
      </c>
      <c r="E52" s="22">
        <v>10.958904</v>
      </c>
    </row>
    <row r="53" spans="1:5" x14ac:dyDescent="0.2">
      <c r="A53" s="20" t="s">
        <v>333</v>
      </c>
      <c r="B53" s="21">
        <v>108</v>
      </c>
      <c r="C53" s="22">
        <v>3.7037040000000001</v>
      </c>
      <c r="D53" s="22">
        <v>78.703704000000002</v>
      </c>
      <c r="E53" s="22">
        <v>17.592593000000001</v>
      </c>
    </row>
    <row r="54" spans="1:5" x14ac:dyDescent="0.2">
      <c r="A54" s="20" t="s">
        <v>358</v>
      </c>
      <c r="B54" s="21">
        <v>30</v>
      </c>
      <c r="C54" s="22">
        <v>3.3333330000000001</v>
      </c>
      <c r="D54" s="22">
        <v>70</v>
      </c>
      <c r="E54" s="22">
        <v>26.666667</v>
      </c>
    </row>
    <row r="55" spans="1:5" x14ac:dyDescent="0.2">
      <c r="A55" s="9" t="s">
        <v>360</v>
      </c>
      <c r="B55" s="10">
        <v>49</v>
      </c>
      <c r="C55" s="13">
        <v>0</v>
      </c>
      <c r="D55" s="13">
        <v>83.673468999999997</v>
      </c>
      <c r="E55" s="13">
        <v>16.326530999999999</v>
      </c>
    </row>
    <row r="56" spans="1:5" x14ac:dyDescent="0.2">
      <c r="A56" s="20" t="s">
        <v>331</v>
      </c>
      <c r="B56" s="21">
        <v>770</v>
      </c>
      <c r="C56" s="22">
        <v>0.25974000000000003</v>
      </c>
      <c r="D56" s="22">
        <v>80.519480999999999</v>
      </c>
      <c r="E56" s="22">
        <v>19.220779</v>
      </c>
    </row>
    <row r="57" spans="1:5" x14ac:dyDescent="0.2">
      <c r="A57" s="20" t="s">
        <v>332</v>
      </c>
      <c r="B57" s="21">
        <v>118</v>
      </c>
      <c r="C57" s="22">
        <v>6.7796609999999999</v>
      </c>
      <c r="D57" s="22">
        <v>83.898304999999993</v>
      </c>
      <c r="E57" s="22">
        <v>9.3220340000000004</v>
      </c>
    </row>
    <row r="58" spans="1:5" x14ac:dyDescent="0.2">
      <c r="A58" s="20" t="s">
        <v>333</v>
      </c>
      <c r="B58" s="21">
        <v>436</v>
      </c>
      <c r="C58" s="22">
        <v>1.605505</v>
      </c>
      <c r="D58" s="22">
        <v>74.770641999999995</v>
      </c>
      <c r="E58" s="22">
        <v>23.623853</v>
      </c>
    </row>
    <row r="59" spans="1:5" x14ac:dyDescent="0.2">
      <c r="A59" s="20" t="s">
        <v>358</v>
      </c>
      <c r="B59" s="21">
        <v>27</v>
      </c>
      <c r="C59" s="22">
        <v>3.7037040000000001</v>
      </c>
      <c r="D59" s="22">
        <v>55.555556000000003</v>
      </c>
      <c r="E59" s="22">
        <v>40.740741</v>
      </c>
    </row>
    <row r="60" spans="1:5" x14ac:dyDescent="0.2">
      <c r="A60" s="9" t="s">
        <v>361</v>
      </c>
      <c r="B60" s="9"/>
      <c r="C60" s="9"/>
      <c r="D60" s="9"/>
      <c r="E60" s="9"/>
    </row>
    <row r="61" spans="1:5" x14ac:dyDescent="0.2">
      <c r="A61" s="20" t="s">
        <v>362</v>
      </c>
      <c r="B61" s="21">
        <v>360</v>
      </c>
      <c r="C61" s="22">
        <v>1.388889</v>
      </c>
      <c r="D61" s="22">
        <v>77.222222000000002</v>
      </c>
      <c r="E61" s="22">
        <v>21.388888999999999</v>
      </c>
    </row>
    <row r="62" spans="1:5" x14ac:dyDescent="0.2">
      <c r="A62" s="20" t="s">
        <v>363</v>
      </c>
      <c r="B62" s="21">
        <v>1326</v>
      </c>
      <c r="C62" s="22">
        <v>1.2820510000000001</v>
      </c>
      <c r="D62" s="22">
        <v>81.975866999999994</v>
      </c>
      <c r="E62" s="22">
        <v>16.742080999999999</v>
      </c>
    </row>
    <row r="63" spans="1:5" x14ac:dyDescent="0.2">
      <c r="A63" s="20" t="s">
        <v>364</v>
      </c>
      <c r="B63" s="21">
        <v>649</v>
      </c>
      <c r="C63" s="22">
        <v>0.46224999999999999</v>
      </c>
      <c r="D63" s="22">
        <v>83.204931000000002</v>
      </c>
      <c r="E63" s="22">
        <v>16.332820000000002</v>
      </c>
    </row>
    <row r="64" spans="1:5" x14ac:dyDescent="0.2">
      <c r="A64" s="20" t="s">
        <v>365</v>
      </c>
      <c r="B64" s="21">
        <v>277</v>
      </c>
      <c r="C64" s="22">
        <v>3.9711189999999998</v>
      </c>
      <c r="D64" s="22">
        <v>83.032490999999993</v>
      </c>
      <c r="E64" s="22">
        <v>12.99639</v>
      </c>
    </row>
    <row r="65" spans="1:5" x14ac:dyDescent="0.2">
      <c r="A65" s="20" t="s">
        <v>366</v>
      </c>
      <c r="B65" s="21">
        <v>65</v>
      </c>
      <c r="C65" s="22">
        <v>4.6153849999999998</v>
      </c>
      <c r="D65" s="22">
        <v>63.076923000000001</v>
      </c>
      <c r="E65" s="22">
        <v>32.307692000000003</v>
      </c>
    </row>
    <row r="66" spans="1:5" x14ac:dyDescent="0.2">
      <c r="A66" s="9" t="s">
        <v>367</v>
      </c>
      <c r="B66" s="9"/>
      <c r="C66" s="9"/>
      <c r="D66" s="9"/>
      <c r="E66" s="9"/>
    </row>
    <row r="67" spans="1:5" x14ac:dyDescent="0.2">
      <c r="A67" s="20" t="s">
        <v>368</v>
      </c>
      <c r="B67" s="21">
        <v>537</v>
      </c>
      <c r="C67" s="22">
        <v>5.2141529999999996</v>
      </c>
      <c r="D67" s="22">
        <v>79.143388999999999</v>
      </c>
      <c r="E67" s="22">
        <v>15.642458</v>
      </c>
    </row>
    <row r="68" spans="1:5" x14ac:dyDescent="0.2">
      <c r="A68" s="20" t="s">
        <v>180</v>
      </c>
      <c r="B68" s="21">
        <v>1667</v>
      </c>
      <c r="C68" s="22">
        <v>0.239952</v>
      </c>
      <c r="D68" s="22">
        <v>83.383323000000004</v>
      </c>
      <c r="E68" s="22">
        <v>16.376725</v>
      </c>
    </row>
    <row r="69" spans="1:5" x14ac:dyDescent="0.2">
      <c r="A69" s="20" t="s">
        <v>369</v>
      </c>
      <c r="B69" s="21">
        <v>99</v>
      </c>
      <c r="C69" s="22">
        <v>0</v>
      </c>
      <c r="D69" s="22">
        <v>86.868686999999994</v>
      </c>
      <c r="E69" s="22">
        <v>13.131313</v>
      </c>
    </row>
    <row r="70" spans="1:5" x14ac:dyDescent="0.2">
      <c r="A70" s="20" t="s">
        <v>370</v>
      </c>
      <c r="B70" s="21">
        <v>819</v>
      </c>
      <c r="C70" s="22">
        <v>0.36630000000000001</v>
      </c>
      <c r="D70" s="22">
        <v>82.661783</v>
      </c>
      <c r="E70" s="22">
        <v>16.971917000000001</v>
      </c>
    </row>
    <row r="71" spans="1:5" x14ac:dyDescent="0.2">
      <c r="A71" s="20" t="s">
        <v>371</v>
      </c>
      <c r="B71" s="21">
        <v>87</v>
      </c>
      <c r="C71" s="22">
        <v>3.4482759999999999</v>
      </c>
      <c r="D71" s="22">
        <v>81.609195</v>
      </c>
      <c r="E71" s="22">
        <v>14.942529</v>
      </c>
    </row>
    <row r="72" spans="1:5" x14ac:dyDescent="0.2">
      <c r="A72" s="20" t="s">
        <v>366</v>
      </c>
      <c r="B72" s="21">
        <v>55</v>
      </c>
      <c r="C72" s="22">
        <v>1.818182</v>
      </c>
      <c r="D72" s="22">
        <v>67.272727000000003</v>
      </c>
      <c r="E72" s="22">
        <v>30.909091</v>
      </c>
    </row>
    <row r="73" spans="1:5" x14ac:dyDescent="0.2">
      <c r="A73" s="9" t="s">
        <v>372</v>
      </c>
      <c r="B73" s="9"/>
      <c r="C73" s="9"/>
      <c r="D73" s="9"/>
      <c r="E73" s="9"/>
    </row>
    <row r="74" spans="1:5" x14ac:dyDescent="0.2">
      <c r="A74" s="20" t="s">
        <v>373</v>
      </c>
      <c r="B74" s="21">
        <v>537</v>
      </c>
      <c r="C74" s="22">
        <v>5.2141529999999996</v>
      </c>
      <c r="D74" s="22">
        <v>79.143388999999999</v>
      </c>
      <c r="E74" s="22">
        <v>15.642458</v>
      </c>
    </row>
    <row r="75" spans="1:5" x14ac:dyDescent="0.2">
      <c r="A75" s="20" t="s">
        <v>374</v>
      </c>
      <c r="B75" s="21">
        <v>1329</v>
      </c>
      <c r="C75" s="22">
        <v>0.60195600000000005</v>
      </c>
      <c r="D75" s="22">
        <v>81.188863999999995</v>
      </c>
      <c r="E75" s="22">
        <v>18.20918</v>
      </c>
    </row>
    <row r="76" spans="1:5" x14ac:dyDescent="0.2">
      <c r="A76" s="20" t="s">
        <v>375</v>
      </c>
      <c r="B76" s="21">
        <v>406</v>
      </c>
      <c r="C76" s="22">
        <v>0</v>
      </c>
      <c r="D76" s="22">
        <v>87.438423999999998</v>
      </c>
      <c r="E76" s="22">
        <v>12.561576000000001</v>
      </c>
    </row>
    <row r="77" spans="1:5" x14ac:dyDescent="0.2">
      <c r="A77" s="20" t="s">
        <v>376</v>
      </c>
      <c r="B77" s="21">
        <v>152</v>
      </c>
      <c r="C77" s="22">
        <v>0</v>
      </c>
      <c r="D77" s="22">
        <v>80.921053000000001</v>
      </c>
      <c r="E77" s="22">
        <v>19.078946999999999</v>
      </c>
    </row>
    <row r="78" spans="1:5" x14ac:dyDescent="0.2">
      <c r="A78" s="20" t="s">
        <v>377</v>
      </c>
      <c r="B78" s="21">
        <v>88</v>
      </c>
      <c r="C78" s="22">
        <v>0</v>
      </c>
      <c r="D78" s="22">
        <v>77.272727000000003</v>
      </c>
      <c r="E78" s="22">
        <v>22.727273</v>
      </c>
    </row>
    <row r="79" spans="1:5" x14ac:dyDescent="0.2">
      <c r="A79" s="20" t="s">
        <v>378</v>
      </c>
      <c r="B79" s="21">
        <v>84</v>
      </c>
      <c r="C79" s="22">
        <v>2.3809520000000002</v>
      </c>
      <c r="D79" s="22">
        <v>80.952381000000003</v>
      </c>
      <c r="E79" s="22">
        <v>16.666667</v>
      </c>
    </row>
    <row r="80" spans="1:5" x14ac:dyDescent="0.2">
      <c r="A80" s="20" t="s">
        <v>366</v>
      </c>
      <c r="B80" s="21">
        <v>81</v>
      </c>
      <c r="C80" s="22">
        <v>1.2345680000000001</v>
      </c>
      <c r="D80" s="22">
        <v>71.604938000000004</v>
      </c>
      <c r="E80" s="22">
        <v>27.160494</v>
      </c>
    </row>
    <row r="81" spans="1:5" x14ac:dyDescent="0.2">
      <c r="A81" s="9" t="s">
        <v>379</v>
      </c>
      <c r="B81" s="9"/>
      <c r="C81" s="9"/>
      <c r="D81" s="9"/>
      <c r="E81" s="9"/>
    </row>
    <row r="82" spans="1:5" x14ac:dyDescent="0.2">
      <c r="A82" s="20" t="s">
        <v>380</v>
      </c>
      <c r="B82" s="21">
        <v>788</v>
      </c>
      <c r="C82" s="22">
        <v>0.76142100000000001</v>
      </c>
      <c r="D82" s="22">
        <v>84.390862999999996</v>
      </c>
      <c r="E82" s="22">
        <v>14.847716</v>
      </c>
    </row>
    <row r="83" spans="1:5" x14ac:dyDescent="0.2">
      <c r="A83" s="20" t="s">
        <v>381</v>
      </c>
      <c r="B83" s="21">
        <v>1824</v>
      </c>
      <c r="C83" s="22">
        <v>1.754386</v>
      </c>
      <c r="D83" s="22">
        <v>80.317982000000001</v>
      </c>
      <c r="E83" s="22">
        <v>17.927631999999999</v>
      </c>
    </row>
    <row r="84" spans="1:5" x14ac:dyDescent="0.2">
      <c r="A84" s="20" t="s">
        <v>366</v>
      </c>
      <c r="B84" s="21">
        <v>65</v>
      </c>
      <c r="C84" s="22">
        <v>1.538462</v>
      </c>
      <c r="D84" s="22">
        <v>70.769231000000005</v>
      </c>
      <c r="E84" s="22">
        <v>27.692308000000001</v>
      </c>
    </row>
    <row r="85" spans="1:5" x14ac:dyDescent="0.2">
      <c r="A85" s="9" t="s">
        <v>382</v>
      </c>
      <c r="B85" s="9"/>
      <c r="C85" s="9"/>
      <c r="D85" s="9"/>
      <c r="E85" s="9"/>
    </row>
    <row r="86" spans="1:5" x14ac:dyDescent="0.2">
      <c r="A86" s="20" t="s">
        <v>383</v>
      </c>
      <c r="B86" s="21">
        <v>393</v>
      </c>
      <c r="C86" s="22">
        <v>1.272265</v>
      </c>
      <c r="D86" s="22">
        <v>86.768448000000006</v>
      </c>
      <c r="E86" s="22">
        <v>11.959288000000001</v>
      </c>
    </row>
    <row r="87" spans="1:5" x14ac:dyDescent="0.2">
      <c r="A87" s="20" t="s">
        <v>181</v>
      </c>
      <c r="B87" s="21">
        <v>1944</v>
      </c>
      <c r="C87" s="22">
        <v>0.97736599999999996</v>
      </c>
      <c r="D87" s="22">
        <v>81.532921999999999</v>
      </c>
      <c r="E87" s="22">
        <v>17.489712000000001</v>
      </c>
    </row>
    <row r="88" spans="1:5" x14ac:dyDescent="0.2">
      <c r="A88" s="20" t="s">
        <v>182</v>
      </c>
      <c r="B88" s="21">
        <v>38</v>
      </c>
      <c r="C88" s="22">
        <v>2.6315789999999999</v>
      </c>
      <c r="D88" s="22">
        <v>92.105262999999994</v>
      </c>
      <c r="E88" s="22">
        <v>5.2631579999999998</v>
      </c>
    </row>
    <row r="89" spans="1:5" x14ac:dyDescent="0.2">
      <c r="A89" s="20" t="s">
        <v>384</v>
      </c>
      <c r="B89" s="21">
        <v>36</v>
      </c>
      <c r="C89" s="22">
        <v>0</v>
      </c>
      <c r="D89" s="22">
        <v>66.666667000000004</v>
      </c>
      <c r="E89" s="22">
        <v>33.333333000000003</v>
      </c>
    </row>
    <row r="90" spans="1:5" x14ac:dyDescent="0.2">
      <c r="A90" s="20" t="s">
        <v>183</v>
      </c>
      <c r="B90" s="21">
        <v>53</v>
      </c>
      <c r="C90" s="22">
        <v>0</v>
      </c>
      <c r="D90" s="22">
        <v>75.471698000000004</v>
      </c>
      <c r="E90" s="22">
        <v>24.528302</v>
      </c>
    </row>
    <row r="91" spans="1:5" x14ac:dyDescent="0.2">
      <c r="A91" s="20" t="s">
        <v>385</v>
      </c>
      <c r="B91" s="21">
        <v>22</v>
      </c>
      <c r="C91" s="22">
        <v>9.0909089999999999</v>
      </c>
      <c r="D91" s="22">
        <v>77.272727000000003</v>
      </c>
      <c r="E91" s="22">
        <v>13.636364</v>
      </c>
    </row>
    <row r="92" spans="1:5" x14ac:dyDescent="0.2">
      <c r="A92" s="20" t="s">
        <v>386</v>
      </c>
      <c r="B92" s="21">
        <v>32</v>
      </c>
      <c r="C92" s="22">
        <v>25</v>
      </c>
      <c r="D92" s="22">
        <v>68.75</v>
      </c>
      <c r="E92" s="22">
        <v>6.25</v>
      </c>
    </row>
    <row r="93" spans="1:5" x14ac:dyDescent="0.2">
      <c r="A93" s="20" t="s">
        <v>387</v>
      </c>
      <c r="B93" s="21">
        <v>9</v>
      </c>
      <c r="C93" s="22">
        <v>11.111110999999999</v>
      </c>
      <c r="D93" s="22">
        <v>88.888889000000006</v>
      </c>
      <c r="E93" s="22">
        <v>0</v>
      </c>
    </row>
    <row r="94" spans="1:5" x14ac:dyDescent="0.2">
      <c r="A94" s="20" t="s">
        <v>366</v>
      </c>
      <c r="B94" s="21">
        <v>150</v>
      </c>
      <c r="C94" s="22">
        <v>2</v>
      </c>
      <c r="D94" s="22">
        <v>69.333332999999996</v>
      </c>
      <c r="E94" s="22">
        <v>28.666667</v>
      </c>
    </row>
    <row r="95" spans="1:5" x14ac:dyDescent="0.2">
      <c r="A95" s="9" t="s">
        <v>388</v>
      </c>
      <c r="B95" s="9"/>
      <c r="C95" s="9"/>
      <c r="D95" s="9"/>
      <c r="E95" s="9"/>
    </row>
    <row r="96" spans="1:5" x14ac:dyDescent="0.2">
      <c r="A96" s="20" t="s">
        <v>184</v>
      </c>
      <c r="B96" s="21">
        <v>54</v>
      </c>
      <c r="C96" s="22">
        <v>7.4074070000000001</v>
      </c>
      <c r="D96" s="22">
        <v>81.481481000000002</v>
      </c>
      <c r="E96" s="22">
        <v>11.111110999999999</v>
      </c>
    </row>
    <row r="97" spans="1:5" x14ac:dyDescent="0.2">
      <c r="A97" s="20" t="s">
        <v>185</v>
      </c>
      <c r="B97" s="21">
        <v>196</v>
      </c>
      <c r="C97" s="22">
        <v>5.6122449999999997</v>
      </c>
      <c r="D97" s="22">
        <v>73.469387999999995</v>
      </c>
      <c r="E97" s="22">
        <v>20.918367</v>
      </c>
    </row>
    <row r="98" spans="1:5" x14ac:dyDescent="0.2">
      <c r="A98" s="20" t="s">
        <v>186</v>
      </c>
      <c r="B98" s="21">
        <v>310</v>
      </c>
      <c r="C98" s="22">
        <v>0.96774199999999999</v>
      </c>
      <c r="D98" s="22">
        <v>82.258065000000002</v>
      </c>
      <c r="E98" s="22">
        <v>16.774194000000001</v>
      </c>
    </row>
    <row r="99" spans="1:5" x14ac:dyDescent="0.2">
      <c r="A99" s="20" t="s">
        <v>187</v>
      </c>
      <c r="B99" s="21">
        <v>385</v>
      </c>
      <c r="C99" s="22">
        <v>1.5584420000000001</v>
      </c>
      <c r="D99" s="22">
        <v>80.779221000000007</v>
      </c>
      <c r="E99" s="22">
        <v>17.662337999999998</v>
      </c>
    </row>
    <row r="100" spans="1:5" x14ac:dyDescent="0.2">
      <c r="A100" s="20" t="s">
        <v>188</v>
      </c>
      <c r="B100" s="21">
        <v>361</v>
      </c>
      <c r="C100" s="22">
        <v>0</v>
      </c>
      <c r="D100" s="22">
        <v>82.271467999999999</v>
      </c>
      <c r="E100" s="22">
        <v>17.728532000000001</v>
      </c>
    </row>
    <row r="101" spans="1:5" x14ac:dyDescent="0.2">
      <c r="A101" s="20" t="s">
        <v>189</v>
      </c>
      <c r="B101" s="21">
        <v>315</v>
      </c>
      <c r="C101" s="22">
        <v>0.31746000000000002</v>
      </c>
      <c r="D101" s="22">
        <v>86.666667000000004</v>
      </c>
      <c r="E101" s="22">
        <v>13.015872999999999</v>
      </c>
    </row>
    <row r="102" spans="1:5" x14ac:dyDescent="0.2">
      <c r="A102" s="20" t="s">
        <v>190</v>
      </c>
      <c r="B102" s="21">
        <v>364</v>
      </c>
      <c r="C102" s="22">
        <v>0.274725</v>
      </c>
      <c r="D102" s="22">
        <v>83.241758000000004</v>
      </c>
      <c r="E102" s="22">
        <v>16.483516000000002</v>
      </c>
    </row>
    <row r="103" spans="1:5" x14ac:dyDescent="0.2">
      <c r="A103" s="20" t="s">
        <v>191</v>
      </c>
      <c r="B103" s="21">
        <v>267</v>
      </c>
      <c r="C103" s="22">
        <v>0</v>
      </c>
      <c r="D103" s="22">
        <v>85.018726999999998</v>
      </c>
      <c r="E103" s="22">
        <v>14.981273</v>
      </c>
    </row>
    <row r="104" spans="1:5" x14ac:dyDescent="0.2">
      <c r="A104" s="20" t="s">
        <v>192</v>
      </c>
      <c r="B104" s="21">
        <v>90</v>
      </c>
      <c r="C104" s="22">
        <v>0</v>
      </c>
      <c r="D104" s="22">
        <v>86.666667000000004</v>
      </c>
      <c r="E104" s="22">
        <v>13.333333</v>
      </c>
    </row>
    <row r="105" spans="1:5" x14ac:dyDescent="0.2">
      <c r="A105" s="20" t="s">
        <v>193</v>
      </c>
      <c r="B105" s="21">
        <v>94</v>
      </c>
      <c r="C105" s="22">
        <v>0</v>
      </c>
      <c r="D105" s="22">
        <v>87.234043</v>
      </c>
      <c r="E105" s="22">
        <v>12.765957</v>
      </c>
    </row>
    <row r="106" spans="1:5" x14ac:dyDescent="0.2">
      <c r="A106" s="20" t="s">
        <v>389</v>
      </c>
      <c r="B106" s="21">
        <v>47</v>
      </c>
      <c r="C106" s="22">
        <v>14.893617000000001</v>
      </c>
      <c r="D106" s="22">
        <v>82.978723000000002</v>
      </c>
      <c r="E106" s="22">
        <v>2.1276600000000001</v>
      </c>
    </row>
    <row r="107" spans="1:5" x14ac:dyDescent="0.2">
      <c r="A107" s="20" t="s">
        <v>366</v>
      </c>
      <c r="B107" s="21">
        <v>194</v>
      </c>
      <c r="C107" s="22">
        <v>3.092784</v>
      </c>
      <c r="D107" s="22">
        <v>63.402062000000001</v>
      </c>
      <c r="E107" s="22">
        <v>33.505155000000002</v>
      </c>
    </row>
    <row r="108" spans="1:5" x14ac:dyDescent="0.2">
      <c r="A108" s="9" t="s">
        <v>390</v>
      </c>
      <c r="B108" s="9"/>
      <c r="C108" s="9"/>
      <c r="D108" s="9"/>
      <c r="E108" s="9"/>
    </row>
    <row r="109" spans="1:5" x14ac:dyDescent="0.2">
      <c r="A109" s="20" t="s">
        <v>391</v>
      </c>
      <c r="B109" s="21">
        <v>633</v>
      </c>
      <c r="C109" s="22">
        <v>2.053712</v>
      </c>
      <c r="D109" s="22">
        <v>85.308057000000005</v>
      </c>
      <c r="E109" s="22">
        <v>12.638230999999999</v>
      </c>
    </row>
    <row r="110" spans="1:5" x14ac:dyDescent="0.2">
      <c r="A110" s="20" t="s">
        <v>392</v>
      </c>
      <c r="B110" s="21">
        <v>1123</v>
      </c>
      <c r="C110" s="22">
        <v>1.424755</v>
      </c>
      <c r="D110" s="22">
        <v>79.341050999999993</v>
      </c>
      <c r="E110" s="22">
        <v>19.234193999999999</v>
      </c>
    </row>
    <row r="111" spans="1:5" x14ac:dyDescent="0.2">
      <c r="A111" s="20" t="s">
        <v>393</v>
      </c>
      <c r="B111" s="21">
        <v>660</v>
      </c>
      <c r="C111" s="22">
        <v>1.212121</v>
      </c>
      <c r="D111" s="22">
        <v>80.151515000000003</v>
      </c>
      <c r="E111" s="22">
        <v>18.636364</v>
      </c>
    </row>
    <row r="112" spans="1:5" x14ac:dyDescent="0.2">
      <c r="A112" s="20" t="s">
        <v>394</v>
      </c>
      <c r="B112" s="21">
        <v>261</v>
      </c>
      <c r="C112" s="22">
        <v>0.76628399999999997</v>
      </c>
      <c r="D112" s="22">
        <v>82.758621000000005</v>
      </c>
      <c r="E112" s="22">
        <v>16.475096000000001</v>
      </c>
    </row>
    <row r="113" spans="1:5" x14ac:dyDescent="0.2">
      <c r="A113" s="9" t="s">
        <v>395</v>
      </c>
      <c r="B113" s="9"/>
      <c r="C113" s="9"/>
      <c r="D113" s="9"/>
      <c r="E113" s="9"/>
    </row>
    <row r="114" spans="1:5" x14ac:dyDescent="0.2">
      <c r="A114" s="20" t="s">
        <v>396</v>
      </c>
      <c r="B114" s="21">
        <v>329</v>
      </c>
      <c r="C114" s="22">
        <v>1.215805</v>
      </c>
      <c r="D114" s="22">
        <v>82.674772000000004</v>
      </c>
      <c r="E114" s="22">
        <v>16.109421999999999</v>
      </c>
    </row>
    <row r="115" spans="1:5" x14ac:dyDescent="0.2">
      <c r="A115" s="20" t="s">
        <v>397</v>
      </c>
      <c r="B115" s="21">
        <v>828</v>
      </c>
      <c r="C115" s="22">
        <v>2.1739130000000002</v>
      </c>
      <c r="D115" s="22">
        <v>83.091786999999997</v>
      </c>
      <c r="E115" s="22">
        <v>14.734299999999999</v>
      </c>
    </row>
    <row r="116" spans="1:5" x14ac:dyDescent="0.2">
      <c r="A116" s="20" t="s">
        <v>879</v>
      </c>
      <c r="B116" s="21">
        <v>499</v>
      </c>
      <c r="C116" s="22">
        <v>1.0020039999999999</v>
      </c>
      <c r="D116" s="22">
        <v>78.957915999999997</v>
      </c>
      <c r="E116" s="22">
        <v>20.04008</v>
      </c>
    </row>
    <row r="117" spans="1:5" x14ac:dyDescent="0.2">
      <c r="A117" s="20" t="s">
        <v>398</v>
      </c>
      <c r="B117" s="21">
        <v>468</v>
      </c>
      <c r="C117" s="22">
        <v>1.9230769999999999</v>
      </c>
      <c r="D117" s="22">
        <v>81.196580999999995</v>
      </c>
      <c r="E117" s="22">
        <v>16.880341999999999</v>
      </c>
    </row>
    <row r="118" spans="1:5" x14ac:dyDescent="0.2">
      <c r="A118" s="20" t="s">
        <v>399</v>
      </c>
      <c r="B118" s="21">
        <v>257</v>
      </c>
      <c r="C118" s="22">
        <v>0.38910499999999998</v>
      </c>
      <c r="D118" s="22">
        <v>81.712062000000003</v>
      </c>
      <c r="E118" s="22">
        <v>17.898833</v>
      </c>
    </row>
    <row r="119" spans="1:5" x14ac:dyDescent="0.2">
      <c r="A119" s="20" t="s">
        <v>400</v>
      </c>
      <c r="B119" s="21">
        <v>296</v>
      </c>
      <c r="C119" s="22">
        <v>0.67567600000000005</v>
      </c>
      <c r="D119" s="22">
        <v>78.378377999999998</v>
      </c>
      <c r="E119" s="22">
        <v>20.945945999999999</v>
      </c>
    </row>
    <row r="120" spans="1:5" x14ac:dyDescent="0.2">
      <c r="A120" s="9" t="s">
        <v>401</v>
      </c>
      <c r="B120" s="9"/>
      <c r="C120" s="9"/>
      <c r="D120" s="9"/>
      <c r="E120" s="9"/>
    </row>
    <row r="121" spans="1:5" x14ac:dyDescent="0.2">
      <c r="A121" s="20" t="s">
        <v>878</v>
      </c>
      <c r="B121" s="21">
        <v>116</v>
      </c>
      <c r="C121" s="22">
        <v>0.86206899999999997</v>
      </c>
      <c r="D121" s="22">
        <v>88.793103000000002</v>
      </c>
      <c r="E121" s="22">
        <v>10.344828</v>
      </c>
    </row>
    <row r="122" spans="1:5" x14ac:dyDescent="0.2">
      <c r="A122" s="20" t="s">
        <v>402</v>
      </c>
      <c r="B122" s="21">
        <v>213</v>
      </c>
      <c r="C122" s="22">
        <v>1.4084509999999999</v>
      </c>
      <c r="D122" s="22">
        <v>79.342723000000007</v>
      </c>
      <c r="E122" s="22">
        <v>19.248826000000001</v>
      </c>
    </row>
    <row r="123" spans="1:5" x14ac:dyDescent="0.2">
      <c r="A123" s="20" t="s">
        <v>397</v>
      </c>
      <c r="B123" s="21">
        <v>828</v>
      </c>
      <c r="C123" s="22">
        <v>2.1739130000000002</v>
      </c>
      <c r="D123" s="22">
        <v>83.091786999999997</v>
      </c>
      <c r="E123" s="22">
        <v>14.734299999999999</v>
      </c>
    </row>
    <row r="124" spans="1:5" x14ac:dyDescent="0.2">
      <c r="A124" s="20" t="s">
        <v>403</v>
      </c>
      <c r="B124" s="21">
        <v>133</v>
      </c>
      <c r="C124" s="22">
        <v>0</v>
      </c>
      <c r="D124" s="22">
        <v>81.203007999999997</v>
      </c>
      <c r="E124" s="22">
        <v>18.796991999999999</v>
      </c>
    </row>
    <row r="125" spans="1:5" x14ac:dyDescent="0.2">
      <c r="A125" s="20" t="s">
        <v>404</v>
      </c>
      <c r="B125" s="21">
        <v>120</v>
      </c>
      <c r="C125" s="22">
        <v>1.6666669999999999</v>
      </c>
      <c r="D125" s="22">
        <v>73.333332999999996</v>
      </c>
      <c r="E125" s="22">
        <v>25</v>
      </c>
    </row>
    <row r="126" spans="1:5" x14ac:dyDescent="0.2">
      <c r="A126" s="20" t="s">
        <v>405</v>
      </c>
      <c r="B126" s="21">
        <v>246</v>
      </c>
      <c r="C126" s="22">
        <v>1.2195119999999999</v>
      </c>
      <c r="D126" s="22">
        <v>80.487804999999994</v>
      </c>
      <c r="E126" s="22">
        <v>18.292683</v>
      </c>
    </row>
    <row r="127" spans="1:5" x14ac:dyDescent="0.2">
      <c r="A127" s="20" t="s">
        <v>398</v>
      </c>
      <c r="B127" s="21">
        <v>468</v>
      </c>
      <c r="C127" s="22">
        <v>1.9230769999999999</v>
      </c>
      <c r="D127" s="22">
        <v>81.196580999999995</v>
      </c>
      <c r="E127" s="22">
        <v>16.880341999999999</v>
      </c>
    </row>
    <row r="128" spans="1:5" x14ac:dyDescent="0.2">
      <c r="A128" s="20" t="s">
        <v>406</v>
      </c>
      <c r="B128" s="21">
        <v>180</v>
      </c>
      <c r="C128" s="22">
        <v>0.55555600000000005</v>
      </c>
      <c r="D128" s="22">
        <v>79.444444000000004</v>
      </c>
      <c r="E128" s="22">
        <v>20</v>
      </c>
    </row>
    <row r="129" spans="1:5" x14ac:dyDescent="0.2">
      <c r="A129" s="20" t="s">
        <v>407</v>
      </c>
      <c r="B129" s="21">
        <v>77</v>
      </c>
      <c r="C129" s="22">
        <v>0</v>
      </c>
      <c r="D129" s="22">
        <v>87.012986999999995</v>
      </c>
      <c r="E129" s="22">
        <v>12.987012999999999</v>
      </c>
    </row>
    <row r="130" spans="1:5" x14ac:dyDescent="0.2">
      <c r="A130" s="33" t="s">
        <v>400</v>
      </c>
      <c r="B130" s="34">
        <v>296</v>
      </c>
      <c r="C130" s="35">
        <v>0.67567600000000005</v>
      </c>
      <c r="D130" s="35">
        <v>78.378377999999998</v>
      </c>
      <c r="E130" s="35">
        <v>20.945945999999999</v>
      </c>
    </row>
  </sheetData>
  <phoneticPr fontId="2"/>
  <pageMargins left="0.75" right="0.75" top="1" bottom="1" header="0.5" footer="0.5"/>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D786B-CC6B-46DD-9A64-FD979F6FCC62}">
  <dimension ref="A1:G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7" x14ac:dyDescent="0.2">
      <c r="A1" s="11" t="s">
        <v>3</v>
      </c>
      <c r="B1" s="7"/>
    </row>
    <row r="2" spans="1:7" x14ac:dyDescent="0.2">
      <c r="A2" s="15" t="str">
        <f xml:space="preserve"> HYPERLINK("#'目次'!B40","[34]")</f>
        <v>[34]</v>
      </c>
      <c r="B2" s="23" t="s">
        <v>334</v>
      </c>
    </row>
    <row r="3" spans="1:7" x14ac:dyDescent="0.2">
      <c r="A3" s="7" t="s">
        <v>3</v>
      </c>
      <c r="B3" s="8" t="s">
        <v>45</v>
      </c>
    </row>
    <row r="4" spans="1:7" x14ac:dyDescent="0.2">
      <c r="A4" s="7" t="s">
        <v>3</v>
      </c>
      <c r="B4" s="8" t="s">
        <v>44</v>
      </c>
    </row>
    <row r="5" spans="1:7" x14ac:dyDescent="0.2">
      <c r="A5" s="7" t="s">
        <v>3</v>
      </c>
      <c r="B5" s="8" t="s">
        <v>43</v>
      </c>
    </row>
    <row r="6" spans="1:7" s="18" customFormat="1" ht="50.4" x14ac:dyDescent="0.2">
      <c r="A6" s="16" t="s">
        <v>3</v>
      </c>
      <c r="B6" s="17" t="s">
        <v>335</v>
      </c>
      <c r="C6" s="17" t="s">
        <v>507</v>
      </c>
      <c r="D6" s="17" t="s">
        <v>508</v>
      </c>
      <c r="E6" s="17" t="s">
        <v>509</v>
      </c>
      <c r="F6" s="17" t="s">
        <v>387</v>
      </c>
      <c r="G6" s="17" t="s">
        <v>366</v>
      </c>
    </row>
    <row r="7" spans="1:7" x14ac:dyDescent="0.2">
      <c r="A7" s="19" t="s">
        <v>338</v>
      </c>
      <c r="B7" s="10">
        <v>39</v>
      </c>
      <c r="C7" s="13">
        <v>61.538462000000003</v>
      </c>
      <c r="D7" s="13">
        <v>28.205127999999998</v>
      </c>
      <c r="E7" s="13">
        <v>20.512820999999999</v>
      </c>
      <c r="F7" s="13">
        <v>25.641026</v>
      </c>
      <c r="G7" s="13">
        <v>2.5641029999999998</v>
      </c>
    </row>
    <row r="8" spans="1:7" x14ac:dyDescent="0.2">
      <c r="A8" s="9" t="s">
        <v>339</v>
      </c>
      <c r="B8" s="9"/>
      <c r="C8" s="9"/>
      <c r="D8" s="9"/>
      <c r="E8" s="9"/>
      <c r="F8" s="9"/>
      <c r="G8" s="9"/>
    </row>
    <row r="9" spans="1:7" x14ac:dyDescent="0.2">
      <c r="A9" s="20" t="s">
        <v>340</v>
      </c>
      <c r="B9" s="21">
        <v>21</v>
      </c>
      <c r="C9" s="22">
        <v>47.619047999999999</v>
      </c>
      <c r="D9" s="22">
        <v>33.333333000000003</v>
      </c>
      <c r="E9" s="22">
        <v>19.047619000000001</v>
      </c>
      <c r="F9" s="22">
        <v>33.333333000000003</v>
      </c>
      <c r="G9" s="22">
        <v>4.7619049999999996</v>
      </c>
    </row>
    <row r="10" spans="1:7" x14ac:dyDescent="0.2">
      <c r="A10" s="20" t="s">
        <v>341</v>
      </c>
      <c r="B10" s="21">
        <v>18</v>
      </c>
      <c r="C10" s="22">
        <v>77.777777999999998</v>
      </c>
      <c r="D10" s="22">
        <v>22.222221999999999</v>
      </c>
      <c r="E10" s="22">
        <v>22.222221999999999</v>
      </c>
      <c r="F10" s="22">
        <v>16.666667</v>
      </c>
      <c r="G10" s="22">
        <v>0</v>
      </c>
    </row>
    <row r="11" spans="1:7" x14ac:dyDescent="0.2">
      <c r="A11" s="9" t="s">
        <v>342</v>
      </c>
      <c r="B11" s="9"/>
      <c r="C11" s="9"/>
      <c r="D11" s="9"/>
      <c r="E11" s="9"/>
      <c r="F11" s="9"/>
      <c r="G11" s="9"/>
    </row>
    <row r="12" spans="1:7" x14ac:dyDescent="0.2">
      <c r="A12" s="20" t="s">
        <v>343</v>
      </c>
      <c r="B12" s="21">
        <v>7</v>
      </c>
      <c r="C12" s="22">
        <v>100</v>
      </c>
      <c r="D12" s="22">
        <v>42.857143000000001</v>
      </c>
      <c r="E12" s="22">
        <v>28.571428999999998</v>
      </c>
      <c r="F12" s="22">
        <v>0</v>
      </c>
      <c r="G12" s="22">
        <v>0</v>
      </c>
    </row>
    <row r="13" spans="1:7" x14ac:dyDescent="0.2">
      <c r="A13" s="20" t="s">
        <v>344</v>
      </c>
      <c r="B13" s="21">
        <v>7</v>
      </c>
      <c r="C13" s="22">
        <v>57.142856999999999</v>
      </c>
      <c r="D13" s="22">
        <v>28.571428999999998</v>
      </c>
      <c r="E13" s="22">
        <v>42.857143000000001</v>
      </c>
      <c r="F13" s="22">
        <v>14.285714</v>
      </c>
      <c r="G13" s="22">
        <v>0</v>
      </c>
    </row>
    <row r="14" spans="1:7" x14ac:dyDescent="0.2">
      <c r="A14" s="20" t="s">
        <v>345</v>
      </c>
      <c r="B14" s="21">
        <v>12</v>
      </c>
      <c r="C14" s="22">
        <v>58.333333000000003</v>
      </c>
      <c r="D14" s="22">
        <v>25</v>
      </c>
      <c r="E14" s="22">
        <v>16.666667</v>
      </c>
      <c r="F14" s="22">
        <v>33.333333000000003</v>
      </c>
      <c r="G14" s="22">
        <v>0</v>
      </c>
    </row>
    <row r="15" spans="1:7" x14ac:dyDescent="0.2">
      <c r="A15" s="20" t="s">
        <v>346</v>
      </c>
      <c r="B15" s="21">
        <v>8</v>
      </c>
      <c r="C15" s="22">
        <v>25</v>
      </c>
      <c r="D15" s="22">
        <v>0</v>
      </c>
      <c r="E15" s="22">
        <v>0</v>
      </c>
      <c r="F15" s="22">
        <v>62.5</v>
      </c>
      <c r="G15" s="22">
        <v>12.5</v>
      </c>
    </row>
    <row r="16" spans="1:7" x14ac:dyDescent="0.2">
      <c r="A16" s="20" t="s">
        <v>347</v>
      </c>
      <c r="B16" s="21">
        <v>4</v>
      </c>
      <c r="C16" s="22">
        <v>75</v>
      </c>
      <c r="D16" s="22">
        <v>50</v>
      </c>
      <c r="E16" s="22">
        <v>25</v>
      </c>
      <c r="F16" s="22">
        <v>0</v>
      </c>
      <c r="G16" s="22">
        <v>0</v>
      </c>
    </row>
    <row r="17" spans="1:7" x14ac:dyDescent="0.2">
      <c r="A17" s="20" t="s">
        <v>348</v>
      </c>
      <c r="B17" s="21">
        <v>1</v>
      </c>
      <c r="C17" s="22">
        <v>100</v>
      </c>
      <c r="D17" s="22">
        <v>100</v>
      </c>
      <c r="E17" s="22">
        <v>0</v>
      </c>
      <c r="F17" s="22">
        <v>0</v>
      </c>
      <c r="G17" s="22">
        <v>0</v>
      </c>
    </row>
    <row r="18" spans="1:7" x14ac:dyDescent="0.2">
      <c r="A18" s="20" t="s">
        <v>349</v>
      </c>
      <c r="B18" s="21">
        <v>0</v>
      </c>
      <c r="C18" s="22">
        <v>0</v>
      </c>
      <c r="D18" s="22">
        <v>0</v>
      </c>
      <c r="E18" s="22">
        <v>0</v>
      </c>
      <c r="F18" s="22">
        <v>0</v>
      </c>
      <c r="G18" s="22">
        <v>0</v>
      </c>
    </row>
    <row r="19" spans="1:7" x14ac:dyDescent="0.2">
      <c r="A19" s="20" t="s">
        <v>350</v>
      </c>
      <c r="B19" s="21">
        <v>14</v>
      </c>
      <c r="C19" s="22">
        <v>78.571428999999995</v>
      </c>
      <c r="D19" s="22">
        <v>35.714286000000001</v>
      </c>
      <c r="E19" s="22">
        <v>35.714286000000001</v>
      </c>
      <c r="F19" s="22">
        <v>7.1428570000000002</v>
      </c>
      <c r="G19" s="22">
        <v>0</v>
      </c>
    </row>
    <row r="20" spans="1:7" x14ac:dyDescent="0.2">
      <c r="A20" s="20" t="s">
        <v>351</v>
      </c>
      <c r="B20" s="21">
        <v>20</v>
      </c>
      <c r="C20" s="22">
        <v>45</v>
      </c>
      <c r="D20" s="22">
        <v>15</v>
      </c>
      <c r="E20" s="22">
        <v>10</v>
      </c>
      <c r="F20" s="22">
        <v>45</v>
      </c>
      <c r="G20" s="22">
        <v>5</v>
      </c>
    </row>
    <row r="21" spans="1:7" x14ac:dyDescent="0.2">
      <c r="A21" s="20" t="s">
        <v>352</v>
      </c>
      <c r="B21" s="21">
        <v>5</v>
      </c>
      <c r="C21" s="22">
        <v>80</v>
      </c>
      <c r="D21" s="22">
        <v>60</v>
      </c>
      <c r="E21" s="22">
        <v>20</v>
      </c>
      <c r="F21" s="22">
        <v>0</v>
      </c>
      <c r="G21" s="22">
        <v>0</v>
      </c>
    </row>
    <row r="22" spans="1:7" x14ac:dyDescent="0.2">
      <c r="A22" s="20" t="s">
        <v>353</v>
      </c>
      <c r="B22" s="21">
        <v>25</v>
      </c>
      <c r="C22" s="22">
        <v>52</v>
      </c>
      <c r="D22" s="22">
        <v>24</v>
      </c>
      <c r="E22" s="22">
        <v>12</v>
      </c>
      <c r="F22" s="22">
        <v>36</v>
      </c>
      <c r="G22" s="22">
        <v>4</v>
      </c>
    </row>
    <row r="23" spans="1:7" x14ac:dyDescent="0.2">
      <c r="A23" s="9" t="s">
        <v>354</v>
      </c>
      <c r="B23" s="10">
        <v>4</v>
      </c>
      <c r="C23" s="13">
        <v>100</v>
      </c>
      <c r="D23" s="13">
        <v>75</v>
      </c>
      <c r="E23" s="13">
        <v>25</v>
      </c>
      <c r="F23" s="13">
        <v>0</v>
      </c>
      <c r="G23" s="13">
        <v>0</v>
      </c>
    </row>
    <row r="24" spans="1:7" x14ac:dyDescent="0.2">
      <c r="A24" s="20" t="s">
        <v>344</v>
      </c>
      <c r="B24" s="21">
        <v>3</v>
      </c>
      <c r="C24" s="22">
        <v>33.333333000000003</v>
      </c>
      <c r="D24" s="22">
        <v>33.333333000000003</v>
      </c>
      <c r="E24" s="22">
        <v>33.333333000000003</v>
      </c>
      <c r="F24" s="22">
        <v>0</v>
      </c>
      <c r="G24" s="22">
        <v>0</v>
      </c>
    </row>
    <row r="25" spans="1:7" x14ac:dyDescent="0.2">
      <c r="A25" s="20" t="s">
        <v>345</v>
      </c>
      <c r="B25" s="21">
        <v>8</v>
      </c>
      <c r="C25" s="22">
        <v>50</v>
      </c>
      <c r="D25" s="22">
        <v>37.5</v>
      </c>
      <c r="E25" s="22">
        <v>25</v>
      </c>
      <c r="F25" s="22">
        <v>37.5</v>
      </c>
      <c r="G25" s="22">
        <v>0</v>
      </c>
    </row>
    <row r="26" spans="1:7" x14ac:dyDescent="0.2">
      <c r="A26" s="20" t="s">
        <v>346</v>
      </c>
      <c r="B26" s="21">
        <v>5</v>
      </c>
      <c r="C26" s="22">
        <v>0</v>
      </c>
      <c r="D26" s="22">
        <v>0</v>
      </c>
      <c r="E26" s="22">
        <v>0</v>
      </c>
      <c r="F26" s="22">
        <v>80</v>
      </c>
      <c r="G26" s="22">
        <v>20</v>
      </c>
    </row>
    <row r="27" spans="1:7" x14ac:dyDescent="0.2">
      <c r="A27" s="20" t="s">
        <v>347</v>
      </c>
      <c r="B27" s="21">
        <v>1</v>
      </c>
      <c r="C27" s="22">
        <v>100</v>
      </c>
      <c r="D27" s="22">
        <v>0</v>
      </c>
      <c r="E27" s="22">
        <v>0</v>
      </c>
      <c r="F27" s="22">
        <v>0</v>
      </c>
      <c r="G27" s="22">
        <v>0</v>
      </c>
    </row>
    <row r="28" spans="1:7" x14ac:dyDescent="0.2">
      <c r="A28" s="20" t="s">
        <v>348</v>
      </c>
      <c r="B28" s="21">
        <v>0</v>
      </c>
      <c r="C28" s="22">
        <v>0</v>
      </c>
      <c r="D28" s="22">
        <v>0</v>
      </c>
      <c r="E28" s="22">
        <v>0</v>
      </c>
      <c r="F28" s="22">
        <v>0</v>
      </c>
      <c r="G28" s="22">
        <v>0</v>
      </c>
    </row>
    <row r="29" spans="1:7" x14ac:dyDescent="0.2">
      <c r="A29" s="20" t="s">
        <v>349</v>
      </c>
      <c r="B29" s="21">
        <v>0</v>
      </c>
      <c r="C29" s="22">
        <v>0</v>
      </c>
      <c r="D29" s="22">
        <v>0</v>
      </c>
      <c r="E29" s="22">
        <v>0</v>
      </c>
      <c r="F29" s="22">
        <v>0</v>
      </c>
      <c r="G29" s="22">
        <v>0</v>
      </c>
    </row>
    <row r="30" spans="1:7" x14ac:dyDescent="0.2">
      <c r="A30" s="20" t="s">
        <v>350</v>
      </c>
      <c r="B30" s="21">
        <v>7</v>
      </c>
      <c r="C30" s="22">
        <v>71.428571000000005</v>
      </c>
      <c r="D30" s="22">
        <v>57.142856999999999</v>
      </c>
      <c r="E30" s="22">
        <v>28.571428999999998</v>
      </c>
      <c r="F30" s="22">
        <v>0</v>
      </c>
      <c r="G30" s="22">
        <v>0</v>
      </c>
    </row>
    <row r="31" spans="1:7" x14ac:dyDescent="0.2">
      <c r="A31" s="20" t="s">
        <v>351</v>
      </c>
      <c r="B31" s="21">
        <v>13</v>
      </c>
      <c r="C31" s="22">
        <v>30.769231000000001</v>
      </c>
      <c r="D31" s="22">
        <v>23.076923000000001</v>
      </c>
      <c r="E31" s="22">
        <v>15.384615</v>
      </c>
      <c r="F31" s="22">
        <v>53.846153999999999</v>
      </c>
      <c r="G31" s="22">
        <v>7.6923079999999997</v>
      </c>
    </row>
    <row r="32" spans="1:7" x14ac:dyDescent="0.2">
      <c r="A32" s="20" t="s">
        <v>352</v>
      </c>
      <c r="B32" s="21">
        <v>1</v>
      </c>
      <c r="C32" s="22">
        <v>100</v>
      </c>
      <c r="D32" s="22">
        <v>0</v>
      </c>
      <c r="E32" s="22">
        <v>0</v>
      </c>
      <c r="F32" s="22">
        <v>0</v>
      </c>
      <c r="G32" s="22">
        <v>0</v>
      </c>
    </row>
    <row r="33" spans="1:7" x14ac:dyDescent="0.2">
      <c r="A33" s="20" t="s">
        <v>353</v>
      </c>
      <c r="B33" s="21">
        <v>14</v>
      </c>
      <c r="C33" s="22">
        <v>35.714286000000001</v>
      </c>
      <c r="D33" s="22">
        <v>21.428571000000002</v>
      </c>
      <c r="E33" s="22">
        <v>14.285714</v>
      </c>
      <c r="F33" s="22">
        <v>50</v>
      </c>
      <c r="G33" s="22">
        <v>7.1428570000000002</v>
      </c>
    </row>
    <row r="34" spans="1:7" x14ac:dyDescent="0.2">
      <c r="A34" s="9" t="s">
        <v>355</v>
      </c>
      <c r="B34" s="10">
        <v>3</v>
      </c>
      <c r="C34" s="13">
        <v>100</v>
      </c>
      <c r="D34" s="13">
        <v>0</v>
      </c>
      <c r="E34" s="13">
        <v>33.333333000000003</v>
      </c>
      <c r="F34" s="13">
        <v>0</v>
      </c>
      <c r="G34" s="13">
        <v>0</v>
      </c>
    </row>
    <row r="35" spans="1:7" x14ac:dyDescent="0.2">
      <c r="A35" s="20" t="s">
        <v>344</v>
      </c>
      <c r="B35" s="21">
        <v>4</v>
      </c>
      <c r="C35" s="22">
        <v>75</v>
      </c>
      <c r="D35" s="22">
        <v>25</v>
      </c>
      <c r="E35" s="22">
        <v>50</v>
      </c>
      <c r="F35" s="22">
        <v>25</v>
      </c>
      <c r="G35" s="22">
        <v>0</v>
      </c>
    </row>
    <row r="36" spans="1:7" x14ac:dyDescent="0.2">
      <c r="A36" s="20" t="s">
        <v>345</v>
      </c>
      <c r="B36" s="21">
        <v>4</v>
      </c>
      <c r="C36" s="22">
        <v>75</v>
      </c>
      <c r="D36" s="22">
        <v>0</v>
      </c>
      <c r="E36" s="22">
        <v>0</v>
      </c>
      <c r="F36" s="22">
        <v>25</v>
      </c>
      <c r="G36" s="22">
        <v>0</v>
      </c>
    </row>
    <row r="37" spans="1:7" x14ac:dyDescent="0.2">
      <c r="A37" s="20" t="s">
        <v>346</v>
      </c>
      <c r="B37" s="21">
        <v>3</v>
      </c>
      <c r="C37" s="22">
        <v>66.666667000000004</v>
      </c>
      <c r="D37" s="22">
        <v>0</v>
      </c>
      <c r="E37" s="22">
        <v>0</v>
      </c>
      <c r="F37" s="22">
        <v>33.333333000000003</v>
      </c>
      <c r="G37" s="22">
        <v>0</v>
      </c>
    </row>
    <row r="38" spans="1:7" x14ac:dyDescent="0.2">
      <c r="A38" s="20" t="s">
        <v>347</v>
      </c>
      <c r="B38" s="21">
        <v>3</v>
      </c>
      <c r="C38" s="22">
        <v>66.666667000000004</v>
      </c>
      <c r="D38" s="22">
        <v>66.666667000000004</v>
      </c>
      <c r="E38" s="22">
        <v>33.333333000000003</v>
      </c>
      <c r="F38" s="22">
        <v>0</v>
      </c>
      <c r="G38" s="22">
        <v>0</v>
      </c>
    </row>
    <row r="39" spans="1:7" x14ac:dyDescent="0.2">
      <c r="A39" s="20" t="s">
        <v>348</v>
      </c>
      <c r="B39" s="21">
        <v>1</v>
      </c>
      <c r="C39" s="22">
        <v>100</v>
      </c>
      <c r="D39" s="22">
        <v>100</v>
      </c>
      <c r="E39" s="22">
        <v>0</v>
      </c>
      <c r="F39" s="22">
        <v>0</v>
      </c>
      <c r="G39" s="22">
        <v>0</v>
      </c>
    </row>
    <row r="40" spans="1:7" x14ac:dyDescent="0.2">
      <c r="A40" s="20" t="s">
        <v>349</v>
      </c>
      <c r="B40" s="21">
        <v>0</v>
      </c>
      <c r="C40" s="22">
        <v>0</v>
      </c>
      <c r="D40" s="22">
        <v>0</v>
      </c>
      <c r="E40" s="22">
        <v>0</v>
      </c>
      <c r="F40" s="22">
        <v>0</v>
      </c>
      <c r="G40" s="22">
        <v>0</v>
      </c>
    </row>
    <row r="41" spans="1:7" x14ac:dyDescent="0.2">
      <c r="A41" s="20" t="s">
        <v>350</v>
      </c>
      <c r="B41" s="21">
        <v>7</v>
      </c>
      <c r="C41" s="22">
        <v>85.714286000000001</v>
      </c>
      <c r="D41" s="22">
        <v>14.285714</v>
      </c>
      <c r="E41" s="22">
        <v>42.857143000000001</v>
      </c>
      <c r="F41" s="22">
        <v>14.285714</v>
      </c>
      <c r="G41" s="22">
        <v>0</v>
      </c>
    </row>
    <row r="42" spans="1:7" x14ac:dyDescent="0.2">
      <c r="A42" s="20" t="s">
        <v>351</v>
      </c>
      <c r="B42" s="21">
        <v>7</v>
      </c>
      <c r="C42" s="22">
        <v>71.428571000000005</v>
      </c>
      <c r="D42" s="22">
        <v>0</v>
      </c>
      <c r="E42" s="22">
        <v>0</v>
      </c>
      <c r="F42" s="22">
        <v>28.571428999999998</v>
      </c>
      <c r="G42" s="22">
        <v>0</v>
      </c>
    </row>
    <row r="43" spans="1:7" x14ac:dyDescent="0.2">
      <c r="A43" s="20" t="s">
        <v>352</v>
      </c>
      <c r="B43" s="21">
        <v>4</v>
      </c>
      <c r="C43" s="22">
        <v>75</v>
      </c>
      <c r="D43" s="22">
        <v>75</v>
      </c>
      <c r="E43" s="22">
        <v>25</v>
      </c>
      <c r="F43" s="22">
        <v>0</v>
      </c>
      <c r="G43" s="22">
        <v>0</v>
      </c>
    </row>
    <row r="44" spans="1:7" x14ac:dyDescent="0.2">
      <c r="A44" s="20" t="s">
        <v>353</v>
      </c>
      <c r="B44" s="21">
        <v>11</v>
      </c>
      <c r="C44" s="22">
        <v>72.727272999999997</v>
      </c>
      <c r="D44" s="22">
        <v>27.272727</v>
      </c>
      <c r="E44" s="22">
        <v>9.0909089999999999</v>
      </c>
      <c r="F44" s="22">
        <v>18.181818</v>
      </c>
      <c r="G44" s="22">
        <v>0</v>
      </c>
    </row>
    <row r="45" spans="1:7" x14ac:dyDescent="0.2">
      <c r="A45" s="9" t="s">
        <v>356</v>
      </c>
      <c r="B45" s="9"/>
      <c r="C45" s="9"/>
      <c r="D45" s="9"/>
      <c r="E45" s="9"/>
      <c r="F45" s="9"/>
      <c r="G45" s="9"/>
    </row>
    <row r="46" spans="1:7" x14ac:dyDescent="0.2">
      <c r="A46" s="20" t="s">
        <v>357</v>
      </c>
      <c r="B46" s="21">
        <v>6</v>
      </c>
      <c r="C46" s="22">
        <v>66.666667000000004</v>
      </c>
      <c r="D46" s="22">
        <v>83.333332999999996</v>
      </c>
      <c r="E46" s="22">
        <v>33.333333000000003</v>
      </c>
      <c r="F46" s="22">
        <v>16.666667</v>
      </c>
      <c r="G46" s="22">
        <v>0</v>
      </c>
    </row>
    <row r="47" spans="1:7" x14ac:dyDescent="0.2">
      <c r="A47" s="20" t="s">
        <v>328</v>
      </c>
      <c r="B47" s="21">
        <v>7</v>
      </c>
      <c r="C47" s="22">
        <v>57.142856999999999</v>
      </c>
      <c r="D47" s="22">
        <v>0</v>
      </c>
      <c r="E47" s="22">
        <v>14.285714</v>
      </c>
      <c r="F47" s="22">
        <v>28.571428999999998</v>
      </c>
      <c r="G47" s="22">
        <v>0</v>
      </c>
    </row>
    <row r="48" spans="1:7" x14ac:dyDescent="0.2">
      <c r="A48" s="20" t="s">
        <v>329</v>
      </c>
      <c r="B48" s="21">
        <v>13</v>
      </c>
      <c r="C48" s="22">
        <v>53.846153999999999</v>
      </c>
      <c r="D48" s="22">
        <v>23.076923000000001</v>
      </c>
      <c r="E48" s="22">
        <v>38.461537999999997</v>
      </c>
      <c r="F48" s="22">
        <v>30.769231000000001</v>
      </c>
      <c r="G48" s="22">
        <v>7.6923079999999997</v>
      </c>
    </row>
    <row r="49" spans="1:7" x14ac:dyDescent="0.2">
      <c r="A49" s="20" t="s">
        <v>330</v>
      </c>
      <c r="B49" s="21">
        <v>11</v>
      </c>
      <c r="C49" s="22">
        <v>72.727272999999997</v>
      </c>
      <c r="D49" s="22">
        <v>9.0909089999999999</v>
      </c>
      <c r="E49" s="22">
        <v>0</v>
      </c>
      <c r="F49" s="22">
        <v>27.272727</v>
      </c>
      <c r="G49" s="22">
        <v>0</v>
      </c>
    </row>
    <row r="50" spans="1:7" x14ac:dyDescent="0.2">
      <c r="A50" s="20" t="s">
        <v>358</v>
      </c>
      <c r="B50" s="21">
        <v>2</v>
      </c>
      <c r="C50" s="22">
        <v>50</v>
      </c>
      <c r="D50" s="22">
        <v>100</v>
      </c>
      <c r="E50" s="22">
        <v>0</v>
      </c>
      <c r="F50" s="22">
        <v>0</v>
      </c>
      <c r="G50" s="22">
        <v>0</v>
      </c>
    </row>
    <row r="51" spans="1:7" x14ac:dyDescent="0.2">
      <c r="A51" s="9" t="s">
        <v>359</v>
      </c>
      <c r="B51" s="10">
        <v>6</v>
      </c>
      <c r="C51" s="13">
        <v>66.666667000000004</v>
      </c>
      <c r="D51" s="13">
        <v>83.333332999999996</v>
      </c>
      <c r="E51" s="13">
        <v>33.333333000000003</v>
      </c>
      <c r="F51" s="13">
        <v>16.666667</v>
      </c>
      <c r="G51" s="13">
        <v>0</v>
      </c>
    </row>
    <row r="52" spans="1:7" x14ac:dyDescent="0.2">
      <c r="A52" s="20" t="s">
        <v>331</v>
      </c>
      <c r="B52" s="21">
        <v>5</v>
      </c>
      <c r="C52" s="22">
        <v>60</v>
      </c>
      <c r="D52" s="22">
        <v>0</v>
      </c>
      <c r="E52" s="22">
        <v>0</v>
      </c>
      <c r="F52" s="22">
        <v>40</v>
      </c>
      <c r="G52" s="22">
        <v>0</v>
      </c>
    </row>
    <row r="53" spans="1:7" x14ac:dyDescent="0.2">
      <c r="A53" s="20" t="s">
        <v>332</v>
      </c>
      <c r="B53" s="21">
        <v>5</v>
      </c>
      <c r="C53" s="22">
        <v>0</v>
      </c>
      <c r="D53" s="22">
        <v>20</v>
      </c>
      <c r="E53" s="22">
        <v>40</v>
      </c>
      <c r="F53" s="22">
        <v>40</v>
      </c>
      <c r="G53" s="22">
        <v>20</v>
      </c>
    </row>
    <row r="54" spans="1:7" x14ac:dyDescent="0.2">
      <c r="A54" s="20" t="s">
        <v>333</v>
      </c>
      <c r="B54" s="21">
        <v>4</v>
      </c>
      <c r="C54" s="22">
        <v>50</v>
      </c>
      <c r="D54" s="22">
        <v>0</v>
      </c>
      <c r="E54" s="22">
        <v>0</v>
      </c>
      <c r="F54" s="22">
        <v>50</v>
      </c>
      <c r="G54" s="22">
        <v>0</v>
      </c>
    </row>
    <row r="55" spans="1:7" x14ac:dyDescent="0.2">
      <c r="A55" s="20" t="s">
        <v>358</v>
      </c>
      <c r="B55" s="21">
        <v>1</v>
      </c>
      <c r="C55" s="22">
        <v>100</v>
      </c>
      <c r="D55" s="22">
        <v>100</v>
      </c>
      <c r="E55" s="22">
        <v>0</v>
      </c>
      <c r="F55" s="22">
        <v>0</v>
      </c>
      <c r="G55" s="22">
        <v>0</v>
      </c>
    </row>
    <row r="56" spans="1:7" x14ac:dyDescent="0.2">
      <c r="A56" s="9" t="s">
        <v>360</v>
      </c>
      <c r="B56" s="10">
        <v>0</v>
      </c>
      <c r="C56" s="13">
        <v>0</v>
      </c>
      <c r="D56" s="13">
        <v>0</v>
      </c>
      <c r="E56" s="13">
        <v>0</v>
      </c>
      <c r="F56" s="13">
        <v>0</v>
      </c>
      <c r="G56" s="13">
        <v>0</v>
      </c>
    </row>
    <row r="57" spans="1:7" x14ac:dyDescent="0.2">
      <c r="A57" s="20" t="s">
        <v>331</v>
      </c>
      <c r="B57" s="21">
        <v>2</v>
      </c>
      <c r="C57" s="22">
        <v>50</v>
      </c>
      <c r="D57" s="22">
        <v>0</v>
      </c>
      <c r="E57" s="22">
        <v>50</v>
      </c>
      <c r="F57" s="22">
        <v>0</v>
      </c>
      <c r="G57" s="22">
        <v>0</v>
      </c>
    </row>
    <row r="58" spans="1:7" x14ac:dyDescent="0.2">
      <c r="A58" s="20" t="s">
        <v>332</v>
      </c>
      <c r="B58" s="21">
        <v>8</v>
      </c>
      <c r="C58" s="22">
        <v>87.5</v>
      </c>
      <c r="D58" s="22">
        <v>25</v>
      </c>
      <c r="E58" s="22">
        <v>37.5</v>
      </c>
      <c r="F58" s="22">
        <v>25</v>
      </c>
      <c r="G58" s="22">
        <v>0</v>
      </c>
    </row>
    <row r="59" spans="1:7" x14ac:dyDescent="0.2">
      <c r="A59" s="20" t="s">
        <v>333</v>
      </c>
      <c r="B59" s="21">
        <v>7</v>
      </c>
      <c r="C59" s="22">
        <v>85.714286000000001</v>
      </c>
      <c r="D59" s="22">
        <v>14.285714</v>
      </c>
      <c r="E59" s="22">
        <v>0</v>
      </c>
      <c r="F59" s="22">
        <v>14.285714</v>
      </c>
      <c r="G59" s="22">
        <v>0</v>
      </c>
    </row>
    <row r="60" spans="1:7" x14ac:dyDescent="0.2">
      <c r="A60" s="20" t="s">
        <v>358</v>
      </c>
      <c r="B60" s="21">
        <v>1</v>
      </c>
      <c r="C60" s="22">
        <v>0</v>
      </c>
      <c r="D60" s="22">
        <v>100</v>
      </c>
      <c r="E60" s="22">
        <v>0</v>
      </c>
      <c r="F60" s="22">
        <v>0</v>
      </c>
      <c r="G60" s="22">
        <v>0</v>
      </c>
    </row>
    <row r="61" spans="1:7" x14ac:dyDescent="0.2">
      <c r="A61" s="9" t="s">
        <v>361</v>
      </c>
      <c r="B61" s="9"/>
      <c r="C61" s="9"/>
      <c r="D61" s="9"/>
      <c r="E61" s="9"/>
      <c r="F61" s="9"/>
      <c r="G61" s="9"/>
    </row>
    <row r="62" spans="1:7" x14ac:dyDescent="0.2">
      <c r="A62" s="20" t="s">
        <v>362</v>
      </c>
      <c r="B62" s="21">
        <v>5</v>
      </c>
      <c r="C62" s="22">
        <v>80</v>
      </c>
      <c r="D62" s="22">
        <v>40</v>
      </c>
      <c r="E62" s="22">
        <v>20</v>
      </c>
      <c r="F62" s="22">
        <v>20</v>
      </c>
      <c r="G62" s="22">
        <v>0</v>
      </c>
    </row>
    <row r="63" spans="1:7" x14ac:dyDescent="0.2">
      <c r="A63" s="20" t="s">
        <v>363</v>
      </c>
      <c r="B63" s="21">
        <v>17</v>
      </c>
      <c r="C63" s="22">
        <v>58.823529000000001</v>
      </c>
      <c r="D63" s="22">
        <v>11.764706</v>
      </c>
      <c r="E63" s="22">
        <v>17.647058999999999</v>
      </c>
      <c r="F63" s="22">
        <v>23.529412000000001</v>
      </c>
      <c r="G63" s="22">
        <v>0</v>
      </c>
    </row>
    <row r="64" spans="1:7" x14ac:dyDescent="0.2">
      <c r="A64" s="20" t="s">
        <v>364</v>
      </c>
      <c r="B64" s="21">
        <v>3</v>
      </c>
      <c r="C64" s="22">
        <v>66.666667000000004</v>
      </c>
      <c r="D64" s="22">
        <v>33.333333000000003</v>
      </c>
      <c r="E64" s="22">
        <v>33.333333000000003</v>
      </c>
      <c r="F64" s="22">
        <v>0</v>
      </c>
      <c r="G64" s="22">
        <v>33.333333000000003</v>
      </c>
    </row>
    <row r="65" spans="1:7" x14ac:dyDescent="0.2">
      <c r="A65" s="20" t="s">
        <v>365</v>
      </c>
      <c r="B65" s="21">
        <v>11</v>
      </c>
      <c r="C65" s="22">
        <v>63.636364</v>
      </c>
      <c r="D65" s="22">
        <v>36.363636</v>
      </c>
      <c r="E65" s="22">
        <v>27.272727</v>
      </c>
      <c r="F65" s="22">
        <v>36.363636</v>
      </c>
      <c r="G65" s="22">
        <v>0</v>
      </c>
    </row>
    <row r="66" spans="1:7" x14ac:dyDescent="0.2">
      <c r="A66" s="20" t="s">
        <v>366</v>
      </c>
      <c r="B66" s="21">
        <v>3</v>
      </c>
      <c r="C66" s="22">
        <v>33.333333000000003</v>
      </c>
      <c r="D66" s="22">
        <v>66.666667000000004</v>
      </c>
      <c r="E66" s="22">
        <v>0</v>
      </c>
      <c r="F66" s="22">
        <v>33.333333000000003</v>
      </c>
      <c r="G66" s="22">
        <v>0</v>
      </c>
    </row>
    <row r="67" spans="1:7" x14ac:dyDescent="0.2">
      <c r="A67" s="9" t="s">
        <v>367</v>
      </c>
      <c r="B67" s="9"/>
      <c r="C67" s="9"/>
      <c r="D67" s="9"/>
      <c r="E67" s="9"/>
      <c r="F67" s="9"/>
      <c r="G67" s="9"/>
    </row>
    <row r="68" spans="1:7" x14ac:dyDescent="0.2">
      <c r="A68" s="20" t="s">
        <v>368</v>
      </c>
      <c r="B68" s="21">
        <v>28</v>
      </c>
      <c r="C68" s="22">
        <v>60.714286000000001</v>
      </c>
      <c r="D68" s="22">
        <v>25</v>
      </c>
      <c r="E68" s="22">
        <v>21.428571000000002</v>
      </c>
      <c r="F68" s="22">
        <v>28.571428999999998</v>
      </c>
      <c r="G68" s="22">
        <v>3.5714290000000002</v>
      </c>
    </row>
    <row r="69" spans="1:7" x14ac:dyDescent="0.2">
      <c r="A69" s="20" t="s">
        <v>180</v>
      </c>
      <c r="B69" s="21">
        <v>4</v>
      </c>
      <c r="C69" s="22">
        <v>25</v>
      </c>
      <c r="D69" s="22">
        <v>0</v>
      </c>
      <c r="E69" s="22">
        <v>25</v>
      </c>
      <c r="F69" s="22">
        <v>50</v>
      </c>
      <c r="G69" s="22">
        <v>0</v>
      </c>
    </row>
    <row r="70" spans="1:7" x14ac:dyDescent="0.2">
      <c r="A70" s="20" t="s">
        <v>369</v>
      </c>
      <c r="B70" s="21">
        <v>0</v>
      </c>
      <c r="C70" s="22">
        <v>0</v>
      </c>
      <c r="D70" s="22">
        <v>0</v>
      </c>
      <c r="E70" s="22">
        <v>0</v>
      </c>
      <c r="F70" s="22">
        <v>0</v>
      </c>
      <c r="G70" s="22">
        <v>0</v>
      </c>
    </row>
    <row r="71" spans="1:7" x14ac:dyDescent="0.2">
      <c r="A71" s="20" t="s">
        <v>370</v>
      </c>
      <c r="B71" s="21">
        <v>3</v>
      </c>
      <c r="C71" s="22">
        <v>100</v>
      </c>
      <c r="D71" s="22">
        <v>66.666667000000004</v>
      </c>
      <c r="E71" s="22">
        <v>33.333333000000003</v>
      </c>
      <c r="F71" s="22">
        <v>0</v>
      </c>
      <c r="G71" s="22">
        <v>0</v>
      </c>
    </row>
    <row r="72" spans="1:7" x14ac:dyDescent="0.2">
      <c r="A72" s="20" t="s">
        <v>371</v>
      </c>
      <c r="B72" s="21">
        <v>3</v>
      </c>
      <c r="C72" s="22">
        <v>66.666667000000004</v>
      </c>
      <c r="D72" s="22">
        <v>33.333333000000003</v>
      </c>
      <c r="E72" s="22">
        <v>0</v>
      </c>
      <c r="F72" s="22">
        <v>0</v>
      </c>
      <c r="G72" s="22">
        <v>0</v>
      </c>
    </row>
    <row r="73" spans="1:7" x14ac:dyDescent="0.2">
      <c r="A73" s="20" t="s">
        <v>366</v>
      </c>
      <c r="B73" s="21">
        <v>1</v>
      </c>
      <c r="C73" s="22">
        <v>100</v>
      </c>
      <c r="D73" s="22">
        <v>100</v>
      </c>
      <c r="E73" s="22">
        <v>0</v>
      </c>
      <c r="F73" s="22">
        <v>0</v>
      </c>
      <c r="G73" s="22">
        <v>0</v>
      </c>
    </row>
    <row r="74" spans="1:7" x14ac:dyDescent="0.2">
      <c r="A74" s="9" t="s">
        <v>372</v>
      </c>
      <c r="B74" s="9"/>
      <c r="C74" s="9"/>
      <c r="D74" s="9"/>
      <c r="E74" s="9"/>
      <c r="F74" s="9"/>
      <c r="G74" s="9"/>
    </row>
    <row r="75" spans="1:7" x14ac:dyDescent="0.2">
      <c r="A75" s="20" t="s">
        <v>373</v>
      </c>
      <c r="B75" s="21">
        <v>28</v>
      </c>
      <c r="C75" s="22">
        <v>60.714286000000001</v>
      </c>
      <c r="D75" s="22">
        <v>25</v>
      </c>
      <c r="E75" s="22">
        <v>21.428571000000002</v>
      </c>
      <c r="F75" s="22">
        <v>28.571428999999998</v>
      </c>
      <c r="G75" s="22">
        <v>3.5714290000000002</v>
      </c>
    </row>
    <row r="76" spans="1:7" x14ac:dyDescent="0.2">
      <c r="A76" s="20" t="s">
        <v>374</v>
      </c>
      <c r="B76" s="21">
        <v>8</v>
      </c>
      <c r="C76" s="22">
        <v>50</v>
      </c>
      <c r="D76" s="22">
        <v>37.5</v>
      </c>
      <c r="E76" s="22">
        <v>25</v>
      </c>
      <c r="F76" s="22">
        <v>25</v>
      </c>
      <c r="G76" s="22">
        <v>0</v>
      </c>
    </row>
    <row r="77" spans="1:7" x14ac:dyDescent="0.2">
      <c r="A77" s="20" t="s">
        <v>375</v>
      </c>
      <c r="B77" s="21">
        <v>0</v>
      </c>
      <c r="C77" s="22">
        <v>0</v>
      </c>
      <c r="D77" s="22">
        <v>0</v>
      </c>
      <c r="E77" s="22">
        <v>0</v>
      </c>
      <c r="F77" s="22">
        <v>0</v>
      </c>
      <c r="G77" s="22">
        <v>0</v>
      </c>
    </row>
    <row r="78" spans="1:7" x14ac:dyDescent="0.2">
      <c r="A78" s="20" t="s">
        <v>376</v>
      </c>
      <c r="B78" s="21">
        <v>0</v>
      </c>
      <c r="C78" s="22">
        <v>0</v>
      </c>
      <c r="D78" s="22">
        <v>0</v>
      </c>
      <c r="E78" s="22">
        <v>0</v>
      </c>
      <c r="F78" s="22">
        <v>0</v>
      </c>
      <c r="G78" s="22">
        <v>0</v>
      </c>
    </row>
    <row r="79" spans="1:7" x14ac:dyDescent="0.2">
      <c r="A79" s="20" t="s">
        <v>377</v>
      </c>
      <c r="B79" s="21">
        <v>0</v>
      </c>
      <c r="C79" s="22">
        <v>0</v>
      </c>
      <c r="D79" s="22">
        <v>0</v>
      </c>
      <c r="E79" s="22">
        <v>0</v>
      </c>
      <c r="F79" s="22">
        <v>0</v>
      </c>
      <c r="G79" s="22">
        <v>0</v>
      </c>
    </row>
    <row r="80" spans="1:7" x14ac:dyDescent="0.2">
      <c r="A80" s="20" t="s">
        <v>378</v>
      </c>
      <c r="B80" s="21">
        <v>2</v>
      </c>
      <c r="C80" s="22">
        <v>100</v>
      </c>
      <c r="D80" s="22">
        <v>0</v>
      </c>
      <c r="E80" s="22">
        <v>0</v>
      </c>
      <c r="F80" s="22">
        <v>0</v>
      </c>
      <c r="G80" s="22">
        <v>0</v>
      </c>
    </row>
    <row r="81" spans="1:7" x14ac:dyDescent="0.2">
      <c r="A81" s="20" t="s">
        <v>366</v>
      </c>
      <c r="B81" s="21">
        <v>1</v>
      </c>
      <c r="C81" s="22">
        <v>100</v>
      </c>
      <c r="D81" s="22">
        <v>100</v>
      </c>
      <c r="E81" s="22">
        <v>0</v>
      </c>
      <c r="F81" s="22">
        <v>0</v>
      </c>
      <c r="G81" s="22">
        <v>0</v>
      </c>
    </row>
    <row r="82" spans="1:7" x14ac:dyDescent="0.2">
      <c r="A82" s="9" t="s">
        <v>379</v>
      </c>
      <c r="B82" s="9"/>
      <c r="C82" s="9"/>
      <c r="D82" s="9"/>
      <c r="E82" s="9"/>
      <c r="F82" s="9"/>
      <c r="G82" s="9"/>
    </row>
    <row r="83" spans="1:7" x14ac:dyDescent="0.2">
      <c r="A83" s="20" t="s">
        <v>380</v>
      </c>
      <c r="B83" s="21">
        <v>6</v>
      </c>
      <c r="C83" s="22">
        <v>100</v>
      </c>
      <c r="D83" s="22">
        <v>16.666667</v>
      </c>
      <c r="E83" s="22">
        <v>16.666667</v>
      </c>
      <c r="F83" s="22">
        <v>0</v>
      </c>
      <c r="G83" s="22">
        <v>0</v>
      </c>
    </row>
    <row r="84" spans="1:7" x14ac:dyDescent="0.2">
      <c r="A84" s="20" t="s">
        <v>381</v>
      </c>
      <c r="B84" s="21">
        <v>32</v>
      </c>
      <c r="C84" s="22">
        <v>53.125</v>
      </c>
      <c r="D84" s="22">
        <v>28.125</v>
      </c>
      <c r="E84" s="22">
        <v>21.875</v>
      </c>
      <c r="F84" s="22">
        <v>31.25</v>
      </c>
      <c r="G84" s="22">
        <v>3.125</v>
      </c>
    </row>
    <row r="85" spans="1:7" x14ac:dyDescent="0.2">
      <c r="A85" s="20" t="s">
        <v>366</v>
      </c>
      <c r="B85" s="21">
        <v>1</v>
      </c>
      <c r="C85" s="22">
        <v>100</v>
      </c>
      <c r="D85" s="22">
        <v>100</v>
      </c>
      <c r="E85" s="22">
        <v>0</v>
      </c>
      <c r="F85" s="22">
        <v>0</v>
      </c>
      <c r="G85" s="22">
        <v>0</v>
      </c>
    </row>
    <row r="86" spans="1:7" x14ac:dyDescent="0.2">
      <c r="A86" s="9" t="s">
        <v>382</v>
      </c>
      <c r="B86" s="9"/>
      <c r="C86" s="9"/>
      <c r="D86" s="9"/>
      <c r="E86" s="9"/>
      <c r="F86" s="9"/>
      <c r="G86" s="9"/>
    </row>
    <row r="87" spans="1:7" x14ac:dyDescent="0.2">
      <c r="A87" s="20" t="s">
        <v>383</v>
      </c>
      <c r="B87" s="21">
        <v>5</v>
      </c>
      <c r="C87" s="22">
        <v>100</v>
      </c>
      <c r="D87" s="22">
        <v>0</v>
      </c>
      <c r="E87" s="22">
        <v>20</v>
      </c>
      <c r="F87" s="22">
        <v>0</v>
      </c>
      <c r="G87" s="22">
        <v>0</v>
      </c>
    </row>
    <row r="88" spans="1:7" x14ac:dyDescent="0.2">
      <c r="A88" s="20" t="s">
        <v>181</v>
      </c>
      <c r="B88" s="21">
        <v>19</v>
      </c>
      <c r="C88" s="22">
        <v>63.157895000000003</v>
      </c>
      <c r="D88" s="22">
        <v>31.578946999999999</v>
      </c>
      <c r="E88" s="22">
        <v>21.052631999999999</v>
      </c>
      <c r="F88" s="22">
        <v>26.315788999999999</v>
      </c>
      <c r="G88" s="22">
        <v>5.2631579999999998</v>
      </c>
    </row>
    <row r="89" spans="1:7" x14ac:dyDescent="0.2">
      <c r="A89" s="20" t="s">
        <v>182</v>
      </c>
      <c r="B89" s="21">
        <v>1</v>
      </c>
      <c r="C89" s="22">
        <v>0</v>
      </c>
      <c r="D89" s="22">
        <v>0</v>
      </c>
      <c r="E89" s="22">
        <v>0</v>
      </c>
      <c r="F89" s="22">
        <v>100</v>
      </c>
      <c r="G89" s="22">
        <v>0</v>
      </c>
    </row>
    <row r="90" spans="1:7" x14ac:dyDescent="0.2">
      <c r="A90" s="20" t="s">
        <v>384</v>
      </c>
      <c r="B90" s="21">
        <v>0</v>
      </c>
      <c r="C90" s="22">
        <v>0</v>
      </c>
      <c r="D90" s="22">
        <v>0</v>
      </c>
      <c r="E90" s="22">
        <v>0</v>
      </c>
      <c r="F90" s="22">
        <v>0</v>
      </c>
      <c r="G90" s="22">
        <v>0</v>
      </c>
    </row>
    <row r="91" spans="1:7" x14ac:dyDescent="0.2">
      <c r="A91" s="20" t="s">
        <v>183</v>
      </c>
      <c r="B91" s="21">
        <v>0</v>
      </c>
      <c r="C91" s="22">
        <v>0</v>
      </c>
      <c r="D91" s="22">
        <v>0</v>
      </c>
      <c r="E91" s="22">
        <v>0</v>
      </c>
      <c r="F91" s="22">
        <v>0</v>
      </c>
      <c r="G91" s="22">
        <v>0</v>
      </c>
    </row>
    <row r="92" spans="1:7" x14ac:dyDescent="0.2">
      <c r="A92" s="20" t="s">
        <v>385</v>
      </c>
      <c r="B92" s="21">
        <v>2</v>
      </c>
      <c r="C92" s="22">
        <v>50</v>
      </c>
      <c r="D92" s="22">
        <v>50</v>
      </c>
      <c r="E92" s="22">
        <v>0</v>
      </c>
      <c r="F92" s="22">
        <v>50</v>
      </c>
      <c r="G92" s="22">
        <v>0</v>
      </c>
    </row>
    <row r="93" spans="1:7" x14ac:dyDescent="0.2">
      <c r="A93" s="20" t="s">
        <v>386</v>
      </c>
      <c r="B93" s="21">
        <v>8</v>
      </c>
      <c r="C93" s="22">
        <v>50</v>
      </c>
      <c r="D93" s="22">
        <v>25</v>
      </c>
      <c r="E93" s="22">
        <v>12.5</v>
      </c>
      <c r="F93" s="22">
        <v>25</v>
      </c>
      <c r="G93" s="22">
        <v>0</v>
      </c>
    </row>
    <row r="94" spans="1:7" x14ac:dyDescent="0.2">
      <c r="A94" s="20" t="s">
        <v>387</v>
      </c>
      <c r="B94" s="21">
        <v>1</v>
      </c>
      <c r="C94" s="22">
        <v>0</v>
      </c>
      <c r="D94" s="22">
        <v>0</v>
      </c>
      <c r="E94" s="22">
        <v>0</v>
      </c>
      <c r="F94" s="22">
        <v>100</v>
      </c>
      <c r="G94" s="22">
        <v>0</v>
      </c>
    </row>
    <row r="95" spans="1:7" x14ac:dyDescent="0.2">
      <c r="A95" s="20" t="s">
        <v>366</v>
      </c>
      <c r="B95" s="21">
        <v>3</v>
      </c>
      <c r="C95" s="22">
        <v>66.666667000000004</v>
      </c>
      <c r="D95" s="22">
        <v>66.666667000000004</v>
      </c>
      <c r="E95" s="22">
        <v>66.666667000000004</v>
      </c>
      <c r="F95" s="22">
        <v>0</v>
      </c>
      <c r="G95" s="22">
        <v>0</v>
      </c>
    </row>
    <row r="96" spans="1:7" x14ac:dyDescent="0.2">
      <c r="A96" s="9" t="s">
        <v>388</v>
      </c>
      <c r="B96" s="9"/>
      <c r="C96" s="9"/>
      <c r="D96" s="9"/>
      <c r="E96" s="9"/>
      <c r="F96" s="9"/>
      <c r="G96" s="9"/>
    </row>
    <row r="97" spans="1:7" x14ac:dyDescent="0.2">
      <c r="A97" s="20" t="s">
        <v>184</v>
      </c>
      <c r="B97" s="21">
        <v>4</v>
      </c>
      <c r="C97" s="22">
        <v>75</v>
      </c>
      <c r="D97" s="22">
        <v>25</v>
      </c>
      <c r="E97" s="22">
        <v>25</v>
      </c>
      <c r="F97" s="22">
        <v>25</v>
      </c>
      <c r="G97" s="22">
        <v>0</v>
      </c>
    </row>
    <row r="98" spans="1:7" x14ac:dyDescent="0.2">
      <c r="A98" s="20" t="s">
        <v>185</v>
      </c>
      <c r="B98" s="21">
        <v>11</v>
      </c>
      <c r="C98" s="22">
        <v>72.727272999999997</v>
      </c>
      <c r="D98" s="22">
        <v>27.272727</v>
      </c>
      <c r="E98" s="22">
        <v>18.181818</v>
      </c>
      <c r="F98" s="22">
        <v>27.272727</v>
      </c>
      <c r="G98" s="22">
        <v>0</v>
      </c>
    </row>
    <row r="99" spans="1:7" x14ac:dyDescent="0.2">
      <c r="A99" s="20" t="s">
        <v>186</v>
      </c>
      <c r="B99" s="21">
        <v>3</v>
      </c>
      <c r="C99" s="22">
        <v>66.666667000000004</v>
      </c>
      <c r="D99" s="22">
        <v>0</v>
      </c>
      <c r="E99" s="22">
        <v>0</v>
      </c>
      <c r="F99" s="22">
        <v>0</v>
      </c>
      <c r="G99" s="22">
        <v>33.333333000000003</v>
      </c>
    </row>
    <row r="100" spans="1:7" x14ac:dyDescent="0.2">
      <c r="A100" s="20" t="s">
        <v>187</v>
      </c>
      <c r="B100" s="21">
        <v>6</v>
      </c>
      <c r="C100" s="22">
        <v>16.666667</v>
      </c>
      <c r="D100" s="22">
        <v>33.333333000000003</v>
      </c>
      <c r="E100" s="22">
        <v>33.333333000000003</v>
      </c>
      <c r="F100" s="22">
        <v>50</v>
      </c>
      <c r="G100" s="22">
        <v>0</v>
      </c>
    </row>
    <row r="101" spans="1:7" x14ac:dyDescent="0.2">
      <c r="A101" s="20" t="s">
        <v>188</v>
      </c>
      <c r="B101" s="21">
        <v>0</v>
      </c>
      <c r="C101" s="22">
        <v>0</v>
      </c>
      <c r="D101" s="22">
        <v>0</v>
      </c>
      <c r="E101" s="22">
        <v>0</v>
      </c>
      <c r="F101" s="22">
        <v>0</v>
      </c>
      <c r="G101" s="22">
        <v>0</v>
      </c>
    </row>
    <row r="102" spans="1:7" x14ac:dyDescent="0.2">
      <c r="A102" s="20" t="s">
        <v>189</v>
      </c>
      <c r="B102" s="21">
        <v>1</v>
      </c>
      <c r="C102" s="22">
        <v>0</v>
      </c>
      <c r="D102" s="22">
        <v>0</v>
      </c>
      <c r="E102" s="22">
        <v>100</v>
      </c>
      <c r="F102" s="22">
        <v>0</v>
      </c>
      <c r="G102" s="22">
        <v>0</v>
      </c>
    </row>
    <row r="103" spans="1:7" x14ac:dyDescent="0.2">
      <c r="A103" s="20" t="s">
        <v>190</v>
      </c>
      <c r="B103" s="21">
        <v>1</v>
      </c>
      <c r="C103" s="22">
        <v>100</v>
      </c>
      <c r="D103" s="22">
        <v>100</v>
      </c>
      <c r="E103" s="22">
        <v>0</v>
      </c>
      <c r="F103" s="22">
        <v>0</v>
      </c>
      <c r="G103" s="22">
        <v>0</v>
      </c>
    </row>
    <row r="104" spans="1:7" x14ac:dyDescent="0.2">
      <c r="A104" s="20" t="s">
        <v>191</v>
      </c>
      <c r="B104" s="21">
        <v>0</v>
      </c>
      <c r="C104" s="22">
        <v>0</v>
      </c>
      <c r="D104" s="22">
        <v>0</v>
      </c>
      <c r="E104" s="22">
        <v>0</v>
      </c>
      <c r="F104" s="22">
        <v>0</v>
      </c>
      <c r="G104" s="22">
        <v>0</v>
      </c>
    </row>
    <row r="105" spans="1:7" x14ac:dyDescent="0.2">
      <c r="A105" s="20" t="s">
        <v>192</v>
      </c>
      <c r="B105" s="21">
        <v>0</v>
      </c>
      <c r="C105" s="22">
        <v>0</v>
      </c>
      <c r="D105" s="22">
        <v>0</v>
      </c>
      <c r="E105" s="22">
        <v>0</v>
      </c>
      <c r="F105" s="22">
        <v>0</v>
      </c>
      <c r="G105" s="22">
        <v>0</v>
      </c>
    </row>
    <row r="106" spans="1:7" x14ac:dyDescent="0.2">
      <c r="A106" s="20" t="s">
        <v>193</v>
      </c>
      <c r="B106" s="21">
        <v>0</v>
      </c>
      <c r="C106" s="22">
        <v>0</v>
      </c>
      <c r="D106" s="22">
        <v>0</v>
      </c>
      <c r="E106" s="22">
        <v>0</v>
      </c>
      <c r="F106" s="22">
        <v>0</v>
      </c>
      <c r="G106" s="22">
        <v>0</v>
      </c>
    </row>
    <row r="107" spans="1:7" x14ac:dyDescent="0.2">
      <c r="A107" s="20" t="s">
        <v>389</v>
      </c>
      <c r="B107" s="21">
        <v>7</v>
      </c>
      <c r="C107" s="22">
        <v>42.857143000000001</v>
      </c>
      <c r="D107" s="22">
        <v>28.571428999999998</v>
      </c>
      <c r="E107" s="22">
        <v>28.571428999999998</v>
      </c>
      <c r="F107" s="22">
        <v>42.857143000000001</v>
      </c>
      <c r="G107" s="22">
        <v>0</v>
      </c>
    </row>
    <row r="108" spans="1:7" x14ac:dyDescent="0.2">
      <c r="A108" s="20" t="s">
        <v>366</v>
      </c>
      <c r="B108" s="21">
        <v>6</v>
      </c>
      <c r="C108" s="22">
        <v>100</v>
      </c>
      <c r="D108" s="22">
        <v>33.333333000000003</v>
      </c>
      <c r="E108" s="22">
        <v>0</v>
      </c>
      <c r="F108" s="22">
        <v>0</v>
      </c>
      <c r="G108" s="22">
        <v>0</v>
      </c>
    </row>
    <row r="109" spans="1:7" x14ac:dyDescent="0.2">
      <c r="A109" s="9" t="s">
        <v>390</v>
      </c>
      <c r="B109" s="9"/>
      <c r="C109" s="9"/>
      <c r="D109" s="9"/>
      <c r="E109" s="9"/>
      <c r="F109" s="9"/>
      <c r="G109" s="9"/>
    </row>
    <row r="110" spans="1:7" x14ac:dyDescent="0.2">
      <c r="A110" s="20" t="s">
        <v>391</v>
      </c>
      <c r="B110" s="21">
        <v>13</v>
      </c>
      <c r="C110" s="22">
        <v>84.615385000000003</v>
      </c>
      <c r="D110" s="22">
        <v>30.769231000000001</v>
      </c>
      <c r="E110" s="22">
        <v>30.769231000000001</v>
      </c>
      <c r="F110" s="22">
        <v>0</v>
      </c>
      <c r="G110" s="22">
        <v>0</v>
      </c>
    </row>
    <row r="111" spans="1:7" x14ac:dyDescent="0.2">
      <c r="A111" s="20" t="s">
        <v>392</v>
      </c>
      <c r="B111" s="21">
        <v>16</v>
      </c>
      <c r="C111" s="22">
        <v>50</v>
      </c>
      <c r="D111" s="22">
        <v>25</v>
      </c>
      <c r="E111" s="22">
        <v>18.75</v>
      </c>
      <c r="F111" s="22">
        <v>37.5</v>
      </c>
      <c r="G111" s="22">
        <v>0</v>
      </c>
    </row>
    <row r="112" spans="1:7" x14ac:dyDescent="0.2">
      <c r="A112" s="20" t="s">
        <v>393</v>
      </c>
      <c r="B112" s="21">
        <v>8</v>
      </c>
      <c r="C112" s="22">
        <v>50</v>
      </c>
      <c r="D112" s="22">
        <v>25</v>
      </c>
      <c r="E112" s="22">
        <v>0</v>
      </c>
      <c r="F112" s="22">
        <v>25</v>
      </c>
      <c r="G112" s="22">
        <v>12.5</v>
      </c>
    </row>
    <row r="113" spans="1:7" x14ac:dyDescent="0.2">
      <c r="A113" s="20" t="s">
        <v>394</v>
      </c>
      <c r="B113" s="21">
        <v>2</v>
      </c>
      <c r="C113" s="22">
        <v>50</v>
      </c>
      <c r="D113" s="22">
        <v>50</v>
      </c>
      <c r="E113" s="22">
        <v>50</v>
      </c>
      <c r="F113" s="22">
        <v>100</v>
      </c>
      <c r="G113" s="22">
        <v>0</v>
      </c>
    </row>
    <row r="114" spans="1:7" x14ac:dyDescent="0.2">
      <c r="A114" s="9" t="s">
        <v>395</v>
      </c>
      <c r="B114" s="9"/>
      <c r="C114" s="9"/>
      <c r="D114" s="9"/>
      <c r="E114" s="9"/>
      <c r="F114" s="9"/>
      <c r="G114" s="9"/>
    </row>
    <row r="115" spans="1:7" x14ac:dyDescent="0.2">
      <c r="A115" s="20" t="s">
        <v>396</v>
      </c>
      <c r="B115" s="21">
        <v>4</v>
      </c>
      <c r="C115" s="22">
        <v>50</v>
      </c>
      <c r="D115" s="22">
        <v>25</v>
      </c>
      <c r="E115" s="22">
        <v>0</v>
      </c>
      <c r="F115" s="22">
        <v>25</v>
      </c>
      <c r="G115" s="22">
        <v>0</v>
      </c>
    </row>
    <row r="116" spans="1:7" x14ac:dyDescent="0.2">
      <c r="A116" s="20" t="s">
        <v>397</v>
      </c>
      <c r="B116" s="21">
        <v>18</v>
      </c>
      <c r="C116" s="22">
        <v>72.222222000000002</v>
      </c>
      <c r="D116" s="22">
        <v>22.222221999999999</v>
      </c>
      <c r="E116" s="22">
        <v>16.666667</v>
      </c>
      <c r="F116" s="22">
        <v>16.666667</v>
      </c>
      <c r="G116" s="22">
        <v>5.5555560000000002</v>
      </c>
    </row>
    <row r="117" spans="1:7" x14ac:dyDescent="0.2">
      <c r="A117" s="20" t="s">
        <v>879</v>
      </c>
      <c r="B117" s="21">
        <v>5</v>
      </c>
      <c r="C117" s="22">
        <v>40</v>
      </c>
      <c r="D117" s="22">
        <v>20</v>
      </c>
      <c r="E117" s="22">
        <v>20</v>
      </c>
      <c r="F117" s="22">
        <v>80</v>
      </c>
      <c r="G117" s="22">
        <v>0</v>
      </c>
    </row>
    <row r="118" spans="1:7" x14ac:dyDescent="0.2">
      <c r="A118" s="20" t="s">
        <v>398</v>
      </c>
      <c r="B118" s="21">
        <v>9</v>
      </c>
      <c r="C118" s="22">
        <v>55.555556000000003</v>
      </c>
      <c r="D118" s="22">
        <v>44.444443999999997</v>
      </c>
      <c r="E118" s="22">
        <v>22.222221999999999</v>
      </c>
      <c r="F118" s="22">
        <v>22.222221999999999</v>
      </c>
      <c r="G118" s="22">
        <v>0</v>
      </c>
    </row>
    <row r="119" spans="1:7" x14ac:dyDescent="0.2">
      <c r="A119" s="20" t="s">
        <v>399</v>
      </c>
      <c r="B119" s="21">
        <v>1</v>
      </c>
      <c r="C119" s="22">
        <v>0</v>
      </c>
      <c r="D119" s="22">
        <v>0</v>
      </c>
      <c r="E119" s="22">
        <v>100</v>
      </c>
      <c r="F119" s="22">
        <v>0</v>
      </c>
      <c r="G119" s="22">
        <v>0</v>
      </c>
    </row>
    <row r="120" spans="1:7" x14ac:dyDescent="0.2">
      <c r="A120" s="20" t="s">
        <v>400</v>
      </c>
      <c r="B120" s="21">
        <v>2</v>
      </c>
      <c r="C120" s="22">
        <v>100</v>
      </c>
      <c r="D120" s="22">
        <v>50</v>
      </c>
      <c r="E120" s="22">
        <v>50</v>
      </c>
      <c r="F120" s="22">
        <v>0</v>
      </c>
      <c r="G120" s="22">
        <v>0</v>
      </c>
    </row>
    <row r="121" spans="1:7" x14ac:dyDescent="0.2">
      <c r="A121" s="9" t="s">
        <v>401</v>
      </c>
      <c r="B121" s="9"/>
      <c r="C121" s="9"/>
      <c r="D121" s="9"/>
      <c r="E121" s="9"/>
      <c r="F121" s="9"/>
      <c r="G121" s="9"/>
    </row>
    <row r="122" spans="1:7" x14ac:dyDescent="0.2">
      <c r="A122" s="20" t="s">
        <v>878</v>
      </c>
      <c r="B122" s="21">
        <v>1</v>
      </c>
      <c r="C122" s="22">
        <v>0</v>
      </c>
      <c r="D122" s="22">
        <v>100</v>
      </c>
      <c r="E122" s="22">
        <v>0</v>
      </c>
      <c r="F122" s="22">
        <v>0</v>
      </c>
      <c r="G122" s="22">
        <v>0</v>
      </c>
    </row>
    <row r="123" spans="1:7" x14ac:dyDescent="0.2">
      <c r="A123" s="20" t="s">
        <v>402</v>
      </c>
      <c r="B123" s="21">
        <v>3</v>
      </c>
      <c r="C123" s="22">
        <v>66.666667000000004</v>
      </c>
      <c r="D123" s="22">
        <v>0</v>
      </c>
      <c r="E123" s="22">
        <v>0</v>
      </c>
      <c r="F123" s="22">
        <v>33.333333000000003</v>
      </c>
      <c r="G123" s="22">
        <v>0</v>
      </c>
    </row>
    <row r="124" spans="1:7" x14ac:dyDescent="0.2">
      <c r="A124" s="20" t="s">
        <v>397</v>
      </c>
      <c r="B124" s="21">
        <v>18</v>
      </c>
      <c r="C124" s="22">
        <v>72.222222000000002</v>
      </c>
      <c r="D124" s="22">
        <v>22.222221999999999</v>
      </c>
      <c r="E124" s="22">
        <v>16.666667</v>
      </c>
      <c r="F124" s="22">
        <v>16.666667</v>
      </c>
      <c r="G124" s="22">
        <v>5.5555560000000002</v>
      </c>
    </row>
    <row r="125" spans="1:7" x14ac:dyDescent="0.2">
      <c r="A125" s="20" t="s">
        <v>403</v>
      </c>
      <c r="B125" s="21">
        <v>0</v>
      </c>
      <c r="C125" s="22">
        <v>0</v>
      </c>
      <c r="D125" s="22">
        <v>0</v>
      </c>
      <c r="E125" s="22">
        <v>0</v>
      </c>
      <c r="F125" s="22">
        <v>0</v>
      </c>
      <c r="G125" s="22">
        <v>0</v>
      </c>
    </row>
    <row r="126" spans="1:7" x14ac:dyDescent="0.2">
      <c r="A126" s="20" t="s">
        <v>404</v>
      </c>
      <c r="B126" s="21">
        <v>2</v>
      </c>
      <c r="C126" s="22">
        <v>0</v>
      </c>
      <c r="D126" s="22">
        <v>0</v>
      </c>
      <c r="E126" s="22">
        <v>0</v>
      </c>
      <c r="F126" s="22">
        <v>100</v>
      </c>
      <c r="G126" s="22">
        <v>0</v>
      </c>
    </row>
    <row r="127" spans="1:7" x14ac:dyDescent="0.2">
      <c r="A127" s="20" t="s">
        <v>405</v>
      </c>
      <c r="B127" s="21">
        <v>3</v>
      </c>
      <c r="C127" s="22">
        <v>66.666667000000004</v>
      </c>
      <c r="D127" s="22">
        <v>33.333333000000003</v>
      </c>
      <c r="E127" s="22">
        <v>33.333333000000003</v>
      </c>
      <c r="F127" s="22">
        <v>66.666667000000004</v>
      </c>
      <c r="G127" s="22">
        <v>0</v>
      </c>
    </row>
    <row r="128" spans="1:7" x14ac:dyDescent="0.2">
      <c r="A128" s="20" t="s">
        <v>398</v>
      </c>
      <c r="B128" s="21">
        <v>9</v>
      </c>
      <c r="C128" s="22">
        <v>55.555556000000003</v>
      </c>
      <c r="D128" s="22">
        <v>44.444443999999997</v>
      </c>
      <c r="E128" s="22">
        <v>22.222221999999999</v>
      </c>
      <c r="F128" s="22">
        <v>22.222221999999999</v>
      </c>
      <c r="G128" s="22">
        <v>0</v>
      </c>
    </row>
    <row r="129" spans="1:7" x14ac:dyDescent="0.2">
      <c r="A129" s="20" t="s">
        <v>406</v>
      </c>
      <c r="B129" s="21">
        <v>1</v>
      </c>
      <c r="C129" s="22">
        <v>0</v>
      </c>
      <c r="D129" s="22">
        <v>0</v>
      </c>
      <c r="E129" s="22">
        <v>100</v>
      </c>
      <c r="F129" s="22">
        <v>0</v>
      </c>
      <c r="G129" s="22">
        <v>0</v>
      </c>
    </row>
    <row r="130" spans="1:7" x14ac:dyDescent="0.2">
      <c r="A130" s="20" t="s">
        <v>407</v>
      </c>
      <c r="B130" s="21">
        <v>0</v>
      </c>
      <c r="C130" s="22">
        <v>0</v>
      </c>
      <c r="D130" s="22">
        <v>0</v>
      </c>
      <c r="E130" s="22">
        <v>0</v>
      </c>
      <c r="F130" s="22">
        <v>0</v>
      </c>
      <c r="G130" s="22">
        <v>0</v>
      </c>
    </row>
    <row r="131" spans="1:7" x14ac:dyDescent="0.2">
      <c r="A131" s="33" t="s">
        <v>400</v>
      </c>
      <c r="B131" s="34">
        <v>2</v>
      </c>
      <c r="C131" s="35">
        <v>100</v>
      </c>
      <c r="D131" s="35">
        <v>50</v>
      </c>
      <c r="E131" s="35">
        <v>50</v>
      </c>
      <c r="F131" s="35">
        <v>0</v>
      </c>
      <c r="G131" s="35">
        <v>0</v>
      </c>
    </row>
  </sheetData>
  <phoneticPr fontId="2"/>
  <pageMargins left="0.75" right="0.75" top="1" bottom="1" header="0.5" footer="0.5"/>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C4C0F-6730-439C-B78F-C6C97FB9BD49}">
  <dimension ref="A1:S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9" x14ac:dyDescent="0.2">
      <c r="A1" s="11" t="s">
        <v>3</v>
      </c>
      <c r="B1" s="7"/>
    </row>
    <row r="2" spans="1:19" x14ac:dyDescent="0.2">
      <c r="A2" s="15" t="str">
        <f xml:space="preserve"> HYPERLINK("#'目次'!B41","[35]")</f>
        <v>[35]</v>
      </c>
      <c r="B2" s="23" t="s">
        <v>334</v>
      </c>
    </row>
    <row r="3" spans="1:19" x14ac:dyDescent="0.2">
      <c r="A3" s="7" t="s">
        <v>3</v>
      </c>
      <c r="B3" s="8" t="s">
        <v>1</v>
      </c>
    </row>
    <row r="4" spans="1:19" x14ac:dyDescent="0.2">
      <c r="A4" s="7" t="s">
        <v>3</v>
      </c>
      <c r="B4" s="8" t="s">
        <v>47</v>
      </c>
    </row>
    <row r="5" spans="1:19" x14ac:dyDescent="0.2">
      <c r="A5" s="7" t="s">
        <v>3</v>
      </c>
      <c r="B5" s="8" t="s">
        <v>46</v>
      </c>
    </row>
    <row r="6" spans="1:19" s="18" customFormat="1" ht="88.2" x14ac:dyDescent="0.2">
      <c r="A6" s="16" t="s">
        <v>3</v>
      </c>
      <c r="B6" s="17" t="s">
        <v>335</v>
      </c>
      <c r="C6" s="17" t="s">
        <v>510</v>
      </c>
      <c r="D6" s="17" t="s">
        <v>511</v>
      </c>
      <c r="E6" s="17" t="s">
        <v>512</v>
      </c>
      <c r="F6" s="17" t="s">
        <v>513</v>
      </c>
      <c r="G6" s="17" t="s">
        <v>218</v>
      </c>
      <c r="H6" s="17" t="s">
        <v>514</v>
      </c>
      <c r="I6" s="17" t="s">
        <v>515</v>
      </c>
      <c r="J6" s="17" t="s">
        <v>219</v>
      </c>
      <c r="K6" s="17" t="s">
        <v>516</v>
      </c>
      <c r="L6" s="17" t="s">
        <v>220</v>
      </c>
      <c r="M6" s="17" t="s">
        <v>517</v>
      </c>
      <c r="N6" s="17" t="s">
        <v>518</v>
      </c>
      <c r="O6" s="17" t="s">
        <v>221</v>
      </c>
      <c r="P6" s="17" t="s">
        <v>519</v>
      </c>
      <c r="Q6" s="17" t="s">
        <v>387</v>
      </c>
      <c r="R6" s="17" t="s">
        <v>520</v>
      </c>
      <c r="S6" s="17" t="s">
        <v>366</v>
      </c>
    </row>
    <row r="7" spans="1:19" x14ac:dyDescent="0.2">
      <c r="A7" s="19" t="s">
        <v>338</v>
      </c>
      <c r="B7" s="10">
        <v>2677</v>
      </c>
      <c r="C7" s="13">
        <v>5.9768400000000002</v>
      </c>
      <c r="D7" s="13">
        <v>10.384759000000001</v>
      </c>
      <c r="E7" s="13">
        <v>4.968248</v>
      </c>
      <c r="F7" s="13">
        <v>9.4508779999999994</v>
      </c>
      <c r="G7" s="13">
        <v>9.7123650000000001</v>
      </c>
      <c r="H7" s="13">
        <v>12.700784000000001</v>
      </c>
      <c r="I7" s="13">
        <v>29.473291</v>
      </c>
      <c r="J7" s="13">
        <v>15.465073</v>
      </c>
      <c r="K7" s="13">
        <v>1.382144</v>
      </c>
      <c r="L7" s="13">
        <v>24.392976999999998</v>
      </c>
      <c r="M7" s="13">
        <v>5.5285770000000003</v>
      </c>
      <c r="N7" s="13">
        <v>16.884571999999999</v>
      </c>
      <c r="O7" s="13">
        <v>5.6032869999999999</v>
      </c>
      <c r="P7" s="13">
        <v>1.232723</v>
      </c>
      <c r="Q7" s="13">
        <v>3.9596559999999998</v>
      </c>
      <c r="R7" s="13">
        <v>29.921554</v>
      </c>
      <c r="S7" s="13">
        <v>2.4280910000000002</v>
      </c>
    </row>
    <row r="8" spans="1:19" x14ac:dyDescent="0.2">
      <c r="A8" s="9" t="s">
        <v>339</v>
      </c>
      <c r="B8" s="9"/>
      <c r="C8" s="9"/>
      <c r="D8" s="9"/>
      <c r="E8" s="9"/>
      <c r="F8" s="9"/>
      <c r="G8" s="9"/>
      <c r="H8" s="9"/>
      <c r="I8" s="9"/>
      <c r="J8" s="9"/>
      <c r="K8" s="9"/>
      <c r="L8" s="9"/>
      <c r="M8" s="9"/>
      <c r="N8" s="9"/>
      <c r="O8" s="9"/>
      <c r="P8" s="9"/>
      <c r="Q8" s="9"/>
      <c r="R8" s="9"/>
      <c r="S8" s="9"/>
    </row>
    <row r="9" spans="1:19" x14ac:dyDescent="0.2">
      <c r="A9" s="20" t="s">
        <v>340</v>
      </c>
      <c r="B9" s="21">
        <v>1277</v>
      </c>
      <c r="C9" s="22">
        <v>6.4212999999999996</v>
      </c>
      <c r="D9" s="22">
        <v>10.180110000000001</v>
      </c>
      <c r="E9" s="22">
        <v>5.9514490000000002</v>
      </c>
      <c r="F9" s="22">
        <v>9.4753329999999991</v>
      </c>
      <c r="G9" s="22">
        <v>8.6922470000000001</v>
      </c>
      <c r="H9" s="22">
        <v>12.372749000000001</v>
      </c>
      <c r="I9" s="22">
        <v>31.245106</v>
      </c>
      <c r="J9" s="22">
        <v>17.697728999999999</v>
      </c>
      <c r="K9" s="22">
        <v>1.487862</v>
      </c>
      <c r="L9" s="22">
        <v>23.727485999999999</v>
      </c>
      <c r="M9" s="22">
        <v>5.7165229999999996</v>
      </c>
      <c r="N9" s="22">
        <v>18.480813999999999</v>
      </c>
      <c r="O9" s="22">
        <v>5.8731400000000002</v>
      </c>
      <c r="P9" s="22">
        <v>0.86139399999999999</v>
      </c>
      <c r="Q9" s="22">
        <v>3.993735</v>
      </c>
      <c r="R9" s="22">
        <v>26.703211</v>
      </c>
      <c r="S9" s="22">
        <v>2.427565</v>
      </c>
    </row>
    <row r="10" spans="1:19" x14ac:dyDescent="0.2">
      <c r="A10" s="20" t="s">
        <v>341</v>
      </c>
      <c r="B10" s="21">
        <v>1400</v>
      </c>
      <c r="C10" s="22">
        <v>5.5714290000000002</v>
      </c>
      <c r="D10" s="22">
        <v>10.571429</v>
      </c>
      <c r="E10" s="22">
        <v>4.0714290000000002</v>
      </c>
      <c r="F10" s="22">
        <v>9.4285709999999998</v>
      </c>
      <c r="G10" s="22">
        <v>10.642856999999999</v>
      </c>
      <c r="H10" s="22">
        <v>13</v>
      </c>
      <c r="I10" s="22">
        <v>27.857143000000001</v>
      </c>
      <c r="J10" s="22">
        <v>13.428571</v>
      </c>
      <c r="K10" s="22">
        <v>1.285714</v>
      </c>
      <c r="L10" s="22">
        <v>25</v>
      </c>
      <c r="M10" s="22">
        <v>5.3571429999999998</v>
      </c>
      <c r="N10" s="22">
        <v>15.428571</v>
      </c>
      <c r="O10" s="22">
        <v>5.3571429999999998</v>
      </c>
      <c r="P10" s="22">
        <v>1.571429</v>
      </c>
      <c r="Q10" s="22">
        <v>3.9285709999999998</v>
      </c>
      <c r="R10" s="22">
        <v>32.857143000000001</v>
      </c>
      <c r="S10" s="22">
        <v>2.4285709999999998</v>
      </c>
    </row>
    <row r="11" spans="1:19" x14ac:dyDescent="0.2">
      <c r="A11" s="9" t="s">
        <v>342</v>
      </c>
      <c r="B11" s="9"/>
      <c r="C11" s="9"/>
      <c r="D11" s="9"/>
      <c r="E11" s="9"/>
      <c r="F11" s="9"/>
      <c r="G11" s="9"/>
      <c r="H11" s="9"/>
      <c r="I11" s="9"/>
      <c r="J11" s="9"/>
      <c r="K11" s="9"/>
      <c r="L11" s="9"/>
      <c r="M11" s="9"/>
      <c r="N11" s="9"/>
      <c r="O11" s="9"/>
      <c r="P11" s="9"/>
      <c r="Q11" s="9"/>
      <c r="R11" s="9"/>
      <c r="S11" s="9"/>
    </row>
    <row r="12" spans="1:19" x14ac:dyDescent="0.2">
      <c r="A12" s="20" t="s">
        <v>343</v>
      </c>
      <c r="B12" s="21">
        <v>610</v>
      </c>
      <c r="C12" s="22">
        <v>6.229508</v>
      </c>
      <c r="D12" s="22">
        <v>11.803279</v>
      </c>
      <c r="E12" s="22">
        <v>5.0819669999999997</v>
      </c>
      <c r="F12" s="22">
        <v>10.163933999999999</v>
      </c>
      <c r="G12" s="22">
        <v>11.147541</v>
      </c>
      <c r="H12" s="22">
        <v>12.622951</v>
      </c>
      <c r="I12" s="22">
        <v>32.622951</v>
      </c>
      <c r="J12" s="22">
        <v>17.540984000000002</v>
      </c>
      <c r="K12" s="22">
        <v>1.6393439999999999</v>
      </c>
      <c r="L12" s="22">
        <v>23.770492000000001</v>
      </c>
      <c r="M12" s="22">
        <v>4.7540979999999999</v>
      </c>
      <c r="N12" s="22">
        <v>20.163934000000001</v>
      </c>
      <c r="O12" s="22">
        <v>8.1967210000000001</v>
      </c>
      <c r="P12" s="22">
        <v>1.1475409999999999</v>
      </c>
      <c r="Q12" s="22">
        <v>3.9344260000000002</v>
      </c>
      <c r="R12" s="22">
        <v>26.885245999999999</v>
      </c>
      <c r="S12" s="22">
        <v>1.1475409999999999</v>
      </c>
    </row>
    <row r="13" spans="1:19" x14ac:dyDescent="0.2">
      <c r="A13" s="20" t="s">
        <v>344</v>
      </c>
      <c r="B13" s="21">
        <v>755</v>
      </c>
      <c r="C13" s="22">
        <v>5.8278150000000002</v>
      </c>
      <c r="D13" s="22">
        <v>10.728477</v>
      </c>
      <c r="E13" s="22">
        <v>4.7682120000000001</v>
      </c>
      <c r="F13" s="22">
        <v>10.331125999999999</v>
      </c>
      <c r="G13" s="22">
        <v>9.1390729999999998</v>
      </c>
      <c r="H13" s="22">
        <v>9.2715230000000002</v>
      </c>
      <c r="I13" s="22">
        <v>26.622516999999998</v>
      </c>
      <c r="J13" s="22">
        <v>17.350992999999999</v>
      </c>
      <c r="K13" s="22">
        <v>1.4569540000000001</v>
      </c>
      <c r="L13" s="22">
        <v>23.841059999999999</v>
      </c>
      <c r="M13" s="22">
        <v>5.2980130000000001</v>
      </c>
      <c r="N13" s="22">
        <v>19.205297999999999</v>
      </c>
      <c r="O13" s="22">
        <v>5.9602649999999997</v>
      </c>
      <c r="P13" s="22">
        <v>1.4569540000000001</v>
      </c>
      <c r="Q13" s="22">
        <v>4.2384110000000002</v>
      </c>
      <c r="R13" s="22">
        <v>29.271522999999998</v>
      </c>
      <c r="S13" s="22">
        <v>1.589404</v>
      </c>
    </row>
    <row r="14" spans="1:19" x14ac:dyDescent="0.2">
      <c r="A14" s="20" t="s">
        <v>345</v>
      </c>
      <c r="B14" s="21">
        <v>601</v>
      </c>
      <c r="C14" s="22">
        <v>5.8236270000000001</v>
      </c>
      <c r="D14" s="22">
        <v>9.1514140000000008</v>
      </c>
      <c r="E14" s="22">
        <v>4.9916809999999998</v>
      </c>
      <c r="F14" s="22">
        <v>8.4858569999999993</v>
      </c>
      <c r="G14" s="22">
        <v>10.316140000000001</v>
      </c>
      <c r="H14" s="22">
        <v>10.648918</v>
      </c>
      <c r="I14" s="22">
        <v>30.948419000000001</v>
      </c>
      <c r="J14" s="22">
        <v>16.472546000000001</v>
      </c>
      <c r="K14" s="22">
        <v>1.164725</v>
      </c>
      <c r="L14" s="22">
        <v>25.62396</v>
      </c>
      <c r="M14" s="22">
        <v>7.4875210000000001</v>
      </c>
      <c r="N14" s="22">
        <v>13.477537</v>
      </c>
      <c r="O14" s="22">
        <v>4.4925119999999996</v>
      </c>
      <c r="P14" s="22">
        <v>0.83194699999999999</v>
      </c>
      <c r="Q14" s="22">
        <v>2.9950079999999999</v>
      </c>
      <c r="R14" s="22">
        <v>31.114809000000001</v>
      </c>
      <c r="S14" s="22">
        <v>2.8286190000000002</v>
      </c>
    </row>
    <row r="15" spans="1:19" x14ac:dyDescent="0.2">
      <c r="A15" s="20" t="s">
        <v>346</v>
      </c>
      <c r="B15" s="21">
        <v>425</v>
      </c>
      <c r="C15" s="22">
        <v>8</v>
      </c>
      <c r="D15" s="22">
        <v>8.7058820000000008</v>
      </c>
      <c r="E15" s="22">
        <v>6.1176469999999998</v>
      </c>
      <c r="F15" s="22">
        <v>9.1764709999999994</v>
      </c>
      <c r="G15" s="22">
        <v>7.7647060000000003</v>
      </c>
      <c r="H15" s="22">
        <v>17.411764999999999</v>
      </c>
      <c r="I15" s="22">
        <v>29.882352999999998</v>
      </c>
      <c r="J15" s="22">
        <v>11.058824</v>
      </c>
      <c r="K15" s="22">
        <v>1.6470590000000001</v>
      </c>
      <c r="L15" s="22">
        <v>27.058824000000001</v>
      </c>
      <c r="M15" s="22">
        <v>5.1764710000000003</v>
      </c>
      <c r="N15" s="22">
        <v>17.411764999999999</v>
      </c>
      <c r="O15" s="22">
        <v>4.2352939999999997</v>
      </c>
      <c r="P15" s="22">
        <v>1.176471</v>
      </c>
      <c r="Q15" s="22">
        <v>5.1764710000000003</v>
      </c>
      <c r="R15" s="22">
        <v>29.411764999999999</v>
      </c>
      <c r="S15" s="22">
        <v>3.2941180000000001</v>
      </c>
    </row>
    <row r="16" spans="1:19" x14ac:dyDescent="0.2">
      <c r="A16" s="20" t="s">
        <v>347</v>
      </c>
      <c r="B16" s="21">
        <v>217</v>
      </c>
      <c r="C16" s="22">
        <v>1.843318</v>
      </c>
      <c r="D16" s="22">
        <v>12.903226</v>
      </c>
      <c r="E16" s="22">
        <v>3.225806</v>
      </c>
      <c r="F16" s="22">
        <v>9.2165900000000001</v>
      </c>
      <c r="G16" s="22">
        <v>8.2949310000000001</v>
      </c>
      <c r="H16" s="22">
        <v>17.050691</v>
      </c>
      <c r="I16" s="22">
        <v>25.806452</v>
      </c>
      <c r="J16" s="22">
        <v>10.599078</v>
      </c>
      <c r="K16" s="22">
        <v>0.46082899999999999</v>
      </c>
      <c r="L16" s="22">
        <v>24.423963000000001</v>
      </c>
      <c r="M16" s="22">
        <v>4.608295</v>
      </c>
      <c r="N16" s="22">
        <v>8.2949310000000001</v>
      </c>
      <c r="O16" s="22">
        <v>4.1474650000000004</v>
      </c>
      <c r="P16" s="22">
        <v>1.3824879999999999</v>
      </c>
      <c r="Q16" s="22">
        <v>3.686636</v>
      </c>
      <c r="R16" s="22">
        <v>36.405529999999999</v>
      </c>
      <c r="S16" s="22">
        <v>6.451613</v>
      </c>
    </row>
    <row r="17" spans="1:19" x14ac:dyDescent="0.2">
      <c r="A17" s="20" t="s">
        <v>348</v>
      </c>
      <c r="B17" s="21">
        <v>56</v>
      </c>
      <c r="C17" s="22">
        <v>7.1428570000000002</v>
      </c>
      <c r="D17" s="22">
        <v>8.9285709999999998</v>
      </c>
      <c r="E17" s="22">
        <v>5.3571429999999998</v>
      </c>
      <c r="F17" s="22">
        <v>5.3571429999999998</v>
      </c>
      <c r="G17" s="22">
        <v>16.071428999999998</v>
      </c>
      <c r="H17" s="22">
        <v>23.214286000000001</v>
      </c>
      <c r="I17" s="22">
        <v>32.142856999999999</v>
      </c>
      <c r="J17" s="22">
        <v>8.9285709999999998</v>
      </c>
      <c r="K17" s="22">
        <v>1.785714</v>
      </c>
      <c r="L17" s="22">
        <v>7.1428570000000002</v>
      </c>
      <c r="M17" s="22">
        <v>1.785714</v>
      </c>
      <c r="N17" s="22">
        <v>14.285714</v>
      </c>
      <c r="O17" s="22">
        <v>0</v>
      </c>
      <c r="P17" s="22">
        <v>3.5714290000000002</v>
      </c>
      <c r="Q17" s="22">
        <v>1.785714</v>
      </c>
      <c r="R17" s="22">
        <v>35.714286000000001</v>
      </c>
      <c r="S17" s="22">
        <v>1.785714</v>
      </c>
    </row>
    <row r="18" spans="1:19" x14ac:dyDescent="0.2">
      <c r="A18" s="20" t="s">
        <v>349</v>
      </c>
      <c r="B18" s="21">
        <v>13</v>
      </c>
      <c r="C18" s="22">
        <v>7.6923079999999997</v>
      </c>
      <c r="D18" s="22">
        <v>0</v>
      </c>
      <c r="E18" s="22">
        <v>0</v>
      </c>
      <c r="F18" s="22">
        <v>0</v>
      </c>
      <c r="G18" s="22">
        <v>7.6923079999999997</v>
      </c>
      <c r="H18" s="22">
        <v>38.461537999999997</v>
      </c>
      <c r="I18" s="22">
        <v>15.384615</v>
      </c>
      <c r="J18" s="22">
        <v>15.384615</v>
      </c>
      <c r="K18" s="22">
        <v>0</v>
      </c>
      <c r="L18" s="22">
        <v>15.384615</v>
      </c>
      <c r="M18" s="22">
        <v>7.6923079999999997</v>
      </c>
      <c r="N18" s="22">
        <v>23.076923000000001</v>
      </c>
      <c r="O18" s="22">
        <v>7.6923079999999997</v>
      </c>
      <c r="P18" s="22">
        <v>0</v>
      </c>
      <c r="Q18" s="22">
        <v>7.6923079999999997</v>
      </c>
      <c r="R18" s="22">
        <v>38.461537999999997</v>
      </c>
      <c r="S18" s="22">
        <v>0</v>
      </c>
    </row>
    <row r="19" spans="1:19" x14ac:dyDescent="0.2">
      <c r="A19" s="20" t="s">
        <v>350</v>
      </c>
      <c r="B19" s="21">
        <v>1365</v>
      </c>
      <c r="C19" s="22">
        <v>6.0073259999999999</v>
      </c>
      <c r="D19" s="22">
        <v>11.208791</v>
      </c>
      <c r="E19" s="22">
        <v>4.9084250000000003</v>
      </c>
      <c r="F19" s="22">
        <v>10.256410000000001</v>
      </c>
      <c r="G19" s="22">
        <v>10.036630000000001</v>
      </c>
      <c r="H19" s="22">
        <v>10.769231</v>
      </c>
      <c r="I19" s="22">
        <v>29.304029</v>
      </c>
      <c r="J19" s="22">
        <v>17.435897000000001</v>
      </c>
      <c r="K19" s="22">
        <v>1.538462</v>
      </c>
      <c r="L19" s="22">
        <v>23.809524</v>
      </c>
      <c r="M19" s="22">
        <v>5.054945</v>
      </c>
      <c r="N19" s="22">
        <v>19.633700000000001</v>
      </c>
      <c r="O19" s="22">
        <v>6.9597069999999999</v>
      </c>
      <c r="P19" s="22">
        <v>1.318681</v>
      </c>
      <c r="Q19" s="22">
        <v>4.1025640000000001</v>
      </c>
      <c r="R19" s="22">
        <v>28.205127999999998</v>
      </c>
      <c r="S19" s="22">
        <v>1.3919410000000001</v>
      </c>
    </row>
    <row r="20" spans="1:19" x14ac:dyDescent="0.2">
      <c r="A20" s="20" t="s">
        <v>351</v>
      </c>
      <c r="B20" s="21">
        <v>1026</v>
      </c>
      <c r="C20" s="22">
        <v>6.7251459999999996</v>
      </c>
      <c r="D20" s="22">
        <v>8.9668620000000008</v>
      </c>
      <c r="E20" s="22">
        <v>5.4580900000000003</v>
      </c>
      <c r="F20" s="22">
        <v>8.7719299999999993</v>
      </c>
      <c r="G20" s="22">
        <v>9.2592590000000001</v>
      </c>
      <c r="H20" s="22">
        <v>13.450291999999999</v>
      </c>
      <c r="I20" s="22">
        <v>30.506823000000001</v>
      </c>
      <c r="J20" s="22">
        <v>14.230019</v>
      </c>
      <c r="K20" s="22">
        <v>1.364522</v>
      </c>
      <c r="L20" s="22">
        <v>26.218323999999999</v>
      </c>
      <c r="M20" s="22">
        <v>6.530214</v>
      </c>
      <c r="N20" s="22">
        <v>15.107212000000001</v>
      </c>
      <c r="O20" s="22">
        <v>4.3859649999999997</v>
      </c>
      <c r="P20" s="22">
        <v>0.97465900000000005</v>
      </c>
      <c r="Q20" s="22">
        <v>3.8986350000000001</v>
      </c>
      <c r="R20" s="22">
        <v>30.409357</v>
      </c>
      <c r="S20" s="22">
        <v>3.021442</v>
      </c>
    </row>
    <row r="21" spans="1:19" x14ac:dyDescent="0.2">
      <c r="A21" s="20" t="s">
        <v>352</v>
      </c>
      <c r="B21" s="21">
        <v>286</v>
      </c>
      <c r="C21" s="22">
        <v>3.1468530000000001</v>
      </c>
      <c r="D21" s="22">
        <v>11.538462000000001</v>
      </c>
      <c r="E21" s="22">
        <v>3.4965030000000001</v>
      </c>
      <c r="F21" s="22">
        <v>8.0419579999999993</v>
      </c>
      <c r="G21" s="22">
        <v>9.7902100000000001</v>
      </c>
      <c r="H21" s="22">
        <v>19.230768999999999</v>
      </c>
      <c r="I21" s="22">
        <v>26.573426999999999</v>
      </c>
      <c r="J21" s="22">
        <v>10.489509999999999</v>
      </c>
      <c r="K21" s="22">
        <v>0.69930099999999995</v>
      </c>
      <c r="L21" s="22">
        <v>20.629370999999999</v>
      </c>
      <c r="M21" s="22">
        <v>4.1958039999999999</v>
      </c>
      <c r="N21" s="22">
        <v>10.139860000000001</v>
      </c>
      <c r="O21" s="22">
        <v>3.4965030000000001</v>
      </c>
      <c r="P21" s="22">
        <v>1.7482519999999999</v>
      </c>
      <c r="Q21" s="22">
        <v>3.4965030000000001</v>
      </c>
      <c r="R21" s="22">
        <v>36.363636</v>
      </c>
      <c r="S21" s="22">
        <v>5.2447549999999996</v>
      </c>
    </row>
    <row r="22" spans="1:19" x14ac:dyDescent="0.2">
      <c r="A22" s="20" t="s">
        <v>353</v>
      </c>
      <c r="B22" s="21">
        <v>1312</v>
      </c>
      <c r="C22" s="22">
        <v>5.9451219999999996</v>
      </c>
      <c r="D22" s="22">
        <v>9.5274389999999993</v>
      </c>
      <c r="E22" s="22">
        <v>5.0304880000000001</v>
      </c>
      <c r="F22" s="22">
        <v>8.6128049999999998</v>
      </c>
      <c r="G22" s="22">
        <v>9.375</v>
      </c>
      <c r="H22" s="22">
        <v>14.710366</v>
      </c>
      <c r="I22" s="22">
        <v>29.64939</v>
      </c>
      <c r="J22" s="22">
        <v>13.414634</v>
      </c>
      <c r="K22" s="22">
        <v>1.2195119999999999</v>
      </c>
      <c r="L22" s="22">
        <v>25</v>
      </c>
      <c r="M22" s="22">
        <v>6.0213409999999996</v>
      </c>
      <c r="N22" s="22">
        <v>14.02439</v>
      </c>
      <c r="O22" s="22">
        <v>4.1920729999999997</v>
      </c>
      <c r="P22" s="22">
        <v>1.1432929999999999</v>
      </c>
      <c r="Q22" s="22">
        <v>3.8109760000000001</v>
      </c>
      <c r="R22" s="22">
        <v>31.707317</v>
      </c>
      <c r="S22" s="22">
        <v>3.5060980000000002</v>
      </c>
    </row>
    <row r="23" spans="1:19" x14ac:dyDescent="0.2">
      <c r="A23" s="9" t="s">
        <v>354</v>
      </c>
      <c r="B23" s="10">
        <v>298</v>
      </c>
      <c r="C23" s="13">
        <v>6.7114089999999997</v>
      </c>
      <c r="D23" s="13">
        <v>10.738255000000001</v>
      </c>
      <c r="E23" s="13">
        <v>5.7046979999999996</v>
      </c>
      <c r="F23" s="13">
        <v>10.067114</v>
      </c>
      <c r="G23" s="13">
        <v>11.409395999999999</v>
      </c>
      <c r="H23" s="13">
        <v>13.087248000000001</v>
      </c>
      <c r="I23" s="13">
        <v>34.563758</v>
      </c>
      <c r="J23" s="13">
        <v>20.134228</v>
      </c>
      <c r="K23" s="13">
        <v>1.6778519999999999</v>
      </c>
      <c r="L23" s="13">
        <v>21.476510000000001</v>
      </c>
      <c r="M23" s="13">
        <v>3.6912750000000001</v>
      </c>
      <c r="N23" s="13">
        <v>22.818791999999998</v>
      </c>
      <c r="O23" s="13">
        <v>8.0536910000000006</v>
      </c>
      <c r="P23" s="13">
        <v>0.67114099999999999</v>
      </c>
      <c r="Q23" s="13">
        <v>4.6979870000000004</v>
      </c>
      <c r="R23" s="13">
        <v>24.832215000000001</v>
      </c>
      <c r="S23" s="13">
        <v>1.6778519999999999</v>
      </c>
    </row>
    <row r="24" spans="1:19" x14ac:dyDescent="0.2">
      <c r="A24" s="20" t="s">
        <v>344</v>
      </c>
      <c r="B24" s="21">
        <v>388</v>
      </c>
      <c r="C24" s="22">
        <v>4.381443</v>
      </c>
      <c r="D24" s="22">
        <v>10.309278000000001</v>
      </c>
      <c r="E24" s="22">
        <v>5.4123710000000003</v>
      </c>
      <c r="F24" s="22">
        <v>10.051546</v>
      </c>
      <c r="G24" s="22">
        <v>6.9587630000000003</v>
      </c>
      <c r="H24" s="22">
        <v>7.7319589999999998</v>
      </c>
      <c r="I24" s="22">
        <v>26.804124000000002</v>
      </c>
      <c r="J24" s="22">
        <v>20.103093000000001</v>
      </c>
      <c r="K24" s="22">
        <v>1.8041240000000001</v>
      </c>
      <c r="L24" s="22">
        <v>22.680412</v>
      </c>
      <c r="M24" s="22">
        <v>4.8969069999999997</v>
      </c>
      <c r="N24" s="22">
        <v>20.360824999999998</v>
      </c>
      <c r="O24" s="22">
        <v>6.9587630000000003</v>
      </c>
      <c r="P24" s="22">
        <v>1.0309280000000001</v>
      </c>
      <c r="Q24" s="22">
        <v>3.608247</v>
      </c>
      <c r="R24" s="22">
        <v>27.835052000000001</v>
      </c>
      <c r="S24" s="22">
        <v>1.2886599999999999</v>
      </c>
    </row>
    <row r="25" spans="1:19" x14ac:dyDescent="0.2">
      <c r="A25" s="20" t="s">
        <v>345</v>
      </c>
      <c r="B25" s="21">
        <v>299</v>
      </c>
      <c r="C25" s="22">
        <v>7.3578599999999996</v>
      </c>
      <c r="D25" s="22">
        <v>10.367893</v>
      </c>
      <c r="E25" s="22">
        <v>5.685619</v>
      </c>
      <c r="F25" s="22">
        <v>10.702341000000001</v>
      </c>
      <c r="G25" s="22">
        <v>11.371237000000001</v>
      </c>
      <c r="H25" s="22">
        <v>12.040134</v>
      </c>
      <c r="I25" s="22">
        <v>34.782609000000001</v>
      </c>
      <c r="J25" s="22">
        <v>17.725753000000001</v>
      </c>
      <c r="K25" s="22">
        <v>1.003344</v>
      </c>
      <c r="L25" s="22">
        <v>27.759197</v>
      </c>
      <c r="M25" s="22">
        <v>10.367893</v>
      </c>
      <c r="N25" s="22">
        <v>15.384615</v>
      </c>
      <c r="O25" s="22">
        <v>5.685619</v>
      </c>
      <c r="P25" s="22">
        <v>0.66889600000000005</v>
      </c>
      <c r="Q25" s="22">
        <v>2.6755849999999999</v>
      </c>
      <c r="R25" s="22">
        <v>25.083611999999999</v>
      </c>
      <c r="S25" s="22">
        <v>3.010033</v>
      </c>
    </row>
    <row r="26" spans="1:19" x14ac:dyDescent="0.2">
      <c r="A26" s="20" t="s">
        <v>346</v>
      </c>
      <c r="B26" s="21">
        <v>192</v>
      </c>
      <c r="C26" s="22">
        <v>10.416667</v>
      </c>
      <c r="D26" s="22">
        <v>7.8125</v>
      </c>
      <c r="E26" s="22">
        <v>8.3333329999999997</v>
      </c>
      <c r="F26" s="22">
        <v>6.7708329999999997</v>
      </c>
      <c r="G26" s="22">
        <v>5.2083329999999997</v>
      </c>
      <c r="H26" s="22">
        <v>18.229167</v>
      </c>
      <c r="I26" s="22">
        <v>30.208333</v>
      </c>
      <c r="J26" s="22">
        <v>12.5</v>
      </c>
      <c r="K26" s="22">
        <v>2.0833330000000001</v>
      </c>
      <c r="L26" s="22">
        <v>26.5625</v>
      </c>
      <c r="M26" s="22">
        <v>4.6875</v>
      </c>
      <c r="N26" s="22">
        <v>16.666667</v>
      </c>
      <c r="O26" s="22">
        <v>2.6041669999999999</v>
      </c>
      <c r="P26" s="22">
        <v>1.0416669999999999</v>
      </c>
      <c r="Q26" s="22">
        <v>6.25</v>
      </c>
      <c r="R26" s="22">
        <v>23.958333</v>
      </c>
      <c r="S26" s="22">
        <v>3.125</v>
      </c>
    </row>
    <row r="27" spans="1:19" x14ac:dyDescent="0.2">
      <c r="A27" s="20" t="s">
        <v>347</v>
      </c>
      <c r="B27" s="21">
        <v>77</v>
      </c>
      <c r="C27" s="22">
        <v>2.5974029999999999</v>
      </c>
      <c r="D27" s="22">
        <v>12.987012999999999</v>
      </c>
      <c r="E27" s="22">
        <v>5.1948049999999997</v>
      </c>
      <c r="F27" s="22">
        <v>9.0909089999999999</v>
      </c>
      <c r="G27" s="22">
        <v>6.493506</v>
      </c>
      <c r="H27" s="22">
        <v>15.584415999999999</v>
      </c>
      <c r="I27" s="22">
        <v>28.571428999999998</v>
      </c>
      <c r="J27" s="22">
        <v>9.0909089999999999</v>
      </c>
      <c r="K27" s="22">
        <v>0</v>
      </c>
      <c r="L27" s="22">
        <v>19.480519000000001</v>
      </c>
      <c r="M27" s="22">
        <v>3.8961039999999998</v>
      </c>
      <c r="N27" s="22">
        <v>7.7922079999999996</v>
      </c>
      <c r="O27" s="22">
        <v>2.5974029999999999</v>
      </c>
      <c r="P27" s="22">
        <v>0</v>
      </c>
      <c r="Q27" s="22">
        <v>2.5974029999999999</v>
      </c>
      <c r="R27" s="22">
        <v>38.961039</v>
      </c>
      <c r="S27" s="22">
        <v>6.493506</v>
      </c>
    </row>
    <row r="28" spans="1:19" x14ac:dyDescent="0.2">
      <c r="A28" s="20" t="s">
        <v>348</v>
      </c>
      <c r="B28" s="21">
        <v>19</v>
      </c>
      <c r="C28" s="22">
        <v>5.2631579999999998</v>
      </c>
      <c r="D28" s="22">
        <v>10.526316</v>
      </c>
      <c r="E28" s="22">
        <v>5.2631579999999998</v>
      </c>
      <c r="F28" s="22">
        <v>0</v>
      </c>
      <c r="G28" s="22">
        <v>5.2631579999999998</v>
      </c>
      <c r="H28" s="22">
        <v>26.315788999999999</v>
      </c>
      <c r="I28" s="22">
        <v>42.105263000000001</v>
      </c>
      <c r="J28" s="22">
        <v>15.789474</v>
      </c>
      <c r="K28" s="22">
        <v>0</v>
      </c>
      <c r="L28" s="22">
        <v>5.2631579999999998</v>
      </c>
      <c r="M28" s="22">
        <v>0</v>
      </c>
      <c r="N28" s="22">
        <v>21.052631999999999</v>
      </c>
      <c r="O28" s="22">
        <v>0</v>
      </c>
      <c r="P28" s="22">
        <v>5.2631579999999998</v>
      </c>
      <c r="Q28" s="22">
        <v>5.2631579999999998</v>
      </c>
      <c r="R28" s="22">
        <v>31.578946999999999</v>
      </c>
      <c r="S28" s="22">
        <v>5.2631579999999998</v>
      </c>
    </row>
    <row r="29" spans="1:19" x14ac:dyDescent="0.2">
      <c r="A29" s="20" t="s">
        <v>349</v>
      </c>
      <c r="B29" s="21">
        <v>4</v>
      </c>
      <c r="C29" s="22">
        <v>0</v>
      </c>
      <c r="D29" s="22">
        <v>0</v>
      </c>
      <c r="E29" s="22">
        <v>0</v>
      </c>
      <c r="F29" s="22">
        <v>0</v>
      </c>
      <c r="G29" s="22">
        <v>0</v>
      </c>
      <c r="H29" s="22">
        <v>25</v>
      </c>
      <c r="I29" s="22">
        <v>0</v>
      </c>
      <c r="J29" s="22">
        <v>25</v>
      </c>
      <c r="K29" s="22">
        <v>0</v>
      </c>
      <c r="L29" s="22">
        <v>25</v>
      </c>
      <c r="M29" s="22">
        <v>0</v>
      </c>
      <c r="N29" s="22">
        <v>25</v>
      </c>
      <c r="O29" s="22">
        <v>0</v>
      </c>
      <c r="P29" s="22">
        <v>0</v>
      </c>
      <c r="Q29" s="22">
        <v>0</v>
      </c>
      <c r="R29" s="22">
        <v>50</v>
      </c>
      <c r="S29" s="22">
        <v>0</v>
      </c>
    </row>
    <row r="30" spans="1:19" x14ac:dyDescent="0.2">
      <c r="A30" s="20" t="s">
        <v>350</v>
      </c>
      <c r="B30" s="21">
        <v>686</v>
      </c>
      <c r="C30" s="22">
        <v>5.393586</v>
      </c>
      <c r="D30" s="22">
        <v>10.495627000000001</v>
      </c>
      <c r="E30" s="22">
        <v>5.5393590000000001</v>
      </c>
      <c r="F30" s="22">
        <v>10.058309</v>
      </c>
      <c r="G30" s="22">
        <v>8.8921279999999996</v>
      </c>
      <c r="H30" s="22">
        <v>10.058309</v>
      </c>
      <c r="I30" s="22">
        <v>30.174927</v>
      </c>
      <c r="J30" s="22">
        <v>20.116617999999999</v>
      </c>
      <c r="K30" s="22">
        <v>1.749271</v>
      </c>
      <c r="L30" s="22">
        <v>22.157433999999999</v>
      </c>
      <c r="M30" s="22">
        <v>4.3731780000000002</v>
      </c>
      <c r="N30" s="22">
        <v>21.428571000000002</v>
      </c>
      <c r="O30" s="22">
        <v>7.4344020000000004</v>
      </c>
      <c r="P30" s="22">
        <v>0.87463599999999997</v>
      </c>
      <c r="Q30" s="22">
        <v>4.0816330000000001</v>
      </c>
      <c r="R30" s="22">
        <v>26.530612000000001</v>
      </c>
      <c r="S30" s="22">
        <v>1.4577260000000001</v>
      </c>
    </row>
    <row r="31" spans="1:19" x14ac:dyDescent="0.2">
      <c r="A31" s="20" t="s">
        <v>351</v>
      </c>
      <c r="B31" s="21">
        <v>491</v>
      </c>
      <c r="C31" s="22">
        <v>8.5539710000000007</v>
      </c>
      <c r="D31" s="22">
        <v>9.3686349999999994</v>
      </c>
      <c r="E31" s="22">
        <v>6.7209779999999997</v>
      </c>
      <c r="F31" s="22">
        <v>9.1649689999999993</v>
      </c>
      <c r="G31" s="22">
        <v>8.9613029999999991</v>
      </c>
      <c r="H31" s="22">
        <v>14.460285000000001</v>
      </c>
      <c r="I31" s="22">
        <v>32.99389</v>
      </c>
      <c r="J31" s="22">
        <v>15.682281</v>
      </c>
      <c r="K31" s="22">
        <v>1.425662</v>
      </c>
      <c r="L31" s="22">
        <v>27.291242</v>
      </c>
      <c r="M31" s="22">
        <v>8.1466399999999997</v>
      </c>
      <c r="N31" s="22">
        <v>15.885947</v>
      </c>
      <c r="O31" s="22">
        <v>4.4806520000000001</v>
      </c>
      <c r="P31" s="22">
        <v>0.81466400000000005</v>
      </c>
      <c r="Q31" s="22">
        <v>4.0733199999999998</v>
      </c>
      <c r="R31" s="22">
        <v>24.643585000000002</v>
      </c>
      <c r="S31" s="22">
        <v>3.0549900000000001</v>
      </c>
    </row>
    <row r="32" spans="1:19" x14ac:dyDescent="0.2">
      <c r="A32" s="20" t="s">
        <v>352</v>
      </c>
      <c r="B32" s="21">
        <v>100</v>
      </c>
      <c r="C32" s="22">
        <v>3</v>
      </c>
      <c r="D32" s="22">
        <v>12</v>
      </c>
      <c r="E32" s="22">
        <v>5</v>
      </c>
      <c r="F32" s="22">
        <v>7</v>
      </c>
      <c r="G32" s="22">
        <v>6</v>
      </c>
      <c r="H32" s="22">
        <v>18</v>
      </c>
      <c r="I32" s="22">
        <v>30</v>
      </c>
      <c r="J32" s="22">
        <v>11</v>
      </c>
      <c r="K32" s="22">
        <v>0</v>
      </c>
      <c r="L32" s="22">
        <v>17</v>
      </c>
      <c r="M32" s="22">
        <v>3</v>
      </c>
      <c r="N32" s="22">
        <v>11</v>
      </c>
      <c r="O32" s="22">
        <v>2</v>
      </c>
      <c r="P32" s="22">
        <v>1</v>
      </c>
      <c r="Q32" s="22">
        <v>3</v>
      </c>
      <c r="R32" s="22">
        <v>38</v>
      </c>
      <c r="S32" s="22">
        <v>6</v>
      </c>
    </row>
    <row r="33" spans="1:19" x14ac:dyDescent="0.2">
      <c r="A33" s="20" t="s">
        <v>353</v>
      </c>
      <c r="B33" s="21">
        <v>591</v>
      </c>
      <c r="C33" s="22">
        <v>7.6142130000000003</v>
      </c>
      <c r="D33" s="22">
        <v>9.8138749999999995</v>
      </c>
      <c r="E33" s="22">
        <v>6.4297800000000001</v>
      </c>
      <c r="F33" s="22">
        <v>8.7986459999999997</v>
      </c>
      <c r="G33" s="22">
        <v>8.4602369999999993</v>
      </c>
      <c r="H33" s="22">
        <v>15.059222</v>
      </c>
      <c r="I33" s="22">
        <v>32.487310000000001</v>
      </c>
      <c r="J33" s="22">
        <v>14.890017</v>
      </c>
      <c r="K33" s="22">
        <v>1.1844330000000001</v>
      </c>
      <c r="L33" s="22">
        <v>25.549914999999999</v>
      </c>
      <c r="M33" s="22">
        <v>7.2758039999999999</v>
      </c>
      <c r="N33" s="22">
        <v>15.059222</v>
      </c>
      <c r="O33" s="22">
        <v>4.0609140000000004</v>
      </c>
      <c r="P33" s="22">
        <v>0.846024</v>
      </c>
      <c r="Q33" s="22">
        <v>3.8917090000000001</v>
      </c>
      <c r="R33" s="22">
        <v>26.903552999999999</v>
      </c>
      <c r="S33" s="22">
        <v>3.553299</v>
      </c>
    </row>
    <row r="34" spans="1:19" x14ac:dyDescent="0.2">
      <c r="A34" s="9" t="s">
        <v>355</v>
      </c>
      <c r="B34" s="10">
        <v>312</v>
      </c>
      <c r="C34" s="13">
        <v>5.7692310000000004</v>
      </c>
      <c r="D34" s="13">
        <v>12.820513</v>
      </c>
      <c r="E34" s="13">
        <v>4.4871790000000003</v>
      </c>
      <c r="F34" s="13">
        <v>10.256410000000001</v>
      </c>
      <c r="G34" s="13">
        <v>10.897436000000001</v>
      </c>
      <c r="H34" s="13">
        <v>12.179487</v>
      </c>
      <c r="I34" s="13">
        <v>30.769231000000001</v>
      </c>
      <c r="J34" s="13">
        <v>15.064102999999999</v>
      </c>
      <c r="K34" s="13">
        <v>1.6025640000000001</v>
      </c>
      <c r="L34" s="13">
        <v>25.961538000000001</v>
      </c>
      <c r="M34" s="13">
        <v>5.7692310000000004</v>
      </c>
      <c r="N34" s="13">
        <v>17.628205000000001</v>
      </c>
      <c r="O34" s="13">
        <v>8.3333329999999997</v>
      </c>
      <c r="P34" s="13">
        <v>1.6025640000000001</v>
      </c>
      <c r="Q34" s="13">
        <v>3.2051280000000002</v>
      </c>
      <c r="R34" s="13">
        <v>28.846153999999999</v>
      </c>
      <c r="S34" s="13">
        <v>0.64102599999999998</v>
      </c>
    </row>
    <row r="35" spans="1:19" x14ac:dyDescent="0.2">
      <c r="A35" s="20" t="s">
        <v>344</v>
      </c>
      <c r="B35" s="21">
        <v>367</v>
      </c>
      <c r="C35" s="22">
        <v>7.356948</v>
      </c>
      <c r="D35" s="22">
        <v>11.171662</v>
      </c>
      <c r="E35" s="22">
        <v>4.0871930000000001</v>
      </c>
      <c r="F35" s="22">
        <v>10.626702999999999</v>
      </c>
      <c r="G35" s="22">
        <v>11.444141999999999</v>
      </c>
      <c r="H35" s="22">
        <v>10.899183000000001</v>
      </c>
      <c r="I35" s="22">
        <v>26.430517999999999</v>
      </c>
      <c r="J35" s="22">
        <v>14.441417</v>
      </c>
      <c r="K35" s="22">
        <v>1.0899179999999999</v>
      </c>
      <c r="L35" s="22">
        <v>25.06812</v>
      </c>
      <c r="M35" s="22">
        <v>5.7220709999999997</v>
      </c>
      <c r="N35" s="22">
        <v>17.983650999999998</v>
      </c>
      <c r="O35" s="22">
        <v>4.9046320000000003</v>
      </c>
      <c r="P35" s="22">
        <v>1.907357</v>
      </c>
      <c r="Q35" s="22">
        <v>4.9046320000000003</v>
      </c>
      <c r="R35" s="22">
        <v>30.790191</v>
      </c>
      <c r="S35" s="22">
        <v>1.907357</v>
      </c>
    </row>
    <row r="36" spans="1:19" x14ac:dyDescent="0.2">
      <c r="A36" s="20" t="s">
        <v>345</v>
      </c>
      <c r="B36" s="21">
        <v>302</v>
      </c>
      <c r="C36" s="22">
        <v>4.3046360000000004</v>
      </c>
      <c r="D36" s="22">
        <v>7.9470200000000002</v>
      </c>
      <c r="E36" s="22">
        <v>4.3046360000000004</v>
      </c>
      <c r="F36" s="22">
        <v>6.291391</v>
      </c>
      <c r="G36" s="22">
        <v>9.2715230000000002</v>
      </c>
      <c r="H36" s="22">
        <v>9.2715230000000002</v>
      </c>
      <c r="I36" s="22">
        <v>27.152318000000001</v>
      </c>
      <c r="J36" s="22">
        <v>15.231788</v>
      </c>
      <c r="K36" s="22">
        <v>1.324503</v>
      </c>
      <c r="L36" s="22">
        <v>23.509934000000001</v>
      </c>
      <c r="M36" s="22">
        <v>4.6357619999999997</v>
      </c>
      <c r="N36" s="22">
        <v>11.589404</v>
      </c>
      <c r="O36" s="22">
        <v>3.311258</v>
      </c>
      <c r="P36" s="22">
        <v>0.99337699999999995</v>
      </c>
      <c r="Q36" s="22">
        <v>3.311258</v>
      </c>
      <c r="R36" s="22">
        <v>37.086092999999998</v>
      </c>
      <c r="S36" s="22">
        <v>2.6490070000000001</v>
      </c>
    </row>
    <row r="37" spans="1:19" x14ac:dyDescent="0.2">
      <c r="A37" s="20" t="s">
        <v>346</v>
      </c>
      <c r="B37" s="21">
        <v>233</v>
      </c>
      <c r="C37" s="22">
        <v>6.0085839999999999</v>
      </c>
      <c r="D37" s="22">
        <v>9.4420599999999997</v>
      </c>
      <c r="E37" s="22">
        <v>4.2918450000000004</v>
      </c>
      <c r="F37" s="22">
        <v>11.158798000000001</v>
      </c>
      <c r="G37" s="22">
        <v>9.871245</v>
      </c>
      <c r="H37" s="22">
        <v>16.738197</v>
      </c>
      <c r="I37" s="22">
        <v>29.613734000000001</v>
      </c>
      <c r="J37" s="22">
        <v>9.871245</v>
      </c>
      <c r="K37" s="22">
        <v>1.2875540000000001</v>
      </c>
      <c r="L37" s="22">
        <v>27.467811000000001</v>
      </c>
      <c r="M37" s="22">
        <v>5.5793990000000004</v>
      </c>
      <c r="N37" s="22">
        <v>18.025751</v>
      </c>
      <c r="O37" s="22">
        <v>5.5793990000000004</v>
      </c>
      <c r="P37" s="22">
        <v>1.2875540000000001</v>
      </c>
      <c r="Q37" s="22">
        <v>4.2918450000000004</v>
      </c>
      <c r="R37" s="22">
        <v>33.905579000000003</v>
      </c>
      <c r="S37" s="22">
        <v>3.4334760000000002</v>
      </c>
    </row>
    <row r="38" spans="1:19" x14ac:dyDescent="0.2">
      <c r="A38" s="20" t="s">
        <v>347</v>
      </c>
      <c r="B38" s="21">
        <v>140</v>
      </c>
      <c r="C38" s="22">
        <v>1.428571</v>
      </c>
      <c r="D38" s="22">
        <v>12.857143000000001</v>
      </c>
      <c r="E38" s="22">
        <v>2.1428569999999998</v>
      </c>
      <c r="F38" s="22">
        <v>9.2857140000000005</v>
      </c>
      <c r="G38" s="22">
        <v>9.2857140000000005</v>
      </c>
      <c r="H38" s="22">
        <v>17.857143000000001</v>
      </c>
      <c r="I38" s="22">
        <v>24.285713999999999</v>
      </c>
      <c r="J38" s="22">
        <v>11.428571</v>
      </c>
      <c r="K38" s="22">
        <v>0.71428599999999998</v>
      </c>
      <c r="L38" s="22">
        <v>27.142856999999999</v>
      </c>
      <c r="M38" s="22">
        <v>5</v>
      </c>
      <c r="N38" s="22">
        <v>8.5714290000000002</v>
      </c>
      <c r="O38" s="22">
        <v>5</v>
      </c>
      <c r="P38" s="22">
        <v>2.1428569999999998</v>
      </c>
      <c r="Q38" s="22">
        <v>4.2857139999999996</v>
      </c>
      <c r="R38" s="22">
        <v>35</v>
      </c>
      <c r="S38" s="22">
        <v>6.4285709999999998</v>
      </c>
    </row>
    <row r="39" spans="1:19" x14ac:dyDescent="0.2">
      <c r="A39" s="20" t="s">
        <v>348</v>
      </c>
      <c r="B39" s="21">
        <v>37</v>
      </c>
      <c r="C39" s="22">
        <v>8.1081079999999996</v>
      </c>
      <c r="D39" s="22">
        <v>8.1081079999999996</v>
      </c>
      <c r="E39" s="22">
        <v>5.405405</v>
      </c>
      <c r="F39" s="22">
        <v>8.1081079999999996</v>
      </c>
      <c r="G39" s="22">
        <v>21.621621999999999</v>
      </c>
      <c r="H39" s="22">
        <v>21.621621999999999</v>
      </c>
      <c r="I39" s="22">
        <v>27.027027</v>
      </c>
      <c r="J39" s="22">
        <v>5.405405</v>
      </c>
      <c r="K39" s="22">
        <v>2.7027030000000001</v>
      </c>
      <c r="L39" s="22">
        <v>8.1081079999999996</v>
      </c>
      <c r="M39" s="22">
        <v>2.7027030000000001</v>
      </c>
      <c r="N39" s="22">
        <v>10.810810999999999</v>
      </c>
      <c r="O39" s="22">
        <v>0</v>
      </c>
      <c r="P39" s="22">
        <v>2.7027030000000001</v>
      </c>
      <c r="Q39" s="22">
        <v>0</v>
      </c>
      <c r="R39" s="22">
        <v>37.837837999999998</v>
      </c>
      <c r="S39" s="22">
        <v>0</v>
      </c>
    </row>
    <row r="40" spans="1:19" x14ac:dyDescent="0.2">
      <c r="A40" s="20" t="s">
        <v>349</v>
      </c>
      <c r="B40" s="21">
        <v>9</v>
      </c>
      <c r="C40" s="22">
        <v>11.111110999999999</v>
      </c>
      <c r="D40" s="22">
        <v>0</v>
      </c>
      <c r="E40" s="22">
        <v>0</v>
      </c>
      <c r="F40" s="22">
        <v>0</v>
      </c>
      <c r="G40" s="22">
        <v>11.111110999999999</v>
      </c>
      <c r="H40" s="22">
        <v>44.444443999999997</v>
      </c>
      <c r="I40" s="22">
        <v>22.222221999999999</v>
      </c>
      <c r="J40" s="22">
        <v>11.111110999999999</v>
      </c>
      <c r="K40" s="22">
        <v>0</v>
      </c>
      <c r="L40" s="22">
        <v>11.111110999999999</v>
      </c>
      <c r="M40" s="22">
        <v>11.111110999999999</v>
      </c>
      <c r="N40" s="22">
        <v>22.222221999999999</v>
      </c>
      <c r="O40" s="22">
        <v>11.111110999999999</v>
      </c>
      <c r="P40" s="22">
        <v>0</v>
      </c>
      <c r="Q40" s="22">
        <v>11.111110999999999</v>
      </c>
      <c r="R40" s="22">
        <v>33.333333000000003</v>
      </c>
      <c r="S40" s="22">
        <v>0</v>
      </c>
    </row>
    <row r="41" spans="1:19" x14ac:dyDescent="0.2">
      <c r="A41" s="20" t="s">
        <v>350</v>
      </c>
      <c r="B41" s="21">
        <v>679</v>
      </c>
      <c r="C41" s="22">
        <v>6.6273929999999996</v>
      </c>
      <c r="D41" s="22">
        <v>11.929308000000001</v>
      </c>
      <c r="E41" s="22">
        <v>4.2709869999999999</v>
      </c>
      <c r="F41" s="22">
        <v>10.456554000000001</v>
      </c>
      <c r="G41" s="22">
        <v>11.192931</v>
      </c>
      <c r="H41" s="22">
        <v>11.487482</v>
      </c>
      <c r="I41" s="22">
        <v>28.424153</v>
      </c>
      <c r="J41" s="22">
        <v>14.727541</v>
      </c>
      <c r="K41" s="22">
        <v>1.3254790000000001</v>
      </c>
      <c r="L41" s="22">
        <v>25.478645</v>
      </c>
      <c r="M41" s="22">
        <v>5.743741</v>
      </c>
      <c r="N41" s="22">
        <v>17.820323999999999</v>
      </c>
      <c r="O41" s="22">
        <v>6.480118</v>
      </c>
      <c r="P41" s="22">
        <v>1.7673049999999999</v>
      </c>
      <c r="Q41" s="22">
        <v>4.1237110000000001</v>
      </c>
      <c r="R41" s="22">
        <v>29.896906999999999</v>
      </c>
      <c r="S41" s="22">
        <v>1.3254790000000001</v>
      </c>
    </row>
    <row r="42" spans="1:19" x14ac:dyDescent="0.2">
      <c r="A42" s="20" t="s">
        <v>351</v>
      </c>
      <c r="B42" s="21">
        <v>535</v>
      </c>
      <c r="C42" s="22">
        <v>5.046729</v>
      </c>
      <c r="D42" s="22">
        <v>8.5981310000000004</v>
      </c>
      <c r="E42" s="22">
        <v>4.2990649999999997</v>
      </c>
      <c r="F42" s="22">
        <v>8.4112150000000003</v>
      </c>
      <c r="G42" s="22">
        <v>9.5327099999999998</v>
      </c>
      <c r="H42" s="22">
        <v>12.523364000000001</v>
      </c>
      <c r="I42" s="22">
        <v>28.224298999999998</v>
      </c>
      <c r="J42" s="22">
        <v>12.897195999999999</v>
      </c>
      <c r="K42" s="22">
        <v>1.308411</v>
      </c>
      <c r="L42" s="22">
        <v>25.233644999999999</v>
      </c>
      <c r="M42" s="22">
        <v>5.046729</v>
      </c>
      <c r="N42" s="22">
        <v>14.392523000000001</v>
      </c>
      <c r="O42" s="22">
        <v>4.2990649999999997</v>
      </c>
      <c r="P42" s="22">
        <v>1.1214949999999999</v>
      </c>
      <c r="Q42" s="22">
        <v>3.738318</v>
      </c>
      <c r="R42" s="22">
        <v>35.700935000000001</v>
      </c>
      <c r="S42" s="22">
        <v>2.9906540000000001</v>
      </c>
    </row>
    <row r="43" spans="1:19" x14ac:dyDescent="0.2">
      <c r="A43" s="20" t="s">
        <v>352</v>
      </c>
      <c r="B43" s="21">
        <v>186</v>
      </c>
      <c r="C43" s="22">
        <v>3.225806</v>
      </c>
      <c r="D43" s="22">
        <v>11.290323000000001</v>
      </c>
      <c r="E43" s="22">
        <v>2.6881719999999998</v>
      </c>
      <c r="F43" s="22">
        <v>8.6021509999999992</v>
      </c>
      <c r="G43" s="22">
        <v>11.827957</v>
      </c>
      <c r="H43" s="22">
        <v>19.892472999999999</v>
      </c>
      <c r="I43" s="22">
        <v>24.731183000000001</v>
      </c>
      <c r="J43" s="22">
        <v>10.215054</v>
      </c>
      <c r="K43" s="22">
        <v>1.075269</v>
      </c>
      <c r="L43" s="22">
        <v>22.580645000000001</v>
      </c>
      <c r="M43" s="22">
        <v>4.8387099999999998</v>
      </c>
      <c r="N43" s="22">
        <v>9.6774190000000004</v>
      </c>
      <c r="O43" s="22">
        <v>4.301075</v>
      </c>
      <c r="P43" s="22">
        <v>2.1505380000000001</v>
      </c>
      <c r="Q43" s="22">
        <v>3.7634409999999998</v>
      </c>
      <c r="R43" s="22">
        <v>35.483871000000001</v>
      </c>
      <c r="S43" s="22">
        <v>4.8387099999999998</v>
      </c>
    </row>
    <row r="44" spans="1:19" x14ac:dyDescent="0.2">
      <c r="A44" s="20" t="s">
        <v>353</v>
      </c>
      <c r="B44" s="21">
        <v>721</v>
      </c>
      <c r="C44" s="22">
        <v>4.5769760000000002</v>
      </c>
      <c r="D44" s="22">
        <v>9.2926490000000008</v>
      </c>
      <c r="E44" s="22">
        <v>3.8834949999999999</v>
      </c>
      <c r="F44" s="22">
        <v>8.4604719999999993</v>
      </c>
      <c r="G44" s="22">
        <v>10.124827</v>
      </c>
      <c r="H44" s="22">
        <v>14.424410999999999</v>
      </c>
      <c r="I44" s="22">
        <v>27.323162</v>
      </c>
      <c r="J44" s="22">
        <v>12.205270000000001</v>
      </c>
      <c r="K44" s="22">
        <v>1.2482660000000001</v>
      </c>
      <c r="L44" s="22">
        <v>24.549237000000002</v>
      </c>
      <c r="M44" s="22">
        <v>4.9930649999999996</v>
      </c>
      <c r="N44" s="22">
        <v>13.176144000000001</v>
      </c>
      <c r="O44" s="22">
        <v>4.2995840000000003</v>
      </c>
      <c r="P44" s="22">
        <v>1.3869629999999999</v>
      </c>
      <c r="Q44" s="22">
        <v>3.744799</v>
      </c>
      <c r="R44" s="22">
        <v>35.644938000000003</v>
      </c>
      <c r="S44" s="22">
        <v>3.467406</v>
      </c>
    </row>
    <row r="45" spans="1:19" x14ac:dyDescent="0.2">
      <c r="A45" s="9" t="s">
        <v>356</v>
      </c>
      <c r="B45" s="9"/>
      <c r="C45" s="9"/>
      <c r="D45" s="9"/>
      <c r="E45" s="9"/>
      <c r="F45" s="9"/>
      <c r="G45" s="9"/>
      <c r="H45" s="9"/>
      <c r="I45" s="9"/>
      <c r="J45" s="9"/>
      <c r="K45" s="9"/>
      <c r="L45" s="9"/>
      <c r="M45" s="9"/>
      <c r="N45" s="9"/>
      <c r="O45" s="9"/>
      <c r="P45" s="9"/>
      <c r="Q45" s="9"/>
      <c r="R45" s="9"/>
      <c r="S45" s="9"/>
    </row>
    <row r="46" spans="1:19" x14ac:dyDescent="0.2">
      <c r="A46" s="20" t="s">
        <v>357</v>
      </c>
      <c r="B46" s="21">
        <v>138</v>
      </c>
      <c r="C46" s="22">
        <v>4.3478260000000004</v>
      </c>
      <c r="D46" s="22">
        <v>7.9710140000000003</v>
      </c>
      <c r="E46" s="22">
        <v>6.5217390000000002</v>
      </c>
      <c r="F46" s="22">
        <v>6.5217390000000002</v>
      </c>
      <c r="G46" s="22">
        <v>10.869565</v>
      </c>
      <c r="H46" s="22">
        <v>10.144928</v>
      </c>
      <c r="I46" s="22">
        <v>36.956522</v>
      </c>
      <c r="J46" s="22">
        <v>15.942029</v>
      </c>
      <c r="K46" s="22">
        <v>3.6231879999999999</v>
      </c>
      <c r="L46" s="22">
        <v>19.565217000000001</v>
      </c>
      <c r="M46" s="22">
        <v>7.9710140000000003</v>
      </c>
      <c r="N46" s="22">
        <v>15.942029</v>
      </c>
      <c r="O46" s="22">
        <v>7.2463769999999998</v>
      </c>
      <c r="P46" s="22">
        <v>1.4492750000000001</v>
      </c>
      <c r="Q46" s="22">
        <v>7.9710140000000003</v>
      </c>
      <c r="R46" s="22">
        <v>23.913042999999998</v>
      </c>
      <c r="S46" s="22">
        <v>2.8985509999999999</v>
      </c>
    </row>
    <row r="47" spans="1:19" x14ac:dyDescent="0.2">
      <c r="A47" s="20" t="s">
        <v>328</v>
      </c>
      <c r="B47" s="21">
        <v>1747</v>
      </c>
      <c r="C47" s="22">
        <v>5.7240979999999997</v>
      </c>
      <c r="D47" s="22">
        <v>9.9599309999999992</v>
      </c>
      <c r="E47" s="22">
        <v>5.0944479999999999</v>
      </c>
      <c r="F47" s="22">
        <v>9.9599309999999992</v>
      </c>
      <c r="G47" s="22">
        <v>8.7006300000000003</v>
      </c>
      <c r="H47" s="22">
        <v>13.165426</v>
      </c>
      <c r="I47" s="22">
        <v>28.906697000000001</v>
      </c>
      <c r="J47" s="22">
        <v>15.168861</v>
      </c>
      <c r="K47" s="22">
        <v>0.915856</v>
      </c>
      <c r="L47" s="22">
        <v>24.899827999999999</v>
      </c>
      <c r="M47" s="22">
        <v>5.8385800000000003</v>
      </c>
      <c r="N47" s="22">
        <v>18.145392000000001</v>
      </c>
      <c r="O47" s="22">
        <v>5.3806529999999997</v>
      </c>
      <c r="P47" s="22">
        <v>0.85861500000000002</v>
      </c>
      <c r="Q47" s="22">
        <v>3.4916999999999998</v>
      </c>
      <c r="R47" s="22">
        <v>30.394963000000001</v>
      </c>
      <c r="S47" s="22">
        <v>1.6027480000000001</v>
      </c>
    </row>
    <row r="48" spans="1:19" x14ac:dyDescent="0.2">
      <c r="A48" s="20" t="s">
        <v>329</v>
      </c>
      <c r="B48" s="21">
        <v>191</v>
      </c>
      <c r="C48" s="22">
        <v>10.994764</v>
      </c>
      <c r="D48" s="22">
        <v>9.9476440000000004</v>
      </c>
      <c r="E48" s="22">
        <v>6.2827229999999998</v>
      </c>
      <c r="F48" s="22">
        <v>9.4240840000000006</v>
      </c>
      <c r="G48" s="22">
        <v>17.277487000000001</v>
      </c>
      <c r="H48" s="22">
        <v>9.4240840000000006</v>
      </c>
      <c r="I48" s="22">
        <v>32.460732999999998</v>
      </c>
      <c r="J48" s="22">
        <v>23.036649000000001</v>
      </c>
      <c r="K48" s="22">
        <v>3.1413609999999998</v>
      </c>
      <c r="L48" s="22">
        <v>24.607330000000001</v>
      </c>
      <c r="M48" s="22">
        <v>4.1884819999999996</v>
      </c>
      <c r="N48" s="22">
        <v>18.848168000000001</v>
      </c>
      <c r="O48" s="22">
        <v>6.8062829999999996</v>
      </c>
      <c r="P48" s="22">
        <v>2.0942409999999998</v>
      </c>
      <c r="Q48" s="22">
        <v>3.6649210000000001</v>
      </c>
      <c r="R48" s="22">
        <v>26.701571000000001</v>
      </c>
      <c r="S48" s="22">
        <v>3.1413609999999998</v>
      </c>
    </row>
    <row r="49" spans="1:19" x14ac:dyDescent="0.2">
      <c r="A49" s="20" t="s">
        <v>330</v>
      </c>
      <c r="B49" s="21">
        <v>544</v>
      </c>
      <c r="C49" s="22">
        <v>4.4117649999999999</v>
      </c>
      <c r="D49" s="22">
        <v>11.948529000000001</v>
      </c>
      <c r="E49" s="22">
        <v>3.308824</v>
      </c>
      <c r="F49" s="22">
        <v>8.2720590000000005</v>
      </c>
      <c r="G49" s="22">
        <v>10.294117999999999</v>
      </c>
      <c r="H49" s="22">
        <v>12.5</v>
      </c>
      <c r="I49" s="22">
        <v>27.389706</v>
      </c>
      <c r="J49" s="22">
        <v>13.419117999999999</v>
      </c>
      <c r="K49" s="22">
        <v>1.470588</v>
      </c>
      <c r="L49" s="22">
        <v>23.529412000000001</v>
      </c>
      <c r="M49" s="22">
        <v>3.8602940000000001</v>
      </c>
      <c r="N49" s="22">
        <v>12.683824</v>
      </c>
      <c r="O49" s="22">
        <v>5.1470589999999996</v>
      </c>
      <c r="P49" s="22">
        <v>1.8382350000000001</v>
      </c>
      <c r="Q49" s="22">
        <v>4.4117649999999999</v>
      </c>
      <c r="R49" s="22">
        <v>31.433824000000001</v>
      </c>
      <c r="S49" s="22">
        <v>4.7794119999999998</v>
      </c>
    </row>
    <row r="50" spans="1:19" x14ac:dyDescent="0.2">
      <c r="A50" s="20" t="s">
        <v>358</v>
      </c>
      <c r="B50" s="21">
        <v>57</v>
      </c>
      <c r="C50" s="22">
        <v>15.789474</v>
      </c>
      <c r="D50" s="22">
        <v>15.789474</v>
      </c>
      <c r="E50" s="22">
        <v>8.7719299999999993</v>
      </c>
      <c r="F50" s="22">
        <v>12.280702</v>
      </c>
      <c r="G50" s="22">
        <v>7.017544</v>
      </c>
      <c r="H50" s="22">
        <v>17.543859999999999</v>
      </c>
      <c r="I50" s="22">
        <v>38.596491</v>
      </c>
      <c r="J50" s="22">
        <v>17.543859999999999</v>
      </c>
      <c r="K50" s="22">
        <v>3.508772</v>
      </c>
      <c r="L50" s="22">
        <v>28.070174999999999</v>
      </c>
      <c r="M50" s="22">
        <v>10.526316</v>
      </c>
      <c r="N50" s="22">
        <v>14.035088</v>
      </c>
      <c r="O50" s="22">
        <v>8.7719299999999993</v>
      </c>
      <c r="P50" s="22">
        <v>3.508772</v>
      </c>
      <c r="Q50" s="22">
        <v>5.2631579999999998</v>
      </c>
      <c r="R50" s="22">
        <v>26.315788999999999</v>
      </c>
      <c r="S50" s="22">
        <v>1.754386</v>
      </c>
    </row>
    <row r="51" spans="1:19" x14ac:dyDescent="0.2">
      <c r="A51" s="9" t="s">
        <v>359</v>
      </c>
      <c r="B51" s="10">
        <v>89</v>
      </c>
      <c r="C51" s="13">
        <v>5.6179779999999999</v>
      </c>
      <c r="D51" s="13">
        <v>7.8651689999999999</v>
      </c>
      <c r="E51" s="13">
        <v>5.6179779999999999</v>
      </c>
      <c r="F51" s="13">
        <v>6.7415729999999998</v>
      </c>
      <c r="G51" s="13">
        <v>10.112360000000001</v>
      </c>
      <c r="H51" s="13">
        <v>10.112360000000001</v>
      </c>
      <c r="I51" s="13">
        <v>38.202247</v>
      </c>
      <c r="J51" s="13">
        <v>17.977528</v>
      </c>
      <c r="K51" s="13">
        <v>2.2471909999999999</v>
      </c>
      <c r="L51" s="13">
        <v>16.853933000000001</v>
      </c>
      <c r="M51" s="13">
        <v>4.4943819999999999</v>
      </c>
      <c r="N51" s="13">
        <v>19.101123999999999</v>
      </c>
      <c r="O51" s="13">
        <v>10.112360000000001</v>
      </c>
      <c r="P51" s="13">
        <v>2.2471909999999999</v>
      </c>
      <c r="Q51" s="13">
        <v>7.8651689999999999</v>
      </c>
      <c r="R51" s="13">
        <v>20.224719</v>
      </c>
      <c r="S51" s="13">
        <v>2.2471909999999999</v>
      </c>
    </row>
    <row r="52" spans="1:19" x14ac:dyDescent="0.2">
      <c r="A52" s="20" t="s">
        <v>331</v>
      </c>
      <c r="B52" s="21">
        <v>977</v>
      </c>
      <c r="C52" s="22">
        <v>5.7318319999999998</v>
      </c>
      <c r="D52" s="22">
        <v>9.7236440000000002</v>
      </c>
      <c r="E52" s="22">
        <v>6.0388950000000001</v>
      </c>
      <c r="F52" s="22">
        <v>10.030706</v>
      </c>
      <c r="G52" s="22">
        <v>8.4953939999999992</v>
      </c>
      <c r="H52" s="22">
        <v>12.794268000000001</v>
      </c>
      <c r="I52" s="22">
        <v>30.706244000000002</v>
      </c>
      <c r="J52" s="22">
        <v>17.297851000000001</v>
      </c>
      <c r="K52" s="22">
        <v>1.023541</v>
      </c>
      <c r="L52" s="22">
        <v>24.872057000000002</v>
      </c>
      <c r="M52" s="22">
        <v>6.2436030000000002</v>
      </c>
      <c r="N52" s="22">
        <v>18.935517000000001</v>
      </c>
      <c r="O52" s="22">
        <v>5.3224159999999996</v>
      </c>
      <c r="P52" s="22">
        <v>0.40941699999999998</v>
      </c>
      <c r="Q52" s="22">
        <v>3.8894579999999999</v>
      </c>
      <c r="R52" s="22">
        <v>27.737973</v>
      </c>
      <c r="S52" s="22">
        <v>1.9447289999999999</v>
      </c>
    </row>
    <row r="53" spans="1:19" x14ac:dyDescent="0.2">
      <c r="A53" s="20" t="s">
        <v>332</v>
      </c>
      <c r="B53" s="21">
        <v>73</v>
      </c>
      <c r="C53" s="22">
        <v>10.958904</v>
      </c>
      <c r="D53" s="22">
        <v>10.958904</v>
      </c>
      <c r="E53" s="22">
        <v>5.4794520000000002</v>
      </c>
      <c r="F53" s="22">
        <v>9.5890409999999999</v>
      </c>
      <c r="G53" s="22">
        <v>9.5890409999999999</v>
      </c>
      <c r="H53" s="22">
        <v>2.7397260000000001</v>
      </c>
      <c r="I53" s="22">
        <v>28.767123000000002</v>
      </c>
      <c r="J53" s="22">
        <v>23.287671</v>
      </c>
      <c r="K53" s="22">
        <v>2.7397260000000001</v>
      </c>
      <c r="L53" s="22">
        <v>21.917808000000001</v>
      </c>
      <c r="M53" s="22">
        <v>1.3698630000000001</v>
      </c>
      <c r="N53" s="22">
        <v>16.438355999999999</v>
      </c>
      <c r="O53" s="22">
        <v>5.4794520000000002</v>
      </c>
      <c r="P53" s="22">
        <v>1.3698630000000001</v>
      </c>
      <c r="Q53" s="22">
        <v>1.3698630000000001</v>
      </c>
      <c r="R53" s="22">
        <v>26.027397000000001</v>
      </c>
      <c r="S53" s="22">
        <v>5.4794520000000002</v>
      </c>
    </row>
    <row r="54" spans="1:19" x14ac:dyDescent="0.2">
      <c r="A54" s="20" t="s">
        <v>333</v>
      </c>
      <c r="B54" s="21">
        <v>108</v>
      </c>
      <c r="C54" s="22">
        <v>5.5555560000000002</v>
      </c>
      <c r="D54" s="22">
        <v>14.814814999999999</v>
      </c>
      <c r="E54" s="22">
        <v>3.7037040000000001</v>
      </c>
      <c r="F54" s="22">
        <v>7.4074070000000001</v>
      </c>
      <c r="G54" s="22">
        <v>10.185185000000001</v>
      </c>
      <c r="H54" s="22">
        <v>14.814814999999999</v>
      </c>
      <c r="I54" s="22">
        <v>28.703703999999998</v>
      </c>
      <c r="J54" s="22">
        <v>18.518519000000001</v>
      </c>
      <c r="K54" s="22">
        <v>2.7777780000000001</v>
      </c>
      <c r="L54" s="22">
        <v>19.444444000000001</v>
      </c>
      <c r="M54" s="22">
        <v>1.8518520000000001</v>
      </c>
      <c r="N54" s="22">
        <v>14.814814999999999</v>
      </c>
      <c r="O54" s="22">
        <v>6.4814809999999996</v>
      </c>
      <c r="P54" s="22">
        <v>1.8518520000000001</v>
      </c>
      <c r="Q54" s="22">
        <v>3.7037040000000001</v>
      </c>
      <c r="R54" s="22">
        <v>23.148147999999999</v>
      </c>
      <c r="S54" s="22">
        <v>5.5555560000000002</v>
      </c>
    </row>
    <row r="55" spans="1:19" x14ac:dyDescent="0.2">
      <c r="A55" s="20" t="s">
        <v>358</v>
      </c>
      <c r="B55" s="21">
        <v>30</v>
      </c>
      <c r="C55" s="22">
        <v>23.333333</v>
      </c>
      <c r="D55" s="22">
        <v>13.333333</v>
      </c>
      <c r="E55" s="22">
        <v>13.333333</v>
      </c>
      <c r="F55" s="22">
        <v>6.6666670000000003</v>
      </c>
      <c r="G55" s="22">
        <v>3.3333330000000001</v>
      </c>
      <c r="H55" s="22">
        <v>20</v>
      </c>
      <c r="I55" s="22">
        <v>43.333333000000003</v>
      </c>
      <c r="J55" s="22">
        <v>13.333333</v>
      </c>
      <c r="K55" s="22">
        <v>6.6666670000000003</v>
      </c>
      <c r="L55" s="22">
        <v>26.666667</v>
      </c>
      <c r="M55" s="22">
        <v>16.666667</v>
      </c>
      <c r="N55" s="22">
        <v>20</v>
      </c>
      <c r="O55" s="22">
        <v>10</v>
      </c>
      <c r="P55" s="22">
        <v>6.6666670000000003</v>
      </c>
      <c r="Q55" s="22">
        <v>3.3333330000000001</v>
      </c>
      <c r="R55" s="22">
        <v>26.666667</v>
      </c>
      <c r="S55" s="22">
        <v>0</v>
      </c>
    </row>
    <row r="56" spans="1:19" x14ac:dyDescent="0.2">
      <c r="A56" s="9" t="s">
        <v>360</v>
      </c>
      <c r="B56" s="10">
        <v>49</v>
      </c>
      <c r="C56" s="13">
        <v>2.040816</v>
      </c>
      <c r="D56" s="13">
        <v>8.1632650000000009</v>
      </c>
      <c r="E56" s="13">
        <v>8.1632650000000009</v>
      </c>
      <c r="F56" s="13">
        <v>6.1224489999999996</v>
      </c>
      <c r="G56" s="13">
        <v>12.244897999999999</v>
      </c>
      <c r="H56" s="13">
        <v>10.204082</v>
      </c>
      <c r="I56" s="13">
        <v>34.693877999999998</v>
      </c>
      <c r="J56" s="13">
        <v>12.244897999999999</v>
      </c>
      <c r="K56" s="13">
        <v>6.1224489999999996</v>
      </c>
      <c r="L56" s="13">
        <v>24.489795999999998</v>
      </c>
      <c r="M56" s="13">
        <v>14.285714</v>
      </c>
      <c r="N56" s="13">
        <v>10.204082</v>
      </c>
      <c r="O56" s="13">
        <v>2.040816</v>
      </c>
      <c r="P56" s="13">
        <v>0</v>
      </c>
      <c r="Q56" s="13">
        <v>8.1632650000000009</v>
      </c>
      <c r="R56" s="13">
        <v>30.612245000000001</v>
      </c>
      <c r="S56" s="13">
        <v>4.0816330000000001</v>
      </c>
    </row>
    <row r="57" spans="1:19" x14ac:dyDescent="0.2">
      <c r="A57" s="20" t="s">
        <v>331</v>
      </c>
      <c r="B57" s="21">
        <v>770</v>
      </c>
      <c r="C57" s="22">
        <v>5.7142860000000004</v>
      </c>
      <c r="D57" s="22">
        <v>10.259740000000001</v>
      </c>
      <c r="E57" s="22">
        <v>3.8961039999999998</v>
      </c>
      <c r="F57" s="22">
        <v>9.8701299999999996</v>
      </c>
      <c r="G57" s="22">
        <v>8.9610389999999995</v>
      </c>
      <c r="H57" s="22">
        <v>13.636364</v>
      </c>
      <c r="I57" s="22">
        <v>26.623377000000001</v>
      </c>
      <c r="J57" s="22">
        <v>12.467532</v>
      </c>
      <c r="K57" s="22">
        <v>0.77922100000000005</v>
      </c>
      <c r="L57" s="22">
        <v>24.935065000000002</v>
      </c>
      <c r="M57" s="22">
        <v>5.324675</v>
      </c>
      <c r="N57" s="22">
        <v>17.142856999999999</v>
      </c>
      <c r="O57" s="22">
        <v>5.4545450000000004</v>
      </c>
      <c r="P57" s="22">
        <v>1.428571</v>
      </c>
      <c r="Q57" s="22">
        <v>2.9870130000000001</v>
      </c>
      <c r="R57" s="22">
        <v>33.766233999999997</v>
      </c>
      <c r="S57" s="22">
        <v>1.168831</v>
      </c>
    </row>
    <row r="58" spans="1:19" x14ac:dyDescent="0.2">
      <c r="A58" s="20" t="s">
        <v>332</v>
      </c>
      <c r="B58" s="21">
        <v>118</v>
      </c>
      <c r="C58" s="22">
        <v>11.016949</v>
      </c>
      <c r="D58" s="22">
        <v>9.3220340000000004</v>
      </c>
      <c r="E58" s="22">
        <v>6.7796609999999999</v>
      </c>
      <c r="F58" s="22">
        <v>9.3220340000000004</v>
      </c>
      <c r="G58" s="22">
        <v>22.033898000000001</v>
      </c>
      <c r="H58" s="22">
        <v>13.559322</v>
      </c>
      <c r="I58" s="22">
        <v>34.745762999999997</v>
      </c>
      <c r="J58" s="22">
        <v>22.881356</v>
      </c>
      <c r="K58" s="22">
        <v>3.389831</v>
      </c>
      <c r="L58" s="22">
        <v>26.271186</v>
      </c>
      <c r="M58" s="22">
        <v>5.9322030000000003</v>
      </c>
      <c r="N58" s="22">
        <v>20.338982999999999</v>
      </c>
      <c r="O58" s="22">
        <v>7.6271190000000004</v>
      </c>
      <c r="P58" s="22">
        <v>2.542373</v>
      </c>
      <c r="Q58" s="22">
        <v>5.084746</v>
      </c>
      <c r="R58" s="22">
        <v>27.118644</v>
      </c>
      <c r="S58" s="22">
        <v>1.6949149999999999</v>
      </c>
    </row>
    <row r="59" spans="1:19" x14ac:dyDescent="0.2">
      <c r="A59" s="20" t="s">
        <v>333</v>
      </c>
      <c r="B59" s="21">
        <v>436</v>
      </c>
      <c r="C59" s="22">
        <v>4.1284400000000003</v>
      </c>
      <c r="D59" s="22">
        <v>11.238531999999999</v>
      </c>
      <c r="E59" s="22">
        <v>3.2110089999999998</v>
      </c>
      <c r="F59" s="22">
        <v>8.4862389999999994</v>
      </c>
      <c r="G59" s="22">
        <v>10.321101000000001</v>
      </c>
      <c r="H59" s="22">
        <v>11.926606</v>
      </c>
      <c r="I59" s="22">
        <v>27.064219999999999</v>
      </c>
      <c r="J59" s="22">
        <v>12.155963</v>
      </c>
      <c r="K59" s="22">
        <v>1.1467890000000001</v>
      </c>
      <c r="L59" s="22">
        <v>24.541284000000001</v>
      </c>
      <c r="M59" s="22">
        <v>4.3577979999999998</v>
      </c>
      <c r="N59" s="22">
        <v>12.155963</v>
      </c>
      <c r="O59" s="22">
        <v>4.8165139999999997</v>
      </c>
      <c r="P59" s="22">
        <v>1.834862</v>
      </c>
      <c r="Q59" s="22">
        <v>4.5871560000000002</v>
      </c>
      <c r="R59" s="22">
        <v>33.486238999999998</v>
      </c>
      <c r="S59" s="22">
        <v>4.5871560000000002</v>
      </c>
    </row>
    <row r="60" spans="1:19" x14ac:dyDescent="0.2">
      <c r="A60" s="20" t="s">
        <v>358</v>
      </c>
      <c r="B60" s="21">
        <v>27</v>
      </c>
      <c r="C60" s="22">
        <v>7.4074070000000001</v>
      </c>
      <c r="D60" s="22">
        <v>18.518519000000001</v>
      </c>
      <c r="E60" s="22">
        <v>3.7037040000000001</v>
      </c>
      <c r="F60" s="22">
        <v>18.518519000000001</v>
      </c>
      <c r="G60" s="22">
        <v>11.111110999999999</v>
      </c>
      <c r="H60" s="22">
        <v>14.814814999999999</v>
      </c>
      <c r="I60" s="22">
        <v>33.333333000000003</v>
      </c>
      <c r="J60" s="22">
        <v>22.222221999999999</v>
      </c>
      <c r="K60" s="22">
        <v>0</v>
      </c>
      <c r="L60" s="22">
        <v>29.629629999999999</v>
      </c>
      <c r="M60" s="22">
        <v>3.7037040000000001</v>
      </c>
      <c r="N60" s="22">
        <v>7.4074070000000001</v>
      </c>
      <c r="O60" s="22">
        <v>7.4074070000000001</v>
      </c>
      <c r="P60" s="22">
        <v>0</v>
      </c>
      <c r="Q60" s="22">
        <v>7.4074070000000001</v>
      </c>
      <c r="R60" s="22">
        <v>25.925926</v>
      </c>
      <c r="S60" s="22">
        <v>3.7037040000000001</v>
      </c>
    </row>
    <row r="61" spans="1:19" x14ac:dyDescent="0.2">
      <c r="A61" s="9" t="s">
        <v>361</v>
      </c>
      <c r="B61" s="9"/>
      <c r="C61" s="9"/>
      <c r="D61" s="9"/>
      <c r="E61" s="9"/>
      <c r="F61" s="9"/>
      <c r="G61" s="9"/>
      <c r="H61" s="9"/>
      <c r="I61" s="9"/>
      <c r="J61" s="9"/>
      <c r="K61" s="9"/>
      <c r="L61" s="9"/>
      <c r="M61" s="9"/>
      <c r="N61" s="9"/>
      <c r="O61" s="9"/>
      <c r="P61" s="9"/>
      <c r="Q61" s="9"/>
      <c r="R61" s="9"/>
      <c r="S61" s="9"/>
    </row>
    <row r="62" spans="1:19" x14ac:dyDescent="0.2">
      <c r="A62" s="20" t="s">
        <v>362</v>
      </c>
      <c r="B62" s="21">
        <v>360</v>
      </c>
      <c r="C62" s="22">
        <v>6.6666670000000003</v>
      </c>
      <c r="D62" s="22">
        <v>7.2222220000000004</v>
      </c>
      <c r="E62" s="22">
        <v>8.3333329999999997</v>
      </c>
      <c r="F62" s="22">
        <v>6.9444439999999998</v>
      </c>
      <c r="G62" s="22">
        <v>9.4444440000000007</v>
      </c>
      <c r="H62" s="22">
        <v>13.888889000000001</v>
      </c>
      <c r="I62" s="22">
        <v>26.944444000000001</v>
      </c>
      <c r="J62" s="22">
        <v>14.166667</v>
      </c>
      <c r="K62" s="22">
        <v>1.111111</v>
      </c>
      <c r="L62" s="22">
        <v>24.444444000000001</v>
      </c>
      <c r="M62" s="22">
        <v>6.1111110000000002</v>
      </c>
      <c r="N62" s="22">
        <v>16.111111000000001</v>
      </c>
      <c r="O62" s="22">
        <v>5.8333329999999997</v>
      </c>
      <c r="P62" s="22">
        <v>0.83333299999999999</v>
      </c>
      <c r="Q62" s="22">
        <v>5</v>
      </c>
      <c r="R62" s="22">
        <v>33.611111000000001</v>
      </c>
      <c r="S62" s="22">
        <v>3.3333330000000001</v>
      </c>
    </row>
    <row r="63" spans="1:19" x14ac:dyDescent="0.2">
      <c r="A63" s="20" t="s">
        <v>363</v>
      </c>
      <c r="B63" s="21">
        <v>1326</v>
      </c>
      <c r="C63" s="22">
        <v>4.9773759999999996</v>
      </c>
      <c r="D63" s="22">
        <v>12.141780000000001</v>
      </c>
      <c r="E63" s="22">
        <v>3.7707389999999998</v>
      </c>
      <c r="F63" s="22">
        <v>11.538462000000001</v>
      </c>
      <c r="G63" s="22">
        <v>9.803922</v>
      </c>
      <c r="H63" s="22">
        <v>12.594268</v>
      </c>
      <c r="I63" s="22">
        <v>30.090498</v>
      </c>
      <c r="J63" s="22">
        <v>14.781297</v>
      </c>
      <c r="K63" s="22">
        <v>1.1312219999999999</v>
      </c>
      <c r="L63" s="22">
        <v>25.716439999999999</v>
      </c>
      <c r="M63" s="22">
        <v>4.5248869999999997</v>
      </c>
      <c r="N63" s="22">
        <v>16.742080999999999</v>
      </c>
      <c r="O63" s="22">
        <v>4.901961</v>
      </c>
      <c r="P63" s="22">
        <v>0.90497700000000003</v>
      </c>
      <c r="Q63" s="22">
        <v>2.941176</v>
      </c>
      <c r="R63" s="22">
        <v>29.110105999999998</v>
      </c>
      <c r="S63" s="22">
        <v>2.3378580000000002</v>
      </c>
    </row>
    <row r="64" spans="1:19" x14ac:dyDescent="0.2">
      <c r="A64" s="20" t="s">
        <v>364</v>
      </c>
      <c r="B64" s="21">
        <v>649</v>
      </c>
      <c r="C64" s="22">
        <v>7.0878269999999999</v>
      </c>
      <c r="D64" s="22">
        <v>8.782743</v>
      </c>
      <c r="E64" s="22">
        <v>4.930663</v>
      </c>
      <c r="F64" s="22">
        <v>7.0878269999999999</v>
      </c>
      <c r="G64" s="22">
        <v>9.2449919999999999</v>
      </c>
      <c r="H64" s="22">
        <v>12.326656</v>
      </c>
      <c r="I64" s="22">
        <v>27.580894000000001</v>
      </c>
      <c r="J64" s="22">
        <v>15.716487000000001</v>
      </c>
      <c r="K64" s="22">
        <v>0.308166</v>
      </c>
      <c r="L64" s="22">
        <v>22.804314000000002</v>
      </c>
      <c r="M64" s="22">
        <v>6.7796609999999999</v>
      </c>
      <c r="N64" s="22">
        <v>18.489985000000001</v>
      </c>
      <c r="O64" s="22">
        <v>4.7765789999999999</v>
      </c>
      <c r="P64" s="22">
        <v>1.540832</v>
      </c>
      <c r="Q64" s="22">
        <v>4.6224959999999999</v>
      </c>
      <c r="R64" s="22">
        <v>31.432974000000002</v>
      </c>
      <c r="S64" s="22">
        <v>2.311248</v>
      </c>
    </row>
    <row r="65" spans="1:19" x14ac:dyDescent="0.2">
      <c r="A65" s="20" t="s">
        <v>365</v>
      </c>
      <c r="B65" s="21">
        <v>277</v>
      </c>
      <c r="C65" s="22">
        <v>5.776173</v>
      </c>
      <c r="D65" s="22">
        <v>9.025271</v>
      </c>
      <c r="E65" s="22">
        <v>6.1371840000000004</v>
      </c>
      <c r="F65" s="22">
        <v>7.5812270000000002</v>
      </c>
      <c r="G65" s="22">
        <v>11.552346999999999</v>
      </c>
      <c r="H65" s="22">
        <v>11.913357</v>
      </c>
      <c r="I65" s="22">
        <v>32.851985999999997</v>
      </c>
      <c r="J65" s="22">
        <v>19.855595999999998</v>
      </c>
      <c r="K65" s="22">
        <v>5.4151619999999996</v>
      </c>
      <c r="L65" s="22">
        <v>21.66065</v>
      </c>
      <c r="M65" s="22">
        <v>6.1371840000000004</v>
      </c>
      <c r="N65" s="22">
        <v>15.523466000000001</v>
      </c>
      <c r="O65" s="22">
        <v>9.7472919999999998</v>
      </c>
      <c r="P65" s="22">
        <v>2.1660650000000001</v>
      </c>
      <c r="Q65" s="22">
        <v>5.0541520000000002</v>
      </c>
      <c r="R65" s="22">
        <v>25.631768999999998</v>
      </c>
      <c r="S65" s="22">
        <v>1.8050539999999999</v>
      </c>
    </row>
    <row r="66" spans="1:19" x14ac:dyDescent="0.2">
      <c r="A66" s="20" t="s">
        <v>366</v>
      </c>
      <c r="B66" s="21">
        <v>65</v>
      </c>
      <c r="C66" s="22">
        <v>12.307691999999999</v>
      </c>
      <c r="D66" s="22">
        <v>13.846154</v>
      </c>
      <c r="E66" s="22">
        <v>6.1538459999999997</v>
      </c>
      <c r="F66" s="22">
        <v>12.307691999999999</v>
      </c>
      <c r="G66" s="22">
        <v>6.1538459999999997</v>
      </c>
      <c r="H66" s="22">
        <v>15.384615</v>
      </c>
      <c r="I66" s="22">
        <v>35.384614999999997</v>
      </c>
      <c r="J66" s="22">
        <v>15.384615</v>
      </c>
      <c r="K66" s="22">
        <v>1.538462</v>
      </c>
      <c r="L66" s="22">
        <v>24.615385</v>
      </c>
      <c r="M66" s="22">
        <v>7.6923079999999997</v>
      </c>
      <c r="N66" s="22">
        <v>13.846154</v>
      </c>
      <c r="O66" s="22">
        <v>9.2307690000000004</v>
      </c>
      <c r="P66" s="22">
        <v>3.0769229999999999</v>
      </c>
      <c r="Q66" s="22">
        <v>7.6923079999999997</v>
      </c>
      <c r="R66" s="22">
        <v>29.230768999999999</v>
      </c>
      <c r="S66" s="22">
        <v>3.0769229999999999</v>
      </c>
    </row>
    <row r="67" spans="1:19" x14ac:dyDescent="0.2">
      <c r="A67" s="9" t="s">
        <v>367</v>
      </c>
      <c r="B67" s="9"/>
      <c r="C67" s="9"/>
      <c r="D67" s="9"/>
      <c r="E67" s="9"/>
      <c r="F67" s="9"/>
      <c r="G67" s="9"/>
      <c r="H67" s="9"/>
      <c r="I67" s="9"/>
      <c r="J67" s="9"/>
      <c r="K67" s="9"/>
      <c r="L67" s="9"/>
      <c r="M67" s="9"/>
      <c r="N67" s="9"/>
      <c r="O67" s="9"/>
      <c r="P67" s="9"/>
      <c r="Q67" s="9"/>
      <c r="R67" s="9"/>
      <c r="S67" s="9"/>
    </row>
    <row r="68" spans="1:19" x14ac:dyDescent="0.2">
      <c r="A68" s="20" t="s">
        <v>368</v>
      </c>
      <c r="B68" s="21">
        <v>537</v>
      </c>
      <c r="C68" s="22">
        <v>5.400372</v>
      </c>
      <c r="D68" s="22">
        <v>12.104283000000001</v>
      </c>
      <c r="E68" s="22">
        <v>2.9795159999999998</v>
      </c>
      <c r="F68" s="22">
        <v>10.428305</v>
      </c>
      <c r="G68" s="22">
        <v>12.476723</v>
      </c>
      <c r="H68" s="22">
        <v>8.9385469999999998</v>
      </c>
      <c r="I68" s="22">
        <v>30.167598000000002</v>
      </c>
      <c r="J68" s="22">
        <v>16.573557000000001</v>
      </c>
      <c r="K68" s="22">
        <v>2.9795159999999998</v>
      </c>
      <c r="L68" s="22">
        <v>23.277467000000001</v>
      </c>
      <c r="M68" s="22">
        <v>4.4692740000000004</v>
      </c>
      <c r="N68" s="22">
        <v>12.104283000000001</v>
      </c>
      <c r="O68" s="22">
        <v>7.4487899999999998</v>
      </c>
      <c r="P68" s="22">
        <v>2.2346370000000002</v>
      </c>
      <c r="Q68" s="22">
        <v>4.4692740000000004</v>
      </c>
      <c r="R68" s="22">
        <v>27.188082000000001</v>
      </c>
      <c r="S68" s="22">
        <v>4.0968340000000003</v>
      </c>
    </row>
    <row r="69" spans="1:19" x14ac:dyDescent="0.2">
      <c r="A69" s="20" t="s">
        <v>180</v>
      </c>
      <c r="B69" s="21">
        <v>1667</v>
      </c>
      <c r="C69" s="22">
        <v>5.6988599999999998</v>
      </c>
      <c r="D69" s="22">
        <v>10.077984000000001</v>
      </c>
      <c r="E69" s="22">
        <v>5.2189560000000004</v>
      </c>
      <c r="F69" s="22">
        <v>10.137972</v>
      </c>
      <c r="G69" s="22">
        <v>8.5182959999999994</v>
      </c>
      <c r="H69" s="22">
        <v>13.437313</v>
      </c>
      <c r="I69" s="22">
        <v>29.454108999999999</v>
      </c>
      <c r="J69" s="22">
        <v>15.596881</v>
      </c>
      <c r="K69" s="22">
        <v>0.95980799999999999</v>
      </c>
      <c r="L69" s="22">
        <v>24.955009</v>
      </c>
      <c r="M69" s="22">
        <v>5.7588480000000004</v>
      </c>
      <c r="N69" s="22">
        <v>18.416316999999999</v>
      </c>
      <c r="O69" s="22">
        <v>5.0989800000000001</v>
      </c>
      <c r="P69" s="22">
        <v>0.83983200000000002</v>
      </c>
      <c r="Q69" s="22">
        <v>3.479304</v>
      </c>
      <c r="R69" s="22">
        <v>30.233953</v>
      </c>
      <c r="S69" s="22">
        <v>1.4997</v>
      </c>
    </row>
    <row r="70" spans="1:19" x14ac:dyDescent="0.2">
      <c r="A70" s="20" t="s">
        <v>369</v>
      </c>
      <c r="B70" s="21">
        <v>99</v>
      </c>
      <c r="C70" s="22">
        <v>3.030303</v>
      </c>
      <c r="D70" s="22">
        <v>21.212121</v>
      </c>
      <c r="E70" s="22">
        <v>2.0202019999999998</v>
      </c>
      <c r="F70" s="22">
        <v>18.181818</v>
      </c>
      <c r="G70" s="22">
        <v>8.0808079999999993</v>
      </c>
      <c r="H70" s="22">
        <v>9.0909089999999999</v>
      </c>
      <c r="I70" s="22">
        <v>41.414141000000001</v>
      </c>
      <c r="J70" s="22">
        <v>15.151515</v>
      </c>
      <c r="K70" s="22">
        <v>1.0101009999999999</v>
      </c>
      <c r="L70" s="22">
        <v>33.333333000000003</v>
      </c>
      <c r="M70" s="22">
        <v>4.0404039999999997</v>
      </c>
      <c r="N70" s="22">
        <v>20.202020000000001</v>
      </c>
      <c r="O70" s="22">
        <v>4.0404039999999997</v>
      </c>
      <c r="P70" s="22">
        <v>1.0101009999999999</v>
      </c>
      <c r="Q70" s="22">
        <v>1.0101009999999999</v>
      </c>
      <c r="R70" s="22">
        <v>23.232323000000001</v>
      </c>
      <c r="S70" s="22">
        <v>2.0202019999999998</v>
      </c>
    </row>
    <row r="71" spans="1:19" x14ac:dyDescent="0.2">
      <c r="A71" s="20" t="s">
        <v>370</v>
      </c>
      <c r="B71" s="21">
        <v>819</v>
      </c>
      <c r="C71" s="22">
        <v>7.0818070000000004</v>
      </c>
      <c r="D71" s="22">
        <v>7.6923079999999997</v>
      </c>
      <c r="E71" s="22">
        <v>6.227106</v>
      </c>
      <c r="F71" s="22">
        <v>6.227106</v>
      </c>
      <c r="G71" s="22">
        <v>9.0354089999999996</v>
      </c>
      <c r="H71" s="22">
        <v>13.675214</v>
      </c>
      <c r="I71" s="22">
        <v>27.472526999999999</v>
      </c>
      <c r="J71" s="22">
        <v>14.529915000000001</v>
      </c>
      <c r="K71" s="22">
        <v>0.73260099999999995</v>
      </c>
      <c r="L71" s="22">
        <v>23.321123</v>
      </c>
      <c r="M71" s="22">
        <v>5.8608060000000002</v>
      </c>
      <c r="N71" s="22">
        <v>17.460317</v>
      </c>
      <c r="O71" s="22">
        <v>5.616606</v>
      </c>
      <c r="P71" s="22">
        <v>1.0989009999999999</v>
      </c>
      <c r="Q71" s="22">
        <v>4.8840050000000002</v>
      </c>
      <c r="R71" s="22">
        <v>33.333333000000003</v>
      </c>
      <c r="S71" s="22">
        <v>2.3199019999999999</v>
      </c>
    </row>
    <row r="72" spans="1:19" x14ac:dyDescent="0.2">
      <c r="A72" s="20" t="s">
        <v>371</v>
      </c>
      <c r="B72" s="21">
        <v>87</v>
      </c>
      <c r="C72" s="22">
        <v>4.5977009999999998</v>
      </c>
      <c r="D72" s="22">
        <v>10.344828</v>
      </c>
      <c r="E72" s="22">
        <v>9.1954019999999996</v>
      </c>
      <c r="F72" s="22">
        <v>6.8965519999999998</v>
      </c>
      <c r="G72" s="22">
        <v>8.0459770000000006</v>
      </c>
      <c r="H72" s="22">
        <v>13.793103</v>
      </c>
      <c r="I72" s="22">
        <v>29.885057</v>
      </c>
      <c r="J72" s="22">
        <v>10.344828</v>
      </c>
      <c r="K72" s="22">
        <v>1.1494249999999999</v>
      </c>
      <c r="L72" s="22">
        <v>22.988506000000001</v>
      </c>
      <c r="M72" s="22">
        <v>3.4482759999999999</v>
      </c>
      <c r="N72" s="22">
        <v>19.540230000000001</v>
      </c>
      <c r="O72" s="22">
        <v>1.1494249999999999</v>
      </c>
      <c r="P72" s="22">
        <v>1.1494249999999999</v>
      </c>
      <c r="Q72" s="22">
        <v>5.7471259999999997</v>
      </c>
      <c r="R72" s="22">
        <v>29.885057</v>
      </c>
      <c r="S72" s="22">
        <v>8.0459770000000006</v>
      </c>
    </row>
    <row r="73" spans="1:19" x14ac:dyDescent="0.2">
      <c r="A73" s="20" t="s">
        <v>366</v>
      </c>
      <c r="B73" s="21">
        <v>55</v>
      </c>
      <c r="C73" s="22">
        <v>16.363636</v>
      </c>
      <c r="D73" s="22">
        <v>16.363636</v>
      </c>
      <c r="E73" s="22">
        <v>7.2727269999999997</v>
      </c>
      <c r="F73" s="22">
        <v>12.727273</v>
      </c>
      <c r="G73" s="22">
        <v>9.0909089999999999</v>
      </c>
      <c r="H73" s="22">
        <v>18.181818</v>
      </c>
      <c r="I73" s="22">
        <v>41.818182</v>
      </c>
      <c r="J73" s="22">
        <v>16.363636</v>
      </c>
      <c r="K73" s="22">
        <v>1.818182</v>
      </c>
      <c r="L73" s="22">
        <v>29.090909</v>
      </c>
      <c r="M73" s="22">
        <v>9.0909089999999999</v>
      </c>
      <c r="N73" s="22">
        <v>14.545455</v>
      </c>
      <c r="O73" s="22">
        <v>9.0909089999999999</v>
      </c>
      <c r="P73" s="22">
        <v>3.6363639999999999</v>
      </c>
      <c r="Q73" s="22">
        <v>5.4545450000000004</v>
      </c>
      <c r="R73" s="22">
        <v>29.090909</v>
      </c>
      <c r="S73" s="22">
        <v>0</v>
      </c>
    </row>
    <row r="74" spans="1:19" x14ac:dyDescent="0.2">
      <c r="A74" s="9" t="s">
        <v>372</v>
      </c>
      <c r="B74" s="9"/>
      <c r="C74" s="9"/>
      <c r="D74" s="9"/>
      <c r="E74" s="9"/>
      <c r="F74" s="9"/>
      <c r="G74" s="9"/>
      <c r="H74" s="9"/>
      <c r="I74" s="9"/>
      <c r="J74" s="9"/>
      <c r="K74" s="9"/>
      <c r="L74" s="9"/>
      <c r="M74" s="9"/>
      <c r="N74" s="9"/>
      <c r="O74" s="9"/>
      <c r="P74" s="9"/>
      <c r="Q74" s="9"/>
      <c r="R74" s="9"/>
      <c r="S74" s="9"/>
    </row>
    <row r="75" spans="1:19" x14ac:dyDescent="0.2">
      <c r="A75" s="20" t="s">
        <v>373</v>
      </c>
      <c r="B75" s="21">
        <v>537</v>
      </c>
      <c r="C75" s="22">
        <v>5.400372</v>
      </c>
      <c r="D75" s="22">
        <v>12.104283000000001</v>
      </c>
      <c r="E75" s="22">
        <v>2.9795159999999998</v>
      </c>
      <c r="F75" s="22">
        <v>10.428305</v>
      </c>
      <c r="G75" s="22">
        <v>12.476723</v>
      </c>
      <c r="H75" s="22">
        <v>8.9385469999999998</v>
      </c>
      <c r="I75" s="22">
        <v>30.167598000000002</v>
      </c>
      <c r="J75" s="22">
        <v>16.573557000000001</v>
      </c>
      <c r="K75" s="22">
        <v>2.9795159999999998</v>
      </c>
      <c r="L75" s="22">
        <v>23.277467000000001</v>
      </c>
      <c r="M75" s="22">
        <v>4.4692740000000004</v>
      </c>
      <c r="N75" s="22">
        <v>12.104283000000001</v>
      </c>
      <c r="O75" s="22">
        <v>7.4487899999999998</v>
      </c>
      <c r="P75" s="22">
        <v>2.2346370000000002</v>
      </c>
      <c r="Q75" s="22">
        <v>4.4692740000000004</v>
      </c>
      <c r="R75" s="22">
        <v>27.188082000000001</v>
      </c>
      <c r="S75" s="22">
        <v>4.0968340000000003</v>
      </c>
    </row>
    <row r="76" spans="1:19" x14ac:dyDescent="0.2">
      <c r="A76" s="20" t="s">
        <v>374</v>
      </c>
      <c r="B76" s="21">
        <v>1329</v>
      </c>
      <c r="C76" s="22">
        <v>5.1166289999999996</v>
      </c>
      <c r="D76" s="22">
        <v>10.534236</v>
      </c>
      <c r="E76" s="22">
        <v>4.5899169999999998</v>
      </c>
      <c r="F76" s="22">
        <v>10.383747</v>
      </c>
      <c r="G76" s="22">
        <v>9.4808129999999995</v>
      </c>
      <c r="H76" s="22">
        <v>13.544017999999999</v>
      </c>
      <c r="I76" s="22">
        <v>29.721595000000001</v>
      </c>
      <c r="J76" s="22">
        <v>15.801354</v>
      </c>
      <c r="K76" s="22">
        <v>1.128668</v>
      </c>
      <c r="L76" s="22">
        <v>25.131678000000001</v>
      </c>
      <c r="M76" s="22">
        <v>5.5680959999999997</v>
      </c>
      <c r="N76" s="22">
        <v>18.886381</v>
      </c>
      <c r="O76" s="22">
        <v>5.1918740000000003</v>
      </c>
      <c r="P76" s="22">
        <v>0.82769000000000004</v>
      </c>
      <c r="Q76" s="22">
        <v>3.1602709999999998</v>
      </c>
      <c r="R76" s="22">
        <v>29.044394</v>
      </c>
      <c r="S76" s="22">
        <v>1.881114</v>
      </c>
    </row>
    <row r="77" spans="1:19" x14ac:dyDescent="0.2">
      <c r="A77" s="20" t="s">
        <v>375</v>
      </c>
      <c r="B77" s="21">
        <v>406</v>
      </c>
      <c r="C77" s="22">
        <v>6.6502460000000001</v>
      </c>
      <c r="D77" s="22">
        <v>9.3596059999999994</v>
      </c>
      <c r="E77" s="22">
        <v>5.665025</v>
      </c>
      <c r="F77" s="22">
        <v>7.6354680000000004</v>
      </c>
      <c r="G77" s="22">
        <v>9.6059110000000008</v>
      </c>
      <c r="H77" s="22">
        <v>14.039408999999999</v>
      </c>
      <c r="I77" s="22">
        <v>30.049261000000001</v>
      </c>
      <c r="J77" s="22">
        <v>13.300492999999999</v>
      </c>
      <c r="K77" s="22">
        <v>0.98522200000000004</v>
      </c>
      <c r="L77" s="22">
        <v>25.615763999999999</v>
      </c>
      <c r="M77" s="22">
        <v>6.6502460000000001</v>
      </c>
      <c r="N77" s="22">
        <v>19.704433000000002</v>
      </c>
      <c r="O77" s="22">
        <v>5.1724139999999998</v>
      </c>
      <c r="P77" s="22">
        <v>0.49261100000000002</v>
      </c>
      <c r="Q77" s="22">
        <v>5.665025</v>
      </c>
      <c r="R77" s="22">
        <v>31.280788000000001</v>
      </c>
      <c r="S77" s="22">
        <v>1.477833</v>
      </c>
    </row>
    <row r="78" spans="1:19" x14ac:dyDescent="0.2">
      <c r="A78" s="20" t="s">
        <v>376</v>
      </c>
      <c r="B78" s="21">
        <v>152</v>
      </c>
      <c r="C78" s="22">
        <v>6.5789470000000003</v>
      </c>
      <c r="D78" s="22">
        <v>5.9210529999999997</v>
      </c>
      <c r="E78" s="22">
        <v>5.9210529999999997</v>
      </c>
      <c r="F78" s="22">
        <v>1.973684</v>
      </c>
      <c r="G78" s="22">
        <v>7.2368420000000002</v>
      </c>
      <c r="H78" s="22">
        <v>15.131579</v>
      </c>
      <c r="I78" s="22">
        <v>27.631578999999999</v>
      </c>
      <c r="J78" s="22">
        <v>15.131579</v>
      </c>
      <c r="K78" s="22">
        <v>0.65789500000000001</v>
      </c>
      <c r="L78" s="22">
        <v>23.684211000000001</v>
      </c>
      <c r="M78" s="22">
        <v>6.5789470000000003</v>
      </c>
      <c r="N78" s="22">
        <v>15.789474</v>
      </c>
      <c r="O78" s="22">
        <v>3.947368</v>
      </c>
      <c r="P78" s="22">
        <v>1.3157890000000001</v>
      </c>
      <c r="Q78" s="22">
        <v>5.9210529999999997</v>
      </c>
      <c r="R78" s="22">
        <v>34.868420999999998</v>
      </c>
      <c r="S78" s="22">
        <v>2.6315789999999999</v>
      </c>
    </row>
    <row r="79" spans="1:19" x14ac:dyDescent="0.2">
      <c r="A79" s="20" t="s">
        <v>377</v>
      </c>
      <c r="B79" s="21">
        <v>88</v>
      </c>
      <c r="C79" s="22">
        <v>10.227273</v>
      </c>
      <c r="D79" s="22">
        <v>10.227273</v>
      </c>
      <c r="E79" s="22">
        <v>12.5</v>
      </c>
      <c r="F79" s="22">
        <v>10.227273</v>
      </c>
      <c r="G79" s="22">
        <v>6.8181820000000002</v>
      </c>
      <c r="H79" s="22">
        <v>13.636364</v>
      </c>
      <c r="I79" s="22">
        <v>27.272727</v>
      </c>
      <c r="J79" s="22">
        <v>12.5</v>
      </c>
      <c r="K79" s="22">
        <v>0</v>
      </c>
      <c r="L79" s="22">
        <v>26.136364</v>
      </c>
      <c r="M79" s="22">
        <v>5.6818179999999998</v>
      </c>
      <c r="N79" s="22">
        <v>17.045455</v>
      </c>
      <c r="O79" s="22">
        <v>3.4090910000000001</v>
      </c>
      <c r="P79" s="22">
        <v>2.2727270000000002</v>
      </c>
      <c r="Q79" s="22">
        <v>3.4090910000000001</v>
      </c>
      <c r="R79" s="22">
        <v>27.272727</v>
      </c>
      <c r="S79" s="22">
        <v>4.5454549999999996</v>
      </c>
    </row>
    <row r="80" spans="1:19" x14ac:dyDescent="0.2">
      <c r="A80" s="20" t="s">
        <v>378</v>
      </c>
      <c r="B80" s="21">
        <v>84</v>
      </c>
      <c r="C80" s="22">
        <v>8.3333329999999997</v>
      </c>
      <c r="D80" s="22">
        <v>7.1428570000000002</v>
      </c>
      <c r="E80" s="22">
        <v>9.5238099999999992</v>
      </c>
      <c r="F80" s="22">
        <v>8.3333329999999997</v>
      </c>
      <c r="G80" s="22">
        <v>4.7619049999999996</v>
      </c>
      <c r="H80" s="22">
        <v>7.1428570000000002</v>
      </c>
      <c r="I80" s="22">
        <v>19.047619000000001</v>
      </c>
      <c r="J80" s="22">
        <v>17.857143000000001</v>
      </c>
      <c r="K80" s="22">
        <v>0</v>
      </c>
      <c r="L80" s="22">
        <v>14.285714</v>
      </c>
      <c r="M80" s="22">
        <v>2.3809520000000002</v>
      </c>
      <c r="N80" s="22">
        <v>7.1428570000000002</v>
      </c>
      <c r="O80" s="22">
        <v>5.9523809999999999</v>
      </c>
      <c r="P80" s="22">
        <v>2.3809520000000002</v>
      </c>
      <c r="Q80" s="22">
        <v>1.1904760000000001</v>
      </c>
      <c r="R80" s="22">
        <v>46.428570999999998</v>
      </c>
      <c r="S80" s="22">
        <v>2.3809520000000002</v>
      </c>
    </row>
    <row r="81" spans="1:19" x14ac:dyDescent="0.2">
      <c r="A81" s="20" t="s">
        <v>366</v>
      </c>
      <c r="B81" s="21">
        <v>81</v>
      </c>
      <c r="C81" s="22">
        <v>12.345679000000001</v>
      </c>
      <c r="D81" s="22">
        <v>13.580247</v>
      </c>
      <c r="E81" s="22">
        <v>6.1728399999999999</v>
      </c>
      <c r="F81" s="22">
        <v>11.111110999999999</v>
      </c>
      <c r="G81" s="22">
        <v>8.6419750000000004</v>
      </c>
      <c r="H81" s="22">
        <v>17.283950999999998</v>
      </c>
      <c r="I81" s="22">
        <v>34.567900999999999</v>
      </c>
      <c r="J81" s="22">
        <v>14.814814999999999</v>
      </c>
      <c r="K81" s="22">
        <v>1.2345680000000001</v>
      </c>
      <c r="L81" s="22">
        <v>23.456790000000002</v>
      </c>
      <c r="M81" s="22">
        <v>7.4074070000000001</v>
      </c>
      <c r="N81" s="22">
        <v>13.580247</v>
      </c>
      <c r="O81" s="22">
        <v>7.4074070000000001</v>
      </c>
      <c r="P81" s="22">
        <v>2.4691360000000002</v>
      </c>
      <c r="Q81" s="22">
        <v>4.9382720000000004</v>
      </c>
      <c r="R81" s="22">
        <v>32.098765</v>
      </c>
      <c r="S81" s="22">
        <v>2.4691360000000002</v>
      </c>
    </row>
    <row r="82" spans="1:19" x14ac:dyDescent="0.2">
      <c r="A82" s="9" t="s">
        <v>379</v>
      </c>
      <c r="B82" s="9"/>
      <c r="C82" s="9"/>
      <c r="D82" s="9"/>
      <c r="E82" s="9"/>
      <c r="F82" s="9"/>
      <c r="G82" s="9"/>
      <c r="H82" s="9"/>
      <c r="I82" s="9"/>
      <c r="J82" s="9"/>
      <c r="K82" s="9"/>
      <c r="L82" s="9"/>
      <c r="M82" s="9"/>
      <c r="N82" s="9"/>
      <c r="O82" s="9"/>
      <c r="P82" s="9"/>
      <c r="Q82" s="9"/>
      <c r="R82" s="9"/>
      <c r="S82" s="9"/>
    </row>
    <row r="83" spans="1:19" x14ac:dyDescent="0.2">
      <c r="A83" s="20" t="s">
        <v>380</v>
      </c>
      <c r="B83" s="21">
        <v>788</v>
      </c>
      <c r="C83" s="22">
        <v>5.8375630000000003</v>
      </c>
      <c r="D83" s="22">
        <v>10.913705999999999</v>
      </c>
      <c r="E83" s="22">
        <v>4.8223349999999998</v>
      </c>
      <c r="F83" s="22">
        <v>10.406091</v>
      </c>
      <c r="G83" s="22">
        <v>9.5177659999999999</v>
      </c>
      <c r="H83" s="22">
        <v>10.406091</v>
      </c>
      <c r="I83" s="22">
        <v>27.664974999999998</v>
      </c>
      <c r="J83" s="22">
        <v>16.116751000000001</v>
      </c>
      <c r="K83" s="22">
        <v>1.2690360000000001</v>
      </c>
      <c r="L83" s="22">
        <v>22.588832</v>
      </c>
      <c r="M83" s="22">
        <v>5.329949</v>
      </c>
      <c r="N83" s="22">
        <v>17.766497000000001</v>
      </c>
      <c r="O83" s="22">
        <v>6.852792</v>
      </c>
      <c r="P83" s="22">
        <v>1.015228</v>
      </c>
      <c r="Q83" s="22">
        <v>4.5685279999999997</v>
      </c>
      <c r="R83" s="22">
        <v>29.568528000000001</v>
      </c>
      <c r="S83" s="22">
        <v>2.1573600000000002</v>
      </c>
    </row>
    <row r="84" spans="1:19" x14ac:dyDescent="0.2">
      <c r="A84" s="20" t="s">
        <v>381</v>
      </c>
      <c r="B84" s="21">
        <v>1824</v>
      </c>
      <c r="C84" s="22">
        <v>5.7017540000000002</v>
      </c>
      <c r="D84" s="22">
        <v>9.9780700000000007</v>
      </c>
      <c r="E84" s="22">
        <v>4.9890350000000003</v>
      </c>
      <c r="F84" s="22">
        <v>8.9912279999999996</v>
      </c>
      <c r="G84" s="22">
        <v>9.8684209999999997</v>
      </c>
      <c r="H84" s="22">
        <v>13.541667</v>
      </c>
      <c r="I84" s="22">
        <v>30.098683999999999</v>
      </c>
      <c r="J84" s="22">
        <v>14.912281</v>
      </c>
      <c r="K84" s="22">
        <v>1.4254389999999999</v>
      </c>
      <c r="L84" s="22">
        <v>24.890350999999999</v>
      </c>
      <c r="M84" s="22">
        <v>5.5372810000000001</v>
      </c>
      <c r="N84" s="22">
        <v>16.666667</v>
      </c>
      <c r="O84" s="22">
        <v>4.9890350000000003</v>
      </c>
      <c r="P84" s="22">
        <v>1.2609649999999999</v>
      </c>
      <c r="Q84" s="22">
        <v>3.6732459999999998</v>
      </c>
      <c r="R84" s="22">
        <v>30.153509</v>
      </c>
      <c r="S84" s="22">
        <v>2.6315789999999999</v>
      </c>
    </row>
    <row r="85" spans="1:19" x14ac:dyDescent="0.2">
      <c r="A85" s="20" t="s">
        <v>366</v>
      </c>
      <c r="B85" s="21">
        <v>65</v>
      </c>
      <c r="C85" s="22">
        <v>15.384615</v>
      </c>
      <c r="D85" s="22">
        <v>15.384615</v>
      </c>
      <c r="E85" s="22">
        <v>6.1538459999999997</v>
      </c>
      <c r="F85" s="22">
        <v>10.769231</v>
      </c>
      <c r="G85" s="22">
        <v>7.6923079999999997</v>
      </c>
      <c r="H85" s="22">
        <v>16.923076999999999</v>
      </c>
      <c r="I85" s="22">
        <v>33.846153999999999</v>
      </c>
      <c r="J85" s="22">
        <v>23.076923000000001</v>
      </c>
      <c r="K85" s="22">
        <v>1.538462</v>
      </c>
      <c r="L85" s="22">
        <v>32.307692000000003</v>
      </c>
      <c r="M85" s="22">
        <v>7.6923079999999997</v>
      </c>
      <c r="N85" s="22">
        <v>12.307691999999999</v>
      </c>
      <c r="O85" s="22">
        <v>7.6923079999999997</v>
      </c>
      <c r="P85" s="22">
        <v>3.0769229999999999</v>
      </c>
      <c r="Q85" s="22">
        <v>4.6153849999999998</v>
      </c>
      <c r="R85" s="22">
        <v>27.692308000000001</v>
      </c>
      <c r="S85" s="22">
        <v>0</v>
      </c>
    </row>
    <row r="86" spans="1:19" x14ac:dyDescent="0.2">
      <c r="A86" s="9" t="s">
        <v>382</v>
      </c>
      <c r="B86" s="9"/>
      <c r="C86" s="9"/>
      <c r="D86" s="9"/>
      <c r="E86" s="9"/>
      <c r="F86" s="9"/>
      <c r="G86" s="9"/>
      <c r="H86" s="9"/>
      <c r="I86" s="9"/>
      <c r="J86" s="9"/>
      <c r="K86" s="9"/>
      <c r="L86" s="9"/>
      <c r="M86" s="9"/>
      <c r="N86" s="9"/>
      <c r="O86" s="9"/>
      <c r="P86" s="9"/>
      <c r="Q86" s="9"/>
      <c r="R86" s="9"/>
      <c r="S86" s="9"/>
    </row>
    <row r="87" spans="1:19" x14ac:dyDescent="0.2">
      <c r="A87" s="20" t="s">
        <v>383</v>
      </c>
      <c r="B87" s="21">
        <v>393</v>
      </c>
      <c r="C87" s="22">
        <v>6.1068699999999998</v>
      </c>
      <c r="D87" s="22">
        <v>10.178117</v>
      </c>
      <c r="E87" s="22">
        <v>3.8167939999999998</v>
      </c>
      <c r="F87" s="22">
        <v>9.4147580000000008</v>
      </c>
      <c r="G87" s="22">
        <v>11.450381999999999</v>
      </c>
      <c r="H87" s="22">
        <v>9.6692110000000007</v>
      </c>
      <c r="I87" s="22">
        <v>25.445292999999999</v>
      </c>
      <c r="J87" s="22">
        <v>17.811705</v>
      </c>
      <c r="K87" s="22">
        <v>1.272265</v>
      </c>
      <c r="L87" s="22">
        <v>21.119592999999998</v>
      </c>
      <c r="M87" s="22">
        <v>5.5979640000000002</v>
      </c>
      <c r="N87" s="22">
        <v>17.557251999999998</v>
      </c>
      <c r="O87" s="22">
        <v>7.3791349999999998</v>
      </c>
      <c r="P87" s="22">
        <v>1.272265</v>
      </c>
      <c r="Q87" s="22">
        <v>4.0712469999999996</v>
      </c>
      <c r="R87" s="22">
        <v>32.061069000000003</v>
      </c>
      <c r="S87" s="22">
        <v>2.290076</v>
      </c>
    </row>
    <row r="88" spans="1:19" x14ac:dyDescent="0.2">
      <c r="A88" s="20" t="s">
        <v>181</v>
      </c>
      <c r="B88" s="21">
        <v>1944</v>
      </c>
      <c r="C88" s="22">
        <v>5.5555560000000002</v>
      </c>
      <c r="D88" s="22">
        <v>10.236625999999999</v>
      </c>
      <c r="E88" s="22">
        <v>5.0925929999999999</v>
      </c>
      <c r="F88" s="22">
        <v>9.3621400000000001</v>
      </c>
      <c r="G88" s="22">
        <v>9.4135799999999996</v>
      </c>
      <c r="H88" s="22">
        <v>13.065844</v>
      </c>
      <c r="I88" s="22">
        <v>30.761316999999998</v>
      </c>
      <c r="J88" s="22">
        <v>14.917695</v>
      </c>
      <c r="K88" s="22">
        <v>1.1316870000000001</v>
      </c>
      <c r="L88" s="22">
        <v>25.565843999999998</v>
      </c>
      <c r="M88" s="22">
        <v>5.7098769999999996</v>
      </c>
      <c r="N88" s="22">
        <v>17.335391000000001</v>
      </c>
      <c r="O88" s="22">
        <v>5.1440330000000003</v>
      </c>
      <c r="P88" s="22">
        <v>1.1316870000000001</v>
      </c>
      <c r="Q88" s="22">
        <v>3.9609049999999999</v>
      </c>
      <c r="R88" s="22">
        <v>28.960905</v>
      </c>
      <c r="S88" s="22">
        <v>2.5205760000000001</v>
      </c>
    </row>
    <row r="89" spans="1:19" x14ac:dyDescent="0.2">
      <c r="A89" s="20" t="s">
        <v>182</v>
      </c>
      <c r="B89" s="21">
        <v>38</v>
      </c>
      <c r="C89" s="22">
        <v>7.8947370000000001</v>
      </c>
      <c r="D89" s="22">
        <v>5.2631579999999998</v>
      </c>
      <c r="E89" s="22">
        <v>5.2631579999999998</v>
      </c>
      <c r="F89" s="22">
        <v>7.8947370000000001</v>
      </c>
      <c r="G89" s="22">
        <v>2.6315789999999999</v>
      </c>
      <c r="H89" s="22">
        <v>10.526316</v>
      </c>
      <c r="I89" s="22">
        <v>34.210526000000002</v>
      </c>
      <c r="J89" s="22">
        <v>18.421053000000001</v>
      </c>
      <c r="K89" s="22">
        <v>2.6315789999999999</v>
      </c>
      <c r="L89" s="22">
        <v>21.052631999999999</v>
      </c>
      <c r="M89" s="22">
        <v>0</v>
      </c>
      <c r="N89" s="22">
        <v>10.526316</v>
      </c>
      <c r="O89" s="22">
        <v>7.8947370000000001</v>
      </c>
      <c r="P89" s="22">
        <v>0</v>
      </c>
      <c r="Q89" s="22">
        <v>2.6315789999999999</v>
      </c>
      <c r="R89" s="22">
        <v>36.842104999999997</v>
      </c>
      <c r="S89" s="22">
        <v>0</v>
      </c>
    </row>
    <row r="90" spans="1:19" x14ac:dyDescent="0.2">
      <c r="A90" s="20" t="s">
        <v>384</v>
      </c>
      <c r="B90" s="21">
        <v>36</v>
      </c>
      <c r="C90" s="22">
        <v>8.3333329999999997</v>
      </c>
      <c r="D90" s="22">
        <v>13.888889000000001</v>
      </c>
      <c r="E90" s="22">
        <v>8.3333329999999997</v>
      </c>
      <c r="F90" s="22">
        <v>11.111110999999999</v>
      </c>
      <c r="G90" s="22">
        <v>5.5555560000000002</v>
      </c>
      <c r="H90" s="22">
        <v>16.666667</v>
      </c>
      <c r="I90" s="22">
        <v>19.444444000000001</v>
      </c>
      <c r="J90" s="22">
        <v>22.222221999999999</v>
      </c>
      <c r="K90" s="22">
        <v>0</v>
      </c>
      <c r="L90" s="22">
        <v>27.777778000000001</v>
      </c>
      <c r="M90" s="22">
        <v>2.7777780000000001</v>
      </c>
      <c r="N90" s="22">
        <v>25</v>
      </c>
      <c r="O90" s="22">
        <v>11.111110999999999</v>
      </c>
      <c r="P90" s="22">
        <v>8.3333329999999997</v>
      </c>
      <c r="Q90" s="22">
        <v>2.7777780000000001</v>
      </c>
      <c r="R90" s="22">
        <v>25</v>
      </c>
      <c r="S90" s="22">
        <v>2.7777780000000001</v>
      </c>
    </row>
    <row r="91" spans="1:19" x14ac:dyDescent="0.2">
      <c r="A91" s="20" t="s">
        <v>183</v>
      </c>
      <c r="B91" s="21">
        <v>53</v>
      </c>
      <c r="C91" s="22">
        <v>1.886792</v>
      </c>
      <c r="D91" s="22">
        <v>20.754716999999999</v>
      </c>
      <c r="E91" s="22">
        <v>7.5471700000000004</v>
      </c>
      <c r="F91" s="22">
        <v>16.981131999999999</v>
      </c>
      <c r="G91" s="22">
        <v>3.7735850000000002</v>
      </c>
      <c r="H91" s="22">
        <v>13.207547</v>
      </c>
      <c r="I91" s="22">
        <v>22.641508999999999</v>
      </c>
      <c r="J91" s="22">
        <v>11.320755</v>
      </c>
      <c r="K91" s="22">
        <v>0</v>
      </c>
      <c r="L91" s="22">
        <v>22.641508999999999</v>
      </c>
      <c r="M91" s="22">
        <v>1.886792</v>
      </c>
      <c r="N91" s="22">
        <v>16.981131999999999</v>
      </c>
      <c r="O91" s="22">
        <v>1.886792</v>
      </c>
      <c r="P91" s="22">
        <v>0</v>
      </c>
      <c r="Q91" s="22">
        <v>0</v>
      </c>
      <c r="R91" s="22">
        <v>32.075471999999998</v>
      </c>
      <c r="S91" s="22">
        <v>3.7735850000000002</v>
      </c>
    </row>
    <row r="92" spans="1:19" x14ac:dyDescent="0.2">
      <c r="A92" s="20" t="s">
        <v>385</v>
      </c>
      <c r="B92" s="21">
        <v>22</v>
      </c>
      <c r="C92" s="22">
        <v>13.636364</v>
      </c>
      <c r="D92" s="22">
        <v>4.5454549999999996</v>
      </c>
      <c r="E92" s="22">
        <v>9.0909089999999999</v>
      </c>
      <c r="F92" s="22">
        <v>0</v>
      </c>
      <c r="G92" s="22">
        <v>13.636364</v>
      </c>
      <c r="H92" s="22">
        <v>22.727273</v>
      </c>
      <c r="I92" s="22">
        <v>36.363636</v>
      </c>
      <c r="J92" s="22">
        <v>36.363636</v>
      </c>
      <c r="K92" s="22">
        <v>4.5454549999999996</v>
      </c>
      <c r="L92" s="22">
        <v>22.727273</v>
      </c>
      <c r="M92" s="22">
        <v>4.5454549999999996</v>
      </c>
      <c r="N92" s="22">
        <v>13.636364</v>
      </c>
      <c r="O92" s="22">
        <v>4.5454549999999996</v>
      </c>
      <c r="P92" s="22">
        <v>0</v>
      </c>
      <c r="Q92" s="22">
        <v>0</v>
      </c>
      <c r="R92" s="22">
        <v>27.272727</v>
      </c>
      <c r="S92" s="22">
        <v>0</v>
      </c>
    </row>
    <row r="93" spans="1:19" x14ac:dyDescent="0.2">
      <c r="A93" s="20" t="s">
        <v>386</v>
      </c>
      <c r="B93" s="21">
        <v>32</v>
      </c>
      <c r="C93" s="22">
        <v>12.5</v>
      </c>
      <c r="D93" s="22">
        <v>3.125</v>
      </c>
      <c r="E93" s="22">
        <v>6.25</v>
      </c>
      <c r="F93" s="22">
        <v>0</v>
      </c>
      <c r="G93" s="22">
        <v>21.875</v>
      </c>
      <c r="H93" s="22">
        <v>6.25</v>
      </c>
      <c r="I93" s="22">
        <v>25</v>
      </c>
      <c r="J93" s="22">
        <v>3.125</v>
      </c>
      <c r="K93" s="22">
        <v>15.625</v>
      </c>
      <c r="L93" s="22">
        <v>21.875</v>
      </c>
      <c r="M93" s="22">
        <v>9.375</v>
      </c>
      <c r="N93" s="22">
        <v>12.5</v>
      </c>
      <c r="O93" s="22">
        <v>0</v>
      </c>
      <c r="P93" s="22">
        <v>0</v>
      </c>
      <c r="Q93" s="22">
        <v>0</v>
      </c>
      <c r="R93" s="22">
        <v>37.5</v>
      </c>
      <c r="S93" s="22">
        <v>6.25</v>
      </c>
    </row>
    <row r="94" spans="1:19" x14ac:dyDescent="0.2">
      <c r="A94" s="20" t="s">
        <v>387</v>
      </c>
      <c r="B94" s="21">
        <v>9</v>
      </c>
      <c r="C94" s="22">
        <v>0</v>
      </c>
      <c r="D94" s="22">
        <v>11.111110999999999</v>
      </c>
      <c r="E94" s="22">
        <v>0</v>
      </c>
      <c r="F94" s="22">
        <v>11.111110999999999</v>
      </c>
      <c r="G94" s="22">
        <v>0</v>
      </c>
      <c r="H94" s="22">
        <v>22.222221999999999</v>
      </c>
      <c r="I94" s="22">
        <v>22.222221999999999</v>
      </c>
      <c r="J94" s="22">
        <v>0</v>
      </c>
      <c r="K94" s="22">
        <v>0</v>
      </c>
      <c r="L94" s="22">
        <v>22.222221999999999</v>
      </c>
      <c r="M94" s="22">
        <v>0</v>
      </c>
      <c r="N94" s="22">
        <v>0</v>
      </c>
      <c r="O94" s="22">
        <v>11.111110999999999</v>
      </c>
      <c r="P94" s="22">
        <v>0</v>
      </c>
      <c r="Q94" s="22">
        <v>0</v>
      </c>
      <c r="R94" s="22">
        <v>66.666667000000004</v>
      </c>
      <c r="S94" s="22">
        <v>0</v>
      </c>
    </row>
    <row r="95" spans="1:19" x14ac:dyDescent="0.2">
      <c r="A95" s="20" t="s">
        <v>366</v>
      </c>
      <c r="B95" s="21">
        <v>150</v>
      </c>
      <c r="C95" s="22">
        <v>9.3333329999999997</v>
      </c>
      <c r="D95" s="22">
        <v>12</v>
      </c>
      <c r="E95" s="22">
        <v>4</v>
      </c>
      <c r="F95" s="22">
        <v>11.333333</v>
      </c>
      <c r="G95" s="22">
        <v>11.333333</v>
      </c>
      <c r="H95" s="22">
        <v>14.666667</v>
      </c>
      <c r="I95" s="22">
        <v>27.333333</v>
      </c>
      <c r="J95" s="22">
        <v>16</v>
      </c>
      <c r="K95" s="22">
        <v>2</v>
      </c>
      <c r="L95" s="22">
        <v>19.333333</v>
      </c>
      <c r="M95" s="22">
        <v>6</v>
      </c>
      <c r="N95" s="22">
        <v>11.333333</v>
      </c>
      <c r="O95" s="22">
        <v>7.3333329999999997</v>
      </c>
      <c r="P95" s="22">
        <v>2</v>
      </c>
      <c r="Q95" s="22">
        <v>7.3333329999999997</v>
      </c>
      <c r="R95" s="22">
        <v>32</v>
      </c>
      <c r="S95" s="22">
        <v>1.3333330000000001</v>
      </c>
    </row>
    <row r="96" spans="1:19" x14ac:dyDescent="0.2">
      <c r="A96" s="9" t="s">
        <v>388</v>
      </c>
      <c r="B96" s="9"/>
      <c r="C96" s="9"/>
      <c r="D96" s="9"/>
      <c r="E96" s="9"/>
      <c r="F96" s="9"/>
      <c r="G96" s="9"/>
      <c r="H96" s="9"/>
      <c r="I96" s="9"/>
      <c r="J96" s="9"/>
      <c r="K96" s="9"/>
      <c r="L96" s="9"/>
      <c r="M96" s="9"/>
      <c r="N96" s="9"/>
      <c r="O96" s="9"/>
      <c r="P96" s="9"/>
      <c r="Q96" s="9"/>
      <c r="R96" s="9"/>
      <c r="S96" s="9"/>
    </row>
    <row r="97" spans="1:19" x14ac:dyDescent="0.2">
      <c r="A97" s="20" t="s">
        <v>184</v>
      </c>
      <c r="B97" s="21">
        <v>54</v>
      </c>
      <c r="C97" s="22">
        <v>16.666667</v>
      </c>
      <c r="D97" s="22">
        <v>7.4074070000000001</v>
      </c>
      <c r="E97" s="22">
        <v>12.962963</v>
      </c>
      <c r="F97" s="22">
        <v>5.5555560000000002</v>
      </c>
      <c r="G97" s="22">
        <v>14.814814999999999</v>
      </c>
      <c r="H97" s="22">
        <v>16.666667</v>
      </c>
      <c r="I97" s="22">
        <v>25.925926</v>
      </c>
      <c r="J97" s="22">
        <v>20.370370000000001</v>
      </c>
      <c r="K97" s="22">
        <v>3.7037040000000001</v>
      </c>
      <c r="L97" s="22">
        <v>24.074074</v>
      </c>
      <c r="M97" s="22">
        <v>5.5555560000000002</v>
      </c>
      <c r="N97" s="22">
        <v>18.518519000000001</v>
      </c>
      <c r="O97" s="22">
        <v>5.5555560000000002</v>
      </c>
      <c r="P97" s="22">
        <v>1.8518520000000001</v>
      </c>
      <c r="Q97" s="22">
        <v>7.4074070000000001</v>
      </c>
      <c r="R97" s="22">
        <v>20.370370000000001</v>
      </c>
      <c r="S97" s="22">
        <v>5.5555560000000002</v>
      </c>
    </row>
    <row r="98" spans="1:19" x14ac:dyDescent="0.2">
      <c r="A98" s="20" t="s">
        <v>185</v>
      </c>
      <c r="B98" s="21">
        <v>196</v>
      </c>
      <c r="C98" s="22">
        <v>4.0816330000000001</v>
      </c>
      <c r="D98" s="22">
        <v>9.6938779999999998</v>
      </c>
      <c r="E98" s="22">
        <v>4.5918369999999999</v>
      </c>
      <c r="F98" s="22">
        <v>8.6734690000000008</v>
      </c>
      <c r="G98" s="22">
        <v>13.775510000000001</v>
      </c>
      <c r="H98" s="22">
        <v>13.265306000000001</v>
      </c>
      <c r="I98" s="22">
        <v>33.673468999999997</v>
      </c>
      <c r="J98" s="22">
        <v>16.326530999999999</v>
      </c>
      <c r="K98" s="22">
        <v>2.5510199999999998</v>
      </c>
      <c r="L98" s="22">
        <v>26.530612000000001</v>
      </c>
      <c r="M98" s="22">
        <v>6.1224489999999996</v>
      </c>
      <c r="N98" s="22">
        <v>14.795918</v>
      </c>
      <c r="O98" s="22">
        <v>9.6938779999999998</v>
      </c>
      <c r="P98" s="22">
        <v>2.040816</v>
      </c>
      <c r="Q98" s="22">
        <v>3.5714290000000002</v>
      </c>
      <c r="R98" s="22">
        <v>26.530612000000001</v>
      </c>
      <c r="S98" s="22">
        <v>5.1020409999999998</v>
      </c>
    </row>
    <row r="99" spans="1:19" x14ac:dyDescent="0.2">
      <c r="A99" s="20" t="s">
        <v>186</v>
      </c>
      <c r="B99" s="21">
        <v>310</v>
      </c>
      <c r="C99" s="22">
        <v>5.1612900000000002</v>
      </c>
      <c r="D99" s="22">
        <v>11.612902999999999</v>
      </c>
      <c r="E99" s="22">
        <v>4.8387099999999998</v>
      </c>
      <c r="F99" s="22">
        <v>12.258065</v>
      </c>
      <c r="G99" s="22">
        <v>12.903226</v>
      </c>
      <c r="H99" s="22">
        <v>14.193548</v>
      </c>
      <c r="I99" s="22">
        <v>34.516128999999999</v>
      </c>
      <c r="J99" s="22">
        <v>18.064516000000001</v>
      </c>
      <c r="K99" s="22">
        <v>1.2903230000000001</v>
      </c>
      <c r="L99" s="22">
        <v>26.451612999999998</v>
      </c>
      <c r="M99" s="22">
        <v>6.451613</v>
      </c>
      <c r="N99" s="22">
        <v>18.387097000000001</v>
      </c>
      <c r="O99" s="22">
        <v>5.8064520000000002</v>
      </c>
      <c r="P99" s="22">
        <v>1.935484</v>
      </c>
      <c r="Q99" s="22">
        <v>2.5806450000000001</v>
      </c>
      <c r="R99" s="22">
        <v>26.129031999999999</v>
      </c>
      <c r="S99" s="22">
        <v>2.2580650000000002</v>
      </c>
    </row>
    <row r="100" spans="1:19" x14ac:dyDescent="0.2">
      <c r="A100" s="20" t="s">
        <v>187</v>
      </c>
      <c r="B100" s="21">
        <v>385</v>
      </c>
      <c r="C100" s="22">
        <v>7.0129869999999999</v>
      </c>
      <c r="D100" s="22">
        <v>9.8701299999999996</v>
      </c>
      <c r="E100" s="22">
        <v>6.753247</v>
      </c>
      <c r="F100" s="22">
        <v>8.3116880000000002</v>
      </c>
      <c r="G100" s="22">
        <v>12.727273</v>
      </c>
      <c r="H100" s="22">
        <v>13.766234000000001</v>
      </c>
      <c r="I100" s="22">
        <v>32.467531999999999</v>
      </c>
      <c r="J100" s="22">
        <v>15.064935</v>
      </c>
      <c r="K100" s="22">
        <v>1.5584420000000001</v>
      </c>
      <c r="L100" s="22">
        <v>27.272727</v>
      </c>
      <c r="M100" s="22">
        <v>7.0129869999999999</v>
      </c>
      <c r="N100" s="22">
        <v>18.701298999999999</v>
      </c>
      <c r="O100" s="22">
        <v>6.2337660000000001</v>
      </c>
      <c r="P100" s="22">
        <v>1.038961</v>
      </c>
      <c r="Q100" s="22">
        <v>4.415584</v>
      </c>
      <c r="R100" s="22">
        <v>23.376622999999999</v>
      </c>
      <c r="S100" s="22">
        <v>2.8571430000000002</v>
      </c>
    </row>
    <row r="101" spans="1:19" x14ac:dyDescent="0.2">
      <c r="A101" s="20" t="s">
        <v>188</v>
      </c>
      <c r="B101" s="21">
        <v>361</v>
      </c>
      <c r="C101" s="22">
        <v>4.155125</v>
      </c>
      <c r="D101" s="22">
        <v>11.911357000000001</v>
      </c>
      <c r="E101" s="22">
        <v>4.9861500000000003</v>
      </c>
      <c r="F101" s="22">
        <v>8.8642660000000006</v>
      </c>
      <c r="G101" s="22">
        <v>9.4182830000000006</v>
      </c>
      <c r="H101" s="22">
        <v>14.404432</v>
      </c>
      <c r="I101" s="22">
        <v>30.193905999999998</v>
      </c>
      <c r="J101" s="22">
        <v>16.066482000000001</v>
      </c>
      <c r="K101" s="22">
        <v>0.27700799999999998</v>
      </c>
      <c r="L101" s="22">
        <v>26.592797999999998</v>
      </c>
      <c r="M101" s="22">
        <v>4.9861500000000003</v>
      </c>
      <c r="N101" s="22">
        <v>18.559557000000002</v>
      </c>
      <c r="O101" s="22">
        <v>3.601108</v>
      </c>
      <c r="P101" s="22">
        <v>1.108033</v>
      </c>
      <c r="Q101" s="22">
        <v>4.9861500000000003</v>
      </c>
      <c r="R101" s="22">
        <v>30.193905999999998</v>
      </c>
      <c r="S101" s="22">
        <v>0.83102500000000001</v>
      </c>
    </row>
    <row r="102" spans="1:19" x14ac:dyDescent="0.2">
      <c r="A102" s="20" t="s">
        <v>189</v>
      </c>
      <c r="B102" s="21">
        <v>315</v>
      </c>
      <c r="C102" s="22">
        <v>5.7142860000000004</v>
      </c>
      <c r="D102" s="22">
        <v>7.9365079999999999</v>
      </c>
      <c r="E102" s="22">
        <v>3.4920629999999999</v>
      </c>
      <c r="F102" s="22">
        <v>7.6190480000000003</v>
      </c>
      <c r="G102" s="22">
        <v>7.3015869999999996</v>
      </c>
      <c r="H102" s="22">
        <v>12.063492</v>
      </c>
      <c r="I102" s="22">
        <v>29.206348999999999</v>
      </c>
      <c r="J102" s="22">
        <v>14.285714</v>
      </c>
      <c r="K102" s="22">
        <v>2.2222219999999999</v>
      </c>
      <c r="L102" s="22">
        <v>22.539683</v>
      </c>
      <c r="M102" s="22">
        <v>5.3968249999999998</v>
      </c>
      <c r="N102" s="22">
        <v>17.142856999999999</v>
      </c>
      <c r="O102" s="22">
        <v>6.3492059999999997</v>
      </c>
      <c r="P102" s="22">
        <v>0.95238100000000003</v>
      </c>
      <c r="Q102" s="22">
        <v>3.8095240000000001</v>
      </c>
      <c r="R102" s="22">
        <v>33.333333000000003</v>
      </c>
      <c r="S102" s="22">
        <v>3.1746029999999998</v>
      </c>
    </row>
    <row r="103" spans="1:19" x14ac:dyDescent="0.2">
      <c r="A103" s="20" t="s">
        <v>190</v>
      </c>
      <c r="B103" s="21">
        <v>364</v>
      </c>
      <c r="C103" s="22">
        <v>3.8461539999999999</v>
      </c>
      <c r="D103" s="22">
        <v>9.89011</v>
      </c>
      <c r="E103" s="22">
        <v>5.2197800000000001</v>
      </c>
      <c r="F103" s="22">
        <v>8.7912090000000003</v>
      </c>
      <c r="G103" s="22">
        <v>7.1428570000000002</v>
      </c>
      <c r="H103" s="22">
        <v>11.538462000000001</v>
      </c>
      <c r="I103" s="22">
        <v>27.747253000000001</v>
      </c>
      <c r="J103" s="22">
        <v>21.153846000000001</v>
      </c>
      <c r="K103" s="22">
        <v>0.54945100000000002</v>
      </c>
      <c r="L103" s="22">
        <v>23.351648000000001</v>
      </c>
      <c r="M103" s="22">
        <v>4.6703299999999999</v>
      </c>
      <c r="N103" s="22">
        <v>15.934066</v>
      </c>
      <c r="O103" s="22">
        <v>6.0439559999999997</v>
      </c>
      <c r="P103" s="22">
        <v>0.274725</v>
      </c>
      <c r="Q103" s="22">
        <v>4.6703299999999999</v>
      </c>
      <c r="R103" s="22">
        <v>30.494505</v>
      </c>
      <c r="S103" s="22">
        <v>0.82417600000000002</v>
      </c>
    </row>
    <row r="104" spans="1:19" x14ac:dyDescent="0.2">
      <c r="A104" s="20" t="s">
        <v>191</v>
      </c>
      <c r="B104" s="21">
        <v>267</v>
      </c>
      <c r="C104" s="22">
        <v>6.7415729999999998</v>
      </c>
      <c r="D104" s="22">
        <v>12.734082000000001</v>
      </c>
      <c r="E104" s="22">
        <v>2.6217229999999998</v>
      </c>
      <c r="F104" s="22">
        <v>11.985018999999999</v>
      </c>
      <c r="G104" s="22">
        <v>6.3670410000000004</v>
      </c>
      <c r="H104" s="22">
        <v>11.985018999999999</v>
      </c>
      <c r="I104" s="22">
        <v>22.846442</v>
      </c>
      <c r="J104" s="22">
        <v>11.235955000000001</v>
      </c>
      <c r="K104" s="22">
        <v>0.37453199999999998</v>
      </c>
      <c r="L104" s="22">
        <v>25.093633000000001</v>
      </c>
      <c r="M104" s="22">
        <v>6.7415729999999998</v>
      </c>
      <c r="N104" s="22">
        <v>19.850186999999998</v>
      </c>
      <c r="O104" s="22">
        <v>4.1198499999999996</v>
      </c>
      <c r="P104" s="22">
        <v>0.37453199999999998</v>
      </c>
      <c r="Q104" s="22">
        <v>2.2471909999999999</v>
      </c>
      <c r="R104" s="22">
        <v>34.831460999999997</v>
      </c>
      <c r="S104" s="22">
        <v>1.8726590000000001</v>
      </c>
    </row>
    <row r="105" spans="1:19" x14ac:dyDescent="0.2">
      <c r="A105" s="20" t="s">
        <v>192</v>
      </c>
      <c r="B105" s="21">
        <v>90</v>
      </c>
      <c r="C105" s="22">
        <v>7.7777779999999996</v>
      </c>
      <c r="D105" s="22">
        <v>10</v>
      </c>
      <c r="E105" s="22">
        <v>6.6666670000000003</v>
      </c>
      <c r="F105" s="22">
        <v>7.7777779999999996</v>
      </c>
      <c r="G105" s="22">
        <v>8.8888890000000007</v>
      </c>
      <c r="H105" s="22">
        <v>13.333333</v>
      </c>
      <c r="I105" s="22">
        <v>25.555555999999999</v>
      </c>
      <c r="J105" s="22">
        <v>10</v>
      </c>
      <c r="K105" s="22">
        <v>0</v>
      </c>
      <c r="L105" s="22">
        <v>21.111111000000001</v>
      </c>
      <c r="M105" s="22">
        <v>4.4444439999999998</v>
      </c>
      <c r="N105" s="22">
        <v>21.111111000000001</v>
      </c>
      <c r="O105" s="22">
        <v>5.5555560000000002</v>
      </c>
      <c r="P105" s="22">
        <v>4.4444439999999998</v>
      </c>
      <c r="Q105" s="22">
        <v>3.3333330000000001</v>
      </c>
      <c r="R105" s="22">
        <v>37.777777999999998</v>
      </c>
      <c r="S105" s="22">
        <v>1.111111</v>
      </c>
    </row>
    <row r="106" spans="1:19" x14ac:dyDescent="0.2">
      <c r="A106" s="20" t="s">
        <v>193</v>
      </c>
      <c r="B106" s="21">
        <v>94</v>
      </c>
      <c r="C106" s="22">
        <v>3.1914889999999998</v>
      </c>
      <c r="D106" s="22">
        <v>11.702128</v>
      </c>
      <c r="E106" s="22">
        <v>3.1914889999999998</v>
      </c>
      <c r="F106" s="22">
        <v>11.702128</v>
      </c>
      <c r="G106" s="22">
        <v>5.3191490000000003</v>
      </c>
      <c r="H106" s="22">
        <v>8.5106380000000001</v>
      </c>
      <c r="I106" s="22">
        <v>18.085106</v>
      </c>
      <c r="J106" s="22">
        <v>11.702128</v>
      </c>
      <c r="K106" s="22">
        <v>0</v>
      </c>
      <c r="L106" s="22">
        <v>12.765957</v>
      </c>
      <c r="M106" s="22">
        <v>1.0638300000000001</v>
      </c>
      <c r="N106" s="22">
        <v>12.765957</v>
      </c>
      <c r="O106" s="22">
        <v>1.0638300000000001</v>
      </c>
      <c r="P106" s="22">
        <v>1.0638300000000001</v>
      </c>
      <c r="Q106" s="22">
        <v>4.2553190000000001</v>
      </c>
      <c r="R106" s="22">
        <v>47.872340000000001</v>
      </c>
      <c r="S106" s="22">
        <v>0</v>
      </c>
    </row>
    <row r="107" spans="1:19" x14ac:dyDescent="0.2">
      <c r="A107" s="20" t="s">
        <v>389</v>
      </c>
      <c r="B107" s="21">
        <v>47</v>
      </c>
      <c r="C107" s="22">
        <v>10.638298000000001</v>
      </c>
      <c r="D107" s="22">
        <v>4.2553190000000001</v>
      </c>
      <c r="E107" s="22">
        <v>4.2553190000000001</v>
      </c>
      <c r="F107" s="22">
        <v>6.3829789999999997</v>
      </c>
      <c r="G107" s="22">
        <v>14.893617000000001</v>
      </c>
      <c r="H107" s="22">
        <v>6.3829789999999997</v>
      </c>
      <c r="I107" s="22">
        <v>31.914894</v>
      </c>
      <c r="J107" s="22">
        <v>12.765957</v>
      </c>
      <c r="K107" s="22">
        <v>12.765957</v>
      </c>
      <c r="L107" s="22">
        <v>19.148935999999999</v>
      </c>
      <c r="M107" s="22">
        <v>2.1276600000000001</v>
      </c>
      <c r="N107" s="22">
        <v>10.638298000000001</v>
      </c>
      <c r="O107" s="22">
        <v>10.638298000000001</v>
      </c>
      <c r="P107" s="22">
        <v>2.1276600000000001</v>
      </c>
      <c r="Q107" s="22">
        <v>4.2553190000000001</v>
      </c>
      <c r="R107" s="22">
        <v>21.276596000000001</v>
      </c>
      <c r="S107" s="22">
        <v>0</v>
      </c>
    </row>
    <row r="108" spans="1:19" x14ac:dyDescent="0.2">
      <c r="A108" s="20" t="s">
        <v>366</v>
      </c>
      <c r="B108" s="21">
        <v>194</v>
      </c>
      <c r="C108" s="22">
        <v>10.309278000000001</v>
      </c>
      <c r="D108" s="22">
        <v>10.824742000000001</v>
      </c>
      <c r="E108" s="22">
        <v>5.1546390000000004</v>
      </c>
      <c r="F108" s="22">
        <v>11.340206</v>
      </c>
      <c r="G108" s="22">
        <v>8.2474229999999995</v>
      </c>
      <c r="H108" s="22">
        <v>10.824742000000001</v>
      </c>
      <c r="I108" s="22">
        <v>30.412371</v>
      </c>
      <c r="J108" s="22">
        <v>10.824742000000001</v>
      </c>
      <c r="K108" s="22">
        <v>1.546392</v>
      </c>
      <c r="L108" s="22">
        <v>21.649484999999999</v>
      </c>
      <c r="M108" s="22">
        <v>5.1546390000000004</v>
      </c>
      <c r="N108" s="22">
        <v>8.2474229999999995</v>
      </c>
      <c r="O108" s="22">
        <v>4.6391749999999998</v>
      </c>
      <c r="P108" s="22">
        <v>1.546392</v>
      </c>
      <c r="Q108" s="22">
        <v>4.1237110000000001</v>
      </c>
      <c r="R108" s="22">
        <v>30.927835000000002</v>
      </c>
      <c r="S108" s="22">
        <v>6.1855669999999998</v>
      </c>
    </row>
    <row r="109" spans="1:19" x14ac:dyDescent="0.2">
      <c r="A109" s="9" t="s">
        <v>390</v>
      </c>
      <c r="B109" s="9"/>
      <c r="C109" s="9"/>
      <c r="D109" s="9"/>
      <c r="E109" s="9"/>
      <c r="F109" s="9"/>
      <c r="G109" s="9"/>
      <c r="H109" s="9"/>
      <c r="I109" s="9"/>
      <c r="J109" s="9"/>
      <c r="K109" s="9"/>
      <c r="L109" s="9"/>
      <c r="M109" s="9"/>
      <c r="N109" s="9"/>
      <c r="O109" s="9"/>
      <c r="P109" s="9"/>
      <c r="Q109" s="9"/>
      <c r="R109" s="9"/>
      <c r="S109" s="9"/>
    </row>
    <row r="110" spans="1:19" x14ac:dyDescent="0.2">
      <c r="A110" s="20" t="s">
        <v>391</v>
      </c>
      <c r="B110" s="21">
        <v>633</v>
      </c>
      <c r="C110" s="22">
        <v>8.5308060000000001</v>
      </c>
      <c r="D110" s="22">
        <v>5.3712479999999996</v>
      </c>
      <c r="E110" s="22">
        <v>6.319115</v>
      </c>
      <c r="F110" s="22">
        <v>4.581359</v>
      </c>
      <c r="G110" s="22">
        <v>9.0047390000000007</v>
      </c>
      <c r="H110" s="22">
        <v>12.638230999999999</v>
      </c>
      <c r="I110" s="22">
        <v>25.434439000000001</v>
      </c>
      <c r="J110" s="22">
        <v>18.957346000000001</v>
      </c>
      <c r="K110" s="22">
        <v>1.737757</v>
      </c>
      <c r="L110" s="22">
        <v>21.484991999999998</v>
      </c>
      <c r="M110" s="22">
        <v>7.8988940000000003</v>
      </c>
      <c r="N110" s="22">
        <v>15.323855</v>
      </c>
      <c r="O110" s="22">
        <v>7.5829380000000004</v>
      </c>
      <c r="P110" s="22">
        <v>1.2638229999999999</v>
      </c>
      <c r="Q110" s="22">
        <v>2.5276459999999998</v>
      </c>
      <c r="R110" s="22">
        <v>31.911532000000001</v>
      </c>
      <c r="S110" s="22">
        <v>2.053712</v>
      </c>
    </row>
    <row r="111" spans="1:19" x14ac:dyDescent="0.2">
      <c r="A111" s="20" t="s">
        <v>392</v>
      </c>
      <c r="B111" s="21">
        <v>1123</v>
      </c>
      <c r="C111" s="22">
        <v>6.4113980000000002</v>
      </c>
      <c r="D111" s="22">
        <v>9.9732859999999999</v>
      </c>
      <c r="E111" s="22">
        <v>4.7195010000000002</v>
      </c>
      <c r="F111" s="22">
        <v>8.8156719999999993</v>
      </c>
      <c r="G111" s="22">
        <v>9.8842390000000009</v>
      </c>
      <c r="H111" s="22">
        <v>11.487088</v>
      </c>
      <c r="I111" s="22">
        <v>32.680320999999999</v>
      </c>
      <c r="J111" s="22">
        <v>13.624221</v>
      </c>
      <c r="K111" s="22">
        <v>1.3357079999999999</v>
      </c>
      <c r="L111" s="22">
        <v>24.131789999999999</v>
      </c>
      <c r="M111" s="22">
        <v>5.5209260000000002</v>
      </c>
      <c r="N111" s="22">
        <v>16.651824999999999</v>
      </c>
      <c r="O111" s="22">
        <v>5.3428319999999996</v>
      </c>
      <c r="P111" s="22">
        <v>1.246661</v>
      </c>
      <c r="Q111" s="22">
        <v>3.8290289999999998</v>
      </c>
      <c r="R111" s="22">
        <v>30.632235000000001</v>
      </c>
      <c r="S111" s="22">
        <v>2.3152270000000001</v>
      </c>
    </row>
    <row r="112" spans="1:19" x14ac:dyDescent="0.2">
      <c r="A112" s="20" t="s">
        <v>393</v>
      </c>
      <c r="B112" s="21">
        <v>660</v>
      </c>
      <c r="C112" s="22">
        <v>4.2424239999999998</v>
      </c>
      <c r="D112" s="22">
        <v>13.636364</v>
      </c>
      <c r="E112" s="22">
        <v>4.6969700000000003</v>
      </c>
      <c r="F112" s="22">
        <v>13.636364</v>
      </c>
      <c r="G112" s="22">
        <v>10.30303</v>
      </c>
      <c r="H112" s="22">
        <v>13.484848</v>
      </c>
      <c r="I112" s="22">
        <v>27.727273</v>
      </c>
      <c r="J112" s="22">
        <v>16.515152</v>
      </c>
      <c r="K112" s="22">
        <v>1.0606059999999999</v>
      </c>
      <c r="L112" s="22">
        <v>26.666667</v>
      </c>
      <c r="M112" s="22">
        <v>4.3939389999999996</v>
      </c>
      <c r="N112" s="22">
        <v>17.424242</v>
      </c>
      <c r="O112" s="22">
        <v>5</v>
      </c>
      <c r="P112" s="22">
        <v>1.3636360000000001</v>
      </c>
      <c r="Q112" s="22">
        <v>5.6060610000000004</v>
      </c>
      <c r="R112" s="22">
        <v>27.575758</v>
      </c>
      <c r="S112" s="22">
        <v>2.7272729999999998</v>
      </c>
    </row>
    <row r="113" spans="1:19" x14ac:dyDescent="0.2">
      <c r="A113" s="20" t="s">
        <v>394</v>
      </c>
      <c r="B113" s="21">
        <v>261</v>
      </c>
      <c r="C113" s="22">
        <v>2.298851</v>
      </c>
      <c r="D113" s="22">
        <v>16.091954000000001</v>
      </c>
      <c r="E113" s="22">
        <v>3.4482759999999999</v>
      </c>
      <c r="F113" s="22">
        <v>13.409962</v>
      </c>
      <c r="G113" s="22">
        <v>9.1954019999999996</v>
      </c>
      <c r="H113" s="22">
        <v>16.091954000000001</v>
      </c>
      <c r="I113" s="22">
        <v>29.885057</v>
      </c>
      <c r="J113" s="22">
        <v>12.260536</v>
      </c>
      <c r="K113" s="22">
        <v>1.532567</v>
      </c>
      <c r="L113" s="22">
        <v>26.819922999999999</v>
      </c>
      <c r="M113" s="22">
        <v>2.6819920000000002</v>
      </c>
      <c r="N113" s="22">
        <v>20.306512999999999</v>
      </c>
      <c r="O113" s="22">
        <v>3.4482759999999999</v>
      </c>
      <c r="P113" s="22">
        <v>0.76628399999999997</v>
      </c>
      <c r="Q113" s="22">
        <v>3.8314180000000002</v>
      </c>
      <c r="R113" s="22">
        <v>27.969349000000001</v>
      </c>
      <c r="S113" s="22">
        <v>3.065134</v>
      </c>
    </row>
    <row r="114" spans="1:19" x14ac:dyDescent="0.2">
      <c r="A114" s="9" t="s">
        <v>395</v>
      </c>
      <c r="B114" s="9"/>
      <c r="C114" s="9"/>
      <c r="D114" s="9"/>
      <c r="E114" s="9"/>
      <c r="F114" s="9"/>
      <c r="G114" s="9"/>
      <c r="H114" s="9"/>
      <c r="I114" s="9"/>
      <c r="J114" s="9"/>
      <c r="K114" s="9"/>
      <c r="L114" s="9"/>
      <c r="M114" s="9"/>
      <c r="N114" s="9"/>
      <c r="O114" s="9"/>
      <c r="P114" s="9"/>
      <c r="Q114" s="9"/>
      <c r="R114" s="9"/>
      <c r="S114" s="9"/>
    </row>
    <row r="115" spans="1:19" x14ac:dyDescent="0.2">
      <c r="A115" s="20" t="s">
        <v>396</v>
      </c>
      <c r="B115" s="21">
        <v>329</v>
      </c>
      <c r="C115" s="22">
        <v>4.5592709999999999</v>
      </c>
      <c r="D115" s="22">
        <v>12.158054999999999</v>
      </c>
      <c r="E115" s="22">
        <v>4.5592709999999999</v>
      </c>
      <c r="F115" s="22">
        <v>9.7264440000000008</v>
      </c>
      <c r="G115" s="22">
        <v>10.030395</v>
      </c>
      <c r="H115" s="22">
        <v>10.030395</v>
      </c>
      <c r="I115" s="22">
        <v>30.091184999999999</v>
      </c>
      <c r="J115" s="22">
        <v>19.452888000000002</v>
      </c>
      <c r="K115" s="22">
        <v>0.91185400000000005</v>
      </c>
      <c r="L115" s="22">
        <v>20.364742</v>
      </c>
      <c r="M115" s="22">
        <v>3.039514</v>
      </c>
      <c r="N115" s="22">
        <v>19.148935999999999</v>
      </c>
      <c r="O115" s="22">
        <v>7.902736</v>
      </c>
      <c r="P115" s="22">
        <v>2.7355619999999998</v>
      </c>
      <c r="Q115" s="22">
        <v>5.4711249999999998</v>
      </c>
      <c r="R115" s="22">
        <v>27.659573999999999</v>
      </c>
      <c r="S115" s="22">
        <v>2.1276600000000001</v>
      </c>
    </row>
    <row r="116" spans="1:19" x14ac:dyDescent="0.2">
      <c r="A116" s="20" t="s">
        <v>397</v>
      </c>
      <c r="B116" s="21">
        <v>828</v>
      </c>
      <c r="C116" s="22">
        <v>9.2995169999999998</v>
      </c>
      <c r="D116" s="22">
        <v>7.3671499999999996</v>
      </c>
      <c r="E116" s="22">
        <v>5.1932369999999999</v>
      </c>
      <c r="F116" s="22">
        <v>7.3671499999999996</v>
      </c>
      <c r="G116" s="22">
        <v>9.9033820000000006</v>
      </c>
      <c r="H116" s="22">
        <v>10.748792</v>
      </c>
      <c r="I116" s="22">
        <v>29.468599000000001</v>
      </c>
      <c r="J116" s="22">
        <v>16.908213</v>
      </c>
      <c r="K116" s="22">
        <v>1.3285020000000001</v>
      </c>
      <c r="L116" s="22">
        <v>21.980675999999999</v>
      </c>
      <c r="M116" s="22">
        <v>7.6086960000000001</v>
      </c>
      <c r="N116" s="22">
        <v>15.942029</v>
      </c>
      <c r="O116" s="22">
        <v>6.642512</v>
      </c>
      <c r="P116" s="22">
        <v>1.5700480000000001</v>
      </c>
      <c r="Q116" s="22">
        <v>4.1062799999999999</v>
      </c>
      <c r="R116" s="22">
        <v>30.917874000000001</v>
      </c>
      <c r="S116" s="22">
        <v>2.1739130000000002</v>
      </c>
    </row>
    <row r="117" spans="1:19" x14ac:dyDescent="0.2">
      <c r="A117" s="20" t="s">
        <v>879</v>
      </c>
      <c r="B117" s="21">
        <v>499</v>
      </c>
      <c r="C117" s="22">
        <v>3.0060120000000001</v>
      </c>
      <c r="D117" s="22">
        <v>13.827655</v>
      </c>
      <c r="E117" s="22">
        <v>4.6092180000000003</v>
      </c>
      <c r="F117" s="22">
        <v>10.821643</v>
      </c>
      <c r="G117" s="22">
        <v>10.621242000000001</v>
      </c>
      <c r="H117" s="22">
        <v>13.026052</v>
      </c>
      <c r="I117" s="22">
        <v>30.861723000000001</v>
      </c>
      <c r="J117" s="22">
        <v>12.625251</v>
      </c>
      <c r="K117" s="22">
        <v>1.402806</v>
      </c>
      <c r="L117" s="22">
        <v>24.048096000000001</v>
      </c>
      <c r="M117" s="22">
        <v>4.2084169999999999</v>
      </c>
      <c r="N117" s="22">
        <v>17.234469000000001</v>
      </c>
      <c r="O117" s="22">
        <v>3.4068139999999998</v>
      </c>
      <c r="P117" s="22">
        <v>0.60120200000000001</v>
      </c>
      <c r="Q117" s="22">
        <v>4.6092180000000003</v>
      </c>
      <c r="R117" s="22">
        <v>30.861723000000001</v>
      </c>
      <c r="S117" s="22">
        <v>2.60521</v>
      </c>
    </row>
    <row r="118" spans="1:19" x14ac:dyDescent="0.2">
      <c r="A118" s="20" t="s">
        <v>398</v>
      </c>
      <c r="B118" s="21">
        <v>468</v>
      </c>
      <c r="C118" s="22">
        <v>4.4871790000000003</v>
      </c>
      <c r="D118" s="22">
        <v>9.188034</v>
      </c>
      <c r="E118" s="22">
        <v>4.273504</v>
      </c>
      <c r="F118" s="22">
        <v>10.683761000000001</v>
      </c>
      <c r="G118" s="22">
        <v>7.2649569999999999</v>
      </c>
      <c r="H118" s="22">
        <v>17.948718</v>
      </c>
      <c r="I118" s="22">
        <v>28.846153999999999</v>
      </c>
      <c r="J118" s="22">
        <v>16.239315999999999</v>
      </c>
      <c r="K118" s="22">
        <v>1.7094020000000001</v>
      </c>
      <c r="L118" s="22">
        <v>27.564102999999999</v>
      </c>
      <c r="M118" s="22">
        <v>5.9829059999999998</v>
      </c>
      <c r="N118" s="22">
        <v>15.598291</v>
      </c>
      <c r="O118" s="22">
        <v>5.3418799999999997</v>
      </c>
      <c r="P118" s="22">
        <v>1.2820510000000001</v>
      </c>
      <c r="Q118" s="22">
        <v>3.632479</v>
      </c>
      <c r="R118" s="22">
        <v>30.555555999999999</v>
      </c>
      <c r="S118" s="22">
        <v>1.7094020000000001</v>
      </c>
    </row>
    <row r="119" spans="1:19" x14ac:dyDescent="0.2">
      <c r="A119" s="20" t="s">
        <v>399</v>
      </c>
      <c r="B119" s="21">
        <v>257</v>
      </c>
      <c r="C119" s="22">
        <v>6.6147859999999996</v>
      </c>
      <c r="D119" s="22">
        <v>11.673152</v>
      </c>
      <c r="E119" s="22">
        <v>4.6692609999999997</v>
      </c>
      <c r="F119" s="22">
        <v>9.7276260000000008</v>
      </c>
      <c r="G119" s="22">
        <v>10.505837</v>
      </c>
      <c r="H119" s="22">
        <v>12.451362</v>
      </c>
      <c r="I119" s="22">
        <v>28.404668999999998</v>
      </c>
      <c r="J119" s="22">
        <v>14.007782000000001</v>
      </c>
      <c r="K119" s="22">
        <v>1.9455249999999999</v>
      </c>
      <c r="L119" s="22">
        <v>26.848248999999999</v>
      </c>
      <c r="M119" s="22">
        <v>3.5019459999999998</v>
      </c>
      <c r="N119" s="22">
        <v>17.898833</v>
      </c>
      <c r="O119" s="22">
        <v>4.2801559999999998</v>
      </c>
      <c r="P119" s="22">
        <v>0.38910499999999998</v>
      </c>
      <c r="Q119" s="22">
        <v>2.3346300000000002</v>
      </c>
      <c r="R119" s="22">
        <v>29.571984</v>
      </c>
      <c r="S119" s="22">
        <v>4.6692609999999997</v>
      </c>
    </row>
    <row r="120" spans="1:19" x14ac:dyDescent="0.2">
      <c r="A120" s="20" t="s">
        <v>400</v>
      </c>
      <c r="B120" s="21">
        <v>296</v>
      </c>
      <c r="C120" s="22">
        <v>5.0675679999999996</v>
      </c>
      <c r="D120" s="22">
        <v>11.824324000000001</v>
      </c>
      <c r="E120" s="22">
        <v>6.7567570000000003</v>
      </c>
      <c r="F120" s="22">
        <v>10.472973</v>
      </c>
      <c r="G120" s="22">
        <v>10.472973</v>
      </c>
      <c r="H120" s="22">
        <v>12.5</v>
      </c>
      <c r="I120" s="22">
        <v>28.378378000000001</v>
      </c>
      <c r="J120" s="22">
        <v>11.824324000000001</v>
      </c>
      <c r="K120" s="22">
        <v>1.013514</v>
      </c>
      <c r="L120" s="22">
        <v>29.054054000000001</v>
      </c>
      <c r="M120" s="22">
        <v>5.7432429999999997</v>
      </c>
      <c r="N120" s="22">
        <v>17.567568000000001</v>
      </c>
      <c r="O120" s="22">
        <v>5.405405</v>
      </c>
      <c r="P120" s="22">
        <v>0.33783800000000003</v>
      </c>
      <c r="Q120" s="22">
        <v>2.7027030000000001</v>
      </c>
      <c r="R120" s="22">
        <v>27.364865000000002</v>
      </c>
      <c r="S120" s="22">
        <v>2.364865</v>
      </c>
    </row>
    <row r="121" spans="1:19" x14ac:dyDescent="0.2">
      <c r="A121" s="9" t="s">
        <v>401</v>
      </c>
      <c r="B121" s="9"/>
      <c r="C121" s="9"/>
      <c r="D121" s="9"/>
      <c r="E121" s="9"/>
      <c r="F121" s="9"/>
      <c r="G121" s="9"/>
      <c r="H121" s="9"/>
      <c r="I121" s="9"/>
      <c r="J121" s="9"/>
      <c r="K121" s="9"/>
      <c r="L121" s="9"/>
      <c r="M121" s="9"/>
      <c r="N121" s="9"/>
      <c r="O121" s="9"/>
      <c r="P121" s="9"/>
      <c r="Q121" s="9"/>
      <c r="R121" s="9"/>
      <c r="S121" s="9"/>
    </row>
    <row r="122" spans="1:19" x14ac:dyDescent="0.2">
      <c r="A122" s="20" t="s">
        <v>878</v>
      </c>
      <c r="B122" s="21">
        <v>116</v>
      </c>
      <c r="C122" s="22">
        <v>4.3103449999999999</v>
      </c>
      <c r="D122" s="22">
        <v>5.1724139999999998</v>
      </c>
      <c r="E122" s="22">
        <v>4.3103449999999999</v>
      </c>
      <c r="F122" s="22">
        <v>5.1724139999999998</v>
      </c>
      <c r="G122" s="22">
        <v>7.7586209999999998</v>
      </c>
      <c r="H122" s="22">
        <v>7.7586209999999998</v>
      </c>
      <c r="I122" s="22">
        <v>18.103448</v>
      </c>
      <c r="J122" s="22">
        <v>23.275862</v>
      </c>
      <c r="K122" s="22">
        <v>0</v>
      </c>
      <c r="L122" s="22">
        <v>16.37931</v>
      </c>
      <c r="M122" s="22">
        <v>4.3103449999999999</v>
      </c>
      <c r="N122" s="22">
        <v>20.689654999999998</v>
      </c>
      <c r="O122" s="22">
        <v>9.4827589999999997</v>
      </c>
      <c r="P122" s="22">
        <v>1.7241379999999999</v>
      </c>
      <c r="Q122" s="22">
        <v>6.0344829999999998</v>
      </c>
      <c r="R122" s="22">
        <v>31.896552</v>
      </c>
      <c r="S122" s="22">
        <v>0.86206899999999997</v>
      </c>
    </row>
    <row r="123" spans="1:19" x14ac:dyDescent="0.2">
      <c r="A123" s="20" t="s">
        <v>402</v>
      </c>
      <c r="B123" s="21">
        <v>213</v>
      </c>
      <c r="C123" s="22">
        <v>4.6948359999999996</v>
      </c>
      <c r="D123" s="22">
        <v>15.962441</v>
      </c>
      <c r="E123" s="22">
        <v>4.6948359999999996</v>
      </c>
      <c r="F123" s="22">
        <v>12.206573000000001</v>
      </c>
      <c r="G123" s="22">
        <v>11.267606000000001</v>
      </c>
      <c r="H123" s="22">
        <v>11.267606000000001</v>
      </c>
      <c r="I123" s="22">
        <v>36.619717999999999</v>
      </c>
      <c r="J123" s="22">
        <v>17.370892000000001</v>
      </c>
      <c r="K123" s="22">
        <v>1.4084509999999999</v>
      </c>
      <c r="L123" s="22">
        <v>22.535211</v>
      </c>
      <c r="M123" s="22">
        <v>2.3474179999999998</v>
      </c>
      <c r="N123" s="22">
        <v>18.309858999999999</v>
      </c>
      <c r="O123" s="22">
        <v>7.0422539999999998</v>
      </c>
      <c r="P123" s="22">
        <v>3.2863850000000001</v>
      </c>
      <c r="Q123" s="22">
        <v>5.1643189999999999</v>
      </c>
      <c r="R123" s="22">
        <v>25.352112999999999</v>
      </c>
      <c r="S123" s="22">
        <v>2.8169010000000001</v>
      </c>
    </row>
    <row r="124" spans="1:19" x14ac:dyDescent="0.2">
      <c r="A124" s="20" t="s">
        <v>397</v>
      </c>
      <c r="B124" s="21">
        <v>828</v>
      </c>
      <c r="C124" s="22">
        <v>9.2995169999999998</v>
      </c>
      <c r="D124" s="22">
        <v>7.3671499999999996</v>
      </c>
      <c r="E124" s="22">
        <v>5.1932369999999999</v>
      </c>
      <c r="F124" s="22">
        <v>7.3671499999999996</v>
      </c>
      <c r="G124" s="22">
        <v>9.9033820000000006</v>
      </c>
      <c r="H124" s="22">
        <v>10.748792</v>
      </c>
      <c r="I124" s="22">
        <v>29.468599000000001</v>
      </c>
      <c r="J124" s="22">
        <v>16.908213</v>
      </c>
      <c r="K124" s="22">
        <v>1.3285020000000001</v>
      </c>
      <c r="L124" s="22">
        <v>21.980675999999999</v>
      </c>
      <c r="M124" s="22">
        <v>7.6086960000000001</v>
      </c>
      <c r="N124" s="22">
        <v>15.942029</v>
      </c>
      <c r="O124" s="22">
        <v>6.642512</v>
      </c>
      <c r="P124" s="22">
        <v>1.5700480000000001</v>
      </c>
      <c r="Q124" s="22">
        <v>4.1062799999999999</v>
      </c>
      <c r="R124" s="22">
        <v>30.917874000000001</v>
      </c>
      <c r="S124" s="22">
        <v>2.1739130000000002</v>
      </c>
    </row>
    <row r="125" spans="1:19" x14ac:dyDescent="0.2">
      <c r="A125" s="20" t="s">
        <v>403</v>
      </c>
      <c r="B125" s="21">
        <v>133</v>
      </c>
      <c r="C125" s="22">
        <v>1.5037590000000001</v>
      </c>
      <c r="D125" s="22">
        <v>18.796991999999999</v>
      </c>
      <c r="E125" s="22">
        <v>6.0150379999999997</v>
      </c>
      <c r="F125" s="22">
        <v>15.037594</v>
      </c>
      <c r="G125" s="22">
        <v>10.526316</v>
      </c>
      <c r="H125" s="22">
        <v>15.037594</v>
      </c>
      <c r="I125" s="22">
        <v>36.090226000000001</v>
      </c>
      <c r="J125" s="22">
        <v>15.037594</v>
      </c>
      <c r="K125" s="22">
        <v>0</v>
      </c>
      <c r="L125" s="22">
        <v>28.571428999999998</v>
      </c>
      <c r="M125" s="22">
        <v>3.0075189999999998</v>
      </c>
      <c r="N125" s="22">
        <v>17.293233000000001</v>
      </c>
      <c r="O125" s="22">
        <v>3.759398</v>
      </c>
      <c r="P125" s="22">
        <v>0</v>
      </c>
      <c r="Q125" s="22">
        <v>3.759398</v>
      </c>
      <c r="R125" s="22">
        <v>28.571428999999998</v>
      </c>
      <c r="S125" s="22">
        <v>0</v>
      </c>
    </row>
    <row r="126" spans="1:19" x14ac:dyDescent="0.2">
      <c r="A126" s="20" t="s">
        <v>404</v>
      </c>
      <c r="B126" s="21">
        <v>120</v>
      </c>
      <c r="C126" s="22">
        <v>3.3333330000000001</v>
      </c>
      <c r="D126" s="22">
        <v>10.833333</v>
      </c>
      <c r="E126" s="22">
        <v>4.1666670000000003</v>
      </c>
      <c r="F126" s="22">
        <v>10.833333</v>
      </c>
      <c r="G126" s="22">
        <v>12.5</v>
      </c>
      <c r="H126" s="22">
        <v>14.166667</v>
      </c>
      <c r="I126" s="22">
        <v>25</v>
      </c>
      <c r="J126" s="22">
        <v>12.5</v>
      </c>
      <c r="K126" s="22">
        <v>1.6666669999999999</v>
      </c>
      <c r="L126" s="22">
        <v>25</v>
      </c>
      <c r="M126" s="22">
        <v>4.1666670000000003</v>
      </c>
      <c r="N126" s="22">
        <v>21.666667</v>
      </c>
      <c r="O126" s="22">
        <v>5.8333329999999997</v>
      </c>
      <c r="P126" s="22">
        <v>0</v>
      </c>
      <c r="Q126" s="22">
        <v>5.8333329999999997</v>
      </c>
      <c r="R126" s="22">
        <v>28.333333</v>
      </c>
      <c r="S126" s="22">
        <v>5</v>
      </c>
    </row>
    <row r="127" spans="1:19" x14ac:dyDescent="0.2">
      <c r="A127" s="20" t="s">
        <v>405</v>
      </c>
      <c r="B127" s="21">
        <v>246</v>
      </c>
      <c r="C127" s="22">
        <v>3.6585369999999999</v>
      </c>
      <c r="D127" s="22">
        <v>12.601626</v>
      </c>
      <c r="E127" s="22">
        <v>4.0650409999999999</v>
      </c>
      <c r="F127" s="22">
        <v>8.5365850000000005</v>
      </c>
      <c r="G127" s="22">
        <v>9.7560979999999997</v>
      </c>
      <c r="H127" s="22">
        <v>11.382114</v>
      </c>
      <c r="I127" s="22">
        <v>30.894309</v>
      </c>
      <c r="J127" s="22">
        <v>11.382114</v>
      </c>
      <c r="K127" s="22">
        <v>2.0325199999999999</v>
      </c>
      <c r="L127" s="22">
        <v>21.138210999999998</v>
      </c>
      <c r="M127" s="22">
        <v>4.8780489999999999</v>
      </c>
      <c r="N127" s="22">
        <v>15.040649999999999</v>
      </c>
      <c r="O127" s="22">
        <v>2.0325199999999999</v>
      </c>
      <c r="P127" s="22">
        <v>1.2195119999999999</v>
      </c>
      <c r="Q127" s="22">
        <v>4.4715449999999999</v>
      </c>
      <c r="R127" s="22">
        <v>33.333333000000003</v>
      </c>
      <c r="S127" s="22">
        <v>2.8455279999999998</v>
      </c>
    </row>
    <row r="128" spans="1:19" x14ac:dyDescent="0.2">
      <c r="A128" s="20" t="s">
        <v>398</v>
      </c>
      <c r="B128" s="21">
        <v>468</v>
      </c>
      <c r="C128" s="22">
        <v>4.4871790000000003</v>
      </c>
      <c r="D128" s="22">
        <v>9.188034</v>
      </c>
      <c r="E128" s="22">
        <v>4.273504</v>
      </c>
      <c r="F128" s="22">
        <v>10.683761000000001</v>
      </c>
      <c r="G128" s="22">
        <v>7.2649569999999999</v>
      </c>
      <c r="H128" s="22">
        <v>17.948718</v>
      </c>
      <c r="I128" s="22">
        <v>28.846153999999999</v>
      </c>
      <c r="J128" s="22">
        <v>16.239315999999999</v>
      </c>
      <c r="K128" s="22">
        <v>1.7094020000000001</v>
      </c>
      <c r="L128" s="22">
        <v>27.564102999999999</v>
      </c>
      <c r="M128" s="22">
        <v>5.9829059999999998</v>
      </c>
      <c r="N128" s="22">
        <v>15.598291</v>
      </c>
      <c r="O128" s="22">
        <v>5.3418799999999997</v>
      </c>
      <c r="P128" s="22">
        <v>1.2820510000000001</v>
      </c>
      <c r="Q128" s="22">
        <v>3.632479</v>
      </c>
      <c r="R128" s="22">
        <v>30.555555999999999</v>
      </c>
      <c r="S128" s="22">
        <v>1.7094020000000001</v>
      </c>
    </row>
    <row r="129" spans="1:19" x14ac:dyDescent="0.2">
      <c r="A129" s="20" t="s">
        <v>406</v>
      </c>
      <c r="B129" s="21">
        <v>180</v>
      </c>
      <c r="C129" s="22">
        <v>5.5555560000000002</v>
      </c>
      <c r="D129" s="22">
        <v>13.333333</v>
      </c>
      <c r="E129" s="22">
        <v>4.4444439999999998</v>
      </c>
      <c r="F129" s="22">
        <v>10</v>
      </c>
      <c r="G129" s="22">
        <v>11.666667</v>
      </c>
      <c r="H129" s="22">
        <v>12.777778</v>
      </c>
      <c r="I129" s="22">
        <v>28.888888999999999</v>
      </c>
      <c r="J129" s="22">
        <v>12.777778</v>
      </c>
      <c r="K129" s="22">
        <v>2.2222219999999999</v>
      </c>
      <c r="L129" s="22">
        <v>23.333333</v>
      </c>
      <c r="M129" s="22">
        <v>3.8888889999999998</v>
      </c>
      <c r="N129" s="22">
        <v>16.666667</v>
      </c>
      <c r="O129" s="22">
        <v>3.3333330000000001</v>
      </c>
      <c r="P129" s="22">
        <v>0.55555600000000005</v>
      </c>
      <c r="Q129" s="22">
        <v>2.7777780000000001</v>
      </c>
      <c r="R129" s="22">
        <v>33.333333000000003</v>
      </c>
      <c r="S129" s="22">
        <v>3.8888889999999998</v>
      </c>
    </row>
    <row r="130" spans="1:19" x14ac:dyDescent="0.2">
      <c r="A130" s="20" t="s">
        <v>407</v>
      </c>
      <c r="B130" s="21">
        <v>77</v>
      </c>
      <c r="C130" s="22">
        <v>9.0909089999999999</v>
      </c>
      <c r="D130" s="22">
        <v>7.7922079999999996</v>
      </c>
      <c r="E130" s="22">
        <v>5.1948049999999997</v>
      </c>
      <c r="F130" s="22">
        <v>9.0909089999999999</v>
      </c>
      <c r="G130" s="22">
        <v>7.7922079999999996</v>
      </c>
      <c r="H130" s="22">
        <v>11.688312</v>
      </c>
      <c r="I130" s="22">
        <v>27.272727</v>
      </c>
      <c r="J130" s="22">
        <v>16.883116999999999</v>
      </c>
      <c r="K130" s="22">
        <v>1.2987010000000001</v>
      </c>
      <c r="L130" s="22">
        <v>35.064934999999998</v>
      </c>
      <c r="M130" s="22">
        <v>2.5974029999999999</v>
      </c>
      <c r="N130" s="22">
        <v>20.779221</v>
      </c>
      <c r="O130" s="22">
        <v>6.493506</v>
      </c>
      <c r="P130" s="22">
        <v>0</v>
      </c>
      <c r="Q130" s="22">
        <v>1.2987010000000001</v>
      </c>
      <c r="R130" s="22">
        <v>20.779221</v>
      </c>
      <c r="S130" s="22">
        <v>6.493506</v>
      </c>
    </row>
    <row r="131" spans="1:19" x14ac:dyDescent="0.2">
      <c r="A131" s="33" t="s">
        <v>400</v>
      </c>
      <c r="B131" s="34">
        <v>296</v>
      </c>
      <c r="C131" s="35">
        <v>5.0675679999999996</v>
      </c>
      <c r="D131" s="35">
        <v>11.824324000000001</v>
      </c>
      <c r="E131" s="35">
        <v>6.7567570000000003</v>
      </c>
      <c r="F131" s="35">
        <v>10.472973</v>
      </c>
      <c r="G131" s="35">
        <v>10.472973</v>
      </c>
      <c r="H131" s="35">
        <v>12.5</v>
      </c>
      <c r="I131" s="35">
        <v>28.378378000000001</v>
      </c>
      <c r="J131" s="35">
        <v>11.824324000000001</v>
      </c>
      <c r="K131" s="35">
        <v>1.013514</v>
      </c>
      <c r="L131" s="35">
        <v>29.054054000000001</v>
      </c>
      <c r="M131" s="35">
        <v>5.7432429999999997</v>
      </c>
      <c r="N131" s="35">
        <v>17.567568000000001</v>
      </c>
      <c r="O131" s="35">
        <v>5.405405</v>
      </c>
      <c r="P131" s="35">
        <v>0.33783800000000003</v>
      </c>
      <c r="Q131" s="35">
        <v>2.7027030000000001</v>
      </c>
      <c r="R131" s="35">
        <v>27.364865000000002</v>
      </c>
      <c r="S131" s="35">
        <v>2.364865</v>
      </c>
    </row>
  </sheetData>
  <phoneticPr fontId="2"/>
  <pageMargins left="0.75" right="0.75" top="1" bottom="1" header="0.5" footer="0.5"/>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29451-2491-42E1-9B01-4AF6789346BC}">
  <dimension ref="A1:O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5" x14ac:dyDescent="0.2">
      <c r="A1" s="11" t="s">
        <v>3</v>
      </c>
      <c r="B1" s="7"/>
    </row>
    <row r="2" spans="1:15" x14ac:dyDescent="0.2">
      <c r="A2" s="15" t="str">
        <f xml:space="preserve"> HYPERLINK("#'目次'!B42","[36]")</f>
        <v>[36]</v>
      </c>
      <c r="B2" s="23" t="s">
        <v>334</v>
      </c>
    </row>
    <row r="3" spans="1:15" x14ac:dyDescent="0.2">
      <c r="A3" s="7" t="s">
        <v>3</v>
      </c>
      <c r="B3" s="8" t="s">
        <v>49</v>
      </c>
    </row>
    <row r="4" spans="1:15" x14ac:dyDescent="0.2">
      <c r="A4" s="7" t="s">
        <v>3</v>
      </c>
      <c r="B4" s="8" t="s">
        <v>48</v>
      </c>
    </row>
    <row r="5" spans="1:15" s="18" customFormat="1" ht="189" x14ac:dyDescent="0.2">
      <c r="A5" s="16" t="s">
        <v>3</v>
      </c>
      <c r="B5" s="17" t="s">
        <v>335</v>
      </c>
      <c r="C5" s="17" t="s">
        <v>222</v>
      </c>
      <c r="D5" s="17" t="s">
        <v>223</v>
      </c>
      <c r="E5" s="17" t="s">
        <v>224</v>
      </c>
      <c r="F5" s="17" t="s">
        <v>225</v>
      </c>
      <c r="G5" s="17" t="s">
        <v>226</v>
      </c>
      <c r="H5" s="17" t="s">
        <v>227</v>
      </c>
      <c r="I5" s="17" t="s">
        <v>228</v>
      </c>
      <c r="J5" s="17" t="s">
        <v>229</v>
      </c>
      <c r="K5" s="17" t="s">
        <v>230</v>
      </c>
      <c r="L5" s="17" t="s">
        <v>231</v>
      </c>
      <c r="M5" s="17" t="s">
        <v>387</v>
      </c>
      <c r="N5" s="17" t="s">
        <v>521</v>
      </c>
      <c r="O5" s="17" t="s">
        <v>366</v>
      </c>
    </row>
    <row r="6" spans="1:15" x14ac:dyDescent="0.2">
      <c r="A6" s="19" t="s">
        <v>338</v>
      </c>
      <c r="B6" s="10">
        <v>2677</v>
      </c>
      <c r="C6" s="13">
        <v>34.329473</v>
      </c>
      <c r="D6" s="13">
        <v>44.751587999999998</v>
      </c>
      <c r="E6" s="13">
        <v>4.5946959999999999</v>
      </c>
      <c r="F6" s="13">
        <v>19.163242</v>
      </c>
      <c r="G6" s="13">
        <v>13.111692</v>
      </c>
      <c r="H6" s="13">
        <v>5.379156</v>
      </c>
      <c r="I6" s="13">
        <v>36.832275000000003</v>
      </c>
      <c r="J6" s="13">
        <v>19.163242</v>
      </c>
      <c r="K6" s="13">
        <v>25.961898000000001</v>
      </c>
      <c r="L6" s="13">
        <v>5.6032869999999999</v>
      </c>
      <c r="M6" s="13">
        <v>1.9798279999999999</v>
      </c>
      <c r="N6" s="13">
        <v>21.292491999999999</v>
      </c>
      <c r="O6" s="13">
        <v>1.9798279999999999</v>
      </c>
    </row>
    <row r="7" spans="1:15" x14ac:dyDescent="0.2">
      <c r="A7" s="9" t="s">
        <v>339</v>
      </c>
      <c r="B7" s="9"/>
      <c r="C7" s="9"/>
      <c r="D7" s="9"/>
      <c r="E7" s="9"/>
      <c r="F7" s="9"/>
      <c r="G7" s="9"/>
      <c r="H7" s="9"/>
      <c r="I7" s="9"/>
      <c r="J7" s="9"/>
      <c r="K7" s="9"/>
      <c r="L7" s="9"/>
      <c r="M7" s="9"/>
      <c r="N7" s="9"/>
      <c r="O7" s="9"/>
    </row>
    <row r="8" spans="1:15" x14ac:dyDescent="0.2">
      <c r="A8" s="20" t="s">
        <v>340</v>
      </c>
      <c r="B8" s="21">
        <v>1277</v>
      </c>
      <c r="C8" s="22">
        <v>33.672669999999997</v>
      </c>
      <c r="D8" s="22">
        <v>43.539546000000001</v>
      </c>
      <c r="E8" s="22">
        <v>3.445576</v>
      </c>
      <c r="F8" s="22">
        <v>21.143305000000002</v>
      </c>
      <c r="G8" s="22">
        <v>13.312450999999999</v>
      </c>
      <c r="H8" s="22">
        <v>5.403289</v>
      </c>
      <c r="I8" s="22">
        <v>37.744714000000002</v>
      </c>
      <c r="J8" s="22">
        <v>21.143305000000002</v>
      </c>
      <c r="K8" s="22">
        <v>23.101018</v>
      </c>
      <c r="L8" s="22">
        <v>4.2286609999999998</v>
      </c>
      <c r="M8" s="22">
        <v>2.427565</v>
      </c>
      <c r="N8" s="22">
        <v>22.866091999999998</v>
      </c>
      <c r="O8" s="22">
        <v>2.1926389999999998</v>
      </c>
    </row>
    <row r="9" spans="1:15" x14ac:dyDescent="0.2">
      <c r="A9" s="20" t="s">
        <v>341</v>
      </c>
      <c r="B9" s="21">
        <v>1400</v>
      </c>
      <c r="C9" s="22">
        <v>34.928570999999998</v>
      </c>
      <c r="D9" s="22">
        <v>45.857143000000001</v>
      </c>
      <c r="E9" s="22">
        <v>5.6428570000000002</v>
      </c>
      <c r="F9" s="22">
        <v>17.357143000000001</v>
      </c>
      <c r="G9" s="22">
        <v>12.928571</v>
      </c>
      <c r="H9" s="22">
        <v>5.3571429999999998</v>
      </c>
      <c r="I9" s="22">
        <v>36</v>
      </c>
      <c r="J9" s="22">
        <v>17.357143000000001</v>
      </c>
      <c r="K9" s="22">
        <v>28.571428999999998</v>
      </c>
      <c r="L9" s="22">
        <v>6.8571429999999998</v>
      </c>
      <c r="M9" s="22">
        <v>1.571429</v>
      </c>
      <c r="N9" s="22">
        <v>19.857143000000001</v>
      </c>
      <c r="O9" s="22">
        <v>1.785714</v>
      </c>
    </row>
    <row r="10" spans="1:15" x14ac:dyDescent="0.2">
      <c r="A10" s="9" t="s">
        <v>342</v>
      </c>
      <c r="B10" s="9"/>
      <c r="C10" s="9"/>
      <c r="D10" s="9"/>
      <c r="E10" s="9"/>
      <c r="F10" s="9"/>
      <c r="G10" s="9"/>
      <c r="H10" s="9"/>
      <c r="I10" s="9"/>
      <c r="J10" s="9"/>
      <c r="K10" s="9"/>
      <c r="L10" s="9"/>
      <c r="M10" s="9"/>
      <c r="N10" s="9"/>
      <c r="O10" s="9"/>
    </row>
    <row r="11" spans="1:15" x14ac:dyDescent="0.2">
      <c r="A11" s="20" t="s">
        <v>343</v>
      </c>
      <c r="B11" s="21">
        <v>610</v>
      </c>
      <c r="C11" s="22">
        <v>34.918033000000001</v>
      </c>
      <c r="D11" s="22">
        <v>44.262295000000002</v>
      </c>
      <c r="E11" s="22">
        <v>2.4590160000000001</v>
      </c>
      <c r="F11" s="22">
        <v>18.688524999999998</v>
      </c>
      <c r="G11" s="22">
        <v>10</v>
      </c>
      <c r="H11" s="22">
        <v>4.0983609999999997</v>
      </c>
      <c r="I11" s="22">
        <v>37.377049</v>
      </c>
      <c r="J11" s="22">
        <v>17.540984000000002</v>
      </c>
      <c r="K11" s="22">
        <v>20.491803000000001</v>
      </c>
      <c r="L11" s="22">
        <v>5.0819669999999997</v>
      </c>
      <c r="M11" s="22">
        <v>1.3114749999999999</v>
      </c>
      <c r="N11" s="22">
        <v>23.770492000000001</v>
      </c>
      <c r="O11" s="22">
        <v>0.98360700000000001</v>
      </c>
    </row>
    <row r="12" spans="1:15" x14ac:dyDescent="0.2">
      <c r="A12" s="20" t="s">
        <v>344</v>
      </c>
      <c r="B12" s="21">
        <v>755</v>
      </c>
      <c r="C12" s="22">
        <v>37.350993000000003</v>
      </c>
      <c r="D12" s="22">
        <v>45.165562999999999</v>
      </c>
      <c r="E12" s="22">
        <v>3.1788080000000001</v>
      </c>
      <c r="F12" s="22">
        <v>20.662251999999999</v>
      </c>
      <c r="G12" s="22">
        <v>12.847682000000001</v>
      </c>
      <c r="H12" s="22">
        <v>5.2980130000000001</v>
      </c>
      <c r="I12" s="22">
        <v>39.602649</v>
      </c>
      <c r="J12" s="22">
        <v>21.456954</v>
      </c>
      <c r="K12" s="22">
        <v>25.562913999999999</v>
      </c>
      <c r="L12" s="22">
        <v>3.9735100000000001</v>
      </c>
      <c r="M12" s="22">
        <v>2.3841060000000001</v>
      </c>
      <c r="N12" s="22">
        <v>18.807946999999999</v>
      </c>
      <c r="O12" s="22">
        <v>1.324503</v>
      </c>
    </row>
    <row r="13" spans="1:15" x14ac:dyDescent="0.2">
      <c r="A13" s="20" t="s">
        <v>345</v>
      </c>
      <c r="B13" s="21">
        <v>601</v>
      </c>
      <c r="C13" s="22">
        <v>34.775373999999999</v>
      </c>
      <c r="D13" s="22">
        <v>46.755408000000003</v>
      </c>
      <c r="E13" s="22">
        <v>4.4925119999999996</v>
      </c>
      <c r="F13" s="22">
        <v>18.469218000000001</v>
      </c>
      <c r="G13" s="22">
        <v>14.309483999999999</v>
      </c>
      <c r="H13" s="22">
        <v>6.1564059999999996</v>
      </c>
      <c r="I13" s="22">
        <v>39.101497999999999</v>
      </c>
      <c r="J13" s="22">
        <v>21.963394000000001</v>
      </c>
      <c r="K13" s="22">
        <v>27.620632000000001</v>
      </c>
      <c r="L13" s="22">
        <v>5.9900169999999999</v>
      </c>
      <c r="M13" s="22">
        <v>1.331115</v>
      </c>
      <c r="N13" s="22">
        <v>20.133111</v>
      </c>
      <c r="O13" s="22">
        <v>2.9950079999999999</v>
      </c>
    </row>
    <row r="14" spans="1:15" x14ac:dyDescent="0.2">
      <c r="A14" s="20" t="s">
        <v>346</v>
      </c>
      <c r="B14" s="21">
        <v>425</v>
      </c>
      <c r="C14" s="22">
        <v>32</v>
      </c>
      <c r="D14" s="22">
        <v>46.823529000000001</v>
      </c>
      <c r="E14" s="22">
        <v>7.0588240000000004</v>
      </c>
      <c r="F14" s="22">
        <v>20.941175999999999</v>
      </c>
      <c r="G14" s="22">
        <v>15.529412000000001</v>
      </c>
      <c r="H14" s="22">
        <v>4.9411759999999996</v>
      </c>
      <c r="I14" s="22">
        <v>36.470587999999999</v>
      </c>
      <c r="J14" s="22">
        <v>18.588235000000001</v>
      </c>
      <c r="K14" s="22">
        <v>31.764706</v>
      </c>
      <c r="L14" s="22">
        <v>9.6470590000000005</v>
      </c>
      <c r="M14" s="22">
        <v>2.8235290000000002</v>
      </c>
      <c r="N14" s="22">
        <v>20.705881999999999</v>
      </c>
      <c r="O14" s="22">
        <v>1.8823529999999999</v>
      </c>
    </row>
    <row r="15" spans="1:15" x14ac:dyDescent="0.2">
      <c r="A15" s="20" t="s">
        <v>347</v>
      </c>
      <c r="B15" s="21">
        <v>217</v>
      </c>
      <c r="C15" s="22">
        <v>29.493088</v>
      </c>
      <c r="D15" s="22">
        <v>41.013824999999997</v>
      </c>
      <c r="E15" s="22">
        <v>10.138249</v>
      </c>
      <c r="F15" s="22">
        <v>17.511520999999998</v>
      </c>
      <c r="G15" s="22">
        <v>17.050691</v>
      </c>
      <c r="H15" s="22">
        <v>8.7557600000000004</v>
      </c>
      <c r="I15" s="22">
        <v>27.64977</v>
      </c>
      <c r="J15" s="22">
        <v>13.824885</v>
      </c>
      <c r="K15" s="22">
        <v>25.345621999999999</v>
      </c>
      <c r="L15" s="22">
        <v>5.0691240000000004</v>
      </c>
      <c r="M15" s="22">
        <v>1.843318</v>
      </c>
      <c r="N15" s="22">
        <v>24.423963000000001</v>
      </c>
      <c r="O15" s="22">
        <v>3.686636</v>
      </c>
    </row>
    <row r="16" spans="1:15" x14ac:dyDescent="0.2">
      <c r="A16" s="20" t="s">
        <v>348</v>
      </c>
      <c r="B16" s="21">
        <v>56</v>
      </c>
      <c r="C16" s="22">
        <v>21.428571000000002</v>
      </c>
      <c r="D16" s="22">
        <v>23.214286000000001</v>
      </c>
      <c r="E16" s="22">
        <v>8.9285709999999998</v>
      </c>
      <c r="F16" s="22">
        <v>7.1428570000000002</v>
      </c>
      <c r="G16" s="22">
        <v>7.1428570000000002</v>
      </c>
      <c r="H16" s="22">
        <v>3.5714290000000002</v>
      </c>
      <c r="I16" s="22">
        <v>12.5</v>
      </c>
      <c r="J16" s="22">
        <v>3.5714290000000002</v>
      </c>
      <c r="K16" s="22">
        <v>33.928570999999998</v>
      </c>
      <c r="L16" s="22">
        <v>0</v>
      </c>
      <c r="M16" s="22">
        <v>3.5714290000000002</v>
      </c>
      <c r="N16" s="22">
        <v>28.571428999999998</v>
      </c>
      <c r="O16" s="22">
        <v>5.3571429999999998</v>
      </c>
    </row>
    <row r="17" spans="1:15" x14ac:dyDescent="0.2">
      <c r="A17" s="20" t="s">
        <v>349</v>
      </c>
      <c r="B17" s="21">
        <v>13</v>
      </c>
      <c r="C17" s="22">
        <v>23.076923000000001</v>
      </c>
      <c r="D17" s="22">
        <v>38.461537999999997</v>
      </c>
      <c r="E17" s="22">
        <v>0</v>
      </c>
      <c r="F17" s="22">
        <v>7.6923079999999997</v>
      </c>
      <c r="G17" s="22">
        <v>0</v>
      </c>
      <c r="H17" s="22">
        <v>0</v>
      </c>
      <c r="I17" s="22">
        <v>15.384615</v>
      </c>
      <c r="J17" s="22">
        <v>7.6923079999999997</v>
      </c>
      <c r="K17" s="22">
        <v>15.384615</v>
      </c>
      <c r="L17" s="22">
        <v>7.6923079999999997</v>
      </c>
      <c r="M17" s="22">
        <v>7.6923079999999997</v>
      </c>
      <c r="N17" s="22">
        <v>38.461537999999997</v>
      </c>
      <c r="O17" s="22">
        <v>0</v>
      </c>
    </row>
    <row r="18" spans="1:15" x14ac:dyDescent="0.2">
      <c r="A18" s="20" t="s">
        <v>350</v>
      </c>
      <c r="B18" s="21">
        <v>1365</v>
      </c>
      <c r="C18" s="22">
        <v>36.263736000000002</v>
      </c>
      <c r="D18" s="22">
        <v>44.761904999999999</v>
      </c>
      <c r="E18" s="22">
        <v>2.8571430000000002</v>
      </c>
      <c r="F18" s="22">
        <v>19.78022</v>
      </c>
      <c r="G18" s="22">
        <v>11.575092</v>
      </c>
      <c r="H18" s="22">
        <v>4.7619049999999996</v>
      </c>
      <c r="I18" s="22">
        <v>38.608058999999997</v>
      </c>
      <c r="J18" s="22">
        <v>19.706959999999999</v>
      </c>
      <c r="K18" s="22">
        <v>23.296703000000001</v>
      </c>
      <c r="L18" s="22">
        <v>4.4688639999999999</v>
      </c>
      <c r="M18" s="22">
        <v>1.9047620000000001</v>
      </c>
      <c r="N18" s="22">
        <v>21.025641</v>
      </c>
      <c r="O18" s="22">
        <v>1.172161</v>
      </c>
    </row>
    <row r="19" spans="1:15" x14ac:dyDescent="0.2">
      <c r="A19" s="20" t="s">
        <v>351</v>
      </c>
      <c r="B19" s="21">
        <v>1026</v>
      </c>
      <c r="C19" s="22">
        <v>33.625731000000002</v>
      </c>
      <c r="D19" s="22">
        <v>46.783625999999998</v>
      </c>
      <c r="E19" s="22">
        <v>5.5555560000000002</v>
      </c>
      <c r="F19" s="22">
        <v>19.493176999999999</v>
      </c>
      <c r="G19" s="22">
        <v>14.814814999999999</v>
      </c>
      <c r="H19" s="22">
        <v>5.6530209999999999</v>
      </c>
      <c r="I19" s="22">
        <v>38.011696000000001</v>
      </c>
      <c r="J19" s="22">
        <v>20.565301999999999</v>
      </c>
      <c r="K19" s="22">
        <v>29.337232</v>
      </c>
      <c r="L19" s="22">
        <v>7.5048729999999999</v>
      </c>
      <c r="M19" s="22">
        <v>1.9493180000000001</v>
      </c>
      <c r="N19" s="22">
        <v>20.370370000000001</v>
      </c>
      <c r="O19" s="22">
        <v>2.5341130000000001</v>
      </c>
    </row>
    <row r="20" spans="1:15" x14ac:dyDescent="0.2">
      <c r="A20" s="20" t="s">
        <v>352</v>
      </c>
      <c r="B20" s="21">
        <v>286</v>
      </c>
      <c r="C20" s="22">
        <v>27.622378000000001</v>
      </c>
      <c r="D20" s="22">
        <v>37.412587000000002</v>
      </c>
      <c r="E20" s="22">
        <v>9.4405590000000004</v>
      </c>
      <c r="F20" s="22">
        <v>15.034965</v>
      </c>
      <c r="G20" s="22">
        <v>14.335664</v>
      </c>
      <c r="H20" s="22">
        <v>7.342657</v>
      </c>
      <c r="I20" s="22">
        <v>24.125874</v>
      </c>
      <c r="J20" s="22">
        <v>11.538462000000001</v>
      </c>
      <c r="K20" s="22">
        <v>26.573426999999999</v>
      </c>
      <c r="L20" s="22">
        <v>4.1958039999999999</v>
      </c>
      <c r="M20" s="22">
        <v>2.4475519999999999</v>
      </c>
      <c r="N20" s="22">
        <v>25.874126</v>
      </c>
      <c r="O20" s="22">
        <v>3.8461539999999999</v>
      </c>
    </row>
    <row r="21" spans="1:15" x14ac:dyDescent="0.2">
      <c r="A21" s="20" t="s">
        <v>353</v>
      </c>
      <c r="B21" s="21">
        <v>1312</v>
      </c>
      <c r="C21" s="22">
        <v>32.317073000000001</v>
      </c>
      <c r="D21" s="22">
        <v>44.740853999999999</v>
      </c>
      <c r="E21" s="22">
        <v>6.4024390000000002</v>
      </c>
      <c r="F21" s="22">
        <v>18.521341</v>
      </c>
      <c r="G21" s="22">
        <v>14.710366</v>
      </c>
      <c r="H21" s="22">
        <v>6.0213409999999996</v>
      </c>
      <c r="I21" s="22">
        <v>34.984755999999997</v>
      </c>
      <c r="J21" s="22">
        <v>18.597560999999999</v>
      </c>
      <c r="K21" s="22">
        <v>28.734756000000001</v>
      </c>
      <c r="L21" s="22">
        <v>6.7835369999999999</v>
      </c>
      <c r="M21" s="22">
        <v>2.0579269999999998</v>
      </c>
      <c r="N21" s="22">
        <v>21.570122000000001</v>
      </c>
      <c r="O21" s="22">
        <v>2.820122</v>
      </c>
    </row>
    <row r="22" spans="1:15" x14ac:dyDescent="0.2">
      <c r="A22" s="9" t="s">
        <v>354</v>
      </c>
      <c r="B22" s="10">
        <v>298</v>
      </c>
      <c r="C22" s="13">
        <v>32.214765</v>
      </c>
      <c r="D22" s="13">
        <v>38.926174000000003</v>
      </c>
      <c r="E22" s="13">
        <v>1.342282</v>
      </c>
      <c r="F22" s="13">
        <v>19.463087000000002</v>
      </c>
      <c r="G22" s="13">
        <v>9.3959729999999997</v>
      </c>
      <c r="H22" s="13">
        <v>4.3624159999999996</v>
      </c>
      <c r="I22" s="13">
        <v>36.912751999999998</v>
      </c>
      <c r="J22" s="13">
        <v>15.771812000000001</v>
      </c>
      <c r="K22" s="13">
        <v>19.127517000000001</v>
      </c>
      <c r="L22" s="13">
        <v>4.0268459999999999</v>
      </c>
      <c r="M22" s="13">
        <v>1.6778519999999999</v>
      </c>
      <c r="N22" s="13">
        <v>28.187919000000001</v>
      </c>
      <c r="O22" s="13">
        <v>1.342282</v>
      </c>
    </row>
    <row r="23" spans="1:15" x14ac:dyDescent="0.2">
      <c r="A23" s="20" t="s">
        <v>344</v>
      </c>
      <c r="B23" s="21">
        <v>388</v>
      </c>
      <c r="C23" s="22">
        <v>36.597937999999999</v>
      </c>
      <c r="D23" s="22">
        <v>42.783504999999998</v>
      </c>
      <c r="E23" s="22">
        <v>2.8350520000000001</v>
      </c>
      <c r="F23" s="22">
        <v>21.391753000000001</v>
      </c>
      <c r="G23" s="22">
        <v>12.113402000000001</v>
      </c>
      <c r="H23" s="22">
        <v>5.927835</v>
      </c>
      <c r="I23" s="22">
        <v>36.597937999999999</v>
      </c>
      <c r="J23" s="22">
        <v>21.134021000000001</v>
      </c>
      <c r="K23" s="22">
        <v>21.649484999999999</v>
      </c>
      <c r="L23" s="22">
        <v>3.8659789999999998</v>
      </c>
      <c r="M23" s="22">
        <v>2.319588</v>
      </c>
      <c r="N23" s="22">
        <v>23.195875999999998</v>
      </c>
      <c r="O23" s="22">
        <v>1.2886599999999999</v>
      </c>
    </row>
    <row r="24" spans="1:15" x14ac:dyDescent="0.2">
      <c r="A24" s="20" t="s">
        <v>345</v>
      </c>
      <c r="B24" s="21">
        <v>299</v>
      </c>
      <c r="C24" s="22">
        <v>33.779263999999998</v>
      </c>
      <c r="D24" s="22">
        <v>47.826087000000001</v>
      </c>
      <c r="E24" s="22">
        <v>3.3444820000000002</v>
      </c>
      <c r="F24" s="22">
        <v>21.739129999999999</v>
      </c>
      <c r="G24" s="22">
        <v>14.381271</v>
      </c>
      <c r="H24" s="22">
        <v>4.3478260000000004</v>
      </c>
      <c r="I24" s="22">
        <v>39.799331000000002</v>
      </c>
      <c r="J24" s="22">
        <v>24.749164</v>
      </c>
      <c r="K24" s="22">
        <v>24.080268</v>
      </c>
      <c r="L24" s="22">
        <v>3.6789299999999998</v>
      </c>
      <c r="M24" s="22">
        <v>2.0066890000000002</v>
      </c>
      <c r="N24" s="22">
        <v>18.729096999999999</v>
      </c>
      <c r="O24" s="22">
        <v>3.3444820000000002</v>
      </c>
    </row>
    <row r="25" spans="1:15" x14ac:dyDescent="0.2">
      <c r="A25" s="20" t="s">
        <v>346</v>
      </c>
      <c r="B25" s="21">
        <v>192</v>
      </c>
      <c r="C25" s="22">
        <v>30.729167</v>
      </c>
      <c r="D25" s="22">
        <v>45.3125</v>
      </c>
      <c r="E25" s="22">
        <v>4.6875</v>
      </c>
      <c r="F25" s="22">
        <v>23.4375</v>
      </c>
      <c r="G25" s="22">
        <v>17.1875</v>
      </c>
      <c r="H25" s="22">
        <v>5.2083329999999997</v>
      </c>
      <c r="I25" s="22">
        <v>41.666666999999997</v>
      </c>
      <c r="J25" s="22">
        <v>24.479167</v>
      </c>
      <c r="K25" s="22">
        <v>29.166667</v>
      </c>
      <c r="L25" s="22">
        <v>7.8125</v>
      </c>
      <c r="M25" s="22">
        <v>5.2083329999999997</v>
      </c>
      <c r="N25" s="22">
        <v>20.833333</v>
      </c>
      <c r="O25" s="22">
        <v>2.0833330000000001</v>
      </c>
    </row>
    <row r="26" spans="1:15" x14ac:dyDescent="0.2">
      <c r="A26" s="20" t="s">
        <v>347</v>
      </c>
      <c r="B26" s="21">
        <v>77</v>
      </c>
      <c r="C26" s="22">
        <v>36.363636</v>
      </c>
      <c r="D26" s="22">
        <v>51.948051999999997</v>
      </c>
      <c r="E26" s="22">
        <v>10.389609999999999</v>
      </c>
      <c r="F26" s="22">
        <v>22.077922000000001</v>
      </c>
      <c r="G26" s="22">
        <v>24.675325000000001</v>
      </c>
      <c r="H26" s="22">
        <v>12.987012999999999</v>
      </c>
      <c r="I26" s="22">
        <v>36.363636</v>
      </c>
      <c r="J26" s="22">
        <v>22.077922000000001</v>
      </c>
      <c r="K26" s="22">
        <v>25.974025999999999</v>
      </c>
      <c r="L26" s="22">
        <v>1.2987010000000001</v>
      </c>
      <c r="M26" s="22">
        <v>0</v>
      </c>
      <c r="N26" s="22">
        <v>18.181818</v>
      </c>
      <c r="O26" s="22">
        <v>5.1948049999999997</v>
      </c>
    </row>
    <row r="27" spans="1:15" x14ac:dyDescent="0.2">
      <c r="A27" s="20" t="s">
        <v>348</v>
      </c>
      <c r="B27" s="21">
        <v>19</v>
      </c>
      <c r="C27" s="22">
        <v>15.789474</v>
      </c>
      <c r="D27" s="22">
        <v>15.789474</v>
      </c>
      <c r="E27" s="22">
        <v>10.526316</v>
      </c>
      <c r="F27" s="22">
        <v>5.2631579999999998</v>
      </c>
      <c r="G27" s="22">
        <v>0</v>
      </c>
      <c r="H27" s="22">
        <v>0</v>
      </c>
      <c r="I27" s="22">
        <v>10.526316</v>
      </c>
      <c r="J27" s="22">
        <v>10.526316</v>
      </c>
      <c r="K27" s="22">
        <v>31.578946999999999</v>
      </c>
      <c r="L27" s="22">
        <v>0</v>
      </c>
      <c r="M27" s="22">
        <v>5.2631579999999998</v>
      </c>
      <c r="N27" s="22">
        <v>31.578946999999999</v>
      </c>
      <c r="O27" s="22">
        <v>5.2631579999999998</v>
      </c>
    </row>
    <row r="28" spans="1:15" x14ac:dyDescent="0.2">
      <c r="A28" s="20" t="s">
        <v>349</v>
      </c>
      <c r="B28" s="21">
        <v>4</v>
      </c>
      <c r="C28" s="22">
        <v>25</v>
      </c>
      <c r="D28" s="22">
        <v>25</v>
      </c>
      <c r="E28" s="22">
        <v>0</v>
      </c>
      <c r="F28" s="22">
        <v>25</v>
      </c>
      <c r="G28" s="22">
        <v>0</v>
      </c>
      <c r="H28" s="22">
        <v>0</v>
      </c>
      <c r="I28" s="22">
        <v>25</v>
      </c>
      <c r="J28" s="22">
        <v>25</v>
      </c>
      <c r="K28" s="22">
        <v>0</v>
      </c>
      <c r="L28" s="22">
        <v>0</v>
      </c>
      <c r="M28" s="22">
        <v>0</v>
      </c>
      <c r="N28" s="22">
        <v>50</v>
      </c>
      <c r="O28" s="22">
        <v>0</v>
      </c>
    </row>
    <row r="29" spans="1:15" x14ac:dyDescent="0.2">
      <c r="A29" s="20" t="s">
        <v>350</v>
      </c>
      <c r="B29" s="21">
        <v>686</v>
      </c>
      <c r="C29" s="22">
        <v>34.693877999999998</v>
      </c>
      <c r="D29" s="22">
        <v>41.107872</v>
      </c>
      <c r="E29" s="22">
        <v>2.1865890000000001</v>
      </c>
      <c r="F29" s="22">
        <v>20.553936</v>
      </c>
      <c r="G29" s="22">
        <v>10.932945</v>
      </c>
      <c r="H29" s="22">
        <v>5.2478129999999998</v>
      </c>
      <c r="I29" s="22">
        <v>36.734693999999998</v>
      </c>
      <c r="J29" s="22">
        <v>18.804665</v>
      </c>
      <c r="K29" s="22">
        <v>20.553936</v>
      </c>
      <c r="L29" s="22">
        <v>3.9358599999999999</v>
      </c>
      <c r="M29" s="22">
        <v>2.040816</v>
      </c>
      <c r="N29" s="22">
        <v>25.364431</v>
      </c>
      <c r="O29" s="22">
        <v>1.3119529999999999</v>
      </c>
    </row>
    <row r="30" spans="1:15" x14ac:dyDescent="0.2">
      <c r="A30" s="20" t="s">
        <v>351</v>
      </c>
      <c r="B30" s="21">
        <v>491</v>
      </c>
      <c r="C30" s="22">
        <v>32.586557999999997</v>
      </c>
      <c r="D30" s="22">
        <v>46.843176999999997</v>
      </c>
      <c r="E30" s="22">
        <v>3.8696540000000001</v>
      </c>
      <c r="F30" s="22">
        <v>22.403258999999998</v>
      </c>
      <c r="G30" s="22">
        <v>15.478615</v>
      </c>
      <c r="H30" s="22">
        <v>4.6843180000000002</v>
      </c>
      <c r="I30" s="22">
        <v>40.529532000000003</v>
      </c>
      <c r="J30" s="22">
        <v>24.643585000000002</v>
      </c>
      <c r="K30" s="22">
        <v>26.069246</v>
      </c>
      <c r="L30" s="22">
        <v>5.2953159999999997</v>
      </c>
      <c r="M30" s="22">
        <v>3.2586560000000002</v>
      </c>
      <c r="N30" s="22">
        <v>19.551935</v>
      </c>
      <c r="O30" s="22">
        <v>2.851324</v>
      </c>
    </row>
    <row r="31" spans="1:15" x14ac:dyDescent="0.2">
      <c r="A31" s="20" t="s">
        <v>352</v>
      </c>
      <c r="B31" s="21">
        <v>100</v>
      </c>
      <c r="C31" s="22">
        <v>32</v>
      </c>
      <c r="D31" s="22">
        <v>44</v>
      </c>
      <c r="E31" s="22">
        <v>10</v>
      </c>
      <c r="F31" s="22">
        <v>19</v>
      </c>
      <c r="G31" s="22">
        <v>19</v>
      </c>
      <c r="H31" s="22">
        <v>10</v>
      </c>
      <c r="I31" s="22">
        <v>31</v>
      </c>
      <c r="J31" s="22">
        <v>20</v>
      </c>
      <c r="K31" s="22">
        <v>26</v>
      </c>
      <c r="L31" s="22">
        <v>1</v>
      </c>
      <c r="M31" s="22">
        <v>1</v>
      </c>
      <c r="N31" s="22">
        <v>22</v>
      </c>
      <c r="O31" s="22">
        <v>5</v>
      </c>
    </row>
    <row r="32" spans="1:15" x14ac:dyDescent="0.2">
      <c r="A32" s="20" t="s">
        <v>353</v>
      </c>
      <c r="B32" s="21">
        <v>591</v>
      </c>
      <c r="C32" s="22">
        <v>32.487310000000001</v>
      </c>
      <c r="D32" s="22">
        <v>46.362098000000003</v>
      </c>
      <c r="E32" s="22">
        <v>4.9069370000000001</v>
      </c>
      <c r="F32" s="22">
        <v>21.827411000000001</v>
      </c>
      <c r="G32" s="22">
        <v>16.074449999999999</v>
      </c>
      <c r="H32" s="22">
        <v>5.5837560000000002</v>
      </c>
      <c r="I32" s="22">
        <v>38.917090000000002</v>
      </c>
      <c r="J32" s="22">
        <v>23.857868</v>
      </c>
      <c r="K32" s="22">
        <v>26.05753</v>
      </c>
      <c r="L32" s="22">
        <v>4.5685279999999997</v>
      </c>
      <c r="M32" s="22">
        <v>2.8764810000000001</v>
      </c>
      <c r="N32" s="22">
        <v>19.966159000000001</v>
      </c>
      <c r="O32" s="22">
        <v>3.21489</v>
      </c>
    </row>
    <row r="33" spans="1:15" x14ac:dyDescent="0.2">
      <c r="A33" s="9" t="s">
        <v>355</v>
      </c>
      <c r="B33" s="10">
        <v>312</v>
      </c>
      <c r="C33" s="13">
        <v>37.5</v>
      </c>
      <c r="D33" s="13">
        <v>49.358974000000003</v>
      </c>
      <c r="E33" s="13">
        <v>3.5256409999999998</v>
      </c>
      <c r="F33" s="13">
        <v>17.948718</v>
      </c>
      <c r="G33" s="13">
        <v>10.576923000000001</v>
      </c>
      <c r="H33" s="13">
        <v>3.8461539999999999</v>
      </c>
      <c r="I33" s="13">
        <v>37.820512999999998</v>
      </c>
      <c r="J33" s="13">
        <v>19.230768999999999</v>
      </c>
      <c r="K33" s="13">
        <v>21.794872000000002</v>
      </c>
      <c r="L33" s="13">
        <v>6.0897439999999996</v>
      </c>
      <c r="M33" s="13">
        <v>0.961538</v>
      </c>
      <c r="N33" s="13">
        <v>19.551282</v>
      </c>
      <c r="O33" s="13">
        <v>0.64102599999999998</v>
      </c>
    </row>
    <row r="34" spans="1:15" x14ac:dyDescent="0.2">
      <c r="A34" s="20" t="s">
        <v>344</v>
      </c>
      <c r="B34" s="21">
        <v>367</v>
      </c>
      <c r="C34" s="22">
        <v>38.147139000000003</v>
      </c>
      <c r="D34" s="22">
        <v>47.683923999999998</v>
      </c>
      <c r="E34" s="22">
        <v>3.5422340000000001</v>
      </c>
      <c r="F34" s="22">
        <v>19.891007999999999</v>
      </c>
      <c r="G34" s="22">
        <v>13.623977999999999</v>
      </c>
      <c r="H34" s="22">
        <v>4.6321529999999997</v>
      </c>
      <c r="I34" s="22">
        <v>42.779291999999998</v>
      </c>
      <c r="J34" s="22">
        <v>21.798365</v>
      </c>
      <c r="K34" s="22">
        <v>29.700271999999998</v>
      </c>
      <c r="L34" s="22">
        <v>4.0871930000000001</v>
      </c>
      <c r="M34" s="22">
        <v>2.4523160000000002</v>
      </c>
      <c r="N34" s="22">
        <v>14.168937</v>
      </c>
      <c r="O34" s="22">
        <v>1.362398</v>
      </c>
    </row>
    <row r="35" spans="1:15" x14ac:dyDescent="0.2">
      <c r="A35" s="20" t="s">
        <v>345</v>
      </c>
      <c r="B35" s="21">
        <v>302</v>
      </c>
      <c r="C35" s="22">
        <v>35.761589000000001</v>
      </c>
      <c r="D35" s="22">
        <v>45.695363999999998</v>
      </c>
      <c r="E35" s="22">
        <v>5.6291390000000003</v>
      </c>
      <c r="F35" s="22">
        <v>15.231788</v>
      </c>
      <c r="G35" s="22">
        <v>14.238410999999999</v>
      </c>
      <c r="H35" s="22">
        <v>7.9470200000000002</v>
      </c>
      <c r="I35" s="22">
        <v>38.410595999999998</v>
      </c>
      <c r="J35" s="22">
        <v>19.205297999999999</v>
      </c>
      <c r="K35" s="22">
        <v>31.125827999999998</v>
      </c>
      <c r="L35" s="22">
        <v>8.2781459999999996</v>
      </c>
      <c r="M35" s="22">
        <v>0.66225199999999995</v>
      </c>
      <c r="N35" s="22">
        <v>21.523178999999999</v>
      </c>
      <c r="O35" s="22">
        <v>2.6490070000000001</v>
      </c>
    </row>
    <row r="36" spans="1:15" x14ac:dyDescent="0.2">
      <c r="A36" s="20" t="s">
        <v>346</v>
      </c>
      <c r="B36" s="21">
        <v>233</v>
      </c>
      <c r="C36" s="22">
        <v>33.04721</v>
      </c>
      <c r="D36" s="22">
        <v>48.068669999999997</v>
      </c>
      <c r="E36" s="22">
        <v>9.0128760000000003</v>
      </c>
      <c r="F36" s="22">
        <v>18.884119999999999</v>
      </c>
      <c r="G36" s="22">
        <v>14.16309</v>
      </c>
      <c r="H36" s="22">
        <v>4.7210299999999998</v>
      </c>
      <c r="I36" s="22">
        <v>32.188840999999996</v>
      </c>
      <c r="J36" s="22">
        <v>13.733905999999999</v>
      </c>
      <c r="K36" s="22">
        <v>33.905579000000003</v>
      </c>
      <c r="L36" s="22">
        <v>11.158798000000001</v>
      </c>
      <c r="M36" s="22">
        <v>0.85836900000000005</v>
      </c>
      <c r="N36" s="22">
        <v>20.600857999999999</v>
      </c>
      <c r="O36" s="22">
        <v>1.7167380000000001</v>
      </c>
    </row>
    <row r="37" spans="1:15" x14ac:dyDescent="0.2">
      <c r="A37" s="20" t="s">
        <v>347</v>
      </c>
      <c r="B37" s="21">
        <v>140</v>
      </c>
      <c r="C37" s="22">
        <v>25.714286000000001</v>
      </c>
      <c r="D37" s="22">
        <v>35</v>
      </c>
      <c r="E37" s="22">
        <v>10</v>
      </c>
      <c r="F37" s="22">
        <v>15</v>
      </c>
      <c r="G37" s="22">
        <v>12.857143000000001</v>
      </c>
      <c r="H37" s="22">
        <v>6.4285709999999998</v>
      </c>
      <c r="I37" s="22">
        <v>22.857143000000001</v>
      </c>
      <c r="J37" s="22">
        <v>9.2857140000000005</v>
      </c>
      <c r="K37" s="22">
        <v>25</v>
      </c>
      <c r="L37" s="22">
        <v>7.1428570000000002</v>
      </c>
      <c r="M37" s="22">
        <v>2.8571430000000002</v>
      </c>
      <c r="N37" s="22">
        <v>27.857143000000001</v>
      </c>
      <c r="O37" s="22">
        <v>2.8571430000000002</v>
      </c>
    </row>
    <row r="38" spans="1:15" x14ac:dyDescent="0.2">
      <c r="A38" s="20" t="s">
        <v>348</v>
      </c>
      <c r="B38" s="21">
        <v>37</v>
      </c>
      <c r="C38" s="22">
        <v>24.324324000000001</v>
      </c>
      <c r="D38" s="22">
        <v>27.027027</v>
      </c>
      <c r="E38" s="22">
        <v>8.1081079999999996</v>
      </c>
      <c r="F38" s="22">
        <v>8.1081079999999996</v>
      </c>
      <c r="G38" s="22">
        <v>10.810810999999999</v>
      </c>
      <c r="H38" s="22">
        <v>5.405405</v>
      </c>
      <c r="I38" s="22">
        <v>13.513514000000001</v>
      </c>
      <c r="J38" s="22">
        <v>0</v>
      </c>
      <c r="K38" s="22">
        <v>35.135134999999998</v>
      </c>
      <c r="L38" s="22">
        <v>0</v>
      </c>
      <c r="M38" s="22">
        <v>2.7027030000000001</v>
      </c>
      <c r="N38" s="22">
        <v>27.027027</v>
      </c>
      <c r="O38" s="22">
        <v>5.405405</v>
      </c>
    </row>
    <row r="39" spans="1:15" x14ac:dyDescent="0.2">
      <c r="A39" s="20" t="s">
        <v>349</v>
      </c>
      <c r="B39" s="21">
        <v>9</v>
      </c>
      <c r="C39" s="22">
        <v>22.222221999999999</v>
      </c>
      <c r="D39" s="22">
        <v>44.444443999999997</v>
      </c>
      <c r="E39" s="22">
        <v>0</v>
      </c>
      <c r="F39" s="22">
        <v>0</v>
      </c>
      <c r="G39" s="22">
        <v>0</v>
      </c>
      <c r="H39" s="22">
        <v>0</v>
      </c>
      <c r="I39" s="22">
        <v>11.111110999999999</v>
      </c>
      <c r="J39" s="22">
        <v>0</v>
      </c>
      <c r="K39" s="22">
        <v>22.222221999999999</v>
      </c>
      <c r="L39" s="22">
        <v>11.111110999999999</v>
      </c>
      <c r="M39" s="22">
        <v>11.111110999999999</v>
      </c>
      <c r="N39" s="22">
        <v>33.333333000000003</v>
      </c>
      <c r="O39" s="22">
        <v>0</v>
      </c>
    </row>
    <row r="40" spans="1:15" x14ac:dyDescent="0.2">
      <c r="A40" s="20" t="s">
        <v>350</v>
      </c>
      <c r="B40" s="21">
        <v>679</v>
      </c>
      <c r="C40" s="22">
        <v>37.849778999999998</v>
      </c>
      <c r="D40" s="22">
        <v>48.453608000000003</v>
      </c>
      <c r="E40" s="22">
        <v>3.5346099999999998</v>
      </c>
      <c r="F40" s="22">
        <v>18.998526999999999</v>
      </c>
      <c r="G40" s="22">
        <v>12.223858999999999</v>
      </c>
      <c r="H40" s="22">
        <v>4.2709869999999999</v>
      </c>
      <c r="I40" s="22">
        <v>40.500736000000003</v>
      </c>
      <c r="J40" s="22">
        <v>20.618556999999999</v>
      </c>
      <c r="K40" s="22">
        <v>26.067747000000001</v>
      </c>
      <c r="L40" s="22">
        <v>5.0073639999999999</v>
      </c>
      <c r="M40" s="22">
        <v>1.7673049999999999</v>
      </c>
      <c r="N40" s="22">
        <v>16.642120999999999</v>
      </c>
      <c r="O40" s="22">
        <v>1.0309280000000001</v>
      </c>
    </row>
    <row r="41" spans="1:15" x14ac:dyDescent="0.2">
      <c r="A41" s="20" t="s">
        <v>351</v>
      </c>
      <c r="B41" s="21">
        <v>535</v>
      </c>
      <c r="C41" s="22">
        <v>34.579439000000001</v>
      </c>
      <c r="D41" s="22">
        <v>46.728971999999999</v>
      </c>
      <c r="E41" s="22">
        <v>7.1028039999999999</v>
      </c>
      <c r="F41" s="22">
        <v>16.822430000000001</v>
      </c>
      <c r="G41" s="22">
        <v>14.205607000000001</v>
      </c>
      <c r="H41" s="22">
        <v>6.5420559999999996</v>
      </c>
      <c r="I41" s="22">
        <v>35.700935000000001</v>
      </c>
      <c r="J41" s="22">
        <v>16.822430000000001</v>
      </c>
      <c r="K41" s="22">
        <v>32.336449000000002</v>
      </c>
      <c r="L41" s="22">
        <v>9.5327099999999998</v>
      </c>
      <c r="M41" s="22">
        <v>0.747664</v>
      </c>
      <c r="N41" s="22">
        <v>21.121494999999999</v>
      </c>
      <c r="O41" s="22">
        <v>2.242991</v>
      </c>
    </row>
    <row r="42" spans="1:15" x14ac:dyDescent="0.2">
      <c r="A42" s="20" t="s">
        <v>352</v>
      </c>
      <c r="B42" s="21">
        <v>186</v>
      </c>
      <c r="C42" s="22">
        <v>25.268816999999999</v>
      </c>
      <c r="D42" s="22">
        <v>33.870967999999998</v>
      </c>
      <c r="E42" s="22">
        <v>9.1397849999999998</v>
      </c>
      <c r="F42" s="22">
        <v>12.903226</v>
      </c>
      <c r="G42" s="22">
        <v>11.827957</v>
      </c>
      <c r="H42" s="22">
        <v>5.9139780000000002</v>
      </c>
      <c r="I42" s="22">
        <v>20.430108000000001</v>
      </c>
      <c r="J42" s="22">
        <v>6.9892469999999998</v>
      </c>
      <c r="K42" s="22">
        <v>26.881720000000001</v>
      </c>
      <c r="L42" s="22">
        <v>5.9139780000000002</v>
      </c>
      <c r="M42" s="22">
        <v>3.225806</v>
      </c>
      <c r="N42" s="22">
        <v>27.956989</v>
      </c>
      <c r="O42" s="22">
        <v>3.225806</v>
      </c>
    </row>
    <row r="43" spans="1:15" x14ac:dyDescent="0.2">
      <c r="A43" s="20" t="s">
        <v>353</v>
      </c>
      <c r="B43" s="21">
        <v>721</v>
      </c>
      <c r="C43" s="22">
        <v>32.177531000000002</v>
      </c>
      <c r="D43" s="22">
        <v>43.411928000000003</v>
      </c>
      <c r="E43" s="22">
        <v>7.6282940000000004</v>
      </c>
      <c r="F43" s="22">
        <v>15.811373</v>
      </c>
      <c r="G43" s="22">
        <v>13.592233</v>
      </c>
      <c r="H43" s="22">
        <v>6.3800280000000003</v>
      </c>
      <c r="I43" s="22">
        <v>31.761441999999999</v>
      </c>
      <c r="J43" s="22">
        <v>14.285714</v>
      </c>
      <c r="K43" s="22">
        <v>30.929265000000001</v>
      </c>
      <c r="L43" s="22">
        <v>8.5991680000000006</v>
      </c>
      <c r="M43" s="22">
        <v>1.3869629999999999</v>
      </c>
      <c r="N43" s="22">
        <v>22.884882000000001</v>
      </c>
      <c r="O43" s="22">
        <v>2.4965329999999999</v>
      </c>
    </row>
    <row r="44" spans="1:15" x14ac:dyDescent="0.2">
      <c r="A44" s="9" t="s">
        <v>356</v>
      </c>
      <c r="B44" s="9"/>
      <c r="C44" s="9"/>
      <c r="D44" s="9"/>
      <c r="E44" s="9"/>
      <c r="F44" s="9"/>
      <c r="G44" s="9"/>
      <c r="H44" s="9"/>
      <c r="I44" s="9"/>
      <c r="J44" s="9"/>
      <c r="K44" s="9"/>
      <c r="L44" s="9"/>
      <c r="M44" s="9"/>
      <c r="N44" s="9"/>
      <c r="O44" s="9"/>
    </row>
    <row r="45" spans="1:15" x14ac:dyDescent="0.2">
      <c r="A45" s="20" t="s">
        <v>357</v>
      </c>
      <c r="B45" s="21">
        <v>138</v>
      </c>
      <c r="C45" s="22">
        <v>26.086957000000002</v>
      </c>
      <c r="D45" s="22">
        <v>30.434782999999999</v>
      </c>
      <c r="E45" s="22">
        <v>5.0724640000000001</v>
      </c>
      <c r="F45" s="22">
        <v>13.043478</v>
      </c>
      <c r="G45" s="22">
        <v>12.318841000000001</v>
      </c>
      <c r="H45" s="22">
        <v>5.0724640000000001</v>
      </c>
      <c r="I45" s="22">
        <v>28.260870000000001</v>
      </c>
      <c r="J45" s="22">
        <v>12.318841000000001</v>
      </c>
      <c r="K45" s="22">
        <v>10.869565</v>
      </c>
      <c r="L45" s="22">
        <v>4.3478260000000004</v>
      </c>
      <c r="M45" s="22">
        <v>5.7971009999999996</v>
      </c>
      <c r="N45" s="22">
        <v>34.057971000000002</v>
      </c>
      <c r="O45" s="22">
        <v>2.1739130000000002</v>
      </c>
    </row>
    <row r="46" spans="1:15" x14ac:dyDescent="0.2">
      <c r="A46" s="20" t="s">
        <v>328</v>
      </c>
      <c r="B46" s="21">
        <v>1747</v>
      </c>
      <c r="C46" s="22">
        <v>36.805953000000002</v>
      </c>
      <c r="D46" s="22">
        <v>47.967945</v>
      </c>
      <c r="E46" s="22">
        <v>3.4916999999999998</v>
      </c>
      <c r="F46" s="22">
        <v>22.381225000000001</v>
      </c>
      <c r="G46" s="22">
        <v>14.310245999999999</v>
      </c>
      <c r="H46" s="22">
        <v>6.0103030000000004</v>
      </c>
      <c r="I46" s="22">
        <v>40.583857999999999</v>
      </c>
      <c r="J46" s="22">
        <v>22.438465999999998</v>
      </c>
      <c r="K46" s="22">
        <v>26.559816999999999</v>
      </c>
      <c r="L46" s="22">
        <v>4.4647969999999999</v>
      </c>
      <c r="M46" s="22">
        <v>1.9461930000000001</v>
      </c>
      <c r="N46" s="22">
        <v>17.859186999999999</v>
      </c>
      <c r="O46" s="22">
        <v>1.545507</v>
      </c>
    </row>
    <row r="47" spans="1:15" x14ac:dyDescent="0.2">
      <c r="A47" s="20" t="s">
        <v>329</v>
      </c>
      <c r="B47" s="21">
        <v>191</v>
      </c>
      <c r="C47" s="22">
        <v>28.272251000000001</v>
      </c>
      <c r="D47" s="22">
        <v>38.219895000000001</v>
      </c>
      <c r="E47" s="22">
        <v>5.2356020000000001</v>
      </c>
      <c r="F47" s="22">
        <v>10.471204</v>
      </c>
      <c r="G47" s="22">
        <v>9.4240840000000006</v>
      </c>
      <c r="H47" s="22">
        <v>5.2356020000000001</v>
      </c>
      <c r="I47" s="22">
        <v>28.272251000000001</v>
      </c>
      <c r="J47" s="22">
        <v>8.3769629999999999</v>
      </c>
      <c r="K47" s="22">
        <v>21.989529000000001</v>
      </c>
      <c r="L47" s="22">
        <v>6.2827229999999998</v>
      </c>
      <c r="M47" s="22">
        <v>0</v>
      </c>
      <c r="N47" s="22">
        <v>30.890052000000001</v>
      </c>
      <c r="O47" s="22">
        <v>3.6649210000000001</v>
      </c>
    </row>
    <row r="48" spans="1:15" x14ac:dyDescent="0.2">
      <c r="A48" s="20" t="s">
        <v>330</v>
      </c>
      <c r="B48" s="21">
        <v>544</v>
      </c>
      <c r="C48" s="22">
        <v>31.433824000000001</v>
      </c>
      <c r="D48" s="22">
        <v>41.360294000000003</v>
      </c>
      <c r="E48" s="22">
        <v>7.9044119999999998</v>
      </c>
      <c r="F48" s="22">
        <v>13.051470999999999</v>
      </c>
      <c r="G48" s="22">
        <v>11.397059</v>
      </c>
      <c r="H48" s="22">
        <v>4.0441180000000001</v>
      </c>
      <c r="I48" s="22">
        <v>30.698529000000001</v>
      </c>
      <c r="J48" s="22">
        <v>14.154412000000001</v>
      </c>
      <c r="K48" s="22">
        <v>29.411764999999999</v>
      </c>
      <c r="L48" s="22">
        <v>8.8235290000000006</v>
      </c>
      <c r="M48" s="22">
        <v>1.654412</v>
      </c>
      <c r="N48" s="22">
        <v>24.816175999999999</v>
      </c>
      <c r="O48" s="22">
        <v>2.941176</v>
      </c>
    </row>
    <row r="49" spans="1:15" x14ac:dyDescent="0.2">
      <c r="A49" s="20" t="s">
        <v>358</v>
      </c>
      <c r="B49" s="21">
        <v>57</v>
      </c>
      <c r="C49" s="22">
        <v>26.315788999999999</v>
      </c>
      <c r="D49" s="22">
        <v>35.087719</v>
      </c>
      <c r="E49" s="22">
        <v>3.508772</v>
      </c>
      <c r="F49" s="22">
        <v>22.807017999999999</v>
      </c>
      <c r="G49" s="22">
        <v>7.017544</v>
      </c>
      <c r="H49" s="22">
        <v>0</v>
      </c>
      <c r="I49" s="22">
        <v>29.824560999999999</v>
      </c>
      <c r="J49" s="22">
        <v>19.298245999999999</v>
      </c>
      <c r="K49" s="22">
        <v>24.561404</v>
      </c>
      <c r="L49" s="22">
        <v>10.526316</v>
      </c>
      <c r="M49" s="22">
        <v>3.508772</v>
      </c>
      <c r="N49" s="22">
        <v>29.824560999999999</v>
      </c>
      <c r="O49" s="22">
        <v>0</v>
      </c>
    </row>
    <row r="50" spans="1:15" x14ac:dyDescent="0.2">
      <c r="A50" s="9" t="s">
        <v>359</v>
      </c>
      <c r="B50" s="10">
        <v>89</v>
      </c>
      <c r="C50" s="13">
        <v>20.224719</v>
      </c>
      <c r="D50" s="13">
        <v>28.089887999999998</v>
      </c>
      <c r="E50" s="13">
        <v>4.4943819999999999</v>
      </c>
      <c r="F50" s="13">
        <v>12.359551</v>
      </c>
      <c r="G50" s="13">
        <v>8.9887639999999998</v>
      </c>
      <c r="H50" s="13">
        <v>4.4943819999999999</v>
      </c>
      <c r="I50" s="13">
        <v>25.842697000000001</v>
      </c>
      <c r="J50" s="13">
        <v>13.483146</v>
      </c>
      <c r="K50" s="13">
        <v>6.7415729999999998</v>
      </c>
      <c r="L50" s="13">
        <v>4.4943819999999999</v>
      </c>
      <c r="M50" s="13">
        <v>5.6179779999999999</v>
      </c>
      <c r="N50" s="13">
        <v>35.955055999999999</v>
      </c>
      <c r="O50" s="13">
        <v>2.2471909999999999</v>
      </c>
    </row>
    <row r="51" spans="1:15" x14ac:dyDescent="0.2">
      <c r="A51" s="20" t="s">
        <v>331</v>
      </c>
      <c r="B51" s="21">
        <v>977</v>
      </c>
      <c r="C51" s="22">
        <v>37.256909</v>
      </c>
      <c r="D51" s="22">
        <v>46.161720000000003</v>
      </c>
      <c r="E51" s="22">
        <v>3.1729790000000002</v>
      </c>
      <c r="F51" s="22">
        <v>23.541453000000001</v>
      </c>
      <c r="G51" s="22">
        <v>14.32958</v>
      </c>
      <c r="H51" s="22">
        <v>5.7318319999999998</v>
      </c>
      <c r="I51" s="22">
        <v>41.044012000000002</v>
      </c>
      <c r="J51" s="22">
        <v>22.620266000000001</v>
      </c>
      <c r="K51" s="22">
        <v>25.383828000000001</v>
      </c>
      <c r="L51" s="22">
        <v>4.1965199999999996</v>
      </c>
      <c r="M51" s="22">
        <v>2.3541449999999999</v>
      </c>
      <c r="N51" s="22">
        <v>19.856704000000001</v>
      </c>
      <c r="O51" s="22">
        <v>1.6376660000000001</v>
      </c>
    </row>
    <row r="52" spans="1:15" x14ac:dyDescent="0.2">
      <c r="A52" s="20" t="s">
        <v>332</v>
      </c>
      <c r="B52" s="21">
        <v>73</v>
      </c>
      <c r="C52" s="22">
        <v>16.438355999999999</v>
      </c>
      <c r="D52" s="22">
        <v>26.027397000000001</v>
      </c>
      <c r="E52" s="22">
        <v>2.7397260000000001</v>
      </c>
      <c r="F52" s="22">
        <v>8.2191779999999994</v>
      </c>
      <c r="G52" s="22">
        <v>8.2191779999999994</v>
      </c>
      <c r="H52" s="22">
        <v>5.4794520000000002</v>
      </c>
      <c r="I52" s="22">
        <v>23.287671</v>
      </c>
      <c r="J52" s="22">
        <v>6.8493149999999998</v>
      </c>
      <c r="K52" s="22">
        <v>12.328766999999999</v>
      </c>
      <c r="L52" s="22">
        <v>4.1095889999999997</v>
      </c>
      <c r="M52" s="22">
        <v>0</v>
      </c>
      <c r="N52" s="22">
        <v>38.356164</v>
      </c>
      <c r="O52" s="22">
        <v>6.8493149999999998</v>
      </c>
    </row>
    <row r="53" spans="1:15" x14ac:dyDescent="0.2">
      <c r="A53" s="20" t="s">
        <v>333</v>
      </c>
      <c r="B53" s="21">
        <v>108</v>
      </c>
      <c r="C53" s="22">
        <v>27.777778000000001</v>
      </c>
      <c r="D53" s="22">
        <v>44.444443999999997</v>
      </c>
      <c r="E53" s="22">
        <v>4.6296299999999997</v>
      </c>
      <c r="F53" s="22">
        <v>12.962963</v>
      </c>
      <c r="G53" s="22">
        <v>14.814814999999999</v>
      </c>
      <c r="H53" s="22">
        <v>4.6296299999999997</v>
      </c>
      <c r="I53" s="22">
        <v>28.703703999999998</v>
      </c>
      <c r="J53" s="22">
        <v>23.148147999999999</v>
      </c>
      <c r="K53" s="22">
        <v>21.296296000000002</v>
      </c>
      <c r="L53" s="22">
        <v>1.8518520000000001</v>
      </c>
      <c r="M53" s="22">
        <v>1.8518520000000001</v>
      </c>
      <c r="N53" s="22">
        <v>28.703703999999998</v>
      </c>
      <c r="O53" s="22">
        <v>4.6296299999999997</v>
      </c>
    </row>
    <row r="54" spans="1:15" x14ac:dyDescent="0.2">
      <c r="A54" s="20" t="s">
        <v>358</v>
      </c>
      <c r="B54" s="21">
        <v>30</v>
      </c>
      <c r="C54" s="22">
        <v>20</v>
      </c>
      <c r="D54" s="22">
        <v>43.333333000000003</v>
      </c>
      <c r="E54" s="22">
        <v>6.6666670000000003</v>
      </c>
      <c r="F54" s="22">
        <v>30</v>
      </c>
      <c r="G54" s="22">
        <v>0</v>
      </c>
      <c r="H54" s="22">
        <v>0</v>
      </c>
      <c r="I54" s="22">
        <v>33.333333000000003</v>
      </c>
      <c r="J54" s="22">
        <v>23.333333</v>
      </c>
      <c r="K54" s="22">
        <v>30</v>
      </c>
      <c r="L54" s="22">
        <v>13.333333</v>
      </c>
      <c r="M54" s="22">
        <v>3.3333330000000001</v>
      </c>
      <c r="N54" s="22">
        <v>23.333333</v>
      </c>
      <c r="O54" s="22">
        <v>0</v>
      </c>
    </row>
    <row r="55" spans="1:15" x14ac:dyDescent="0.2">
      <c r="A55" s="9" t="s">
        <v>360</v>
      </c>
      <c r="B55" s="10">
        <v>49</v>
      </c>
      <c r="C55" s="13">
        <v>36.734693999999998</v>
      </c>
      <c r="D55" s="13">
        <v>34.693877999999998</v>
      </c>
      <c r="E55" s="13">
        <v>6.1224489999999996</v>
      </c>
      <c r="F55" s="13">
        <v>14.285714</v>
      </c>
      <c r="G55" s="13">
        <v>18.367346999999999</v>
      </c>
      <c r="H55" s="13">
        <v>6.1224489999999996</v>
      </c>
      <c r="I55" s="13">
        <v>32.653061000000001</v>
      </c>
      <c r="J55" s="13">
        <v>10.204082</v>
      </c>
      <c r="K55" s="13">
        <v>18.367346999999999</v>
      </c>
      <c r="L55" s="13">
        <v>4.0816330000000001</v>
      </c>
      <c r="M55" s="13">
        <v>6.1224489999999996</v>
      </c>
      <c r="N55" s="13">
        <v>30.612245000000001</v>
      </c>
      <c r="O55" s="13">
        <v>2.040816</v>
      </c>
    </row>
    <row r="56" spans="1:15" x14ac:dyDescent="0.2">
      <c r="A56" s="20" t="s">
        <v>331</v>
      </c>
      <c r="B56" s="21">
        <v>770</v>
      </c>
      <c r="C56" s="22">
        <v>36.233766000000003</v>
      </c>
      <c r="D56" s="22">
        <v>50.259740000000001</v>
      </c>
      <c r="E56" s="22">
        <v>3.8961039999999998</v>
      </c>
      <c r="F56" s="22">
        <v>20.909091</v>
      </c>
      <c r="G56" s="22">
        <v>14.285714</v>
      </c>
      <c r="H56" s="22">
        <v>6.3636359999999996</v>
      </c>
      <c r="I56" s="22">
        <v>40</v>
      </c>
      <c r="J56" s="22">
        <v>22.207792000000001</v>
      </c>
      <c r="K56" s="22">
        <v>28.051947999999999</v>
      </c>
      <c r="L56" s="22">
        <v>4.8051950000000003</v>
      </c>
      <c r="M56" s="22">
        <v>1.428571</v>
      </c>
      <c r="N56" s="22">
        <v>15.324674999999999</v>
      </c>
      <c r="O56" s="22">
        <v>1.428571</v>
      </c>
    </row>
    <row r="57" spans="1:15" x14ac:dyDescent="0.2">
      <c r="A57" s="20" t="s">
        <v>332</v>
      </c>
      <c r="B57" s="21">
        <v>118</v>
      </c>
      <c r="C57" s="22">
        <v>35.593220000000002</v>
      </c>
      <c r="D57" s="22">
        <v>45.762712000000001</v>
      </c>
      <c r="E57" s="22">
        <v>6.7796609999999999</v>
      </c>
      <c r="F57" s="22">
        <v>11.864407</v>
      </c>
      <c r="G57" s="22">
        <v>10.169492</v>
      </c>
      <c r="H57" s="22">
        <v>5.084746</v>
      </c>
      <c r="I57" s="22">
        <v>31.355931999999999</v>
      </c>
      <c r="J57" s="22">
        <v>9.3220340000000004</v>
      </c>
      <c r="K57" s="22">
        <v>27.966101999999999</v>
      </c>
      <c r="L57" s="22">
        <v>7.6271190000000004</v>
      </c>
      <c r="M57" s="22">
        <v>0</v>
      </c>
      <c r="N57" s="22">
        <v>26.271186</v>
      </c>
      <c r="O57" s="22">
        <v>1.6949149999999999</v>
      </c>
    </row>
    <row r="58" spans="1:15" x14ac:dyDescent="0.2">
      <c r="A58" s="20" t="s">
        <v>333</v>
      </c>
      <c r="B58" s="21">
        <v>436</v>
      </c>
      <c r="C58" s="22">
        <v>32.339449999999999</v>
      </c>
      <c r="D58" s="22">
        <v>40.596330000000002</v>
      </c>
      <c r="E58" s="22">
        <v>8.7155959999999997</v>
      </c>
      <c r="F58" s="22">
        <v>13.073394</v>
      </c>
      <c r="G58" s="22">
        <v>10.550459</v>
      </c>
      <c r="H58" s="22">
        <v>3.8990830000000001</v>
      </c>
      <c r="I58" s="22">
        <v>31.192661000000001</v>
      </c>
      <c r="J58" s="22">
        <v>11.926606</v>
      </c>
      <c r="K58" s="22">
        <v>31.422018000000001</v>
      </c>
      <c r="L58" s="22">
        <v>10.550459</v>
      </c>
      <c r="M58" s="22">
        <v>1.605505</v>
      </c>
      <c r="N58" s="22">
        <v>23.853211000000002</v>
      </c>
      <c r="O58" s="22">
        <v>2.5229360000000001</v>
      </c>
    </row>
    <row r="59" spans="1:15" x14ac:dyDescent="0.2">
      <c r="A59" s="20" t="s">
        <v>358</v>
      </c>
      <c r="B59" s="21">
        <v>27</v>
      </c>
      <c r="C59" s="22">
        <v>33.333333000000003</v>
      </c>
      <c r="D59" s="22">
        <v>25.925926</v>
      </c>
      <c r="E59" s="22">
        <v>0</v>
      </c>
      <c r="F59" s="22">
        <v>14.814814999999999</v>
      </c>
      <c r="G59" s="22">
        <v>14.814814999999999</v>
      </c>
      <c r="H59" s="22">
        <v>0</v>
      </c>
      <c r="I59" s="22">
        <v>25.925926</v>
      </c>
      <c r="J59" s="22">
        <v>14.814814999999999</v>
      </c>
      <c r="K59" s="22">
        <v>18.518519000000001</v>
      </c>
      <c r="L59" s="22">
        <v>7.4074070000000001</v>
      </c>
      <c r="M59" s="22">
        <v>3.7037040000000001</v>
      </c>
      <c r="N59" s="22">
        <v>37.037036999999998</v>
      </c>
      <c r="O59" s="22">
        <v>0</v>
      </c>
    </row>
    <row r="60" spans="1:15" x14ac:dyDescent="0.2">
      <c r="A60" s="9" t="s">
        <v>361</v>
      </c>
      <c r="B60" s="9"/>
      <c r="C60" s="9"/>
      <c r="D60" s="9"/>
      <c r="E60" s="9"/>
      <c r="F60" s="9"/>
      <c r="G60" s="9"/>
      <c r="H60" s="9"/>
      <c r="I60" s="9"/>
      <c r="J60" s="9"/>
      <c r="K60" s="9"/>
      <c r="L60" s="9"/>
      <c r="M60" s="9"/>
      <c r="N60" s="9"/>
      <c r="O60" s="9"/>
    </row>
    <row r="61" spans="1:15" x14ac:dyDescent="0.2">
      <c r="A61" s="20" t="s">
        <v>362</v>
      </c>
      <c r="B61" s="21">
        <v>360</v>
      </c>
      <c r="C61" s="22">
        <v>35.555556000000003</v>
      </c>
      <c r="D61" s="22">
        <v>47.777777999999998</v>
      </c>
      <c r="E61" s="22">
        <v>6.3888889999999998</v>
      </c>
      <c r="F61" s="22">
        <v>21.111111000000001</v>
      </c>
      <c r="G61" s="22">
        <v>15</v>
      </c>
      <c r="H61" s="22">
        <v>7.5</v>
      </c>
      <c r="I61" s="22">
        <v>36.944443999999997</v>
      </c>
      <c r="J61" s="22">
        <v>25</v>
      </c>
      <c r="K61" s="22">
        <v>26.944444000000001</v>
      </c>
      <c r="L61" s="22">
        <v>6.6666670000000003</v>
      </c>
      <c r="M61" s="22">
        <v>2.2222219999999999</v>
      </c>
      <c r="N61" s="22">
        <v>20.555555999999999</v>
      </c>
      <c r="O61" s="22">
        <v>2.5</v>
      </c>
    </row>
    <row r="62" spans="1:15" x14ac:dyDescent="0.2">
      <c r="A62" s="20" t="s">
        <v>363</v>
      </c>
      <c r="B62" s="21">
        <v>1326</v>
      </c>
      <c r="C62" s="22">
        <v>34.841628999999998</v>
      </c>
      <c r="D62" s="22">
        <v>46.530920000000002</v>
      </c>
      <c r="E62" s="22">
        <v>4.3740569999999996</v>
      </c>
      <c r="F62" s="22">
        <v>19.984916999999999</v>
      </c>
      <c r="G62" s="22">
        <v>12.443439</v>
      </c>
      <c r="H62" s="22">
        <v>5.5052789999999998</v>
      </c>
      <c r="I62" s="22">
        <v>38.763198000000003</v>
      </c>
      <c r="J62" s="22">
        <v>19.079940000000001</v>
      </c>
      <c r="K62" s="22">
        <v>28.355958000000001</v>
      </c>
      <c r="L62" s="22">
        <v>5.3544489999999998</v>
      </c>
      <c r="M62" s="22">
        <v>1.659125</v>
      </c>
      <c r="N62" s="22">
        <v>18.929110000000001</v>
      </c>
      <c r="O62" s="22">
        <v>1.73454</v>
      </c>
    </row>
    <row r="63" spans="1:15" x14ac:dyDescent="0.2">
      <c r="A63" s="20" t="s">
        <v>364</v>
      </c>
      <c r="B63" s="21">
        <v>649</v>
      </c>
      <c r="C63" s="22">
        <v>35.593220000000002</v>
      </c>
      <c r="D63" s="22">
        <v>43.451464000000001</v>
      </c>
      <c r="E63" s="22">
        <v>3.8520799999999999</v>
      </c>
      <c r="F63" s="22">
        <v>18.489985000000001</v>
      </c>
      <c r="G63" s="22">
        <v>13.405239</v>
      </c>
      <c r="H63" s="22">
        <v>4.930663</v>
      </c>
      <c r="I63" s="22">
        <v>35.747304</v>
      </c>
      <c r="J63" s="22">
        <v>18.489985000000001</v>
      </c>
      <c r="K63" s="22">
        <v>25.423729000000002</v>
      </c>
      <c r="L63" s="22">
        <v>3.8520799999999999</v>
      </c>
      <c r="M63" s="22">
        <v>1.8489979999999999</v>
      </c>
      <c r="N63" s="22">
        <v>23.112480999999999</v>
      </c>
      <c r="O63" s="22">
        <v>2.157165</v>
      </c>
    </row>
    <row r="64" spans="1:15" x14ac:dyDescent="0.2">
      <c r="A64" s="20" t="s">
        <v>365</v>
      </c>
      <c r="B64" s="21">
        <v>277</v>
      </c>
      <c r="C64" s="22">
        <v>28.519856000000001</v>
      </c>
      <c r="D64" s="22">
        <v>37.184116000000003</v>
      </c>
      <c r="E64" s="22">
        <v>5.4151619999999996</v>
      </c>
      <c r="F64" s="22">
        <v>14.079421999999999</v>
      </c>
      <c r="G64" s="22">
        <v>13.718412000000001</v>
      </c>
      <c r="H64" s="22">
        <v>3.9711189999999998</v>
      </c>
      <c r="I64" s="22">
        <v>31.407941999999998</v>
      </c>
      <c r="J64" s="22">
        <v>12.99639</v>
      </c>
      <c r="K64" s="22">
        <v>14.801444</v>
      </c>
      <c r="L64" s="22">
        <v>8.6642600000000005</v>
      </c>
      <c r="M64" s="22">
        <v>2.8880870000000001</v>
      </c>
      <c r="N64" s="22">
        <v>28.880866000000001</v>
      </c>
      <c r="O64" s="22">
        <v>1.083032</v>
      </c>
    </row>
    <row r="65" spans="1:15" x14ac:dyDescent="0.2">
      <c r="A65" s="20" t="s">
        <v>366</v>
      </c>
      <c r="B65" s="21">
        <v>65</v>
      </c>
      <c r="C65" s="22">
        <v>29.230768999999999</v>
      </c>
      <c r="D65" s="22">
        <v>36.923076999999999</v>
      </c>
      <c r="E65" s="22">
        <v>3.0769229999999999</v>
      </c>
      <c r="F65" s="22">
        <v>20</v>
      </c>
      <c r="G65" s="22">
        <v>10.769231</v>
      </c>
      <c r="H65" s="22">
        <v>1.538462</v>
      </c>
      <c r="I65" s="22">
        <v>30.769231000000001</v>
      </c>
      <c r="J65" s="22">
        <v>21.538461999999999</v>
      </c>
      <c r="K65" s="22">
        <v>24.615385</v>
      </c>
      <c r="L65" s="22">
        <v>9.2307690000000004</v>
      </c>
      <c r="M65" s="22">
        <v>4.6153849999999998</v>
      </c>
      <c r="N65" s="22">
        <v>23.076923000000001</v>
      </c>
      <c r="O65" s="22">
        <v>6.1538459999999997</v>
      </c>
    </row>
    <row r="66" spans="1:15" x14ac:dyDescent="0.2">
      <c r="A66" s="9" t="s">
        <v>367</v>
      </c>
      <c r="B66" s="9"/>
      <c r="C66" s="9"/>
      <c r="D66" s="9"/>
      <c r="E66" s="9"/>
      <c r="F66" s="9"/>
      <c r="G66" s="9"/>
      <c r="H66" s="9"/>
      <c r="I66" s="9"/>
      <c r="J66" s="9"/>
      <c r="K66" s="9"/>
      <c r="L66" s="9"/>
      <c r="M66" s="9"/>
      <c r="N66" s="9"/>
      <c r="O66" s="9"/>
    </row>
    <row r="67" spans="1:15" x14ac:dyDescent="0.2">
      <c r="A67" s="20" t="s">
        <v>368</v>
      </c>
      <c r="B67" s="21">
        <v>537</v>
      </c>
      <c r="C67" s="22">
        <v>27.932960999999999</v>
      </c>
      <c r="D67" s="22">
        <v>37.988827000000001</v>
      </c>
      <c r="E67" s="22">
        <v>7.4487899999999998</v>
      </c>
      <c r="F67" s="22">
        <v>11.359404</v>
      </c>
      <c r="G67" s="22">
        <v>10.614525</v>
      </c>
      <c r="H67" s="22">
        <v>4.2830539999999999</v>
      </c>
      <c r="I67" s="22">
        <v>30.540037000000002</v>
      </c>
      <c r="J67" s="22">
        <v>10.800744999999999</v>
      </c>
      <c r="K67" s="22">
        <v>26.443203</v>
      </c>
      <c r="L67" s="22">
        <v>9.4972069999999995</v>
      </c>
      <c r="M67" s="22">
        <v>1.675978</v>
      </c>
      <c r="N67" s="22">
        <v>27.188082000000001</v>
      </c>
      <c r="O67" s="22">
        <v>2.9795159999999998</v>
      </c>
    </row>
    <row r="68" spans="1:15" x14ac:dyDescent="0.2">
      <c r="A68" s="20" t="s">
        <v>180</v>
      </c>
      <c r="B68" s="21">
        <v>1667</v>
      </c>
      <c r="C68" s="22">
        <v>37.192560999999998</v>
      </c>
      <c r="D68" s="22">
        <v>48.410317999999997</v>
      </c>
      <c r="E68" s="22">
        <v>3.2393519999999998</v>
      </c>
      <c r="F68" s="22">
        <v>22.975404999999999</v>
      </c>
      <c r="G68" s="22">
        <v>14.457109000000001</v>
      </c>
      <c r="H68" s="22">
        <v>6.1187760000000004</v>
      </c>
      <c r="I68" s="22">
        <v>41.211758000000003</v>
      </c>
      <c r="J68" s="22">
        <v>22.675464999999999</v>
      </c>
      <c r="K68" s="22">
        <v>26.754649000000001</v>
      </c>
      <c r="L68" s="22">
        <v>4.4991000000000003</v>
      </c>
      <c r="M68" s="22">
        <v>1.919616</v>
      </c>
      <c r="N68" s="22">
        <v>17.156569000000001</v>
      </c>
      <c r="O68" s="22">
        <v>1.4397120000000001</v>
      </c>
    </row>
    <row r="69" spans="1:15" x14ac:dyDescent="0.2">
      <c r="A69" s="20" t="s">
        <v>369</v>
      </c>
      <c r="B69" s="21">
        <v>99</v>
      </c>
      <c r="C69" s="22">
        <v>39.393939000000003</v>
      </c>
      <c r="D69" s="22">
        <v>44.444443999999997</v>
      </c>
      <c r="E69" s="22">
        <v>2.0202019999999998</v>
      </c>
      <c r="F69" s="22">
        <v>19.191918999999999</v>
      </c>
      <c r="G69" s="22">
        <v>13.131313</v>
      </c>
      <c r="H69" s="22">
        <v>6.0606059999999999</v>
      </c>
      <c r="I69" s="22">
        <v>42.424242</v>
      </c>
      <c r="J69" s="22">
        <v>25.252524999999999</v>
      </c>
      <c r="K69" s="22">
        <v>21.212121</v>
      </c>
      <c r="L69" s="22">
        <v>6.0606059999999999</v>
      </c>
      <c r="M69" s="22">
        <v>5.0505050000000002</v>
      </c>
      <c r="N69" s="22">
        <v>18.181818</v>
      </c>
      <c r="O69" s="22">
        <v>2.0202019999999998</v>
      </c>
    </row>
    <row r="70" spans="1:15" x14ac:dyDescent="0.2">
      <c r="A70" s="20" t="s">
        <v>370</v>
      </c>
      <c r="B70" s="21">
        <v>819</v>
      </c>
      <c r="C70" s="22">
        <v>36.507936999999998</v>
      </c>
      <c r="D70" s="22">
        <v>45.299145000000003</v>
      </c>
      <c r="E70" s="22">
        <v>4.5177050000000003</v>
      </c>
      <c r="F70" s="22">
        <v>19.536020000000001</v>
      </c>
      <c r="G70" s="22">
        <v>12.698413</v>
      </c>
      <c r="H70" s="22">
        <v>6.227106</v>
      </c>
      <c r="I70" s="22">
        <v>37.606838000000003</v>
      </c>
      <c r="J70" s="22">
        <v>21.245421</v>
      </c>
      <c r="K70" s="22">
        <v>25.641026</v>
      </c>
      <c r="L70" s="22">
        <v>3.9072040000000001</v>
      </c>
      <c r="M70" s="22">
        <v>1.587302</v>
      </c>
      <c r="N70" s="22">
        <v>22.588522999999999</v>
      </c>
      <c r="O70" s="22">
        <v>1.831502</v>
      </c>
    </row>
    <row r="71" spans="1:15" x14ac:dyDescent="0.2">
      <c r="A71" s="20" t="s">
        <v>371</v>
      </c>
      <c r="B71" s="21">
        <v>87</v>
      </c>
      <c r="C71" s="22">
        <v>29.885057</v>
      </c>
      <c r="D71" s="22">
        <v>32.183908000000002</v>
      </c>
      <c r="E71" s="22">
        <v>4.5977009999999998</v>
      </c>
      <c r="F71" s="22">
        <v>19.540230000000001</v>
      </c>
      <c r="G71" s="22">
        <v>12.643678</v>
      </c>
      <c r="H71" s="22">
        <v>6.8965519999999998</v>
      </c>
      <c r="I71" s="22">
        <v>32.183908000000002</v>
      </c>
      <c r="J71" s="22">
        <v>14.942529</v>
      </c>
      <c r="K71" s="22">
        <v>21.839079999999999</v>
      </c>
      <c r="L71" s="22">
        <v>4.5977009999999998</v>
      </c>
      <c r="M71" s="22">
        <v>6.8965519999999998</v>
      </c>
      <c r="N71" s="22">
        <v>32.183908000000002</v>
      </c>
      <c r="O71" s="22">
        <v>4.5977009999999998</v>
      </c>
    </row>
    <row r="72" spans="1:15" x14ac:dyDescent="0.2">
      <c r="A72" s="20" t="s">
        <v>366</v>
      </c>
      <c r="B72" s="21">
        <v>55</v>
      </c>
      <c r="C72" s="22">
        <v>29.090909</v>
      </c>
      <c r="D72" s="22">
        <v>43.636364</v>
      </c>
      <c r="E72" s="22">
        <v>5.4545450000000004</v>
      </c>
      <c r="F72" s="22">
        <v>25.454545</v>
      </c>
      <c r="G72" s="22">
        <v>7.2727269999999997</v>
      </c>
      <c r="H72" s="22">
        <v>0</v>
      </c>
      <c r="I72" s="22">
        <v>34.545454999999997</v>
      </c>
      <c r="J72" s="22">
        <v>21.818182</v>
      </c>
      <c r="K72" s="22">
        <v>23.636364</v>
      </c>
      <c r="L72" s="22">
        <v>12.727273</v>
      </c>
      <c r="M72" s="22">
        <v>1.818182</v>
      </c>
      <c r="N72" s="22">
        <v>25.454545</v>
      </c>
      <c r="O72" s="22">
        <v>0</v>
      </c>
    </row>
    <row r="73" spans="1:15" x14ac:dyDescent="0.2">
      <c r="A73" s="9" t="s">
        <v>372</v>
      </c>
      <c r="B73" s="9"/>
      <c r="C73" s="9"/>
      <c r="D73" s="9"/>
      <c r="E73" s="9"/>
      <c r="F73" s="9"/>
      <c r="G73" s="9"/>
      <c r="H73" s="9"/>
      <c r="I73" s="9"/>
      <c r="J73" s="9"/>
      <c r="K73" s="9"/>
      <c r="L73" s="9"/>
      <c r="M73" s="9"/>
      <c r="N73" s="9"/>
      <c r="O73" s="9"/>
    </row>
    <row r="74" spans="1:15" x14ac:dyDescent="0.2">
      <c r="A74" s="20" t="s">
        <v>373</v>
      </c>
      <c r="B74" s="21">
        <v>537</v>
      </c>
      <c r="C74" s="22">
        <v>27.932960999999999</v>
      </c>
      <c r="D74" s="22">
        <v>37.988827000000001</v>
      </c>
      <c r="E74" s="22">
        <v>7.4487899999999998</v>
      </c>
      <c r="F74" s="22">
        <v>11.359404</v>
      </c>
      <c r="G74" s="22">
        <v>10.614525</v>
      </c>
      <c r="H74" s="22">
        <v>4.2830539999999999</v>
      </c>
      <c r="I74" s="22">
        <v>30.540037000000002</v>
      </c>
      <c r="J74" s="22">
        <v>10.800744999999999</v>
      </c>
      <c r="K74" s="22">
        <v>26.443203</v>
      </c>
      <c r="L74" s="22">
        <v>9.4972069999999995</v>
      </c>
      <c r="M74" s="22">
        <v>1.675978</v>
      </c>
      <c r="N74" s="22">
        <v>27.188082000000001</v>
      </c>
      <c r="O74" s="22">
        <v>2.9795159999999998</v>
      </c>
    </row>
    <row r="75" spans="1:15" x14ac:dyDescent="0.2">
      <c r="A75" s="20" t="s">
        <v>374</v>
      </c>
      <c r="B75" s="21">
        <v>1329</v>
      </c>
      <c r="C75" s="22">
        <v>35.590670000000003</v>
      </c>
      <c r="D75" s="22">
        <v>47.855530000000002</v>
      </c>
      <c r="E75" s="22">
        <v>3.7622270000000002</v>
      </c>
      <c r="F75" s="22">
        <v>20.917983</v>
      </c>
      <c r="G75" s="22">
        <v>14.221219</v>
      </c>
      <c r="H75" s="22">
        <v>5.5680959999999997</v>
      </c>
      <c r="I75" s="22">
        <v>38.073740000000001</v>
      </c>
      <c r="J75" s="22">
        <v>20.767493999999999</v>
      </c>
      <c r="K75" s="22">
        <v>26.937546999999999</v>
      </c>
      <c r="L75" s="22">
        <v>4.5899169999999998</v>
      </c>
      <c r="M75" s="22">
        <v>1.881114</v>
      </c>
      <c r="N75" s="22">
        <v>18.133935000000001</v>
      </c>
      <c r="O75" s="22">
        <v>1.8058689999999999</v>
      </c>
    </row>
    <row r="76" spans="1:15" x14ac:dyDescent="0.2">
      <c r="A76" s="20" t="s">
        <v>375</v>
      </c>
      <c r="B76" s="21">
        <v>406</v>
      </c>
      <c r="C76" s="22">
        <v>36.945813000000001</v>
      </c>
      <c r="D76" s="22">
        <v>43.103448</v>
      </c>
      <c r="E76" s="22">
        <v>2.4630540000000001</v>
      </c>
      <c r="F76" s="22">
        <v>22.413792999999998</v>
      </c>
      <c r="G76" s="22">
        <v>11.822660000000001</v>
      </c>
      <c r="H76" s="22">
        <v>3.940887</v>
      </c>
      <c r="I76" s="22">
        <v>38.423645</v>
      </c>
      <c r="J76" s="22">
        <v>19.704433000000002</v>
      </c>
      <c r="K76" s="22">
        <v>23.891625999999999</v>
      </c>
      <c r="L76" s="22">
        <v>3.6945809999999999</v>
      </c>
      <c r="M76" s="22">
        <v>1.7241379999999999</v>
      </c>
      <c r="N76" s="22">
        <v>23.152709000000002</v>
      </c>
      <c r="O76" s="22">
        <v>1.477833</v>
      </c>
    </row>
    <row r="77" spans="1:15" x14ac:dyDescent="0.2">
      <c r="A77" s="20" t="s">
        <v>376</v>
      </c>
      <c r="B77" s="21">
        <v>152</v>
      </c>
      <c r="C77" s="22">
        <v>33.552632000000003</v>
      </c>
      <c r="D77" s="22">
        <v>46.710526000000002</v>
      </c>
      <c r="E77" s="22">
        <v>0.65789500000000001</v>
      </c>
      <c r="F77" s="22">
        <v>19.078946999999999</v>
      </c>
      <c r="G77" s="22">
        <v>15.131579</v>
      </c>
      <c r="H77" s="22">
        <v>7.2368420000000002</v>
      </c>
      <c r="I77" s="22">
        <v>36.842104999999997</v>
      </c>
      <c r="J77" s="22">
        <v>22.368421000000001</v>
      </c>
      <c r="K77" s="22">
        <v>25</v>
      </c>
      <c r="L77" s="22">
        <v>3.2894739999999998</v>
      </c>
      <c r="M77" s="22">
        <v>1.973684</v>
      </c>
      <c r="N77" s="22">
        <v>24.342105</v>
      </c>
      <c r="O77" s="22">
        <v>0.65789500000000001</v>
      </c>
    </row>
    <row r="78" spans="1:15" x14ac:dyDescent="0.2">
      <c r="A78" s="20" t="s">
        <v>377</v>
      </c>
      <c r="B78" s="21">
        <v>88</v>
      </c>
      <c r="C78" s="22">
        <v>39.772727000000003</v>
      </c>
      <c r="D78" s="22">
        <v>44.318182</v>
      </c>
      <c r="E78" s="22">
        <v>11.363636</v>
      </c>
      <c r="F78" s="22">
        <v>20.454545</v>
      </c>
      <c r="G78" s="22">
        <v>17.045455</v>
      </c>
      <c r="H78" s="22">
        <v>10.227273</v>
      </c>
      <c r="I78" s="22">
        <v>42.045454999999997</v>
      </c>
      <c r="J78" s="22">
        <v>27.272727</v>
      </c>
      <c r="K78" s="22">
        <v>20.454545</v>
      </c>
      <c r="L78" s="22">
        <v>6.8181820000000002</v>
      </c>
      <c r="M78" s="22">
        <v>5.6818179999999998</v>
      </c>
      <c r="N78" s="22">
        <v>18.181818</v>
      </c>
      <c r="O78" s="22">
        <v>4.5454549999999996</v>
      </c>
    </row>
    <row r="79" spans="1:15" x14ac:dyDescent="0.2">
      <c r="A79" s="20" t="s">
        <v>378</v>
      </c>
      <c r="B79" s="21">
        <v>84</v>
      </c>
      <c r="C79" s="22">
        <v>40.476190000000003</v>
      </c>
      <c r="D79" s="22">
        <v>51.190475999999997</v>
      </c>
      <c r="E79" s="22">
        <v>8.3333329999999997</v>
      </c>
      <c r="F79" s="22">
        <v>17.857143000000001</v>
      </c>
      <c r="G79" s="22">
        <v>15.476190000000001</v>
      </c>
      <c r="H79" s="22">
        <v>10.714286</v>
      </c>
      <c r="I79" s="22">
        <v>48.809524000000003</v>
      </c>
      <c r="J79" s="22">
        <v>29.761904999999999</v>
      </c>
      <c r="K79" s="22">
        <v>29.761904999999999</v>
      </c>
      <c r="L79" s="22">
        <v>4.7619049999999996</v>
      </c>
      <c r="M79" s="22">
        <v>1.1904760000000001</v>
      </c>
      <c r="N79" s="22">
        <v>17.857143000000001</v>
      </c>
      <c r="O79" s="22">
        <v>0</v>
      </c>
    </row>
    <row r="80" spans="1:15" x14ac:dyDescent="0.2">
      <c r="A80" s="20" t="s">
        <v>366</v>
      </c>
      <c r="B80" s="21">
        <v>81</v>
      </c>
      <c r="C80" s="22">
        <v>32.098765</v>
      </c>
      <c r="D80" s="22">
        <v>37.037036999999998</v>
      </c>
      <c r="E80" s="22">
        <v>6.1728399999999999</v>
      </c>
      <c r="F80" s="22">
        <v>25.925926</v>
      </c>
      <c r="G80" s="22">
        <v>7.4074070000000001</v>
      </c>
      <c r="H80" s="22">
        <v>2.4691360000000002</v>
      </c>
      <c r="I80" s="22">
        <v>32.098765</v>
      </c>
      <c r="J80" s="22">
        <v>19.753086</v>
      </c>
      <c r="K80" s="22">
        <v>20.987653999999999</v>
      </c>
      <c r="L80" s="22">
        <v>9.8765429999999999</v>
      </c>
      <c r="M80" s="22">
        <v>3.7037040000000001</v>
      </c>
      <c r="N80" s="22">
        <v>25.925926</v>
      </c>
      <c r="O80" s="22">
        <v>2.4691360000000002</v>
      </c>
    </row>
    <row r="81" spans="1:15" x14ac:dyDescent="0.2">
      <c r="A81" s="9" t="s">
        <v>379</v>
      </c>
      <c r="B81" s="9"/>
      <c r="C81" s="9"/>
      <c r="D81" s="9"/>
      <c r="E81" s="9"/>
      <c r="F81" s="9"/>
      <c r="G81" s="9"/>
      <c r="H81" s="9"/>
      <c r="I81" s="9"/>
      <c r="J81" s="9"/>
      <c r="K81" s="9"/>
      <c r="L81" s="9"/>
      <c r="M81" s="9"/>
      <c r="N81" s="9"/>
      <c r="O81" s="9"/>
    </row>
    <row r="82" spans="1:15" x14ac:dyDescent="0.2">
      <c r="A82" s="20" t="s">
        <v>380</v>
      </c>
      <c r="B82" s="21">
        <v>788</v>
      </c>
      <c r="C82" s="22">
        <v>35.025381000000003</v>
      </c>
      <c r="D82" s="22">
        <v>46.065989999999999</v>
      </c>
      <c r="E82" s="22">
        <v>4.1878169999999999</v>
      </c>
      <c r="F82" s="22">
        <v>19.162437000000001</v>
      </c>
      <c r="G82" s="22">
        <v>11.675127</v>
      </c>
      <c r="H82" s="22">
        <v>6.5989849999999999</v>
      </c>
      <c r="I82" s="22">
        <v>34.898477</v>
      </c>
      <c r="J82" s="22">
        <v>19.923857999999999</v>
      </c>
      <c r="K82" s="22">
        <v>26.395938999999998</v>
      </c>
      <c r="L82" s="22">
        <v>5.8375630000000003</v>
      </c>
      <c r="M82" s="22">
        <v>1.7766500000000001</v>
      </c>
      <c r="N82" s="22">
        <v>20.812183000000001</v>
      </c>
      <c r="O82" s="22">
        <v>1.9035530000000001</v>
      </c>
    </row>
    <row r="83" spans="1:15" x14ac:dyDescent="0.2">
      <c r="A83" s="20" t="s">
        <v>381</v>
      </c>
      <c r="B83" s="21">
        <v>1824</v>
      </c>
      <c r="C83" s="22">
        <v>34.155701999999998</v>
      </c>
      <c r="D83" s="22">
        <v>44.353070000000002</v>
      </c>
      <c r="E83" s="22">
        <v>4.8245610000000001</v>
      </c>
      <c r="F83" s="22">
        <v>18.914473999999998</v>
      </c>
      <c r="G83" s="22">
        <v>13.980263000000001</v>
      </c>
      <c r="H83" s="22">
        <v>5.0438599999999996</v>
      </c>
      <c r="I83" s="22">
        <v>37.828946999999999</v>
      </c>
      <c r="J83" s="22">
        <v>18.75</v>
      </c>
      <c r="K83" s="22">
        <v>25.767544000000001</v>
      </c>
      <c r="L83" s="22">
        <v>5.3179819999999998</v>
      </c>
      <c r="M83" s="22">
        <v>2.0833330000000001</v>
      </c>
      <c r="N83" s="22">
        <v>21.326754000000001</v>
      </c>
      <c r="O83" s="22">
        <v>2.0833330000000001</v>
      </c>
    </row>
    <row r="84" spans="1:15" x14ac:dyDescent="0.2">
      <c r="A84" s="20" t="s">
        <v>366</v>
      </c>
      <c r="B84" s="21">
        <v>65</v>
      </c>
      <c r="C84" s="22">
        <v>30.769231000000001</v>
      </c>
      <c r="D84" s="22">
        <v>40</v>
      </c>
      <c r="E84" s="22">
        <v>3.0769229999999999</v>
      </c>
      <c r="F84" s="22">
        <v>26.153846000000001</v>
      </c>
      <c r="G84" s="22">
        <v>6.1538459999999997</v>
      </c>
      <c r="H84" s="22">
        <v>0</v>
      </c>
      <c r="I84" s="22">
        <v>32.307692000000003</v>
      </c>
      <c r="J84" s="22">
        <v>21.538461999999999</v>
      </c>
      <c r="K84" s="22">
        <v>26.153846000000001</v>
      </c>
      <c r="L84" s="22">
        <v>10.769231</v>
      </c>
      <c r="M84" s="22">
        <v>1.538462</v>
      </c>
      <c r="N84" s="22">
        <v>26.153846000000001</v>
      </c>
      <c r="O84" s="22">
        <v>0</v>
      </c>
    </row>
    <row r="85" spans="1:15" x14ac:dyDescent="0.2">
      <c r="A85" s="9" t="s">
        <v>382</v>
      </c>
      <c r="B85" s="9"/>
      <c r="C85" s="9"/>
      <c r="D85" s="9"/>
      <c r="E85" s="9"/>
      <c r="F85" s="9"/>
      <c r="G85" s="9"/>
      <c r="H85" s="9"/>
      <c r="I85" s="9"/>
      <c r="J85" s="9"/>
      <c r="K85" s="9"/>
      <c r="L85" s="9"/>
      <c r="M85" s="9"/>
      <c r="N85" s="9"/>
      <c r="O85" s="9"/>
    </row>
    <row r="86" spans="1:15" x14ac:dyDescent="0.2">
      <c r="A86" s="20" t="s">
        <v>383</v>
      </c>
      <c r="B86" s="21">
        <v>393</v>
      </c>
      <c r="C86" s="22">
        <v>30.025445000000001</v>
      </c>
      <c r="D86" s="22">
        <v>41.73028</v>
      </c>
      <c r="E86" s="22">
        <v>2.5445289999999998</v>
      </c>
      <c r="F86" s="22">
        <v>17.557251999999998</v>
      </c>
      <c r="G86" s="22">
        <v>10.178117</v>
      </c>
      <c r="H86" s="22">
        <v>6.1068699999999998</v>
      </c>
      <c r="I86" s="22">
        <v>31.806616000000002</v>
      </c>
      <c r="J86" s="22">
        <v>17.811705</v>
      </c>
      <c r="K86" s="22">
        <v>24.173027999999999</v>
      </c>
      <c r="L86" s="22">
        <v>6.1068699999999998</v>
      </c>
      <c r="M86" s="22">
        <v>1.7811699999999999</v>
      </c>
      <c r="N86" s="22">
        <v>25.190840000000001</v>
      </c>
      <c r="O86" s="22">
        <v>1.526718</v>
      </c>
    </row>
    <row r="87" spans="1:15" x14ac:dyDescent="0.2">
      <c r="A87" s="20" t="s">
        <v>181</v>
      </c>
      <c r="B87" s="21">
        <v>1944</v>
      </c>
      <c r="C87" s="22">
        <v>36.008229999999998</v>
      </c>
      <c r="D87" s="22">
        <v>46.296295999999998</v>
      </c>
      <c r="E87" s="22">
        <v>5.0925929999999999</v>
      </c>
      <c r="F87" s="22">
        <v>20.164608999999999</v>
      </c>
      <c r="G87" s="22">
        <v>14.248970999999999</v>
      </c>
      <c r="H87" s="22">
        <v>5.2983539999999998</v>
      </c>
      <c r="I87" s="22">
        <v>38.477366000000004</v>
      </c>
      <c r="J87" s="22">
        <v>19.907406999999999</v>
      </c>
      <c r="K87" s="22">
        <v>26.286007999999999</v>
      </c>
      <c r="L87" s="22">
        <v>5.4526750000000002</v>
      </c>
      <c r="M87" s="22">
        <v>1.9547330000000001</v>
      </c>
      <c r="N87" s="22">
        <v>20.164608999999999</v>
      </c>
      <c r="O87" s="22">
        <v>2.1090529999999998</v>
      </c>
    </row>
    <row r="88" spans="1:15" x14ac:dyDescent="0.2">
      <c r="A88" s="20" t="s">
        <v>182</v>
      </c>
      <c r="B88" s="21">
        <v>38</v>
      </c>
      <c r="C88" s="22">
        <v>28.947368000000001</v>
      </c>
      <c r="D88" s="22">
        <v>34.210526000000002</v>
      </c>
      <c r="E88" s="22">
        <v>2.6315789999999999</v>
      </c>
      <c r="F88" s="22">
        <v>15.789474</v>
      </c>
      <c r="G88" s="22">
        <v>7.8947370000000001</v>
      </c>
      <c r="H88" s="22">
        <v>2.6315789999999999</v>
      </c>
      <c r="I88" s="22">
        <v>42.105263000000001</v>
      </c>
      <c r="J88" s="22">
        <v>23.684211000000001</v>
      </c>
      <c r="K88" s="22">
        <v>10.526316</v>
      </c>
      <c r="L88" s="22">
        <v>2.6315789999999999</v>
      </c>
      <c r="M88" s="22">
        <v>0</v>
      </c>
      <c r="N88" s="22">
        <v>31.578946999999999</v>
      </c>
      <c r="O88" s="22">
        <v>5.2631579999999998</v>
      </c>
    </row>
    <row r="89" spans="1:15" x14ac:dyDescent="0.2">
      <c r="A89" s="20" t="s">
        <v>384</v>
      </c>
      <c r="B89" s="21">
        <v>36</v>
      </c>
      <c r="C89" s="22">
        <v>33.333333000000003</v>
      </c>
      <c r="D89" s="22">
        <v>30.555555999999999</v>
      </c>
      <c r="E89" s="22">
        <v>5.5555560000000002</v>
      </c>
      <c r="F89" s="22">
        <v>8.3333329999999997</v>
      </c>
      <c r="G89" s="22">
        <v>27.777778000000001</v>
      </c>
      <c r="H89" s="22">
        <v>11.111110999999999</v>
      </c>
      <c r="I89" s="22">
        <v>47.222222000000002</v>
      </c>
      <c r="J89" s="22">
        <v>13.888889000000001</v>
      </c>
      <c r="K89" s="22">
        <v>25</v>
      </c>
      <c r="L89" s="22">
        <v>8.3333329999999997</v>
      </c>
      <c r="M89" s="22">
        <v>2.7777780000000001</v>
      </c>
      <c r="N89" s="22">
        <v>16.666667</v>
      </c>
      <c r="O89" s="22">
        <v>2.7777780000000001</v>
      </c>
    </row>
    <row r="90" spans="1:15" x14ac:dyDescent="0.2">
      <c r="A90" s="20" t="s">
        <v>183</v>
      </c>
      <c r="B90" s="21">
        <v>53</v>
      </c>
      <c r="C90" s="22">
        <v>33.962263999999998</v>
      </c>
      <c r="D90" s="22">
        <v>47.169811000000003</v>
      </c>
      <c r="E90" s="22">
        <v>1.886792</v>
      </c>
      <c r="F90" s="22">
        <v>20.754716999999999</v>
      </c>
      <c r="G90" s="22">
        <v>13.207547</v>
      </c>
      <c r="H90" s="22">
        <v>9.4339619999999993</v>
      </c>
      <c r="I90" s="22">
        <v>43.396225999999999</v>
      </c>
      <c r="J90" s="22">
        <v>24.528302</v>
      </c>
      <c r="K90" s="22">
        <v>32.075471999999998</v>
      </c>
      <c r="L90" s="22">
        <v>1.886792</v>
      </c>
      <c r="M90" s="22">
        <v>0</v>
      </c>
      <c r="N90" s="22">
        <v>13.207547</v>
      </c>
      <c r="O90" s="22">
        <v>1.886792</v>
      </c>
    </row>
    <row r="91" spans="1:15" x14ac:dyDescent="0.2">
      <c r="A91" s="20" t="s">
        <v>385</v>
      </c>
      <c r="B91" s="21">
        <v>22</v>
      </c>
      <c r="C91" s="22">
        <v>40.909090999999997</v>
      </c>
      <c r="D91" s="22">
        <v>59.090909000000003</v>
      </c>
      <c r="E91" s="22">
        <v>9.0909089999999999</v>
      </c>
      <c r="F91" s="22">
        <v>9.0909089999999999</v>
      </c>
      <c r="G91" s="22">
        <v>9.0909089999999999</v>
      </c>
      <c r="H91" s="22">
        <v>9.0909089999999999</v>
      </c>
      <c r="I91" s="22">
        <v>22.727273</v>
      </c>
      <c r="J91" s="22">
        <v>9.0909089999999999</v>
      </c>
      <c r="K91" s="22">
        <v>40.909090999999997</v>
      </c>
      <c r="L91" s="22">
        <v>4.5454549999999996</v>
      </c>
      <c r="M91" s="22">
        <v>4.5454549999999996</v>
      </c>
      <c r="N91" s="22">
        <v>22.727273</v>
      </c>
      <c r="O91" s="22">
        <v>0</v>
      </c>
    </row>
    <row r="92" spans="1:15" x14ac:dyDescent="0.2">
      <c r="A92" s="20" t="s">
        <v>386</v>
      </c>
      <c r="B92" s="21">
        <v>32</v>
      </c>
      <c r="C92" s="22">
        <v>9.375</v>
      </c>
      <c r="D92" s="22">
        <v>31.25</v>
      </c>
      <c r="E92" s="22">
        <v>0</v>
      </c>
      <c r="F92" s="22">
        <v>9.375</v>
      </c>
      <c r="G92" s="22">
        <v>3.125</v>
      </c>
      <c r="H92" s="22">
        <v>0</v>
      </c>
      <c r="I92" s="22">
        <v>21.875</v>
      </c>
      <c r="J92" s="22">
        <v>0</v>
      </c>
      <c r="K92" s="22">
        <v>6.25</v>
      </c>
      <c r="L92" s="22">
        <v>3.125</v>
      </c>
      <c r="M92" s="22">
        <v>6.25</v>
      </c>
      <c r="N92" s="22">
        <v>37.5</v>
      </c>
      <c r="O92" s="22">
        <v>3.125</v>
      </c>
    </row>
    <row r="93" spans="1:15" x14ac:dyDescent="0.2">
      <c r="A93" s="20" t="s">
        <v>387</v>
      </c>
      <c r="B93" s="21">
        <v>9</v>
      </c>
      <c r="C93" s="22">
        <v>22.222221999999999</v>
      </c>
      <c r="D93" s="22">
        <v>44.444443999999997</v>
      </c>
      <c r="E93" s="22">
        <v>0</v>
      </c>
      <c r="F93" s="22">
        <v>0</v>
      </c>
      <c r="G93" s="22">
        <v>22.222221999999999</v>
      </c>
      <c r="H93" s="22">
        <v>0</v>
      </c>
      <c r="I93" s="22">
        <v>44.444443999999997</v>
      </c>
      <c r="J93" s="22">
        <v>44.444443999999997</v>
      </c>
      <c r="K93" s="22">
        <v>33.333333000000003</v>
      </c>
      <c r="L93" s="22">
        <v>11.111110999999999</v>
      </c>
      <c r="M93" s="22">
        <v>0</v>
      </c>
      <c r="N93" s="22">
        <v>11.111110999999999</v>
      </c>
      <c r="O93" s="22">
        <v>0</v>
      </c>
    </row>
    <row r="94" spans="1:15" x14ac:dyDescent="0.2">
      <c r="A94" s="20" t="s">
        <v>366</v>
      </c>
      <c r="B94" s="21">
        <v>150</v>
      </c>
      <c r="C94" s="22">
        <v>30.666667</v>
      </c>
      <c r="D94" s="22">
        <v>38.666666999999997</v>
      </c>
      <c r="E94" s="22">
        <v>5.3333329999999997</v>
      </c>
      <c r="F94" s="22">
        <v>18</v>
      </c>
      <c r="G94" s="22">
        <v>6</v>
      </c>
      <c r="H94" s="22">
        <v>3.3333330000000001</v>
      </c>
      <c r="I94" s="22">
        <v>27.333333</v>
      </c>
      <c r="J94" s="22">
        <v>15.333333</v>
      </c>
      <c r="K94" s="22">
        <v>30</v>
      </c>
      <c r="L94" s="22">
        <v>8</v>
      </c>
      <c r="M94" s="22">
        <v>2.6666669999999999</v>
      </c>
      <c r="N94" s="22">
        <v>24</v>
      </c>
      <c r="O94" s="22">
        <v>0.66666700000000001</v>
      </c>
    </row>
    <row r="95" spans="1:15" x14ac:dyDescent="0.2">
      <c r="A95" s="9" t="s">
        <v>388</v>
      </c>
      <c r="B95" s="9"/>
      <c r="C95" s="9"/>
      <c r="D95" s="9"/>
      <c r="E95" s="9"/>
      <c r="F95" s="9"/>
      <c r="G95" s="9"/>
      <c r="H95" s="9"/>
      <c r="I95" s="9"/>
      <c r="J95" s="9"/>
      <c r="K95" s="9"/>
      <c r="L95" s="9"/>
      <c r="M95" s="9"/>
      <c r="N95" s="9"/>
      <c r="O95" s="9"/>
    </row>
    <row r="96" spans="1:15" x14ac:dyDescent="0.2">
      <c r="A96" s="20" t="s">
        <v>184</v>
      </c>
      <c r="B96" s="21">
        <v>54</v>
      </c>
      <c r="C96" s="22">
        <v>25.925926</v>
      </c>
      <c r="D96" s="22">
        <v>35.185184999999997</v>
      </c>
      <c r="E96" s="22">
        <v>1.8518520000000001</v>
      </c>
      <c r="F96" s="22">
        <v>11.111110999999999</v>
      </c>
      <c r="G96" s="22">
        <v>9.2592590000000001</v>
      </c>
      <c r="H96" s="22">
        <v>0</v>
      </c>
      <c r="I96" s="22">
        <v>24.074074</v>
      </c>
      <c r="J96" s="22">
        <v>22.222221999999999</v>
      </c>
      <c r="K96" s="22">
        <v>18.518519000000001</v>
      </c>
      <c r="L96" s="22">
        <v>5.5555560000000002</v>
      </c>
      <c r="M96" s="22">
        <v>5.5555560000000002</v>
      </c>
      <c r="N96" s="22">
        <v>27.777778000000001</v>
      </c>
      <c r="O96" s="22">
        <v>3.7037040000000001</v>
      </c>
    </row>
    <row r="97" spans="1:15" x14ac:dyDescent="0.2">
      <c r="A97" s="20" t="s">
        <v>185</v>
      </c>
      <c r="B97" s="21">
        <v>196</v>
      </c>
      <c r="C97" s="22">
        <v>28.061223999999999</v>
      </c>
      <c r="D97" s="22">
        <v>38.775509999999997</v>
      </c>
      <c r="E97" s="22">
        <v>8.6734690000000008</v>
      </c>
      <c r="F97" s="22">
        <v>14.285714</v>
      </c>
      <c r="G97" s="22">
        <v>10.204082</v>
      </c>
      <c r="H97" s="22">
        <v>3.5714290000000002</v>
      </c>
      <c r="I97" s="22">
        <v>27.551020000000001</v>
      </c>
      <c r="J97" s="22">
        <v>8.6734690000000008</v>
      </c>
      <c r="K97" s="22">
        <v>28.061223999999999</v>
      </c>
      <c r="L97" s="22">
        <v>11.224489999999999</v>
      </c>
      <c r="M97" s="22">
        <v>0.51020399999999999</v>
      </c>
      <c r="N97" s="22">
        <v>25.510204000000002</v>
      </c>
      <c r="O97" s="22">
        <v>3.5714290000000002</v>
      </c>
    </row>
    <row r="98" spans="1:15" x14ac:dyDescent="0.2">
      <c r="A98" s="20" t="s">
        <v>186</v>
      </c>
      <c r="B98" s="21">
        <v>310</v>
      </c>
      <c r="C98" s="22">
        <v>29.354838999999998</v>
      </c>
      <c r="D98" s="22">
        <v>40.645161000000002</v>
      </c>
      <c r="E98" s="22">
        <v>7.0967739999999999</v>
      </c>
      <c r="F98" s="22">
        <v>10.645161</v>
      </c>
      <c r="G98" s="22">
        <v>12.258065</v>
      </c>
      <c r="H98" s="22">
        <v>4.8387099999999998</v>
      </c>
      <c r="I98" s="22">
        <v>27.741935000000002</v>
      </c>
      <c r="J98" s="22">
        <v>15.806452</v>
      </c>
      <c r="K98" s="22">
        <v>25.483871000000001</v>
      </c>
      <c r="L98" s="22">
        <v>8.0645159999999994</v>
      </c>
      <c r="M98" s="22">
        <v>1.935484</v>
      </c>
      <c r="N98" s="22">
        <v>29.677419</v>
      </c>
      <c r="O98" s="22">
        <v>1.935484</v>
      </c>
    </row>
    <row r="99" spans="1:15" x14ac:dyDescent="0.2">
      <c r="A99" s="20" t="s">
        <v>187</v>
      </c>
      <c r="B99" s="21">
        <v>385</v>
      </c>
      <c r="C99" s="22">
        <v>30.649350999999999</v>
      </c>
      <c r="D99" s="22">
        <v>41.818182</v>
      </c>
      <c r="E99" s="22">
        <v>3.3766229999999999</v>
      </c>
      <c r="F99" s="22">
        <v>16.103895999999999</v>
      </c>
      <c r="G99" s="22">
        <v>13.766234000000001</v>
      </c>
      <c r="H99" s="22">
        <v>5.4545450000000004</v>
      </c>
      <c r="I99" s="22">
        <v>35.584415999999997</v>
      </c>
      <c r="J99" s="22">
        <v>15.584415999999999</v>
      </c>
      <c r="K99" s="22">
        <v>27.532468000000001</v>
      </c>
      <c r="L99" s="22">
        <v>6.753247</v>
      </c>
      <c r="M99" s="22">
        <v>2.077922</v>
      </c>
      <c r="N99" s="22">
        <v>22.337662000000002</v>
      </c>
      <c r="O99" s="22">
        <v>2.8571430000000002</v>
      </c>
    </row>
    <row r="100" spans="1:15" x14ac:dyDescent="0.2">
      <c r="A100" s="20" t="s">
        <v>188</v>
      </c>
      <c r="B100" s="21">
        <v>361</v>
      </c>
      <c r="C100" s="22">
        <v>36.842104999999997</v>
      </c>
      <c r="D100" s="22">
        <v>49.584488</v>
      </c>
      <c r="E100" s="22">
        <v>3.8781159999999999</v>
      </c>
      <c r="F100" s="22">
        <v>25.207756</v>
      </c>
      <c r="G100" s="22">
        <v>14.127424</v>
      </c>
      <c r="H100" s="22">
        <v>5.5401660000000001</v>
      </c>
      <c r="I100" s="22">
        <v>41.551246999999996</v>
      </c>
      <c r="J100" s="22">
        <v>24.376730999999999</v>
      </c>
      <c r="K100" s="22">
        <v>29.916898</v>
      </c>
      <c r="L100" s="22">
        <v>3.8781159999999999</v>
      </c>
      <c r="M100" s="22">
        <v>1.9390579999999999</v>
      </c>
      <c r="N100" s="22">
        <v>14.68144</v>
      </c>
      <c r="O100" s="22">
        <v>1.9390579999999999</v>
      </c>
    </row>
    <row r="101" spans="1:15" x14ac:dyDescent="0.2">
      <c r="A101" s="20" t="s">
        <v>189</v>
      </c>
      <c r="B101" s="21">
        <v>315</v>
      </c>
      <c r="C101" s="22">
        <v>40</v>
      </c>
      <c r="D101" s="22">
        <v>54.603175</v>
      </c>
      <c r="E101" s="22">
        <v>1.269841</v>
      </c>
      <c r="F101" s="22">
        <v>21.587302000000001</v>
      </c>
      <c r="G101" s="22">
        <v>12.698413</v>
      </c>
      <c r="H101" s="22">
        <v>5.0793650000000001</v>
      </c>
      <c r="I101" s="22">
        <v>41.269841</v>
      </c>
      <c r="J101" s="22">
        <v>20.952380999999999</v>
      </c>
      <c r="K101" s="22">
        <v>25.079364999999999</v>
      </c>
      <c r="L101" s="22">
        <v>3.1746029999999998</v>
      </c>
      <c r="M101" s="22">
        <v>1.269841</v>
      </c>
      <c r="N101" s="22">
        <v>15.873016</v>
      </c>
      <c r="O101" s="22">
        <v>2.8571430000000002</v>
      </c>
    </row>
    <row r="102" spans="1:15" x14ac:dyDescent="0.2">
      <c r="A102" s="20" t="s">
        <v>190</v>
      </c>
      <c r="B102" s="21">
        <v>364</v>
      </c>
      <c r="C102" s="22">
        <v>35.43956</v>
      </c>
      <c r="D102" s="22">
        <v>45.32967</v>
      </c>
      <c r="E102" s="22">
        <v>6.0439559999999997</v>
      </c>
      <c r="F102" s="22">
        <v>21.153846000000001</v>
      </c>
      <c r="G102" s="22">
        <v>12.912088000000001</v>
      </c>
      <c r="H102" s="22">
        <v>5.2197800000000001</v>
      </c>
      <c r="I102" s="22">
        <v>41.208790999999998</v>
      </c>
      <c r="J102" s="22">
        <v>21.978021999999999</v>
      </c>
      <c r="K102" s="22">
        <v>25.274725</v>
      </c>
      <c r="L102" s="22">
        <v>3.5714290000000002</v>
      </c>
      <c r="M102" s="22">
        <v>3.2967029999999999</v>
      </c>
      <c r="N102" s="22">
        <v>19.505495</v>
      </c>
      <c r="O102" s="22">
        <v>0.54945100000000002</v>
      </c>
    </row>
    <row r="103" spans="1:15" x14ac:dyDescent="0.2">
      <c r="A103" s="20" t="s">
        <v>191</v>
      </c>
      <c r="B103" s="21">
        <v>267</v>
      </c>
      <c r="C103" s="22">
        <v>38.951310999999997</v>
      </c>
      <c r="D103" s="22">
        <v>46.816479000000001</v>
      </c>
      <c r="E103" s="22">
        <v>3.7453180000000001</v>
      </c>
      <c r="F103" s="22">
        <v>23.970037000000001</v>
      </c>
      <c r="G103" s="22">
        <v>17.602996000000001</v>
      </c>
      <c r="H103" s="22">
        <v>7.8651689999999999</v>
      </c>
      <c r="I103" s="22">
        <v>47.940075</v>
      </c>
      <c r="J103" s="22">
        <v>24.719100999999998</v>
      </c>
      <c r="K103" s="22">
        <v>26.217227999999999</v>
      </c>
      <c r="L103" s="22">
        <v>4.1198499999999996</v>
      </c>
      <c r="M103" s="22">
        <v>0.74906399999999995</v>
      </c>
      <c r="N103" s="22">
        <v>18.726592</v>
      </c>
      <c r="O103" s="22">
        <v>0.74906399999999995</v>
      </c>
    </row>
    <row r="104" spans="1:15" x14ac:dyDescent="0.2">
      <c r="A104" s="20" t="s">
        <v>192</v>
      </c>
      <c r="B104" s="21">
        <v>90</v>
      </c>
      <c r="C104" s="22">
        <v>44.444443999999997</v>
      </c>
      <c r="D104" s="22">
        <v>41.111111000000001</v>
      </c>
      <c r="E104" s="22">
        <v>4.4444439999999998</v>
      </c>
      <c r="F104" s="22">
        <v>33.333333000000003</v>
      </c>
      <c r="G104" s="22">
        <v>21.111111000000001</v>
      </c>
      <c r="H104" s="22">
        <v>11.111110999999999</v>
      </c>
      <c r="I104" s="22">
        <v>41.111111000000001</v>
      </c>
      <c r="J104" s="22">
        <v>27.777778000000001</v>
      </c>
      <c r="K104" s="22">
        <v>17.777778000000001</v>
      </c>
      <c r="L104" s="22">
        <v>3.3333330000000001</v>
      </c>
      <c r="M104" s="22">
        <v>2.2222219999999999</v>
      </c>
      <c r="N104" s="22">
        <v>15.555555999999999</v>
      </c>
      <c r="O104" s="22">
        <v>0</v>
      </c>
    </row>
    <row r="105" spans="1:15" x14ac:dyDescent="0.2">
      <c r="A105" s="20" t="s">
        <v>193</v>
      </c>
      <c r="B105" s="21">
        <v>94</v>
      </c>
      <c r="C105" s="22">
        <v>53.191488999999997</v>
      </c>
      <c r="D105" s="22">
        <v>53.191488999999997</v>
      </c>
      <c r="E105" s="22">
        <v>4.2553190000000001</v>
      </c>
      <c r="F105" s="22">
        <v>24.468084999999999</v>
      </c>
      <c r="G105" s="22">
        <v>11.702128</v>
      </c>
      <c r="H105" s="22">
        <v>14.893617000000001</v>
      </c>
      <c r="I105" s="22">
        <v>51.063830000000003</v>
      </c>
      <c r="J105" s="22">
        <v>23.404254999999999</v>
      </c>
      <c r="K105" s="22">
        <v>30.851064000000001</v>
      </c>
      <c r="L105" s="22">
        <v>4.2553190000000001</v>
      </c>
      <c r="M105" s="22">
        <v>1.0638300000000001</v>
      </c>
      <c r="N105" s="22">
        <v>13.829787</v>
      </c>
      <c r="O105" s="22">
        <v>0</v>
      </c>
    </row>
    <row r="106" spans="1:15" x14ac:dyDescent="0.2">
      <c r="A106" s="20" t="s">
        <v>389</v>
      </c>
      <c r="B106" s="21">
        <v>47</v>
      </c>
      <c r="C106" s="22">
        <v>17.021277000000001</v>
      </c>
      <c r="D106" s="22">
        <v>34.042552999999998</v>
      </c>
      <c r="E106" s="22">
        <v>2.1276600000000001</v>
      </c>
      <c r="F106" s="22">
        <v>2.1276600000000001</v>
      </c>
      <c r="G106" s="22">
        <v>6.3829789999999997</v>
      </c>
      <c r="H106" s="22">
        <v>2.1276600000000001</v>
      </c>
      <c r="I106" s="22">
        <v>14.893617000000001</v>
      </c>
      <c r="J106" s="22">
        <v>4.2553190000000001</v>
      </c>
      <c r="K106" s="22">
        <v>10.638298000000001</v>
      </c>
      <c r="L106" s="22">
        <v>2.1276600000000001</v>
      </c>
      <c r="M106" s="22">
        <v>4.2553190000000001</v>
      </c>
      <c r="N106" s="22">
        <v>38.297871999999998</v>
      </c>
      <c r="O106" s="22">
        <v>2.1276600000000001</v>
      </c>
    </row>
    <row r="107" spans="1:15" x14ac:dyDescent="0.2">
      <c r="A107" s="20" t="s">
        <v>366</v>
      </c>
      <c r="B107" s="21">
        <v>194</v>
      </c>
      <c r="C107" s="22">
        <v>26.28866</v>
      </c>
      <c r="D107" s="22">
        <v>37.113402000000001</v>
      </c>
      <c r="E107" s="22">
        <v>5.6701030000000001</v>
      </c>
      <c r="F107" s="22">
        <v>15.463918</v>
      </c>
      <c r="G107" s="22">
        <v>8.7628869999999992</v>
      </c>
      <c r="H107" s="22">
        <v>0</v>
      </c>
      <c r="I107" s="22">
        <v>23.71134</v>
      </c>
      <c r="J107" s="22">
        <v>13.402062000000001</v>
      </c>
      <c r="K107" s="22">
        <v>23.71134</v>
      </c>
      <c r="L107" s="22">
        <v>9.2783510000000007</v>
      </c>
      <c r="M107" s="22">
        <v>2.5773199999999998</v>
      </c>
      <c r="N107" s="22">
        <v>29.896906999999999</v>
      </c>
      <c r="O107" s="22">
        <v>3.092784</v>
      </c>
    </row>
    <row r="108" spans="1:15" x14ac:dyDescent="0.2">
      <c r="A108" s="9" t="s">
        <v>390</v>
      </c>
      <c r="B108" s="9"/>
      <c r="C108" s="9"/>
      <c r="D108" s="9"/>
      <c r="E108" s="9"/>
      <c r="F108" s="9"/>
      <c r="G108" s="9"/>
      <c r="H108" s="9"/>
      <c r="I108" s="9"/>
      <c r="J108" s="9"/>
      <c r="K108" s="9"/>
      <c r="L108" s="9"/>
      <c r="M108" s="9"/>
      <c r="N108" s="9"/>
      <c r="O108" s="9"/>
    </row>
    <row r="109" spans="1:15" x14ac:dyDescent="0.2">
      <c r="A109" s="20" t="s">
        <v>391</v>
      </c>
      <c r="B109" s="21">
        <v>633</v>
      </c>
      <c r="C109" s="22">
        <v>40.600315999999999</v>
      </c>
      <c r="D109" s="22">
        <v>48.973143999999998</v>
      </c>
      <c r="E109" s="22">
        <v>4.7393359999999998</v>
      </c>
      <c r="F109" s="22">
        <v>21.484991999999998</v>
      </c>
      <c r="G109" s="22">
        <v>13.902054</v>
      </c>
      <c r="H109" s="22">
        <v>6.477093</v>
      </c>
      <c r="I109" s="22">
        <v>32.859400000000001</v>
      </c>
      <c r="J109" s="22">
        <v>18.799368000000001</v>
      </c>
      <c r="K109" s="22">
        <v>26.382306</v>
      </c>
      <c r="L109" s="22">
        <v>5.0552919999999997</v>
      </c>
      <c r="M109" s="22">
        <v>1.579779</v>
      </c>
      <c r="N109" s="22">
        <v>19.431280000000001</v>
      </c>
      <c r="O109" s="22">
        <v>1.8957349999999999</v>
      </c>
    </row>
    <row r="110" spans="1:15" x14ac:dyDescent="0.2">
      <c r="A110" s="20" t="s">
        <v>392</v>
      </c>
      <c r="B110" s="21">
        <v>1123</v>
      </c>
      <c r="C110" s="22">
        <v>33.214604000000001</v>
      </c>
      <c r="D110" s="22">
        <v>42.564559000000003</v>
      </c>
      <c r="E110" s="22">
        <v>4.0071240000000001</v>
      </c>
      <c r="F110" s="22">
        <v>19.145147000000001</v>
      </c>
      <c r="G110" s="22">
        <v>11.932323999999999</v>
      </c>
      <c r="H110" s="22">
        <v>4.8085490000000002</v>
      </c>
      <c r="I110" s="22">
        <v>35.529831000000001</v>
      </c>
      <c r="J110" s="22">
        <v>15.405165</v>
      </c>
      <c r="K110" s="22">
        <v>23.775601000000002</v>
      </c>
      <c r="L110" s="22">
        <v>4.1852179999999999</v>
      </c>
      <c r="M110" s="22">
        <v>1.7809440000000001</v>
      </c>
      <c r="N110" s="22">
        <v>23.953695</v>
      </c>
      <c r="O110" s="22">
        <v>1.869991</v>
      </c>
    </row>
    <row r="111" spans="1:15" x14ac:dyDescent="0.2">
      <c r="A111" s="20" t="s">
        <v>393</v>
      </c>
      <c r="B111" s="21">
        <v>660</v>
      </c>
      <c r="C111" s="22">
        <v>33.333333000000003</v>
      </c>
      <c r="D111" s="22">
        <v>43.787878999999997</v>
      </c>
      <c r="E111" s="22">
        <v>4.8484850000000002</v>
      </c>
      <c r="F111" s="22">
        <v>20.151515</v>
      </c>
      <c r="G111" s="22">
        <v>14.69697</v>
      </c>
      <c r="H111" s="22">
        <v>6.2121209999999998</v>
      </c>
      <c r="I111" s="22">
        <v>41.818182</v>
      </c>
      <c r="J111" s="22">
        <v>24.545455</v>
      </c>
      <c r="K111" s="22">
        <v>27.121212</v>
      </c>
      <c r="L111" s="22">
        <v>7.2727269999999997</v>
      </c>
      <c r="M111" s="22">
        <v>2.575758</v>
      </c>
      <c r="N111" s="22">
        <v>18.636364</v>
      </c>
      <c r="O111" s="22">
        <v>1.969697</v>
      </c>
    </row>
    <row r="112" spans="1:15" x14ac:dyDescent="0.2">
      <c r="A112" s="20" t="s">
        <v>394</v>
      </c>
      <c r="B112" s="21">
        <v>261</v>
      </c>
      <c r="C112" s="22">
        <v>26.436782000000001</v>
      </c>
      <c r="D112" s="22">
        <v>46.360152999999997</v>
      </c>
      <c r="E112" s="22">
        <v>6.1302680000000001</v>
      </c>
      <c r="F112" s="22">
        <v>11.111110999999999</v>
      </c>
      <c r="G112" s="22">
        <v>12.260536</v>
      </c>
      <c r="H112" s="22">
        <v>3.065134</v>
      </c>
      <c r="I112" s="22">
        <v>39.463602000000002</v>
      </c>
      <c r="J112" s="22">
        <v>22.605364000000002</v>
      </c>
      <c r="K112" s="22">
        <v>31.417625000000001</v>
      </c>
      <c r="L112" s="22">
        <v>8.8122609999999995</v>
      </c>
      <c r="M112" s="22">
        <v>2.298851</v>
      </c>
      <c r="N112" s="22">
        <v>21.072797000000001</v>
      </c>
      <c r="O112" s="22">
        <v>2.6819920000000002</v>
      </c>
    </row>
    <row r="113" spans="1:15" x14ac:dyDescent="0.2">
      <c r="A113" s="9" t="s">
        <v>395</v>
      </c>
      <c r="B113" s="9"/>
      <c r="C113" s="9"/>
      <c r="D113" s="9"/>
      <c r="E113" s="9"/>
      <c r="F113" s="9"/>
      <c r="G113" s="9"/>
      <c r="H113" s="9"/>
      <c r="I113" s="9"/>
      <c r="J113" s="9"/>
      <c r="K113" s="9"/>
      <c r="L113" s="9"/>
      <c r="M113" s="9"/>
      <c r="N113" s="9"/>
      <c r="O113" s="9"/>
    </row>
    <row r="114" spans="1:15" x14ac:dyDescent="0.2">
      <c r="A114" s="20" t="s">
        <v>396</v>
      </c>
      <c r="B114" s="21">
        <v>329</v>
      </c>
      <c r="C114" s="22">
        <v>32.522796</v>
      </c>
      <c r="D114" s="22">
        <v>42.553190999999998</v>
      </c>
      <c r="E114" s="22">
        <v>6.079027</v>
      </c>
      <c r="F114" s="22">
        <v>16.413374000000001</v>
      </c>
      <c r="G114" s="22">
        <v>11.550152000000001</v>
      </c>
      <c r="H114" s="22">
        <v>5.4711249999999998</v>
      </c>
      <c r="I114" s="22">
        <v>34.346505000000001</v>
      </c>
      <c r="J114" s="22">
        <v>16.109421999999999</v>
      </c>
      <c r="K114" s="22">
        <v>29.483283</v>
      </c>
      <c r="L114" s="22">
        <v>7.5987840000000002</v>
      </c>
      <c r="M114" s="22">
        <v>3.6474160000000002</v>
      </c>
      <c r="N114" s="22">
        <v>21.276596000000001</v>
      </c>
      <c r="O114" s="22">
        <v>1.215805</v>
      </c>
    </row>
    <row r="115" spans="1:15" x14ac:dyDescent="0.2">
      <c r="A115" s="20" t="s">
        <v>397</v>
      </c>
      <c r="B115" s="21">
        <v>828</v>
      </c>
      <c r="C115" s="22">
        <v>44.202899000000002</v>
      </c>
      <c r="D115" s="22">
        <v>46.859903000000003</v>
      </c>
      <c r="E115" s="22">
        <v>5.0724640000000001</v>
      </c>
      <c r="F115" s="22">
        <v>25.603864999999999</v>
      </c>
      <c r="G115" s="22">
        <v>16.78744</v>
      </c>
      <c r="H115" s="22">
        <v>5.5555560000000002</v>
      </c>
      <c r="I115" s="22">
        <v>39.009661999999999</v>
      </c>
      <c r="J115" s="22">
        <v>16.78744</v>
      </c>
      <c r="K115" s="22">
        <v>26.932366999999999</v>
      </c>
      <c r="L115" s="22">
        <v>5.5555560000000002</v>
      </c>
      <c r="M115" s="22">
        <v>2.05314</v>
      </c>
      <c r="N115" s="22">
        <v>18.115942</v>
      </c>
      <c r="O115" s="22">
        <v>1.8115939999999999</v>
      </c>
    </row>
    <row r="116" spans="1:15" x14ac:dyDescent="0.2">
      <c r="A116" s="20" t="s">
        <v>879</v>
      </c>
      <c r="B116" s="21">
        <v>499</v>
      </c>
      <c r="C116" s="22">
        <v>35.871743000000002</v>
      </c>
      <c r="D116" s="22">
        <v>48.096192000000002</v>
      </c>
      <c r="E116" s="22">
        <v>3.4068139999999998</v>
      </c>
      <c r="F116" s="22">
        <v>20.04008</v>
      </c>
      <c r="G116" s="22">
        <v>13.226452999999999</v>
      </c>
      <c r="H116" s="22">
        <v>5.4108219999999996</v>
      </c>
      <c r="I116" s="22">
        <v>31.863727000000001</v>
      </c>
      <c r="J116" s="22">
        <v>32.865730999999997</v>
      </c>
      <c r="K116" s="22">
        <v>23.847695000000002</v>
      </c>
      <c r="L116" s="22">
        <v>5.0100199999999999</v>
      </c>
      <c r="M116" s="22">
        <v>1.6032059999999999</v>
      </c>
      <c r="N116" s="22">
        <v>17.835671000000001</v>
      </c>
      <c r="O116" s="22">
        <v>2.2044090000000001</v>
      </c>
    </row>
    <row r="117" spans="1:15" x14ac:dyDescent="0.2">
      <c r="A117" s="20" t="s">
        <v>398</v>
      </c>
      <c r="B117" s="21">
        <v>468</v>
      </c>
      <c r="C117" s="22">
        <v>30.982906</v>
      </c>
      <c r="D117" s="22">
        <v>46.153846000000001</v>
      </c>
      <c r="E117" s="22">
        <v>5.9829059999999998</v>
      </c>
      <c r="F117" s="22">
        <v>17.735043000000001</v>
      </c>
      <c r="G117" s="22">
        <v>10.256410000000001</v>
      </c>
      <c r="H117" s="22">
        <v>6.1965810000000001</v>
      </c>
      <c r="I117" s="22">
        <v>38.247863000000002</v>
      </c>
      <c r="J117" s="22">
        <v>15.17094</v>
      </c>
      <c r="K117" s="22">
        <v>24.358974</v>
      </c>
      <c r="L117" s="22">
        <v>5.5555560000000002</v>
      </c>
      <c r="M117" s="22">
        <v>1.068376</v>
      </c>
      <c r="N117" s="22">
        <v>23.290597999999999</v>
      </c>
      <c r="O117" s="22">
        <v>1.068376</v>
      </c>
    </row>
    <row r="118" spans="1:15" x14ac:dyDescent="0.2">
      <c r="A118" s="20" t="s">
        <v>399</v>
      </c>
      <c r="B118" s="21">
        <v>257</v>
      </c>
      <c r="C118" s="22">
        <v>23.346304</v>
      </c>
      <c r="D118" s="22">
        <v>43.190660999999999</v>
      </c>
      <c r="E118" s="22">
        <v>1.5564199999999999</v>
      </c>
      <c r="F118" s="22">
        <v>12.840467</v>
      </c>
      <c r="G118" s="22">
        <v>11.284046999999999</v>
      </c>
      <c r="H118" s="22">
        <v>3.5019459999999998</v>
      </c>
      <c r="I118" s="22">
        <v>43.190660999999999</v>
      </c>
      <c r="J118" s="22">
        <v>16.342411999999999</v>
      </c>
      <c r="K118" s="22">
        <v>24.902723999999999</v>
      </c>
      <c r="L118" s="22">
        <v>3.891051</v>
      </c>
      <c r="M118" s="22">
        <v>1.5564199999999999</v>
      </c>
      <c r="N118" s="22">
        <v>26.070039000000001</v>
      </c>
      <c r="O118" s="22">
        <v>4.2801559999999998</v>
      </c>
    </row>
    <row r="119" spans="1:15" x14ac:dyDescent="0.2">
      <c r="A119" s="20" t="s">
        <v>400</v>
      </c>
      <c r="B119" s="21">
        <v>296</v>
      </c>
      <c r="C119" s="22">
        <v>20.945945999999999</v>
      </c>
      <c r="D119" s="22">
        <v>34.797297</v>
      </c>
      <c r="E119" s="22">
        <v>4.0540539999999998</v>
      </c>
      <c r="F119" s="22">
        <v>10.472973</v>
      </c>
      <c r="G119" s="22">
        <v>10.472973</v>
      </c>
      <c r="H119" s="22">
        <v>5.0675679999999996</v>
      </c>
      <c r="I119" s="22">
        <v>34.121622000000002</v>
      </c>
      <c r="J119" s="22">
        <v>14.864865</v>
      </c>
      <c r="K119" s="22">
        <v>26.351351000000001</v>
      </c>
      <c r="L119" s="22">
        <v>6.0810810000000002</v>
      </c>
      <c r="M119" s="22">
        <v>2.364865</v>
      </c>
      <c r="N119" s="22">
        <v>28.716215999999999</v>
      </c>
      <c r="O119" s="22">
        <v>2.364865</v>
      </c>
    </row>
    <row r="120" spans="1:15" x14ac:dyDescent="0.2">
      <c r="A120" s="9" t="s">
        <v>401</v>
      </c>
      <c r="B120" s="9"/>
      <c r="C120" s="9"/>
      <c r="D120" s="9"/>
      <c r="E120" s="9"/>
      <c r="F120" s="9"/>
      <c r="G120" s="9"/>
      <c r="H120" s="9"/>
      <c r="I120" s="9"/>
      <c r="J120" s="9"/>
      <c r="K120" s="9"/>
      <c r="L120" s="9"/>
      <c r="M120" s="9"/>
      <c r="N120" s="9"/>
      <c r="O120" s="9"/>
    </row>
    <row r="121" spans="1:15" x14ac:dyDescent="0.2">
      <c r="A121" s="20" t="s">
        <v>878</v>
      </c>
      <c r="B121" s="21">
        <v>116</v>
      </c>
      <c r="C121" s="22">
        <v>31.896552</v>
      </c>
      <c r="D121" s="22">
        <v>47.413792999999998</v>
      </c>
      <c r="E121" s="22">
        <v>5.1724139999999998</v>
      </c>
      <c r="F121" s="22">
        <v>17.241378999999998</v>
      </c>
      <c r="G121" s="22">
        <v>8.6206899999999997</v>
      </c>
      <c r="H121" s="22">
        <v>3.4482759999999999</v>
      </c>
      <c r="I121" s="22">
        <v>36.206896999999998</v>
      </c>
      <c r="J121" s="22">
        <v>5.1724139999999998</v>
      </c>
      <c r="K121" s="22">
        <v>22.413792999999998</v>
      </c>
      <c r="L121" s="22">
        <v>6.0344829999999998</v>
      </c>
      <c r="M121" s="22">
        <v>3.4482759999999999</v>
      </c>
      <c r="N121" s="22">
        <v>25.862069000000002</v>
      </c>
      <c r="O121" s="22">
        <v>0</v>
      </c>
    </row>
    <row r="122" spans="1:15" x14ac:dyDescent="0.2">
      <c r="A122" s="20" t="s">
        <v>402</v>
      </c>
      <c r="B122" s="21">
        <v>213</v>
      </c>
      <c r="C122" s="22">
        <v>32.863849999999999</v>
      </c>
      <c r="D122" s="22">
        <v>39.906103000000002</v>
      </c>
      <c r="E122" s="22">
        <v>6.5727700000000002</v>
      </c>
      <c r="F122" s="22">
        <v>15.962441</v>
      </c>
      <c r="G122" s="22">
        <v>13.14554</v>
      </c>
      <c r="H122" s="22">
        <v>6.5727700000000002</v>
      </c>
      <c r="I122" s="22">
        <v>33.333333000000003</v>
      </c>
      <c r="J122" s="22">
        <v>22.065728</v>
      </c>
      <c r="K122" s="22">
        <v>33.333333000000003</v>
      </c>
      <c r="L122" s="22">
        <v>8.450704</v>
      </c>
      <c r="M122" s="22">
        <v>3.7558690000000001</v>
      </c>
      <c r="N122" s="22">
        <v>18.779343000000001</v>
      </c>
      <c r="O122" s="22">
        <v>1.877934</v>
      </c>
    </row>
    <row r="123" spans="1:15" x14ac:dyDescent="0.2">
      <c r="A123" s="20" t="s">
        <v>397</v>
      </c>
      <c r="B123" s="21">
        <v>828</v>
      </c>
      <c r="C123" s="22">
        <v>44.202899000000002</v>
      </c>
      <c r="D123" s="22">
        <v>46.859903000000003</v>
      </c>
      <c r="E123" s="22">
        <v>5.0724640000000001</v>
      </c>
      <c r="F123" s="22">
        <v>25.603864999999999</v>
      </c>
      <c r="G123" s="22">
        <v>16.78744</v>
      </c>
      <c r="H123" s="22">
        <v>5.5555560000000002</v>
      </c>
      <c r="I123" s="22">
        <v>39.009661999999999</v>
      </c>
      <c r="J123" s="22">
        <v>16.78744</v>
      </c>
      <c r="K123" s="22">
        <v>26.932366999999999</v>
      </c>
      <c r="L123" s="22">
        <v>5.5555560000000002</v>
      </c>
      <c r="M123" s="22">
        <v>2.05314</v>
      </c>
      <c r="N123" s="22">
        <v>18.115942</v>
      </c>
      <c r="O123" s="22">
        <v>1.8115939999999999</v>
      </c>
    </row>
    <row r="124" spans="1:15" x14ac:dyDescent="0.2">
      <c r="A124" s="20" t="s">
        <v>403</v>
      </c>
      <c r="B124" s="21">
        <v>133</v>
      </c>
      <c r="C124" s="22">
        <v>27.067668999999999</v>
      </c>
      <c r="D124" s="22">
        <v>51.879699000000002</v>
      </c>
      <c r="E124" s="22">
        <v>3.759398</v>
      </c>
      <c r="F124" s="22">
        <v>15.789474</v>
      </c>
      <c r="G124" s="22">
        <v>12.781955</v>
      </c>
      <c r="H124" s="22">
        <v>1.5037590000000001</v>
      </c>
      <c r="I124" s="22">
        <v>29.323308000000001</v>
      </c>
      <c r="J124" s="22">
        <v>25.56391</v>
      </c>
      <c r="K124" s="22">
        <v>20.300751999999999</v>
      </c>
      <c r="L124" s="22">
        <v>5.2631579999999998</v>
      </c>
      <c r="M124" s="22">
        <v>2.2556389999999999</v>
      </c>
      <c r="N124" s="22">
        <v>21.052631999999999</v>
      </c>
      <c r="O124" s="22">
        <v>0</v>
      </c>
    </row>
    <row r="125" spans="1:15" x14ac:dyDescent="0.2">
      <c r="A125" s="20" t="s">
        <v>404</v>
      </c>
      <c r="B125" s="21">
        <v>120</v>
      </c>
      <c r="C125" s="22">
        <v>29.166667</v>
      </c>
      <c r="D125" s="22">
        <v>45.833333000000003</v>
      </c>
      <c r="E125" s="22">
        <v>1.6666669999999999</v>
      </c>
      <c r="F125" s="22">
        <v>20</v>
      </c>
      <c r="G125" s="22">
        <v>10</v>
      </c>
      <c r="H125" s="22">
        <v>5.8333329999999997</v>
      </c>
      <c r="I125" s="22">
        <v>41.666666999999997</v>
      </c>
      <c r="J125" s="22">
        <v>41.666666999999997</v>
      </c>
      <c r="K125" s="22">
        <v>21.666667</v>
      </c>
      <c r="L125" s="22">
        <v>5.8333329999999997</v>
      </c>
      <c r="M125" s="22">
        <v>0.83333299999999999</v>
      </c>
      <c r="N125" s="22">
        <v>11.666667</v>
      </c>
      <c r="O125" s="22">
        <v>4.1666670000000003</v>
      </c>
    </row>
    <row r="126" spans="1:15" x14ac:dyDescent="0.2">
      <c r="A126" s="20" t="s">
        <v>405</v>
      </c>
      <c r="B126" s="21">
        <v>246</v>
      </c>
      <c r="C126" s="22">
        <v>43.902439000000001</v>
      </c>
      <c r="D126" s="22">
        <v>47.154471999999998</v>
      </c>
      <c r="E126" s="22">
        <v>4.0650409999999999</v>
      </c>
      <c r="F126" s="22">
        <v>22.357724000000001</v>
      </c>
      <c r="G126" s="22">
        <v>15.040649999999999</v>
      </c>
      <c r="H126" s="22">
        <v>7.3170729999999997</v>
      </c>
      <c r="I126" s="22">
        <v>28.455285</v>
      </c>
      <c r="J126" s="22">
        <v>32.520325</v>
      </c>
      <c r="K126" s="22">
        <v>26.829267999999999</v>
      </c>
      <c r="L126" s="22">
        <v>4.4715449999999999</v>
      </c>
      <c r="M126" s="22">
        <v>1.6260159999999999</v>
      </c>
      <c r="N126" s="22">
        <v>19.105691</v>
      </c>
      <c r="O126" s="22">
        <v>2.4390239999999999</v>
      </c>
    </row>
    <row r="127" spans="1:15" x14ac:dyDescent="0.2">
      <c r="A127" s="20" t="s">
        <v>398</v>
      </c>
      <c r="B127" s="21">
        <v>468</v>
      </c>
      <c r="C127" s="22">
        <v>30.982906</v>
      </c>
      <c r="D127" s="22">
        <v>46.153846000000001</v>
      </c>
      <c r="E127" s="22">
        <v>5.9829059999999998</v>
      </c>
      <c r="F127" s="22">
        <v>17.735043000000001</v>
      </c>
      <c r="G127" s="22">
        <v>10.256410000000001</v>
      </c>
      <c r="H127" s="22">
        <v>6.1965810000000001</v>
      </c>
      <c r="I127" s="22">
        <v>38.247863000000002</v>
      </c>
      <c r="J127" s="22">
        <v>15.17094</v>
      </c>
      <c r="K127" s="22">
        <v>24.358974</v>
      </c>
      <c r="L127" s="22">
        <v>5.5555560000000002</v>
      </c>
      <c r="M127" s="22">
        <v>1.068376</v>
      </c>
      <c r="N127" s="22">
        <v>23.290597999999999</v>
      </c>
      <c r="O127" s="22">
        <v>1.068376</v>
      </c>
    </row>
    <row r="128" spans="1:15" x14ac:dyDescent="0.2">
      <c r="A128" s="20" t="s">
        <v>406</v>
      </c>
      <c r="B128" s="21">
        <v>180</v>
      </c>
      <c r="C128" s="22">
        <v>20</v>
      </c>
      <c r="D128" s="22">
        <v>40</v>
      </c>
      <c r="E128" s="22">
        <v>1.6666669999999999</v>
      </c>
      <c r="F128" s="22">
        <v>7.7777779999999996</v>
      </c>
      <c r="G128" s="22">
        <v>11.111110999999999</v>
      </c>
      <c r="H128" s="22">
        <v>3.3333330000000001</v>
      </c>
      <c r="I128" s="22">
        <v>43.888888999999999</v>
      </c>
      <c r="J128" s="22">
        <v>13.333333</v>
      </c>
      <c r="K128" s="22">
        <v>21.666667</v>
      </c>
      <c r="L128" s="22">
        <v>3.8888889999999998</v>
      </c>
      <c r="M128" s="22">
        <v>1.6666669999999999</v>
      </c>
      <c r="N128" s="22">
        <v>28.888888999999999</v>
      </c>
      <c r="O128" s="22">
        <v>3.3333330000000001</v>
      </c>
    </row>
    <row r="129" spans="1:15" x14ac:dyDescent="0.2">
      <c r="A129" s="20" t="s">
        <v>407</v>
      </c>
      <c r="B129" s="21">
        <v>77</v>
      </c>
      <c r="C129" s="22">
        <v>31.168831000000001</v>
      </c>
      <c r="D129" s="22">
        <v>50.649351000000003</v>
      </c>
      <c r="E129" s="22">
        <v>1.2987010000000001</v>
      </c>
      <c r="F129" s="22">
        <v>24.675325000000001</v>
      </c>
      <c r="G129" s="22">
        <v>11.688312</v>
      </c>
      <c r="H129" s="22">
        <v>3.8961039999999998</v>
      </c>
      <c r="I129" s="22">
        <v>41.558441999999999</v>
      </c>
      <c r="J129" s="22">
        <v>23.376622999999999</v>
      </c>
      <c r="K129" s="22">
        <v>32.467531999999999</v>
      </c>
      <c r="L129" s="22">
        <v>3.8961039999999998</v>
      </c>
      <c r="M129" s="22">
        <v>1.2987010000000001</v>
      </c>
      <c r="N129" s="22">
        <v>19.480519000000001</v>
      </c>
      <c r="O129" s="22">
        <v>6.493506</v>
      </c>
    </row>
    <row r="130" spans="1:15" x14ac:dyDescent="0.2">
      <c r="A130" s="33" t="s">
        <v>400</v>
      </c>
      <c r="B130" s="34">
        <v>296</v>
      </c>
      <c r="C130" s="35">
        <v>20.945945999999999</v>
      </c>
      <c r="D130" s="35">
        <v>34.797297</v>
      </c>
      <c r="E130" s="35">
        <v>4.0540539999999998</v>
      </c>
      <c r="F130" s="35">
        <v>10.472973</v>
      </c>
      <c r="G130" s="35">
        <v>10.472973</v>
      </c>
      <c r="H130" s="35">
        <v>5.0675679999999996</v>
      </c>
      <c r="I130" s="35">
        <v>34.121622000000002</v>
      </c>
      <c r="J130" s="35">
        <v>14.864865</v>
      </c>
      <c r="K130" s="35">
        <v>26.351351000000001</v>
      </c>
      <c r="L130" s="35">
        <v>6.0810810000000002</v>
      </c>
      <c r="M130" s="35">
        <v>2.364865</v>
      </c>
      <c r="N130" s="35">
        <v>28.716215999999999</v>
      </c>
      <c r="O130" s="35">
        <v>2.364865</v>
      </c>
    </row>
  </sheetData>
  <phoneticPr fontId="2"/>
  <pageMargins left="0.75" right="0.75" top="1" bottom="1" header="0.5" footer="0.5"/>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D0328-3955-494C-8CF9-098499AB491D}">
  <dimension ref="A1:L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2" x14ac:dyDescent="0.2">
      <c r="A1" s="11" t="s">
        <v>3</v>
      </c>
      <c r="B1" s="7"/>
    </row>
    <row r="2" spans="1:12" x14ac:dyDescent="0.2">
      <c r="A2" s="15" t="str">
        <f xml:space="preserve"> HYPERLINK("#'目次'!B43","[37]")</f>
        <v>[37]</v>
      </c>
      <c r="B2" s="23" t="s">
        <v>334</v>
      </c>
    </row>
    <row r="3" spans="1:12" x14ac:dyDescent="0.2">
      <c r="A3" s="7" t="s">
        <v>3</v>
      </c>
      <c r="B3" s="8" t="s">
        <v>51</v>
      </c>
    </row>
    <row r="4" spans="1:12" x14ac:dyDescent="0.2">
      <c r="A4" s="7" t="s">
        <v>3</v>
      </c>
      <c r="B4" s="8" t="s">
        <v>50</v>
      </c>
    </row>
    <row r="5" spans="1:12" s="18" customFormat="1" ht="88.2" x14ac:dyDescent="0.2">
      <c r="A5" s="16" t="s">
        <v>3</v>
      </c>
      <c r="B5" s="17" t="s">
        <v>335</v>
      </c>
      <c r="C5" s="17" t="s">
        <v>232</v>
      </c>
      <c r="D5" s="17" t="s">
        <v>233</v>
      </c>
      <c r="E5" s="17" t="s">
        <v>234</v>
      </c>
      <c r="F5" s="17" t="s">
        <v>235</v>
      </c>
      <c r="G5" s="17" t="s">
        <v>236</v>
      </c>
      <c r="H5" s="17" t="s">
        <v>237</v>
      </c>
      <c r="I5" s="17" t="s">
        <v>238</v>
      </c>
      <c r="J5" s="17" t="s">
        <v>239</v>
      </c>
      <c r="K5" s="17" t="s">
        <v>387</v>
      </c>
      <c r="L5" s="17" t="s">
        <v>366</v>
      </c>
    </row>
    <row r="6" spans="1:12" x14ac:dyDescent="0.2">
      <c r="A6" s="19" t="s">
        <v>338</v>
      </c>
      <c r="B6" s="10">
        <v>2677</v>
      </c>
      <c r="C6" s="13">
        <v>8.2928650000000008</v>
      </c>
      <c r="D6" s="13">
        <v>44.490101000000003</v>
      </c>
      <c r="E6" s="13">
        <v>15.651849</v>
      </c>
      <c r="F6" s="13">
        <v>8.1434440000000006</v>
      </c>
      <c r="G6" s="13">
        <v>20.993649999999999</v>
      </c>
      <c r="H6" s="13">
        <v>11.542771999999999</v>
      </c>
      <c r="I6" s="13">
        <v>3.847591</v>
      </c>
      <c r="J6" s="13">
        <v>6.3130369999999996</v>
      </c>
      <c r="K6" s="13">
        <v>6.0889049999999996</v>
      </c>
      <c r="L6" s="13">
        <v>7.5831150000000003</v>
      </c>
    </row>
    <row r="7" spans="1:12" x14ac:dyDescent="0.2">
      <c r="A7" s="9" t="s">
        <v>339</v>
      </c>
      <c r="B7" s="9"/>
      <c r="C7" s="9"/>
      <c r="D7" s="9"/>
      <c r="E7" s="9"/>
      <c r="F7" s="9"/>
      <c r="G7" s="9"/>
      <c r="H7" s="9"/>
      <c r="I7" s="9"/>
      <c r="J7" s="9"/>
      <c r="K7" s="9"/>
      <c r="L7" s="9"/>
    </row>
    <row r="8" spans="1:12" x14ac:dyDescent="0.2">
      <c r="A8" s="20" t="s">
        <v>340</v>
      </c>
      <c r="B8" s="21">
        <v>1277</v>
      </c>
      <c r="C8" s="22">
        <v>8.144088</v>
      </c>
      <c r="D8" s="22">
        <v>47.61159</v>
      </c>
      <c r="E8" s="22">
        <v>16.601410000000001</v>
      </c>
      <c r="F8" s="22">
        <v>8.3007050000000007</v>
      </c>
      <c r="G8" s="22">
        <v>17.462803000000001</v>
      </c>
      <c r="H8" s="22">
        <v>10.571652</v>
      </c>
      <c r="I8" s="22">
        <v>3.5238839999999998</v>
      </c>
      <c r="J8" s="22">
        <v>7.439311</v>
      </c>
      <c r="K8" s="22">
        <v>5.9514490000000002</v>
      </c>
      <c r="L8" s="22">
        <v>7.2043850000000003</v>
      </c>
    </row>
    <row r="9" spans="1:12" x14ac:dyDescent="0.2">
      <c r="A9" s="20" t="s">
        <v>341</v>
      </c>
      <c r="B9" s="21">
        <v>1400</v>
      </c>
      <c r="C9" s="22">
        <v>8.4285709999999998</v>
      </c>
      <c r="D9" s="22">
        <v>41.642856999999999</v>
      </c>
      <c r="E9" s="22">
        <v>14.785714</v>
      </c>
      <c r="F9" s="22">
        <v>8</v>
      </c>
      <c r="G9" s="22">
        <v>24.214286000000001</v>
      </c>
      <c r="H9" s="22">
        <v>12.428571</v>
      </c>
      <c r="I9" s="22">
        <v>4.1428570000000002</v>
      </c>
      <c r="J9" s="22">
        <v>5.2857139999999996</v>
      </c>
      <c r="K9" s="22">
        <v>6.2142860000000004</v>
      </c>
      <c r="L9" s="22">
        <v>7.9285709999999998</v>
      </c>
    </row>
    <row r="10" spans="1:12" x14ac:dyDescent="0.2">
      <c r="A10" s="9" t="s">
        <v>342</v>
      </c>
      <c r="B10" s="9"/>
      <c r="C10" s="9"/>
      <c r="D10" s="9"/>
      <c r="E10" s="9"/>
      <c r="F10" s="9"/>
      <c r="G10" s="9"/>
      <c r="H10" s="9"/>
      <c r="I10" s="9"/>
      <c r="J10" s="9"/>
      <c r="K10" s="9"/>
      <c r="L10" s="9"/>
    </row>
    <row r="11" spans="1:12" x14ac:dyDescent="0.2">
      <c r="A11" s="20" t="s">
        <v>343</v>
      </c>
      <c r="B11" s="21">
        <v>610</v>
      </c>
      <c r="C11" s="22">
        <v>7.5409839999999999</v>
      </c>
      <c r="D11" s="22">
        <v>37.868851999999997</v>
      </c>
      <c r="E11" s="22">
        <v>22.95082</v>
      </c>
      <c r="F11" s="22">
        <v>12.95082</v>
      </c>
      <c r="G11" s="22">
        <v>25.409835999999999</v>
      </c>
      <c r="H11" s="22">
        <v>13.770492000000001</v>
      </c>
      <c r="I11" s="22">
        <v>4.0983609999999997</v>
      </c>
      <c r="J11" s="22">
        <v>5.2459020000000001</v>
      </c>
      <c r="K11" s="22">
        <v>4.5901639999999997</v>
      </c>
      <c r="L11" s="22">
        <v>4.9180330000000003</v>
      </c>
    </row>
    <row r="12" spans="1:12" x14ac:dyDescent="0.2">
      <c r="A12" s="20" t="s">
        <v>344</v>
      </c>
      <c r="B12" s="21">
        <v>755</v>
      </c>
      <c r="C12" s="22">
        <v>7.9470200000000002</v>
      </c>
      <c r="D12" s="22">
        <v>45.298012999999997</v>
      </c>
      <c r="E12" s="22">
        <v>17.218543</v>
      </c>
      <c r="F12" s="22">
        <v>8.0794700000000006</v>
      </c>
      <c r="G12" s="22">
        <v>18.543046</v>
      </c>
      <c r="H12" s="22">
        <v>10.463576</v>
      </c>
      <c r="I12" s="22">
        <v>2.516556</v>
      </c>
      <c r="J12" s="22">
        <v>5.0331130000000002</v>
      </c>
      <c r="K12" s="22">
        <v>7.1523180000000002</v>
      </c>
      <c r="L12" s="22">
        <v>6.7549669999999997</v>
      </c>
    </row>
    <row r="13" spans="1:12" x14ac:dyDescent="0.2">
      <c r="A13" s="20" t="s">
        <v>345</v>
      </c>
      <c r="B13" s="21">
        <v>601</v>
      </c>
      <c r="C13" s="22">
        <v>8.8186359999999997</v>
      </c>
      <c r="D13" s="22">
        <v>47.587353999999998</v>
      </c>
      <c r="E13" s="22">
        <v>13.477537</v>
      </c>
      <c r="F13" s="22">
        <v>5.1580700000000004</v>
      </c>
      <c r="G13" s="22">
        <v>20.133111</v>
      </c>
      <c r="H13" s="22">
        <v>10.648918</v>
      </c>
      <c r="I13" s="22">
        <v>3.1613980000000002</v>
      </c>
      <c r="J13" s="22">
        <v>6.988353</v>
      </c>
      <c r="K13" s="22">
        <v>5.1580700000000004</v>
      </c>
      <c r="L13" s="22">
        <v>8.3194680000000005</v>
      </c>
    </row>
    <row r="14" spans="1:12" x14ac:dyDescent="0.2">
      <c r="A14" s="20" t="s">
        <v>346</v>
      </c>
      <c r="B14" s="21">
        <v>425</v>
      </c>
      <c r="C14" s="22">
        <v>8.4705879999999993</v>
      </c>
      <c r="D14" s="22">
        <v>47.294117999999997</v>
      </c>
      <c r="E14" s="22">
        <v>10.117647</v>
      </c>
      <c r="F14" s="22">
        <v>6.5882350000000001</v>
      </c>
      <c r="G14" s="22">
        <v>19.058824000000001</v>
      </c>
      <c r="H14" s="22">
        <v>9.4117650000000008</v>
      </c>
      <c r="I14" s="22">
        <v>7.2941180000000001</v>
      </c>
      <c r="J14" s="22">
        <v>7.2941180000000001</v>
      </c>
      <c r="K14" s="22">
        <v>6.5882350000000001</v>
      </c>
      <c r="L14" s="22">
        <v>11.529412000000001</v>
      </c>
    </row>
    <row r="15" spans="1:12" x14ac:dyDescent="0.2">
      <c r="A15" s="20" t="s">
        <v>347</v>
      </c>
      <c r="B15" s="21">
        <v>217</v>
      </c>
      <c r="C15" s="22">
        <v>10.138249</v>
      </c>
      <c r="D15" s="22">
        <v>47.004607999999998</v>
      </c>
      <c r="E15" s="22">
        <v>8.2949310000000001</v>
      </c>
      <c r="F15" s="22">
        <v>7.8341010000000004</v>
      </c>
      <c r="G15" s="22">
        <v>21.198156999999998</v>
      </c>
      <c r="H15" s="22">
        <v>15.207373</v>
      </c>
      <c r="I15" s="22">
        <v>2.3041469999999999</v>
      </c>
      <c r="J15" s="22">
        <v>9.2165900000000001</v>
      </c>
      <c r="K15" s="22">
        <v>7.8341010000000004</v>
      </c>
      <c r="L15" s="22">
        <v>8.2949310000000001</v>
      </c>
    </row>
    <row r="16" spans="1:12" x14ac:dyDescent="0.2">
      <c r="A16" s="20" t="s">
        <v>348</v>
      </c>
      <c r="B16" s="21">
        <v>56</v>
      </c>
      <c r="C16" s="22">
        <v>8.9285709999999998</v>
      </c>
      <c r="D16" s="22">
        <v>41.071429000000002</v>
      </c>
      <c r="E16" s="22">
        <v>10.714286</v>
      </c>
      <c r="F16" s="22">
        <v>3.5714290000000002</v>
      </c>
      <c r="G16" s="22">
        <v>25</v>
      </c>
      <c r="H16" s="22">
        <v>14.285714</v>
      </c>
      <c r="I16" s="22">
        <v>7.1428570000000002</v>
      </c>
      <c r="J16" s="22">
        <v>8.9285709999999998</v>
      </c>
      <c r="K16" s="22">
        <v>5.3571429999999998</v>
      </c>
      <c r="L16" s="22">
        <v>7.1428570000000002</v>
      </c>
    </row>
    <row r="17" spans="1:12" x14ac:dyDescent="0.2">
      <c r="A17" s="20" t="s">
        <v>349</v>
      </c>
      <c r="B17" s="21">
        <v>13</v>
      </c>
      <c r="C17" s="22">
        <v>0</v>
      </c>
      <c r="D17" s="22">
        <v>46.153846000000001</v>
      </c>
      <c r="E17" s="22">
        <v>7.6923079999999997</v>
      </c>
      <c r="F17" s="22">
        <v>0</v>
      </c>
      <c r="G17" s="22">
        <v>38.461537999999997</v>
      </c>
      <c r="H17" s="22">
        <v>7.6923079999999997</v>
      </c>
      <c r="I17" s="22">
        <v>0</v>
      </c>
      <c r="J17" s="22">
        <v>7.6923079999999997</v>
      </c>
      <c r="K17" s="22">
        <v>15.384615</v>
      </c>
      <c r="L17" s="22">
        <v>7.6923079999999997</v>
      </c>
    </row>
    <row r="18" spans="1:12" x14ac:dyDescent="0.2">
      <c r="A18" s="20" t="s">
        <v>350</v>
      </c>
      <c r="B18" s="21">
        <v>1365</v>
      </c>
      <c r="C18" s="22">
        <v>7.765568</v>
      </c>
      <c r="D18" s="22">
        <v>41.978022000000003</v>
      </c>
      <c r="E18" s="22">
        <v>19.78022</v>
      </c>
      <c r="F18" s="22">
        <v>10.256410000000001</v>
      </c>
      <c r="G18" s="22">
        <v>21.611722</v>
      </c>
      <c r="H18" s="22">
        <v>11.941392</v>
      </c>
      <c r="I18" s="22">
        <v>3.2234430000000001</v>
      </c>
      <c r="J18" s="22">
        <v>5.1282050000000003</v>
      </c>
      <c r="K18" s="22">
        <v>6.0073259999999999</v>
      </c>
      <c r="L18" s="22">
        <v>5.9340659999999996</v>
      </c>
    </row>
    <row r="19" spans="1:12" x14ac:dyDescent="0.2">
      <c r="A19" s="20" t="s">
        <v>351</v>
      </c>
      <c r="B19" s="21">
        <v>1026</v>
      </c>
      <c r="C19" s="22">
        <v>8.6744640000000004</v>
      </c>
      <c r="D19" s="22">
        <v>47.465887000000002</v>
      </c>
      <c r="E19" s="22">
        <v>12.08577</v>
      </c>
      <c r="F19" s="22">
        <v>5.7504869999999997</v>
      </c>
      <c r="G19" s="22">
        <v>19.688109000000001</v>
      </c>
      <c r="H19" s="22">
        <v>10.136452</v>
      </c>
      <c r="I19" s="22">
        <v>4.8732939999999996</v>
      </c>
      <c r="J19" s="22">
        <v>7.1150099999999998</v>
      </c>
      <c r="K19" s="22">
        <v>5.7504869999999997</v>
      </c>
      <c r="L19" s="22">
        <v>9.6491229999999995</v>
      </c>
    </row>
    <row r="20" spans="1:12" x14ac:dyDescent="0.2">
      <c r="A20" s="20" t="s">
        <v>352</v>
      </c>
      <c r="B20" s="21">
        <v>286</v>
      </c>
      <c r="C20" s="22">
        <v>9.4405590000000004</v>
      </c>
      <c r="D20" s="22">
        <v>45.804195999999997</v>
      </c>
      <c r="E20" s="22">
        <v>8.7412589999999994</v>
      </c>
      <c r="F20" s="22">
        <v>6.643357</v>
      </c>
      <c r="G20" s="22">
        <v>22.727273</v>
      </c>
      <c r="H20" s="22">
        <v>14.685314999999999</v>
      </c>
      <c r="I20" s="22">
        <v>3.1468530000000001</v>
      </c>
      <c r="J20" s="22">
        <v>9.0909089999999999</v>
      </c>
      <c r="K20" s="22">
        <v>7.6923079999999997</v>
      </c>
      <c r="L20" s="22">
        <v>8.0419579999999993</v>
      </c>
    </row>
    <row r="21" spans="1:12" x14ac:dyDescent="0.2">
      <c r="A21" s="20" t="s">
        <v>353</v>
      </c>
      <c r="B21" s="21">
        <v>1312</v>
      </c>
      <c r="C21" s="22">
        <v>8.8414629999999992</v>
      </c>
      <c r="D21" s="22">
        <v>47.103659</v>
      </c>
      <c r="E21" s="22">
        <v>11.356707</v>
      </c>
      <c r="F21" s="22">
        <v>5.9451219999999996</v>
      </c>
      <c r="G21" s="22">
        <v>20.35061</v>
      </c>
      <c r="H21" s="22">
        <v>11.128049000000001</v>
      </c>
      <c r="I21" s="22">
        <v>4.4969510000000001</v>
      </c>
      <c r="J21" s="22">
        <v>7.5457320000000001</v>
      </c>
      <c r="K21" s="22">
        <v>6.1737799999999998</v>
      </c>
      <c r="L21" s="22">
        <v>9.2987800000000007</v>
      </c>
    </row>
    <row r="22" spans="1:12" x14ac:dyDescent="0.2">
      <c r="A22" s="9" t="s">
        <v>354</v>
      </c>
      <c r="B22" s="10">
        <v>298</v>
      </c>
      <c r="C22" s="13">
        <v>5.0335570000000001</v>
      </c>
      <c r="D22" s="13">
        <v>41.275168000000001</v>
      </c>
      <c r="E22" s="13">
        <v>25.503356</v>
      </c>
      <c r="F22" s="13">
        <v>11.409395999999999</v>
      </c>
      <c r="G22" s="13">
        <v>19.463087000000002</v>
      </c>
      <c r="H22" s="13">
        <v>12.751678</v>
      </c>
      <c r="I22" s="13">
        <v>3.3557049999999999</v>
      </c>
      <c r="J22" s="13">
        <v>5.3691279999999999</v>
      </c>
      <c r="K22" s="13">
        <v>5.0335570000000001</v>
      </c>
      <c r="L22" s="13">
        <v>6.0402680000000002</v>
      </c>
    </row>
    <row r="23" spans="1:12" x14ac:dyDescent="0.2">
      <c r="A23" s="20" t="s">
        <v>344</v>
      </c>
      <c r="B23" s="21">
        <v>388</v>
      </c>
      <c r="C23" s="22">
        <v>7.9896909999999997</v>
      </c>
      <c r="D23" s="22">
        <v>49.226804000000001</v>
      </c>
      <c r="E23" s="22">
        <v>16.237113000000001</v>
      </c>
      <c r="F23" s="22">
        <v>9.0206189999999999</v>
      </c>
      <c r="G23" s="22">
        <v>16.237113000000001</v>
      </c>
      <c r="H23" s="22">
        <v>10.309278000000001</v>
      </c>
      <c r="I23" s="22">
        <v>3.092784</v>
      </c>
      <c r="J23" s="22">
        <v>5.927835</v>
      </c>
      <c r="K23" s="22">
        <v>7.2164950000000001</v>
      </c>
      <c r="L23" s="22">
        <v>5.927835</v>
      </c>
    </row>
    <row r="24" spans="1:12" x14ac:dyDescent="0.2">
      <c r="A24" s="20" t="s">
        <v>345</v>
      </c>
      <c r="B24" s="21">
        <v>299</v>
      </c>
      <c r="C24" s="22">
        <v>8.6956520000000008</v>
      </c>
      <c r="D24" s="22">
        <v>49.832776000000003</v>
      </c>
      <c r="E24" s="22">
        <v>15.719063999999999</v>
      </c>
      <c r="F24" s="22">
        <v>6.0200670000000001</v>
      </c>
      <c r="G24" s="22">
        <v>17.056856</v>
      </c>
      <c r="H24" s="22">
        <v>9.3645479999999992</v>
      </c>
      <c r="I24" s="22">
        <v>1.337793</v>
      </c>
      <c r="J24" s="22">
        <v>9.0300999999999991</v>
      </c>
      <c r="K24" s="22">
        <v>5.0167219999999997</v>
      </c>
      <c r="L24" s="22">
        <v>8.0267560000000007</v>
      </c>
    </row>
    <row r="25" spans="1:12" x14ac:dyDescent="0.2">
      <c r="A25" s="20" t="s">
        <v>346</v>
      </c>
      <c r="B25" s="21">
        <v>192</v>
      </c>
      <c r="C25" s="22">
        <v>10.416667</v>
      </c>
      <c r="D25" s="22">
        <v>52.083333000000003</v>
      </c>
      <c r="E25" s="22">
        <v>7.8125</v>
      </c>
      <c r="F25" s="22">
        <v>6.7708329999999997</v>
      </c>
      <c r="G25" s="22">
        <v>17.1875</v>
      </c>
      <c r="H25" s="22">
        <v>6.7708329999999997</v>
      </c>
      <c r="I25" s="22">
        <v>7.8125</v>
      </c>
      <c r="J25" s="22">
        <v>8.8541670000000003</v>
      </c>
      <c r="K25" s="22">
        <v>7.2916670000000003</v>
      </c>
      <c r="L25" s="22">
        <v>8.3333329999999997</v>
      </c>
    </row>
    <row r="26" spans="1:12" x14ac:dyDescent="0.2">
      <c r="A26" s="20" t="s">
        <v>347</v>
      </c>
      <c r="B26" s="21">
        <v>77</v>
      </c>
      <c r="C26" s="22">
        <v>15.584415999999999</v>
      </c>
      <c r="D26" s="22">
        <v>48.051948000000003</v>
      </c>
      <c r="E26" s="22">
        <v>9.0909089999999999</v>
      </c>
      <c r="F26" s="22">
        <v>6.493506</v>
      </c>
      <c r="G26" s="22">
        <v>14.285714</v>
      </c>
      <c r="H26" s="22">
        <v>15.584415999999999</v>
      </c>
      <c r="I26" s="22">
        <v>2.5974029999999999</v>
      </c>
      <c r="J26" s="22">
        <v>14.285714</v>
      </c>
      <c r="K26" s="22">
        <v>2.5974029999999999</v>
      </c>
      <c r="L26" s="22">
        <v>10.389609999999999</v>
      </c>
    </row>
    <row r="27" spans="1:12" x14ac:dyDescent="0.2">
      <c r="A27" s="20" t="s">
        <v>348</v>
      </c>
      <c r="B27" s="21">
        <v>19</v>
      </c>
      <c r="C27" s="22">
        <v>0</v>
      </c>
      <c r="D27" s="22">
        <v>36.842104999999997</v>
      </c>
      <c r="E27" s="22">
        <v>21.052631999999999</v>
      </c>
      <c r="F27" s="22">
        <v>5.2631579999999998</v>
      </c>
      <c r="G27" s="22">
        <v>26.315788999999999</v>
      </c>
      <c r="H27" s="22">
        <v>21.052631999999999</v>
      </c>
      <c r="I27" s="22">
        <v>10.526316</v>
      </c>
      <c r="J27" s="22">
        <v>5.2631579999999998</v>
      </c>
      <c r="K27" s="22">
        <v>10.526316</v>
      </c>
      <c r="L27" s="22">
        <v>10.526316</v>
      </c>
    </row>
    <row r="28" spans="1:12" x14ac:dyDescent="0.2">
      <c r="A28" s="20" t="s">
        <v>349</v>
      </c>
      <c r="B28" s="21">
        <v>4</v>
      </c>
      <c r="C28" s="22">
        <v>0</v>
      </c>
      <c r="D28" s="22">
        <v>25</v>
      </c>
      <c r="E28" s="22">
        <v>0</v>
      </c>
      <c r="F28" s="22">
        <v>0</v>
      </c>
      <c r="G28" s="22">
        <v>50</v>
      </c>
      <c r="H28" s="22">
        <v>0</v>
      </c>
      <c r="I28" s="22">
        <v>0</v>
      </c>
      <c r="J28" s="22">
        <v>0</v>
      </c>
      <c r="K28" s="22">
        <v>0</v>
      </c>
      <c r="L28" s="22">
        <v>25</v>
      </c>
    </row>
    <row r="29" spans="1:12" x14ac:dyDescent="0.2">
      <c r="A29" s="20" t="s">
        <v>350</v>
      </c>
      <c r="B29" s="21">
        <v>686</v>
      </c>
      <c r="C29" s="22">
        <v>6.7055389999999999</v>
      </c>
      <c r="D29" s="22">
        <v>45.772595000000003</v>
      </c>
      <c r="E29" s="22">
        <v>20.262391000000001</v>
      </c>
      <c r="F29" s="22">
        <v>10.058309</v>
      </c>
      <c r="G29" s="22">
        <v>17.638483999999998</v>
      </c>
      <c r="H29" s="22">
        <v>11.370262</v>
      </c>
      <c r="I29" s="22">
        <v>3.2069969999999999</v>
      </c>
      <c r="J29" s="22">
        <v>5.6851310000000002</v>
      </c>
      <c r="K29" s="22">
        <v>6.2682219999999997</v>
      </c>
      <c r="L29" s="22">
        <v>5.9766760000000003</v>
      </c>
    </row>
    <row r="30" spans="1:12" x14ac:dyDescent="0.2">
      <c r="A30" s="20" t="s">
        <v>351</v>
      </c>
      <c r="B30" s="21">
        <v>491</v>
      </c>
      <c r="C30" s="22">
        <v>9.3686349999999994</v>
      </c>
      <c r="D30" s="22">
        <v>50.712831000000001</v>
      </c>
      <c r="E30" s="22">
        <v>12.627291</v>
      </c>
      <c r="F30" s="22">
        <v>6.3136460000000003</v>
      </c>
      <c r="G30" s="22">
        <v>17.107942999999999</v>
      </c>
      <c r="H30" s="22">
        <v>8.3503050000000005</v>
      </c>
      <c r="I30" s="22">
        <v>3.8696540000000001</v>
      </c>
      <c r="J30" s="22">
        <v>8.9613029999999991</v>
      </c>
      <c r="K30" s="22">
        <v>5.9063140000000001</v>
      </c>
      <c r="L30" s="22">
        <v>8.1466399999999997</v>
      </c>
    </row>
    <row r="31" spans="1:12" x14ac:dyDescent="0.2">
      <c r="A31" s="20" t="s">
        <v>352</v>
      </c>
      <c r="B31" s="21">
        <v>100</v>
      </c>
      <c r="C31" s="22">
        <v>12</v>
      </c>
      <c r="D31" s="22">
        <v>45</v>
      </c>
      <c r="E31" s="22">
        <v>11</v>
      </c>
      <c r="F31" s="22">
        <v>6</v>
      </c>
      <c r="G31" s="22">
        <v>18</v>
      </c>
      <c r="H31" s="22">
        <v>16</v>
      </c>
      <c r="I31" s="22">
        <v>4</v>
      </c>
      <c r="J31" s="22">
        <v>12</v>
      </c>
      <c r="K31" s="22">
        <v>4</v>
      </c>
      <c r="L31" s="22">
        <v>11</v>
      </c>
    </row>
    <row r="32" spans="1:12" x14ac:dyDescent="0.2">
      <c r="A32" s="20" t="s">
        <v>353</v>
      </c>
      <c r="B32" s="21">
        <v>591</v>
      </c>
      <c r="C32" s="22">
        <v>9.8138749999999995</v>
      </c>
      <c r="D32" s="22">
        <v>49.746192999999998</v>
      </c>
      <c r="E32" s="22">
        <v>12.351946</v>
      </c>
      <c r="F32" s="22">
        <v>6.2605750000000002</v>
      </c>
      <c r="G32" s="22">
        <v>17.258883000000001</v>
      </c>
      <c r="H32" s="22">
        <v>9.6446699999999996</v>
      </c>
      <c r="I32" s="22">
        <v>3.8917090000000001</v>
      </c>
      <c r="J32" s="22">
        <v>9.4754649999999998</v>
      </c>
      <c r="K32" s="22">
        <v>5.5837560000000002</v>
      </c>
      <c r="L32" s="22">
        <v>8.6294419999999992</v>
      </c>
    </row>
    <row r="33" spans="1:12" x14ac:dyDescent="0.2">
      <c r="A33" s="9" t="s">
        <v>355</v>
      </c>
      <c r="B33" s="10">
        <v>312</v>
      </c>
      <c r="C33" s="13">
        <v>9.9358970000000006</v>
      </c>
      <c r="D33" s="13">
        <v>34.615385000000003</v>
      </c>
      <c r="E33" s="13">
        <v>20.512820999999999</v>
      </c>
      <c r="F33" s="13">
        <v>14.423076999999999</v>
      </c>
      <c r="G33" s="13">
        <v>31.089744</v>
      </c>
      <c r="H33" s="13">
        <v>14.743589999999999</v>
      </c>
      <c r="I33" s="13">
        <v>4.8076920000000003</v>
      </c>
      <c r="J33" s="13">
        <v>5.1282050000000003</v>
      </c>
      <c r="K33" s="13">
        <v>4.1666670000000003</v>
      </c>
      <c r="L33" s="13">
        <v>3.8461539999999999</v>
      </c>
    </row>
    <row r="34" spans="1:12" x14ac:dyDescent="0.2">
      <c r="A34" s="20" t="s">
        <v>344</v>
      </c>
      <c r="B34" s="21">
        <v>367</v>
      </c>
      <c r="C34" s="22">
        <v>7.9019069999999996</v>
      </c>
      <c r="D34" s="22">
        <v>41.144413999999998</v>
      </c>
      <c r="E34" s="22">
        <v>18.256131</v>
      </c>
      <c r="F34" s="22">
        <v>7.0844690000000003</v>
      </c>
      <c r="G34" s="22">
        <v>20.980926</v>
      </c>
      <c r="H34" s="22">
        <v>10.626702999999999</v>
      </c>
      <c r="I34" s="22">
        <v>1.907357</v>
      </c>
      <c r="J34" s="22">
        <v>4.0871930000000001</v>
      </c>
      <c r="K34" s="22">
        <v>7.0844690000000003</v>
      </c>
      <c r="L34" s="22">
        <v>7.6294279999999999</v>
      </c>
    </row>
    <row r="35" spans="1:12" x14ac:dyDescent="0.2">
      <c r="A35" s="20" t="s">
        <v>345</v>
      </c>
      <c r="B35" s="21">
        <v>302</v>
      </c>
      <c r="C35" s="22">
        <v>8.9403970000000008</v>
      </c>
      <c r="D35" s="22">
        <v>45.364238</v>
      </c>
      <c r="E35" s="22">
        <v>11.258278000000001</v>
      </c>
      <c r="F35" s="22">
        <v>4.3046360000000004</v>
      </c>
      <c r="G35" s="22">
        <v>23.178808</v>
      </c>
      <c r="H35" s="22">
        <v>11.920529999999999</v>
      </c>
      <c r="I35" s="22">
        <v>4.9668869999999998</v>
      </c>
      <c r="J35" s="22">
        <v>4.9668869999999998</v>
      </c>
      <c r="K35" s="22">
        <v>5.2980130000000001</v>
      </c>
      <c r="L35" s="22">
        <v>8.6092720000000007</v>
      </c>
    </row>
    <row r="36" spans="1:12" x14ac:dyDescent="0.2">
      <c r="A36" s="20" t="s">
        <v>346</v>
      </c>
      <c r="B36" s="21">
        <v>233</v>
      </c>
      <c r="C36" s="22">
        <v>6.8669529999999996</v>
      </c>
      <c r="D36" s="22">
        <v>43.347639000000001</v>
      </c>
      <c r="E36" s="22">
        <v>12.017167000000001</v>
      </c>
      <c r="F36" s="22">
        <v>6.4377680000000002</v>
      </c>
      <c r="G36" s="22">
        <v>20.600857999999999</v>
      </c>
      <c r="H36" s="22">
        <v>11.587982999999999</v>
      </c>
      <c r="I36" s="22">
        <v>6.8669529999999996</v>
      </c>
      <c r="J36" s="22">
        <v>6.0085839999999999</v>
      </c>
      <c r="K36" s="22">
        <v>6.0085839999999999</v>
      </c>
      <c r="L36" s="22">
        <v>14.16309</v>
      </c>
    </row>
    <row r="37" spans="1:12" x14ac:dyDescent="0.2">
      <c r="A37" s="20" t="s">
        <v>347</v>
      </c>
      <c r="B37" s="21">
        <v>140</v>
      </c>
      <c r="C37" s="22">
        <v>7.1428570000000002</v>
      </c>
      <c r="D37" s="22">
        <v>46.428570999999998</v>
      </c>
      <c r="E37" s="22">
        <v>7.8571429999999998</v>
      </c>
      <c r="F37" s="22">
        <v>8.5714290000000002</v>
      </c>
      <c r="G37" s="22">
        <v>25</v>
      </c>
      <c r="H37" s="22">
        <v>15</v>
      </c>
      <c r="I37" s="22">
        <v>2.1428569999999998</v>
      </c>
      <c r="J37" s="22">
        <v>6.4285709999999998</v>
      </c>
      <c r="K37" s="22">
        <v>10.714286</v>
      </c>
      <c r="L37" s="22">
        <v>7.1428570000000002</v>
      </c>
    </row>
    <row r="38" spans="1:12" x14ac:dyDescent="0.2">
      <c r="A38" s="20" t="s">
        <v>348</v>
      </c>
      <c r="B38" s="21">
        <v>37</v>
      </c>
      <c r="C38" s="22">
        <v>13.513514000000001</v>
      </c>
      <c r="D38" s="22">
        <v>43.243243</v>
      </c>
      <c r="E38" s="22">
        <v>5.405405</v>
      </c>
      <c r="F38" s="22">
        <v>2.7027030000000001</v>
      </c>
      <c r="G38" s="22">
        <v>24.324324000000001</v>
      </c>
      <c r="H38" s="22">
        <v>10.810810999999999</v>
      </c>
      <c r="I38" s="22">
        <v>5.405405</v>
      </c>
      <c r="J38" s="22">
        <v>10.810810999999999</v>
      </c>
      <c r="K38" s="22">
        <v>2.7027030000000001</v>
      </c>
      <c r="L38" s="22">
        <v>5.405405</v>
      </c>
    </row>
    <row r="39" spans="1:12" x14ac:dyDescent="0.2">
      <c r="A39" s="20" t="s">
        <v>349</v>
      </c>
      <c r="B39" s="21">
        <v>9</v>
      </c>
      <c r="C39" s="22">
        <v>0</v>
      </c>
      <c r="D39" s="22">
        <v>55.555556000000003</v>
      </c>
      <c r="E39" s="22">
        <v>11.111110999999999</v>
      </c>
      <c r="F39" s="22">
        <v>0</v>
      </c>
      <c r="G39" s="22">
        <v>33.333333000000003</v>
      </c>
      <c r="H39" s="22">
        <v>11.111110999999999</v>
      </c>
      <c r="I39" s="22">
        <v>0</v>
      </c>
      <c r="J39" s="22">
        <v>11.111110999999999</v>
      </c>
      <c r="K39" s="22">
        <v>22.222221999999999</v>
      </c>
      <c r="L39" s="22">
        <v>0</v>
      </c>
    </row>
    <row r="40" spans="1:12" x14ac:dyDescent="0.2">
      <c r="A40" s="20" t="s">
        <v>350</v>
      </c>
      <c r="B40" s="21">
        <v>679</v>
      </c>
      <c r="C40" s="22">
        <v>8.8365240000000007</v>
      </c>
      <c r="D40" s="22">
        <v>38.144329999999997</v>
      </c>
      <c r="E40" s="22">
        <v>19.293078000000001</v>
      </c>
      <c r="F40" s="22">
        <v>10.456554000000001</v>
      </c>
      <c r="G40" s="22">
        <v>25.625920000000001</v>
      </c>
      <c r="H40" s="22">
        <v>12.518409</v>
      </c>
      <c r="I40" s="22">
        <v>3.240059</v>
      </c>
      <c r="J40" s="22">
        <v>4.5655380000000001</v>
      </c>
      <c r="K40" s="22">
        <v>5.743741</v>
      </c>
      <c r="L40" s="22">
        <v>5.8910159999999996</v>
      </c>
    </row>
    <row r="41" spans="1:12" x14ac:dyDescent="0.2">
      <c r="A41" s="20" t="s">
        <v>351</v>
      </c>
      <c r="B41" s="21">
        <v>535</v>
      </c>
      <c r="C41" s="22">
        <v>8.0373830000000002</v>
      </c>
      <c r="D41" s="22">
        <v>44.485981000000002</v>
      </c>
      <c r="E41" s="22">
        <v>11.588785</v>
      </c>
      <c r="F41" s="22">
        <v>5.2336450000000001</v>
      </c>
      <c r="G41" s="22">
        <v>22.056075</v>
      </c>
      <c r="H41" s="22">
        <v>11.775701</v>
      </c>
      <c r="I41" s="22">
        <v>5.7943930000000003</v>
      </c>
      <c r="J41" s="22">
        <v>5.4205610000000002</v>
      </c>
      <c r="K41" s="22">
        <v>5.6074770000000003</v>
      </c>
      <c r="L41" s="22">
        <v>11.028036999999999</v>
      </c>
    </row>
    <row r="42" spans="1:12" x14ac:dyDescent="0.2">
      <c r="A42" s="20" t="s">
        <v>352</v>
      </c>
      <c r="B42" s="21">
        <v>186</v>
      </c>
      <c r="C42" s="22">
        <v>8.0645159999999994</v>
      </c>
      <c r="D42" s="22">
        <v>46.236559</v>
      </c>
      <c r="E42" s="22">
        <v>7.5268819999999996</v>
      </c>
      <c r="F42" s="22">
        <v>6.9892469999999998</v>
      </c>
      <c r="G42" s="22">
        <v>25.268816999999999</v>
      </c>
      <c r="H42" s="22">
        <v>13.978495000000001</v>
      </c>
      <c r="I42" s="22">
        <v>2.6881719999999998</v>
      </c>
      <c r="J42" s="22">
        <v>7.5268819999999996</v>
      </c>
      <c r="K42" s="22">
        <v>9.6774190000000004</v>
      </c>
      <c r="L42" s="22">
        <v>6.451613</v>
      </c>
    </row>
    <row r="43" spans="1:12" x14ac:dyDescent="0.2">
      <c r="A43" s="20" t="s">
        <v>353</v>
      </c>
      <c r="B43" s="21">
        <v>721</v>
      </c>
      <c r="C43" s="22">
        <v>8.0443829999999998</v>
      </c>
      <c r="D43" s="22">
        <v>44.937587000000001</v>
      </c>
      <c r="E43" s="22">
        <v>10.540915</v>
      </c>
      <c r="F43" s="22">
        <v>5.6865459999999999</v>
      </c>
      <c r="G43" s="22">
        <v>22.884882000000001</v>
      </c>
      <c r="H43" s="22">
        <v>12.343966999999999</v>
      </c>
      <c r="I43" s="22">
        <v>4.9930649999999996</v>
      </c>
      <c r="J43" s="22">
        <v>5.9639389999999999</v>
      </c>
      <c r="K43" s="22">
        <v>6.6574200000000001</v>
      </c>
      <c r="L43" s="22">
        <v>9.8474339999999998</v>
      </c>
    </row>
    <row r="44" spans="1:12" x14ac:dyDescent="0.2">
      <c r="A44" s="9" t="s">
        <v>356</v>
      </c>
      <c r="B44" s="9"/>
      <c r="C44" s="9"/>
      <c r="D44" s="9"/>
      <c r="E44" s="9"/>
      <c r="F44" s="9"/>
      <c r="G44" s="9"/>
      <c r="H44" s="9"/>
      <c r="I44" s="9"/>
      <c r="J44" s="9"/>
      <c r="K44" s="9"/>
      <c r="L44" s="9"/>
    </row>
    <row r="45" spans="1:12" x14ac:dyDescent="0.2">
      <c r="A45" s="20" t="s">
        <v>357</v>
      </c>
      <c r="B45" s="21">
        <v>138</v>
      </c>
      <c r="C45" s="22">
        <v>6.5217390000000002</v>
      </c>
      <c r="D45" s="22">
        <v>42.753622999999997</v>
      </c>
      <c r="E45" s="22">
        <v>9.4202899999999996</v>
      </c>
      <c r="F45" s="22">
        <v>17.391304000000002</v>
      </c>
      <c r="G45" s="22">
        <v>28.260870000000001</v>
      </c>
      <c r="H45" s="22">
        <v>21.014493000000002</v>
      </c>
      <c r="I45" s="22">
        <v>3.6231879999999999</v>
      </c>
      <c r="J45" s="22">
        <v>2.1739130000000002</v>
      </c>
      <c r="K45" s="22">
        <v>12.318841000000001</v>
      </c>
      <c r="L45" s="22">
        <v>2.8985509999999999</v>
      </c>
    </row>
    <row r="46" spans="1:12" x14ac:dyDescent="0.2">
      <c r="A46" s="20" t="s">
        <v>328</v>
      </c>
      <c r="B46" s="21">
        <v>1747</v>
      </c>
      <c r="C46" s="22">
        <v>8.8723530000000004</v>
      </c>
      <c r="D46" s="22">
        <v>44.876931999999996</v>
      </c>
      <c r="E46" s="22">
        <v>19.004007000000001</v>
      </c>
      <c r="F46" s="22">
        <v>7.3840870000000001</v>
      </c>
      <c r="G46" s="22">
        <v>18.488838000000001</v>
      </c>
      <c r="H46" s="22">
        <v>10.818546</v>
      </c>
      <c r="I46" s="22">
        <v>3.1482540000000001</v>
      </c>
      <c r="J46" s="22">
        <v>6.9261590000000002</v>
      </c>
      <c r="K46" s="22">
        <v>4.63652</v>
      </c>
      <c r="L46" s="22">
        <v>7.6702919999999999</v>
      </c>
    </row>
    <row r="47" spans="1:12" x14ac:dyDescent="0.2">
      <c r="A47" s="20" t="s">
        <v>329</v>
      </c>
      <c r="B47" s="21">
        <v>191</v>
      </c>
      <c r="C47" s="22">
        <v>4.1884819999999996</v>
      </c>
      <c r="D47" s="22">
        <v>37.172775000000001</v>
      </c>
      <c r="E47" s="22">
        <v>10.471204</v>
      </c>
      <c r="F47" s="22">
        <v>9.4240840000000006</v>
      </c>
      <c r="G47" s="22">
        <v>23.560209</v>
      </c>
      <c r="H47" s="22">
        <v>9.4240840000000006</v>
      </c>
      <c r="I47" s="22">
        <v>8.3769629999999999</v>
      </c>
      <c r="J47" s="22">
        <v>5.7591619999999999</v>
      </c>
      <c r="K47" s="22">
        <v>13.612565</v>
      </c>
      <c r="L47" s="22">
        <v>7.8534030000000001</v>
      </c>
    </row>
    <row r="48" spans="1:12" x14ac:dyDescent="0.2">
      <c r="A48" s="20" t="s">
        <v>330</v>
      </c>
      <c r="B48" s="21">
        <v>544</v>
      </c>
      <c r="C48" s="22">
        <v>8.0882349999999992</v>
      </c>
      <c r="D48" s="22">
        <v>46.139705999999997</v>
      </c>
      <c r="E48" s="22">
        <v>8.8235290000000006</v>
      </c>
      <c r="F48" s="22">
        <v>7.9044119999999998</v>
      </c>
      <c r="G48" s="22">
        <v>25.919118000000001</v>
      </c>
      <c r="H48" s="22">
        <v>12.683824</v>
      </c>
      <c r="I48" s="22">
        <v>4.5955880000000002</v>
      </c>
      <c r="J48" s="22">
        <v>5.1470589999999996</v>
      </c>
      <c r="K48" s="22">
        <v>6.4338240000000004</v>
      </c>
      <c r="L48" s="22">
        <v>8.2720590000000005</v>
      </c>
    </row>
    <row r="49" spans="1:12" x14ac:dyDescent="0.2">
      <c r="A49" s="20" t="s">
        <v>358</v>
      </c>
      <c r="B49" s="21">
        <v>57</v>
      </c>
      <c r="C49" s="22">
        <v>10.526316</v>
      </c>
      <c r="D49" s="22">
        <v>45.614035000000001</v>
      </c>
      <c r="E49" s="22">
        <v>10.526316</v>
      </c>
      <c r="F49" s="22">
        <v>7.017544</v>
      </c>
      <c r="G49" s="22">
        <v>24.561404</v>
      </c>
      <c r="H49" s="22">
        <v>7.017544</v>
      </c>
      <c r="I49" s="22">
        <v>3.508772</v>
      </c>
      <c r="J49" s="22">
        <v>10.526316</v>
      </c>
      <c r="K49" s="22">
        <v>7.017544</v>
      </c>
      <c r="L49" s="22">
        <v>8.7719299999999993</v>
      </c>
    </row>
    <row r="50" spans="1:12" x14ac:dyDescent="0.2">
      <c r="A50" s="9" t="s">
        <v>359</v>
      </c>
      <c r="B50" s="10">
        <v>89</v>
      </c>
      <c r="C50" s="13">
        <v>7.8651689999999999</v>
      </c>
      <c r="D50" s="13">
        <v>44.943820000000002</v>
      </c>
      <c r="E50" s="13">
        <v>12.359551</v>
      </c>
      <c r="F50" s="13">
        <v>16.853933000000001</v>
      </c>
      <c r="G50" s="13">
        <v>25.842697000000001</v>
      </c>
      <c r="H50" s="13">
        <v>20.224719</v>
      </c>
      <c r="I50" s="13">
        <v>3.370787</v>
      </c>
      <c r="J50" s="13">
        <v>1.123596</v>
      </c>
      <c r="K50" s="13">
        <v>12.359551</v>
      </c>
      <c r="L50" s="13">
        <v>3.370787</v>
      </c>
    </row>
    <row r="51" spans="1:12" x14ac:dyDescent="0.2">
      <c r="A51" s="20" t="s">
        <v>331</v>
      </c>
      <c r="B51" s="21">
        <v>977</v>
      </c>
      <c r="C51" s="22">
        <v>8.2906860000000009</v>
      </c>
      <c r="D51" s="22">
        <v>48.004094000000002</v>
      </c>
      <c r="E51" s="22">
        <v>19.242578999999999</v>
      </c>
      <c r="F51" s="22">
        <v>7.0624359999999999</v>
      </c>
      <c r="G51" s="22">
        <v>15.660183999999999</v>
      </c>
      <c r="H51" s="22">
        <v>9.8259980000000002</v>
      </c>
      <c r="I51" s="22">
        <v>3.6847490000000001</v>
      </c>
      <c r="J51" s="22">
        <v>8.3930399999999992</v>
      </c>
      <c r="K51" s="22">
        <v>4.708291</v>
      </c>
      <c r="L51" s="22">
        <v>7.267144</v>
      </c>
    </row>
    <row r="52" spans="1:12" x14ac:dyDescent="0.2">
      <c r="A52" s="20" t="s">
        <v>332</v>
      </c>
      <c r="B52" s="21">
        <v>73</v>
      </c>
      <c r="C52" s="22">
        <v>2.7397260000000001</v>
      </c>
      <c r="D52" s="22">
        <v>41.095889999999997</v>
      </c>
      <c r="E52" s="22">
        <v>5.4794520000000002</v>
      </c>
      <c r="F52" s="22">
        <v>12.328766999999999</v>
      </c>
      <c r="G52" s="22">
        <v>20.547944999999999</v>
      </c>
      <c r="H52" s="22">
        <v>9.5890409999999999</v>
      </c>
      <c r="I52" s="22">
        <v>2.7397260000000001</v>
      </c>
      <c r="J52" s="22">
        <v>5.4794520000000002</v>
      </c>
      <c r="K52" s="22">
        <v>13.69863</v>
      </c>
      <c r="L52" s="22">
        <v>10.958904</v>
      </c>
    </row>
    <row r="53" spans="1:12" x14ac:dyDescent="0.2">
      <c r="A53" s="20" t="s">
        <v>333</v>
      </c>
      <c r="B53" s="21">
        <v>108</v>
      </c>
      <c r="C53" s="22">
        <v>9.2592590000000001</v>
      </c>
      <c r="D53" s="22">
        <v>47.222222000000002</v>
      </c>
      <c r="E53" s="22">
        <v>5.5555560000000002</v>
      </c>
      <c r="F53" s="22">
        <v>10.185185000000001</v>
      </c>
      <c r="G53" s="22">
        <v>22.222221999999999</v>
      </c>
      <c r="H53" s="22">
        <v>10.185185000000001</v>
      </c>
      <c r="I53" s="22">
        <v>3.7037040000000001</v>
      </c>
      <c r="J53" s="22">
        <v>4.6296299999999997</v>
      </c>
      <c r="K53" s="22">
        <v>6.4814809999999996</v>
      </c>
      <c r="L53" s="22">
        <v>9.2592590000000001</v>
      </c>
    </row>
    <row r="54" spans="1:12" x14ac:dyDescent="0.2">
      <c r="A54" s="20" t="s">
        <v>358</v>
      </c>
      <c r="B54" s="21">
        <v>30</v>
      </c>
      <c r="C54" s="22">
        <v>13.333333</v>
      </c>
      <c r="D54" s="22">
        <v>60</v>
      </c>
      <c r="E54" s="22">
        <v>10</v>
      </c>
      <c r="F54" s="22">
        <v>6.6666670000000003</v>
      </c>
      <c r="G54" s="22">
        <v>26.666667</v>
      </c>
      <c r="H54" s="22">
        <v>10</v>
      </c>
      <c r="I54" s="22">
        <v>0</v>
      </c>
      <c r="J54" s="22">
        <v>10</v>
      </c>
      <c r="K54" s="22">
        <v>6.6666670000000003</v>
      </c>
      <c r="L54" s="22">
        <v>0</v>
      </c>
    </row>
    <row r="55" spans="1:12" x14ac:dyDescent="0.2">
      <c r="A55" s="9" t="s">
        <v>360</v>
      </c>
      <c r="B55" s="10">
        <v>49</v>
      </c>
      <c r="C55" s="13">
        <v>4.0816330000000001</v>
      </c>
      <c r="D55" s="13">
        <v>38.775509999999997</v>
      </c>
      <c r="E55" s="13">
        <v>4.0816330000000001</v>
      </c>
      <c r="F55" s="13">
        <v>18.367346999999999</v>
      </c>
      <c r="G55" s="13">
        <v>32.653061000000001</v>
      </c>
      <c r="H55" s="13">
        <v>22.448979999999999</v>
      </c>
      <c r="I55" s="13">
        <v>4.0816330000000001</v>
      </c>
      <c r="J55" s="13">
        <v>4.0816330000000001</v>
      </c>
      <c r="K55" s="13">
        <v>12.244897999999999</v>
      </c>
      <c r="L55" s="13">
        <v>2.040816</v>
      </c>
    </row>
    <row r="56" spans="1:12" x14ac:dyDescent="0.2">
      <c r="A56" s="20" t="s">
        <v>331</v>
      </c>
      <c r="B56" s="21">
        <v>770</v>
      </c>
      <c r="C56" s="22">
        <v>9.6103900000000007</v>
      </c>
      <c r="D56" s="22">
        <v>40.909090999999997</v>
      </c>
      <c r="E56" s="22">
        <v>18.701298999999999</v>
      </c>
      <c r="F56" s="22">
        <v>7.7922079999999996</v>
      </c>
      <c r="G56" s="22">
        <v>22.077922000000001</v>
      </c>
      <c r="H56" s="22">
        <v>12.077921999999999</v>
      </c>
      <c r="I56" s="22">
        <v>2.4675319999999998</v>
      </c>
      <c r="J56" s="22">
        <v>5.0649350000000002</v>
      </c>
      <c r="K56" s="22">
        <v>4.5454549999999996</v>
      </c>
      <c r="L56" s="22">
        <v>8.1818179999999998</v>
      </c>
    </row>
    <row r="57" spans="1:12" x14ac:dyDescent="0.2">
      <c r="A57" s="20" t="s">
        <v>332</v>
      </c>
      <c r="B57" s="21">
        <v>118</v>
      </c>
      <c r="C57" s="22">
        <v>5.084746</v>
      </c>
      <c r="D57" s="22">
        <v>34.745762999999997</v>
      </c>
      <c r="E57" s="22">
        <v>13.559322</v>
      </c>
      <c r="F57" s="22">
        <v>7.6271190000000004</v>
      </c>
      <c r="G57" s="22">
        <v>25.423729000000002</v>
      </c>
      <c r="H57" s="22">
        <v>9.3220340000000004</v>
      </c>
      <c r="I57" s="22">
        <v>11.864407</v>
      </c>
      <c r="J57" s="22">
        <v>5.9322030000000003</v>
      </c>
      <c r="K57" s="22">
        <v>13.559322</v>
      </c>
      <c r="L57" s="22">
        <v>5.9322030000000003</v>
      </c>
    </row>
    <row r="58" spans="1:12" x14ac:dyDescent="0.2">
      <c r="A58" s="20" t="s">
        <v>333</v>
      </c>
      <c r="B58" s="21">
        <v>436</v>
      </c>
      <c r="C58" s="22">
        <v>7.798165</v>
      </c>
      <c r="D58" s="22">
        <v>45.871560000000002</v>
      </c>
      <c r="E58" s="22">
        <v>9.6330279999999995</v>
      </c>
      <c r="F58" s="22">
        <v>7.3394500000000003</v>
      </c>
      <c r="G58" s="22">
        <v>26.834862000000001</v>
      </c>
      <c r="H58" s="22">
        <v>13.302752</v>
      </c>
      <c r="I58" s="22">
        <v>4.8165139999999997</v>
      </c>
      <c r="J58" s="22">
        <v>5.2752290000000004</v>
      </c>
      <c r="K58" s="22">
        <v>6.4220179999999996</v>
      </c>
      <c r="L58" s="22">
        <v>8.0275230000000004</v>
      </c>
    </row>
    <row r="59" spans="1:12" x14ac:dyDescent="0.2">
      <c r="A59" s="20" t="s">
        <v>358</v>
      </c>
      <c r="B59" s="21">
        <v>27</v>
      </c>
      <c r="C59" s="22">
        <v>7.4074070000000001</v>
      </c>
      <c r="D59" s="22">
        <v>29.629629999999999</v>
      </c>
      <c r="E59" s="22">
        <v>11.111110999999999</v>
      </c>
      <c r="F59" s="22">
        <v>7.4074070000000001</v>
      </c>
      <c r="G59" s="22">
        <v>22.222221999999999</v>
      </c>
      <c r="H59" s="22">
        <v>3.7037040000000001</v>
      </c>
      <c r="I59" s="22">
        <v>7.4074070000000001</v>
      </c>
      <c r="J59" s="22">
        <v>11.111110999999999</v>
      </c>
      <c r="K59" s="22">
        <v>7.4074070000000001</v>
      </c>
      <c r="L59" s="22">
        <v>18.518519000000001</v>
      </c>
    </row>
    <row r="60" spans="1:12" x14ac:dyDescent="0.2">
      <c r="A60" s="9" t="s">
        <v>361</v>
      </c>
      <c r="B60" s="9"/>
      <c r="C60" s="9"/>
      <c r="D60" s="9"/>
      <c r="E60" s="9"/>
      <c r="F60" s="9"/>
      <c r="G60" s="9"/>
      <c r="H60" s="9"/>
      <c r="I60" s="9"/>
      <c r="J60" s="9"/>
      <c r="K60" s="9"/>
      <c r="L60" s="9"/>
    </row>
    <row r="61" spans="1:12" x14ac:dyDescent="0.2">
      <c r="A61" s="20" t="s">
        <v>362</v>
      </c>
      <c r="B61" s="21">
        <v>360</v>
      </c>
      <c r="C61" s="22">
        <v>8.3333329999999997</v>
      </c>
      <c r="D61" s="22">
        <v>46.944443999999997</v>
      </c>
      <c r="E61" s="22">
        <v>13.333333</v>
      </c>
      <c r="F61" s="22">
        <v>6.1111110000000002</v>
      </c>
      <c r="G61" s="22">
        <v>16.111111000000001</v>
      </c>
      <c r="H61" s="22">
        <v>10.277778</v>
      </c>
      <c r="I61" s="22">
        <v>3.0555560000000002</v>
      </c>
      <c r="J61" s="22">
        <v>6.3888889999999998</v>
      </c>
      <c r="K61" s="22">
        <v>7.7777779999999996</v>
      </c>
      <c r="L61" s="22">
        <v>11.111110999999999</v>
      </c>
    </row>
    <row r="62" spans="1:12" x14ac:dyDescent="0.2">
      <c r="A62" s="20" t="s">
        <v>363</v>
      </c>
      <c r="B62" s="21">
        <v>1326</v>
      </c>
      <c r="C62" s="22">
        <v>8.4464559999999995</v>
      </c>
      <c r="D62" s="22">
        <v>43.966816999999999</v>
      </c>
      <c r="E62" s="22">
        <v>16.214178</v>
      </c>
      <c r="F62" s="22">
        <v>8.0693819999999992</v>
      </c>
      <c r="G62" s="22">
        <v>21.870287000000001</v>
      </c>
      <c r="H62" s="22">
        <v>11.99095</v>
      </c>
      <c r="I62" s="22">
        <v>4.4494720000000001</v>
      </c>
      <c r="J62" s="22">
        <v>6.1085969999999996</v>
      </c>
      <c r="K62" s="22">
        <v>5.6561089999999998</v>
      </c>
      <c r="L62" s="22">
        <v>6.636501</v>
      </c>
    </row>
    <row r="63" spans="1:12" x14ac:dyDescent="0.2">
      <c r="A63" s="20" t="s">
        <v>364</v>
      </c>
      <c r="B63" s="21">
        <v>649</v>
      </c>
      <c r="C63" s="22">
        <v>8.6286590000000007</v>
      </c>
      <c r="D63" s="22">
        <v>45.454545000000003</v>
      </c>
      <c r="E63" s="22">
        <v>18.952234000000001</v>
      </c>
      <c r="F63" s="22">
        <v>5.3929119999999999</v>
      </c>
      <c r="G63" s="22">
        <v>19.260401000000002</v>
      </c>
      <c r="H63" s="22">
        <v>9.2449919999999999</v>
      </c>
      <c r="I63" s="22">
        <v>3.8520799999999999</v>
      </c>
      <c r="J63" s="22">
        <v>8.782743</v>
      </c>
      <c r="K63" s="22">
        <v>4.7765789999999999</v>
      </c>
      <c r="L63" s="22">
        <v>7.8582429999999999</v>
      </c>
    </row>
    <row r="64" spans="1:12" x14ac:dyDescent="0.2">
      <c r="A64" s="20" t="s">
        <v>365</v>
      </c>
      <c r="B64" s="21">
        <v>277</v>
      </c>
      <c r="C64" s="22">
        <v>6.1371840000000004</v>
      </c>
      <c r="D64" s="22">
        <v>42.238267</v>
      </c>
      <c r="E64" s="22">
        <v>9.7472919999999998</v>
      </c>
      <c r="F64" s="22">
        <v>17.689530999999999</v>
      </c>
      <c r="G64" s="22">
        <v>27.075811999999999</v>
      </c>
      <c r="H64" s="22">
        <v>17.689530999999999</v>
      </c>
      <c r="I64" s="22">
        <v>2.1660650000000001</v>
      </c>
      <c r="J64" s="22">
        <v>0</v>
      </c>
      <c r="K64" s="22">
        <v>8.6642600000000005</v>
      </c>
      <c r="L64" s="22">
        <v>5.4151619999999996</v>
      </c>
    </row>
    <row r="65" spans="1:12" x14ac:dyDescent="0.2">
      <c r="A65" s="20" t="s">
        <v>366</v>
      </c>
      <c r="B65" s="21">
        <v>65</v>
      </c>
      <c r="C65" s="22">
        <v>10.769231</v>
      </c>
      <c r="D65" s="22">
        <v>41.538462000000003</v>
      </c>
      <c r="E65" s="22">
        <v>9.2307690000000004</v>
      </c>
      <c r="F65" s="22">
        <v>7.6923079999999997</v>
      </c>
      <c r="G65" s="22">
        <v>21.538461999999999</v>
      </c>
      <c r="H65" s="22">
        <v>6.1538459999999997</v>
      </c>
      <c r="I65" s="22">
        <v>3.0769229999999999</v>
      </c>
      <c r="J65" s="22">
        <v>12.307691999999999</v>
      </c>
      <c r="K65" s="22">
        <v>7.6923079999999997</v>
      </c>
      <c r="L65" s="22">
        <v>13.846154</v>
      </c>
    </row>
    <row r="66" spans="1:12" x14ac:dyDescent="0.2">
      <c r="A66" s="9" t="s">
        <v>367</v>
      </c>
      <c r="B66" s="9"/>
      <c r="C66" s="9"/>
      <c r="D66" s="9"/>
      <c r="E66" s="9"/>
      <c r="F66" s="9"/>
      <c r="G66" s="9"/>
      <c r="H66" s="9"/>
      <c r="I66" s="9"/>
      <c r="J66" s="9"/>
      <c r="K66" s="9"/>
      <c r="L66" s="9"/>
    </row>
    <row r="67" spans="1:12" x14ac:dyDescent="0.2">
      <c r="A67" s="20" t="s">
        <v>368</v>
      </c>
      <c r="B67" s="21">
        <v>537</v>
      </c>
      <c r="C67" s="22">
        <v>5.5865919999999996</v>
      </c>
      <c r="D67" s="22">
        <v>44.134078000000002</v>
      </c>
      <c r="E67" s="22">
        <v>7.4487899999999998</v>
      </c>
      <c r="F67" s="22">
        <v>11.359404</v>
      </c>
      <c r="G67" s="22">
        <v>27.188082000000001</v>
      </c>
      <c r="H67" s="22">
        <v>14.711359</v>
      </c>
      <c r="I67" s="22">
        <v>5.7728120000000001</v>
      </c>
      <c r="J67" s="22">
        <v>4.6554929999999999</v>
      </c>
      <c r="K67" s="22">
        <v>9.3109870000000008</v>
      </c>
      <c r="L67" s="22">
        <v>5.5865919999999996</v>
      </c>
    </row>
    <row r="68" spans="1:12" x14ac:dyDescent="0.2">
      <c r="A68" s="20" t="s">
        <v>180</v>
      </c>
      <c r="B68" s="21">
        <v>1667</v>
      </c>
      <c r="C68" s="22">
        <v>9.1781640000000007</v>
      </c>
      <c r="D68" s="22">
        <v>44.871026000000001</v>
      </c>
      <c r="E68" s="22">
        <v>19.256149000000001</v>
      </c>
      <c r="F68" s="22">
        <v>7.7384519999999997</v>
      </c>
      <c r="G68" s="22">
        <v>18.656269000000002</v>
      </c>
      <c r="H68" s="22">
        <v>11.09778</v>
      </c>
      <c r="I68" s="22">
        <v>3.1793640000000001</v>
      </c>
      <c r="J68" s="22">
        <v>7.0185959999999996</v>
      </c>
      <c r="K68" s="22">
        <v>4.4391119999999997</v>
      </c>
      <c r="L68" s="22">
        <v>7.5584879999999997</v>
      </c>
    </row>
    <row r="69" spans="1:12" x14ac:dyDescent="0.2">
      <c r="A69" s="20" t="s">
        <v>369</v>
      </c>
      <c r="B69" s="21">
        <v>99</v>
      </c>
      <c r="C69" s="22">
        <v>9.0909089999999999</v>
      </c>
      <c r="D69" s="22">
        <v>43.434342999999998</v>
      </c>
      <c r="E69" s="22">
        <v>21.212121</v>
      </c>
      <c r="F69" s="22">
        <v>14.141413999999999</v>
      </c>
      <c r="G69" s="22">
        <v>29.292929000000001</v>
      </c>
      <c r="H69" s="22">
        <v>17.171717000000001</v>
      </c>
      <c r="I69" s="22">
        <v>3.030303</v>
      </c>
      <c r="J69" s="22">
        <v>4.0404039999999997</v>
      </c>
      <c r="K69" s="22">
        <v>6.0606059999999999</v>
      </c>
      <c r="L69" s="22">
        <v>5.0505050000000002</v>
      </c>
    </row>
    <row r="70" spans="1:12" x14ac:dyDescent="0.2">
      <c r="A70" s="20" t="s">
        <v>370</v>
      </c>
      <c r="B70" s="21">
        <v>819</v>
      </c>
      <c r="C70" s="22">
        <v>9.2796090000000007</v>
      </c>
      <c r="D70" s="22">
        <v>44.932845</v>
      </c>
      <c r="E70" s="22">
        <v>18.070817999999999</v>
      </c>
      <c r="F70" s="22">
        <v>5.616606</v>
      </c>
      <c r="G70" s="22">
        <v>19.047619000000001</v>
      </c>
      <c r="H70" s="22">
        <v>9.2796090000000007</v>
      </c>
      <c r="I70" s="22">
        <v>2.6862029999999999</v>
      </c>
      <c r="J70" s="22">
        <v>7.9365079999999999</v>
      </c>
      <c r="K70" s="22">
        <v>5.4945050000000002</v>
      </c>
      <c r="L70" s="22">
        <v>8.0586079999999995</v>
      </c>
    </row>
    <row r="71" spans="1:12" x14ac:dyDescent="0.2">
      <c r="A71" s="20" t="s">
        <v>371</v>
      </c>
      <c r="B71" s="21">
        <v>87</v>
      </c>
      <c r="C71" s="22">
        <v>8.0459770000000006</v>
      </c>
      <c r="D71" s="22">
        <v>27.586207000000002</v>
      </c>
      <c r="E71" s="22">
        <v>19.540230000000001</v>
      </c>
      <c r="F71" s="22">
        <v>8.0459770000000006</v>
      </c>
      <c r="G71" s="22">
        <v>22.988506000000001</v>
      </c>
      <c r="H71" s="22">
        <v>9.1954019999999996</v>
      </c>
      <c r="I71" s="22">
        <v>2.298851</v>
      </c>
      <c r="J71" s="22">
        <v>4.5977009999999998</v>
      </c>
      <c r="K71" s="22">
        <v>11.494253</v>
      </c>
      <c r="L71" s="22">
        <v>10.344828</v>
      </c>
    </row>
    <row r="72" spans="1:12" x14ac:dyDescent="0.2">
      <c r="A72" s="20" t="s">
        <v>366</v>
      </c>
      <c r="B72" s="21">
        <v>55</v>
      </c>
      <c r="C72" s="22">
        <v>10.909091</v>
      </c>
      <c r="D72" s="22">
        <v>45.454545000000003</v>
      </c>
      <c r="E72" s="22">
        <v>12.727273</v>
      </c>
      <c r="F72" s="22">
        <v>7.2727269999999997</v>
      </c>
      <c r="G72" s="22">
        <v>23.636364</v>
      </c>
      <c r="H72" s="22">
        <v>9.0909089999999999</v>
      </c>
      <c r="I72" s="22">
        <v>3.6363639999999999</v>
      </c>
      <c r="J72" s="22">
        <v>10.909091</v>
      </c>
      <c r="K72" s="22">
        <v>7.2727269999999997</v>
      </c>
      <c r="L72" s="22">
        <v>9.0909089999999999</v>
      </c>
    </row>
    <row r="73" spans="1:12" x14ac:dyDescent="0.2">
      <c r="A73" s="9" t="s">
        <v>372</v>
      </c>
      <c r="B73" s="9"/>
      <c r="C73" s="9"/>
      <c r="D73" s="9"/>
      <c r="E73" s="9"/>
      <c r="F73" s="9"/>
      <c r="G73" s="9"/>
      <c r="H73" s="9"/>
      <c r="I73" s="9"/>
      <c r="J73" s="9"/>
      <c r="K73" s="9"/>
      <c r="L73" s="9"/>
    </row>
    <row r="74" spans="1:12" x14ac:dyDescent="0.2">
      <c r="A74" s="20" t="s">
        <v>373</v>
      </c>
      <c r="B74" s="21">
        <v>537</v>
      </c>
      <c r="C74" s="22">
        <v>5.5865919999999996</v>
      </c>
      <c r="D74" s="22">
        <v>44.134078000000002</v>
      </c>
      <c r="E74" s="22">
        <v>7.4487899999999998</v>
      </c>
      <c r="F74" s="22">
        <v>11.359404</v>
      </c>
      <c r="G74" s="22">
        <v>27.188082000000001</v>
      </c>
      <c r="H74" s="22">
        <v>14.711359</v>
      </c>
      <c r="I74" s="22">
        <v>5.7728120000000001</v>
      </c>
      <c r="J74" s="22">
        <v>4.6554929999999999</v>
      </c>
      <c r="K74" s="22">
        <v>9.3109870000000008</v>
      </c>
      <c r="L74" s="22">
        <v>5.5865919999999996</v>
      </c>
    </row>
    <row r="75" spans="1:12" x14ac:dyDescent="0.2">
      <c r="A75" s="20" t="s">
        <v>374</v>
      </c>
      <c r="B75" s="21">
        <v>1329</v>
      </c>
      <c r="C75" s="22">
        <v>8.7283670000000004</v>
      </c>
      <c r="D75" s="22">
        <v>44.620015000000002</v>
      </c>
      <c r="E75" s="22">
        <v>16.930022999999998</v>
      </c>
      <c r="F75" s="22">
        <v>7.8254330000000003</v>
      </c>
      <c r="G75" s="22">
        <v>19.789314999999998</v>
      </c>
      <c r="H75" s="22">
        <v>11.662903999999999</v>
      </c>
      <c r="I75" s="22">
        <v>4.063205</v>
      </c>
      <c r="J75" s="22">
        <v>6.1700530000000002</v>
      </c>
      <c r="K75" s="22">
        <v>5.0413839999999999</v>
      </c>
      <c r="L75" s="22">
        <v>8.2768999999999995</v>
      </c>
    </row>
    <row r="76" spans="1:12" x14ac:dyDescent="0.2">
      <c r="A76" s="20" t="s">
        <v>375</v>
      </c>
      <c r="B76" s="21">
        <v>406</v>
      </c>
      <c r="C76" s="22">
        <v>8.1280789999999996</v>
      </c>
      <c r="D76" s="22">
        <v>46.798029999999997</v>
      </c>
      <c r="E76" s="22">
        <v>20.935960999999999</v>
      </c>
      <c r="F76" s="22">
        <v>5.4187190000000003</v>
      </c>
      <c r="G76" s="22">
        <v>17.980295999999999</v>
      </c>
      <c r="H76" s="22">
        <v>8.3743839999999992</v>
      </c>
      <c r="I76" s="22">
        <v>2.7093600000000002</v>
      </c>
      <c r="J76" s="22">
        <v>7.6354680000000004</v>
      </c>
      <c r="K76" s="22">
        <v>3.940887</v>
      </c>
      <c r="L76" s="22">
        <v>7.1428570000000002</v>
      </c>
    </row>
    <row r="77" spans="1:12" x14ac:dyDescent="0.2">
      <c r="A77" s="20" t="s">
        <v>376</v>
      </c>
      <c r="B77" s="21">
        <v>152</v>
      </c>
      <c r="C77" s="22">
        <v>7.8947370000000001</v>
      </c>
      <c r="D77" s="22">
        <v>44.736842000000003</v>
      </c>
      <c r="E77" s="22">
        <v>23.684211000000001</v>
      </c>
      <c r="F77" s="22">
        <v>6.5789470000000003</v>
      </c>
      <c r="G77" s="22">
        <v>17.105263000000001</v>
      </c>
      <c r="H77" s="22">
        <v>10.526316</v>
      </c>
      <c r="I77" s="22">
        <v>1.3157890000000001</v>
      </c>
      <c r="J77" s="22">
        <v>9.2105259999999998</v>
      </c>
      <c r="K77" s="22">
        <v>5.2631579999999998</v>
      </c>
      <c r="L77" s="22">
        <v>7.2368420000000002</v>
      </c>
    </row>
    <row r="78" spans="1:12" x14ac:dyDescent="0.2">
      <c r="A78" s="20" t="s">
        <v>377</v>
      </c>
      <c r="B78" s="21">
        <v>88</v>
      </c>
      <c r="C78" s="22">
        <v>11.363636</v>
      </c>
      <c r="D78" s="22">
        <v>40.909090999999997</v>
      </c>
      <c r="E78" s="22">
        <v>14.772727</v>
      </c>
      <c r="F78" s="22">
        <v>7.9545450000000004</v>
      </c>
      <c r="G78" s="22">
        <v>23.863636</v>
      </c>
      <c r="H78" s="22">
        <v>10.227273</v>
      </c>
      <c r="I78" s="22">
        <v>1.1363639999999999</v>
      </c>
      <c r="J78" s="22">
        <v>2.2727270000000002</v>
      </c>
      <c r="K78" s="22">
        <v>11.363636</v>
      </c>
      <c r="L78" s="22">
        <v>7.9545450000000004</v>
      </c>
    </row>
    <row r="79" spans="1:12" x14ac:dyDescent="0.2">
      <c r="A79" s="20" t="s">
        <v>378</v>
      </c>
      <c r="B79" s="21">
        <v>84</v>
      </c>
      <c r="C79" s="22">
        <v>14.285714</v>
      </c>
      <c r="D79" s="22">
        <v>41.666666999999997</v>
      </c>
      <c r="E79" s="22">
        <v>13.095238</v>
      </c>
      <c r="F79" s="22">
        <v>10.714286</v>
      </c>
      <c r="G79" s="22">
        <v>17.857143000000001</v>
      </c>
      <c r="H79" s="22">
        <v>10.714286</v>
      </c>
      <c r="I79" s="22">
        <v>1.1904760000000001</v>
      </c>
      <c r="J79" s="22">
        <v>8.3333329999999997</v>
      </c>
      <c r="K79" s="22">
        <v>5.9523809999999999</v>
      </c>
      <c r="L79" s="22">
        <v>8.3333329999999997</v>
      </c>
    </row>
    <row r="80" spans="1:12" x14ac:dyDescent="0.2">
      <c r="A80" s="20" t="s">
        <v>366</v>
      </c>
      <c r="B80" s="21">
        <v>81</v>
      </c>
      <c r="C80" s="22">
        <v>11.111110999999999</v>
      </c>
      <c r="D80" s="22">
        <v>39.506172999999997</v>
      </c>
      <c r="E80" s="22">
        <v>11.111110999999999</v>
      </c>
      <c r="F80" s="22">
        <v>6.1728399999999999</v>
      </c>
      <c r="G80" s="22">
        <v>22.222221999999999</v>
      </c>
      <c r="H80" s="22">
        <v>8.6419750000000004</v>
      </c>
      <c r="I80" s="22">
        <v>3.7037040000000001</v>
      </c>
      <c r="J80" s="22">
        <v>9.8765429999999999</v>
      </c>
      <c r="K80" s="22">
        <v>8.6419750000000004</v>
      </c>
      <c r="L80" s="22">
        <v>11.111110999999999</v>
      </c>
    </row>
    <row r="81" spans="1:12" x14ac:dyDescent="0.2">
      <c r="A81" s="9" t="s">
        <v>379</v>
      </c>
      <c r="B81" s="9"/>
      <c r="C81" s="9"/>
      <c r="D81" s="9"/>
      <c r="E81" s="9"/>
      <c r="F81" s="9"/>
      <c r="G81" s="9"/>
      <c r="H81" s="9"/>
      <c r="I81" s="9"/>
      <c r="J81" s="9"/>
      <c r="K81" s="9"/>
      <c r="L81" s="9"/>
    </row>
    <row r="82" spans="1:12" x14ac:dyDescent="0.2">
      <c r="A82" s="20" t="s">
        <v>380</v>
      </c>
      <c r="B82" s="21">
        <v>788</v>
      </c>
      <c r="C82" s="22">
        <v>7.4873099999999999</v>
      </c>
      <c r="D82" s="22">
        <v>44.162436999999997</v>
      </c>
      <c r="E82" s="22">
        <v>17.893401000000001</v>
      </c>
      <c r="F82" s="22">
        <v>7.9949240000000001</v>
      </c>
      <c r="G82" s="22">
        <v>21.065989999999999</v>
      </c>
      <c r="H82" s="22">
        <v>11.675127</v>
      </c>
      <c r="I82" s="22">
        <v>4.8223349999999998</v>
      </c>
      <c r="J82" s="22">
        <v>5.964467</v>
      </c>
      <c r="K82" s="22">
        <v>5.8375630000000003</v>
      </c>
      <c r="L82" s="22">
        <v>6.5989849999999999</v>
      </c>
    </row>
    <row r="83" spans="1:12" x14ac:dyDescent="0.2">
      <c r="A83" s="20" t="s">
        <v>381</v>
      </c>
      <c r="B83" s="21">
        <v>1824</v>
      </c>
      <c r="C83" s="22">
        <v>8.6622810000000001</v>
      </c>
      <c r="D83" s="22">
        <v>44.462719</v>
      </c>
      <c r="E83" s="22">
        <v>14.912281</v>
      </c>
      <c r="F83" s="22">
        <v>8.2236840000000004</v>
      </c>
      <c r="G83" s="22">
        <v>20.888158000000001</v>
      </c>
      <c r="H83" s="22">
        <v>11.622807</v>
      </c>
      <c r="I83" s="22">
        <v>3.4539469999999999</v>
      </c>
      <c r="J83" s="22">
        <v>6.3048250000000001</v>
      </c>
      <c r="K83" s="22">
        <v>6.25</v>
      </c>
      <c r="L83" s="22">
        <v>7.9495610000000001</v>
      </c>
    </row>
    <row r="84" spans="1:12" x14ac:dyDescent="0.2">
      <c r="A84" s="20" t="s">
        <v>366</v>
      </c>
      <c r="B84" s="21">
        <v>65</v>
      </c>
      <c r="C84" s="22">
        <v>7.6923079999999997</v>
      </c>
      <c r="D84" s="22">
        <v>49.230769000000002</v>
      </c>
      <c r="E84" s="22">
        <v>9.2307690000000004</v>
      </c>
      <c r="F84" s="22">
        <v>7.6923079999999997</v>
      </c>
      <c r="G84" s="22">
        <v>23.076923000000001</v>
      </c>
      <c r="H84" s="22">
        <v>7.6923079999999997</v>
      </c>
      <c r="I84" s="22">
        <v>3.0769229999999999</v>
      </c>
      <c r="J84" s="22">
        <v>10.769231</v>
      </c>
      <c r="K84" s="22">
        <v>4.6153849999999998</v>
      </c>
      <c r="L84" s="22">
        <v>9.2307690000000004</v>
      </c>
    </row>
    <row r="85" spans="1:12" x14ac:dyDescent="0.2">
      <c r="A85" s="9" t="s">
        <v>382</v>
      </c>
      <c r="B85" s="9"/>
      <c r="C85" s="9"/>
      <c r="D85" s="9"/>
      <c r="E85" s="9"/>
      <c r="F85" s="9"/>
      <c r="G85" s="9"/>
      <c r="H85" s="9"/>
      <c r="I85" s="9"/>
      <c r="J85" s="9"/>
      <c r="K85" s="9"/>
      <c r="L85" s="9"/>
    </row>
    <row r="86" spans="1:12" x14ac:dyDescent="0.2">
      <c r="A86" s="20" t="s">
        <v>383</v>
      </c>
      <c r="B86" s="21">
        <v>393</v>
      </c>
      <c r="C86" s="22">
        <v>8.6513989999999996</v>
      </c>
      <c r="D86" s="22">
        <v>39.694656000000002</v>
      </c>
      <c r="E86" s="22">
        <v>19.338422000000001</v>
      </c>
      <c r="F86" s="22">
        <v>6.3613229999999996</v>
      </c>
      <c r="G86" s="22">
        <v>16.793893000000001</v>
      </c>
      <c r="H86" s="22">
        <v>9.9236640000000005</v>
      </c>
      <c r="I86" s="22">
        <v>5.3435110000000003</v>
      </c>
      <c r="J86" s="22">
        <v>6.6157760000000003</v>
      </c>
      <c r="K86" s="22">
        <v>6.6157760000000003</v>
      </c>
      <c r="L86" s="22">
        <v>7.6335879999999996</v>
      </c>
    </row>
    <row r="87" spans="1:12" x14ac:dyDescent="0.2">
      <c r="A87" s="20" t="s">
        <v>181</v>
      </c>
      <c r="B87" s="21">
        <v>1944</v>
      </c>
      <c r="C87" s="22">
        <v>8.7962959999999999</v>
      </c>
      <c r="D87" s="22">
        <v>45.473250999999998</v>
      </c>
      <c r="E87" s="22">
        <v>15.58642</v>
      </c>
      <c r="F87" s="22">
        <v>8.2304530000000007</v>
      </c>
      <c r="G87" s="22">
        <v>22.170781999999999</v>
      </c>
      <c r="H87" s="22">
        <v>11.676955</v>
      </c>
      <c r="I87" s="22">
        <v>3.7037040000000001</v>
      </c>
      <c r="J87" s="22">
        <v>6.3786009999999997</v>
      </c>
      <c r="K87" s="22">
        <v>5.4012349999999998</v>
      </c>
      <c r="L87" s="22">
        <v>7.3045270000000002</v>
      </c>
    </row>
    <row r="88" spans="1:12" x14ac:dyDescent="0.2">
      <c r="A88" s="20" t="s">
        <v>182</v>
      </c>
      <c r="B88" s="21">
        <v>38</v>
      </c>
      <c r="C88" s="22">
        <v>10.526316</v>
      </c>
      <c r="D88" s="22">
        <v>42.105263000000001</v>
      </c>
      <c r="E88" s="22">
        <v>10.526316</v>
      </c>
      <c r="F88" s="22">
        <v>7.8947370000000001</v>
      </c>
      <c r="G88" s="22">
        <v>21.052631999999999</v>
      </c>
      <c r="H88" s="22">
        <v>2.6315789999999999</v>
      </c>
      <c r="I88" s="22">
        <v>5.2631579999999998</v>
      </c>
      <c r="J88" s="22">
        <v>5.2631579999999998</v>
      </c>
      <c r="K88" s="22">
        <v>10.526316</v>
      </c>
      <c r="L88" s="22">
        <v>2.6315789999999999</v>
      </c>
    </row>
    <row r="89" spans="1:12" x14ac:dyDescent="0.2">
      <c r="A89" s="20" t="s">
        <v>384</v>
      </c>
      <c r="B89" s="21">
        <v>36</v>
      </c>
      <c r="C89" s="22">
        <v>2.7777780000000001</v>
      </c>
      <c r="D89" s="22">
        <v>41.666666999999997</v>
      </c>
      <c r="E89" s="22">
        <v>5.5555560000000002</v>
      </c>
      <c r="F89" s="22">
        <v>27.777778000000001</v>
      </c>
      <c r="G89" s="22">
        <v>16.666667</v>
      </c>
      <c r="H89" s="22">
        <v>33.333333000000003</v>
      </c>
      <c r="I89" s="22">
        <v>2.7777780000000001</v>
      </c>
      <c r="J89" s="22">
        <v>8.3333329999999997</v>
      </c>
      <c r="K89" s="22">
        <v>8.3333329999999997</v>
      </c>
      <c r="L89" s="22">
        <v>8.3333329999999997</v>
      </c>
    </row>
    <row r="90" spans="1:12" x14ac:dyDescent="0.2">
      <c r="A90" s="20" t="s">
        <v>183</v>
      </c>
      <c r="B90" s="21">
        <v>53</v>
      </c>
      <c r="C90" s="22">
        <v>5.6603770000000004</v>
      </c>
      <c r="D90" s="22">
        <v>39.622641999999999</v>
      </c>
      <c r="E90" s="22">
        <v>26.415094</v>
      </c>
      <c r="F90" s="22">
        <v>3.7735850000000002</v>
      </c>
      <c r="G90" s="22">
        <v>13.207547</v>
      </c>
      <c r="H90" s="22">
        <v>20.754716999999999</v>
      </c>
      <c r="I90" s="22">
        <v>1.886792</v>
      </c>
      <c r="J90" s="22">
        <v>7.5471700000000004</v>
      </c>
      <c r="K90" s="22">
        <v>3.7735850000000002</v>
      </c>
      <c r="L90" s="22">
        <v>9.4339619999999993</v>
      </c>
    </row>
    <row r="91" spans="1:12" x14ac:dyDescent="0.2">
      <c r="A91" s="20" t="s">
        <v>385</v>
      </c>
      <c r="B91" s="21">
        <v>22</v>
      </c>
      <c r="C91" s="22">
        <v>0</v>
      </c>
      <c r="D91" s="22">
        <v>50</v>
      </c>
      <c r="E91" s="22">
        <v>13.636364</v>
      </c>
      <c r="F91" s="22">
        <v>9.0909089999999999</v>
      </c>
      <c r="G91" s="22">
        <v>18.181818</v>
      </c>
      <c r="H91" s="22">
        <v>4.5454549999999996</v>
      </c>
      <c r="I91" s="22">
        <v>4.5454549999999996</v>
      </c>
      <c r="J91" s="22">
        <v>9.0909089999999999</v>
      </c>
      <c r="K91" s="22">
        <v>13.636364</v>
      </c>
      <c r="L91" s="22">
        <v>13.636364</v>
      </c>
    </row>
    <row r="92" spans="1:12" x14ac:dyDescent="0.2">
      <c r="A92" s="20" t="s">
        <v>386</v>
      </c>
      <c r="B92" s="21">
        <v>32</v>
      </c>
      <c r="C92" s="22">
        <v>0</v>
      </c>
      <c r="D92" s="22">
        <v>50</v>
      </c>
      <c r="E92" s="22">
        <v>0</v>
      </c>
      <c r="F92" s="22">
        <v>3.125</v>
      </c>
      <c r="G92" s="22">
        <v>18.75</v>
      </c>
      <c r="H92" s="22">
        <v>0</v>
      </c>
      <c r="I92" s="22">
        <v>3.125</v>
      </c>
      <c r="J92" s="22">
        <v>0</v>
      </c>
      <c r="K92" s="22">
        <v>21.875</v>
      </c>
      <c r="L92" s="22">
        <v>9.375</v>
      </c>
    </row>
    <row r="93" spans="1:12" x14ac:dyDescent="0.2">
      <c r="A93" s="20" t="s">
        <v>387</v>
      </c>
      <c r="B93" s="21">
        <v>9</v>
      </c>
      <c r="C93" s="22">
        <v>0</v>
      </c>
      <c r="D93" s="22">
        <v>66.666667000000004</v>
      </c>
      <c r="E93" s="22">
        <v>11.111110999999999</v>
      </c>
      <c r="F93" s="22">
        <v>11.111110999999999</v>
      </c>
      <c r="G93" s="22">
        <v>11.111110999999999</v>
      </c>
      <c r="H93" s="22">
        <v>11.111110999999999</v>
      </c>
      <c r="I93" s="22">
        <v>0</v>
      </c>
      <c r="J93" s="22">
        <v>11.111110999999999</v>
      </c>
      <c r="K93" s="22">
        <v>0</v>
      </c>
      <c r="L93" s="22">
        <v>0</v>
      </c>
    </row>
    <row r="94" spans="1:12" x14ac:dyDescent="0.2">
      <c r="A94" s="20" t="s">
        <v>366</v>
      </c>
      <c r="B94" s="21">
        <v>150</v>
      </c>
      <c r="C94" s="22">
        <v>6</v>
      </c>
      <c r="D94" s="22">
        <v>44</v>
      </c>
      <c r="E94" s="22">
        <v>10.666667</v>
      </c>
      <c r="F94" s="22">
        <v>9.3333329999999997</v>
      </c>
      <c r="G94" s="22">
        <v>22</v>
      </c>
      <c r="H94" s="22">
        <v>11.333333</v>
      </c>
      <c r="I94" s="22">
        <v>2.6666669999999999</v>
      </c>
      <c r="J94" s="22">
        <v>4.6666670000000003</v>
      </c>
      <c r="K94" s="22">
        <v>8.6666670000000003</v>
      </c>
      <c r="L94" s="22">
        <v>10.666667</v>
      </c>
    </row>
    <row r="95" spans="1:12" x14ac:dyDescent="0.2">
      <c r="A95" s="9" t="s">
        <v>388</v>
      </c>
      <c r="B95" s="9"/>
      <c r="C95" s="9"/>
      <c r="D95" s="9"/>
      <c r="E95" s="9"/>
      <c r="F95" s="9"/>
      <c r="G95" s="9"/>
      <c r="H95" s="9"/>
      <c r="I95" s="9"/>
      <c r="J95" s="9"/>
      <c r="K95" s="9"/>
      <c r="L95" s="9"/>
    </row>
    <row r="96" spans="1:12" x14ac:dyDescent="0.2">
      <c r="A96" s="20" t="s">
        <v>184</v>
      </c>
      <c r="B96" s="21">
        <v>54</v>
      </c>
      <c r="C96" s="22">
        <v>3.7037040000000001</v>
      </c>
      <c r="D96" s="22">
        <v>35.185184999999997</v>
      </c>
      <c r="E96" s="22">
        <v>11.111110999999999</v>
      </c>
      <c r="F96" s="22">
        <v>7.4074070000000001</v>
      </c>
      <c r="G96" s="22">
        <v>9.2592590000000001</v>
      </c>
      <c r="H96" s="22">
        <v>5.5555560000000002</v>
      </c>
      <c r="I96" s="22">
        <v>11.111110999999999</v>
      </c>
      <c r="J96" s="22">
        <v>9.2592590000000001</v>
      </c>
      <c r="K96" s="22">
        <v>16.666667</v>
      </c>
      <c r="L96" s="22">
        <v>16.666667</v>
      </c>
    </row>
    <row r="97" spans="1:12" x14ac:dyDescent="0.2">
      <c r="A97" s="20" t="s">
        <v>185</v>
      </c>
      <c r="B97" s="21">
        <v>196</v>
      </c>
      <c r="C97" s="22">
        <v>7.1428570000000002</v>
      </c>
      <c r="D97" s="22">
        <v>41.326531000000003</v>
      </c>
      <c r="E97" s="22">
        <v>11.734693999999999</v>
      </c>
      <c r="F97" s="22">
        <v>6.6326530000000004</v>
      </c>
      <c r="G97" s="22">
        <v>25</v>
      </c>
      <c r="H97" s="22">
        <v>7.1428570000000002</v>
      </c>
      <c r="I97" s="22">
        <v>5.1020409999999998</v>
      </c>
      <c r="J97" s="22">
        <v>7.6530610000000001</v>
      </c>
      <c r="K97" s="22">
        <v>5.6122449999999997</v>
      </c>
      <c r="L97" s="22">
        <v>10.204082</v>
      </c>
    </row>
    <row r="98" spans="1:12" x14ac:dyDescent="0.2">
      <c r="A98" s="20" t="s">
        <v>186</v>
      </c>
      <c r="B98" s="21">
        <v>310</v>
      </c>
      <c r="C98" s="22">
        <v>4.1935479999999998</v>
      </c>
      <c r="D98" s="22">
        <v>49.354838999999998</v>
      </c>
      <c r="E98" s="22">
        <v>11.935484000000001</v>
      </c>
      <c r="F98" s="22">
        <v>8.0645159999999994</v>
      </c>
      <c r="G98" s="22">
        <v>20.322581</v>
      </c>
      <c r="H98" s="22">
        <v>9.3548390000000001</v>
      </c>
      <c r="I98" s="22">
        <v>6.451613</v>
      </c>
      <c r="J98" s="22">
        <v>7.7419349999999998</v>
      </c>
      <c r="K98" s="22">
        <v>7.4193550000000004</v>
      </c>
      <c r="L98" s="22">
        <v>9.0322580000000006</v>
      </c>
    </row>
    <row r="99" spans="1:12" x14ac:dyDescent="0.2">
      <c r="A99" s="20" t="s">
        <v>187</v>
      </c>
      <c r="B99" s="21">
        <v>385</v>
      </c>
      <c r="C99" s="22">
        <v>8.3116880000000002</v>
      </c>
      <c r="D99" s="22">
        <v>47.792208000000002</v>
      </c>
      <c r="E99" s="22">
        <v>11.688312</v>
      </c>
      <c r="F99" s="22">
        <v>7.7922079999999996</v>
      </c>
      <c r="G99" s="22">
        <v>19.740259999999999</v>
      </c>
      <c r="H99" s="22">
        <v>11.688312</v>
      </c>
      <c r="I99" s="22">
        <v>3.6363639999999999</v>
      </c>
      <c r="J99" s="22">
        <v>5.9740260000000003</v>
      </c>
      <c r="K99" s="22">
        <v>4.415584</v>
      </c>
      <c r="L99" s="22">
        <v>8.0519479999999994</v>
      </c>
    </row>
    <row r="100" spans="1:12" x14ac:dyDescent="0.2">
      <c r="A100" s="20" t="s">
        <v>188</v>
      </c>
      <c r="B100" s="21">
        <v>361</v>
      </c>
      <c r="C100" s="22">
        <v>10.249307</v>
      </c>
      <c r="D100" s="22">
        <v>48.753463000000004</v>
      </c>
      <c r="E100" s="22">
        <v>18.00554</v>
      </c>
      <c r="F100" s="22">
        <v>6.3711909999999996</v>
      </c>
      <c r="G100" s="22">
        <v>19.667590000000001</v>
      </c>
      <c r="H100" s="22">
        <v>6.648199</v>
      </c>
      <c r="I100" s="22">
        <v>3.8781159999999999</v>
      </c>
      <c r="J100" s="22">
        <v>6.9252079999999996</v>
      </c>
      <c r="K100" s="22">
        <v>6.3711909999999996</v>
      </c>
      <c r="L100" s="22">
        <v>5.5401660000000001</v>
      </c>
    </row>
    <row r="101" spans="1:12" x14ac:dyDescent="0.2">
      <c r="A101" s="20" t="s">
        <v>189</v>
      </c>
      <c r="B101" s="21">
        <v>315</v>
      </c>
      <c r="C101" s="22">
        <v>9.8412699999999997</v>
      </c>
      <c r="D101" s="22">
        <v>40.634920999999999</v>
      </c>
      <c r="E101" s="22">
        <v>18.095237999999998</v>
      </c>
      <c r="F101" s="22">
        <v>5.7142860000000004</v>
      </c>
      <c r="G101" s="22">
        <v>23.809524</v>
      </c>
      <c r="H101" s="22">
        <v>13.333333</v>
      </c>
      <c r="I101" s="22">
        <v>2.5396830000000001</v>
      </c>
      <c r="J101" s="22">
        <v>4.7619049999999996</v>
      </c>
      <c r="K101" s="22">
        <v>4.1269840000000002</v>
      </c>
      <c r="L101" s="22">
        <v>8.8888890000000007</v>
      </c>
    </row>
    <row r="102" spans="1:12" x14ac:dyDescent="0.2">
      <c r="A102" s="20" t="s">
        <v>190</v>
      </c>
      <c r="B102" s="21">
        <v>364</v>
      </c>
      <c r="C102" s="22">
        <v>8.7912090000000003</v>
      </c>
      <c r="D102" s="22">
        <v>43.131867999999997</v>
      </c>
      <c r="E102" s="22">
        <v>20.604396000000001</v>
      </c>
      <c r="F102" s="22">
        <v>12.087911999999999</v>
      </c>
      <c r="G102" s="22">
        <v>25.549451000000001</v>
      </c>
      <c r="H102" s="22">
        <v>15.934066</v>
      </c>
      <c r="I102" s="22">
        <v>2.4725269999999999</v>
      </c>
      <c r="J102" s="22">
        <v>5.4945050000000002</v>
      </c>
      <c r="K102" s="22">
        <v>5.2197800000000001</v>
      </c>
      <c r="L102" s="22">
        <v>4.3956039999999996</v>
      </c>
    </row>
    <row r="103" spans="1:12" x14ac:dyDescent="0.2">
      <c r="A103" s="20" t="s">
        <v>191</v>
      </c>
      <c r="B103" s="21">
        <v>267</v>
      </c>
      <c r="C103" s="22">
        <v>10.486891</v>
      </c>
      <c r="D103" s="22">
        <v>45.318351999999997</v>
      </c>
      <c r="E103" s="22">
        <v>20.973783000000001</v>
      </c>
      <c r="F103" s="22">
        <v>9.3632960000000001</v>
      </c>
      <c r="G103" s="22">
        <v>20.973783000000001</v>
      </c>
      <c r="H103" s="22">
        <v>12.359551</v>
      </c>
      <c r="I103" s="22">
        <v>2.6217229999999998</v>
      </c>
      <c r="J103" s="22">
        <v>5.9925090000000001</v>
      </c>
      <c r="K103" s="22">
        <v>3.7453180000000001</v>
      </c>
      <c r="L103" s="22">
        <v>4.4943819999999999</v>
      </c>
    </row>
    <row r="104" spans="1:12" x14ac:dyDescent="0.2">
      <c r="A104" s="20" t="s">
        <v>192</v>
      </c>
      <c r="B104" s="21">
        <v>90</v>
      </c>
      <c r="C104" s="22">
        <v>13.333333</v>
      </c>
      <c r="D104" s="22">
        <v>41.111111000000001</v>
      </c>
      <c r="E104" s="22">
        <v>23.333333</v>
      </c>
      <c r="F104" s="22">
        <v>5.5555560000000002</v>
      </c>
      <c r="G104" s="22">
        <v>14.444444000000001</v>
      </c>
      <c r="H104" s="22">
        <v>18.888888999999999</v>
      </c>
      <c r="I104" s="22">
        <v>2.2222219999999999</v>
      </c>
      <c r="J104" s="22">
        <v>5.5555560000000002</v>
      </c>
      <c r="K104" s="22">
        <v>3.3333330000000001</v>
      </c>
      <c r="L104" s="22">
        <v>1.111111</v>
      </c>
    </row>
    <row r="105" spans="1:12" x14ac:dyDescent="0.2">
      <c r="A105" s="20" t="s">
        <v>193</v>
      </c>
      <c r="B105" s="21">
        <v>94</v>
      </c>
      <c r="C105" s="22">
        <v>7.446809</v>
      </c>
      <c r="D105" s="22">
        <v>31.914894</v>
      </c>
      <c r="E105" s="22">
        <v>21.276596000000001</v>
      </c>
      <c r="F105" s="22">
        <v>12.765957</v>
      </c>
      <c r="G105" s="22">
        <v>12.765957</v>
      </c>
      <c r="H105" s="22">
        <v>24.468084999999999</v>
      </c>
      <c r="I105" s="22">
        <v>2.1276600000000001</v>
      </c>
      <c r="J105" s="22">
        <v>6.3829789999999997</v>
      </c>
      <c r="K105" s="22">
        <v>4.2553190000000001</v>
      </c>
      <c r="L105" s="22">
        <v>9.5744679999999995</v>
      </c>
    </row>
    <row r="106" spans="1:12" x14ac:dyDescent="0.2">
      <c r="A106" s="20" t="s">
        <v>389</v>
      </c>
      <c r="B106" s="21">
        <v>47</v>
      </c>
      <c r="C106" s="22">
        <v>6.3829789999999997</v>
      </c>
      <c r="D106" s="22">
        <v>42.553190999999998</v>
      </c>
      <c r="E106" s="22">
        <v>2.1276600000000001</v>
      </c>
      <c r="F106" s="22">
        <v>12.765957</v>
      </c>
      <c r="G106" s="22">
        <v>19.148935999999999</v>
      </c>
      <c r="H106" s="22">
        <v>6.3829789999999997</v>
      </c>
      <c r="I106" s="22">
        <v>2.1276600000000001</v>
      </c>
      <c r="J106" s="22">
        <v>4.2553190000000001</v>
      </c>
      <c r="K106" s="22">
        <v>23.404254999999999</v>
      </c>
      <c r="L106" s="22">
        <v>6.3829789999999997</v>
      </c>
    </row>
    <row r="107" spans="1:12" x14ac:dyDescent="0.2">
      <c r="A107" s="20" t="s">
        <v>366</v>
      </c>
      <c r="B107" s="21">
        <v>194</v>
      </c>
      <c r="C107" s="22">
        <v>5.6701030000000001</v>
      </c>
      <c r="D107" s="22">
        <v>43.814433000000001</v>
      </c>
      <c r="E107" s="22">
        <v>6.7010310000000004</v>
      </c>
      <c r="F107" s="22">
        <v>6.7010310000000004</v>
      </c>
      <c r="G107" s="22">
        <v>20.618556999999999</v>
      </c>
      <c r="H107" s="22">
        <v>9.2783510000000007</v>
      </c>
      <c r="I107" s="22">
        <v>5.1546390000000004</v>
      </c>
      <c r="J107" s="22">
        <v>6.7010310000000004</v>
      </c>
      <c r="K107" s="22">
        <v>10.309278000000001</v>
      </c>
      <c r="L107" s="22">
        <v>13.402062000000001</v>
      </c>
    </row>
    <row r="108" spans="1:12" x14ac:dyDescent="0.2">
      <c r="A108" s="9" t="s">
        <v>390</v>
      </c>
      <c r="B108" s="9"/>
      <c r="C108" s="9"/>
      <c r="D108" s="9"/>
      <c r="E108" s="9"/>
      <c r="F108" s="9"/>
      <c r="G108" s="9"/>
      <c r="H108" s="9"/>
      <c r="I108" s="9"/>
      <c r="J108" s="9"/>
      <c r="K108" s="9"/>
      <c r="L108" s="9"/>
    </row>
    <row r="109" spans="1:12" x14ac:dyDescent="0.2">
      <c r="A109" s="20" t="s">
        <v>391</v>
      </c>
      <c r="B109" s="21">
        <v>633</v>
      </c>
      <c r="C109" s="22">
        <v>7.5829380000000004</v>
      </c>
      <c r="D109" s="22">
        <v>43.127961999999997</v>
      </c>
      <c r="E109" s="22">
        <v>12.954186</v>
      </c>
      <c r="F109" s="22">
        <v>9.1627170000000007</v>
      </c>
      <c r="G109" s="22">
        <v>21.642969999999998</v>
      </c>
      <c r="H109" s="22">
        <v>11.216430000000001</v>
      </c>
      <c r="I109" s="22">
        <v>3.4755129999999999</v>
      </c>
      <c r="J109" s="22">
        <v>5.5292260000000004</v>
      </c>
      <c r="K109" s="22">
        <v>7.8988940000000003</v>
      </c>
      <c r="L109" s="22">
        <v>6.477093</v>
      </c>
    </row>
    <row r="110" spans="1:12" x14ac:dyDescent="0.2">
      <c r="A110" s="20" t="s">
        <v>392</v>
      </c>
      <c r="B110" s="21">
        <v>1123</v>
      </c>
      <c r="C110" s="22">
        <v>8.1032949999999992</v>
      </c>
      <c r="D110" s="22">
        <v>44.523598</v>
      </c>
      <c r="E110" s="22">
        <v>16.384684</v>
      </c>
      <c r="F110" s="22">
        <v>8.2813890000000008</v>
      </c>
      <c r="G110" s="22">
        <v>21.28228</v>
      </c>
      <c r="H110" s="22">
        <v>12.021371</v>
      </c>
      <c r="I110" s="22">
        <v>3.5618880000000002</v>
      </c>
      <c r="J110" s="22">
        <v>5.9661619999999997</v>
      </c>
      <c r="K110" s="22">
        <v>6.1442560000000004</v>
      </c>
      <c r="L110" s="22">
        <v>7.6580589999999997</v>
      </c>
    </row>
    <row r="111" spans="1:12" x14ac:dyDescent="0.2">
      <c r="A111" s="20" t="s">
        <v>393</v>
      </c>
      <c r="B111" s="21">
        <v>660</v>
      </c>
      <c r="C111" s="22">
        <v>9.8484850000000002</v>
      </c>
      <c r="D111" s="22">
        <v>45.30303</v>
      </c>
      <c r="E111" s="22">
        <v>16.969697</v>
      </c>
      <c r="F111" s="22">
        <v>6.8181820000000002</v>
      </c>
      <c r="G111" s="22">
        <v>20.757576</v>
      </c>
      <c r="H111" s="22">
        <v>11.060606</v>
      </c>
      <c r="I111" s="22">
        <v>4.6969700000000003</v>
      </c>
      <c r="J111" s="22">
        <v>7.4242419999999996</v>
      </c>
      <c r="K111" s="22">
        <v>5.3030299999999997</v>
      </c>
      <c r="L111" s="22">
        <v>7.2727269999999997</v>
      </c>
    </row>
    <row r="112" spans="1:12" x14ac:dyDescent="0.2">
      <c r="A112" s="20" t="s">
        <v>394</v>
      </c>
      <c r="B112" s="21">
        <v>261</v>
      </c>
      <c r="C112" s="22">
        <v>6.8965519999999998</v>
      </c>
      <c r="D112" s="22">
        <v>45.593870000000003</v>
      </c>
      <c r="E112" s="22">
        <v>15.708812</v>
      </c>
      <c r="F112" s="22">
        <v>8.429119</v>
      </c>
      <c r="G112" s="22">
        <v>18.773945999999999</v>
      </c>
      <c r="H112" s="22">
        <v>11.494253</v>
      </c>
      <c r="I112" s="22">
        <v>3.8314180000000002</v>
      </c>
      <c r="J112" s="22">
        <v>6.8965519999999998</v>
      </c>
      <c r="K112" s="22">
        <v>3.4482759999999999</v>
      </c>
      <c r="L112" s="22">
        <v>10.727969</v>
      </c>
    </row>
    <row r="113" spans="1:12" x14ac:dyDescent="0.2">
      <c r="A113" s="9" t="s">
        <v>395</v>
      </c>
      <c r="B113" s="9"/>
      <c r="C113" s="9"/>
      <c r="D113" s="9"/>
      <c r="E113" s="9"/>
      <c r="F113" s="9"/>
      <c r="G113" s="9"/>
      <c r="H113" s="9"/>
      <c r="I113" s="9"/>
      <c r="J113" s="9"/>
      <c r="K113" s="9"/>
      <c r="L113" s="9"/>
    </row>
    <row r="114" spans="1:12" x14ac:dyDescent="0.2">
      <c r="A114" s="20" t="s">
        <v>396</v>
      </c>
      <c r="B114" s="21">
        <v>329</v>
      </c>
      <c r="C114" s="22">
        <v>7.5987840000000002</v>
      </c>
      <c r="D114" s="22">
        <v>44.072947999999997</v>
      </c>
      <c r="E114" s="22">
        <v>13.069909000000001</v>
      </c>
      <c r="F114" s="22">
        <v>7.5987840000000002</v>
      </c>
      <c r="G114" s="22">
        <v>20.972643999999999</v>
      </c>
      <c r="H114" s="22">
        <v>9.4224920000000001</v>
      </c>
      <c r="I114" s="22">
        <v>5.167173</v>
      </c>
      <c r="J114" s="22">
        <v>6.6869300000000003</v>
      </c>
      <c r="K114" s="22">
        <v>8.5106380000000001</v>
      </c>
      <c r="L114" s="22">
        <v>5.4711249999999998</v>
      </c>
    </row>
    <row r="115" spans="1:12" x14ac:dyDescent="0.2">
      <c r="A115" s="20" t="s">
        <v>397</v>
      </c>
      <c r="B115" s="21">
        <v>828</v>
      </c>
      <c r="C115" s="22">
        <v>8.2125599999999999</v>
      </c>
      <c r="D115" s="22">
        <v>44.444443999999997</v>
      </c>
      <c r="E115" s="22">
        <v>15.700483</v>
      </c>
      <c r="F115" s="22">
        <v>9.9033820000000006</v>
      </c>
      <c r="G115" s="22">
        <v>22.101448999999999</v>
      </c>
      <c r="H115" s="22">
        <v>13.043478</v>
      </c>
      <c r="I115" s="22">
        <v>3.0193240000000001</v>
      </c>
      <c r="J115" s="22">
        <v>6.0386470000000001</v>
      </c>
      <c r="K115" s="22">
        <v>7.4879230000000003</v>
      </c>
      <c r="L115" s="22">
        <v>6.4009660000000004</v>
      </c>
    </row>
    <row r="116" spans="1:12" x14ac:dyDescent="0.2">
      <c r="A116" s="20" t="s">
        <v>879</v>
      </c>
      <c r="B116" s="21">
        <v>499</v>
      </c>
      <c r="C116" s="22">
        <v>9.2184369999999998</v>
      </c>
      <c r="D116" s="22">
        <v>47.695391000000001</v>
      </c>
      <c r="E116" s="22">
        <v>18.637274999999999</v>
      </c>
      <c r="F116" s="22">
        <v>7.0140279999999997</v>
      </c>
      <c r="G116" s="22">
        <v>20.440881999999998</v>
      </c>
      <c r="H116" s="22">
        <v>13.026052</v>
      </c>
      <c r="I116" s="22">
        <v>4.2084169999999999</v>
      </c>
      <c r="J116" s="22">
        <v>6.613226</v>
      </c>
      <c r="K116" s="22">
        <v>3.6072139999999999</v>
      </c>
      <c r="L116" s="22">
        <v>7.8156309999999998</v>
      </c>
    </row>
    <row r="117" spans="1:12" x14ac:dyDescent="0.2">
      <c r="A117" s="20" t="s">
        <v>398</v>
      </c>
      <c r="B117" s="21">
        <v>468</v>
      </c>
      <c r="C117" s="22">
        <v>9.8290600000000001</v>
      </c>
      <c r="D117" s="22">
        <v>44.230769000000002</v>
      </c>
      <c r="E117" s="22">
        <v>13.461537999999999</v>
      </c>
      <c r="F117" s="22">
        <v>8.5470089999999992</v>
      </c>
      <c r="G117" s="22">
        <v>21.153846000000001</v>
      </c>
      <c r="H117" s="22">
        <v>9.4017090000000003</v>
      </c>
      <c r="I117" s="22">
        <v>3.8461539999999999</v>
      </c>
      <c r="J117" s="22">
        <v>4.9145300000000001</v>
      </c>
      <c r="K117" s="22">
        <v>4.7008549999999998</v>
      </c>
      <c r="L117" s="22">
        <v>8.1196579999999994</v>
      </c>
    </row>
    <row r="118" spans="1:12" x14ac:dyDescent="0.2">
      <c r="A118" s="20" t="s">
        <v>399</v>
      </c>
      <c r="B118" s="21">
        <v>257</v>
      </c>
      <c r="C118" s="22">
        <v>7.0038910000000003</v>
      </c>
      <c r="D118" s="22">
        <v>44.747081999999999</v>
      </c>
      <c r="E118" s="22">
        <v>15.564202</v>
      </c>
      <c r="F118" s="22">
        <v>5.4474710000000002</v>
      </c>
      <c r="G118" s="22">
        <v>17.898833</v>
      </c>
      <c r="H118" s="22">
        <v>5.836576</v>
      </c>
      <c r="I118" s="22">
        <v>4.2801559999999998</v>
      </c>
      <c r="J118" s="22">
        <v>6.2256809999999998</v>
      </c>
      <c r="K118" s="22">
        <v>6.2256809999999998</v>
      </c>
      <c r="L118" s="22">
        <v>10.505837</v>
      </c>
    </row>
    <row r="119" spans="1:12" x14ac:dyDescent="0.2">
      <c r="A119" s="20" t="s">
        <v>400</v>
      </c>
      <c r="B119" s="21">
        <v>296</v>
      </c>
      <c r="C119" s="22">
        <v>6.4189189999999998</v>
      </c>
      <c r="D119" s="22">
        <v>39.864865000000002</v>
      </c>
      <c r="E119" s="22">
        <v>16.891891999999999</v>
      </c>
      <c r="F119" s="22">
        <v>7.4324320000000004</v>
      </c>
      <c r="G119" s="22">
        <v>21.283784000000001</v>
      </c>
      <c r="H119" s="22">
        <v>15.540540999999999</v>
      </c>
      <c r="I119" s="22">
        <v>3.7162160000000002</v>
      </c>
      <c r="J119" s="22">
        <v>8.4459459999999993</v>
      </c>
      <c r="K119" s="22">
        <v>5.7432429999999997</v>
      </c>
      <c r="L119" s="22">
        <v>9.4594590000000007</v>
      </c>
    </row>
    <row r="120" spans="1:12" x14ac:dyDescent="0.2">
      <c r="A120" s="9" t="s">
        <v>401</v>
      </c>
      <c r="B120" s="9"/>
      <c r="C120" s="9"/>
      <c r="D120" s="9"/>
      <c r="E120" s="9"/>
      <c r="F120" s="9"/>
      <c r="G120" s="9"/>
      <c r="H120" s="9"/>
      <c r="I120" s="9"/>
      <c r="J120" s="9"/>
      <c r="K120" s="9"/>
      <c r="L120" s="9"/>
    </row>
    <row r="121" spans="1:12" x14ac:dyDescent="0.2">
      <c r="A121" s="20" t="s">
        <v>878</v>
      </c>
      <c r="B121" s="21">
        <v>116</v>
      </c>
      <c r="C121" s="22">
        <v>6.0344829999999998</v>
      </c>
      <c r="D121" s="22">
        <v>37.068966000000003</v>
      </c>
      <c r="E121" s="22">
        <v>13.793103</v>
      </c>
      <c r="F121" s="22">
        <v>6.8965519999999998</v>
      </c>
      <c r="G121" s="22">
        <v>25.862069000000002</v>
      </c>
      <c r="H121" s="22">
        <v>14.655172</v>
      </c>
      <c r="I121" s="22">
        <v>1.7241379999999999</v>
      </c>
      <c r="J121" s="22">
        <v>3.4482759999999999</v>
      </c>
      <c r="K121" s="22">
        <v>6.8965519999999998</v>
      </c>
      <c r="L121" s="22">
        <v>7.7586209999999998</v>
      </c>
    </row>
    <row r="122" spans="1:12" x14ac:dyDescent="0.2">
      <c r="A122" s="20" t="s">
        <v>402</v>
      </c>
      <c r="B122" s="21">
        <v>213</v>
      </c>
      <c r="C122" s="22">
        <v>8.450704</v>
      </c>
      <c r="D122" s="22">
        <v>47.887324</v>
      </c>
      <c r="E122" s="22">
        <v>12.676056000000001</v>
      </c>
      <c r="F122" s="22">
        <v>7.9812209999999997</v>
      </c>
      <c r="G122" s="22">
        <v>18.309858999999999</v>
      </c>
      <c r="H122" s="22">
        <v>6.5727700000000002</v>
      </c>
      <c r="I122" s="22">
        <v>7.0422539999999998</v>
      </c>
      <c r="J122" s="22">
        <v>8.450704</v>
      </c>
      <c r="K122" s="22">
        <v>9.3896709999999999</v>
      </c>
      <c r="L122" s="22">
        <v>4.225352</v>
      </c>
    </row>
    <row r="123" spans="1:12" x14ac:dyDescent="0.2">
      <c r="A123" s="20" t="s">
        <v>397</v>
      </c>
      <c r="B123" s="21">
        <v>828</v>
      </c>
      <c r="C123" s="22">
        <v>8.2125599999999999</v>
      </c>
      <c r="D123" s="22">
        <v>44.444443999999997</v>
      </c>
      <c r="E123" s="22">
        <v>15.700483</v>
      </c>
      <c r="F123" s="22">
        <v>9.9033820000000006</v>
      </c>
      <c r="G123" s="22">
        <v>22.101448999999999</v>
      </c>
      <c r="H123" s="22">
        <v>13.043478</v>
      </c>
      <c r="I123" s="22">
        <v>3.0193240000000001</v>
      </c>
      <c r="J123" s="22">
        <v>6.0386470000000001</v>
      </c>
      <c r="K123" s="22">
        <v>7.4879230000000003</v>
      </c>
      <c r="L123" s="22">
        <v>6.4009660000000004</v>
      </c>
    </row>
    <row r="124" spans="1:12" x14ac:dyDescent="0.2">
      <c r="A124" s="20" t="s">
        <v>403</v>
      </c>
      <c r="B124" s="21">
        <v>133</v>
      </c>
      <c r="C124" s="22">
        <v>9.7744359999999997</v>
      </c>
      <c r="D124" s="22">
        <v>49.62406</v>
      </c>
      <c r="E124" s="22">
        <v>18.796991999999999</v>
      </c>
      <c r="F124" s="22">
        <v>6.7669170000000003</v>
      </c>
      <c r="G124" s="22">
        <v>24.06015</v>
      </c>
      <c r="H124" s="22">
        <v>12.781955</v>
      </c>
      <c r="I124" s="22">
        <v>5.2631579999999998</v>
      </c>
      <c r="J124" s="22">
        <v>8.2706769999999992</v>
      </c>
      <c r="K124" s="22">
        <v>3.759398</v>
      </c>
      <c r="L124" s="22">
        <v>5.2631579999999998</v>
      </c>
    </row>
    <row r="125" spans="1:12" x14ac:dyDescent="0.2">
      <c r="A125" s="20" t="s">
        <v>404</v>
      </c>
      <c r="B125" s="21">
        <v>120</v>
      </c>
      <c r="C125" s="22">
        <v>8.3333329999999997</v>
      </c>
      <c r="D125" s="22">
        <v>55</v>
      </c>
      <c r="E125" s="22">
        <v>20.833333</v>
      </c>
      <c r="F125" s="22">
        <v>4.1666670000000003</v>
      </c>
      <c r="G125" s="22">
        <v>16.666667</v>
      </c>
      <c r="H125" s="22">
        <v>14.166667</v>
      </c>
      <c r="I125" s="22">
        <v>5</v>
      </c>
      <c r="J125" s="22">
        <v>7.5</v>
      </c>
      <c r="K125" s="22">
        <v>0.83333299999999999</v>
      </c>
      <c r="L125" s="22">
        <v>8.3333329999999997</v>
      </c>
    </row>
    <row r="126" spans="1:12" x14ac:dyDescent="0.2">
      <c r="A126" s="20" t="s">
        <v>405</v>
      </c>
      <c r="B126" s="21">
        <v>246</v>
      </c>
      <c r="C126" s="22">
        <v>9.3495930000000005</v>
      </c>
      <c r="D126" s="22">
        <v>43.089430999999998</v>
      </c>
      <c r="E126" s="22">
        <v>17.479675</v>
      </c>
      <c r="F126" s="22">
        <v>8.5365850000000005</v>
      </c>
      <c r="G126" s="22">
        <v>20.325202999999998</v>
      </c>
      <c r="H126" s="22">
        <v>12.601626</v>
      </c>
      <c r="I126" s="22">
        <v>3.252033</v>
      </c>
      <c r="J126" s="22">
        <v>5.2845529999999998</v>
      </c>
      <c r="K126" s="22">
        <v>4.8780489999999999</v>
      </c>
      <c r="L126" s="22">
        <v>8.9430890000000005</v>
      </c>
    </row>
    <row r="127" spans="1:12" x14ac:dyDescent="0.2">
      <c r="A127" s="20" t="s">
        <v>398</v>
      </c>
      <c r="B127" s="21">
        <v>468</v>
      </c>
      <c r="C127" s="22">
        <v>9.8290600000000001</v>
      </c>
      <c r="D127" s="22">
        <v>44.230769000000002</v>
      </c>
      <c r="E127" s="22">
        <v>13.461537999999999</v>
      </c>
      <c r="F127" s="22">
        <v>8.5470089999999992</v>
      </c>
      <c r="G127" s="22">
        <v>21.153846000000001</v>
      </c>
      <c r="H127" s="22">
        <v>9.4017090000000003</v>
      </c>
      <c r="I127" s="22">
        <v>3.8461539999999999</v>
      </c>
      <c r="J127" s="22">
        <v>4.9145300000000001</v>
      </c>
      <c r="K127" s="22">
        <v>4.7008549999999998</v>
      </c>
      <c r="L127" s="22">
        <v>8.1196579999999994</v>
      </c>
    </row>
    <row r="128" spans="1:12" x14ac:dyDescent="0.2">
      <c r="A128" s="20" t="s">
        <v>406</v>
      </c>
      <c r="B128" s="21">
        <v>180</v>
      </c>
      <c r="C128" s="22">
        <v>6.1111110000000002</v>
      </c>
      <c r="D128" s="22">
        <v>47.222222000000002</v>
      </c>
      <c r="E128" s="22">
        <v>16.111111000000001</v>
      </c>
      <c r="F128" s="22">
        <v>4.4444439999999998</v>
      </c>
      <c r="G128" s="22">
        <v>18.888888999999999</v>
      </c>
      <c r="H128" s="22">
        <v>7.2222220000000004</v>
      </c>
      <c r="I128" s="22">
        <v>6.1111110000000002</v>
      </c>
      <c r="J128" s="22">
        <v>5</v>
      </c>
      <c r="K128" s="22">
        <v>7.2222220000000004</v>
      </c>
      <c r="L128" s="22">
        <v>9.4444440000000007</v>
      </c>
    </row>
    <row r="129" spans="1:12" x14ac:dyDescent="0.2">
      <c r="A129" s="20" t="s">
        <v>407</v>
      </c>
      <c r="B129" s="21">
        <v>77</v>
      </c>
      <c r="C129" s="22">
        <v>9.0909089999999999</v>
      </c>
      <c r="D129" s="22">
        <v>38.961039</v>
      </c>
      <c r="E129" s="22">
        <v>14.285714</v>
      </c>
      <c r="F129" s="22">
        <v>7.7922079999999996</v>
      </c>
      <c r="G129" s="22">
        <v>15.584415999999999</v>
      </c>
      <c r="H129" s="22">
        <v>2.5974029999999999</v>
      </c>
      <c r="I129" s="22">
        <v>0</v>
      </c>
      <c r="J129" s="22">
        <v>9.0909089999999999</v>
      </c>
      <c r="K129" s="22">
        <v>3.8961039999999998</v>
      </c>
      <c r="L129" s="22">
        <v>12.987012999999999</v>
      </c>
    </row>
    <row r="130" spans="1:12" x14ac:dyDescent="0.2">
      <c r="A130" s="33" t="s">
        <v>400</v>
      </c>
      <c r="B130" s="34">
        <v>296</v>
      </c>
      <c r="C130" s="35">
        <v>6.4189189999999998</v>
      </c>
      <c r="D130" s="35">
        <v>39.864865000000002</v>
      </c>
      <c r="E130" s="35">
        <v>16.891891999999999</v>
      </c>
      <c r="F130" s="35">
        <v>7.4324320000000004</v>
      </c>
      <c r="G130" s="35">
        <v>21.283784000000001</v>
      </c>
      <c r="H130" s="35">
        <v>15.540540999999999</v>
      </c>
      <c r="I130" s="35">
        <v>3.7162160000000002</v>
      </c>
      <c r="J130" s="35">
        <v>8.4459459999999993</v>
      </c>
      <c r="K130" s="35">
        <v>5.7432429999999997</v>
      </c>
      <c r="L130" s="35">
        <v>9.4594590000000007</v>
      </c>
    </row>
  </sheetData>
  <phoneticPr fontId="2"/>
  <pageMargins left="0.75" right="0.75" top="1" bottom="1" header="0.5" footer="0.5"/>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4C342-0863-4236-847D-B3ABB0913120}">
  <dimension ref="A1:R133"/>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8" x14ac:dyDescent="0.2">
      <c r="A1" s="11" t="s">
        <v>3</v>
      </c>
      <c r="B1" s="7"/>
    </row>
    <row r="2" spans="1:18" x14ac:dyDescent="0.2">
      <c r="A2" s="15" t="str">
        <f xml:space="preserve"> HYPERLINK("#'目次'!B44","[38]")</f>
        <v>[38]</v>
      </c>
      <c r="B2" s="23" t="s">
        <v>334</v>
      </c>
    </row>
    <row r="3" spans="1:18" x14ac:dyDescent="0.2">
      <c r="A3" s="7" t="s">
        <v>3</v>
      </c>
      <c r="B3" s="8" t="s">
        <v>56</v>
      </c>
    </row>
    <row r="4" spans="1:18" x14ac:dyDescent="0.2">
      <c r="A4" s="7" t="s">
        <v>3</v>
      </c>
      <c r="B4" s="8" t="s">
        <v>55</v>
      </c>
    </row>
    <row r="5" spans="1:18" x14ac:dyDescent="0.2">
      <c r="A5" s="7" t="s">
        <v>3</v>
      </c>
      <c r="B5" s="8" t="s">
        <v>54</v>
      </c>
    </row>
    <row r="6" spans="1:18" x14ac:dyDescent="0.2">
      <c r="A6" s="7" t="s">
        <v>3</v>
      </c>
      <c r="B6" s="8" t="s">
        <v>53</v>
      </c>
    </row>
    <row r="7" spans="1:18" x14ac:dyDescent="0.2">
      <c r="A7" s="7" t="s">
        <v>3</v>
      </c>
      <c r="B7" s="8" t="s">
        <v>52</v>
      </c>
    </row>
    <row r="8" spans="1:18" s="18" customFormat="1" ht="113.4" x14ac:dyDescent="0.2">
      <c r="A8" s="16" t="s">
        <v>3</v>
      </c>
      <c r="B8" s="17" t="s">
        <v>335</v>
      </c>
      <c r="C8" s="17" t="s">
        <v>522</v>
      </c>
      <c r="D8" s="17" t="s">
        <v>240</v>
      </c>
      <c r="E8" s="17" t="s">
        <v>241</v>
      </c>
      <c r="F8" s="17" t="s">
        <v>242</v>
      </c>
      <c r="G8" s="17" t="s">
        <v>243</v>
      </c>
      <c r="H8" s="17" t="s">
        <v>244</v>
      </c>
      <c r="I8" s="17" t="s">
        <v>245</v>
      </c>
      <c r="J8" s="17" t="s">
        <v>246</v>
      </c>
      <c r="K8" s="17" t="s">
        <v>247</v>
      </c>
      <c r="L8" s="17" t="s">
        <v>248</v>
      </c>
      <c r="M8" s="17" t="s">
        <v>249</v>
      </c>
      <c r="N8" s="17" t="s">
        <v>250</v>
      </c>
      <c r="O8" s="17" t="s">
        <v>251</v>
      </c>
      <c r="P8" s="17" t="s">
        <v>252</v>
      </c>
      <c r="Q8" s="17" t="s">
        <v>387</v>
      </c>
      <c r="R8" s="17" t="s">
        <v>366</v>
      </c>
    </row>
    <row r="9" spans="1:18" x14ac:dyDescent="0.2">
      <c r="A9" s="19" t="s">
        <v>338</v>
      </c>
      <c r="B9" s="10">
        <v>602</v>
      </c>
      <c r="C9" s="13">
        <v>69.102990000000005</v>
      </c>
      <c r="D9" s="13">
        <v>14.950165999999999</v>
      </c>
      <c r="E9" s="13">
        <v>42.524917000000002</v>
      </c>
      <c r="F9" s="13">
        <v>5.4817280000000004</v>
      </c>
      <c r="G9" s="13">
        <v>15.116279</v>
      </c>
      <c r="H9" s="13">
        <v>12.458472</v>
      </c>
      <c r="I9" s="13">
        <v>37.707641000000002</v>
      </c>
      <c r="J9" s="13">
        <v>34.883721000000001</v>
      </c>
      <c r="K9" s="13">
        <v>20.764119999999998</v>
      </c>
      <c r="L9" s="13">
        <v>11.960133000000001</v>
      </c>
      <c r="M9" s="13">
        <v>35.382060000000003</v>
      </c>
      <c r="N9" s="13">
        <v>30.730896999999999</v>
      </c>
      <c r="O9" s="13">
        <v>20.099668000000001</v>
      </c>
      <c r="P9" s="13">
        <v>18.438538000000001</v>
      </c>
      <c r="Q9" s="13">
        <v>4.8172759999999997</v>
      </c>
      <c r="R9" s="13">
        <v>1.993355</v>
      </c>
    </row>
    <row r="10" spans="1:18" x14ac:dyDescent="0.2">
      <c r="A10" s="9" t="s">
        <v>339</v>
      </c>
      <c r="B10" s="9"/>
      <c r="C10" s="9"/>
      <c r="D10" s="9"/>
      <c r="E10" s="9"/>
      <c r="F10" s="9"/>
      <c r="G10" s="9"/>
      <c r="H10" s="9"/>
      <c r="I10" s="9"/>
      <c r="J10" s="9"/>
      <c r="K10" s="9"/>
      <c r="L10" s="9"/>
      <c r="M10" s="9"/>
      <c r="N10" s="9"/>
      <c r="O10" s="9"/>
      <c r="P10" s="9"/>
      <c r="Q10" s="9"/>
      <c r="R10" s="9"/>
    </row>
    <row r="11" spans="1:18" x14ac:dyDescent="0.2">
      <c r="A11" s="20" t="s">
        <v>340</v>
      </c>
      <c r="B11" s="21">
        <v>293</v>
      </c>
      <c r="C11" s="22">
        <v>69.283276000000001</v>
      </c>
      <c r="D11" s="22">
        <v>17.406143</v>
      </c>
      <c r="E11" s="22">
        <v>41.979522000000003</v>
      </c>
      <c r="F11" s="22">
        <v>8.5324229999999996</v>
      </c>
      <c r="G11" s="22">
        <v>16.040956000000001</v>
      </c>
      <c r="H11" s="22">
        <v>8.8737200000000005</v>
      </c>
      <c r="I11" s="22">
        <v>31.740614000000001</v>
      </c>
      <c r="J11" s="22">
        <v>32.423208000000002</v>
      </c>
      <c r="K11" s="22">
        <v>20.136519</v>
      </c>
      <c r="L11" s="22">
        <v>13.651877000000001</v>
      </c>
      <c r="M11" s="22">
        <v>35.153584000000002</v>
      </c>
      <c r="N11" s="22">
        <v>31.740614000000001</v>
      </c>
      <c r="O11" s="22">
        <v>21.843003</v>
      </c>
      <c r="P11" s="22">
        <v>20.477816000000001</v>
      </c>
      <c r="Q11" s="22">
        <v>5.1194540000000002</v>
      </c>
      <c r="R11" s="22">
        <v>1.706485</v>
      </c>
    </row>
    <row r="12" spans="1:18" x14ac:dyDescent="0.2">
      <c r="A12" s="20" t="s">
        <v>341</v>
      </c>
      <c r="B12" s="21">
        <v>309</v>
      </c>
      <c r="C12" s="22">
        <v>68.932039000000003</v>
      </c>
      <c r="D12" s="22">
        <v>12.621359</v>
      </c>
      <c r="E12" s="22">
        <v>43.042071</v>
      </c>
      <c r="F12" s="22">
        <v>2.588997</v>
      </c>
      <c r="G12" s="22">
        <v>14.239482000000001</v>
      </c>
      <c r="H12" s="22">
        <v>15.857605</v>
      </c>
      <c r="I12" s="22">
        <v>43.365696</v>
      </c>
      <c r="J12" s="22">
        <v>37.216828</v>
      </c>
      <c r="K12" s="22">
        <v>21.359223</v>
      </c>
      <c r="L12" s="22">
        <v>10.355987000000001</v>
      </c>
      <c r="M12" s="22">
        <v>35.598706</v>
      </c>
      <c r="N12" s="22">
        <v>29.773463</v>
      </c>
      <c r="O12" s="22">
        <v>18.446601999999999</v>
      </c>
      <c r="P12" s="22">
        <v>16.504854000000002</v>
      </c>
      <c r="Q12" s="22">
        <v>4.5307440000000003</v>
      </c>
      <c r="R12" s="22">
        <v>2.2653720000000002</v>
      </c>
    </row>
    <row r="13" spans="1:18" x14ac:dyDescent="0.2">
      <c r="A13" s="9" t="s">
        <v>342</v>
      </c>
      <c r="B13" s="9"/>
      <c r="C13" s="9"/>
      <c r="D13" s="9"/>
      <c r="E13" s="9"/>
      <c r="F13" s="9"/>
      <c r="G13" s="9"/>
      <c r="H13" s="9"/>
      <c r="I13" s="9"/>
      <c r="J13" s="9"/>
      <c r="K13" s="9"/>
      <c r="L13" s="9"/>
      <c r="M13" s="9"/>
      <c r="N13" s="9"/>
      <c r="O13" s="9"/>
      <c r="P13" s="9"/>
      <c r="Q13" s="9"/>
      <c r="R13" s="9"/>
    </row>
    <row r="14" spans="1:18" x14ac:dyDescent="0.2">
      <c r="A14" s="20" t="s">
        <v>343</v>
      </c>
      <c r="B14" s="21">
        <v>176</v>
      </c>
      <c r="C14" s="22">
        <v>68.75</v>
      </c>
      <c r="D14" s="22">
        <v>15.909091</v>
      </c>
      <c r="E14" s="22">
        <v>44.886364</v>
      </c>
      <c r="F14" s="22">
        <v>5.1136359999999996</v>
      </c>
      <c r="G14" s="22">
        <v>18.181818</v>
      </c>
      <c r="H14" s="22">
        <v>9.6590910000000001</v>
      </c>
      <c r="I14" s="22">
        <v>27.840909</v>
      </c>
      <c r="J14" s="22">
        <v>34.659090999999997</v>
      </c>
      <c r="K14" s="22">
        <v>25</v>
      </c>
      <c r="L14" s="22">
        <v>16.477273</v>
      </c>
      <c r="M14" s="22">
        <v>31.25</v>
      </c>
      <c r="N14" s="22">
        <v>25</v>
      </c>
      <c r="O14" s="22">
        <v>21.590909</v>
      </c>
      <c r="P14" s="22">
        <v>16.477273</v>
      </c>
      <c r="Q14" s="22">
        <v>3.9772729999999998</v>
      </c>
      <c r="R14" s="22">
        <v>0</v>
      </c>
    </row>
    <row r="15" spans="1:18" x14ac:dyDescent="0.2">
      <c r="A15" s="20" t="s">
        <v>344</v>
      </c>
      <c r="B15" s="21">
        <v>177</v>
      </c>
      <c r="C15" s="22">
        <v>68.926553999999996</v>
      </c>
      <c r="D15" s="22">
        <v>11.299435000000001</v>
      </c>
      <c r="E15" s="22">
        <v>39.548023000000001</v>
      </c>
      <c r="F15" s="22">
        <v>4.519774</v>
      </c>
      <c r="G15" s="22">
        <v>9.6045200000000008</v>
      </c>
      <c r="H15" s="22">
        <v>11.299435000000001</v>
      </c>
      <c r="I15" s="22">
        <v>40.112994</v>
      </c>
      <c r="J15" s="22">
        <v>33.333333000000003</v>
      </c>
      <c r="K15" s="22">
        <v>21.468927000000001</v>
      </c>
      <c r="L15" s="22">
        <v>7.909605</v>
      </c>
      <c r="M15" s="22">
        <v>31.638418000000001</v>
      </c>
      <c r="N15" s="22">
        <v>30.508475000000001</v>
      </c>
      <c r="O15" s="22">
        <v>17.514123999999999</v>
      </c>
      <c r="P15" s="22">
        <v>18.644068000000001</v>
      </c>
      <c r="Q15" s="22">
        <v>3.9548019999999999</v>
      </c>
      <c r="R15" s="22">
        <v>2.259887</v>
      </c>
    </row>
    <row r="16" spans="1:18" x14ac:dyDescent="0.2">
      <c r="A16" s="20" t="s">
        <v>345</v>
      </c>
      <c r="B16" s="21">
        <v>127</v>
      </c>
      <c r="C16" s="22">
        <v>67.716534999999993</v>
      </c>
      <c r="D16" s="22">
        <v>18.110236</v>
      </c>
      <c r="E16" s="22">
        <v>42.519685000000003</v>
      </c>
      <c r="F16" s="22">
        <v>7.086614</v>
      </c>
      <c r="G16" s="22">
        <v>18.897638000000001</v>
      </c>
      <c r="H16" s="22">
        <v>18.110236</v>
      </c>
      <c r="I16" s="22">
        <v>42.519685000000003</v>
      </c>
      <c r="J16" s="22">
        <v>37.007874000000001</v>
      </c>
      <c r="K16" s="22">
        <v>16.535433000000001</v>
      </c>
      <c r="L16" s="22">
        <v>11.023622</v>
      </c>
      <c r="M16" s="22">
        <v>41.732283000000002</v>
      </c>
      <c r="N16" s="22">
        <v>37.007874000000001</v>
      </c>
      <c r="O16" s="22">
        <v>24.409448999999999</v>
      </c>
      <c r="P16" s="22">
        <v>16.535433000000001</v>
      </c>
      <c r="Q16" s="22">
        <v>5.5118109999999998</v>
      </c>
      <c r="R16" s="22">
        <v>0.78740200000000005</v>
      </c>
    </row>
    <row r="17" spans="1:18" x14ac:dyDescent="0.2">
      <c r="A17" s="20" t="s">
        <v>346</v>
      </c>
      <c r="B17" s="21">
        <v>73</v>
      </c>
      <c r="C17" s="22">
        <v>72.602739999999997</v>
      </c>
      <c r="D17" s="22">
        <v>15.068493</v>
      </c>
      <c r="E17" s="22">
        <v>45.205478999999997</v>
      </c>
      <c r="F17" s="22">
        <v>6.8493149999999998</v>
      </c>
      <c r="G17" s="22">
        <v>12.328766999999999</v>
      </c>
      <c r="H17" s="22">
        <v>13.69863</v>
      </c>
      <c r="I17" s="22">
        <v>50.684932000000003</v>
      </c>
      <c r="J17" s="22">
        <v>38.356164</v>
      </c>
      <c r="K17" s="22">
        <v>21.917808000000001</v>
      </c>
      <c r="L17" s="22">
        <v>13.69863</v>
      </c>
      <c r="M17" s="22">
        <v>43.835616000000002</v>
      </c>
      <c r="N17" s="22">
        <v>42.465752999999999</v>
      </c>
      <c r="O17" s="22">
        <v>19.178082</v>
      </c>
      <c r="P17" s="22">
        <v>26.027397000000001</v>
      </c>
      <c r="Q17" s="22">
        <v>4.1095889999999997</v>
      </c>
      <c r="R17" s="22">
        <v>2.7397260000000001</v>
      </c>
    </row>
    <row r="18" spans="1:18" x14ac:dyDescent="0.2">
      <c r="A18" s="20" t="s">
        <v>347</v>
      </c>
      <c r="B18" s="21">
        <v>37</v>
      </c>
      <c r="C18" s="22">
        <v>67.567567999999994</v>
      </c>
      <c r="D18" s="22">
        <v>16.216215999999999</v>
      </c>
      <c r="E18" s="22">
        <v>35.135134999999998</v>
      </c>
      <c r="F18" s="22">
        <v>2.7027030000000001</v>
      </c>
      <c r="G18" s="22">
        <v>16.216215999999999</v>
      </c>
      <c r="H18" s="22">
        <v>10.810810999999999</v>
      </c>
      <c r="I18" s="22">
        <v>35.135134999999998</v>
      </c>
      <c r="J18" s="22">
        <v>32.432431999999999</v>
      </c>
      <c r="K18" s="22">
        <v>10.810810999999999</v>
      </c>
      <c r="L18" s="22">
        <v>13.513514000000001</v>
      </c>
      <c r="M18" s="22">
        <v>37.837837999999998</v>
      </c>
      <c r="N18" s="22">
        <v>21.621621999999999</v>
      </c>
      <c r="O18" s="22">
        <v>18.918918999999999</v>
      </c>
      <c r="P18" s="22">
        <v>13.513514000000001</v>
      </c>
      <c r="Q18" s="22">
        <v>8.1081079999999996</v>
      </c>
      <c r="R18" s="22">
        <v>13.513514000000001</v>
      </c>
    </row>
    <row r="19" spans="1:18" x14ac:dyDescent="0.2">
      <c r="A19" s="20" t="s">
        <v>348</v>
      </c>
      <c r="B19" s="21">
        <v>11</v>
      </c>
      <c r="C19" s="22">
        <v>72.727272999999997</v>
      </c>
      <c r="D19" s="22">
        <v>9.0909089999999999</v>
      </c>
      <c r="E19" s="22">
        <v>54.545454999999997</v>
      </c>
      <c r="F19" s="22">
        <v>9.0909089999999999</v>
      </c>
      <c r="G19" s="22">
        <v>18.181818</v>
      </c>
      <c r="H19" s="22">
        <v>9.0909089999999999</v>
      </c>
      <c r="I19" s="22">
        <v>27.272727</v>
      </c>
      <c r="J19" s="22">
        <v>18.181818</v>
      </c>
      <c r="K19" s="22">
        <v>9.0909089999999999</v>
      </c>
      <c r="L19" s="22">
        <v>0</v>
      </c>
      <c r="M19" s="22">
        <v>18.181818</v>
      </c>
      <c r="N19" s="22">
        <v>9.0909089999999999</v>
      </c>
      <c r="O19" s="22">
        <v>0</v>
      </c>
      <c r="P19" s="22">
        <v>27.272727</v>
      </c>
      <c r="Q19" s="22">
        <v>18.181818</v>
      </c>
      <c r="R19" s="22">
        <v>0</v>
      </c>
    </row>
    <row r="20" spans="1:18" x14ac:dyDescent="0.2">
      <c r="A20" s="20" t="s">
        <v>349</v>
      </c>
      <c r="B20" s="21">
        <v>1</v>
      </c>
      <c r="C20" s="22">
        <v>100</v>
      </c>
      <c r="D20" s="22">
        <v>100</v>
      </c>
      <c r="E20" s="22">
        <v>100</v>
      </c>
      <c r="F20" s="22">
        <v>0</v>
      </c>
      <c r="G20" s="22">
        <v>100</v>
      </c>
      <c r="H20" s="22">
        <v>0</v>
      </c>
      <c r="I20" s="22">
        <v>0</v>
      </c>
      <c r="J20" s="22">
        <v>100</v>
      </c>
      <c r="K20" s="22">
        <v>100</v>
      </c>
      <c r="L20" s="22">
        <v>0</v>
      </c>
      <c r="M20" s="22">
        <v>100</v>
      </c>
      <c r="N20" s="22">
        <v>0</v>
      </c>
      <c r="O20" s="22">
        <v>0</v>
      </c>
      <c r="P20" s="22">
        <v>100</v>
      </c>
      <c r="Q20" s="22">
        <v>0</v>
      </c>
      <c r="R20" s="22">
        <v>0</v>
      </c>
    </row>
    <row r="21" spans="1:18" x14ac:dyDescent="0.2">
      <c r="A21" s="20" t="s">
        <v>350</v>
      </c>
      <c r="B21" s="21">
        <v>353</v>
      </c>
      <c r="C21" s="22">
        <v>68.838526999999999</v>
      </c>
      <c r="D21" s="22">
        <v>13.597734000000001</v>
      </c>
      <c r="E21" s="22">
        <v>42.209631999999999</v>
      </c>
      <c r="F21" s="22">
        <v>4.8158640000000004</v>
      </c>
      <c r="G21" s="22">
        <v>13.881019999999999</v>
      </c>
      <c r="H21" s="22">
        <v>10.481586</v>
      </c>
      <c r="I21" s="22">
        <v>33.994334000000002</v>
      </c>
      <c r="J21" s="22">
        <v>33.994334000000002</v>
      </c>
      <c r="K21" s="22">
        <v>23.229462000000002</v>
      </c>
      <c r="L21" s="22">
        <v>12.181303</v>
      </c>
      <c r="M21" s="22">
        <v>31.444759000000001</v>
      </c>
      <c r="N21" s="22">
        <v>27.762039999999999</v>
      </c>
      <c r="O21" s="22">
        <v>19.546741999999998</v>
      </c>
      <c r="P21" s="22">
        <v>17.563739000000002</v>
      </c>
      <c r="Q21" s="22">
        <v>3.9660060000000001</v>
      </c>
      <c r="R21" s="22">
        <v>1.1331439999999999</v>
      </c>
    </row>
    <row r="22" spans="1:18" x14ac:dyDescent="0.2">
      <c r="A22" s="20" t="s">
        <v>351</v>
      </c>
      <c r="B22" s="21">
        <v>200</v>
      </c>
      <c r="C22" s="22">
        <v>69.5</v>
      </c>
      <c r="D22" s="22">
        <v>17</v>
      </c>
      <c r="E22" s="22">
        <v>43.5</v>
      </c>
      <c r="F22" s="22">
        <v>7</v>
      </c>
      <c r="G22" s="22">
        <v>16.5</v>
      </c>
      <c r="H22" s="22">
        <v>16.5</v>
      </c>
      <c r="I22" s="22">
        <v>45.5</v>
      </c>
      <c r="J22" s="22">
        <v>37.5</v>
      </c>
      <c r="K22" s="22">
        <v>18.5</v>
      </c>
      <c r="L22" s="22">
        <v>12</v>
      </c>
      <c r="M22" s="22">
        <v>42.5</v>
      </c>
      <c r="N22" s="22">
        <v>39</v>
      </c>
      <c r="O22" s="22">
        <v>22.5</v>
      </c>
      <c r="P22" s="22">
        <v>20</v>
      </c>
      <c r="Q22" s="22">
        <v>5</v>
      </c>
      <c r="R22" s="22">
        <v>1.5</v>
      </c>
    </row>
    <row r="23" spans="1:18" x14ac:dyDescent="0.2">
      <c r="A23" s="20" t="s">
        <v>352</v>
      </c>
      <c r="B23" s="21">
        <v>49</v>
      </c>
      <c r="C23" s="22">
        <v>69.387754999999999</v>
      </c>
      <c r="D23" s="22">
        <v>16.326530999999999</v>
      </c>
      <c r="E23" s="22">
        <v>40.816327000000001</v>
      </c>
      <c r="F23" s="22">
        <v>4.0816330000000001</v>
      </c>
      <c r="G23" s="22">
        <v>18.367346999999999</v>
      </c>
      <c r="H23" s="22">
        <v>10.204082</v>
      </c>
      <c r="I23" s="22">
        <v>32.653061000000001</v>
      </c>
      <c r="J23" s="22">
        <v>30.612245000000001</v>
      </c>
      <c r="K23" s="22">
        <v>12.244897999999999</v>
      </c>
      <c r="L23" s="22">
        <v>10.204082</v>
      </c>
      <c r="M23" s="22">
        <v>34.693877999999998</v>
      </c>
      <c r="N23" s="22">
        <v>18.367346999999999</v>
      </c>
      <c r="O23" s="22">
        <v>14.285714</v>
      </c>
      <c r="P23" s="22">
        <v>18.367346999999999</v>
      </c>
      <c r="Q23" s="22">
        <v>10.204082</v>
      </c>
      <c r="R23" s="22">
        <v>10.204082</v>
      </c>
    </row>
    <row r="24" spans="1:18" x14ac:dyDescent="0.2">
      <c r="A24" s="20" t="s">
        <v>353</v>
      </c>
      <c r="B24" s="21">
        <v>249</v>
      </c>
      <c r="C24" s="22">
        <v>69.477912000000003</v>
      </c>
      <c r="D24" s="22">
        <v>16.867470000000001</v>
      </c>
      <c r="E24" s="22">
        <v>42.971888</v>
      </c>
      <c r="F24" s="22">
        <v>6.4257030000000004</v>
      </c>
      <c r="G24" s="22">
        <v>16.867470000000001</v>
      </c>
      <c r="H24" s="22">
        <v>15.261044</v>
      </c>
      <c r="I24" s="22">
        <v>42.971888</v>
      </c>
      <c r="J24" s="22">
        <v>36.144578000000003</v>
      </c>
      <c r="K24" s="22">
        <v>17.269075999999998</v>
      </c>
      <c r="L24" s="22">
        <v>11.646585999999999</v>
      </c>
      <c r="M24" s="22">
        <v>40.963855000000002</v>
      </c>
      <c r="N24" s="22">
        <v>34.939759000000002</v>
      </c>
      <c r="O24" s="22">
        <v>20.883534000000001</v>
      </c>
      <c r="P24" s="22">
        <v>19.678715</v>
      </c>
      <c r="Q24" s="22">
        <v>6.0240960000000001</v>
      </c>
      <c r="R24" s="22">
        <v>3.2128510000000001</v>
      </c>
    </row>
    <row r="25" spans="1:18" x14ac:dyDescent="0.2">
      <c r="A25" s="9" t="s">
        <v>354</v>
      </c>
      <c r="B25" s="10">
        <v>88</v>
      </c>
      <c r="C25" s="13">
        <v>68.181818000000007</v>
      </c>
      <c r="D25" s="13">
        <v>19.318182</v>
      </c>
      <c r="E25" s="13">
        <v>46.590909000000003</v>
      </c>
      <c r="F25" s="13">
        <v>9.0909089999999999</v>
      </c>
      <c r="G25" s="13">
        <v>17.045455</v>
      </c>
      <c r="H25" s="13">
        <v>7.9545450000000004</v>
      </c>
      <c r="I25" s="13">
        <v>28.409091</v>
      </c>
      <c r="J25" s="13">
        <v>34.090909000000003</v>
      </c>
      <c r="K25" s="13">
        <v>23.863636</v>
      </c>
      <c r="L25" s="13">
        <v>20.454545</v>
      </c>
      <c r="M25" s="13">
        <v>29.545455</v>
      </c>
      <c r="N25" s="13">
        <v>23.863636</v>
      </c>
      <c r="O25" s="13">
        <v>25</v>
      </c>
      <c r="P25" s="13">
        <v>17.045455</v>
      </c>
      <c r="Q25" s="13">
        <v>4.5454549999999996</v>
      </c>
      <c r="R25" s="13">
        <v>0</v>
      </c>
    </row>
    <row r="26" spans="1:18" x14ac:dyDescent="0.2">
      <c r="A26" s="20" t="s">
        <v>344</v>
      </c>
      <c r="B26" s="21">
        <v>87</v>
      </c>
      <c r="C26" s="22">
        <v>70.114942999999997</v>
      </c>
      <c r="D26" s="22">
        <v>14.942529</v>
      </c>
      <c r="E26" s="22">
        <v>33.333333000000003</v>
      </c>
      <c r="F26" s="22">
        <v>6.8965519999999998</v>
      </c>
      <c r="G26" s="22">
        <v>9.1954019999999996</v>
      </c>
      <c r="H26" s="22">
        <v>8.0459770000000006</v>
      </c>
      <c r="I26" s="22">
        <v>32.183908000000002</v>
      </c>
      <c r="J26" s="22">
        <v>28.735631999999999</v>
      </c>
      <c r="K26" s="22">
        <v>21.839079999999999</v>
      </c>
      <c r="L26" s="22">
        <v>8.0459770000000006</v>
      </c>
      <c r="M26" s="22">
        <v>34.482759000000001</v>
      </c>
      <c r="N26" s="22">
        <v>29.885057</v>
      </c>
      <c r="O26" s="22">
        <v>13.793103</v>
      </c>
      <c r="P26" s="22">
        <v>20.689654999999998</v>
      </c>
      <c r="Q26" s="22">
        <v>3.4482759999999999</v>
      </c>
      <c r="R26" s="22">
        <v>2.298851</v>
      </c>
    </row>
    <row r="27" spans="1:18" x14ac:dyDescent="0.2">
      <c r="A27" s="20" t="s">
        <v>345</v>
      </c>
      <c r="B27" s="21">
        <v>68</v>
      </c>
      <c r="C27" s="22">
        <v>67.647058999999999</v>
      </c>
      <c r="D27" s="22">
        <v>19.117647000000002</v>
      </c>
      <c r="E27" s="22">
        <v>44.117646999999998</v>
      </c>
      <c r="F27" s="22">
        <v>10.294117999999999</v>
      </c>
      <c r="G27" s="22">
        <v>17.647058999999999</v>
      </c>
      <c r="H27" s="22">
        <v>17.647058999999999</v>
      </c>
      <c r="I27" s="22">
        <v>36.764705999999997</v>
      </c>
      <c r="J27" s="22">
        <v>33.823529000000001</v>
      </c>
      <c r="K27" s="22">
        <v>16.176470999999999</v>
      </c>
      <c r="L27" s="22">
        <v>14.705882000000001</v>
      </c>
      <c r="M27" s="22">
        <v>38.235294000000003</v>
      </c>
      <c r="N27" s="22">
        <v>45.588234999999997</v>
      </c>
      <c r="O27" s="22">
        <v>29.411764999999999</v>
      </c>
      <c r="P27" s="22">
        <v>22.058824000000001</v>
      </c>
      <c r="Q27" s="22">
        <v>5.8823530000000002</v>
      </c>
      <c r="R27" s="22">
        <v>0</v>
      </c>
    </row>
    <row r="28" spans="1:18" x14ac:dyDescent="0.2">
      <c r="A28" s="20" t="s">
        <v>346</v>
      </c>
      <c r="B28" s="21">
        <v>30</v>
      </c>
      <c r="C28" s="22">
        <v>73.333332999999996</v>
      </c>
      <c r="D28" s="22">
        <v>20</v>
      </c>
      <c r="E28" s="22">
        <v>46.666666999999997</v>
      </c>
      <c r="F28" s="22">
        <v>6.6666670000000003</v>
      </c>
      <c r="G28" s="22">
        <v>16.666667</v>
      </c>
      <c r="H28" s="22">
        <v>0</v>
      </c>
      <c r="I28" s="22">
        <v>40</v>
      </c>
      <c r="J28" s="22">
        <v>33.333333000000003</v>
      </c>
      <c r="K28" s="22">
        <v>20</v>
      </c>
      <c r="L28" s="22">
        <v>13.333333</v>
      </c>
      <c r="M28" s="22">
        <v>40</v>
      </c>
      <c r="N28" s="22">
        <v>40</v>
      </c>
      <c r="O28" s="22">
        <v>23.333333</v>
      </c>
      <c r="P28" s="22">
        <v>26.666667</v>
      </c>
      <c r="Q28" s="22">
        <v>6.6666670000000003</v>
      </c>
      <c r="R28" s="22">
        <v>3.3333330000000001</v>
      </c>
    </row>
    <row r="29" spans="1:18" x14ac:dyDescent="0.2">
      <c r="A29" s="20" t="s">
        <v>347</v>
      </c>
      <c r="B29" s="21">
        <v>16</v>
      </c>
      <c r="C29" s="22">
        <v>68.75</v>
      </c>
      <c r="D29" s="22">
        <v>12.5</v>
      </c>
      <c r="E29" s="22">
        <v>31.25</v>
      </c>
      <c r="F29" s="22">
        <v>6.25</v>
      </c>
      <c r="G29" s="22">
        <v>31.25</v>
      </c>
      <c r="H29" s="22">
        <v>0</v>
      </c>
      <c r="I29" s="22">
        <v>18.75</v>
      </c>
      <c r="J29" s="22">
        <v>37.5</v>
      </c>
      <c r="K29" s="22">
        <v>12.5</v>
      </c>
      <c r="L29" s="22">
        <v>6.25</v>
      </c>
      <c r="M29" s="22">
        <v>50</v>
      </c>
      <c r="N29" s="22">
        <v>18.75</v>
      </c>
      <c r="O29" s="22">
        <v>18.75</v>
      </c>
      <c r="P29" s="22">
        <v>18.75</v>
      </c>
      <c r="Q29" s="22">
        <v>0</v>
      </c>
      <c r="R29" s="22">
        <v>12.5</v>
      </c>
    </row>
    <row r="30" spans="1:18" x14ac:dyDescent="0.2">
      <c r="A30" s="20" t="s">
        <v>348</v>
      </c>
      <c r="B30" s="21">
        <v>4</v>
      </c>
      <c r="C30" s="22">
        <v>75</v>
      </c>
      <c r="D30" s="22">
        <v>0</v>
      </c>
      <c r="E30" s="22">
        <v>100</v>
      </c>
      <c r="F30" s="22">
        <v>25</v>
      </c>
      <c r="G30" s="22">
        <v>50</v>
      </c>
      <c r="H30" s="22">
        <v>0</v>
      </c>
      <c r="I30" s="22">
        <v>0</v>
      </c>
      <c r="J30" s="22">
        <v>25</v>
      </c>
      <c r="K30" s="22">
        <v>0</v>
      </c>
      <c r="L30" s="22">
        <v>0</v>
      </c>
      <c r="M30" s="22">
        <v>25</v>
      </c>
      <c r="N30" s="22">
        <v>0</v>
      </c>
      <c r="O30" s="22">
        <v>0</v>
      </c>
      <c r="P30" s="22">
        <v>25</v>
      </c>
      <c r="Q30" s="22">
        <v>50</v>
      </c>
      <c r="R30" s="22">
        <v>0</v>
      </c>
    </row>
    <row r="31" spans="1:18" x14ac:dyDescent="0.2">
      <c r="A31" s="20" t="s">
        <v>349</v>
      </c>
      <c r="B31" s="21">
        <v>0</v>
      </c>
      <c r="C31" s="22">
        <v>0</v>
      </c>
      <c r="D31" s="22">
        <v>0</v>
      </c>
      <c r="E31" s="22">
        <v>0</v>
      </c>
      <c r="F31" s="22">
        <v>0</v>
      </c>
      <c r="G31" s="22">
        <v>0</v>
      </c>
      <c r="H31" s="22">
        <v>0</v>
      </c>
      <c r="I31" s="22">
        <v>0</v>
      </c>
      <c r="J31" s="22">
        <v>0</v>
      </c>
      <c r="K31" s="22">
        <v>0</v>
      </c>
      <c r="L31" s="22">
        <v>0</v>
      </c>
      <c r="M31" s="22">
        <v>0</v>
      </c>
      <c r="N31" s="22">
        <v>0</v>
      </c>
      <c r="O31" s="22">
        <v>0</v>
      </c>
      <c r="P31" s="22">
        <v>0</v>
      </c>
      <c r="Q31" s="22">
        <v>0</v>
      </c>
      <c r="R31" s="22">
        <v>0</v>
      </c>
    </row>
    <row r="32" spans="1:18" x14ac:dyDescent="0.2">
      <c r="A32" s="20" t="s">
        <v>350</v>
      </c>
      <c r="B32" s="21">
        <v>175</v>
      </c>
      <c r="C32" s="22">
        <v>69.142857000000006</v>
      </c>
      <c r="D32" s="22">
        <v>17.142856999999999</v>
      </c>
      <c r="E32" s="22">
        <v>40</v>
      </c>
      <c r="F32" s="22">
        <v>8</v>
      </c>
      <c r="G32" s="22">
        <v>13.142856999999999</v>
      </c>
      <c r="H32" s="22">
        <v>8</v>
      </c>
      <c r="I32" s="22">
        <v>30.285713999999999</v>
      </c>
      <c r="J32" s="22">
        <v>31.428571000000002</v>
      </c>
      <c r="K32" s="22">
        <v>22.857143000000001</v>
      </c>
      <c r="L32" s="22">
        <v>14.285714</v>
      </c>
      <c r="M32" s="22">
        <v>32</v>
      </c>
      <c r="N32" s="22">
        <v>26.857143000000001</v>
      </c>
      <c r="O32" s="22">
        <v>19.428571000000002</v>
      </c>
      <c r="P32" s="22">
        <v>18.857143000000001</v>
      </c>
      <c r="Q32" s="22">
        <v>4</v>
      </c>
      <c r="R32" s="22">
        <v>1.142857</v>
      </c>
    </row>
    <row r="33" spans="1:18" x14ac:dyDescent="0.2">
      <c r="A33" s="20" t="s">
        <v>351</v>
      </c>
      <c r="B33" s="21">
        <v>98</v>
      </c>
      <c r="C33" s="22">
        <v>69.387754999999999</v>
      </c>
      <c r="D33" s="22">
        <v>19.387754999999999</v>
      </c>
      <c r="E33" s="22">
        <v>44.897959</v>
      </c>
      <c r="F33" s="22">
        <v>9.1836730000000006</v>
      </c>
      <c r="G33" s="22">
        <v>17.346938999999999</v>
      </c>
      <c r="H33" s="22">
        <v>12.244897999999999</v>
      </c>
      <c r="I33" s="22">
        <v>37.755102000000001</v>
      </c>
      <c r="J33" s="22">
        <v>33.673468999999997</v>
      </c>
      <c r="K33" s="22">
        <v>17.346938999999999</v>
      </c>
      <c r="L33" s="22">
        <v>14.285714</v>
      </c>
      <c r="M33" s="22">
        <v>38.775509999999997</v>
      </c>
      <c r="N33" s="22">
        <v>43.877550999999997</v>
      </c>
      <c r="O33" s="22">
        <v>27.551020000000001</v>
      </c>
      <c r="P33" s="22">
        <v>23.469387999999999</v>
      </c>
      <c r="Q33" s="22">
        <v>6.1224489999999996</v>
      </c>
      <c r="R33" s="22">
        <v>1.020408</v>
      </c>
    </row>
    <row r="34" spans="1:18" x14ac:dyDescent="0.2">
      <c r="A34" s="20" t="s">
        <v>352</v>
      </c>
      <c r="B34" s="21">
        <v>20</v>
      </c>
      <c r="C34" s="22">
        <v>70</v>
      </c>
      <c r="D34" s="22">
        <v>10</v>
      </c>
      <c r="E34" s="22">
        <v>45</v>
      </c>
      <c r="F34" s="22">
        <v>10</v>
      </c>
      <c r="G34" s="22">
        <v>35</v>
      </c>
      <c r="H34" s="22">
        <v>0</v>
      </c>
      <c r="I34" s="22">
        <v>15</v>
      </c>
      <c r="J34" s="22">
        <v>35</v>
      </c>
      <c r="K34" s="22">
        <v>10</v>
      </c>
      <c r="L34" s="22">
        <v>5</v>
      </c>
      <c r="M34" s="22">
        <v>45</v>
      </c>
      <c r="N34" s="22">
        <v>15</v>
      </c>
      <c r="O34" s="22">
        <v>15</v>
      </c>
      <c r="P34" s="22">
        <v>20</v>
      </c>
      <c r="Q34" s="22">
        <v>10</v>
      </c>
      <c r="R34" s="22">
        <v>10</v>
      </c>
    </row>
    <row r="35" spans="1:18" x14ac:dyDescent="0.2">
      <c r="A35" s="20" t="s">
        <v>353</v>
      </c>
      <c r="B35" s="21">
        <v>118</v>
      </c>
      <c r="C35" s="22">
        <v>69.491524999999996</v>
      </c>
      <c r="D35" s="22">
        <v>17.796610000000001</v>
      </c>
      <c r="E35" s="22">
        <v>44.915253999999997</v>
      </c>
      <c r="F35" s="22">
        <v>9.3220340000000004</v>
      </c>
      <c r="G35" s="22">
        <v>20.338982999999999</v>
      </c>
      <c r="H35" s="22">
        <v>10.169492</v>
      </c>
      <c r="I35" s="22">
        <v>33.898305000000001</v>
      </c>
      <c r="J35" s="22">
        <v>33.898305000000001</v>
      </c>
      <c r="K35" s="22">
        <v>16.101694999999999</v>
      </c>
      <c r="L35" s="22">
        <v>12.711864</v>
      </c>
      <c r="M35" s="22">
        <v>39.830508000000002</v>
      </c>
      <c r="N35" s="22">
        <v>38.983051000000003</v>
      </c>
      <c r="O35" s="22">
        <v>25.423729000000002</v>
      </c>
      <c r="P35" s="22">
        <v>22.881356</v>
      </c>
      <c r="Q35" s="22">
        <v>6.7796609999999999</v>
      </c>
      <c r="R35" s="22">
        <v>2.542373</v>
      </c>
    </row>
    <row r="36" spans="1:18" x14ac:dyDescent="0.2">
      <c r="A36" s="9" t="s">
        <v>355</v>
      </c>
      <c r="B36" s="10">
        <v>88</v>
      </c>
      <c r="C36" s="13">
        <v>69.318181999999993</v>
      </c>
      <c r="D36" s="13">
        <v>12.5</v>
      </c>
      <c r="E36" s="13">
        <v>43.181818</v>
      </c>
      <c r="F36" s="13">
        <v>1.1363639999999999</v>
      </c>
      <c r="G36" s="13">
        <v>19.318182</v>
      </c>
      <c r="H36" s="13">
        <v>11.363636</v>
      </c>
      <c r="I36" s="13">
        <v>27.272727</v>
      </c>
      <c r="J36" s="13">
        <v>35.227272999999997</v>
      </c>
      <c r="K36" s="13">
        <v>26.136364</v>
      </c>
      <c r="L36" s="13">
        <v>12.5</v>
      </c>
      <c r="M36" s="13">
        <v>32.954545000000003</v>
      </c>
      <c r="N36" s="13">
        <v>26.136364</v>
      </c>
      <c r="O36" s="13">
        <v>18.181818</v>
      </c>
      <c r="P36" s="13">
        <v>15.909091</v>
      </c>
      <c r="Q36" s="13">
        <v>3.4090910000000001</v>
      </c>
      <c r="R36" s="13">
        <v>0</v>
      </c>
    </row>
    <row r="37" spans="1:18" x14ac:dyDescent="0.2">
      <c r="A37" s="20" t="s">
        <v>344</v>
      </c>
      <c r="B37" s="21">
        <v>90</v>
      </c>
      <c r="C37" s="22">
        <v>67.777777999999998</v>
      </c>
      <c r="D37" s="22">
        <v>7.7777779999999996</v>
      </c>
      <c r="E37" s="22">
        <v>45.555556000000003</v>
      </c>
      <c r="F37" s="22">
        <v>2.2222219999999999</v>
      </c>
      <c r="G37" s="22">
        <v>10</v>
      </c>
      <c r="H37" s="22">
        <v>14.444444000000001</v>
      </c>
      <c r="I37" s="22">
        <v>47.777777999999998</v>
      </c>
      <c r="J37" s="22">
        <v>37.777777999999998</v>
      </c>
      <c r="K37" s="22">
        <v>21.111111000000001</v>
      </c>
      <c r="L37" s="22">
        <v>7.7777779999999996</v>
      </c>
      <c r="M37" s="22">
        <v>28.888888999999999</v>
      </c>
      <c r="N37" s="22">
        <v>31.111111000000001</v>
      </c>
      <c r="O37" s="22">
        <v>21.111111000000001</v>
      </c>
      <c r="P37" s="22">
        <v>16.666667</v>
      </c>
      <c r="Q37" s="22">
        <v>4.4444439999999998</v>
      </c>
      <c r="R37" s="22">
        <v>2.2222219999999999</v>
      </c>
    </row>
    <row r="38" spans="1:18" x14ac:dyDescent="0.2">
      <c r="A38" s="20" t="s">
        <v>345</v>
      </c>
      <c r="B38" s="21">
        <v>59</v>
      </c>
      <c r="C38" s="22">
        <v>67.796610000000001</v>
      </c>
      <c r="D38" s="22">
        <v>16.949152999999999</v>
      </c>
      <c r="E38" s="22">
        <v>40.677965999999998</v>
      </c>
      <c r="F38" s="22">
        <v>3.389831</v>
      </c>
      <c r="G38" s="22">
        <v>20.338982999999999</v>
      </c>
      <c r="H38" s="22">
        <v>18.644068000000001</v>
      </c>
      <c r="I38" s="22">
        <v>49.152541999999997</v>
      </c>
      <c r="J38" s="22">
        <v>40.677965999999998</v>
      </c>
      <c r="K38" s="22">
        <v>16.949152999999999</v>
      </c>
      <c r="L38" s="22">
        <v>6.7796609999999999</v>
      </c>
      <c r="M38" s="22">
        <v>45.762712000000001</v>
      </c>
      <c r="N38" s="22">
        <v>27.118644</v>
      </c>
      <c r="O38" s="22">
        <v>18.644068000000001</v>
      </c>
      <c r="P38" s="22">
        <v>10.169492</v>
      </c>
      <c r="Q38" s="22">
        <v>5.084746</v>
      </c>
      <c r="R38" s="22">
        <v>1.6949149999999999</v>
      </c>
    </row>
    <row r="39" spans="1:18" x14ac:dyDescent="0.2">
      <c r="A39" s="20" t="s">
        <v>346</v>
      </c>
      <c r="B39" s="21">
        <v>43</v>
      </c>
      <c r="C39" s="22">
        <v>72.093023000000002</v>
      </c>
      <c r="D39" s="22">
        <v>11.627907</v>
      </c>
      <c r="E39" s="22">
        <v>44.186047000000002</v>
      </c>
      <c r="F39" s="22">
        <v>6.9767440000000001</v>
      </c>
      <c r="G39" s="22">
        <v>9.3023260000000008</v>
      </c>
      <c r="H39" s="22">
        <v>23.255814000000001</v>
      </c>
      <c r="I39" s="22">
        <v>58.139535000000002</v>
      </c>
      <c r="J39" s="22">
        <v>41.860464999999998</v>
      </c>
      <c r="K39" s="22">
        <v>23.255814000000001</v>
      </c>
      <c r="L39" s="22">
        <v>13.953488</v>
      </c>
      <c r="M39" s="22">
        <v>46.511628000000002</v>
      </c>
      <c r="N39" s="22">
        <v>44.186047000000002</v>
      </c>
      <c r="O39" s="22">
        <v>16.279070000000001</v>
      </c>
      <c r="P39" s="22">
        <v>25.581395000000001</v>
      </c>
      <c r="Q39" s="22">
        <v>2.3255810000000001</v>
      </c>
      <c r="R39" s="22">
        <v>2.3255810000000001</v>
      </c>
    </row>
    <row r="40" spans="1:18" x14ac:dyDescent="0.2">
      <c r="A40" s="20" t="s">
        <v>347</v>
      </c>
      <c r="B40" s="21">
        <v>21</v>
      </c>
      <c r="C40" s="22">
        <v>66.666667000000004</v>
      </c>
      <c r="D40" s="22">
        <v>19.047619000000001</v>
      </c>
      <c r="E40" s="22">
        <v>38.095238000000002</v>
      </c>
      <c r="F40" s="22">
        <v>0</v>
      </c>
      <c r="G40" s="22">
        <v>4.7619049999999996</v>
      </c>
      <c r="H40" s="22">
        <v>19.047619000000001</v>
      </c>
      <c r="I40" s="22">
        <v>47.619047999999999</v>
      </c>
      <c r="J40" s="22">
        <v>28.571428999999998</v>
      </c>
      <c r="K40" s="22">
        <v>9.5238099999999992</v>
      </c>
      <c r="L40" s="22">
        <v>19.047619000000001</v>
      </c>
      <c r="M40" s="22">
        <v>28.571428999999998</v>
      </c>
      <c r="N40" s="22">
        <v>23.809524</v>
      </c>
      <c r="O40" s="22">
        <v>19.047619000000001</v>
      </c>
      <c r="P40" s="22">
        <v>9.5238099999999992</v>
      </c>
      <c r="Q40" s="22">
        <v>14.285714</v>
      </c>
      <c r="R40" s="22">
        <v>14.285714</v>
      </c>
    </row>
    <row r="41" spans="1:18" x14ac:dyDescent="0.2">
      <c r="A41" s="20" t="s">
        <v>348</v>
      </c>
      <c r="B41" s="21">
        <v>7</v>
      </c>
      <c r="C41" s="22">
        <v>71.428571000000005</v>
      </c>
      <c r="D41" s="22">
        <v>14.285714</v>
      </c>
      <c r="E41" s="22">
        <v>28.571428999999998</v>
      </c>
      <c r="F41" s="22">
        <v>0</v>
      </c>
      <c r="G41" s="22">
        <v>0</v>
      </c>
      <c r="H41" s="22">
        <v>14.285714</v>
      </c>
      <c r="I41" s="22">
        <v>42.857143000000001</v>
      </c>
      <c r="J41" s="22">
        <v>14.285714</v>
      </c>
      <c r="K41" s="22">
        <v>14.285714</v>
      </c>
      <c r="L41" s="22">
        <v>0</v>
      </c>
      <c r="M41" s="22">
        <v>14.285714</v>
      </c>
      <c r="N41" s="22">
        <v>14.285714</v>
      </c>
      <c r="O41" s="22">
        <v>0</v>
      </c>
      <c r="P41" s="22">
        <v>28.571428999999998</v>
      </c>
      <c r="Q41" s="22">
        <v>0</v>
      </c>
      <c r="R41" s="22">
        <v>0</v>
      </c>
    </row>
    <row r="42" spans="1:18" x14ac:dyDescent="0.2">
      <c r="A42" s="20" t="s">
        <v>349</v>
      </c>
      <c r="B42" s="21">
        <v>1</v>
      </c>
      <c r="C42" s="22">
        <v>100</v>
      </c>
      <c r="D42" s="22">
        <v>100</v>
      </c>
      <c r="E42" s="22">
        <v>100</v>
      </c>
      <c r="F42" s="22">
        <v>0</v>
      </c>
      <c r="G42" s="22">
        <v>100</v>
      </c>
      <c r="H42" s="22">
        <v>0</v>
      </c>
      <c r="I42" s="22">
        <v>0</v>
      </c>
      <c r="J42" s="22">
        <v>100</v>
      </c>
      <c r="K42" s="22">
        <v>100</v>
      </c>
      <c r="L42" s="22">
        <v>0</v>
      </c>
      <c r="M42" s="22">
        <v>100</v>
      </c>
      <c r="N42" s="22">
        <v>0</v>
      </c>
      <c r="O42" s="22">
        <v>0</v>
      </c>
      <c r="P42" s="22">
        <v>100</v>
      </c>
      <c r="Q42" s="22">
        <v>0</v>
      </c>
      <c r="R42" s="22">
        <v>0</v>
      </c>
    </row>
    <row r="43" spans="1:18" x14ac:dyDescent="0.2">
      <c r="A43" s="20" t="s">
        <v>350</v>
      </c>
      <c r="B43" s="21">
        <v>178</v>
      </c>
      <c r="C43" s="22">
        <v>68.539326000000003</v>
      </c>
      <c r="D43" s="22">
        <v>10.112360000000001</v>
      </c>
      <c r="E43" s="22">
        <v>44.382021999999999</v>
      </c>
      <c r="F43" s="22">
        <v>1.6853929999999999</v>
      </c>
      <c r="G43" s="22">
        <v>14.606742000000001</v>
      </c>
      <c r="H43" s="22">
        <v>12.921348</v>
      </c>
      <c r="I43" s="22">
        <v>37.640448999999997</v>
      </c>
      <c r="J43" s="22">
        <v>36.516854000000002</v>
      </c>
      <c r="K43" s="22">
        <v>23.595506</v>
      </c>
      <c r="L43" s="22">
        <v>10.112360000000001</v>
      </c>
      <c r="M43" s="22">
        <v>30.898876000000001</v>
      </c>
      <c r="N43" s="22">
        <v>28.651685000000001</v>
      </c>
      <c r="O43" s="22">
        <v>19.662921000000001</v>
      </c>
      <c r="P43" s="22">
        <v>16.292134999999998</v>
      </c>
      <c r="Q43" s="22">
        <v>3.9325839999999999</v>
      </c>
      <c r="R43" s="22">
        <v>1.123596</v>
      </c>
    </row>
    <row r="44" spans="1:18" x14ac:dyDescent="0.2">
      <c r="A44" s="20" t="s">
        <v>351</v>
      </c>
      <c r="B44" s="21">
        <v>102</v>
      </c>
      <c r="C44" s="22">
        <v>69.607843000000003</v>
      </c>
      <c r="D44" s="22">
        <v>14.705882000000001</v>
      </c>
      <c r="E44" s="22">
        <v>42.156863000000001</v>
      </c>
      <c r="F44" s="22">
        <v>4.901961</v>
      </c>
      <c r="G44" s="22">
        <v>15.686275</v>
      </c>
      <c r="H44" s="22">
        <v>20.588235000000001</v>
      </c>
      <c r="I44" s="22">
        <v>52.941175999999999</v>
      </c>
      <c r="J44" s="22">
        <v>41.176470999999999</v>
      </c>
      <c r="K44" s="22">
        <v>19.607842999999999</v>
      </c>
      <c r="L44" s="22">
        <v>9.803922</v>
      </c>
      <c r="M44" s="22">
        <v>46.078431000000002</v>
      </c>
      <c r="N44" s="22">
        <v>34.313724999999998</v>
      </c>
      <c r="O44" s="22">
        <v>17.647058999999999</v>
      </c>
      <c r="P44" s="22">
        <v>16.666667</v>
      </c>
      <c r="Q44" s="22">
        <v>3.9215689999999999</v>
      </c>
      <c r="R44" s="22">
        <v>1.9607840000000001</v>
      </c>
    </row>
    <row r="45" spans="1:18" x14ac:dyDescent="0.2">
      <c r="A45" s="20" t="s">
        <v>352</v>
      </c>
      <c r="B45" s="21">
        <v>29</v>
      </c>
      <c r="C45" s="22">
        <v>68.965517000000006</v>
      </c>
      <c r="D45" s="22">
        <v>20.689654999999998</v>
      </c>
      <c r="E45" s="22">
        <v>37.931033999999997</v>
      </c>
      <c r="F45" s="22">
        <v>0</v>
      </c>
      <c r="G45" s="22">
        <v>6.8965519999999998</v>
      </c>
      <c r="H45" s="22">
        <v>17.241378999999998</v>
      </c>
      <c r="I45" s="22">
        <v>44.827585999999997</v>
      </c>
      <c r="J45" s="22">
        <v>27.586207000000002</v>
      </c>
      <c r="K45" s="22">
        <v>13.793103</v>
      </c>
      <c r="L45" s="22">
        <v>13.793103</v>
      </c>
      <c r="M45" s="22">
        <v>27.586207000000002</v>
      </c>
      <c r="N45" s="22">
        <v>20.689654999999998</v>
      </c>
      <c r="O45" s="22">
        <v>13.793103</v>
      </c>
      <c r="P45" s="22">
        <v>17.241378999999998</v>
      </c>
      <c r="Q45" s="22">
        <v>10.344828</v>
      </c>
      <c r="R45" s="22">
        <v>10.344828</v>
      </c>
    </row>
    <row r="46" spans="1:18" x14ac:dyDescent="0.2">
      <c r="A46" s="20" t="s">
        <v>353</v>
      </c>
      <c r="B46" s="21">
        <v>131</v>
      </c>
      <c r="C46" s="22">
        <v>69.465648999999999</v>
      </c>
      <c r="D46" s="22">
        <v>16.030533999999999</v>
      </c>
      <c r="E46" s="22">
        <v>41.221373999999997</v>
      </c>
      <c r="F46" s="22">
        <v>3.8167939999999998</v>
      </c>
      <c r="G46" s="22">
        <v>13.740458</v>
      </c>
      <c r="H46" s="22">
        <v>19.847328000000001</v>
      </c>
      <c r="I46" s="22">
        <v>51.145038</v>
      </c>
      <c r="J46" s="22">
        <v>38.167938999999997</v>
      </c>
      <c r="K46" s="22">
        <v>18.320611</v>
      </c>
      <c r="L46" s="22">
        <v>10.687023</v>
      </c>
      <c r="M46" s="22">
        <v>41.984732999999999</v>
      </c>
      <c r="N46" s="22">
        <v>31.297709999999999</v>
      </c>
      <c r="O46" s="22">
        <v>16.793893000000001</v>
      </c>
      <c r="P46" s="22">
        <v>16.793893000000001</v>
      </c>
      <c r="Q46" s="22">
        <v>5.3435110000000003</v>
      </c>
      <c r="R46" s="22">
        <v>3.8167939999999998</v>
      </c>
    </row>
    <row r="47" spans="1:18" x14ac:dyDescent="0.2">
      <c r="A47" s="9" t="s">
        <v>356</v>
      </c>
      <c r="B47" s="9"/>
      <c r="C47" s="9"/>
      <c r="D47" s="9"/>
      <c r="E47" s="9"/>
      <c r="F47" s="9"/>
      <c r="G47" s="9"/>
      <c r="H47" s="9"/>
      <c r="I47" s="9"/>
      <c r="J47" s="9"/>
      <c r="K47" s="9"/>
      <c r="L47" s="9"/>
      <c r="M47" s="9"/>
      <c r="N47" s="9"/>
      <c r="O47" s="9"/>
      <c r="P47" s="9"/>
      <c r="Q47" s="9"/>
      <c r="R47" s="9"/>
    </row>
    <row r="48" spans="1:18" x14ac:dyDescent="0.2">
      <c r="A48" s="20" t="s">
        <v>357</v>
      </c>
      <c r="B48" s="21">
        <v>20</v>
      </c>
      <c r="C48" s="22">
        <v>65</v>
      </c>
      <c r="D48" s="22">
        <v>15</v>
      </c>
      <c r="E48" s="22">
        <v>60</v>
      </c>
      <c r="F48" s="22">
        <v>10</v>
      </c>
      <c r="G48" s="22">
        <v>20</v>
      </c>
      <c r="H48" s="22">
        <v>30</v>
      </c>
      <c r="I48" s="22">
        <v>45</v>
      </c>
      <c r="J48" s="22">
        <v>40</v>
      </c>
      <c r="K48" s="22">
        <v>40</v>
      </c>
      <c r="L48" s="22">
        <v>30</v>
      </c>
      <c r="M48" s="22">
        <v>30</v>
      </c>
      <c r="N48" s="22">
        <v>25</v>
      </c>
      <c r="O48" s="22">
        <v>15</v>
      </c>
      <c r="P48" s="22">
        <v>40</v>
      </c>
      <c r="Q48" s="22">
        <v>5</v>
      </c>
      <c r="R48" s="22">
        <v>0</v>
      </c>
    </row>
    <row r="49" spans="1:18" x14ac:dyDescent="0.2">
      <c r="A49" s="20" t="s">
        <v>328</v>
      </c>
      <c r="B49" s="21">
        <v>453</v>
      </c>
      <c r="C49" s="22">
        <v>70.419426000000001</v>
      </c>
      <c r="D49" s="22">
        <v>14.790286999999999</v>
      </c>
      <c r="E49" s="22">
        <v>41.280352999999998</v>
      </c>
      <c r="F49" s="22">
        <v>5.2980130000000001</v>
      </c>
      <c r="G49" s="22">
        <v>15.011037999999999</v>
      </c>
      <c r="H49" s="22">
        <v>12.14128</v>
      </c>
      <c r="I49" s="22">
        <v>38.410595999999998</v>
      </c>
      <c r="J49" s="22">
        <v>35.320087999999998</v>
      </c>
      <c r="K49" s="22">
        <v>20.309051</v>
      </c>
      <c r="L49" s="22">
        <v>10.816777</v>
      </c>
      <c r="M49" s="22">
        <v>36.203091000000001</v>
      </c>
      <c r="N49" s="22">
        <v>30.242826000000001</v>
      </c>
      <c r="O49" s="22">
        <v>20.0883</v>
      </c>
      <c r="P49" s="22">
        <v>16.997792</v>
      </c>
      <c r="Q49" s="22">
        <v>4.1942599999999999</v>
      </c>
      <c r="R49" s="22">
        <v>1.5452539999999999</v>
      </c>
    </row>
    <row r="50" spans="1:18" x14ac:dyDescent="0.2">
      <c r="A50" s="20" t="s">
        <v>329</v>
      </c>
      <c r="B50" s="21">
        <v>28</v>
      </c>
      <c r="C50" s="22">
        <v>42.857143000000001</v>
      </c>
      <c r="D50" s="22">
        <v>10.714286</v>
      </c>
      <c r="E50" s="22">
        <v>46.428570999999998</v>
      </c>
      <c r="F50" s="22">
        <v>3.5714290000000002</v>
      </c>
      <c r="G50" s="22">
        <v>10.714286</v>
      </c>
      <c r="H50" s="22">
        <v>10.714286</v>
      </c>
      <c r="I50" s="22">
        <v>46.428570999999998</v>
      </c>
      <c r="J50" s="22">
        <v>28.571428999999998</v>
      </c>
      <c r="K50" s="22">
        <v>32.142856999999999</v>
      </c>
      <c r="L50" s="22">
        <v>10.714286</v>
      </c>
      <c r="M50" s="22">
        <v>35.714286000000001</v>
      </c>
      <c r="N50" s="22">
        <v>32.142856999999999</v>
      </c>
      <c r="O50" s="22">
        <v>21.428571000000002</v>
      </c>
      <c r="P50" s="22">
        <v>17.857143000000001</v>
      </c>
      <c r="Q50" s="22">
        <v>10.714286</v>
      </c>
      <c r="R50" s="22">
        <v>0</v>
      </c>
    </row>
    <row r="51" spans="1:18" x14ac:dyDescent="0.2">
      <c r="A51" s="20" t="s">
        <v>330</v>
      </c>
      <c r="B51" s="21">
        <v>91</v>
      </c>
      <c r="C51" s="22">
        <v>70.329669999999993</v>
      </c>
      <c r="D51" s="22">
        <v>16.483516000000002</v>
      </c>
      <c r="E51" s="22">
        <v>42.857143000000001</v>
      </c>
      <c r="F51" s="22">
        <v>6.593407</v>
      </c>
      <c r="G51" s="22">
        <v>15.384615</v>
      </c>
      <c r="H51" s="22">
        <v>10.989011</v>
      </c>
      <c r="I51" s="22">
        <v>31.868131999999999</v>
      </c>
      <c r="J51" s="22">
        <v>32.967033000000001</v>
      </c>
      <c r="K51" s="22">
        <v>14.285714</v>
      </c>
      <c r="L51" s="22">
        <v>10.989011</v>
      </c>
      <c r="M51" s="22">
        <v>32.967033000000001</v>
      </c>
      <c r="N51" s="22">
        <v>34.065933999999999</v>
      </c>
      <c r="O51" s="22">
        <v>20.879121000000001</v>
      </c>
      <c r="P51" s="22">
        <v>20.879121000000001</v>
      </c>
      <c r="Q51" s="22">
        <v>5.4945050000000002</v>
      </c>
      <c r="R51" s="22">
        <v>5.4945050000000002</v>
      </c>
    </row>
    <row r="52" spans="1:18" x14ac:dyDescent="0.2">
      <c r="A52" s="20" t="s">
        <v>358</v>
      </c>
      <c r="B52" s="21">
        <v>10</v>
      </c>
      <c r="C52" s="22">
        <v>80</v>
      </c>
      <c r="D52" s="22">
        <v>20</v>
      </c>
      <c r="E52" s="22">
        <v>50</v>
      </c>
      <c r="F52" s="22">
        <v>0</v>
      </c>
      <c r="G52" s="22">
        <v>20</v>
      </c>
      <c r="H52" s="22">
        <v>10</v>
      </c>
      <c r="I52" s="22">
        <v>20</v>
      </c>
      <c r="J52" s="22">
        <v>40</v>
      </c>
      <c r="K52" s="22">
        <v>30</v>
      </c>
      <c r="L52" s="22">
        <v>40</v>
      </c>
      <c r="M52" s="22">
        <v>30</v>
      </c>
      <c r="N52" s="22">
        <v>30</v>
      </c>
      <c r="O52" s="22">
        <v>20</v>
      </c>
      <c r="P52" s="22">
        <v>20</v>
      </c>
      <c r="Q52" s="22">
        <v>10</v>
      </c>
      <c r="R52" s="22">
        <v>0</v>
      </c>
    </row>
    <row r="53" spans="1:18" x14ac:dyDescent="0.2">
      <c r="A53" s="9" t="s">
        <v>359</v>
      </c>
      <c r="B53" s="10">
        <v>16</v>
      </c>
      <c r="C53" s="13">
        <v>62.5</v>
      </c>
      <c r="D53" s="13">
        <v>18.75</v>
      </c>
      <c r="E53" s="13">
        <v>56.25</v>
      </c>
      <c r="F53" s="13">
        <v>12.5</v>
      </c>
      <c r="G53" s="13">
        <v>18.75</v>
      </c>
      <c r="H53" s="13">
        <v>31.25</v>
      </c>
      <c r="I53" s="13">
        <v>43.75</v>
      </c>
      <c r="J53" s="13">
        <v>43.75</v>
      </c>
      <c r="K53" s="13">
        <v>43.75</v>
      </c>
      <c r="L53" s="13">
        <v>31.25</v>
      </c>
      <c r="M53" s="13">
        <v>31.25</v>
      </c>
      <c r="N53" s="13">
        <v>31.25</v>
      </c>
      <c r="O53" s="13">
        <v>18.75</v>
      </c>
      <c r="P53" s="13">
        <v>50</v>
      </c>
      <c r="Q53" s="13">
        <v>6.25</v>
      </c>
      <c r="R53" s="13">
        <v>0</v>
      </c>
    </row>
    <row r="54" spans="1:18" x14ac:dyDescent="0.2">
      <c r="A54" s="20" t="s">
        <v>331</v>
      </c>
      <c r="B54" s="21">
        <v>250</v>
      </c>
      <c r="C54" s="22">
        <v>70.400000000000006</v>
      </c>
      <c r="D54" s="22">
        <v>18.8</v>
      </c>
      <c r="E54" s="22">
        <v>39.6</v>
      </c>
      <c r="F54" s="22">
        <v>7.6</v>
      </c>
      <c r="G54" s="22">
        <v>16</v>
      </c>
      <c r="H54" s="22">
        <v>7.6</v>
      </c>
      <c r="I54" s="22">
        <v>32</v>
      </c>
      <c r="J54" s="22">
        <v>33.200000000000003</v>
      </c>
      <c r="K54" s="22">
        <v>19.2</v>
      </c>
      <c r="L54" s="22">
        <v>12</v>
      </c>
      <c r="M54" s="22">
        <v>37.200000000000003</v>
      </c>
      <c r="N54" s="22">
        <v>32</v>
      </c>
      <c r="O54" s="22">
        <v>22</v>
      </c>
      <c r="P54" s="22">
        <v>19.2</v>
      </c>
      <c r="Q54" s="22">
        <v>4.4000000000000004</v>
      </c>
      <c r="R54" s="22">
        <v>2</v>
      </c>
    </row>
    <row r="55" spans="1:18" x14ac:dyDescent="0.2">
      <c r="A55" s="20" t="s">
        <v>332</v>
      </c>
      <c r="B55" s="21">
        <v>6</v>
      </c>
      <c r="C55" s="22">
        <v>0</v>
      </c>
      <c r="D55" s="22">
        <v>0</v>
      </c>
      <c r="E55" s="22">
        <v>50</v>
      </c>
      <c r="F55" s="22">
        <v>16.666667</v>
      </c>
      <c r="G55" s="22">
        <v>16.666667</v>
      </c>
      <c r="H55" s="22">
        <v>0</v>
      </c>
      <c r="I55" s="22">
        <v>33.333333000000003</v>
      </c>
      <c r="J55" s="22">
        <v>16.666667</v>
      </c>
      <c r="K55" s="22">
        <v>33.333333000000003</v>
      </c>
      <c r="L55" s="22">
        <v>16.666667</v>
      </c>
      <c r="M55" s="22">
        <v>33.333333000000003</v>
      </c>
      <c r="N55" s="22">
        <v>16.666667</v>
      </c>
      <c r="O55" s="22">
        <v>33.333333000000003</v>
      </c>
      <c r="P55" s="22">
        <v>0</v>
      </c>
      <c r="Q55" s="22">
        <v>16.666667</v>
      </c>
      <c r="R55" s="22">
        <v>0</v>
      </c>
    </row>
    <row r="56" spans="1:18" x14ac:dyDescent="0.2">
      <c r="A56" s="20" t="s">
        <v>333</v>
      </c>
      <c r="B56" s="21">
        <v>16</v>
      </c>
      <c r="C56" s="22">
        <v>87.5</v>
      </c>
      <c r="D56" s="22">
        <v>6.25</v>
      </c>
      <c r="E56" s="22">
        <v>62.5</v>
      </c>
      <c r="F56" s="22">
        <v>18.75</v>
      </c>
      <c r="G56" s="22">
        <v>18.75</v>
      </c>
      <c r="H56" s="22">
        <v>12.5</v>
      </c>
      <c r="I56" s="22">
        <v>25</v>
      </c>
      <c r="J56" s="22">
        <v>18.75</v>
      </c>
      <c r="K56" s="22">
        <v>6.25</v>
      </c>
      <c r="L56" s="22">
        <v>18.75</v>
      </c>
      <c r="M56" s="22">
        <v>18.75</v>
      </c>
      <c r="N56" s="22">
        <v>37.5</v>
      </c>
      <c r="O56" s="22">
        <v>18.75</v>
      </c>
      <c r="P56" s="22">
        <v>25</v>
      </c>
      <c r="Q56" s="22">
        <v>6.25</v>
      </c>
      <c r="R56" s="22">
        <v>0</v>
      </c>
    </row>
    <row r="57" spans="1:18" x14ac:dyDescent="0.2">
      <c r="A57" s="20" t="s">
        <v>358</v>
      </c>
      <c r="B57" s="21">
        <v>5</v>
      </c>
      <c r="C57" s="22">
        <v>60</v>
      </c>
      <c r="D57" s="22">
        <v>0</v>
      </c>
      <c r="E57" s="22">
        <v>40</v>
      </c>
      <c r="F57" s="22">
        <v>0</v>
      </c>
      <c r="G57" s="22">
        <v>0</v>
      </c>
      <c r="H57" s="22">
        <v>0</v>
      </c>
      <c r="I57" s="22">
        <v>0</v>
      </c>
      <c r="J57" s="22">
        <v>20</v>
      </c>
      <c r="K57" s="22">
        <v>20</v>
      </c>
      <c r="L57" s="22">
        <v>20</v>
      </c>
      <c r="M57" s="22">
        <v>0</v>
      </c>
      <c r="N57" s="22">
        <v>20</v>
      </c>
      <c r="O57" s="22">
        <v>20</v>
      </c>
      <c r="P57" s="22">
        <v>0</v>
      </c>
      <c r="Q57" s="22">
        <v>20</v>
      </c>
      <c r="R57" s="22">
        <v>0</v>
      </c>
    </row>
    <row r="58" spans="1:18" x14ac:dyDescent="0.2">
      <c r="A58" s="9" t="s">
        <v>360</v>
      </c>
      <c r="B58" s="10">
        <v>4</v>
      </c>
      <c r="C58" s="13">
        <v>75</v>
      </c>
      <c r="D58" s="13">
        <v>0</v>
      </c>
      <c r="E58" s="13">
        <v>75</v>
      </c>
      <c r="F58" s="13">
        <v>0</v>
      </c>
      <c r="G58" s="13">
        <v>25</v>
      </c>
      <c r="H58" s="13">
        <v>25</v>
      </c>
      <c r="I58" s="13">
        <v>50</v>
      </c>
      <c r="J58" s="13">
        <v>25</v>
      </c>
      <c r="K58" s="13">
        <v>25</v>
      </c>
      <c r="L58" s="13">
        <v>25</v>
      </c>
      <c r="M58" s="13">
        <v>25</v>
      </c>
      <c r="N58" s="13">
        <v>0</v>
      </c>
      <c r="O58" s="13">
        <v>0</v>
      </c>
      <c r="P58" s="13">
        <v>0</v>
      </c>
      <c r="Q58" s="13">
        <v>0</v>
      </c>
      <c r="R58" s="13">
        <v>0</v>
      </c>
    </row>
    <row r="59" spans="1:18" x14ac:dyDescent="0.2">
      <c r="A59" s="20" t="s">
        <v>331</v>
      </c>
      <c r="B59" s="21">
        <v>203</v>
      </c>
      <c r="C59" s="22">
        <v>70.443349999999995</v>
      </c>
      <c r="D59" s="22">
        <v>9.8522169999999996</v>
      </c>
      <c r="E59" s="22">
        <v>43.349753999999997</v>
      </c>
      <c r="F59" s="22">
        <v>2.4630540000000001</v>
      </c>
      <c r="G59" s="22">
        <v>13.793103</v>
      </c>
      <c r="H59" s="22">
        <v>17.733989999999999</v>
      </c>
      <c r="I59" s="22">
        <v>46.305419000000001</v>
      </c>
      <c r="J59" s="22">
        <v>37.931033999999997</v>
      </c>
      <c r="K59" s="22">
        <v>21.674876999999999</v>
      </c>
      <c r="L59" s="22">
        <v>9.3596059999999994</v>
      </c>
      <c r="M59" s="22">
        <v>34.975369000000001</v>
      </c>
      <c r="N59" s="22">
        <v>28.078817999999998</v>
      </c>
      <c r="O59" s="22">
        <v>17.733989999999999</v>
      </c>
      <c r="P59" s="22">
        <v>14.285714</v>
      </c>
      <c r="Q59" s="22">
        <v>3.940887</v>
      </c>
      <c r="R59" s="22">
        <v>0.98522200000000004</v>
      </c>
    </row>
    <row r="60" spans="1:18" x14ac:dyDescent="0.2">
      <c r="A60" s="20" t="s">
        <v>332</v>
      </c>
      <c r="B60" s="21">
        <v>22</v>
      </c>
      <c r="C60" s="22">
        <v>54.545454999999997</v>
      </c>
      <c r="D60" s="22">
        <v>13.636364</v>
      </c>
      <c r="E60" s="22">
        <v>45.454545000000003</v>
      </c>
      <c r="F60" s="22">
        <v>0</v>
      </c>
      <c r="G60" s="22">
        <v>9.0909089999999999</v>
      </c>
      <c r="H60" s="22">
        <v>13.636364</v>
      </c>
      <c r="I60" s="22">
        <v>50</v>
      </c>
      <c r="J60" s="22">
        <v>31.818182</v>
      </c>
      <c r="K60" s="22">
        <v>31.818182</v>
      </c>
      <c r="L60" s="22">
        <v>9.0909089999999999</v>
      </c>
      <c r="M60" s="22">
        <v>36.363636</v>
      </c>
      <c r="N60" s="22">
        <v>36.363636</v>
      </c>
      <c r="O60" s="22">
        <v>18.181818</v>
      </c>
      <c r="P60" s="22">
        <v>22.727273</v>
      </c>
      <c r="Q60" s="22">
        <v>9.0909089999999999</v>
      </c>
      <c r="R60" s="22">
        <v>0</v>
      </c>
    </row>
    <row r="61" spans="1:18" x14ac:dyDescent="0.2">
      <c r="A61" s="20" t="s">
        <v>333</v>
      </c>
      <c r="B61" s="21">
        <v>75</v>
      </c>
      <c r="C61" s="22">
        <v>66.666667000000004</v>
      </c>
      <c r="D61" s="22">
        <v>18.666667</v>
      </c>
      <c r="E61" s="22">
        <v>38.666666999999997</v>
      </c>
      <c r="F61" s="22">
        <v>4</v>
      </c>
      <c r="G61" s="22">
        <v>14.666667</v>
      </c>
      <c r="H61" s="22">
        <v>10.666667</v>
      </c>
      <c r="I61" s="22">
        <v>33.333333000000003</v>
      </c>
      <c r="J61" s="22">
        <v>36</v>
      </c>
      <c r="K61" s="22">
        <v>16</v>
      </c>
      <c r="L61" s="22">
        <v>9.3333329999999997</v>
      </c>
      <c r="M61" s="22">
        <v>36</v>
      </c>
      <c r="N61" s="22">
        <v>33.333333000000003</v>
      </c>
      <c r="O61" s="22">
        <v>21.333333</v>
      </c>
      <c r="P61" s="22">
        <v>20</v>
      </c>
      <c r="Q61" s="22">
        <v>5.3333329999999997</v>
      </c>
      <c r="R61" s="22">
        <v>6.6666670000000003</v>
      </c>
    </row>
    <row r="62" spans="1:18" x14ac:dyDescent="0.2">
      <c r="A62" s="20" t="s">
        <v>358</v>
      </c>
      <c r="B62" s="21">
        <v>5</v>
      </c>
      <c r="C62" s="22">
        <v>100</v>
      </c>
      <c r="D62" s="22">
        <v>40</v>
      </c>
      <c r="E62" s="22">
        <v>60</v>
      </c>
      <c r="F62" s="22">
        <v>0</v>
      </c>
      <c r="G62" s="22">
        <v>40</v>
      </c>
      <c r="H62" s="22">
        <v>20</v>
      </c>
      <c r="I62" s="22">
        <v>40</v>
      </c>
      <c r="J62" s="22">
        <v>60</v>
      </c>
      <c r="K62" s="22">
        <v>40</v>
      </c>
      <c r="L62" s="22">
        <v>60</v>
      </c>
      <c r="M62" s="22">
        <v>60</v>
      </c>
      <c r="N62" s="22">
        <v>40</v>
      </c>
      <c r="O62" s="22">
        <v>20</v>
      </c>
      <c r="P62" s="22">
        <v>40</v>
      </c>
      <c r="Q62" s="22">
        <v>0</v>
      </c>
      <c r="R62" s="22">
        <v>0</v>
      </c>
    </row>
    <row r="63" spans="1:18" x14ac:dyDescent="0.2">
      <c r="A63" s="9" t="s">
        <v>361</v>
      </c>
      <c r="B63" s="9"/>
      <c r="C63" s="9"/>
      <c r="D63" s="9"/>
      <c r="E63" s="9"/>
      <c r="F63" s="9"/>
      <c r="G63" s="9"/>
      <c r="H63" s="9"/>
      <c r="I63" s="9"/>
      <c r="J63" s="9"/>
      <c r="K63" s="9"/>
      <c r="L63" s="9"/>
      <c r="M63" s="9"/>
      <c r="N63" s="9"/>
      <c r="O63" s="9"/>
      <c r="P63" s="9"/>
      <c r="Q63" s="9"/>
      <c r="R63" s="9"/>
    </row>
    <row r="64" spans="1:18" x14ac:dyDescent="0.2">
      <c r="A64" s="20" t="s">
        <v>362</v>
      </c>
      <c r="B64" s="21">
        <v>71</v>
      </c>
      <c r="C64" s="22">
        <v>76.056337999999997</v>
      </c>
      <c r="D64" s="22">
        <v>15.492958</v>
      </c>
      <c r="E64" s="22">
        <v>36.619717999999999</v>
      </c>
      <c r="F64" s="22">
        <v>7.0422539999999998</v>
      </c>
      <c r="G64" s="22">
        <v>12.676056000000001</v>
      </c>
      <c r="H64" s="22">
        <v>16.901408</v>
      </c>
      <c r="I64" s="22">
        <v>36.619717999999999</v>
      </c>
      <c r="J64" s="22">
        <v>36.619717999999999</v>
      </c>
      <c r="K64" s="22">
        <v>18.309858999999999</v>
      </c>
      <c r="L64" s="22">
        <v>11.267606000000001</v>
      </c>
      <c r="M64" s="22">
        <v>35.211267999999997</v>
      </c>
      <c r="N64" s="22">
        <v>33.802816999999997</v>
      </c>
      <c r="O64" s="22">
        <v>19.718309999999999</v>
      </c>
      <c r="P64" s="22">
        <v>21.126760999999998</v>
      </c>
      <c r="Q64" s="22">
        <v>9.8591549999999994</v>
      </c>
      <c r="R64" s="22">
        <v>4.225352</v>
      </c>
    </row>
    <row r="65" spans="1:18" x14ac:dyDescent="0.2">
      <c r="A65" s="20" t="s">
        <v>363</v>
      </c>
      <c r="B65" s="21">
        <v>307</v>
      </c>
      <c r="C65" s="22">
        <v>67.752443</v>
      </c>
      <c r="D65" s="22">
        <v>14.006515</v>
      </c>
      <c r="E65" s="22">
        <v>39.739413999999996</v>
      </c>
      <c r="F65" s="22">
        <v>4.5602609999999997</v>
      </c>
      <c r="G65" s="22">
        <v>15.635179000000001</v>
      </c>
      <c r="H65" s="22">
        <v>13.029316</v>
      </c>
      <c r="I65" s="22">
        <v>38.762214999999998</v>
      </c>
      <c r="J65" s="22">
        <v>33.224755999999999</v>
      </c>
      <c r="K65" s="22">
        <v>21.824103999999998</v>
      </c>
      <c r="L65" s="22">
        <v>9.1205210000000001</v>
      </c>
      <c r="M65" s="22">
        <v>35.179152999999999</v>
      </c>
      <c r="N65" s="22">
        <v>31.921824000000001</v>
      </c>
      <c r="O65" s="22">
        <v>17.915309000000001</v>
      </c>
      <c r="P65" s="22">
        <v>14.983713</v>
      </c>
      <c r="Q65" s="22">
        <v>3.2573289999999999</v>
      </c>
      <c r="R65" s="22">
        <v>2.2801300000000002</v>
      </c>
    </row>
    <row r="66" spans="1:18" x14ac:dyDescent="0.2">
      <c r="A66" s="20" t="s">
        <v>364</v>
      </c>
      <c r="B66" s="21">
        <v>173</v>
      </c>
      <c r="C66" s="22">
        <v>72.832369999999997</v>
      </c>
      <c r="D66" s="22">
        <v>15.028902</v>
      </c>
      <c r="E66" s="22">
        <v>49.710982999999999</v>
      </c>
      <c r="F66" s="22">
        <v>6.9364160000000004</v>
      </c>
      <c r="G66" s="22">
        <v>13.294798</v>
      </c>
      <c r="H66" s="22">
        <v>7.5144510000000002</v>
      </c>
      <c r="I66" s="22">
        <v>38.150289000000001</v>
      </c>
      <c r="J66" s="22">
        <v>32.947977000000002</v>
      </c>
      <c r="K66" s="22">
        <v>15.606935999999999</v>
      </c>
      <c r="L66" s="22">
        <v>14.450867000000001</v>
      </c>
      <c r="M66" s="22">
        <v>36.416184999999999</v>
      </c>
      <c r="N66" s="22">
        <v>26.589594999999999</v>
      </c>
      <c r="O66" s="22">
        <v>23.121386999999999</v>
      </c>
      <c r="P66" s="22">
        <v>20.809249000000001</v>
      </c>
      <c r="Q66" s="22">
        <v>5.7803469999999999</v>
      </c>
      <c r="R66" s="22">
        <v>1.156069</v>
      </c>
    </row>
    <row r="67" spans="1:18" x14ac:dyDescent="0.2">
      <c r="A67" s="20" t="s">
        <v>365</v>
      </c>
      <c r="B67" s="21">
        <v>40</v>
      </c>
      <c r="C67" s="22">
        <v>47.5</v>
      </c>
      <c r="D67" s="22">
        <v>20</v>
      </c>
      <c r="E67" s="22">
        <v>42.5</v>
      </c>
      <c r="F67" s="22">
        <v>5</v>
      </c>
      <c r="G67" s="22">
        <v>22.5</v>
      </c>
      <c r="H67" s="22">
        <v>22.5</v>
      </c>
      <c r="I67" s="22">
        <v>32.5</v>
      </c>
      <c r="J67" s="22">
        <v>52.5</v>
      </c>
      <c r="K67" s="22">
        <v>37.5</v>
      </c>
      <c r="L67" s="22">
        <v>17.5</v>
      </c>
      <c r="M67" s="22">
        <v>35</v>
      </c>
      <c r="N67" s="22">
        <v>35</v>
      </c>
      <c r="O67" s="22">
        <v>25</v>
      </c>
      <c r="P67" s="22">
        <v>30</v>
      </c>
      <c r="Q67" s="22">
        <v>2.5</v>
      </c>
      <c r="R67" s="22">
        <v>0</v>
      </c>
    </row>
    <row r="68" spans="1:18" x14ac:dyDescent="0.2">
      <c r="A68" s="20" t="s">
        <v>366</v>
      </c>
      <c r="B68" s="21">
        <v>11</v>
      </c>
      <c r="C68" s="22">
        <v>81.818181999999993</v>
      </c>
      <c r="D68" s="22">
        <v>18.181818</v>
      </c>
      <c r="E68" s="22">
        <v>45.454545000000003</v>
      </c>
      <c r="F68" s="22">
        <v>0</v>
      </c>
      <c r="G68" s="22">
        <v>18.181818</v>
      </c>
      <c r="H68" s="22">
        <v>9.0909089999999999</v>
      </c>
      <c r="I68" s="22">
        <v>27.272727</v>
      </c>
      <c r="J68" s="22">
        <v>36.363636</v>
      </c>
      <c r="K68" s="22">
        <v>27.272727</v>
      </c>
      <c r="L68" s="22">
        <v>36.363636</v>
      </c>
      <c r="M68" s="22">
        <v>27.272727</v>
      </c>
      <c r="N68" s="22">
        <v>27.272727</v>
      </c>
      <c r="O68" s="22">
        <v>18.181818</v>
      </c>
      <c r="P68" s="22">
        <v>18.181818</v>
      </c>
      <c r="Q68" s="22">
        <v>9.0909089999999999</v>
      </c>
      <c r="R68" s="22">
        <v>0</v>
      </c>
    </row>
    <row r="69" spans="1:18" x14ac:dyDescent="0.2">
      <c r="A69" s="9" t="s">
        <v>367</v>
      </c>
      <c r="B69" s="9"/>
      <c r="C69" s="9"/>
      <c r="D69" s="9"/>
      <c r="E69" s="9"/>
      <c r="F69" s="9"/>
      <c r="G69" s="9"/>
      <c r="H69" s="9"/>
      <c r="I69" s="9"/>
      <c r="J69" s="9"/>
      <c r="K69" s="9"/>
      <c r="L69" s="9"/>
      <c r="M69" s="9"/>
      <c r="N69" s="9"/>
      <c r="O69" s="9"/>
      <c r="P69" s="9"/>
      <c r="Q69" s="9"/>
      <c r="R69" s="9"/>
    </row>
    <row r="70" spans="1:18" x14ac:dyDescent="0.2">
      <c r="A70" s="20" t="s">
        <v>368</v>
      </c>
      <c r="B70" s="21">
        <v>67</v>
      </c>
      <c r="C70" s="22">
        <v>61.194029999999998</v>
      </c>
      <c r="D70" s="22">
        <v>13.432836</v>
      </c>
      <c r="E70" s="22">
        <v>44.776119000000001</v>
      </c>
      <c r="F70" s="22">
        <v>7.4626869999999998</v>
      </c>
      <c r="G70" s="22">
        <v>17.910447999999999</v>
      </c>
      <c r="H70" s="22">
        <v>16.417909999999999</v>
      </c>
      <c r="I70" s="22">
        <v>40.298507000000001</v>
      </c>
      <c r="J70" s="22">
        <v>28.358208999999999</v>
      </c>
      <c r="K70" s="22">
        <v>26.865672</v>
      </c>
      <c r="L70" s="22">
        <v>11.940299</v>
      </c>
      <c r="M70" s="22">
        <v>35.820895999999998</v>
      </c>
      <c r="N70" s="22">
        <v>37.313433000000003</v>
      </c>
      <c r="O70" s="22">
        <v>16.417909999999999</v>
      </c>
      <c r="P70" s="22">
        <v>25.373134</v>
      </c>
      <c r="Q70" s="22">
        <v>2.9850750000000001</v>
      </c>
      <c r="R70" s="22">
        <v>2.9850750000000001</v>
      </c>
    </row>
    <row r="71" spans="1:18" x14ac:dyDescent="0.2">
      <c r="A71" s="20" t="s">
        <v>180</v>
      </c>
      <c r="B71" s="21">
        <v>440</v>
      </c>
      <c r="C71" s="22">
        <v>70.909091000000004</v>
      </c>
      <c r="D71" s="22">
        <v>14.545455</v>
      </c>
      <c r="E71" s="22">
        <v>41.136364</v>
      </c>
      <c r="F71" s="22">
        <v>5</v>
      </c>
      <c r="G71" s="22">
        <v>15.227273</v>
      </c>
      <c r="H71" s="22">
        <v>12.272727</v>
      </c>
      <c r="I71" s="22">
        <v>38.409090999999997</v>
      </c>
      <c r="J71" s="22">
        <v>35.681818</v>
      </c>
      <c r="K71" s="22">
        <v>20.454545</v>
      </c>
      <c r="L71" s="22">
        <v>10.909091</v>
      </c>
      <c r="M71" s="22">
        <v>36.363636</v>
      </c>
      <c r="N71" s="22">
        <v>30</v>
      </c>
      <c r="O71" s="22">
        <v>20</v>
      </c>
      <c r="P71" s="22">
        <v>16.818182</v>
      </c>
      <c r="Q71" s="22">
        <v>3.8636360000000001</v>
      </c>
      <c r="R71" s="22">
        <v>1.5909089999999999</v>
      </c>
    </row>
    <row r="72" spans="1:18" x14ac:dyDescent="0.2">
      <c r="A72" s="20" t="s">
        <v>369</v>
      </c>
      <c r="B72" s="21">
        <v>29</v>
      </c>
      <c r="C72" s="22">
        <v>44.827585999999997</v>
      </c>
      <c r="D72" s="22">
        <v>10.344828</v>
      </c>
      <c r="E72" s="22">
        <v>44.827585999999997</v>
      </c>
      <c r="F72" s="22">
        <v>6.8965519999999998</v>
      </c>
      <c r="G72" s="22">
        <v>31.034483000000002</v>
      </c>
      <c r="H72" s="22">
        <v>24.137930999999998</v>
      </c>
      <c r="I72" s="22">
        <v>34.482759000000001</v>
      </c>
      <c r="J72" s="22">
        <v>27.586207000000002</v>
      </c>
      <c r="K72" s="22">
        <v>20.689654999999998</v>
      </c>
      <c r="L72" s="22">
        <v>13.793103</v>
      </c>
      <c r="M72" s="22">
        <v>34.482759000000001</v>
      </c>
      <c r="N72" s="22">
        <v>37.931033999999997</v>
      </c>
      <c r="O72" s="22">
        <v>17.241378999999998</v>
      </c>
      <c r="P72" s="22">
        <v>31.034483000000002</v>
      </c>
      <c r="Q72" s="22">
        <v>6.8965519999999998</v>
      </c>
      <c r="R72" s="22">
        <v>3.4482759999999999</v>
      </c>
    </row>
    <row r="73" spans="1:18" x14ac:dyDescent="0.2">
      <c r="A73" s="20" t="s">
        <v>370</v>
      </c>
      <c r="B73" s="21">
        <v>214</v>
      </c>
      <c r="C73" s="22">
        <v>73.831776000000005</v>
      </c>
      <c r="D73" s="22">
        <v>15.420560999999999</v>
      </c>
      <c r="E73" s="22">
        <v>47.196261999999997</v>
      </c>
      <c r="F73" s="22">
        <v>7.0093459999999999</v>
      </c>
      <c r="G73" s="22">
        <v>12.149533</v>
      </c>
      <c r="H73" s="22">
        <v>9.8130839999999999</v>
      </c>
      <c r="I73" s="22">
        <v>35.046728999999999</v>
      </c>
      <c r="J73" s="22">
        <v>32.710279999999997</v>
      </c>
      <c r="K73" s="22">
        <v>15.88785</v>
      </c>
      <c r="L73" s="22">
        <v>12.616822000000001</v>
      </c>
      <c r="M73" s="22">
        <v>34.579439000000001</v>
      </c>
      <c r="N73" s="22">
        <v>26.635514000000001</v>
      </c>
      <c r="O73" s="22">
        <v>21.495327</v>
      </c>
      <c r="P73" s="22">
        <v>21.028037000000001</v>
      </c>
      <c r="Q73" s="22">
        <v>7.9439250000000001</v>
      </c>
      <c r="R73" s="22">
        <v>2.336449</v>
      </c>
    </row>
    <row r="74" spans="1:18" x14ac:dyDescent="0.2">
      <c r="A74" s="20" t="s">
        <v>371</v>
      </c>
      <c r="B74" s="21">
        <v>24</v>
      </c>
      <c r="C74" s="22">
        <v>58.333333000000003</v>
      </c>
      <c r="D74" s="22">
        <v>25</v>
      </c>
      <c r="E74" s="22">
        <v>54.166666999999997</v>
      </c>
      <c r="F74" s="22">
        <v>4.1666670000000003</v>
      </c>
      <c r="G74" s="22">
        <v>16.666667</v>
      </c>
      <c r="H74" s="22">
        <v>12.5</v>
      </c>
      <c r="I74" s="22">
        <v>41.666666999999997</v>
      </c>
      <c r="J74" s="22">
        <v>33.333333000000003</v>
      </c>
      <c r="K74" s="22">
        <v>20.833333</v>
      </c>
      <c r="L74" s="22">
        <v>8.3333329999999997</v>
      </c>
      <c r="M74" s="22">
        <v>33.333333000000003</v>
      </c>
      <c r="N74" s="22">
        <v>33.333333000000003</v>
      </c>
      <c r="O74" s="22">
        <v>20.833333</v>
      </c>
      <c r="P74" s="22">
        <v>20.833333</v>
      </c>
      <c r="Q74" s="22">
        <v>16.666667</v>
      </c>
      <c r="R74" s="22">
        <v>0</v>
      </c>
    </row>
    <row r="75" spans="1:18" x14ac:dyDescent="0.2">
      <c r="A75" s="20" t="s">
        <v>366</v>
      </c>
      <c r="B75" s="21">
        <v>11</v>
      </c>
      <c r="C75" s="22">
        <v>81.818181999999993</v>
      </c>
      <c r="D75" s="22">
        <v>18.181818</v>
      </c>
      <c r="E75" s="22">
        <v>45.454545000000003</v>
      </c>
      <c r="F75" s="22">
        <v>0</v>
      </c>
      <c r="G75" s="22">
        <v>18.181818</v>
      </c>
      <c r="H75" s="22">
        <v>9.0909089999999999</v>
      </c>
      <c r="I75" s="22">
        <v>27.272727</v>
      </c>
      <c r="J75" s="22">
        <v>45.454545000000003</v>
      </c>
      <c r="K75" s="22">
        <v>27.272727</v>
      </c>
      <c r="L75" s="22">
        <v>45.454545000000003</v>
      </c>
      <c r="M75" s="22">
        <v>27.272727</v>
      </c>
      <c r="N75" s="22">
        <v>36.363636</v>
      </c>
      <c r="O75" s="22">
        <v>27.272727</v>
      </c>
      <c r="P75" s="22">
        <v>18.181818</v>
      </c>
      <c r="Q75" s="22">
        <v>9.0909089999999999</v>
      </c>
      <c r="R75" s="22">
        <v>0</v>
      </c>
    </row>
    <row r="76" spans="1:18" x14ac:dyDescent="0.2">
      <c r="A76" s="9" t="s">
        <v>372</v>
      </c>
      <c r="B76" s="9"/>
      <c r="C76" s="9"/>
      <c r="D76" s="9"/>
      <c r="E76" s="9"/>
      <c r="F76" s="9"/>
      <c r="G76" s="9"/>
      <c r="H76" s="9"/>
      <c r="I76" s="9"/>
      <c r="J76" s="9"/>
      <c r="K76" s="9"/>
      <c r="L76" s="9"/>
      <c r="M76" s="9"/>
      <c r="N76" s="9"/>
      <c r="O76" s="9"/>
      <c r="P76" s="9"/>
      <c r="Q76" s="9"/>
      <c r="R76" s="9"/>
    </row>
    <row r="77" spans="1:18" x14ac:dyDescent="0.2">
      <c r="A77" s="20" t="s">
        <v>373</v>
      </c>
      <c r="B77" s="21">
        <v>67</v>
      </c>
      <c r="C77" s="22">
        <v>61.194029999999998</v>
      </c>
      <c r="D77" s="22">
        <v>13.432836</v>
      </c>
      <c r="E77" s="22">
        <v>44.776119000000001</v>
      </c>
      <c r="F77" s="22">
        <v>7.4626869999999998</v>
      </c>
      <c r="G77" s="22">
        <v>17.910447999999999</v>
      </c>
      <c r="H77" s="22">
        <v>16.417909999999999</v>
      </c>
      <c r="I77" s="22">
        <v>40.298507000000001</v>
      </c>
      <c r="J77" s="22">
        <v>28.358208999999999</v>
      </c>
      <c r="K77" s="22">
        <v>26.865672</v>
      </c>
      <c r="L77" s="22">
        <v>11.940299</v>
      </c>
      <c r="M77" s="22">
        <v>35.820895999999998</v>
      </c>
      <c r="N77" s="22">
        <v>37.313433000000003</v>
      </c>
      <c r="O77" s="22">
        <v>16.417909999999999</v>
      </c>
      <c r="P77" s="22">
        <v>25.373134</v>
      </c>
      <c r="Q77" s="22">
        <v>2.9850750000000001</v>
      </c>
      <c r="R77" s="22">
        <v>2.9850750000000001</v>
      </c>
    </row>
    <row r="78" spans="1:18" x14ac:dyDescent="0.2">
      <c r="A78" s="20" t="s">
        <v>374</v>
      </c>
      <c r="B78" s="21">
        <v>317</v>
      </c>
      <c r="C78" s="22">
        <v>69.400631000000004</v>
      </c>
      <c r="D78" s="22">
        <v>15.457413000000001</v>
      </c>
      <c r="E78" s="22">
        <v>39.432177000000003</v>
      </c>
      <c r="F78" s="22">
        <v>5.0473189999999999</v>
      </c>
      <c r="G78" s="22">
        <v>15.141956</v>
      </c>
      <c r="H78" s="22">
        <v>13.249211000000001</v>
      </c>
      <c r="I78" s="22">
        <v>38.801262000000001</v>
      </c>
      <c r="J78" s="22">
        <v>38.801262000000001</v>
      </c>
      <c r="K78" s="22">
        <v>22.712934000000001</v>
      </c>
      <c r="L78" s="22">
        <v>10.725552</v>
      </c>
      <c r="M78" s="22">
        <v>35.962145</v>
      </c>
      <c r="N78" s="22">
        <v>29.968454000000001</v>
      </c>
      <c r="O78" s="22">
        <v>19.873816999999999</v>
      </c>
      <c r="P78" s="22">
        <v>14.511041000000001</v>
      </c>
      <c r="Q78" s="22">
        <v>2.5236589999999999</v>
      </c>
      <c r="R78" s="22">
        <v>1.5772870000000001</v>
      </c>
    </row>
    <row r="79" spans="1:18" x14ac:dyDescent="0.2">
      <c r="A79" s="20" t="s">
        <v>375</v>
      </c>
      <c r="B79" s="21">
        <v>113</v>
      </c>
      <c r="C79" s="22">
        <v>69.911503999999994</v>
      </c>
      <c r="D79" s="22">
        <v>15.044248</v>
      </c>
      <c r="E79" s="22">
        <v>43.362831999999997</v>
      </c>
      <c r="F79" s="22">
        <v>4.424779</v>
      </c>
      <c r="G79" s="22">
        <v>12.389381</v>
      </c>
      <c r="H79" s="22">
        <v>7.9646020000000002</v>
      </c>
      <c r="I79" s="22">
        <v>38.053097000000001</v>
      </c>
      <c r="J79" s="22">
        <v>32.743363000000002</v>
      </c>
      <c r="K79" s="22">
        <v>18.584071000000002</v>
      </c>
      <c r="L79" s="22">
        <v>15.929204</v>
      </c>
      <c r="M79" s="22">
        <v>37.168142000000003</v>
      </c>
      <c r="N79" s="22">
        <v>32.743363000000002</v>
      </c>
      <c r="O79" s="22">
        <v>20.353981999999998</v>
      </c>
      <c r="P79" s="22">
        <v>24.778760999999999</v>
      </c>
      <c r="Q79" s="22">
        <v>9.7345129999999997</v>
      </c>
      <c r="R79" s="22">
        <v>1.7699119999999999</v>
      </c>
    </row>
    <row r="80" spans="1:18" x14ac:dyDescent="0.2">
      <c r="A80" s="20" t="s">
        <v>376</v>
      </c>
      <c r="B80" s="21">
        <v>45</v>
      </c>
      <c r="C80" s="22">
        <v>71.111110999999994</v>
      </c>
      <c r="D80" s="22">
        <v>13.333333</v>
      </c>
      <c r="E80" s="22">
        <v>48.888888999999999</v>
      </c>
      <c r="F80" s="22">
        <v>4.4444439999999998</v>
      </c>
      <c r="G80" s="22">
        <v>17.777778000000001</v>
      </c>
      <c r="H80" s="22">
        <v>11.111110999999999</v>
      </c>
      <c r="I80" s="22">
        <v>26.666667</v>
      </c>
      <c r="J80" s="22">
        <v>17.777778000000001</v>
      </c>
      <c r="K80" s="22">
        <v>11.111110999999999</v>
      </c>
      <c r="L80" s="22">
        <v>8.8888890000000007</v>
      </c>
      <c r="M80" s="22">
        <v>28.888888999999999</v>
      </c>
      <c r="N80" s="22">
        <v>24.444444000000001</v>
      </c>
      <c r="O80" s="22">
        <v>22.222221999999999</v>
      </c>
      <c r="P80" s="22">
        <v>20</v>
      </c>
      <c r="Q80" s="22">
        <v>6.6666670000000003</v>
      </c>
      <c r="R80" s="22">
        <v>4.4444439999999998</v>
      </c>
    </row>
    <row r="81" spans="1:18" x14ac:dyDescent="0.2">
      <c r="A81" s="20" t="s">
        <v>377</v>
      </c>
      <c r="B81" s="21">
        <v>22</v>
      </c>
      <c r="C81" s="22">
        <v>77.272727000000003</v>
      </c>
      <c r="D81" s="22">
        <v>13.636364</v>
      </c>
      <c r="E81" s="22">
        <v>54.545454999999997</v>
      </c>
      <c r="F81" s="22">
        <v>0</v>
      </c>
      <c r="G81" s="22">
        <v>18.181818</v>
      </c>
      <c r="H81" s="22">
        <v>9.0909089999999999</v>
      </c>
      <c r="I81" s="22">
        <v>40.909090999999997</v>
      </c>
      <c r="J81" s="22">
        <v>27.272727</v>
      </c>
      <c r="K81" s="22">
        <v>4.5454549999999996</v>
      </c>
      <c r="L81" s="22">
        <v>4.5454549999999996</v>
      </c>
      <c r="M81" s="22">
        <v>27.272727</v>
      </c>
      <c r="N81" s="22">
        <v>22.727273</v>
      </c>
      <c r="O81" s="22">
        <v>18.181818</v>
      </c>
      <c r="P81" s="22">
        <v>9.0909089999999999</v>
      </c>
      <c r="Q81" s="22">
        <v>13.636364</v>
      </c>
      <c r="R81" s="22">
        <v>4.5454549999999996</v>
      </c>
    </row>
    <row r="82" spans="1:18" x14ac:dyDescent="0.2">
      <c r="A82" s="20" t="s">
        <v>378</v>
      </c>
      <c r="B82" s="21">
        <v>21</v>
      </c>
      <c r="C82" s="22">
        <v>76.190476000000004</v>
      </c>
      <c r="D82" s="22">
        <v>14.285714</v>
      </c>
      <c r="E82" s="22">
        <v>47.619047999999999</v>
      </c>
      <c r="F82" s="22">
        <v>23.809524</v>
      </c>
      <c r="G82" s="22">
        <v>14.285714</v>
      </c>
      <c r="H82" s="22">
        <v>19.047619000000001</v>
      </c>
      <c r="I82" s="22">
        <v>47.619047999999999</v>
      </c>
      <c r="J82" s="22">
        <v>47.619047999999999</v>
      </c>
      <c r="K82" s="22">
        <v>19.047619000000001</v>
      </c>
      <c r="L82" s="22">
        <v>14.285714</v>
      </c>
      <c r="M82" s="22">
        <v>38.095238000000002</v>
      </c>
      <c r="N82" s="22">
        <v>28.571428999999998</v>
      </c>
      <c r="O82" s="22">
        <v>28.571428999999998</v>
      </c>
      <c r="P82" s="22">
        <v>23.809524</v>
      </c>
      <c r="Q82" s="22">
        <v>4.7619049999999996</v>
      </c>
      <c r="R82" s="22">
        <v>0</v>
      </c>
    </row>
    <row r="83" spans="1:18" x14ac:dyDescent="0.2">
      <c r="A83" s="20" t="s">
        <v>366</v>
      </c>
      <c r="B83" s="21">
        <v>17</v>
      </c>
      <c r="C83" s="22">
        <v>64.705882000000003</v>
      </c>
      <c r="D83" s="22">
        <v>17.647058999999999</v>
      </c>
      <c r="E83" s="22">
        <v>47.058824000000001</v>
      </c>
      <c r="F83" s="22">
        <v>0</v>
      </c>
      <c r="G83" s="22">
        <v>11.764706</v>
      </c>
      <c r="H83" s="22">
        <v>11.764706</v>
      </c>
      <c r="I83" s="22">
        <v>17.647058999999999</v>
      </c>
      <c r="J83" s="22">
        <v>41.176470999999999</v>
      </c>
      <c r="K83" s="22">
        <v>23.529412000000001</v>
      </c>
      <c r="L83" s="22">
        <v>23.529412000000001</v>
      </c>
      <c r="M83" s="22">
        <v>35.294117999999997</v>
      </c>
      <c r="N83" s="22">
        <v>35.294117999999997</v>
      </c>
      <c r="O83" s="22">
        <v>23.529412000000001</v>
      </c>
      <c r="P83" s="22">
        <v>23.529412000000001</v>
      </c>
      <c r="Q83" s="22">
        <v>5.8823530000000002</v>
      </c>
      <c r="R83" s="22">
        <v>0</v>
      </c>
    </row>
    <row r="84" spans="1:18" x14ac:dyDescent="0.2">
      <c r="A84" s="9" t="s">
        <v>379</v>
      </c>
      <c r="B84" s="9"/>
      <c r="C84" s="9"/>
      <c r="D84" s="9"/>
      <c r="E84" s="9"/>
      <c r="F84" s="9"/>
      <c r="G84" s="9"/>
      <c r="H84" s="9"/>
      <c r="I84" s="9"/>
      <c r="J84" s="9"/>
      <c r="K84" s="9"/>
      <c r="L84" s="9"/>
      <c r="M84" s="9"/>
      <c r="N84" s="9"/>
      <c r="O84" s="9"/>
      <c r="P84" s="9"/>
      <c r="Q84" s="9"/>
      <c r="R84" s="9"/>
    </row>
    <row r="85" spans="1:18" x14ac:dyDescent="0.2">
      <c r="A85" s="20" t="s">
        <v>380</v>
      </c>
      <c r="B85" s="21">
        <v>189</v>
      </c>
      <c r="C85" s="22">
        <v>69.841269999999994</v>
      </c>
      <c r="D85" s="22">
        <v>14.814814999999999</v>
      </c>
      <c r="E85" s="22">
        <v>41.269841</v>
      </c>
      <c r="F85" s="22">
        <v>5.2910050000000002</v>
      </c>
      <c r="G85" s="22">
        <v>13.756614000000001</v>
      </c>
      <c r="H85" s="22">
        <v>9.5238099999999992</v>
      </c>
      <c r="I85" s="22">
        <v>29.629629999999999</v>
      </c>
      <c r="J85" s="22">
        <v>28.571428999999998</v>
      </c>
      <c r="K85" s="22">
        <v>19.576720000000002</v>
      </c>
      <c r="L85" s="22">
        <v>14.285714</v>
      </c>
      <c r="M85" s="22">
        <v>34.920634999999997</v>
      </c>
      <c r="N85" s="22">
        <v>26.455026</v>
      </c>
      <c r="O85" s="22">
        <v>19.047619000000001</v>
      </c>
      <c r="P85" s="22">
        <v>19.576720000000002</v>
      </c>
      <c r="Q85" s="22">
        <v>2.1164019999999999</v>
      </c>
      <c r="R85" s="22">
        <v>1.587302</v>
      </c>
    </row>
    <row r="86" spans="1:18" x14ac:dyDescent="0.2">
      <c r="A86" s="20" t="s">
        <v>381</v>
      </c>
      <c r="B86" s="21">
        <v>403</v>
      </c>
      <c r="C86" s="22">
        <v>68.486351999999997</v>
      </c>
      <c r="D86" s="22">
        <v>14.640199000000001</v>
      </c>
      <c r="E86" s="22">
        <v>42.679901000000001</v>
      </c>
      <c r="F86" s="22">
        <v>5.7071959999999997</v>
      </c>
      <c r="G86" s="22">
        <v>15.384615</v>
      </c>
      <c r="H86" s="22">
        <v>13.895782000000001</v>
      </c>
      <c r="I86" s="22">
        <v>41.687345000000001</v>
      </c>
      <c r="J86" s="22">
        <v>37.468983000000001</v>
      </c>
      <c r="K86" s="22">
        <v>21.091811</v>
      </c>
      <c r="L86" s="22">
        <v>10.173697000000001</v>
      </c>
      <c r="M86" s="22">
        <v>35.483871000000001</v>
      </c>
      <c r="N86" s="22">
        <v>32.506202999999999</v>
      </c>
      <c r="O86" s="22">
        <v>20.347394999999999</v>
      </c>
      <c r="P86" s="22">
        <v>17.866005000000001</v>
      </c>
      <c r="Q86" s="22">
        <v>5.9553349999999998</v>
      </c>
      <c r="R86" s="22">
        <v>2.2332510000000001</v>
      </c>
    </row>
    <row r="87" spans="1:18" x14ac:dyDescent="0.2">
      <c r="A87" s="20" t="s">
        <v>366</v>
      </c>
      <c r="B87" s="21">
        <v>10</v>
      </c>
      <c r="C87" s="22">
        <v>80</v>
      </c>
      <c r="D87" s="22">
        <v>30</v>
      </c>
      <c r="E87" s="22">
        <v>60</v>
      </c>
      <c r="F87" s="22">
        <v>0</v>
      </c>
      <c r="G87" s="22">
        <v>30</v>
      </c>
      <c r="H87" s="22">
        <v>10</v>
      </c>
      <c r="I87" s="22">
        <v>30</v>
      </c>
      <c r="J87" s="22">
        <v>50</v>
      </c>
      <c r="K87" s="22">
        <v>30</v>
      </c>
      <c r="L87" s="22">
        <v>40</v>
      </c>
      <c r="M87" s="22">
        <v>40</v>
      </c>
      <c r="N87" s="22">
        <v>40</v>
      </c>
      <c r="O87" s="22">
        <v>30</v>
      </c>
      <c r="P87" s="22">
        <v>20</v>
      </c>
      <c r="Q87" s="22">
        <v>10</v>
      </c>
      <c r="R87" s="22">
        <v>0</v>
      </c>
    </row>
    <row r="88" spans="1:18" x14ac:dyDescent="0.2">
      <c r="A88" s="9" t="s">
        <v>382</v>
      </c>
      <c r="B88" s="9"/>
      <c r="C88" s="9"/>
      <c r="D88" s="9"/>
      <c r="E88" s="9"/>
      <c r="F88" s="9"/>
      <c r="G88" s="9"/>
      <c r="H88" s="9"/>
      <c r="I88" s="9"/>
      <c r="J88" s="9"/>
      <c r="K88" s="9"/>
      <c r="L88" s="9"/>
      <c r="M88" s="9"/>
      <c r="N88" s="9"/>
      <c r="O88" s="9"/>
      <c r="P88" s="9"/>
      <c r="Q88" s="9"/>
      <c r="R88" s="9"/>
    </row>
    <row r="89" spans="1:18" x14ac:dyDescent="0.2">
      <c r="A89" s="20" t="s">
        <v>383</v>
      </c>
      <c r="B89" s="21">
        <v>105</v>
      </c>
      <c r="C89" s="22">
        <v>67.619048000000006</v>
      </c>
      <c r="D89" s="22">
        <v>19.047619000000001</v>
      </c>
      <c r="E89" s="22">
        <v>40.952381000000003</v>
      </c>
      <c r="F89" s="22">
        <v>8.5714290000000002</v>
      </c>
      <c r="G89" s="22">
        <v>15.238095</v>
      </c>
      <c r="H89" s="22">
        <v>10.476190000000001</v>
      </c>
      <c r="I89" s="22">
        <v>25.714286000000001</v>
      </c>
      <c r="J89" s="22">
        <v>23.809524</v>
      </c>
      <c r="K89" s="22">
        <v>20.952380999999999</v>
      </c>
      <c r="L89" s="22">
        <v>15.238095</v>
      </c>
      <c r="M89" s="22">
        <v>36.190475999999997</v>
      </c>
      <c r="N89" s="22">
        <v>24.761904999999999</v>
      </c>
      <c r="O89" s="22">
        <v>17.142856999999999</v>
      </c>
      <c r="P89" s="22">
        <v>20</v>
      </c>
      <c r="Q89" s="22">
        <v>1.9047620000000001</v>
      </c>
      <c r="R89" s="22">
        <v>2.8571430000000002</v>
      </c>
    </row>
    <row r="90" spans="1:18" x14ac:dyDescent="0.2">
      <c r="A90" s="20" t="s">
        <v>181</v>
      </c>
      <c r="B90" s="21">
        <v>445</v>
      </c>
      <c r="C90" s="22">
        <v>70.337079000000003</v>
      </c>
      <c r="D90" s="22">
        <v>13.932584</v>
      </c>
      <c r="E90" s="22">
        <v>41.573034</v>
      </c>
      <c r="F90" s="22">
        <v>4.9438199999999997</v>
      </c>
      <c r="G90" s="22">
        <v>15.056179999999999</v>
      </c>
      <c r="H90" s="22">
        <v>13.707865</v>
      </c>
      <c r="I90" s="22">
        <v>41.797753</v>
      </c>
      <c r="J90" s="22">
        <v>38.426966</v>
      </c>
      <c r="K90" s="22">
        <v>19.775281</v>
      </c>
      <c r="L90" s="22">
        <v>10.112360000000001</v>
      </c>
      <c r="M90" s="22">
        <v>34.831460999999997</v>
      </c>
      <c r="N90" s="22">
        <v>32.134830999999998</v>
      </c>
      <c r="O90" s="22">
        <v>21.348314999999999</v>
      </c>
      <c r="P90" s="22">
        <v>17.752808999999999</v>
      </c>
      <c r="Q90" s="22">
        <v>5.168539</v>
      </c>
      <c r="R90" s="22">
        <v>2.022472</v>
      </c>
    </row>
    <row r="91" spans="1:18" x14ac:dyDescent="0.2">
      <c r="A91" s="20" t="s">
        <v>182</v>
      </c>
      <c r="B91" s="21">
        <v>7</v>
      </c>
      <c r="C91" s="22">
        <v>71.428571000000005</v>
      </c>
      <c r="D91" s="22">
        <v>28.571428999999998</v>
      </c>
      <c r="E91" s="22">
        <v>71.428571000000005</v>
      </c>
      <c r="F91" s="22">
        <v>0</v>
      </c>
      <c r="G91" s="22">
        <v>0</v>
      </c>
      <c r="H91" s="22">
        <v>0</v>
      </c>
      <c r="I91" s="22">
        <v>57.142856999999999</v>
      </c>
      <c r="J91" s="22">
        <v>42.857143000000001</v>
      </c>
      <c r="K91" s="22">
        <v>57.142856999999999</v>
      </c>
      <c r="L91" s="22">
        <v>28.571428999999998</v>
      </c>
      <c r="M91" s="22">
        <v>14.285714</v>
      </c>
      <c r="N91" s="22">
        <v>42.857143000000001</v>
      </c>
      <c r="O91" s="22">
        <v>0</v>
      </c>
      <c r="P91" s="22">
        <v>28.571428999999998</v>
      </c>
      <c r="Q91" s="22">
        <v>0</v>
      </c>
      <c r="R91" s="22">
        <v>0</v>
      </c>
    </row>
    <row r="92" spans="1:18" x14ac:dyDescent="0.2">
      <c r="A92" s="20" t="s">
        <v>384</v>
      </c>
      <c r="B92" s="21">
        <v>3</v>
      </c>
      <c r="C92" s="22">
        <v>0</v>
      </c>
      <c r="D92" s="22">
        <v>0</v>
      </c>
      <c r="E92" s="22">
        <v>0</v>
      </c>
      <c r="F92" s="22">
        <v>0</v>
      </c>
      <c r="G92" s="22">
        <v>0</v>
      </c>
      <c r="H92" s="22">
        <v>0</v>
      </c>
      <c r="I92" s="22">
        <v>33.333333000000003</v>
      </c>
      <c r="J92" s="22">
        <v>0</v>
      </c>
      <c r="K92" s="22">
        <v>0</v>
      </c>
      <c r="L92" s="22">
        <v>33.333333000000003</v>
      </c>
      <c r="M92" s="22">
        <v>66.666667000000004</v>
      </c>
      <c r="N92" s="22">
        <v>0</v>
      </c>
      <c r="O92" s="22">
        <v>0</v>
      </c>
      <c r="P92" s="22">
        <v>0</v>
      </c>
      <c r="Q92" s="22">
        <v>33.333333000000003</v>
      </c>
      <c r="R92" s="22">
        <v>0</v>
      </c>
    </row>
    <row r="93" spans="1:18" x14ac:dyDescent="0.2">
      <c r="A93" s="20" t="s">
        <v>183</v>
      </c>
      <c r="B93" s="21">
        <v>16</v>
      </c>
      <c r="C93" s="22">
        <v>62.5</v>
      </c>
      <c r="D93" s="22">
        <v>18.75</v>
      </c>
      <c r="E93" s="22">
        <v>62.5</v>
      </c>
      <c r="F93" s="22">
        <v>0</v>
      </c>
      <c r="G93" s="22">
        <v>31.25</v>
      </c>
      <c r="H93" s="22">
        <v>0</v>
      </c>
      <c r="I93" s="22">
        <v>31.25</v>
      </c>
      <c r="J93" s="22">
        <v>25</v>
      </c>
      <c r="K93" s="22">
        <v>18.75</v>
      </c>
      <c r="L93" s="22">
        <v>12.5</v>
      </c>
      <c r="M93" s="22">
        <v>56.25</v>
      </c>
      <c r="N93" s="22">
        <v>37.5</v>
      </c>
      <c r="O93" s="22">
        <v>18.75</v>
      </c>
      <c r="P93" s="22">
        <v>31.25</v>
      </c>
      <c r="Q93" s="22">
        <v>0</v>
      </c>
      <c r="R93" s="22">
        <v>0</v>
      </c>
    </row>
    <row r="94" spans="1:18" x14ac:dyDescent="0.2">
      <c r="A94" s="20" t="s">
        <v>385</v>
      </c>
      <c r="B94" s="21">
        <v>3</v>
      </c>
      <c r="C94" s="22">
        <v>100</v>
      </c>
      <c r="D94" s="22">
        <v>0</v>
      </c>
      <c r="E94" s="22">
        <v>66.666667000000004</v>
      </c>
      <c r="F94" s="22">
        <v>0</v>
      </c>
      <c r="G94" s="22">
        <v>0</v>
      </c>
      <c r="H94" s="22">
        <v>0</v>
      </c>
      <c r="I94" s="22">
        <v>0</v>
      </c>
      <c r="J94" s="22">
        <v>0</v>
      </c>
      <c r="K94" s="22">
        <v>0</v>
      </c>
      <c r="L94" s="22">
        <v>0</v>
      </c>
      <c r="M94" s="22">
        <v>33.333333000000003</v>
      </c>
      <c r="N94" s="22">
        <v>33.333333000000003</v>
      </c>
      <c r="O94" s="22">
        <v>33.333333000000003</v>
      </c>
      <c r="P94" s="22">
        <v>0</v>
      </c>
      <c r="Q94" s="22">
        <v>0</v>
      </c>
      <c r="R94" s="22">
        <v>0</v>
      </c>
    </row>
    <row r="95" spans="1:18" x14ac:dyDescent="0.2">
      <c r="A95" s="20" t="s">
        <v>386</v>
      </c>
      <c r="B95" s="21">
        <v>0</v>
      </c>
      <c r="C95" s="22">
        <v>0</v>
      </c>
      <c r="D95" s="22">
        <v>0</v>
      </c>
      <c r="E95" s="22">
        <v>0</v>
      </c>
      <c r="F95" s="22">
        <v>0</v>
      </c>
      <c r="G95" s="22">
        <v>0</v>
      </c>
      <c r="H95" s="22">
        <v>0</v>
      </c>
      <c r="I95" s="22">
        <v>0</v>
      </c>
      <c r="J95" s="22">
        <v>0</v>
      </c>
      <c r="K95" s="22">
        <v>0</v>
      </c>
      <c r="L95" s="22">
        <v>0</v>
      </c>
      <c r="M95" s="22">
        <v>0</v>
      </c>
      <c r="N95" s="22">
        <v>0</v>
      </c>
      <c r="O95" s="22">
        <v>0</v>
      </c>
      <c r="P95" s="22">
        <v>0</v>
      </c>
      <c r="Q95" s="22">
        <v>0</v>
      </c>
      <c r="R95" s="22">
        <v>0</v>
      </c>
    </row>
    <row r="96" spans="1:18" x14ac:dyDescent="0.2">
      <c r="A96" s="20" t="s">
        <v>387</v>
      </c>
      <c r="B96" s="21">
        <v>1</v>
      </c>
      <c r="C96" s="22">
        <v>100</v>
      </c>
      <c r="D96" s="22">
        <v>0</v>
      </c>
      <c r="E96" s="22">
        <v>0</v>
      </c>
      <c r="F96" s="22">
        <v>0</v>
      </c>
      <c r="G96" s="22">
        <v>0</v>
      </c>
      <c r="H96" s="22">
        <v>0</v>
      </c>
      <c r="I96" s="22">
        <v>0</v>
      </c>
      <c r="J96" s="22">
        <v>0</v>
      </c>
      <c r="K96" s="22">
        <v>100</v>
      </c>
      <c r="L96" s="22">
        <v>0</v>
      </c>
      <c r="M96" s="22">
        <v>100</v>
      </c>
      <c r="N96" s="22">
        <v>0</v>
      </c>
      <c r="O96" s="22">
        <v>0</v>
      </c>
      <c r="P96" s="22">
        <v>0</v>
      </c>
      <c r="Q96" s="22">
        <v>0</v>
      </c>
      <c r="R96" s="22">
        <v>0</v>
      </c>
    </row>
    <row r="97" spans="1:18" x14ac:dyDescent="0.2">
      <c r="A97" s="20" t="s">
        <v>366</v>
      </c>
      <c r="B97" s="21">
        <v>22</v>
      </c>
      <c r="C97" s="22">
        <v>59.090909000000003</v>
      </c>
      <c r="D97" s="22">
        <v>13.636364</v>
      </c>
      <c r="E97" s="22">
        <v>50</v>
      </c>
      <c r="F97" s="22">
        <v>9.0909089999999999</v>
      </c>
      <c r="G97" s="22">
        <v>13.636364</v>
      </c>
      <c r="H97" s="22">
        <v>13.636364</v>
      </c>
      <c r="I97" s="22">
        <v>18.181818</v>
      </c>
      <c r="J97" s="22">
        <v>31.818182</v>
      </c>
      <c r="K97" s="22">
        <v>31.818182</v>
      </c>
      <c r="L97" s="22">
        <v>27.272727</v>
      </c>
      <c r="M97" s="22">
        <v>27.272727</v>
      </c>
      <c r="N97" s="22">
        <v>27.272727</v>
      </c>
      <c r="O97" s="22">
        <v>18.181818</v>
      </c>
      <c r="P97" s="22">
        <v>18.181818</v>
      </c>
      <c r="Q97" s="22">
        <v>13.636364</v>
      </c>
      <c r="R97" s="22">
        <v>0</v>
      </c>
    </row>
    <row r="98" spans="1:18" x14ac:dyDescent="0.2">
      <c r="A98" s="9" t="s">
        <v>388</v>
      </c>
      <c r="B98" s="9"/>
      <c r="C98" s="9"/>
      <c r="D98" s="9"/>
      <c r="E98" s="9"/>
      <c r="F98" s="9"/>
      <c r="G98" s="9"/>
      <c r="H98" s="9"/>
      <c r="I98" s="9"/>
      <c r="J98" s="9"/>
      <c r="K98" s="9"/>
      <c r="L98" s="9"/>
      <c r="M98" s="9"/>
      <c r="N98" s="9"/>
      <c r="O98" s="9"/>
      <c r="P98" s="9"/>
      <c r="Q98" s="9"/>
      <c r="R98" s="9"/>
    </row>
    <row r="99" spans="1:18" x14ac:dyDescent="0.2">
      <c r="A99" s="20" t="s">
        <v>184</v>
      </c>
      <c r="B99" s="21">
        <v>8</v>
      </c>
      <c r="C99" s="22">
        <v>50</v>
      </c>
      <c r="D99" s="22">
        <v>12.5</v>
      </c>
      <c r="E99" s="22">
        <v>62.5</v>
      </c>
      <c r="F99" s="22">
        <v>0</v>
      </c>
      <c r="G99" s="22">
        <v>12.5</v>
      </c>
      <c r="H99" s="22">
        <v>25</v>
      </c>
      <c r="I99" s="22">
        <v>0</v>
      </c>
      <c r="J99" s="22">
        <v>25</v>
      </c>
      <c r="K99" s="22">
        <v>0</v>
      </c>
      <c r="L99" s="22">
        <v>12.5</v>
      </c>
      <c r="M99" s="22">
        <v>37.5</v>
      </c>
      <c r="N99" s="22">
        <v>37.5</v>
      </c>
      <c r="O99" s="22">
        <v>50</v>
      </c>
      <c r="P99" s="22">
        <v>25</v>
      </c>
      <c r="Q99" s="22">
        <v>12.5</v>
      </c>
      <c r="R99" s="22">
        <v>0</v>
      </c>
    </row>
    <row r="100" spans="1:18" x14ac:dyDescent="0.2">
      <c r="A100" s="20" t="s">
        <v>185</v>
      </c>
      <c r="B100" s="21">
        <v>35</v>
      </c>
      <c r="C100" s="22">
        <v>62.857143000000001</v>
      </c>
      <c r="D100" s="22">
        <v>22.857143000000001</v>
      </c>
      <c r="E100" s="22">
        <v>25.714286000000001</v>
      </c>
      <c r="F100" s="22">
        <v>11.428571</v>
      </c>
      <c r="G100" s="22">
        <v>17.142856999999999</v>
      </c>
      <c r="H100" s="22">
        <v>20</v>
      </c>
      <c r="I100" s="22">
        <v>37.142856999999999</v>
      </c>
      <c r="J100" s="22">
        <v>42.857143000000001</v>
      </c>
      <c r="K100" s="22">
        <v>17.142856999999999</v>
      </c>
      <c r="L100" s="22">
        <v>5.7142860000000004</v>
      </c>
      <c r="M100" s="22">
        <v>28.571428999999998</v>
      </c>
      <c r="N100" s="22">
        <v>37.142856999999999</v>
      </c>
      <c r="O100" s="22">
        <v>11.428571</v>
      </c>
      <c r="P100" s="22">
        <v>17.142856999999999</v>
      </c>
      <c r="Q100" s="22">
        <v>2.8571430000000002</v>
      </c>
      <c r="R100" s="22">
        <v>5.7142860000000004</v>
      </c>
    </row>
    <row r="101" spans="1:18" x14ac:dyDescent="0.2">
      <c r="A101" s="20" t="s">
        <v>186</v>
      </c>
      <c r="B101" s="21">
        <v>46</v>
      </c>
      <c r="C101" s="22">
        <v>56.521738999999997</v>
      </c>
      <c r="D101" s="22">
        <v>17.391304000000002</v>
      </c>
      <c r="E101" s="22">
        <v>39.130434999999999</v>
      </c>
      <c r="F101" s="22">
        <v>4.3478260000000004</v>
      </c>
      <c r="G101" s="22">
        <v>17.391304000000002</v>
      </c>
      <c r="H101" s="22">
        <v>10.869565</v>
      </c>
      <c r="I101" s="22">
        <v>41.304347999999997</v>
      </c>
      <c r="J101" s="22">
        <v>28.260870000000001</v>
      </c>
      <c r="K101" s="22">
        <v>23.913042999999998</v>
      </c>
      <c r="L101" s="22">
        <v>15.217390999999999</v>
      </c>
      <c r="M101" s="22">
        <v>26.086957000000002</v>
      </c>
      <c r="N101" s="22">
        <v>30.434782999999999</v>
      </c>
      <c r="O101" s="22">
        <v>19.565217000000001</v>
      </c>
      <c r="P101" s="22">
        <v>19.565217000000001</v>
      </c>
      <c r="Q101" s="22">
        <v>8.6956520000000008</v>
      </c>
      <c r="R101" s="22">
        <v>4.3478260000000004</v>
      </c>
    </row>
    <row r="102" spans="1:18" x14ac:dyDescent="0.2">
      <c r="A102" s="20" t="s">
        <v>187</v>
      </c>
      <c r="B102" s="21">
        <v>69</v>
      </c>
      <c r="C102" s="22">
        <v>60.869565000000001</v>
      </c>
      <c r="D102" s="22">
        <v>13.043478</v>
      </c>
      <c r="E102" s="22">
        <v>44.927536000000003</v>
      </c>
      <c r="F102" s="22">
        <v>5.7971009999999996</v>
      </c>
      <c r="G102" s="22">
        <v>15.942029</v>
      </c>
      <c r="H102" s="22">
        <v>18.840579999999999</v>
      </c>
      <c r="I102" s="22">
        <v>43.478261000000003</v>
      </c>
      <c r="J102" s="22">
        <v>44.927536000000003</v>
      </c>
      <c r="K102" s="22">
        <v>21.739129999999999</v>
      </c>
      <c r="L102" s="22">
        <v>13.043478</v>
      </c>
      <c r="M102" s="22">
        <v>39.130434999999999</v>
      </c>
      <c r="N102" s="22">
        <v>27.536231999999998</v>
      </c>
      <c r="O102" s="22">
        <v>15.942029</v>
      </c>
      <c r="P102" s="22">
        <v>23.188406000000001</v>
      </c>
      <c r="Q102" s="22">
        <v>1.4492750000000001</v>
      </c>
      <c r="R102" s="22">
        <v>2.8985509999999999</v>
      </c>
    </row>
    <row r="103" spans="1:18" x14ac:dyDescent="0.2">
      <c r="A103" s="20" t="s">
        <v>188</v>
      </c>
      <c r="B103" s="21">
        <v>99</v>
      </c>
      <c r="C103" s="22">
        <v>70.707070999999999</v>
      </c>
      <c r="D103" s="22">
        <v>16.161615999999999</v>
      </c>
      <c r="E103" s="22">
        <v>42.424242</v>
      </c>
      <c r="F103" s="22">
        <v>5.0505050000000002</v>
      </c>
      <c r="G103" s="22">
        <v>16.161615999999999</v>
      </c>
      <c r="H103" s="22">
        <v>14.141413999999999</v>
      </c>
      <c r="I103" s="22">
        <v>46.464646000000002</v>
      </c>
      <c r="J103" s="22">
        <v>38.383837999999997</v>
      </c>
      <c r="K103" s="22">
        <v>24.242424</v>
      </c>
      <c r="L103" s="22">
        <v>6.0606059999999999</v>
      </c>
      <c r="M103" s="22">
        <v>36.363636</v>
      </c>
      <c r="N103" s="22">
        <v>35.353535000000001</v>
      </c>
      <c r="O103" s="22">
        <v>21.212121</v>
      </c>
      <c r="P103" s="22">
        <v>19.191918999999999</v>
      </c>
      <c r="Q103" s="22">
        <v>5.0505050000000002</v>
      </c>
      <c r="R103" s="22">
        <v>0</v>
      </c>
    </row>
    <row r="104" spans="1:18" x14ac:dyDescent="0.2">
      <c r="A104" s="20" t="s">
        <v>189</v>
      </c>
      <c r="B104" s="21">
        <v>81</v>
      </c>
      <c r="C104" s="22">
        <v>76.543210000000002</v>
      </c>
      <c r="D104" s="22">
        <v>9.8765429999999999</v>
      </c>
      <c r="E104" s="22">
        <v>41.975309000000003</v>
      </c>
      <c r="F104" s="22">
        <v>4.9382720000000004</v>
      </c>
      <c r="G104" s="22">
        <v>16.049382999999999</v>
      </c>
      <c r="H104" s="22">
        <v>9.8765429999999999</v>
      </c>
      <c r="I104" s="22">
        <v>38.271605000000001</v>
      </c>
      <c r="J104" s="22">
        <v>32.098765</v>
      </c>
      <c r="K104" s="22">
        <v>19.753086</v>
      </c>
      <c r="L104" s="22">
        <v>13.580247</v>
      </c>
      <c r="M104" s="22">
        <v>33.333333000000003</v>
      </c>
      <c r="N104" s="22">
        <v>29.629629999999999</v>
      </c>
      <c r="O104" s="22">
        <v>18.518519000000001</v>
      </c>
      <c r="P104" s="22">
        <v>20.987653999999999</v>
      </c>
      <c r="Q104" s="22">
        <v>4.9382720000000004</v>
      </c>
      <c r="R104" s="22">
        <v>1.2345680000000001</v>
      </c>
    </row>
    <row r="105" spans="1:18" x14ac:dyDescent="0.2">
      <c r="A105" s="20" t="s">
        <v>190</v>
      </c>
      <c r="B105" s="21">
        <v>100</v>
      </c>
      <c r="C105" s="22">
        <v>73</v>
      </c>
      <c r="D105" s="22">
        <v>13</v>
      </c>
      <c r="E105" s="22">
        <v>38</v>
      </c>
      <c r="F105" s="22">
        <v>7</v>
      </c>
      <c r="G105" s="22">
        <v>15</v>
      </c>
      <c r="H105" s="22">
        <v>14</v>
      </c>
      <c r="I105" s="22">
        <v>30</v>
      </c>
      <c r="J105" s="22">
        <v>32</v>
      </c>
      <c r="K105" s="22">
        <v>24</v>
      </c>
      <c r="L105" s="22">
        <v>12</v>
      </c>
      <c r="M105" s="22">
        <v>38</v>
      </c>
      <c r="N105" s="22">
        <v>31</v>
      </c>
      <c r="O105" s="22">
        <v>20</v>
      </c>
      <c r="P105" s="22">
        <v>15</v>
      </c>
      <c r="Q105" s="22">
        <v>4</v>
      </c>
      <c r="R105" s="22">
        <v>1</v>
      </c>
    </row>
    <row r="106" spans="1:18" x14ac:dyDescent="0.2">
      <c r="A106" s="20" t="s">
        <v>191</v>
      </c>
      <c r="B106" s="21">
        <v>79</v>
      </c>
      <c r="C106" s="22">
        <v>74.683543999999998</v>
      </c>
      <c r="D106" s="22">
        <v>20.253164999999999</v>
      </c>
      <c r="E106" s="22">
        <v>41.772151999999998</v>
      </c>
      <c r="F106" s="22">
        <v>2.5316459999999998</v>
      </c>
      <c r="G106" s="22">
        <v>13.924051</v>
      </c>
      <c r="H106" s="22">
        <v>3.7974679999999998</v>
      </c>
      <c r="I106" s="22">
        <v>31.645569999999999</v>
      </c>
      <c r="J106" s="22">
        <v>32.911391999999999</v>
      </c>
      <c r="K106" s="22">
        <v>18.987342000000002</v>
      </c>
      <c r="L106" s="22">
        <v>16.455696</v>
      </c>
      <c r="M106" s="22">
        <v>37.974684000000003</v>
      </c>
      <c r="N106" s="22">
        <v>24.050633000000001</v>
      </c>
      <c r="O106" s="22">
        <v>17.721519000000001</v>
      </c>
      <c r="P106" s="22">
        <v>12.658227999999999</v>
      </c>
      <c r="Q106" s="22">
        <v>5.0632910000000004</v>
      </c>
      <c r="R106" s="22">
        <v>2.5316459999999998</v>
      </c>
    </row>
    <row r="107" spans="1:18" x14ac:dyDescent="0.2">
      <c r="A107" s="20" t="s">
        <v>192</v>
      </c>
      <c r="B107" s="21">
        <v>32</v>
      </c>
      <c r="C107" s="22">
        <v>71.875</v>
      </c>
      <c r="D107" s="22">
        <v>9.375</v>
      </c>
      <c r="E107" s="22">
        <v>56.25</v>
      </c>
      <c r="F107" s="22">
        <v>3.125</v>
      </c>
      <c r="G107" s="22">
        <v>9.375</v>
      </c>
      <c r="H107" s="22">
        <v>12.5</v>
      </c>
      <c r="I107" s="22">
        <v>46.875</v>
      </c>
      <c r="J107" s="22">
        <v>34.375</v>
      </c>
      <c r="K107" s="22">
        <v>12.5</v>
      </c>
      <c r="L107" s="22">
        <v>6.25</v>
      </c>
      <c r="M107" s="22">
        <v>31.25</v>
      </c>
      <c r="N107" s="22">
        <v>25</v>
      </c>
      <c r="O107" s="22">
        <v>31.25</v>
      </c>
      <c r="P107" s="22">
        <v>15.625</v>
      </c>
      <c r="Q107" s="22">
        <v>12.5</v>
      </c>
      <c r="R107" s="22">
        <v>3.125</v>
      </c>
    </row>
    <row r="108" spans="1:18" x14ac:dyDescent="0.2">
      <c r="A108" s="20" t="s">
        <v>193</v>
      </c>
      <c r="B108" s="21">
        <v>27</v>
      </c>
      <c r="C108" s="22">
        <v>66.666667000000004</v>
      </c>
      <c r="D108" s="22">
        <v>11.111110999999999</v>
      </c>
      <c r="E108" s="22">
        <v>51.851852000000001</v>
      </c>
      <c r="F108" s="22">
        <v>14.814814999999999</v>
      </c>
      <c r="G108" s="22">
        <v>14.814814999999999</v>
      </c>
      <c r="H108" s="22">
        <v>14.814814999999999</v>
      </c>
      <c r="I108" s="22">
        <v>44.444443999999997</v>
      </c>
      <c r="J108" s="22">
        <v>29.629629999999999</v>
      </c>
      <c r="K108" s="22">
        <v>7.4074070000000001</v>
      </c>
      <c r="L108" s="22">
        <v>18.518519000000001</v>
      </c>
      <c r="M108" s="22">
        <v>37.037036999999998</v>
      </c>
      <c r="N108" s="22">
        <v>29.629629999999999</v>
      </c>
      <c r="O108" s="22">
        <v>37.037036999999998</v>
      </c>
      <c r="P108" s="22">
        <v>25.925926</v>
      </c>
      <c r="Q108" s="22">
        <v>0</v>
      </c>
      <c r="R108" s="22">
        <v>0</v>
      </c>
    </row>
    <row r="109" spans="1:18" x14ac:dyDescent="0.2">
      <c r="A109" s="20" t="s">
        <v>389</v>
      </c>
      <c r="B109" s="21">
        <v>4</v>
      </c>
      <c r="C109" s="22">
        <v>50</v>
      </c>
      <c r="D109" s="22">
        <v>0</v>
      </c>
      <c r="E109" s="22">
        <v>50</v>
      </c>
      <c r="F109" s="22">
        <v>0</v>
      </c>
      <c r="G109" s="22">
        <v>0</v>
      </c>
      <c r="H109" s="22">
        <v>0</v>
      </c>
      <c r="I109" s="22">
        <v>0</v>
      </c>
      <c r="J109" s="22">
        <v>25</v>
      </c>
      <c r="K109" s="22">
        <v>75</v>
      </c>
      <c r="L109" s="22">
        <v>0</v>
      </c>
      <c r="M109" s="22">
        <v>75</v>
      </c>
      <c r="N109" s="22">
        <v>25</v>
      </c>
      <c r="O109" s="22">
        <v>25</v>
      </c>
      <c r="P109" s="22">
        <v>0</v>
      </c>
      <c r="Q109" s="22">
        <v>0</v>
      </c>
      <c r="R109" s="22">
        <v>0</v>
      </c>
    </row>
    <row r="110" spans="1:18" x14ac:dyDescent="0.2">
      <c r="A110" s="20" t="s">
        <v>366</v>
      </c>
      <c r="B110" s="21">
        <v>22</v>
      </c>
      <c r="C110" s="22">
        <v>68.181818000000007</v>
      </c>
      <c r="D110" s="22">
        <v>22.727273</v>
      </c>
      <c r="E110" s="22">
        <v>54.545454999999997</v>
      </c>
      <c r="F110" s="22">
        <v>0</v>
      </c>
      <c r="G110" s="22">
        <v>13.636364</v>
      </c>
      <c r="H110" s="22">
        <v>4.5454549999999996</v>
      </c>
      <c r="I110" s="22">
        <v>27.272727</v>
      </c>
      <c r="J110" s="22">
        <v>31.818182</v>
      </c>
      <c r="K110" s="22">
        <v>22.727273</v>
      </c>
      <c r="L110" s="22">
        <v>18.181818</v>
      </c>
      <c r="M110" s="22">
        <v>31.818182</v>
      </c>
      <c r="N110" s="22">
        <v>45.454545000000003</v>
      </c>
      <c r="O110" s="22">
        <v>9.0909089999999999</v>
      </c>
      <c r="P110" s="22">
        <v>22.727273</v>
      </c>
      <c r="Q110" s="22">
        <v>4.5454549999999996</v>
      </c>
      <c r="R110" s="22">
        <v>4.5454549999999996</v>
      </c>
    </row>
    <row r="111" spans="1:18" x14ac:dyDescent="0.2">
      <c r="A111" s="9" t="s">
        <v>390</v>
      </c>
      <c r="B111" s="9"/>
      <c r="C111" s="9"/>
      <c r="D111" s="9"/>
      <c r="E111" s="9"/>
      <c r="F111" s="9"/>
      <c r="G111" s="9"/>
      <c r="H111" s="9"/>
      <c r="I111" s="9"/>
      <c r="J111" s="9"/>
      <c r="K111" s="9"/>
      <c r="L111" s="9"/>
      <c r="M111" s="9"/>
      <c r="N111" s="9"/>
      <c r="O111" s="9"/>
      <c r="P111" s="9"/>
      <c r="Q111" s="9"/>
      <c r="R111" s="9"/>
    </row>
    <row r="112" spans="1:18" x14ac:dyDescent="0.2">
      <c r="A112" s="20" t="s">
        <v>391</v>
      </c>
      <c r="B112" s="21">
        <v>121</v>
      </c>
      <c r="C112" s="22">
        <v>67.768595000000005</v>
      </c>
      <c r="D112" s="22">
        <v>16.528925999999998</v>
      </c>
      <c r="E112" s="22">
        <v>43.801653000000002</v>
      </c>
      <c r="F112" s="22">
        <v>5.7851239999999997</v>
      </c>
      <c r="G112" s="22">
        <v>14.876033</v>
      </c>
      <c r="H112" s="22">
        <v>9.9173550000000006</v>
      </c>
      <c r="I112" s="22">
        <v>36.363636</v>
      </c>
      <c r="J112" s="22">
        <v>33.057850999999999</v>
      </c>
      <c r="K112" s="22">
        <v>25.619834999999998</v>
      </c>
      <c r="L112" s="22">
        <v>9.9173550000000006</v>
      </c>
      <c r="M112" s="22">
        <v>38.016528999999998</v>
      </c>
      <c r="N112" s="22">
        <v>37.190083000000001</v>
      </c>
      <c r="O112" s="22">
        <v>23.966942</v>
      </c>
      <c r="P112" s="22">
        <v>21.487603</v>
      </c>
      <c r="Q112" s="22">
        <v>4.9586779999999999</v>
      </c>
      <c r="R112" s="22">
        <v>1.6528929999999999</v>
      </c>
    </row>
    <row r="113" spans="1:18" x14ac:dyDescent="0.2">
      <c r="A113" s="20" t="s">
        <v>392</v>
      </c>
      <c r="B113" s="21">
        <v>257</v>
      </c>
      <c r="C113" s="22">
        <v>68.093384999999998</v>
      </c>
      <c r="D113" s="22">
        <v>13.618677</v>
      </c>
      <c r="E113" s="22">
        <v>42.412450999999997</v>
      </c>
      <c r="F113" s="22">
        <v>6.2256809999999998</v>
      </c>
      <c r="G113" s="22">
        <v>14.785992</v>
      </c>
      <c r="H113" s="22">
        <v>10.505837</v>
      </c>
      <c r="I113" s="22">
        <v>36.186770000000003</v>
      </c>
      <c r="J113" s="22">
        <v>36.186770000000003</v>
      </c>
      <c r="K113" s="22">
        <v>17.120622999999998</v>
      </c>
      <c r="L113" s="22">
        <v>15.175096999999999</v>
      </c>
      <c r="M113" s="22">
        <v>33.852139999999999</v>
      </c>
      <c r="N113" s="22">
        <v>30.350194999999999</v>
      </c>
      <c r="O113" s="22">
        <v>21.789883</v>
      </c>
      <c r="P113" s="22">
        <v>19.066147999999998</v>
      </c>
      <c r="Q113" s="22">
        <v>4.2801559999999998</v>
      </c>
      <c r="R113" s="22">
        <v>1.9455249999999999</v>
      </c>
    </row>
    <row r="114" spans="1:18" x14ac:dyDescent="0.2">
      <c r="A114" s="20" t="s">
        <v>393</v>
      </c>
      <c r="B114" s="21">
        <v>167</v>
      </c>
      <c r="C114" s="22">
        <v>69.461078000000001</v>
      </c>
      <c r="D114" s="22">
        <v>16.167665</v>
      </c>
      <c r="E114" s="22">
        <v>40.718563000000003</v>
      </c>
      <c r="F114" s="22">
        <v>4.1916169999999999</v>
      </c>
      <c r="G114" s="22">
        <v>16.766466999999999</v>
      </c>
      <c r="H114" s="22">
        <v>17.964072000000002</v>
      </c>
      <c r="I114" s="22">
        <v>42.514969999999998</v>
      </c>
      <c r="J114" s="22">
        <v>36.526946000000002</v>
      </c>
      <c r="K114" s="22">
        <v>23.952096000000001</v>
      </c>
      <c r="L114" s="22">
        <v>10.179641</v>
      </c>
      <c r="M114" s="22">
        <v>34.730539</v>
      </c>
      <c r="N114" s="22">
        <v>29.341317</v>
      </c>
      <c r="O114" s="22">
        <v>17.964072000000002</v>
      </c>
      <c r="P114" s="22">
        <v>17.964072000000002</v>
      </c>
      <c r="Q114" s="22">
        <v>5.9880240000000002</v>
      </c>
      <c r="R114" s="22">
        <v>2.3952100000000001</v>
      </c>
    </row>
    <row r="115" spans="1:18" x14ac:dyDescent="0.2">
      <c r="A115" s="20" t="s">
        <v>394</v>
      </c>
      <c r="B115" s="21">
        <v>57</v>
      </c>
      <c r="C115" s="22">
        <v>75.438596000000004</v>
      </c>
      <c r="D115" s="22">
        <v>14.035088</v>
      </c>
      <c r="E115" s="22">
        <v>45.614035000000001</v>
      </c>
      <c r="F115" s="22">
        <v>5.2631579999999998</v>
      </c>
      <c r="G115" s="22">
        <v>12.280702</v>
      </c>
      <c r="H115" s="22">
        <v>10.526316</v>
      </c>
      <c r="I115" s="22">
        <v>33.333333000000003</v>
      </c>
      <c r="J115" s="22">
        <v>28.070174999999999</v>
      </c>
      <c r="K115" s="22">
        <v>17.543859999999999</v>
      </c>
      <c r="L115" s="22">
        <v>7.017544</v>
      </c>
      <c r="M115" s="22">
        <v>38.596491</v>
      </c>
      <c r="N115" s="22">
        <v>22.807017999999999</v>
      </c>
      <c r="O115" s="22">
        <v>10.526316</v>
      </c>
      <c r="P115" s="22">
        <v>10.526316</v>
      </c>
      <c r="Q115" s="22">
        <v>3.508772</v>
      </c>
      <c r="R115" s="22">
        <v>1.754386</v>
      </c>
    </row>
    <row r="116" spans="1:18" x14ac:dyDescent="0.2">
      <c r="A116" s="9" t="s">
        <v>395</v>
      </c>
      <c r="B116" s="9"/>
      <c r="C116" s="9"/>
      <c r="D116" s="9"/>
      <c r="E116" s="9"/>
      <c r="F116" s="9"/>
      <c r="G116" s="9"/>
      <c r="H116" s="9"/>
      <c r="I116" s="9"/>
      <c r="J116" s="9"/>
      <c r="K116" s="9"/>
      <c r="L116" s="9"/>
      <c r="M116" s="9"/>
      <c r="N116" s="9"/>
      <c r="O116" s="9"/>
      <c r="P116" s="9"/>
      <c r="Q116" s="9"/>
      <c r="R116" s="9"/>
    </row>
    <row r="117" spans="1:18" x14ac:dyDescent="0.2">
      <c r="A117" s="20" t="s">
        <v>396</v>
      </c>
      <c r="B117" s="21">
        <v>64</v>
      </c>
      <c r="C117" s="22">
        <v>60.9375</v>
      </c>
      <c r="D117" s="22">
        <v>17.1875</v>
      </c>
      <c r="E117" s="22">
        <v>35.9375</v>
      </c>
      <c r="F117" s="22">
        <v>1.5625</v>
      </c>
      <c r="G117" s="22">
        <v>20.3125</v>
      </c>
      <c r="H117" s="22">
        <v>4.6875</v>
      </c>
      <c r="I117" s="22">
        <v>34.375</v>
      </c>
      <c r="J117" s="22">
        <v>28.125</v>
      </c>
      <c r="K117" s="22">
        <v>18.75</v>
      </c>
      <c r="L117" s="22">
        <v>7.8125</v>
      </c>
      <c r="M117" s="22">
        <v>34.375</v>
      </c>
      <c r="N117" s="22">
        <v>31.25</v>
      </c>
      <c r="O117" s="22">
        <v>15.625</v>
      </c>
      <c r="P117" s="22">
        <v>14.0625</v>
      </c>
      <c r="Q117" s="22">
        <v>12.5</v>
      </c>
      <c r="R117" s="22">
        <v>4.6875</v>
      </c>
    </row>
    <row r="118" spans="1:18" x14ac:dyDescent="0.2">
      <c r="A118" s="20" t="s">
        <v>397</v>
      </c>
      <c r="B118" s="21">
        <v>187</v>
      </c>
      <c r="C118" s="22">
        <v>72.192513000000005</v>
      </c>
      <c r="D118" s="22">
        <v>16.042781000000002</v>
      </c>
      <c r="E118" s="22">
        <v>43.315508000000001</v>
      </c>
      <c r="F118" s="22">
        <v>4.8128339999999996</v>
      </c>
      <c r="G118" s="22">
        <v>14.438503000000001</v>
      </c>
      <c r="H118" s="22">
        <v>6.4171120000000004</v>
      </c>
      <c r="I118" s="22">
        <v>35.294117999999997</v>
      </c>
      <c r="J118" s="22">
        <v>33.689839999999997</v>
      </c>
      <c r="K118" s="22">
        <v>20.855615</v>
      </c>
      <c r="L118" s="22">
        <v>10.160428</v>
      </c>
      <c r="M118" s="22">
        <v>31.550802000000001</v>
      </c>
      <c r="N118" s="22">
        <v>31.550802000000001</v>
      </c>
      <c r="O118" s="22">
        <v>21.390374000000001</v>
      </c>
      <c r="P118" s="22">
        <v>20.855615</v>
      </c>
      <c r="Q118" s="22">
        <v>3.2085560000000002</v>
      </c>
      <c r="R118" s="22">
        <v>2.1390370000000001</v>
      </c>
    </row>
    <row r="119" spans="1:18" x14ac:dyDescent="0.2">
      <c r="A119" s="20" t="s">
        <v>879</v>
      </c>
      <c r="B119" s="21">
        <v>128</v>
      </c>
      <c r="C119" s="22">
        <v>71.875</v>
      </c>
      <c r="D119" s="22">
        <v>14.0625</v>
      </c>
      <c r="E119" s="22">
        <v>36.71875</v>
      </c>
      <c r="F119" s="22">
        <v>8.59375</v>
      </c>
      <c r="G119" s="22">
        <v>16.40625</v>
      </c>
      <c r="H119" s="22">
        <v>17.96875</v>
      </c>
      <c r="I119" s="22">
        <v>38.28125</v>
      </c>
      <c r="J119" s="22">
        <v>41.40625</v>
      </c>
      <c r="K119" s="22">
        <v>19.53125</v>
      </c>
      <c r="L119" s="22">
        <v>17.96875</v>
      </c>
      <c r="M119" s="22">
        <v>42.1875</v>
      </c>
      <c r="N119" s="22">
        <v>28.90625</v>
      </c>
      <c r="O119" s="22">
        <v>18.75</v>
      </c>
      <c r="P119" s="22">
        <v>20.3125</v>
      </c>
      <c r="Q119" s="22">
        <v>5.46875</v>
      </c>
      <c r="R119" s="22">
        <v>1.5625</v>
      </c>
    </row>
    <row r="120" spans="1:18" x14ac:dyDescent="0.2">
      <c r="A120" s="20" t="s">
        <v>398</v>
      </c>
      <c r="B120" s="21">
        <v>102</v>
      </c>
      <c r="C120" s="22">
        <v>63.725490000000001</v>
      </c>
      <c r="D120" s="22">
        <v>16.666667</v>
      </c>
      <c r="E120" s="22">
        <v>41.176470999999999</v>
      </c>
      <c r="F120" s="22">
        <v>3.9215689999999999</v>
      </c>
      <c r="G120" s="22">
        <v>11.764706</v>
      </c>
      <c r="H120" s="22">
        <v>20.588235000000001</v>
      </c>
      <c r="I120" s="22">
        <v>43.137255000000003</v>
      </c>
      <c r="J120" s="22">
        <v>36.274509999999999</v>
      </c>
      <c r="K120" s="22">
        <v>24.509803999999999</v>
      </c>
      <c r="L120" s="22">
        <v>12.745098</v>
      </c>
      <c r="M120" s="22">
        <v>39.215685999999998</v>
      </c>
      <c r="N120" s="22">
        <v>34.313724999999998</v>
      </c>
      <c r="O120" s="22">
        <v>22.549019999999999</v>
      </c>
      <c r="P120" s="22">
        <v>16.666667</v>
      </c>
      <c r="Q120" s="22">
        <v>5.8823530000000002</v>
      </c>
      <c r="R120" s="22">
        <v>0</v>
      </c>
    </row>
    <row r="121" spans="1:18" x14ac:dyDescent="0.2">
      <c r="A121" s="20" t="s">
        <v>399</v>
      </c>
      <c r="B121" s="21">
        <v>55</v>
      </c>
      <c r="C121" s="22">
        <v>70.909091000000004</v>
      </c>
      <c r="D121" s="22">
        <v>18.181818</v>
      </c>
      <c r="E121" s="22">
        <v>58.181818</v>
      </c>
      <c r="F121" s="22">
        <v>9.0909089999999999</v>
      </c>
      <c r="G121" s="22">
        <v>14.545455</v>
      </c>
      <c r="H121" s="22">
        <v>18.181818</v>
      </c>
      <c r="I121" s="22">
        <v>45.454545000000003</v>
      </c>
      <c r="J121" s="22">
        <v>38.181818</v>
      </c>
      <c r="K121" s="22">
        <v>16.363636</v>
      </c>
      <c r="L121" s="22">
        <v>9.0909089999999999</v>
      </c>
      <c r="M121" s="22">
        <v>32.727272999999997</v>
      </c>
      <c r="N121" s="22">
        <v>23.636364</v>
      </c>
      <c r="O121" s="22">
        <v>20</v>
      </c>
      <c r="P121" s="22">
        <v>16.363636</v>
      </c>
      <c r="Q121" s="22">
        <v>0</v>
      </c>
      <c r="R121" s="22">
        <v>3.6363639999999999</v>
      </c>
    </row>
    <row r="122" spans="1:18" x14ac:dyDescent="0.2">
      <c r="A122" s="20" t="s">
        <v>400</v>
      </c>
      <c r="B122" s="21">
        <v>66</v>
      </c>
      <c r="C122" s="22">
        <v>69.696969999999993</v>
      </c>
      <c r="D122" s="22">
        <v>6.0606059999999999</v>
      </c>
      <c r="E122" s="22">
        <v>46.969696999999996</v>
      </c>
      <c r="F122" s="22">
        <v>4.5454549999999996</v>
      </c>
      <c r="G122" s="22">
        <v>15.151515</v>
      </c>
      <c r="H122" s="22">
        <v>9.0909089999999999</v>
      </c>
      <c r="I122" s="22">
        <v>31.818182</v>
      </c>
      <c r="J122" s="22">
        <v>27.272727</v>
      </c>
      <c r="K122" s="22">
        <v>22.727273</v>
      </c>
      <c r="L122" s="22">
        <v>10.606061</v>
      </c>
      <c r="M122" s="22">
        <v>30.30303</v>
      </c>
      <c r="N122" s="22">
        <v>31.818182</v>
      </c>
      <c r="O122" s="22">
        <v>19.69697</v>
      </c>
      <c r="P122" s="22">
        <v>16.666667</v>
      </c>
      <c r="Q122" s="22">
        <v>3.030303</v>
      </c>
      <c r="R122" s="22">
        <v>1.5151520000000001</v>
      </c>
    </row>
    <row r="123" spans="1:18" x14ac:dyDescent="0.2">
      <c r="A123" s="9" t="s">
        <v>401</v>
      </c>
      <c r="B123" s="9"/>
      <c r="C123" s="9"/>
      <c r="D123" s="9"/>
      <c r="E123" s="9"/>
      <c r="F123" s="9"/>
      <c r="G123" s="9"/>
      <c r="H123" s="9"/>
      <c r="I123" s="9"/>
      <c r="J123" s="9"/>
      <c r="K123" s="9"/>
      <c r="L123" s="9"/>
      <c r="M123" s="9"/>
      <c r="N123" s="9"/>
      <c r="O123" s="9"/>
      <c r="P123" s="9"/>
      <c r="Q123" s="9"/>
      <c r="R123" s="9"/>
    </row>
    <row r="124" spans="1:18" x14ac:dyDescent="0.2">
      <c r="A124" s="20" t="s">
        <v>878</v>
      </c>
      <c r="B124" s="21">
        <v>20</v>
      </c>
      <c r="C124" s="22">
        <v>70</v>
      </c>
      <c r="D124" s="22">
        <v>20</v>
      </c>
      <c r="E124" s="22">
        <v>45</v>
      </c>
      <c r="F124" s="22">
        <v>0</v>
      </c>
      <c r="G124" s="22">
        <v>25</v>
      </c>
      <c r="H124" s="22">
        <v>0</v>
      </c>
      <c r="I124" s="22">
        <v>40</v>
      </c>
      <c r="J124" s="22">
        <v>40</v>
      </c>
      <c r="K124" s="22">
        <v>25</v>
      </c>
      <c r="L124" s="22">
        <v>5</v>
      </c>
      <c r="M124" s="22">
        <v>25</v>
      </c>
      <c r="N124" s="22">
        <v>40</v>
      </c>
      <c r="O124" s="22">
        <v>25</v>
      </c>
      <c r="P124" s="22">
        <v>15</v>
      </c>
      <c r="Q124" s="22">
        <v>5</v>
      </c>
      <c r="R124" s="22">
        <v>5</v>
      </c>
    </row>
    <row r="125" spans="1:18" x14ac:dyDescent="0.2">
      <c r="A125" s="20" t="s">
        <v>402</v>
      </c>
      <c r="B125" s="21">
        <v>44</v>
      </c>
      <c r="C125" s="22">
        <v>56.818182</v>
      </c>
      <c r="D125" s="22">
        <v>15.909091</v>
      </c>
      <c r="E125" s="22">
        <v>31.818182</v>
      </c>
      <c r="F125" s="22">
        <v>2.2727270000000002</v>
      </c>
      <c r="G125" s="22">
        <v>18.181818</v>
      </c>
      <c r="H125" s="22">
        <v>6.8181820000000002</v>
      </c>
      <c r="I125" s="22">
        <v>31.818182</v>
      </c>
      <c r="J125" s="22">
        <v>22.727273</v>
      </c>
      <c r="K125" s="22">
        <v>15.909091</v>
      </c>
      <c r="L125" s="22">
        <v>9.0909089999999999</v>
      </c>
      <c r="M125" s="22">
        <v>38.636364</v>
      </c>
      <c r="N125" s="22">
        <v>27.272727</v>
      </c>
      <c r="O125" s="22">
        <v>11.363636</v>
      </c>
      <c r="P125" s="22">
        <v>13.636364</v>
      </c>
      <c r="Q125" s="22">
        <v>15.909091</v>
      </c>
      <c r="R125" s="22">
        <v>4.5454549999999996</v>
      </c>
    </row>
    <row r="126" spans="1:18" x14ac:dyDescent="0.2">
      <c r="A126" s="20" t="s">
        <v>397</v>
      </c>
      <c r="B126" s="21">
        <v>187</v>
      </c>
      <c r="C126" s="22">
        <v>72.192513000000005</v>
      </c>
      <c r="D126" s="22">
        <v>16.042781000000002</v>
      </c>
      <c r="E126" s="22">
        <v>43.315508000000001</v>
      </c>
      <c r="F126" s="22">
        <v>4.8128339999999996</v>
      </c>
      <c r="G126" s="22">
        <v>14.438503000000001</v>
      </c>
      <c r="H126" s="22">
        <v>6.4171120000000004</v>
      </c>
      <c r="I126" s="22">
        <v>35.294117999999997</v>
      </c>
      <c r="J126" s="22">
        <v>33.689839999999997</v>
      </c>
      <c r="K126" s="22">
        <v>20.855615</v>
      </c>
      <c r="L126" s="22">
        <v>10.160428</v>
      </c>
      <c r="M126" s="22">
        <v>31.550802000000001</v>
      </c>
      <c r="N126" s="22">
        <v>31.550802000000001</v>
      </c>
      <c r="O126" s="22">
        <v>21.390374000000001</v>
      </c>
      <c r="P126" s="22">
        <v>20.855615</v>
      </c>
      <c r="Q126" s="22">
        <v>3.2085560000000002</v>
      </c>
      <c r="R126" s="22">
        <v>2.1390370000000001</v>
      </c>
    </row>
    <row r="127" spans="1:18" x14ac:dyDescent="0.2">
      <c r="A127" s="20" t="s">
        <v>403</v>
      </c>
      <c r="B127" s="21">
        <v>35</v>
      </c>
      <c r="C127" s="22">
        <v>77.142857000000006</v>
      </c>
      <c r="D127" s="22">
        <v>11.428571</v>
      </c>
      <c r="E127" s="22">
        <v>48.571429000000002</v>
      </c>
      <c r="F127" s="22">
        <v>11.428571</v>
      </c>
      <c r="G127" s="22">
        <v>11.428571</v>
      </c>
      <c r="H127" s="22">
        <v>25.714286000000001</v>
      </c>
      <c r="I127" s="22">
        <v>48.571429000000002</v>
      </c>
      <c r="J127" s="22">
        <v>54.285713999999999</v>
      </c>
      <c r="K127" s="22">
        <v>25.714286000000001</v>
      </c>
      <c r="L127" s="22">
        <v>17.142856999999999</v>
      </c>
      <c r="M127" s="22">
        <v>45.714286000000001</v>
      </c>
      <c r="N127" s="22">
        <v>37.142856999999999</v>
      </c>
      <c r="O127" s="22">
        <v>20</v>
      </c>
      <c r="P127" s="22">
        <v>20</v>
      </c>
      <c r="Q127" s="22">
        <v>2.8571430000000002</v>
      </c>
      <c r="R127" s="22">
        <v>0</v>
      </c>
    </row>
    <row r="128" spans="1:18" x14ac:dyDescent="0.2">
      <c r="A128" s="20" t="s">
        <v>404</v>
      </c>
      <c r="B128" s="21">
        <v>31</v>
      </c>
      <c r="C128" s="22">
        <v>74.193548000000007</v>
      </c>
      <c r="D128" s="22">
        <v>12.903226</v>
      </c>
      <c r="E128" s="22">
        <v>29.032257999999999</v>
      </c>
      <c r="F128" s="22">
        <v>0</v>
      </c>
      <c r="G128" s="22">
        <v>19.354838999999998</v>
      </c>
      <c r="H128" s="22">
        <v>6.451613</v>
      </c>
      <c r="I128" s="22">
        <v>32.258065000000002</v>
      </c>
      <c r="J128" s="22">
        <v>38.709676999999999</v>
      </c>
      <c r="K128" s="22">
        <v>16.129031999999999</v>
      </c>
      <c r="L128" s="22">
        <v>16.129031999999999</v>
      </c>
      <c r="M128" s="22">
        <v>48.387096999999997</v>
      </c>
      <c r="N128" s="22">
        <v>38.709676999999999</v>
      </c>
      <c r="O128" s="22">
        <v>25.806452</v>
      </c>
      <c r="P128" s="22">
        <v>19.354838999999998</v>
      </c>
      <c r="Q128" s="22">
        <v>9.6774190000000004</v>
      </c>
      <c r="R128" s="22">
        <v>3.225806</v>
      </c>
    </row>
    <row r="129" spans="1:18" x14ac:dyDescent="0.2">
      <c r="A129" s="20" t="s">
        <v>405</v>
      </c>
      <c r="B129" s="21">
        <v>62</v>
      </c>
      <c r="C129" s="22">
        <v>67.741934999999998</v>
      </c>
      <c r="D129" s="22">
        <v>16.129031999999999</v>
      </c>
      <c r="E129" s="22">
        <v>33.870967999999998</v>
      </c>
      <c r="F129" s="22">
        <v>11.290323000000001</v>
      </c>
      <c r="G129" s="22">
        <v>17.741935000000002</v>
      </c>
      <c r="H129" s="22">
        <v>19.354838999999998</v>
      </c>
      <c r="I129" s="22">
        <v>35.483871000000001</v>
      </c>
      <c r="J129" s="22">
        <v>35.483871000000001</v>
      </c>
      <c r="K129" s="22">
        <v>17.741935000000002</v>
      </c>
      <c r="L129" s="22">
        <v>19.354838999999998</v>
      </c>
      <c r="M129" s="22">
        <v>37.096774000000003</v>
      </c>
      <c r="N129" s="22">
        <v>19.354838999999998</v>
      </c>
      <c r="O129" s="22">
        <v>14.516128999999999</v>
      </c>
      <c r="P129" s="22">
        <v>20.967742000000001</v>
      </c>
      <c r="Q129" s="22">
        <v>4.8387099999999998</v>
      </c>
      <c r="R129" s="22">
        <v>1.612903</v>
      </c>
    </row>
    <row r="130" spans="1:18" x14ac:dyDescent="0.2">
      <c r="A130" s="20" t="s">
        <v>398</v>
      </c>
      <c r="B130" s="21">
        <v>102</v>
      </c>
      <c r="C130" s="22">
        <v>63.725490000000001</v>
      </c>
      <c r="D130" s="22">
        <v>16.666667</v>
      </c>
      <c r="E130" s="22">
        <v>41.176470999999999</v>
      </c>
      <c r="F130" s="22">
        <v>3.9215689999999999</v>
      </c>
      <c r="G130" s="22">
        <v>11.764706</v>
      </c>
      <c r="H130" s="22">
        <v>20.588235000000001</v>
      </c>
      <c r="I130" s="22">
        <v>43.137255000000003</v>
      </c>
      <c r="J130" s="22">
        <v>36.274509999999999</v>
      </c>
      <c r="K130" s="22">
        <v>24.509803999999999</v>
      </c>
      <c r="L130" s="22">
        <v>12.745098</v>
      </c>
      <c r="M130" s="22">
        <v>39.215685999999998</v>
      </c>
      <c r="N130" s="22">
        <v>34.313724999999998</v>
      </c>
      <c r="O130" s="22">
        <v>22.549019999999999</v>
      </c>
      <c r="P130" s="22">
        <v>16.666667</v>
      </c>
      <c r="Q130" s="22">
        <v>5.8823530000000002</v>
      </c>
      <c r="R130" s="22">
        <v>0</v>
      </c>
    </row>
    <row r="131" spans="1:18" x14ac:dyDescent="0.2">
      <c r="A131" s="20" t="s">
        <v>406</v>
      </c>
      <c r="B131" s="21">
        <v>38</v>
      </c>
      <c r="C131" s="22">
        <v>65.789473999999998</v>
      </c>
      <c r="D131" s="22">
        <v>21.052631999999999</v>
      </c>
      <c r="E131" s="22">
        <v>63.157895000000003</v>
      </c>
      <c r="F131" s="22">
        <v>5.2631579999999998</v>
      </c>
      <c r="G131" s="22">
        <v>13.157895</v>
      </c>
      <c r="H131" s="22">
        <v>10.526316</v>
      </c>
      <c r="I131" s="22">
        <v>44.736842000000003</v>
      </c>
      <c r="J131" s="22">
        <v>31.578946999999999</v>
      </c>
      <c r="K131" s="22">
        <v>13.157895</v>
      </c>
      <c r="L131" s="22">
        <v>10.526316</v>
      </c>
      <c r="M131" s="22">
        <v>26.315788999999999</v>
      </c>
      <c r="N131" s="22">
        <v>15.789474</v>
      </c>
      <c r="O131" s="22">
        <v>18.421053000000001</v>
      </c>
      <c r="P131" s="22">
        <v>10.526316</v>
      </c>
      <c r="Q131" s="22">
        <v>0</v>
      </c>
      <c r="R131" s="22">
        <v>5.2631579999999998</v>
      </c>
    </row>
    <row r="132" spans="1:18" x14ac:dyDescent="0.2">
      <c r="A132" s="20" t="s">
        <v>407</v>
      </c>
      <c r="B132" s="21">
        <v>17</v>
      </c>
      <c r="C132" s="22">
        <v>82.352941000000001</v>
      </c>
      <c r="D132" s="22">
        <v>11.764706</v>
      </c>
      <c r="E132" s="22">
        <v>47.058824000000001</v>
      </c>
      <c r="F132" s="22">
        <v>17.647058999999999</v>
      </c>
      <c r="G132" s="22">
        <v>17.647058999999999</v>
      </c>
      <c r="H132" s="22">
        <v>35.294117999999997</v>
      </c>
      <c r="I132" s="22">
        <v>47.058824000000001</v>
      </c>
      <c r="J132" s="22">
        <v>52.941175999999999</v>
      </c>
      <c r="K132" s="22">
        <v>23.529412000000001</v>
      </c>
      <c r="L132" s="22">
        <v>5.8823530000000002</v>
      </c>
      <c r="M132" s="22">
        <v>47.058824000000001</v>
      </c>
      <c r="N132" s="22">
        <v>41.176470999999999</v>
      </c>
      <c r="O132" s="22">
        <v>23.529412000000001</v>
      </c>
      <c r="P132" s="22">
        <v>29.411764999999999</v>
      </c>
      <c r="Q132" s="22">
        <v>0</v>
      </c>
      <c r="R132" s="22">
        <v>0</v>
      </c>
    </row>
    <row r="133" spans="1:18" x14ac:dyDescent="0.2">
      <c r="A133" s="33" t="s">
        <v>400</v>
      </c>
      <c r="B133" s="34">
        <v>66</v>
      </c>
      <c r="C133" s="35">
        <v>69.696969999999993</v>
      </c>
      <c r="D133" s="35">
        <v>6.0606059999999999</v>
      </c>
      <c r="E133" s="35">
        <v>46.969696999999996</v>
      </c>
      <c r="F133" s="35">
        <v>4.5454549999999996</v>
      </c>
      <c r="G133" s="35">
        <v>15.151515</v>
      </c>
      <c r="H133" s="35">
        <v>9.0909089999999999</v>
      </c>
      <c r="I133" s="35">
        <v>31.818182</v>
      </c>
      <c r="J133" s="35">
        <v>27.272727</v>
      </c>
      <c r="K133" s="35">
        <v>22.727273</v>
      </c>
      <c r="L133" s="35">
        <v>10.606061</v>
      </c>
      <c r="M133" s="35">
        <v>30.30303</v>
      </c>
      <c r="N133" s="35">
        <v>31.818182</v>
      </c>
      <c r="O133" s="35">
        <v>19.69697</v>
      </c>
      <c r="P133" s="35">
        <v>16.666667</v>
      </c>
      <c r="Q133" s="35">
        <v>3.030303</v>
      </c>
      <c r="R133" s="35">
        <v>1.5151520000000001</v>
      </c>
    </row>
  </sheetData>
  <phoneticPr fontId="2"/>
  <pageMargins left="0.75" right="0.75" top="1" bottom="1" header="0.5" footer="0.5"/>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B2349-3634-47E4-BD08-EFA7EE670A41}">
  <dimension ref="A1:S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9" x14ac:dyDescent="0.2">
      <c r="A1" s="11" t="s">
        <v>3</v>
      </c>
      <c r="B1" s="7"/>
    </row>
    <row r="2" spans="1:19" x14ac:dyDescent="0.2">
      <c r="A2" s="15" t="str">
        <f xml:space="preserve"> HYPERLINK("#'目次'!B45","[39]")</f>
        <v>[39]</v>
      </c>
      <c r="B2" s="23" t="s">
        <v>334</v>
      </c>
    </row>
    <row r="3" spans="1:19" x14ac:dyDescent="0.2">
      <c r="A3" s="7" t="s">
        <v>3</v>
      </c>
      <c r="B3" s="8" t="s">
        <v>1</v>
      </c>
    </row>
    <row r="4" spans="1:19" x14ac:dyDescent="0.2">
      <c r="A4" s="7" t="s">
        <v>3</v>
      </c>
      <c r="B4" s="8" t="s">
        <v>58</v>
      </c>
    </row>
    <row r="5" spans="1:19" x14ac:dyDescent="0.2">
      <c r="A5" s="7" t="s">
        <v>3</v>
      </c>
      <c r="B5" s="8" t="s">
        <v>57</v>
      </c>
    </row>
    <row r="6" spans="1:19" s="18" customFormat="1" ht="126" x14ac:dyDescent="0.2">
      <c r="A6" s="16" t="s">
        <v>3</v>
      </c>
      <c r="B6" s="17" t="s">
        <v>335</v>
      </c>
      <c r="C6" s="17" t="s">
        <v>253</v>
      </c>
      <c r="D6" s="17" t="s">
        <v>254</v>
      </c>
      <c r="E6" s="17" t="s">
        <v>255</v>
      </c>
      <c r="F6" s="17" t="s">
        <v>256</v>
      </c>
      <c r="G6" s="17" t="s">
        <v>257</v>
      </c>
      <c r="H6" s="17" t="s">
        <v>258</v>
      </c>
      <c r="I6" s="17" t="s">
        <v>259</v>
      </c>
      <c r="J6" s="17" t="s">
        <v>260</v>
      </c>
      <c r="K6" s="17" t="s">
        <v>261</v>
      </c>
      <c r="L6" s="17" t="s">
        <v>262</v>
      </c>
      <c r="M6" s="17" t="s">
        <v>263</v>
      </c>
      <c r="N6" s="17" t="s">
        <v>264</v>
      </c>
      <c r="O6" s="17" t="s">
        <v>265</v>
      </c>
      <c r="P6" s="17" t="s">
        <v>266</v>
      </c>
      <c r="Q6" s="17" t="s">
        <v>387</v>
      </c>
      <c r="R6" s="17" t="s">
        <v>523</v>
      </c>
      <c r="S6" s="17" t="s">
        <v>366</v>
      </c>
    </row>
    <row r="7" spans="1:19" x14ac:dyDescent="0.2">
      <c r="A7" s="19" t="s">
        <v>338</v>
      </c>
      <c r="B7" s="10">
        <v>2677</v>
      </c>
      <c r="C7" s="13">
        <v>18.416136999999999</v>
      </c>
      <c r="D7" s="13">
        <v>41.352260000000001</v>
      </c>
      <c r="E7" s="13">
        <v>32.723197999999996</v>
      </c>
      <c r="F7" s="13">
        <v>18.640269</v>
      </c>
      <c r="G7" s="13">
        <v>27.269331000000001</v>
      </c>
      <c r="H7" s="13">
        <v>20.657451999999999</v>
      </c>
      <c r="I7" s="13">
        <v>19.910347000000002</v>
      </c>
      <c r="J7" s="13">
        <v>10.422114000000001</v>
      </c>
      <c r="K7" s="13">
        <v>54.053044</v>
      </c>
      <c r="L7" s="13">
        <v>33.320881999999997</v>
      </c>
      <c r="M7" s="13">
        <v>4.5573399999999999</v>
      </c>
      <c r="N7" s="13">
        <v>30.855435</v>
      </c>
      <c r="O7" s="13">
        <v>17.295480000000001</v>
      </c>
      <c r="P7" s="13">
        <v>61.374673000000001</v>
      </c>
      <c r="Q7" s="13">
        <v>1.5689200000000001</v>
      </c>
      <c r="R7" s="13">
        <v>7.246918</v>
      </c>
      <c r="S7" s="13">
        <v>4.968248</v>
      </c>
    </row>
    <row r="8" spans="1:19" x14ac:dyDescent="0.2">
      <c r="A8" s="9" t="s">
        <v>339</v>
      </c>
      <c r="B8" s="9"/>
      <c r="C8" s="9"/>
      <c r="D8" s="9"/>
      <c r="E8" s="9"/>
      <c r="F8" s="9"/>
      <c r="G8" s="9"/>
      <c r="H8" s="9"/>
      <c r="I8" s="9"/>
      <c r="J8" s="9"/>
      <c r="K8" s="9"/>
      <c r="L8" s="9"/>
      <c r="M8" s="9"/>
      <c r="N8" s="9"/>
      <c r="O8" s="9"/>
      <c r="P8" s="9"/>
      <c r="Q8" s="9"/>
      <c r="R8" s="9"/>
      <c r="S8" s="9"/>
    </row>
    <row r="9" spans="1:19" x14ac:dyDescent="0.2">
      <c r="A9" s="20" t="s">
        <v>340</v>
      </c>
      <c r="B9" s="21">
        <v>1277</v>
      </c>
      <c r="C9" s="22">
        <v>19.2639</v>
      </c>
      <c r="D9" s="22">
        <v>37.039937000000002</v>
      </c>
      <c r="E9" s="22">
        <v>29.678934999999999</v>
      </c>
      <c r="F9" s="22">
        <v>19.420517</v>
      </c>
      <c r="G9" s="22">
        <v>28.34769</v>
      </c>
      <c r="H9" s="22">
        <v>19.577134000000001</v>
      </c>
      <c r="I9" s="22">
        <v>14.408771</v>
      </c>
      <c r="J9" s="22">
        <v>10.884886</v>
      </c>
      <c r="K9" s="22">
        <v>51.057164999999998</v>
      </c>
      <c r="L9" s="22">
        <v>31.166796999999999</v>
      </c>
      <c r="M9" s="22">
        <v>4.5418950000000002</v>
      </c>
      <c r="N9" s="22">
        <v>31.480031</v>
      </c>
      <c r="O9" s="22">
        <v>18.167580000000001</v>
      </c>
      <c r="P9" s="22">
        <v>57.400157</v>
      </c>
      <c r="Q9" s="22">
        <v>1.566171</v>
      </c>
      <c r="R9" s="22">
        <v>8.4573219999999996</v>
      </c>
      <c r="S9" s="22">
        <v>5.403289</v>
      </c>
    </row>
    <row r="10" spans="1:19" x14ac:dyDescent="0.2">
      <c r="A10" s="20" t="s">
        <v>341</v>
      </c>
      <c r="B10" s="21">
        <v>1400</v>
      </c>
      <c r="C10" s="22">
        <v>17.642856999999999</v>
      </c>
      <c r="D10" s="22">
        <v>45.285713999999999</v>
      </c>
      <c r="E10" s="22">
        <v>35.5</v>
      </c>
      <c r="F10" s="22">
        <v>17.928571000000002</v>
      </c>
      <c r="G10" s="22">
        <v>26.285713999999999</v>
      </c>
      <c r="H10" s="22">
        <v>21.642856999999999</v>
      </c>
      <c r="I10" s="22">
        <v>24.928571000000002</v>
      </c>
      <c r="J10" s="22">
        <v>10</v>
      </c>
      <c r="K10" s="22">
        <v>56.785713999999999</v>
      </c>
      <c r="L10" s="22">
        <v>35.285713999999999</v>
      </c>
      <c r="M10" s="22">
        <v>4.5714290000000002</v>
      </c>
      <c r="N10" s="22">
        <v>30.285713999999999</v>
      </c>
      <c r="O10" s="22">
        <v>16.5</v>
      </c>
      <c r="P10" s="22">
        <v>65</v>
      </c>
      <c r="Q10" s="22">
        <v>1.571429</v>
      </c>
      <c r="R10" s="22">
        <v>6.1428570000000002</v>
      </c>
      <c r="S10" s="22">
        <v>4.5714290000000002</v>
      </c>
    </row>
    <row r="11" spans="1:19" x14ac:dyDescent="0.2">
      <c r="A11" s="9" t="s">
        <v>342</v>
      </c>
      <c r="B11" s="9"/>
      <c r="C11" s="9"/>
      <c r="D11" s="9"/>
      <c r="E11" s="9"/>
      <c r="F11" s="9"/>
      <c r="G11" s="9"/>
      <c r="H11" s="9"/>
      <c r="I11" s="9"/>
      <c r="J11" s="9"/>
      <c r="K11" s="9"/>
      <c r="L11" s="9"/>
      <c r="M11" s="9"/>
      <c r="N11" s="9"/>
      <c r="O11" s="9"/>
      <c r="P11" s="9"/>
      <c r="Q11" s="9"/>
      <c r="R11" s="9"/>
      <c r="S11" s="9"/>
    </row>
    <row r="12" spans="1:19" x14ac:dyDescent="0.2">
      <c r="A12" s="20" t="s">
        <v>343</v>
      </c>
      <c r="B12" s="21">
        <v>610</v>
      </c>
      <c r="C12" s="22">
        <v>20.983606999999999</v>
      </c>
      <c r="D12" s="22">
        <v>38.524590000000003</v>
      </c>
      <c r="E12" s="22">
        <v>34.590164000000001</v>
      </c>
      <c r="F12" s="22">
        <v>20.327869</v>
      </c>
      <c r="G12" s="22">
        <v>30.819672000000001</v>
      </c>
      <c r="H12" s="22">
        <v>19.508196999999999</v>
      </c>
      <c r="I12" s="22">
        <v>16.885245999999999</v>
      </c>
      <c r="J12" s="22">
        <v>14.590164</v>
      </c>
      <c r="K12" s="22">
        <v>60.655737999999999</v>
      </c>
      <c r="L12" s="22">
        <v>36.065573999999998</v>
      </c>
      <c r="M12" s="22">
        <v>8.3606560000000005</v>
      </c>
      <c r="N12" s="22">
        <v>30.983606999999999</v>
      </c>
      <c r="O12" s="22">
        <v>16.229507999999999</v>
      </c>
      <c r="P12" s="22">
        <v>61.311475000000002</v>
      </c>
      <c r="Q12" s="22">
        <v>1.9672130000000001</v>
      </c>
      <c r="R12" s="22">
        <v>6.0655739999999998</v>
      </c>
      <c r="S12" s="22">
        <v>1.8032790000000001</v>
      </c>
    </row>
    <row r="13" spans="1:19" x14ac:dyDescent="0.2">
      <c r="A13" s="20" t="s">
        <v>344</v>
      </c>
      <c r="B13" s="21">
        <v>755</v>
      </c>
      <c r="C13" s="22">
        <v>19.470199000000001</v>
      </c>
      <c r="D13" s="22">
        <v>41.456954000000003</v>
      </c>
      <c r="E13" s="22">
        <v>33.245032999999999</v>
      </c>
      <c r="F13" s="22">
        <v>21.192053000000001</v>
      </c>
      <c r="G13" s="22">
        <v>29.006623000000001</v>
      </c>
      <c r="H13" s="22">
        <v>19.602649</v>
      </c>
      <c r="I13" s="22">
        <v>18.940397000000001</v>
      </c>
      <c r="J13" s="22">
        <v>10.728477</v>
      </c>
      <c r="K13" s="22">
        <v>55.761589000000001</v>
      </c>
      <c r="L13" s="22">
        <v>33.377482999999998</v>
      </c>
      <c r="M13" s="22">
        <v>5.9602649999999997</v>
      </c>
      <c r="N13" s="22">
        <v>33.907285000000002</v>
      </c>
      <c r="O13" s="22">
        <v>19.205297999999999</v>
      </c>
      <c r="P13" s="22">
        <v>62.516556000000001</v>
      </c>
      <c r="Q13" s="22">
        <v>0.92715199999999998</v>
      </c>
      <c r="R13" s="22">
        <v>7.9470200000000002</v>
      </c>
      <c r="S13" s="22">
        <v>2.7814570000000001</v>
      </c>
    </row>
    <row r="14" spans="1:19" x14ac:dyDescent="0.2">
      <c r="A14" s="20" t="s">
        <v>345</v>
      </c>
      <c r="B14" s="21">
        <v>601</v>
      </c>
      <c r="C14" s="22">
        <v>16.306156000000001</v>
      </c>
      <c r="D14" s="22">
        <v>41.264558999999998</v>
      </c>
      <c r="E14" s="22">
        <v>31.447586999999999</v>
      </c>
      <c r="F14" s="22">
        <v>16.638935</v>
      </c>
      <c r="G14" s="22">
        <v>23.960066999999999</v>
      </c>
      <c r="H14" s="22">
        <v>21.297837000000001</v>
      </c>
      <c r="I14" s="22">
        <v>21.630616</v>
      </c>
      <c r="J14" s="22">
        <v>9.1514140000000008</v>
      </c>
      <c r="K14" s="22">
        <v>54.242927999999999</v>
      </c>
      <c r="L14" s="22">
        <v>32.612313</v>
      </c>
      <c r="M14" s="22">
        <v>2.4958399999999998</v>
      </c>
      <c r="N14" s="22">
        <v>29.284526</v>
      </c>
      <c r="O14" s="22">
        <v>18.136438999999999</v>
      </c>
      <c r="P14" s="22">
        <v>60.732112999999998</v>
      </c>
      <c r="Q14" s="22">
        <v>1.663894</v>
      </c>
      <c r="R14" s="22">
        <v>7.1547419999999997</v>
      </c>
      <c r="S14" s="22">
        <v>7.1547419999999997</v>
      </c>
    </row>
    <row r="15" spans="1:19" x14ac:dyDescent="0.2">
      <c r="A15" s="20" t="s">
        <v>346</v>
      </c>
      <c r="B15" s="21">
        <v>425</v>
      </c>
      <c r="C15" s="22">
        <v>17.411764999999999</v>
      </c>
      <c r="D15" s="22">
        <v>40.941175999999999</v>
      </c>
      <c r="E15" s="22">
        <v>32.235294000000003</v>
      </c>
      <c r="F15" s="22">
        <v>18.352941000000001</v>
      </c>
      <c r="G15" s="22">
        <v>25.411764999999999</v>
      </c>
      <c r="H15" s="22">
        <v>22.352941000000001</v>
      </c>
      <c r="I15" s="22">
        <v>22.823529000000001</v>
      </c>
      <c r="J15" s="22">
        <v>8</v>
      </c>
      <c r="K15" s="22">
        <v>48.470587999999999</v>
      </c>
      <c r="L15" s="22">
        <v>30.588235000000001</v>
      </c>
      <c r="M15" s="22">
        <v>1.6470590000000001</v>
      </c>
      <c r="N15" s="22">
        <v>29.411764999999999</v>
      </c>
      <c r="O15" s="22">
        <v>18.823529000000001</v>
      </c>
      <c r="P15" s="22">
        <v>62.117646999999998</v>
      </c>
      <c r="Q15" s="22">
        <v>1.6470590000000001</v>
      </c>
      <c r="R15" s="22">
        <v>6.5882350000000001</v>
      </c>
      <c r="S15" s="22">
        <v>7.7647060000000003</v>
      </c>
    </row>
    <row r="16" spans="1:19" x14ac:dyDescent="0.2">
      <c r="A16" s="20" t="s">
        <v>347</v>
      </c>
      <c r="B16" s="21">
        <v>217</v>
      </c>
      <c r="C16" s="22">
        <v>16.129031999999999</v>
      </c>
      <c r="D16" s="22">
        <v>45.161290000000001</v>
      </c>
      <c r="E16" s="22">
        <v>30.414746999999998</v>
      </c>
      <c r="F16" s="22">
        <v>12.903226</v>
      </c>
      <c r="G16" s="22">
        <v>27.188939999999999</v>
      </c>
      <c r="H16" s="22">
        <v>21.658985999999999</v>
      </c>
      <c r="I16" s="22">
        <v>20.276498</v>
      </c>
      <c r="J16" s="22">
        <v>6.9124420000000004</v>
      </c>
      <c r="K16" s="22">
        <v>46.543779000000001</v>
      </c>
      <c r="L16" s="22">
        <v>33.179724</v>
      </c>
      <c r="M16" s="22">
        <v>1.3824879999999999</v>
      </c>
      <c r="N16" s="22">
        <v>29.493088</v>
      </c>
      <c r="O16" s="22">
        <v>11.981567</v>
      </c>
      <c r="P16" s="22">
        <v>56.221198000000001</v>
      </c>
      <c r="Q16" s="22">
        <v>2.3041469999999999</v>
      </c>
      <c r="R16" s="22">
        <v>8.7557600000000004</v>
      </c>
      <c r="S16" s="22">
        <v>10.138249</v>
      </c>
    </row>
    <row r="17" spans="1:19" x14ac:dyDescent="0.2">
      <c r="A17" s="20" t="s">
        <v>348</v>
      </c>
      <c r="B17" s="21">
        <v>56</v>
      </c>
      <c r="C17" s="22">
        <v>16.071428999999998</v>
      </c>
      <c r="D17" s="22">
        <v>48.214286000000001</v>
      </c>
      <c r="E17" s="22">
        <v>33.928570999999998</v>
      </c>
      <c r="F17" s="22">
        <v>8.9285709999999998</v>
      </c>
      <c r="G17" s="22">
        <v>16.071428999999998</v>
      </c>
      <c r="H17" s="22">
        <v>19.642856999999999</v>
      </c>
      <c r="I17" s="22">
        <v>26.785713999999999</v>
      </c>
      <c r="J17" s="22">
        <v>8.9285709999999998</v>
      </c>
      <c r="K17" s="22">
        <v>35.714286000000001</v>
      </c>
      <c r="L17" s="22">
        <v>28.571428999999998</v>
      </c>
      <c r="M17" s="22">
        <v>1.785714</v>
      </c>
      <c r="N17" s="22">
        <v>25</v>
      </c>
      <c r="O17" s="22">
        <v>5.3571429999999998</v>
      </c>
      <c r="P17" s="22">
        <v>67.857142999999994</v>
      </c>
      <c r="Q17" s="22">
        <v>1.785714</v>
      </c>
      <c r="R17" s="22">
        <v>10.714286</v>
      </c>
      <c r="S17" s="22">
        <v>5.3571429999999998</v>
      </c>
    </row>
    <row r="18" spans="1:19" x14ac:dyDescent="0.2">
      <c r="A18" s="20" t="s">
        <v>349</v>
      </c>
      <c r="B18" s="21">
        <v>13</v>
      </c>
      <c r="C18" s="22">
        <v>15.384615</v>
      </c>
      <c r="D18" s="22">
        <v>92.307692000000003</v>
      </c>
      <c r="E18" s="22">
        <v>23.076923000000001</v>
      </c>
      <c r="F18" s="22">
        <v>30.769231000000001</v>
      </c>
      <c r="G18" s="22">
        <v>23.076923000000001</v>
      </c>
      <c r="H18" s="22">
        <v>38.461537999999997</v>
      </c>
      <c r="I18" s="22">
        <v>7.6923079999999997</v>
      </c>
      <c r="J18" s="22">
        <v>0</v>
      </c>
      <c r="K18" s="22">
        <v>23.076923000000001</v>
      </c>
      <c r="L18" s="22">
        <v>46.153846000000001</v>
      </c>
      <c r="M18" s="22">
        <v>0</v>
      </c>
      <c r="N18" s="22">
        <v>15.384615</v>
      </c>
      <c r="O18" s="22">
        <v>7.6923079999999997</v>
      </c>
      <c r="P18" s="22">
        <v>61.538462000000003</v>
      </c>
      <c r="Q18" s="22">
        <v>0</v>
      </c>
      <c r="R18" s="22">
        <v>7.6923079999999997</v>
      </c>
      <c r="S18" s="22">
        <v>0</v>
      </c>
    </row>
    <row r="19" spans="1:19" x14ac:dyDescent="0.2">
      <c r="A19" s="20" t="s">
        <v>350</v>
      </c>
      <c r="B19" s="21">
        <v>1365</v>
      </c>
      <c r="C19" s="22">
        <v>20.146519999999999</v>
      </c>
      <c r="D19" s="22">
        <v>40.146520000000002</v>
      </c>
      <c r="E19" s="22">
        <v>33.846153999999999</v>
      </c>
      <c r="F19" s="22">
        <v>20.805861</v>
      </c>
      <c r="G19" s="22">
        <v>29.816849999999999</v>
      </c>
      <c r="H19" s="22">
        <v>19.56044</v>
      </c>
      <c r="I19" s="22">
        <v>18.021978000000001</v>
      </c>
      <c r="J19" s="22">
        <v>12.454212</v>
      </c>
      <c r="K19" s="22">
        <v>57.948718</v>
      </c>
      <c r="L19" s="22">
        <v>34.578755000000001</v>
      </c>
      <c r="M19" s="22">
        <v>7.0329670000000002</v>
      </c>
      <c r="N19" s="22">
        <v>32.600732999999998</v>
      </c>
      <c r="O19" s="22">
        <v>17.875457999999998</v>
      </c>
      <c r="P19" s="22">
        <v>61.978022000000003</v>
      </c>
      <c r="Q19" s="22">
        <v>1.3919410000000001</v>
      </c>
      <c r="R19" s="22">
        <v>7.1062269999999996</v>
      </c>
      <c r="S19" s="22">
        <v>2.344322</v>
      </c>
    </row>
    <row r="20" spans="1:19" x14ac:dyDescent="0.2">
      <c r="A20" s="20" t="s">
        <v>351</v>
      </c>
      <c r="B20" s="21">
        <v>1026</v>
      </c>
      <c r="C20" s="22">
        <v>16.764133000000001</v>
      </c>
      <c r="D20" s="22">
        <v>41.130603999999998</v>
      </c>
      <c r="E20" s="22">
        <v>31.773879000000001</v>
      </c>
      <c r="F20" s="22">
        <v>17.348928000000001</v>
      </c>
      <c r="G20" s="22">
        <v>24.561404</v>
      </c>
      <c r="H20" s="22">
        <v>21.734893</v>
      </c>
      <c r="I20" s="22">
        <v>22.124756000000001</v>
      </c>
      <c r="J20" s="22">
        <v>8.6744640000000004</v>
      </c>
      <c r="K20" s="22">
        <v>51.851852000000001</v>
      </c>
      <c r="L20" s="22">
        <v>31.773879000000001</v>
      </c>
      <c r="M20" s="22">
        <v>2.14425</v>
      </c>
      <c r="N20" s="22">
        <v>29.337232</v>
      </c>
      <c r="O20" s="22">
        <v>18.421053000000001</v>
      </c>
      <c r="P20" s="22">
        <v>61.306043000000003</v>
      </c>
      <c r="Q20" s="22">
        <v>1.6569199999999999</v>
      </c>
      <c r="R20" s="22">
        <v>6.9200780000000002</v>
      </c>
      <c r="S20" s="22">
        <v>7.4074070000000001</v>
      </c>
    </row>
    <row r="21" spans="1:19" x14ac:dyDescent="0.2">
      <c r="A21" s="20" t="s">
        <v>352</v>
      </c>
      <c r="B21" s="21">
        <v>286</v>
      </c>
      <c r="C21" s="22">
        <v>16.083915999999999</v>
      </c>
      <c r="D21" s="22">
        <v>47.902098000000002</v>
      </c>
      <c r="E21" s="22">
        <v>30.769231000000001</v>
      </c>
      <c r="F21" s="22">
        <v>12.937063</v>
      </c>
      <c r="G21" s="22">
        <v>24.825175000000002</v>
      </c>
      <c r="H21" s="22">
        <v>22.027971999999998</v>
      </c>
      <c r="I21" s="22">
        <v>20.979020999999999</v>
      </c>
      <c r="J21" s="22">
        <v>6.9930070000000004</v>
      </c>
      <c r="K21" s="22">
        <v>43.356642999999998</v>
      </c>
      <c r="L21" s="22">
        <v>32.867133000000003</v>
      </c>
      <c r="M21" s="22">
        <v>1.398601</v>
      </c>
      <c r="N21" s="22">
        <v>27.972028000000002</v>
      </c>
      <c r="O21" s="22">
        <v>10.489509999999999</v>
      </c>
      <c r="P21" s="22">
        <v>58.741258999999999</v>
      </c>
      <c r="Q21" s="22">
        <v>2.0979019999999999</v>
      </c>
      <c r="R21" s="22">
        <v>9.0909089999999999</v>
      </c>
      <c r="S21" s="22">
        <v>8.7412589999999994</v>
      </c>
    </row>
    <row r="22" spans="1:19" x14ac:dyDescent="0.2">
      <c r="A22" s="20" t="s">
        <v>353</v>
      </c>
      <c r="B22" s="21">
        <v>1312</v>
      </c>
      <c r="C22" s="22">
        <v>16.615853999999999</v>
      </c>
      <c r="D22" s="22">
        <v>42.606707</v>
      </c>
      <c r="E22" s="22">
        <v>31.554877999999999</v>
      </c>
      <c r="F22" s="22">
        <v>16.387194999999998</v>
      </c>
      <c r="G22" s="22">
        <v>24.618901999999999</v>
      </c>
      <c r="H22" s="22">
        <v>21.798780000000001</v>
      </c>
      <c r="I22" s="22">
        <v>21.875</v>
      </c>
      <c r="J22" s="22">
        <v>8.3079269999999994</v>
      </c>
      <c r="K22" s="22">
        <v>50</v>
      </c>
      <c r="L22" s="22">
        <v>32.012194999999998</v>
      </c>
      <c r="M22" s="22">
        <v>1.9817070000000001</v>
      </c>
      <c r="N22" s="22">
        <v>29.039634</v>
      </c>
      <c r="O22" s="22">
        <v>16.692073000000001</v>
      </c>
      <c r="P22" s="22">
        <v>60.746951000000003</v>
      </c>
      <c r="Q22" s="22">
        <v>1.7530490000000001</v>
      </c>
      <c r="R22" s="22">
        <v>7.3932929999999999</v>
      </c>
      <c r="S22" s="22">
        <v>7.6981710000000003</v>
      </c>
    </row>
    <row r="23" spans="1:19" x14ac:dyDescent="0.2">
      <c r="A23" s="9" t="s">
        <v>354</v>
      </c>
      <c r="B23" s="10">
        <v>298</v>
      </c>
      <c r="C23" s="13">
        <v>22.483221</v>
      </c>
      <c r="D23" s="13">
        <v>31.879194999999999</v>
      </c>
      <c r="E23" s="13">
        <v>28.859059999999999</v>
      </c>
      <c r="F23" s="13">
        <v>19.127517000000001</v>
      </c>
      <c r="G23" s="13">
        <v>31.543624000000001</v>
      </c>
      <c r="H23" s="13">
        <v>17.785235</v>
      </c>
      <c r="I23" s="13">
        <v>10.402685</v>
      </c>
      <c r="J23" s="13">
        <v>14.765101</v>
      </c>
      <c r="K23" s="13">
        <v>55.704698</v>
      </c>
      <c r="L23" s="13">
        <v>36.577181000000003</v>
      </c>
      <c r="M23" s="13">
        <v>8.3892620000000004</v>
      </c>
      <c r="N23" s="13">
        <v>28.859059999999999</v>
      </c>
      <c r="O23" s="13">
        <v>14.093959999999999</v>
      </c>
      <c r="P23" s="13">
        <v>54.362416000000003</v>
      </c>
      <c r="Q23" s="13">
        <v>1.342282</v>
      </c>
      <c r="R23" s="13">
        <v>7.3825500000000002</v>
      </c>
      <c r="S23" s="13">
        <v>3.0201340000000001</v>
      </c>
    </row>
    <row r="24" spans="1:19" x14ac:dyDescent="0.2">
      <c r="A24" s="20" t="s">
        <v>344</v>
      </c>
      <c r="B24" s="21">
        <v>388</v>
      </c>
      <c r="C24" s="22">
        <v>20.618556999999999</v>
      </c>
      <c r="D24" s="22">
        <v>36.855670000000003</v>
      </c>
      <c r="E24" s="22">
        <v>31.443299</v>
      </c>
      <c r="F24" s="22">
        <v>23.195875999999998</v>
      </c>
      <c r="G24" s="22">
        <v>29.639175000000002</v>
      </c>
      <c r="H24" s="22">
        <v>19.845361</v>
      </c>
      <c r="I24" s="22">
        <v>14.948454</v>
      </c>
      <c r="J24" s="22">
        <v>11.340206</v>
      </c>
      <c r="K24" s="22">
        <v>51.28866</v>
      </c>
      <c r="L24" s="22">
        <v>31.958763000000001</v>
      </c>
      <c r="M24" s="22">
        <v>5.6701030000000001</v>
      </c>
      <c r="N24" s="22">
        <v>35.567010000000003</v>
      </c>
      <c r="O24" s="22">
        <v>20.876289</v>
      </c>
      <c r="P24" s="22">
        <v>57.474226999999999</v>
      </c>
      <c r="Q24" s="22">
        <v>1.2886599999999999</v>
      </c>
      <c r="R24" s="22">
        <v>8.7628869999999992</v>
      </c>
      <c r="S24" s="22">
        <v>2.8350520000000001</v>
      </c>
    </row>
    <row r="25" spans="1:19" x14ac:dyDescent="0.2">
      <c r="A25" s="20" t="s">
        <v>345</v>
      </c>
      <c r="B25" s="21">
        <v>299</v>
      </c>
      <c r="C25" s="22">
        <v>18.060200999999999</v>
      </c>
      <c r="D25" s="22">
        <v>38.127090000000003</v>
      </c>
      <c r="E25" s="22">
        <v>30.100334</v>
      </c>
      <c r="F25" s="22">
        <v>18.729096999999999</v>
      </c>
      <c r="G25" s="22">
        <v>27.090301</v>
      </c>
      <c r="H25" s="22">
        <v>21.404682000000001</v>
      </c>
      <c r="I25" s="22">
        <v>16.053512000000001</v>
      </c>
      <c r="J25" s="22">
        <v>9.0300999999999991</v>
      </c>
      <c r="K25" s="22">
        <v>52.173912999999999</v>
      </c>
      <c r="L25" s="22">
        <v>30.100334</v>
      </c>
      <c r="M25" s="22">
        <v>1.6722410000000001</v>
      </c>
      <c r="N25" s="22">
        <v>30.769231000000001</v>
      </c>
      <c r="O25" s="22">
        <v>21.070233999999999</v>
      </c>
      <c r="P25" s="22">
        <v>57.525084</v>
      </c>
      <c r="Q25" s="22">
        <v>2.0066890000000002</v>
      </c>
      <c r="R25" s="22">
        <v>8.3612040000000007</v>
      </c>
      <c r="S25" s="22">
        <v>7.6923079999999997</v>
      </c>
    </row>
    <row r="26" spans="1:19" x14ac:dyDescent="0.2">
      <c r="A26" s="20" t="s">
        <v>346</v>
      </c>
      <c r="B26" s="21">
        <v>192</v>
      </c>
      <c r="C26" s="22">
        <v>14.583333</v>
      </c>
      <c r="D26" s="22">
        <v>40.104166999999997</v>
      </c>
      <c r="E26" s="22">
        <v>27.604167</v>
      </c>
      <c r="F26" s="22">
        <v>19.270833</v>
      </c>
      <c r="G26" s="22">
        <v>23.958333</v>
      </c>
      <c r="H26" s="22">
        <v>20.3125</v>
      </c>
      <c r="I26" s="22">
        <v>17.1875</v>
      </c>
      <c r="J26" s="22">
        <v>9.8958329999999997</v>
      </c>
      <c r="K26" s="22">
        <v>47.395833000000003</v>
      </c>
      <c r="L26" s="22">
        <v>25.520833</v>
      </c>
      <c r="M26" s="22">
        <v>2.0833330000000001</v>
      </c>
      <c r="N26" s="22">
        <v>31.25</v>
      </c>
      <c r="O26" s="22">
        <v>18.229167</v>
      </c>
      <c r="P26" s="22">
        <v>62.5</v>
      </c>
      <c r="Q26" s="22">
        <v>1.5625</v>
      </c>
      <c r="R26" s="22">
        <v>6.7708329999999997</v>
      </c>
      <c r="S26" s="22">
        <v>7.8125</v>
      </c>
    </row>
    <row r="27" spans="1:19" x14ac:dyDescent="0.2">
      <c r="A27" s="20" t="s">
        <v>347</v>
      </c>
      <c r="B27" s="21">
        <v>77</v>
      </c>
      <c r="C27" s="22">
        <v>18.181818</v>
      </c>
      <c r="D27" s="22">
        <v>41.558441999999999</v>
      </c>
      <c r="E27" s="22">
        <v>27.272727</v>
      </c>
      <c r="F27" s="22">
        <v>9.0909089999999999</v>
      </c>
      <c r="G27" s="22">
        <v>27.272727</v>
      </c>
      <c r="H27" s="22">
        <v>14.285714</v>
      </c>
      <c r="I27" s="22">
        <v>11.688312</v>
      </c>
      <c r="J27" s="22">
        <v>3.8961039999999998</v>
      </c>
      <c r="K27" s="22">
        <v>44.155844000000002</v>
      </c>
      <c r="L27" s="22">
        <v>28.571428999999998</v>
      </c>
      <c r="M27" s="22">
        <v>1.2987010000000001</v>
      </c>
      <c r="N27" s="22">
        <v>29.87013</v>
      </c>
      <c r="O27" s="22">
        <v>12.987012999999999</v>
      </c>
      <c r="P27" s="22">
        <v>51.948051999999997</v>
      </c>
      <c r="Q27" s="22">
        <v>1.2987010000000001</v>
      </c>
      <c r="R27" s="22">
        <v>14.285714</v>
      </c>
      <c r="S27" s="22">
        <v>12.987012999999999</v>
      </c>
    </row>
    <row r="28" spans="1:19" x14ac:dyDescent="0.2">
      <c r="A28" s="20" t="s">
        <v>348</v>
      </c>
      <c r="B28" s="21">
        <v>19</v>
      </c>
      <c r="C28" s="22">
        <v>15.789474</v>
      </c>
      <c r="D28" s="22">
        <v>42.105263000000001</v>
      </c>
      <c r="E28" s="22">
        <v>31.578946999999999</v>
      </c>
      <c r="F28" s="22">
        <v>5.2631579999999998</v>
      </c>
      <c r="G28" s="22">
        <v>21.052631999999999</v>
      </c>
      <c r="H28" s="22">
        <v>21.052631999999999</v>
      </c>
      <c r="I28" s="22">
        <v>26.315788999999999</v>
      </c>
      <c r="J28" s="22">
        <v>10.526316</v>
      </c>
      <c r="K28" s="22">
        <v>31.578946999999999</v>
      </c>
      <c r="L28" s="22">
        <v>15.789474</v>
      </c>
      <c r="M28" s="22">
        <v>5.2631579999999998</v>
      </c>
      <c r="N28" s="22">
        <v>15.789474</v>
      </c>
      <c r="O28" s="22">
        <v>5.2631579999999998</v>
      </c>
      <c r="P28" s="22">
        <v>68.421053000000001</v>
      </c>
      <c r="Q28" s="22">
        <v>5.2631579999999998</v>
      </c>
      <c r="R28" s="22">
        <v>15.789474</v>
      </c>
      <c r="S28" s="22">
        <v>5.2631579999999998</v>
      </c>
    </row>
    <row r="29" spans="1:19" x14ac:dyDescent="0.2">
      <c r="A29" s="20" t="s">
        <v>349</v>
      </c>
      <c r="B29" s="21">
        <v>4</v>
      </c>
      <c r="C29" s="22">
        <v>0</v>
      </c>
      <c r="D29" s="22">
        <v>100</v>
      </c>
      <c r="E29" s="22">
        <v>25</v>
      </c>
      <c r="F29" s="22">
        <v>0</v>
      </c>
      <c r="G29" s="22">
        <v>25</v>
      </c>
      <c r="H29" s="22">
        <v>50</v>
      </c>
      <c r="I29" s="22">
        <v>0</v>
      </c>
      <c r="J29" s="22">
        <v>0</v>
      </c>
      <c r="K29" s="22">
        <v>0</v>
      </c>
      <c r="L29" s="22">
        <v>25</v>
      </c>
      <c r="M29" s="22">
        <v>0</v>
      </c>
      <c r="N29" s="22">
        <v>0</v>
      </c>
      <c r="O29" s="22">
        <v>0</v>
      </c>
      <c r="P29" s="22">
        <v>75</v>
      </c>
      <c r="Q29" s="22">
        <v>0</v>
      </c>
      <c r="R29" s="22">
        <v>0</v>
      </c>
      <c r="S29" s="22">
        <v>0</v>
      </c>
    </row>
    <row r="30" spans="1:19" x14ac:dyDescent="0.2">
      <c r="A30" s="20" t="s">
        <v>350</v>
      </c>
      <c r="B30" s="21">
        <v>686</v>
      </c>
      <c r="C30" s="22">
        <v>21.428571000000002</v>
      </c>
      <c r="D30" s="22">
        <v>34.693877999999998</v>
      </c>
      <c r="E30" s="22">
        <v>30.320699999999999</v>
      </c>
      <c r="F30" s="22">
        <v>21.428571000000002</v>
      </c>
      <c r="G30" s="22">
        <v>30.466472</v>
      </c>
      <c r="H30" s="22">
        <v>18.950437000000001</v>
      </c>
      <c r="I30" s="22">
        <v>12.973761</v>
      </c>
      <c r="J30" s="22">
        <v>12.827988</v>
      </c>
      <c r="K30" s="22">
        <v>53.206997000000001</v>
      </c>
      <c r="L30" s="22">
        <v>33.965015000000001</v>
      </c>
      <c r="M30" s="22">
        <v>6.8513120000000001</v>
      </c>
      <c r="N30" s="22">
        <v>32.653061000000001</v>
      </c>
      <c r="O30" s="22">
        <v>17.930029000000001</v>
      </c>
      <c r="P30" s="22">
        <v>56.122449000000003</v>
      </c>
      <c r="Q30" s="22">
        <v>1.3119529999999999</v>
      </c>
      <c r="R30" s="22">
        <v>8.1632650000000009</v>
      </c>
      <c r="S30" s="22">
        <v>2.9154520000000002</v>
      </c>
    </row>
    <row r="31" spans="1:19" x14ac:dyDescent="0.2">
      <c r="A31" s="20" t="s">
        <v>351</v>
      </c>
      <c r="B31" s="21">
        <v>491</v>
      </c>
      <c r="C31" s="22">
        <v>16.700610999999999</v>
      </c>
      <c r="D31" s="22">
        <v>38.900204000000002</v>
      </c>
      <c r="E31" s="22">
        <v>29.124236</v>
      </c>
      <c r="F31" s="22">
        <v>18.940937000000002</v>
      </c>
      <c r="G31" s="22">
        <v>25.865580000000001</v>
      </c>
      <c r="H31" s="22">
        <v>20.977596999999999</v>
      </c>
      <c r="I31" s="22">
        <v>16.496945</v>
      </c>
      <c r="J31" s="22">
        <v>9.3686349999999994</v>
      </c>
      <c r="K31" s="22">
        <v>50.305498999999998</v>
      </c>
      <c r="L31" s="22">
        <v>28.309571999999999</v>
      </c>
      <c r="M31" s="22">
        <v>1.832994</v>
      </c>
      <c r="N31" s="22">
        <v>30.957229999999999</v>
      </c>
      <c r="O31" s="22">
        <v>19.959267000000001</v>
      </c>
      <c r="P31" s="22">
        <v>59.470467999999997</v>
      </c>
      <c r="Q31" s="22">
        <v>1.832994</v>
      </c>
      <c r="R31" s="22">
        <v>7.7393080000000003</v>
      </c>
      <c r="S31" s="22">
        <v>7.7393080000000003</v>
      </c>
    </row>
    <row r="32" spans="1:19" x14ac:dyDescent="0.2">
      <c r="A32" s="20" t="s">
        <v>352</v>
      </c>
      <c r="B32" s="21">
        <v>100</v>
      </c>
      <c r="C32" s="22">
        <v>17</v>
      </c>
      <c r="D32" s="22">
        <v>44</v>
      </c>
      <c r="E32" s="22">
        <v>28</v>
      </c>
      <c r="F32" s="22">
        <v>8</v>
      </c>
      <c r="G32" s="22">
        <v>26</v>
      </c>
      <c r="H32" s="22">
        <v>17</v>
      </c>
      <c r="I32" s="22">
        <v>14</v>
      </c>
      <c r="J32" s="22">
        <v>5</v>
      </c>
      <c r="K32" s="22">
        <v>40</v>
      </c>
      <c r="L32" s="22">
        <v>26</v>
      </c>
      <c r="M32" s="22">
        <v>2</v>
      </c>
      <c r="N32" s="22">
        <v>26</v>
      </c>
      <c r="O32" s="22">
        <v>11</v>
      </c>
      <c r="P32" s="22">
        <v>56</v>
      </c>
      <c r="Q32" s="22">
        <v>2</v>
      </c>
      <c r="R32" s="22">
        <v>14</v>
      </c>
      <c r="S32" s="22">
        <v>11</v>
      </c>
    </row>
    <row r="33" spans="1:19" x14ac:dyDescent="0.2">
      <c r="A33" s="20" t="s">
        <v>353</v>
      </c>
      <c r="B33" s="21">
        <v>591</v>
      </c>
      <c r="C33" s="22">
        <v>16.751269000000001</v>
      </c>
      <c r="D33" s="22">
        <v>39.763112999999997</v>
      </c>
      <c r="E33" s="22">
        <v>28.934010000000001</v>
      </c>
      <c r="F33" s="22">
        <v>17.089679</v>
      </c>
      <c r="G33" s="22">
        <v>25.888324999999998</v>
      </c>
      <c r="H33" s="22">
        <v>20.304569000000001</v>
      </c>
      <c r="I33" s="22">
        <v>16.074449999999999</v>
      </c>
      <c r="J33" s="22">
        <v>8.6294419999999992</v>
      </c>
      <c r="K33" s="22">
        <v>48.56176</v>
      </c>
      <c r="L33" s="22">
        <v>27.918782</v>
      </c>
      <c r="M33" s="22">
        <v>1.8612519999999999</v>
      </c>
      <c r="N33" s="22">
        <v>30.118442999999999</v>
      </c>
      <c r="O33" s="22">
        <v>18.443315999999999</v>
      </c>
      <c r="P33" s="22">
        <v>58.883248999999999</v>
      </c>
      <c r="Q33" s="22">
        <v>1.8612519999999999</v>
      </c>
      <c r="R33" s="22">
        <v>8.7986459999999997</v>
      </c>
      <c r="S33" s="22">
        <v>8.2910319999999995</v>
      </c>
    </row>
    <row r="34" spans="1:19" x14ac:dyDescent="0.2">
      <c r="A34" s="9" t="s">
        <v>355</v>
      </c>
      <c r="B34" s="10">
        <v>312</v>
      </c>
      <c r="C34" s="13">
        <v>19.551282</v>
      </c>
      <c r="D34" s="13">
        <v>44.871794999999999</v>
      </c>
      <c r="E34" s="13">
        <v>40.064103000000003</v>
      </c>
      <c r="F34" s="13">
        <v>21.474359</v>
      </c>
      <c r="G34" s="13">
        <v>30.128205000000001</v>
      </c>
      <c r="H34" s="13">
        <v>21.153846000000001</v>
      </c>
      <c r="I34" s="13">
        <v>23.076923000000001</v>
      </c>
      <c r="J34" s="13">
        <v>14.423076999999999</v>
      </c>
      <c r="K34" s="13">
        <v>65.384614999999997</v>
      </c>
      <c r="L34" s="13">
        <v>35.576923000000001</v>
      </c>
      <c r="M34" s="13">
        <v>8.3333329999999997</v>
      </c>
      <c r="N34" s="13">
        <v>33.012821000000002</v>
      </c>
      <c r="O34" s="13">
        <v>18.269231000000001</v>
      </c>
      <c r="P34" s="13">
        <v>67.948718</v>
      </c>
      <c r="Q34" s="13">
        <v>2.5641029999999998</v>
      </c>
      <c r="R34" s="13">
        <v>4.8076920000000003</v>
      </c>
      <c r="S34" s="13">
        <v>0.64102599999999998</v>
      </c>
    </row>
    <row r="35" spans="1:19" x14ac:dyDescent="0.2">
      <c r="A35" s="20" t="s">
        <v>344</v>
      </c>
      <c r="B35" s="21">
        <v>367</v>
      </c>
      <c r="C35" s="22">
        <v>18.256131</v>
      </c>
      <c r="D35" s="22">
        <v>46.321525999999999</v>
      </c>
      <c r="E35" s="22">
        <v>35.149864000000001</v>
      </c>
      <c r="F35" s="22">
        <v>19.073568999999999</v>
      </c>
      <c r="G35" s="22">
        <v>28.337875</v>
      </c>
      <c r="H35" s="22">
        <v>19.346049000000001</v>
      </c>
      <c r="I35" s="22">
        <v>23.160762999999999</v>
      </c>
      <c r="J35" s="22">
        <v>10.081744</v>
      </c>
      <c r="K35" s="22">
        <v>60.490462999999998</v>
      </c>
      <c r="L35" s="22">
        <v>34.877383999999999</v>
      </c>
      <c r="M35" s="22">
        <v>6.2670300000000001</v>
      </c>
      <c r="N35" s="22">
        <v>32.152588999999999</v>
      </c>
      <c r="O35" s="22">
        <v>17.438692</v>
      </c>
      <c r="P35" s="22">
        <v>67.847410999999994</v>
      </c>
      <c r="Q35" s="22">
        <v>0.54495899999999997</v>
      </c>
      <c r="R35" s="22">
        <v>7.0844690000000003</v>
      </c>
      <c r="S35" s="22">
        <v>2.724796</v>
      </c>
    </row>
    <row r="36" spans="1:19" x14ac:dyDescent="0.2">
      <c r="A36" s="20" t="s">
        <v>345</v>
      </c>
      <c r="B36" s="21">
        <v>302</v>
      </c>
      <c r="C36" s="22">
        <v>14.569535999999999</v>
      </c>
      <c r="D36" s="22">
        <v>44.370860999999998</v>
      </c>
      <c r="E36" s="22">
        <v>32.781457000000003</v>
      </c>
      <c r="F36" s="22">
        <v>14.569535999999999</v>
      </c>
      <c r="G36" s="22">
        <v>20.860927</v>
      </c>
      <c r="H36" s="22">
        <v>21.192053000000001</v>
      </c>
      <c r="I36" s="22">
        <v>27.152318000000001</v>
      </c>
      <c r="J36" s="22">
        <v>9.2715230000000002</v>
      </c>
      <c r="K36" s="22">
        <v>56.291390999999997</v>
      </c>
      <c r="L36" s="22">
        <v>35.099338000000003</v>
      </c>
      <c r="M36" s="22">
        <v>3.311258</v>
      </c>
      <c r="N36" s="22">
        <v>27.81457</v>
      </c>
      <c r="O36" s="22">
        <v>15.231788</v>
      </c>
      <c r="P36" s="22">
        <v>63.907285000000002</v>
      </c>
      <c r="Q36" s="22">
        <v>1.324503</v>
      </c>
      <c r="R36" s="22">
        <v>5.9602649999999997</v>
      </c>
      <c r="S36" s="22">
        <v>6.6225170000000002</v>
      </c>
    </row>
    <row r="37" spans="1:19" x14ac:dyDescent="0.2">
      <c r="A37" s="20" t="s">
        <v>346</v>
      </c>
      <c r="B37" s="21">
        <v>233</v>
      </c>
      <c r="C37" s="22">
        <v>19.742488999999999</v>
      </c>
      <c r="D37" s="22">
        <v>41.630901000000001</v>
      </c>
      <c r="E37" s="22">
        <v>36.051501999999999</v>
      </c>
      <c r="F37" s="22">
        <v>17.596567</v>
      </c>
      <c r="G37" s="22">
        <v>26.609442000000001</v>
      </c>
      <c r="H37" s="22">
        <v>24.034334999999999</v>
      </c>
      <c r="I37" s="22">
        <v>27.467811000000001</v>
      </c>
      <c r="J37" s="22">
        <v>6.4377680000000002</v>
      </c>
      <c r="K37" s="22">
        <v>49.356223</v>
      </c>
      <c r="L37" s="22">
        <v>34.763947999999999</v>
      </c>
      <c r="M37" s="22">
        <v>1.2875540000000001</v>
      </c>
      <c r="N37" s="22">
        <v>27.896996000000001</v>
      </c>
      <c r="O37" s="22">
        <v>19.313305</v>
      </c>
      <c r="P37" s="22">
        <v>61.802574999999997</v>
      </c>
      <c r="Q37" s="22">
        <v>1.7167380000000001</v>
      </c>
      <c r="R37" s="22">
        <v>6.4377680000000002</v>
      </c>
      <c r="S37" s="22">
        <v>7.7253220000000002</v>
      </c>
    </row>
    <row r="38" spans="1:19" x14ac:dyDescent="0.2">
      <c r="A38" s="20" t="s">
        <v>347</v>
      </c>
      <c r="B38" s="21">
        <v>140</v>
      </c>
      <c r="C38" s="22">
        <v>15</v>
      </c>
      <c r="D38" s="22">
        <v>47.142856999999999</v>
      </c>
      <c r="E38" s="22">
        <v>32.142856999999999</v>
      </c>
      <c r="F38" s="22">
        <v>15</v>
      </c>
      <c r="G38" s="22">
        <v>27.142856999999999</v>
      </c>
      <c r="H38" s="22">
        <v>25.714286000000001</v>
      </c>
      <c r="I38" s="22">
        <v>25</v>
      </c>
      <c r="J38" s="22">
        <v>8.5714290000000002</v>
      </c>
      <c r="K38" s="22">
        <v>47.857143000000001</v>
      </c>
      <c r="L38" s="22">
        <v>35.714286000000001</v>
      </c>
      <c r="M38" s="22">
        <v>1.428571</v>
      </c>
      <c r="N38" s="22">
        <v>29.285713999999999</v>
      </c>
      <c r="O38" s="22">
        <v>11.428571</v>
      </c>
      <c r="P38" s="22">
        <v>58.571429000000002</v>
      </c>
      <c r="Q38" s="22">
        <v>2.8571430000000002</v>
      </c>
      <c r="R38" s="22">
        <v>5.7142860000000004</v>
      </c>
      <c r="S38" s="22">
        <v>8.5714290000000002</v>
      </c>
    </row>
    <row r="39" spans="1:19" x14ac:dyDescent="0.2">
      <c r="A39" s="20" t="s">
        <v>348</v>
      </c>
      <c r="B39" s="21">
        <v>37</v>
      </c>
      <c r="C39" s="22">
        <v>16.216215999999999</v>
      </c>
      <c r="D39" s="22">
        <v>51.351351000000001</v>
      </c>
      <c r="E39" s="22">
        <v>35.135134999999998</v>
      </c>
      <c r="F39" s="22">
        <v>10.810810999999999</v>
      </c>
      <c r="G39" s="22">
        <v>13.513514000000001</v>
      </c>
      <c r="H39" s="22">
        <v>18.918918999999999</v>
      </c>
      <c r="I39" s="22">
        <v>27.027027</v>
      </c>
      <c r="J39" s="22">
        <v>8.1081079999999996</v>
      </c>
      <c r="K39" s="22">
        <v>37.837837999999998</v>
      </c>
      <c r="L39" s="22">
        <v>35.135134999999998</v>
      </c>
      <c r="M39" s="22">
        <v>0</v>
      </c>
      <c r="N39" s="22">
        <v>29.72973</v>
      </c>
      <c r="O39" s="22">
        <v>5.405405</v>
      </c>
      <c r="P39" s="22">
        <v>67.567567999999994</v>
      </c>
      <c r="Q39" s="22">
        <v>0</v>
      </c>
      <c r="R39" s="22">
        <v>8.1081079999999996</v>
      </c>
      <c r="S39" s="22">
        <v>5.405405</v>
      </c>
    </row>
    <row r="40" spans="1:19" x14ac:dyDescent="0.2">
      <c r="A40" s="20" t="s">
        <v>349</v>
      </c>
      <c r="B40" s="21">
        <v>9</v>
      </c>
      <c r="C40" s="22">
        <v>22.222221999999999</v>
      </c>
      <c r="D40" s="22">
        <v>88.888889000000006</v>
      </c>
      <c r="E40" s="22">
        <v>22.222221999999999</v>
      </c>
      <c r="F40" s="22">
        <v>44.444443999999997</v>
      </c>
      <c r="G40" s="22">
        <v>22.222221999999999</v>
      </c>
      <c r="H40" s="22">
        <v>33.333333000000003</v>
      </c>
      <c r="I40" s="22">
        <v>11.111110999999999</v>
      </c>
      <c r="J40" s="22">
        <v>0</v>
      </c>
      <c r="K40" s="22">
        <v>33.333333000000003</v>
      </c>
      <c r="L40" s="22">
        <v>55.555556000000003</v>
      </c>
      <c r="M40" s="22">
        <v>0</v>
      </c>
      <c r="N40" s="22">
        <v>22.222221999999999</v>
      </c>
      <c r="O40" s="22">
        <v>11.111110999999999</v>
      </c>
      <c r="P40" s="22">
        <v>55.555556000000003</v>
      </c>
      <c r="Q40" s="22">
        <v>0</v>
      </c>
      <c r="R40" s="22">
        <v>11.111110999999999</v>
      </c>
      <c r="S40" s="22">
        <v>0</v>
      </c>
    </row>
    <row r="41" spans="1:19" x14ac:dyDescent="0.2">
      <c r="A41" s="20" t="s">
        <v>350</v>
      </c>
      <c r="B41" s="21">
        <v>679</v>
      </c>
      <c r="C41" s="22">
        <v>18.851251999999999</v>
      </c>
      <c r="D41" s="22">
        <v>45.655375999999997</v>
      </c>
      <c r="E41" s="22">
        <v>37.407952999999999</v>
      </c>
      <c r="F41" s="22">
        <v>20.176729999999999</v>
      </c>
      <c r="G41" s="22">
        <v>29.160530000000001</v>
      </c>
      <c r="H41" s="22">
        <v>20.176729999999999</v>
      </c>
      <c r="I41" s="22">
        <v>23.122239</v>
      </c>
      <c r="J41" s="22">
        <v>12.076582999999999</v>
      </c>
      <c r="K41" s="22">
        <v>62.739322999999999</v>
      </c>
      <c r="L41" s="22">
        <v>35.198822</v>
      </c>
      <c r="M41" s="22">
        <v>7.2164950000000001</v>
      </c>
      <c r="N41" s="22">
        <v>32.547865000000002</v>
      </c>
      <c r="O41" s="22">
        <v>17.820323999999999</v>
      </c>
      <c r="P41" s="22">
        <v>67.893962000000002</v>
      </c>
      <c r="Q41" s="22">
        <v>1.4727539999999999</v>
      </c>
      <c r="R41" s="22">
        <v>6.0382920000000002</v>
      </c>
      <c r="S41" s="22">
        <v>1.7673049999999999</v>
      </c>
    </row>
    <row r="42" spans="1:19" x14ac:dyDescent="0.2">
      <c r="A42" s="20" t="s">
        <v>351</v>
      </c>
      <c r="B42" s="21">
        <v>535</v>
      </c>
      <c r="C42" s="22">
        <v>16.822430000000001</v>
      </c>
      <c r="D42" s="22">
        <v>43.177570000000003</v>
      </c>
      <c r="E42" s="22">
        <v>34.205607000000001</v>
      </c>
      <c r="F42" s="22">
        <v>15.88785</v>
      </c>
      <c r="G42" s="22">
        <v>23.364485999999999</v>
      </c>
      <c r="H42" s="22">
        <v>22.429907</v>
      </c>
      <c r="I42" s="22">
        <v>27.289719999999999</v>
      </c>
      <c r="J42" s="22">
        <v>8.0373830000000002</v>
      </c>
      <c r="K42" s="22">
        <v>53.271028000000001</v>
      </c>
      <c r="L42" s="22">
        <v>34.953271000000001</v>
      </c>
      <c r="M42" s="22">
        <v>2.429907</v>
      </c>
      <c r="N42" s="22">
        <v>27.850466999999998</v>
      </c>
      <c r="O42" s="22">
        <v>17.009346000000001</v>
      </c>
      <c r="P42" s="22">
        <v>62.990653999999999</v>
      </c>
      <c r="Q42" s="22">
        <v>1.4953270000000001</v>
      </c>
      <c r="R42" s="22">
        <v>6.1682240000000004</v>
      </c>
      <c r="S42" s="22">
        <v>7.1028039999999999</v>
      </c>
    </row>
    <row r="43" spans="1:19" x14ac:dyDescent="0.2">
      <c r="A43" s="20" t="s">
        <v>352</v>
      </c>
      <c r="B43" s="21">
        <v>186</v>
      </c>
      <c r="C43" s="22">
        <v>15.591398</v>
      </c>
      <c r="D43" s="22">
        <v>50</v>
      </c>
      <c r="E43" s="22">
        <v>32.258065000000002</v>
      </c>
      <c r="F43" s="22">
        <v>15.591398</v>
      </c>
      <c r="G43" s="22">
        <v>24.193548</v>
      </c>
      <c r="H43" s="22">
        <v>24.731183000000001</v>
      </c>
      <c r="I43" s="22">
        <v>24.731183000000001</v>
      </c>
      <c r="J43" s="22">
        <v>8.0645159999999994</v>
      </c>
      <c r="K43" s="22">
        <v>45.161290000000001</v>
      </c>
      <c r="L43" s="22">
        <v>36.559139999999999</v>
      </c>
      <c r="M43" s="22">
        <v>1.075269</v>
      </c>
      <c r="N43" s="22">
        <v>29.032257999999999</v>
      </c>
      <c r="O43" s="22">
        <v>10.215054</v>
      </c>
      <c r="P43" s="22">
        <v>60.215054000000002</v>
      </c>
      <c r="Q43" s="22">
        <v>2.1505380000000001</v>
      </c>
      <c r="R43" s="22">
        <v>6.451613</v>
      </c>
      <c r="S43" s="22">
        <v>7.5268819999999996</v>
      </c>
    </row>
    <row r="44" spans="1:19" x14ac:dyDescent="0.2">
      <c r="A44" s="20" t="s">
        <v>353</v>
      </c>
      <c r="B44" s="21">
        <v>721</v>
      </c>
      <c r="C44" s="22">
        <v>16.504854000000002</v>
      </c>
      <c r="D44" s="22">
        <v>44.937587000000001</v>
      </c>
      <c r="E44" s="22">
        <v>33.703189999999999</v>
      </c>
      <c r="F44" s="22">
        <v>15.811373</v>
      </c>
      <c r="G44" s="22">
        <v>23.578363</v>
      </c>
      <c r="H44" s="22">
        <v>23.023578000000001</v>
      </c>
      <c r="I44" s="22">
        <v>26.629681000000001</v>
      </c>
      <c r="J44" s="22">
        <v>8.0443829999999998</v>
      </c>
      <c r="K44" s="22">
        <v>51.178918000000003</v>
      </c>
      <c r="L44" s="22">
        <v>35.367545</v>
      </c>
      <c r="M44" s="22">
        <v>2.080444</v>
      </c>
      <c r="N44" s="22">
        <v>28.155339999999999</v>
      </c>
      <c r="O44" s="22">
        <v>15.256588000000001</v>
      </c>
      <c r="P44" s="22">
        <v>62.274619000000001</v>
      </c>
      <c r="Q44" s="22">
        <v>1.664355</v>
      </c>
      <c r="R44" s="22">
        <v>6.2413309999999997</v>
      </c>
      <c r="S44" s="22">
        <v>7.212205</v>
      </c>
    </row>
    <row r="45" spans="1:19" x14ac:dyDescent="0.2">
      <c r="A45" s="9" t="s">
        <v>356</v>
      </c>
      <c r="B45" s="9"/>
      <c r="C45" s="9"/>
      <c r="D45" s="9"/>
      <c r="E45" s="9"/>
      <c r="F45" s="9"/>
      <c r="G45" s="9"/>
      <c r="H45" s="9"/>
      <c r="I45" s="9"/>
      <c r="J45" s="9"/>
      <c r="K45" s="9"/>
      <c r="L45" s="9"/>
      <c r="M45" s="9"/>
      <c r="N45" s="9"/>
      <c r="O45" s="9"/>
      <c r="P45" s="9"/>
      <c r="Q45" s="9"/>
      <c r="R45" s="9"/>
      <c r="S45" s="9"/>
    </row>
    <row r="46" spans="1:19" x14ac:dyDescent="0.2">
      <c r="A46" s="20" t="s">
        <v>357</v>
      </c>
      <c r="B46" s="21">
        <v>138</v>
      </c>
      <c r="C46" s="22">
        <v>15.942029</v>
      </c>
      <c r="D46" s="22">
        <v>28.985506999999998</v>
      </c>
      <c r="E46" s="22">
        <v>21.739129999999999</v>
      </c>
      <c r="F46" s="22">
        <v>12.318841000000001</v>
      </c>
      <c r="G46" s="22">
        <v>28.260870000000001</v>
      </c>
      <c r="H46" s="22">
        <v>2.1739130000000002</v>
      </c>
      <c r="I46" s="22">
        <v>13.043478</v>
      </c>
      <c r="J46" s="22">
        <v>9.4202899999999996</v>
      </c>
      <c r="K46" s="22">
        <v>55.072463999999997</v>
      </c>
      <c r="L46" s="22">
        <v>30.434782999999999</v>
      </c>
      <c r="M46" s="22">
        <v>5.7971009999999996</v>
      </c>
      <c r="N46" s="22">
        <v>28.260870000000001</v>
      </c>
      <c r="O46" s="22">
        <v>10.144928</v>
      </c>
      <c r="P46" s="22">
        <v>52.898550999999998</v>
      </c>
      <c r="Q46" s="22">
        <v>3.6231879999999999</v>
      </c>
      <c r="R46" s="22">
        <v>13.768115999999999</v>
      </c>
      <c r="S46" s="22">
        <v>4.3478260000000004</v>
      </c>
    </row>
    <row r="47" spans="1:19" x14ac:dyDescent="0.2">
      <c r="A47" s="20" t="s">
        <v>328</v>
      </c>
      <c r="B47" s="21">
        <v>1747</v>
      </c>
      <c r="C47" s="22">
        <v>20.206067999999998</v>
      </c>
      <c r="D47" s="22">
        <v>44.018317000000003</v>
      </c>
      <c r="E47" s="22">
        <v>34.802518999999997</v>
      </c>
      <c r="F47" s="22">
        <v>20.091586</v>
      </c>
      <c r="G47" s="22">
        <v>28.620491999999999</v>
      </c>
      <c r="H47" s="22">
        <v>22.781911999999998</v>
      </c>
      <c r="I47" s="22">
        <v>20.148827000000001</v>
      </c>
      <c r="J47" s="22">
        <v>10.990269</v>
      </c>
      <c r="K47" s="22">
        <v>57.126503</v>
      </c>
      <c r="L47" s="22">
        <v>35.603892000000002</v>
      </c>
      <c r="M47" s="22">
        <v>4.5792789999999997</v>
      </c>
      <c r="N47" s="22">
        <v>33.085289000000003</v>
      </c>
      <c r="O47" s="22">
        <v>19.519176000000002</v>
      </c>
      <c r="P47" s="22">
        <v>65.197480999999996</v>
      </c>
      <c r="Q47" s="22">
        <v>1.2593019999999999</v>
      </c>
      <c r="R47" s="22">
        <v>5.5523759999999998</v>
      </c>
      <c r="S47" s="22">
        <v>4.006869</v>
      </c>
    </row>
    <row r="48" spans="1:19" x14ac:dyDescent="0.2">
      <c r="A48" s="20" t="s">
        <v>329</v>
      </c>
      <c r="B48" s="21">
        <v>191</v>
      </c>
      <c r="C48" s="22">
        <v>17.801047000000001</v>
      </c>
      <c r="D48" s="22">
        <v>28.272251000000001</v>
      </c>
      <c r="E48" s="22">
        <v>27.748691000000001</v>
      </c>
      <c r="F48" s="22">
        <v>16.753927000000001</v>
      </c>
      <c r="G48" s="22">
        <v>26.17801</v>
      </c>
      <c r="H48" s="22">
        <v>13.089005</v>
      </c>
      <c r="I48" s="22">
        <v>17.277487000000001</v>
      </c>
      <c r="J48" s="22">
        <v>12.565445</v>
      </c>
      <c r="K48" s="22">
        <v>49.738219999999998</v>
      </c>
      <c r="L48" s="22">
        <v>25.130890000000001</v>
      </c>
      <c r="M48" s="22">
        <v>8.9005240000000008</v>
      </c>
      <c r="N48" s="22">
        <v>24.607330000000001</v>
      </c>
      <c r="O48" s="22">
        <v>13.089005</v>
      </c>
      <c r="P48" s="22">
        <v>46.596859000000002</v>
      </c>
      <c r="Q48" s="22">
        <v>2.0942409999999998</v>
      </c>
      <c r="R48" s="22">
        <v>15.183246</v>
      </c>
      <c r="S48" s="22">
        <v>5.7591619999999999</v>
      </c>
    </row>
    <row r="49" spans="1:19" x14ac:dyDescent="0.2">
      <c r="A49" s="20" t="s">
        <v>330</v>
      </c>
      <c r="B49" s="21">
        <v>544</v>
      </c>
      <c r="C49" s="22">
        <v>13.419117999999999</v>
      </c>
      <c r="D49" s="22">
        <v>40.073529000000001</v>
      </c>
      <c r="E49" s="22">
        <v>31.433824000000001</v>
      </c>
      <c r="F49" s="22">
        <v>15.625</v>
      </c>
      <c r="G49" s="22">
        <v>23.713235000000001</v>
      </c>
      <c r="H49" s="22">
        <v>21.507352999999998</v>
      </c>
      <c r="I49" s="22">
        <v>22.426470999999999</v>
      </c>
      <c r="J49" s="22">
        <v>7.9044119999999998</v>
      </c>
      <c r="K49" s="22">
        <v>47.426470999999999</v>
      </c>
      <c r="L49" s="22">
        <v>30.698529000000001</v>
      </c>
      <c r="M49" s="22">
        <v>2.5735290000000002</v>
      </c>
      <c r="N49" s="22">
        <v>27.022058999999999</v>
      </c>
      <c r="O49" s="22">
        <v>13.970587999999999</v>
      </c>
      <c r="P49" s="22">
        <v>58.272058999999999</v>
      </c>
      <c r="Q49" s="22">
        <v>2.0220590000000001</v>
      </c>
      <c r="R49" s="22">
        <v>7.5367649999999999</v>
      </c>
      <c r="S49" s="22">
        <v>6.9852939999999997</v>
      </c>
    </row>
    <row r="50" spans="1:19" x14ac:dyDescent="0.2">
      <c r="A50" s="20" t="s">
        <v>358</v>
      </c>
      <c r="B50" s="21">
        <v>57</v>
      </c>
      <c r="C50" s="22">
        <v>19.298245999999999</v>
      </c>
      <c r="D50" s="22">
        <v>45.614035000000001</v>
      </c>
      <c r="E50" s="22">
        <v>24.561404</v>
      </c>
      <c r="F50" s="22">
        <v>24.561404</v>
      </c>
      <c r="G50" s="22">
        <v>21.052631999999999</v>
      </c>
      <c r="H50" s="22">
        <v>17.543859999999999</v>
      </c>
      <c r="I50" s="22">
        <v>14.035088</v>
      </c>
      <c r="J50" s="22">
        <v>12.280702</v>
      </c>
      <c r="K50" s="22">
        <v>35.087719</v>
      </c>
      <c r="L50" s="22">
        <v>22.807017999999999</v>
      </c>
      <c r="M50" s="22">
        <v>5.2631579999999998</v>
      </c>
      <c r="N50" s="22">
        <v>26.315788999999999</v>
      </c>
      <c r="O50" s="22">
        <v>12.280702</v>
      </c>
      <c r="P50" s="22">
        <v>43.859648999999997</v>
      </c>
      <c r="Q50" s="22">
        <v>0</v>
      </c>
      <c r="R50" s="22">
        <v>14.035088</v>
      </c>
      <c r="S50" s="22">
        <v>14.035088</v>
      </c>
    </row>
    <row r="51" spans="1:19" x14ac:dyDescent="0.2">
      <c r="A51" s="9" t="s">
        <v>359</v>
      </c>
      <c r="B51" s="10">
        <v>89</v>
      </c>
      <c r="C51" s="13">
        <v>13.483146</v>
      </c>
      <c r="D51" s="13">
        <v>24.719100999999998</v>
      </c>
      <c r="E51" s="13">
        <v>19.101123999999999</v>
      </c>
      <c r="F51" s="13">
        <v>13.483146</v>
      </c>
      <c r="G51" s="13">
        <v>29.213483</v>
      </c>
      <c r="H51" s="13">
        <v>1.123596</v>
      </c>
      <c r="I51" s="13">
        <v>5.6179779999999999</v>
      </c>
      <c r="J51" s="13">
        <v>5.6179779999999999</v>
      </c>
      <c r="K51" s="13">
        <v>50.561798000000003</v>
      </c>
      <c r="L51" s="13">
        <v>29.213483</v>
      </c>
      <c r="M51" s="13">
        <v>4.4943819999999999</v>
      </c>
      <c r="N51" s="13">
        <v>26.966291999999999</v>
      </c>
      <c r="O51" s="13">
        <v>7.8651689999999999</v>
      </c>
      <c r="P51" s="13">
        <v>47.191011000000003</v>
      </c>
      <c r="Q51" s="13">
        <v>3.370787</v>
      </c>
      <c r="R51" s="13">
        <v>13.483146</v>
      </c>
      <c r="S51" s="13">
        <v>6.7415729999999998</v>
      </c>
    </row>
    <row r="52" spans="1:19" x14ac:dyDescent="0.2">
      <c r="A52" s="20" t="s">
        <v>331</v>
      </c>
      <c r="B52" s="21">
        <v>977</v>
      </c>
      <c r="C52" s="22">
        <v>20.777892000000001</v>
      </c>
      <c r="D52" s="22">
        <v>39.303992000000001</v>
      </c>
      <c r="E52" s="22">
        <v>31.627431000000001</v>
      </c>
      <c r="F52" s="22">
        <v>21.289662</v>
      </c>
      <c r="G52" s="22">
        <v>29.887409999999999</v>
      </c>
      <c r="H52" s="22">
        <v>22.415558000000001</v>
      </c>
      <c r="I52" s="22">
        <v>15.762537999999999</v>
      </c>
      <c r="J52" s="22">
        <v>12.077788999999999</v>
      </c>
      <c r="K52" s="22">
        <v>53.735925999999999</v>
      </c>
      <c r="L52" s="22">
        <v>33.162742999999999</v>
      </c>
      <c r="M52" s="22">
        <v>4.9129990000000001</v>
      </c>
      <c r="N52" s="22">
        <v>33.060389000000001</v>
      </c>
      <c r="O52" s="22">
        <v>20.163767</v>
      </c>
      <c r="P52" s="22">
        <v>61.514840999999997</v>
      </c>
      <c r="Q52" s="22">
        <v>1.3306039999999999</v>
      </c>
      <c r="R52" s="22">
        <v>6.1412490000000002</v>
      </c>
      <c r="S52" s="22">
        <v>4.6059369999999999</v>
      </c>
    </row>
    <row r="53" spans="1:19" x14ac:dyDescent="0.2">
      <c r="A53" s="20" t="s">
        <v>332</v>
      </c>
      <c r="B53" s="21">
        <v>73</v>
      </c>
      <c r="C53" s="22">
        <v>20.547944999999999</v>
      </c>
      <c r="D53" s="22">
        <v>19.178082</v>
      </c>
      <c r="E53" s="22">
        <v>23.287671</v>
      </c>
      <c r="F53" s="22">
        <v>16.438355999999999</v>
      </c>
      <c r="G53" s="22">
        <v>21.917808000000001</v>
      </c>
      <c r="H53" s="22">
        <v>4.1095889999999997</v>
      </c>
      <c r="I53" s="22">
        <v>6.8493149999999998</v>
      </c>
      <c r="J53" s="22">
        <v>6.8493149999999998</v>
      </c>
      <c r="K53" s="22">
        <v>36.986300999999997</v>
      </c>
      <c r="L53" s="22">
        <v>20.547944999999999</v>
      </c>
      <c r="M53" s="22">
        <v>2.7397260000000001</v>
      </c>
      <c r="N53" s="22">
        <v>30.136986</v>
      </c>
      <c r="O53" s="22">
        <v>17.808219000000001</v>
      </c>
      <c r="P53" s="22">
        <v>31.506848999999999</v>
      </c>
      <c r="Q53" s="22">
        <v>2.7397260000000001</v>
      </c>
      <c r="R53" s="22">
        <v>27.397259999999999</v>
      </c>
      <c r="S53" s="22">
        <v>8.2191779999999994</v>
      </c>
    </row>
    <row r="54" spans="1:19" x14ac:dyDescent="0.2">
      <c r="A54" s="20" t="s">
        <v>333</v>
      </c>
      <c r="B54" s="21">
        <v>108</v>
      </c>
      <c r="C54" s="22">
        <v>10.185185000000001</v>
      </c>
      <c r="D54" s="22">
        <v>36.111111000000001</v>
      </c>
      <c r="E54" s="22">
        <v>28.703703999999998</v>
      </c>
      <c r="F54" s="22">
        <v>12.037037</v>
      </c>
      <c r="G54" s="22">
        <v>20.370370000000001</v>
      </c>
      <c r="H54" s="22">
        <v>21.296296000000002</v>
      </c>
      <c r="I54" s="22">
        <v>15.740741</v>
      </c>
      <c r="J54" s="22">
        <v>7.4074070000000001</v>
      </c>
      <c r="K54" s="22">
        <v>40.740741</v>
      </c>
      <c r="L54" s="22">
        <v>25.925926</v>
      </c>
      <c r="M54" s="22">
        <v>1.8518520000000001</v>
      </c>
      <c r="N54" s="22">
        <v>25</v>
      </c>
      <c r="O54" s="22">
        <v>10.185185000000001</v>
      </c>
      <c r="P54" s="22">
        <v>51.851852000000001</v>
      </c>
      <c r="Q54" s="22">
        <v>1.8518520000000001</v>
      </c>
      <c r="R54" s="22">
        <v>12.962963</v>
      </c>
      <c r="S54" s="22">
        <v>5.5555560000000002</v>
      </c>
    </row>
    <row r="55" spans="1:19" x14ac:dyDescent="0.2">
      <c r="A55" s="20" t="s">
        <v>358</v>
      </c>
      <c r="B55" s="21">
        <v>30</v>
      </c>
      <c r="C55" s="22">
        <v>16.666667</v>
      </c>
      <c r="D55" s="22">
        <v>46.666666999999997</v>
      </c>
      <c r="E55" s="22">
        <v>16.666667</v>
      </c>
      <c r="F55" s="22">
        <v>10</v>
      </c>
      <c r="G55" s="22">
        <v>20</v>
      </c>
      <c r="H55" s="22">
        <v>13.333333</v>
      </c>
      <c r="I55" s="22">
        <v>10</v>
      </c>
      <c r="J55" s="22">
        <v>10</v>
      </c>
      <c r="K55" s="22">
        <v>36.666666999999997</v>
      </c>
      <c r="L55" s="22">
        <v>16.666667</v>
      </c>
      <c r="M55" s="22">
        <v>6.6666670000000003</v>
      </c>
      <c r="N55" s="22">
        <v>20</v>
      </c>
      <c r="O55" s="22">
        <v>13.333333</v>
      </c>
      <c r="P55" s="22">
        <v>36.666666999999997</v>
      </c>
      <c r="Q55" s="22">
        <v>0</v>
      </c>
      <c r="R55" s="22">
        <v>6.6666670000000003</v>
      </c>
      <c r="S55" s="22">
        <v>20</v>
      </c>
    </row>
    <row r="56" spans="1:19" x14ac:dyDescent="0.2">
      <c r="A56" s="9" t="s">
        <v>360</v>
      </c>
      <c r="B56" s="10">
        <v>49</v>
      </c>
      <c r="C56" s="13">
        <v>20.408162999999998</v>
      </c>
      <c r="D56" s="13">
        <v>36.734693999999998</v>
      </c>
      <c r="E56" s="13">
        <v>26.530612000000001</v>
      </c>
      <c r="F56" s="13">
        <v>10.204082</v>
      </c>
      <c r="G56" s="13">
        <v>26.530612000000001</v>
      </c>
      <c r="H56" s="13">
        <v>4.0816330000000001</v>
      </c>
      <c r="I56" s="13">
        <v>26.530612000000001</v>
      </c>
      <c r="J56" s="13">
        <v>16.326530999999999</v>
      </c>
      <c r="K56" s="13">
        <v>63.265306000000002</v>
      </c>
      <c r="L56" s="13">
        <v>32.653061000000001</v>
      </c>
      <c r="M56" s="13">
        <v>8.1632650000000009</v>
      </c>
      <c r="N56" s="13">
        <v>30.612245000000001</v>
      </c>
      <c r="O56" s="13">
        <v>14.285714</v>
      </c>
      <c r="P56" s="13">
        <v>63.265306000000002</v>
      </c>
      <c r="Q56" s="13">
        <v>4.0816330000000001</v>
      </c>
      <c r="R56" s="13">
        <v>14.285714</v>
      </c>
      <c r="S56" s="13">
        <v>0</v>
      </c>
    </row>
    <row r="57" spans="1:19" x14ac:dyDescent="0.2">
      <c r="A57" s="20" t="s">
        <v>331</v>
      </c>
      <c r="B57" s="21">
        <v>770</v>
      </c>
      <c r="C57" s="22">
        <v>19.480519000000001</v>
      </c>
      <c r="D57" s="22">
        <v>50</v>
      </c>
      <c r="E57" s="22">
        <v>38.831169000000003</v>
      </c>
      <c r="F57" s="22">
        <v>18.571428999999998</v>
      </c>
      <c r="G57" s="22">
        <v>27.012986999999999</v>
      </c>
      <c r="H57" s="22">
        <v>23.246752999999998</v>
      </c>
      <c r="I57" s="22">
        <v>25.714286000000001</v>
      </c>
      <c r="J57" s="22">
        <v>9.6103900000000007</v>
      </c>
      <c r="K57" s="22">
        <v>61.428570999999998</v>
      </c>
      <c r="L57" s="22">
        <v>38.701298999999999</v>
      </c>
      <c r="M57" s="22">
        <v>4.1558440000000001</v>
      </c>
      <c r="N57" s="22">
        <v>33.116883000000001</v>
      </c>
      <c r="O57" s="22">
        <v>18.701298999999999</v>
      </c>
      <c r="P57" s="22">
        <v>69.870130000000003</v>
      </c>
      <c r="Q57" s="22">
        <v>1.168831</v>
      </c>
      <c r="R57" s="22">
        <v>4.8051950000000003</v>
      </c>
      <c r="S57" s="22">
        <v>3.246753</v>
      </c>
    </row>
    <row r="58" spans="1:19" x14ac:dyDescent="0.2">
      <c r="A58" s="20" t="s">
        <v>332</v>
      </c>
      <c r="B58" s="21">
        <v>118</v>
      </c>
      <c r="C58" s="22">
        <v>16.101694999999999</v>
      </c>
      <c r="D58" s="22">
        <v>33.898305000000001</v>
      </c>
      <c r="E58" s="22">
        <v>30.508475000000001</v>
      </c>
      <c r="F58" s="22">
        <v>16.949152999999999</v>
      </c>
      <c r="G58" s="22">
        <v>28.813559000000001</v>
      </c>
      <c r="H58" s="22">
        <v>18.644068000000001</v>
      </c>
      <c r="I58" s="22">
        <v>23.728814</v>
      </c>
      <c r="J58" s="22">
        <v>16.101694999999999</v>
      </c>
      <c r="K58" s="22">
        <v>57.627119</v>
      </c>
      <c r="L58" s="22">
        <v>27.966101999999999</v>
      </c>
      <c r="M58" s="22">
        <v>12.711864</v>
      </c>
      <c r="N58" s="22">
        <v>21.186440999999999</v>
      </c>
      <c r="O58" s="22">
        <v>10.169492</v>
      </c>
      <c r="P58" s="22">
        <v>55.932203000000001</v>
      </c>
      <c r="Q58" s="22">
        <v>1.6949149999999999</v>
      </c>
      <c r="R58" s="22">
        <v>7.6271190000000004</v>
      </c>
      <c r="S58" s="22">
        <v>4.2372880000000004</v>
      </c>
    </row>
    <row r="59" spans="1:19" x14ac:dyDescent="0.2">
      <c r="A59" s="20" t="s">
        <v>333</v>
      </c>
      <c r="B59" s="21">
        <v>436</v>
      </c>
      <c r="C59" s="22">
        <v>14.220183</v>
      </c>
      <c r="D59" s="22">
        <v>41.055045999999997</v>
      </c>
      <c r="E59" s="22">
        <v>32.110092000000002</v>
      </c>
      <c r="F59" s="22">
        <v>16.513760999999999</v>
      </c>
      <c r="G59" s="22">
        <v>24.541284000000001</v>
      </c>
      <c r="H59" s="22">
        <v>21.559633000000002</v>
      </c>
      <c r="I59" s="22">
        <v>24.082568999999999</v>
      </c>
      <c r="J59" s="22">
        <v>8.0275230000000004</v>
      </c>
      <c r="K59" s="22">
        <v>49.082568999999999</v>
      </c>
      <c r="L59" s="22">
        <v>31.880734</v>
      </c>
      <c r="M59" s="22">
        <v>2.752294</v>
      </c>
      <c r="N59" s="22">
        <v>27.522936000000001</v>
      </c>
      <c r="O59" s="22">
        <v>14.908257000000001</v>
      </c>
      <c r="P59" s="22">
        <v>59.862385000000003</v>
      </c>
      <c r="Q59" s="22">
        <v>2.0642200000000002</v>
      </c>
      <c r="R59" s="22">
        <v>6.1926610000000002</v>
      </c>
      <c r="S59" s="22">
        <v>7.3394500000000003</v>
      </c>
    </row>
    <row r="60" spans="1:19" x14ac:dyDescent="0.2">
      <c r="A60" s="20" t="s">
        <v>358</v>
      </c>
      <c r="B60" s="21">
        <v>27</v>
      </c>
      <c r="C60" s="22">
        <v>22.222221999999999</v>
      </c>
      <c r="D60" s="22">
        <v>44.444443999999997</v>
      </c>
      <c r="E60" s="22">
        <v>33.333333000000003</v>
      </c>
      <c r="F60" s="22">
        <v>40.740741</v>
      </c>
      <c r="G60" s="22">
        <v>22.222221999999999</v>
      </c>
      <c r="H60" s="22">
        <v>22.222221999999999</v>
      </c>
      <c r="I60" s="22">
        <v>18.518519000000001</v>
      </c>
      <c r="J60" s="22">
        <v>14.814814999999999</v>
      </c>
      <c r="K60" s="22">
        <v>33.333333000000003</v>
      </c>
      <c r="L60" s="22">
        <v>29.629629999999999</v>
      </c>
      <c r="M60" s="22">
        <v>3.7037040000000001</v>
      </c>
      <c r="N60" s="22">
        <v>33.333333000000003</v>
      </c>
      <c r="O60" s="22">
        <v>11.111110999999999</v>
      </c>
      <c r="P60" s="22">
        <v>51.851852000000001</v>
      </c>
      <c r="Q60" s="22">
        <v>0</v>
      </c>
      <c r="R60" s="22">
        <v>22.222221999999999</v>
      </c>
      <c r="S60" s="22">
        <v>7.4074070000000001</v>
      </c>
    </row>
    <row r="61" spans="1:19" x14ac:dyDescent="0.2">
      <c r="A61" s="9" t="s">
        <v>361</v>
      </c>
      <c r="B61" s="9"/>
      <c r="C61" s="9"/>
      <c r="D61" s="9"/>
      <c r="E61" s="9"/>
      <c r="F61" s="9"/>
      <c r="G61" s="9"/>
      <c r="H61" s="9"/>
      <c r="I61" s="9"/>
      <c r="J61" s="9"/>
      <c r="K61" s="9"/>
      <c r="L61" s="9"/>
      <c r="M61" s="9"/>
      <c r="N61" s="9"/>
      <c r="O61" s="9"/>
      <c r="P61" s="9"/>
      <c r="Q61" s="9"/>
      <c r="R61" s="9"/>
      <c r="S61" s="9"/>
    </row>
    <row r="62" spans="1:19" x14ac:dyDescent="0.2">
      <c r="A62" s="20" t="s">
        <v>362</v>
      </c>
      <c r="B62" s="21">
        <v>360</v>
      </c>
      <c r="C62" s="22">
        <v>19.444444000000001</v>
      </c>
      <c r="D62" s="22">
        <v>41.666666999999997</v>
      </c>
      <c r="E62" s="22">
        <v>30.833333</v>
      </c>
      <c r="F62" s="22">
        <v>17.222221999999999</v>
      </c>
      <c r="G62" s="22">
        <v>26.111111000000001</v>
      </c>
      <c r="H62" s="22">
        <v>26.666667</v>
      </c>
      <c r="I62" s="22">
        <v>22.777778000000001</v>
      </c>
      <c r="J62" s="22">
        <v>11.388889000000001</v>
      </c>
      <c r="K62" s="22">
        <v>46.944443999999997</v>
      </c>
      <c r="L62" s="22">
        <v>31.944444000000001</v>
      </c>
      <c r="M62" s="22">
        <v>4.4444439999999998</v>
      </c>
      <c r="N62" s="22">
        <v>32.777777999999998</v>
      </c>
      <c r="O62" s="22">
        <v>15</v>
      </c>
      <c r="P62" s="22">
        <v>57.222222000000002</v>
      </c>
      <c r="Q62" s="22">
        <v>1.9444440000000001</v>
      </c>
      <c r="R62" s="22">
        <v>9.7222220000000004</v>
      </c>
      <c r="S62" s="22">
        <v>6.1111110000000002</v>
      </c>
    </row>
    <row r="63" spans="1:19" x14ac:dyDescent="0.2">
      <c r="A63" s="20" t="s">
        <v>363</v>
      </c>
      <c r="B63" s="21">
        <v>1326</v>
      </c>
      <c r="C63" s="22">
        <v>18.627451000000001</v>
      </c>
      <c r="D63" s="22">
        <v>41.025641</v>
      </c>
      <c r="E63" s="22">
        <v>34.238311000000003</v>
      </c>
      <c r="F63" s="22">
        <v>18.476621000000002</v>
      </c>
      <c r="G63" s="22">
        <v>27.375565999999999</v>
      </c>
      <c r="H63" s="22">
        <v>19.381599000000001</v>
      </c>
      <c r="I63" s="22">
        <v>19.984916999999999</v>
      </c>
      <c r="J63" s="22">
        <v>9.7285070000000005</v>
      </c>
      <c r="K63" s="22">
        <v>56.334842000000002</v>
      </c>
      <c r="L63" s="22">
        <v>32.352941000000001</v>
      </c>
      <c r="M63" s="22">
        <v>3.7707389999999998</v>
      </c>
      <c r="N63" s="22">
        <v>31.372548999999999</v>
      </c>
      <c r="O63" s="22">
        <v>18.778281</v>
      </c>
      <c r="P63" s="22">
        <v>63.348416</v>
      </c>
      <c r="Q63" s="22">
        <v>1.58371</v>
      </c>
      <c r="R63" s="22">
        <v>6.636501</v>
      </c>
      <c r="S63" s="22">
        <v>4.4494720000000001</v>
      </c>
    </row>
    <row r="64" spans="1:19" x14ac:dyDescent="0.2">
      <c r="A64" s="20" t="s">
        <v>364</v>
      </c>
      <c r="B64" s="21">
        <v>649</v>
      </c>
      <c r="C64" s="22">
        <v>18.489985000000001</v>
      </c>
      <c r="D64" s="22">
        <v>46.070878</v>
      </c>
      <c r="E64" s="22">
        <v>33.590139000000001</v>
      </c>
      <c r="F64" s="22">
        <v>21.571649000000001</v>
      </c>
      <c r="G64" s="22">
        <v>28.813559000000001</v>
      </c>
      <c r="H64" s="22">
        <v>28.813559000000001</v>
      </c>
      <c r="I64" s="22">
        <v>20.647148999999999</v>
      </c>
      <c r="J64" s="22">
        <v>11.248074000000001</v>
      </c>
      <c r="K64" s="22">
        <v>55.007703999999997</v>
      </c>
      <c r="L64" s="22">
        <v>37.596302000000001</v>
      </c>
      <c r="M64" s="22">
        <v>5.5469949999999999</v>
      </c>
      <c r="N64" s="22">
        <v>31.432974000000002</v>
      </c>
      <c r="O64" s="22">
        <v>17.719569</v>
      </c>
      <c r="P64" s="22">
        <v>63.790447</v>
      </c>
      <c r="Q64" s="22">
        <v>0.92449899999999996</v>
      </c>
      <c r="R64" s="22">
        <v>4.7765789999999999</v>
      </c>
      <c r="S64" s="22">
        <v>4.0061629999999999</v>
      </c>
    </row>
    <row r="65" spans="1:19" x14ac:dyDescent="0.2">
      <c r="A65" s="20" t="s">
        <v>365</v>
      </c>
      <c r="B65" s="21">
        <v>277</v>
      </c>
      <c r="C65" s="22">
        <v>16.245487000000001</v>
      </c>
      <c r="D65" s="22">
        <v>30.324909999999999</v>
      </c>
      <c r="E65" s="22">
        <v>27.075811999999999</v>
      </c>
      <c r="F65" s="22">
        <v>12.635379</v>
      </c>
      <c r="G65" s="22">
        <v>25.270758000000001</v>
      </c>
      <c r="H65" s="22">
        <v>0.72202200000000005</v>
      </c>
      <c r="I65" s="22">
        <v>14.801444</v>
      </c>
      <c r="J65" s="22">
        <v>10.108302999999999</v>
      </c>
      <c r="K65" s="22">
        <v>55.234656999999999</v>
      </c>
      <c r="L65" s="22">
        <v>32.129964000000001</v>
      </c>
      <c r="M65" s="22">
        <v>6.4981949999999999</v>
      </c>
      <c r="N65" s="22">
        <v>25.270758000000001</v>
      </c>
      <c r="O65" s="22">
        <v>13.357400999999999</v>
      </c>
      <c r="P65" s="22">
        <v>55.956679000000001</v>
      </c>
      <c r="Q65" s="22">
        <v>2.1660650000000001</v>
      </c>
      <c r="R65" s="22">
        <v>11.913357</v>
      </c>
      <c r="S65" s="22">
        <v>5.4151619999999996</v>
      </c>
    </row>
    <row r="66" spans="1:19" x14ac:dyDescent="0.2">
      <c r="A66" s="20" t="s">
        <v>366</v>
      </c>
      <c r="B66" s="21">
        <v>65</v>
      </c>
      <c r="C66" s="22">
        <v>16.923076999999999</v>
      </c>
      <c r="D66" s="22">
        <v>46.153846000000001</v>
      </c>
      <c r="E66" s="22">
        <v>27.692308000000001</v>
      </c>
      <c r="F66" s="22">
        <v>26.153846000000001</v>
      </c>
      <c r="G66" s="22">
        <v>24.615385</v>
      </c>
      <c r="H66" s="22">
        <v>16.923076999999999</v>
      </c>
      <c r="I66" s="22">
        <v>16.923076999999999</v>
      </c>
      <c r="J66" s="22">
        <v>12.307691999999999</v>
      </c>
      <c r="K66" s="22">
        <v>32.307692000000003</v>
      </c>
      <c r="L66" s="22">
        <v>23.076923000000001</v>
      </c>
      <c r="M66" s="22">
        <v>3.0769229999999999</v>
      </c>
      <c r="N66" s="22">
        <v>27.692308000000001</v>
      </c>
      <c r="O66" s="22">
        <v>12.307691999999999</v>
      </c>
      <c r="P66" s="22">
        <v>43.076923000000001</v>
      </c>
      <c r="Q66" s="22">
        <v>3.0769229999999999</v>
      </c>
      <c r="R66" s="22">
        <v>10.769231</v>
      </c>
      <c r="S66" s="22">
        <v>16.923076999999999</v>
      </c>
    </row>
    <row r="67" spans="1:19" x14ac:dyDescent="0.2">
      <c r="A67" s="9" t="s">
        <v>367</v>
      </c>
      <c r="B67" s="9"/>
      <c r="C67" s="9"/>
      <c r="D67" s="9"/>
      <c r="E67" s="9"/>
      <c r="F67" s="9"/>
      <c r="G67" s="9"/>
      <c r="H67" s="9"/>
      <c r="I67" s="9"/>
      <c r="J67" s="9"/>
      <c r="K67" s="9"/>
      <c r="L67" s="9"/>
      <c r="M67" s="9"/>
      <c r="N67" s="9"/>
      <c r="O67" s="9"/>
      <c r="P67" s="9"/>
      <c r="Q67" s="9"/>
      <c r="R67" s="9"/>
      <c r="S67" s="9"/>
    </row>
    <row r="68" spans="1:19" x14ac:dyDescent="0.2">
      <c r="A68" s="20" t="s">
        <v>368</v>
      </c>
      <c r="B68" s="21">
        <v>537</v>
      </c>
      <c r="C68" s="22">
        <v>14.152699999999999</v>
      </c>
      <c r="D68" s="22">
        <v>30.912476999999999</v>
      </c>
      <c r="E68" s="22">
        <v>29.422719000000001</v>
      </c>
      <c r="F68" s="22">
        <v>12.476723</v>
      </c>
      <c r="G68" s="22">
        <v>24.581005999999999</v>
      </c>
      <c r="H68" s="22">
        <v>11.731844000000001</v>
      </c>
      <c r="I68" s="22">
        <v>18.994413000000002</v>
      </c>
      <c r="J68" s="22">
        <v>8.1936689999999999</v>
      </c>
      <c r="K68" s="22">
        <v>49.906889999999997</v>
      </c>
      <c r="L68" s="22">
        <v>27.932960999999999</v>
      </c>
      <c r="M68" s="22">
        <v>5.027933</v>
      </c>
      <c r="N68" s="22">
        <v>27.188082000000001</v>
      </c>
      <c r="O68" s="22">
        <v>13.780260999999999</v>
      </c>
      <c r="P68" s="22">
        <v>51.955306999999998</v>
      </c>
      <c r="Q68" s="22">
        <v>2.4208569999999998</v>
      </c>
      <c r="R68" s="22">
        <v>10.428305</v>
      </c>
      <c r="S68" s="22">
        <v>6.3314709999999996</v>
      </c>
    </row>
    <row r="69" spans="1:19" x14ac:dyDescent="0.2">
      <c r="A69" s="20" t="s">
        <v>180</v>
      </c>
      <c r="B69" s="21">
        <v>1667</v>
      </c>
      <c r="C69" s="22">
        <v>20.155968999999999</v>
      </c>
      <c r="D69" s="22">
        <v>43.851230000000001</v>
      </c>
      <c r="E69" s="22">
        <v>34.313136999999998</v>
      </c>
      <c r="F69" s="22">
        <v>19.856028999999999</v>
      </c>
      <c r="G69" s="22">
        <v>28.974205000000001</v>
      </c>
      <c r="H69" s="22">
        <v>22.615476999999998</v>
      </c>
      <c r="I69" s="22">
        <v>20.035993000000001</v>
      </c>
      <c r="J69" s="22">
        <v>11.09778</v>
      </c>
      <c r="K69" s="22">
        <v>57.528494000000002</v>
      </c>
      <c r="L69" s="22">
        <v>34.973005000000001</v>
      </c>
      <c r="M69" s="22">
        <v>4.559088</v>
      </c>
      <c r="N69" s="22">
        <v>33.173364999999997</v>
      </c>
      <c r="O69" s="22">
        <v>19.676065000000001</v>
      </c>
      <c r="P69" s="22">
        <v>65.506899000000004</v>
      </c>
      <c r="Q69" s="22">
        <v>1.2597480000000001</v>
      </c>
      <c r="R69" s="22">
        <v>5.5188959999999998</v>
      </c>
      <c r="S69" s="22">
        <v>4.1391720000000003</v>
      </c>
    </row>
    <row r="70" spans="1:19" x14ac:dyDescent="0.2">
      <c r="A70" s="20" t="s">
        <v>369</v>
      </c>
      <c r="B70" s="21">
        <v>99</v>
      </c>
      <c r="C70" s="22">
        <v>24.242424</v>
      </c>
      <c r="D70" s="22">
        <v>41.414141000000001</v>
      </c>
      <c r="E70" s="22">
        <v>39.393939000000003</v>
      </c>
      <c r="F70" s="22">
        <v>30.30303</v>
      </c>
      <c r="G70" s="22">
        <v>27.272727</v>
      </c>
      <c r="H70" s="22">
        <v>26.262626000000001</v>
      </c>
      <c r="I70" s="22">
        <v>17.171717000000001</v>
      </c>
      <c r="J70" s="22">
        <v>12.121212</v>
      </c>
      <c r="K70" s="22">
        <v>56.565657000000002</v>
      </c>
      <c r="L70" s="22">
        <v>38.383837999999997</v>
      </c>
      <c r="M70" s="22">
        <v>3.030303</v>
      </c>
      <c r="N70" s="22">
        <v>40.404040000000002</v>
      </c>
      <c r="O70" s="22">
        <v>18.181818</v>
      </c>
      <c r="P70" s="22">
        <v>71.717172000000005</v>
      </c>
      <c r="Q70" s="22">
        <v>2.0202019999999998</v>
      </c>
      <c r="R70" s="22">
        <v>4.0404039999999997</v>
      </c>
      <c r="S70" s="22">
        <v>3.030303</v>
      </c>
    </row>
    <row r="71" spans="1:19" x14ac:dyDescent="0.2">
      <c r="A71" s="20" t="s">
        <v>370</v>
      </c>
      <c r="B71" s="21">
        <v>819</v>
      </c>
      <c r="C71" s="22">
        <v>18.681318999999998</v>
      </c>
      <c r="D71" s="22">
        <v>45.543346</v>
      </c>
      <c r="E71" s="22">
        <v>34.554335000000002</v>
      </c>
      <c r="F71" s="22">
        <v>21.855922</v>
      </c>
      <c r="G71" s="22">
        <v>29.67033</v>
      </c>
      <c r="H71" s="22">
        <v>28.815629000000001</v>
      </c>
      <c r="I71" s="22">
        <v>19.536020000000001</v>
      </c>
      <c r="J71" s="22">
        <v>12.087911999999999</v>
      </c>
      <c r="K71" s="22">
        <v>53.846153999999999</v>
      </c>
      <c r="L71" s="22">
        <v>37.240537000000003</v>
      </c>
      <c r="M71" s="22">
        <v>5.1282050000000003</v>
      </c>
      <c r="N71" s="22">
        <v>32.112332000000002</v>
      </c>
      <c r="O71" s="22">
        <v>16.849817000000002</v>
      </c>
      <c r="P71" s="22">
        <v>64.102564000000001</v>
      </c>
      <c r="Q71" s="22">
        <v>1.3431010000000001</v>
      </c>
      <c r="R71" s="22">
        <v>5.7387059999999996</v>
      </c>
      <c r="S71" s="22">
        <v>4.639805</v>
      </c>
    </row>
    <row r="72" spans="1:19" x14ac:dyDescent="0.2">
      <c r="A72" s="20" t="s">
        <v>371</v>
      </c>
      <c r="B72" s="21">
        <v>87</v>
      </c>
      <c r="C72" s="22">
        <v>10.344828</v>
      </c>
      <c r="D72" s="22">
        <v>36.781609000000003</v>
      </c>
      <c r="E72" s="22">
        <v>28.735631999999999</v>
      </c>
      <c r="F72" s="22">
        <v>20.689654999999998</v>
      </c>
      <c r="G72" s="22">
        <v>24.137930999999998</v>
      </c>
      <c r="H72" s="22">
        <v>24.137930999999998</v>
      </c>
      <c r="I72" s="22">
        <v>18.390805</v>
      </c>
      <c r="J72" s="22">
        <v>18.390805</v>
      </c>
      <c r="K72" s="22">
        <v>47.126437000000003</v>
      </c>
      <c r="L72" s="22">
        <v>33.333333000000003</v>
      </c>
      <c r="M72" s="22">
        <v>2.298851</v>
      </c>
      <c r="N72" s="22">
        <v>25.287355999999999</v>
      </c>
      <c r="O72" s="22">
        <v>11.494253</v>
      </c>
      <c r="P72" s="22">
        <v>57.471263999999998</v>
      </c>
      <c r="Q72" s="22">
        <v>2.298851</v>
      </c>
      <c r="R72" s="22">
        <v>18.390805</v>
      </c>
      <c r="S72" s="22">
        <v>6.8965519999999998</v>
      </c>
    </row>
    <row r="73" spans="1:19" x14ac:dyDescent="0.2">
      <c r="A73" s="20" t="s">
        <v>366</v>
      </c>
      <c r="B73" s="21">
        <v>55</v>
      </c>
      <c r="C73" s="22">
        <v>20</v>
      </c>
      <c r="D73" s="22">
        <v>49.090909000000003</v>
      </c>
      <c r="E73" s="22">
        <v>29.090909</v>
      </c>
      <c r="F73" s="22">
        <v>25.454545</v>
      </c>
      <c r="G73" s="22">
        <v>23.636364</v>
      </c>
      <c r="H73" s="22">
        <v>23.636364</v>
      </c>
      <c r="I73" s="22">
        <v>16.363636</v>
      </c>
      <c r="J73" s="22">
        <v>12.727273</v>
      </c>
      <c r="K73" s="22">
        <v>41.818182</v>
      </c>
      <c r="L73" s="22">
        <v>23.636364</v>
      </c>
      <c r="M73" s="22">
        <v>3.6363639999999999</v>
      </c>
      <c r="N73" s="22">
        <v>27.272727</v>
      </c>
      <c r="O73" s="22">
        <v>12.727273</v>
      </c>
      <c r="P73" s="22">
        <v>41.818182</v>
      </c>
      <c r="Q73" s="22">
        <v>0</v>
      </c>
      <c r="R73" s="22">
        <v>12.727273</v>
      </c>
      <c r="S73" s="22">
        <v>12.727273</v>
      </c>
    </row>
    <row r="74" spans="1:19" x14ac:dyDescent="0.2">
      <c r="A74" s="9" t="s">
        <v>372</v>
      </c>
      <c r="B74" s="9"/>
      <c r="C74" s="9"/>
      <c r="D74" s="9"/>
      <c r="E74" s="9"/>
      <c r="F74" s="9"/>
      <c r="G74" s="9"/>
      <c r="H74" s="9"/>
      <c r="I74" s="9"/>
      <c r="J74" s="9"/>
      <c r="K74" s="9"/>
      <c r="L74" s="9"/>
      <c r="M74" s="9"/>
      <c r="N74" s="9"/>
      <c r="O74" s="9"/>
      <c r="P74" s="9"/>
      <c r="Q74" s="9"/>
      <c r="R74" s="9"/>
      <c r="S74" s="9"/>
    </row>
    <row r="75" spans="1:19" x14ac:dyDescent="0.2">
      <c r="A75" s="20" t="s">
        <v>373</v>
      </c>
      <c r="B75" s="21">
        <v>537</v>
      </c>
      <c r="C75" s="22">
        <v>14.152699999999999</v>
      </c>
      <c r="D75" s="22">
        <v>30.912476999999999</v>
      </c>
      <c r="E75" s="22">
        <v>29.422719000000001</v>
      </c>
      <c r="F75" s="22">
        <v>12.476723</v>
      </c>
      <c r="G75" s="22">
        <v>24.581005999999999</v>
      </c>
      <c r="H75" s="22">
        <v>11.731844000000001</v>
      </c>
      <c r="I75" s="22">
        <v>18.994413000000002</v>
      </c>
      <c r="J75" s="22">
        <v>8.1936689999999999</v>
      </c>
      <c r="K75" s="22">
        <v>49.906889999999997</v>
      </c>
      <c r="L75" s="22">
        <v>27.932960999999999</v>
      </c>
      <c r="M75" s="22">
        <v>5.027933</v>
      </c>
      <c r="N75" s="22">
        <v>27.188082000000001</v>
      </c>
      <c r="O75" s="22">
        <v>13.780260999999999</v>
      </c>
      <c r="P75" s="22">
        <v>51.955306999999998</v>
      </c>
      <c r="Q75" s="22">
        <v>2.4208569999999998</v>
      </c>
      <c r="R75" s="22">
        <v>10.428305</v>
      </c>
      <c r="S75" s="22">
        <v>6.3314709999999996</v>
      </c>
    </row>
    <row r="76" spans="1:19" x14ac:dyDescent="0.2">
      <c r="A76" s="20" t="s">
        <v>374</v>
      </c>
      <c r="B76" s="21">
        <v>1329</v>
      </c>
      <c r="C76" s="22">
        <v>19.789314999999998</v>
      </c>
      <c r="D76" s="22">
        <v>42.814146000000001</v>
      </c>
      <c r="E76" s="22">
        <v>33.408577999999999</v>
      </c>
      <c r="F76" s="22">
        <v>18.133935000000001</v>
      </c>
      <c r="G76" s="22">
        <v>27.088035999999999</v>
      </c>
      <c r="H76" s="22">
        <v>19.413093</v>
      </c>
      <c r="I76" s="22">
        <v>21.294205999999999</v>
      </c>
      <c r="J76" s="22">
        <v>10.158014</v>
      </c>
      <c r="K76" s="22">
        <v>56.508653000000002</v>
      </c>
      <c r="L76" s="22">
        <v>33.483822000000004</v>
      </c>
      <c r="M76" s="22">
        <v>4.2136950000000004</v>
      </c>
      <c r="N76" s="22">
        <v>31.075997000000001</v>
      </c>
      <c r="O76" s="22">
        <v>18.735892</v>
      </c>
      <c r="P76" s="22">
        <v>64.258841000000004</v>
      </c>
      <c r="Q76" s="22">
        <v>1.3544020000000001</v>
      </c>
      <c r="R76" s="22">
        <v>6.1700530000000002</v>
      </c>
      <c r="S76" s="22">
        <v>4.3641839999999998</v>
      </c>
    </row>
    <row r="77" spans="1:19" x14ac:dyDescent="0.2">
      <c r="A77" s="20" t="s">
        <v>375</v>
      </c>
      <c r="B77" s="21">
        <v>406</v>
      </c>
      <c r="C77" s="22">
        <v>18.472905999999998</v>
      </c>
      <c r="D77" s="22">
        <v>48.522167000000003</v>
      </c>
      <c r="E77" s="22">
        <v>35.467979999999997</v>
      </c>
      <c r="F77" s="22">
        <v>23.399014999999999</v>
      </c>
      <c r="G77" s="22">
        <v>30.541872000000001</v>
      </c>
      <c r="H77" s="22">
        <v>22.167487999999999</v>
      </c>
      <c r="I77" s="22">
        <v>15.270936000000001</v>
      </c>
      <c r="J77" s="22">
        <v>11.083743999999999</v>
      </c>
      <c r="K77" s="22">
        <v>56.896552</v>
      </c>
      <c r="L77" s="22">
        <v>41.133004999999997</v>
      </c>
      <c r="M77" s="22">
        <v>4.9261080000000002</v>
      </c>
      <c r="N77" s="22">
        <v>32.019703999999997</v>
      </c>
      <c r="O77" s="22">
        <v>18.965516999999998</v>
      </c>
      <c r="P77" s="22">
        <v>66.995074000000002</v>
      </c>
      <c r="Q77" s="22">
        <v>1.7241379999999999</v>
      </c>
      <c r="R77" s="22">
        <v>6.157635</v>
      </c>
      <c r="S77" s="22">
        <v>3.4482759999999999</v>
      </c>
    </row>
    <row r="78" spans="1:19" x14ac:dyDescent="0.2">
      <c r="A78" s="20" t="s">
        <v>376</v>
      </c>
      <c r="B78" s="21">
        <v>152</v>
      </c>
      <c r="C78" s="22">
        <v>17.763158000000001</v>
      </c>
      <c r="D78" s="22">
        <v>40.131579000000002</v>
      </c>
      <c r="E78" s="22">
        <v>32.236842000000003</v>
      </c>
      <c r="F78" s="22">
        <v>21.710526000000002</v>
      </c>
      <c r="G78" s="22">
        <v>30.921053000000001</v>
      </c>
      <c r="H78" s="22">
        <v>32.236842000000003</v>
      </c>
      <c r="I78" s="22">
        <v>19.078946999999999</v>
      </c>
      <c r="J78" s="22">
        <v>15.131579</v>
      </c>
      <c r="K78" s="22">
        <v>47.368420999999998</v>
      </c>
      <c r="L78" s="22">
        <v>30.921053000000001</v>
      </c>
      <c r="M78" s="22">
        <v>5.9210529999999997</v>
      </c>
      <c r="N78" s="22">
        <v>37.5</v>
      </c>
      <c r="O78" s="22">
        <v>15.131579</v>
      </c>
      <c r="P78" s="22">
        <v>60.526316000000001</v>
      </c>
      <c r="Q78" s="22">
        <v>1.3157890000000001</v>
      </c>
      <c r="R78" s="22">
        <v>5.2631579999999998</v>
      </c>
      <c r="S78" s="22">
        <v>6.5789470000000003</v>
      </c>
    </row>
    <row r="79" spans="1:19" x14ac:dyDescent="0.2">
      <c r="A79" s="20" t="s">
        <v>377</v>
      </c>
      <c r="B79" s="21">
        <v>88</v>
      </c>
      <c r="C79" s="22">
        <v>19.318182</v>
      </c>
      <c r="D79" s="22">
        <v>44.318182</v>
      </c>
      <c r="E79" s="22">
        <v>31.818182</v>
      </c>
      <c r="F79" s="22">
        <v>23.863636</v>
      </c>
      <c r="G79" s="22">
        <v>27.272727</v>
      </c>
      <c r="H79" s="22">
        <v>43.181818</v>
      </c>
      <c r="I79" s="22">
        <v>28.409091</v>
      </c>
      <c r="J79" s="22">
        <v>10.227273</v>
      </c>
      <c r="K79" s="22">
        <v>54.545454999999997</v>
      </c>
      <c r="L79" s="22">
        <v>37.5</v>
      </c>
      <c r="M79" s="22">
        <v>3.4090910000000001</v>
      </c>
      <c r="N79" s="22">
        <v>29.545455</v>
      </c>
      <c r="O79" s="22">
        <v>13.636364</v>
      </c>
      <c r="P79" s="22">
        <v>62.5</v>
      </c>
      <c r="Q79" s="22">
        <v>0</v>
      </c>
      <c r="R79" s="22">
        <v>5.6818179999999998</v>
      </c>
      <c r="S79" s="22">
        <v>5.6818179999999998</v>
      </c>
    </row>
    <row r="80" spans="1:19" x14ac:dyDescent="0.2">
      <c r="A80" s="20" t="s">
        <v>378</v>
      </c>
      <c r="B80" s="21">
        <v>84</v>
      </c>
      <c r="C80" s="22">
        <v>25</v>
      </c>
      <c r="D80" s="22">
        <v>47.619047999999999</v>
      </c>
      <c r="E80" s="22">
        <v>36.904761999999998</v>
      </c>
      <c r="F80" s="22">
        <v>23.809524</v>
      </c>
      <c r="G80" s="22">
        <v>26.190476</v>
      </c>
      <c r="H80" s="22">
        <v>46.428570999999998</v>
      </c>
      <c r="I80" s="22">
        <v>25</v>
      </c>
      <c r="J80" s="22">
        <v>15.476190000000001</v>
      </c>
      <c r="K80" s="22">
        <v>52.380952000000001</v>
      </c>
      <c r="L80" s="22">
        <v>34.523809999999997</v>
      </c>
      <c r="M80" s="22">
        <v>4.7619049999999996</v>
      </c>
      <c r="N80" s="22">
        <v>32.142856999999999</v>
      </c>
      <c r="O80" s="22">
        <v>19.047619000000001</v>
      </c>
      <c r="P80" s="22">
        <v>63.095238000000002</v>
      </c>
      <c r="Q80" s="22">
        <v>2.3809520000000002</v>
      </c>
      <c r="R80" s="22">
        <v>5.9523809999999999</v>
      </c>
      <c r="S80" s="22">
        <v>3.5714290000000002</v>
      </c>
    </row>
    <row r="81" spans="1:19" x14ac:dyDescent="0.2">
      <c r="A81" s="20" t="s">
        <v>366</v>
      </c>
      <c r="B81" s="21">
        <v>81</v>
      </c>
      <c r="C81" s="22">
        <v>17.283950999999998</v>
      </c>
      <c r="D81" s="22">
        <v>43.209876999999999</v>
      </c>
      <c r="E81" s="22">
        <v>27.160494</v>
      </c>
      <c r="F81" s="22">
        <v>27.160494</v>
      </c>
      <c r="G81" s="22">
        <v>25.925926</v>
      </c>
      <c r="H81" s="22">
        <v>19.753086</v>
      </c>
      <c r="I81" s="22">
        <v>13.580247</v>
      </c>
      <c r="J81" s="22">
        <v>12.345679000000001</v>
      </c>
      <c r="K81" s="22">
        <v>40.740741</v>
      </c>
      <c r="L81" s="22">
        <v>25.925926</v>
      </c>
      <c r="M81" s="22">
        <v>3.7037040000000001</v>
      </c>
      <c r="N81" s="22">
        <v>33.333333000000003</v>
      </c>
      <c r="O81" s="22">
        <v>14.814814999999999</v>
      </c>
      <c r="P81" s="22">
        <v>46.913580000000003</v>
      </c>
      <c r="Q81" s="22">
        <v>0</v>
      </c>
      <c r="R81" s="22">
        <v>16.049382999999999</v>
      </c>
      <c r="S81" s="22">
        <v>11.111110999999999</v>
      </c>
    </row>
    <row r="82" spans="1:19" x14ac:dyDescent="0.2">
      <c r="A82" s="9" t="s">
        <v>379</v>
      </c>
      <c r="B82" s="9"/>
      <c r="C82" s="9"/>
      <c r="D82" s="9"/>
      <c r="E82" s="9"/>
      <c r="F82" s="9"/>
      <c r="G82" s="9"/>
      <c r="H82" s="9"/>
      <c r="I82" s="9"/>
      <c r="J82" s="9"/>
      <c r="K82" s="9"/>
      <c r="L82" s="9"/>
      <c r="M82" s="9"/>
      <c r="N82" s="9"/>
      <c r="O82" s="9"/>
      <c r="P82" s="9"/>
      <c r="Q82" s="9"/>
      <c r="R82" s="9"/>
      <c r="S82" s="9"/>
    </row>
    <row r="83" spans="1:19" x14ac:dyDescent="0.2">
      <c r="A83" s="20" t="s">
        <v>380</v>
      </c>
      <c r="B83" s="21">
        <v>788</v>
      </c>
      <c r="C83" s="22">
        <v>22.335025000000002</v>
      </c>
      <c r="D83" s="22">
        <v>37.944161999999999</v>
      </c>
      <c r="E83" s="22">
        <v>36.040609000000003</v>
      </c>
      <c r="F83" s="22">
        <v>21.573604</v>
      </c>
      <c r="G83" s="22">
        <v>30.076142000000001</v>
      </c>
      <c r="H83" s="22">
        <v>21.700507999999999</v>
      </c>
      <c r="I83" s="22">
        <v>18.147207999999999</v>
      </c>
      <c r="J83" s="22">
        <v>12.436548</v>
      </c>
      <c r="K83" s="22">
        <v>54.695430999999999</v>
      </c>
      <c r="L83" s="22">
        <v>34.010151999999998</v>
      </c>
      <c r="M83" s="22">
        <v>13.324873</v>
      </c>
      <c r="N83" s="22">
        <v>33.248730999999999</v>
      </c>
      <c r="O83" s="22">
        <v>18.781725999999999</v>
      </c>
      <c r="P83" s="22">
        <v>60.532995</v>
      </c>
      <c r="Q83" s="22">
        <v>1.1421319999999999</v>
      </c>
      <c r="R83" s="22">
        <v>6.7258880000000003</v>
      </c>
      <c r="S83" s="22">
        <v>4.0609140000000004</v>
      </c>
    </row>
    <row r="84" spans="1:19" x14ac:dyDescent="0.2">
      <c r="A84" s="20" t="s">
        <v>381</v>
      </c>
      <c r="B84" s="21">
        <v>1824</v>
      </c>
      <c r="C84" s="22">
        <v>16.721491</v>
      </c>
      <c r="D84" s="22">
        <v>42.598683999999999</v>
      </c>
      <c r="E84" s="22">
        <v>31.359649000000001</v>
      </c>
      <c r="F84" s="22">
        <v>17.105263000000001</v>
      </c>
      <c r="G84" s="22">
        <v>26.096491</v>
      </c>
      <c r="H84" s="22">
        <v>20.230263000000001</v>
      </c>
      <c r="I84" s="22">
        <v>20.833333</v>
      </c>
      <c r="J84" s="22">
        <v>9.4298249999999992</v>
      </c>
      <c r="K84" s="22">
        <v>54.221491</v>
      </c>
      <c r="L84" s="22">
        <v>33.278509</v>
      </c>
      <c r="M84" s="22">
        <v>0.82236799999999999</v>
      </c>
      <c r="N84" s="22">
        <v>29.660087999999998</v>
      </c>
      <c r="O84" s="22">
        <v>16.831140000000001</v>
      </c>
      <c r="P84" s="22">
        <v>62.335526000000002</v>
      </c>
      <c r="Q84" s="22">
        <v>1.8092109999999999</v>
      </c>
      <c r="R84" s="22">
        <v>7.2368420000000002</v>
      </c>
      <c r="S84" s="22">
        <v>5.1535089999999997</v>
      </c>
    </row>
    <row r="85" spans="1:19" x14ac:dyDescent="0.2">
      <c r="A85" s="20" t="s">
        <v>366</v>
      </c>
      <c r="B85" s="21">
        <v>65</v>
      </c>
      <c r="C85" s="22">
        <v>18.461538000000001</v>
      </c>
      <c r="D85" s="22">
        <v>47.692307999999997</v>
      </c>
      <c r="E85" s="22">
        <v>30.769231000000001</v>
      </c>
      <c r="F85" s="22">
        <v>26.153846000000001</v>
      </c>
      <c r="G85" s="22">
        <v>26.153846000000001</v>
      </c>
      <c r="H85" s="22">
        <v>20</v>
      </c>
      <c r="I85" s="22">
        <v>15.384615</v>
      </c>
      <c r="J85" s="22">
        <v>13.846154</v>
      </c>
      <c r="K85" s="22">
        <v>41.538462000000003</v>
      </c>
      <c r="L85" s="22">
        <v>26.153846000000001</v>
      </c>
      <c r="M85" s="22">
        <v>3.0769229999999999</v>
      </c>
      <c r="N85" s="22">
        <v>35.384614999999997</v>
      </c>
      <c r="O85" s="22">
        <v>12.307691999999999</v>
      </c>
      <c r="P85" s="22">
        <v>44.615385000000003</v>
      </c>
      <c r="Q85" s="22">
        <v>0</v>
      </c>
      <c r="R85" s="22">
        <v>13.846154</v>
      </c>
      <c r="S85" s="22">
        <v>10.769231</v>
      </c>
    </row>
    <row r="86" spans="1:19" x14ac:dyDescent="0.2">
      <c r="A86" s="9" t="s">
        <v>382</v>
      </c>
      <c r="B86" s="9"/>
      <c r="C86" s="9"/>
      <c r="D86" s="9"/>
      <c r="E86" s="9"/>
      <c r="F86" s="9"/>
      <c r="G86" s="9"/>
      <c r="H86" s="9"/>
      <c r="I86" s="9"/>
      <c r="J86" s="9"/>
      <c r="K86" s="9"/>
      <c r="L86" s="9"/>
      <c r="M86" s="9"/>
      <c r="N86" s="9"/>
      <c r="O86" s="9"/>
      <c r="P86" s="9"/>
      <c r="Q86" s="9"/>
      <c r="R86" s="9"/>
      <c r="S86" s="9"/>
    </row>
    <row r="87" spans="1:19" x14ac:dyDescent="0.2">
      <c r="A87" s="20" t="s">
        <v>383</v>
      </c>
      <c r="B87" s="21">
        <v>393</v>
      </c>
      <c r="C87" s="22">
        <v>21.374046</v>
      </c>
      <c r="D87" s="22">
        <v>35.368957000000002</v>
      </c>
      <c r="E87" s="22">
        <v>32.824427</v>
      </c>
      <c r="F87" s="22">
        <v>21.628499000000001</v>
      </c>
      <c r="G87" s="22">
        <v>27.989822</v>
      </c>
      <c r="H87" s="22">
        <v>21.374046</v>
      </c>
      <c r="I87" s="22">
        <v>16.793893000000001</v>
      </c>
      <c r="J87" s="22">
        <v>15.012722999999999</v>
      </c>
      <c r="K87" s="22">
        <v>49.363867999999997</v>
      </c>
      <c r="L87" s="22">
        <v>28.753181000000001</v>
      </c>
      <c r="M87" s="22">
        <v>18.320611</v>
      </c>
      <c r="N87" s="22">
        <v>31.552163</v>
      </c>
      <c r="O87" s="22">
        <v>16.284987000000001</v>
      </c>
      <c r="P87" s="22">
        <v>55.725191000000002</v>
      </c>
      <c r="Q87" s="22">
        <v>1.0178119999999999</v>
      </c>
      <c r="R87" s="22">
        <v>8.3969470000000008</v>
      </c>
      <c r="S87" s="22">
        <v>5.0890589999999998</v>
      </c>
    </row>
    <row r="88" spans="1:19" x14ac:dyDescent="0.2">
      <c r="A88" s="20" t="s">
        <v>181</v>
      </c>
      <c r="B88" s="21">
        <v>1944</v>
      </c>
      <c r="C88" s="22">
        <v>17.901235</v>
      </c>
      <c r="D88" s="22">
        <v>42.592593000000001</v>
      </c>
      <c r="E88" s="22">
        <v>33.076132000000001</v>
      </c>
      <c r="F88" s="22">
        <v>17.798354</v>
      </c>
      <c r="G88" s="22">
        <v>27.417694999999998</v>
      </c>
      <c r="H88" s="22">
        <v>20.987653999999999</v>
      </c>
      <c r="I88" s="22">
        <v>20.576132000000001</v>
      </c>
      <c r="J88" s="22">
        <v>9.6193419999999996</v>
      </c>
      <c r="K88" s="22">
        <v>55.915638000000001</v>
      </c>
      <c r="L88" s="22">
        <v>34.876542999999998</v>
      </c>
      <c r="M88" s="22">
        <v>2.1604939999999999</v>
      </c>
      <c r="N88" s="22">
        <v>31.532921999999999</v>
      </c>
      <c r="O88" s="22">
        <v>18.004114999999999</v>
      </c>
      <c r="P88" s="22">
        <v>63.837448999999999</v>
      </c>
      <c r="Q88" s="22">
        <v>1.5946499999999999</v>
      </c>
      <c r="R88" s="22">
        <v>6.3786009999999997</v>
      </c>
      <c r="S88" s="22">
        <v>4.4238679999999997</v>
      </c>
    </row>
    <row r="89" spans="1:19" x14ac:dyDescent="0.2">
      <c r="A89" s="20" t="s">
        <v>182</v>
      </c>
      <c r="B89" s="21">
        <v>38</v>
      </c>
      <c r="C89" s="22">
        <v>21.052631999999999</v>
      </c>
      <c r="D89" s="22">
        <v>47.368420999999998</v>
      </c>
      <c r="E89" s="22">
        <v>39.473683999999999</v>
      </c>
      <c r="F89" s="22">
        <v>21.052631999999999</v>
      </c>
      <c r="G89" s="22">
        <v>31.578946999999999</v>
      </c>
      <c r="H89" s="22">
        <v>21.052631999999999</v>
      </c>
      <c r="I89" s="22">
        <v>23.684211000000001</v>
      </c>
      <c r="J89" s="22">
        <v>5.2631579999999998</v>
      </c>
      <c r="K89" s="22">
        <v>55.263157999999997</v>
      </c>
      <c r="L89" s="22">
        <v>34.210526000000002</v>
      </c>
      <c r="M89" s="22">
        <v>0</v>
      </c>
      <c r="N89" s="22">
        <v>34.210526000000002</v>
      </c>
      <c r="O89" s="22">
        <v>21.052631999999999</v>
      </c>
      <c r="P89" s="22">
        <v>65.789473999999998</v>
      </c>
      <c r="Q89" s="22">
        <v>0</v>
      </c>
      <c r="R89" s="22">
        <v>7.8947370000000001</v>
      </c>
      <c r="S89" s="22">
        <v>0</v>
      </c>
    </row>
    <row r="90" spans="1:19" x14ac:dyDescent="0.2">
      <c r="A90" s="20" t="s">
        <v>384</v>
      </c>
      <c r="B90" s="21">
        <v>36</v>
      </c>
      <c r="C90" s="22">
        <v>25</v>
      </c>
      <c r="D90" s="22">
        <v>36.111111000000001</v>
      </c>
      <c r="E90" s="22">
        <v>41.666666999999997</v>
      </c>
      <c r="F90" s="22">
        <v>25</v>
      </c>
      <c r="G90" s="22">
        <v>30.555555999999999</v>
      </c>
      <c r="H90" s="22">
        <v>16.666667</v>
      </c>
      <c r="I90" s="22">
        <v>30.555555999999999</v>
      </c>
      <c r="J90" s="22">
        <v>11.111110999999999</v>
      </c>
      <c r="K90" s="22">
        <v>58.333333000000003</v>
      </c>
      <c r="L90" s="22">
        <v>30.555555999999999</v>
      </c>
      <c r="M90" s="22">
        <v>0</v>
      </c>
      <c r="N90" s="22">
        <v>36.111111000000001</v>
      </c>
      <c r="O90" s="22">
        <v>16.666667</v>
      </c>
      <c r="P90" s="22">
        <v>61.111111000000001</v>
      </c>
      <c r="Q90" s="22">
        <v>2.7777780000000001</v>
      </c>
      <c r="R90" s="22">
        <v>8.3333329999999997</v>
      </c>
      <c r="S90" s="22">
        <v>2.7777780000000001</v>
      </c>
    </row>
    <row r="91" spans="1:19" x14ac:dyDescent="0.2">
      <c r="A91" s="20" t="s">
        <v>183</v>
      </c>
      <c r="B91" s="21">
        <v>53</v>
      </c>
      <c r="C91" s="22">
        <v>26.415094</v>
      </c>
      <c r="D91" s="22">
        <v>60.377358000000001</v>
      </c>
      <c r="E91" s="22">
        <v>45.283019000000003</v>
      </c>
      <c r="F91" s="22">
        <v>32.075471999999998</v>
      </c>
      <c r="G91" s="22">
        <v>43.396225999999999</v>
      </c>
      <c r="H91" s="22">
        <v>33.962263999999998</v>
      </c>
      <c r="I91" s="22">
        <v>26.415094</v>
      </c>
      <c r="J91" s="22">
        <v>7.5471700000000004</v>
      </c>
      <c r="K91" s="22">
        <v>56.603774000000001</v>
      </c>
      <c r="L91" s="22">
        <v>41.509433999999999</v>
      </c>
      <c r="M91" s="22">
        <v>0</v>
      </c>
      <c r="N91" s="22">
        <v>35.849057000000002</v>
      </c>
      <c r="O91" s="22">
        <v>22.641508999999999</v>
      </c>
      <c r="P91" s="22">
        <v>75.471698000000004</v>
      </c>
      <c r="Q91" s="22">
        <v>0</v>
      </c>
      <c r="R91" s="22">
        <v>1.886792</v>
      </c>
      <c r="S91" s="22">
        <v>3.7735850000000002</v>
      </c>
    </row>
    <row r="92" spans="1:19" x14ac:dyDescent="0.2">
      <c r="A92" s="20" t="s">
        <v>385</v>
      </c>
      <c r="B92" s="21">
        <v>22</v>
      </c>
      <c r="C92" s="22">
        <v>13.636364</v>
      </c>
      <c r="D92" s="22">
        <v>40.909090999999997</v>
      </c>
      <c r="E92" s="22">
        <v>22.727273</v>
      </c>
      <c r="F92" s="22">
        <v>13.636364</v>
      </c>
      <c r="G92" s="22">
        <v>18.181818</v>
      </c>
      <c r="H92" s="22">
        <v>13.636364</v>
      </c>
      <c r="I92" s="22">
        <v>9.0909089999999999</v>
      </c>
      <c r="J92" s="22">
        <v>4.5454549999999996</v>
      </c>
      <c r="K92" s="22">
        <v>31.818182</v>
      </c>
      <c r="L92" s="22">
        <v>22.727273</v>
      </c>
      <c r="M92" s="22">
        <v>0</v>
      </c>
      <c r="N92" s="22">
        <v>18.181818</v>
      </c>
      <c r="O92" s="22">
        <v>4.5454549999999996</v>
      </c>
      <c r="P92" s="22">
        <v>54.545454999999997</v>
      </c>
      <c r="Q92" s="22">
        <v>0</v>
      </c>
      <c r="R92" s="22">
        <v>9.0909089999999999</v>
      </c>
      <c r="S92" s="22">
        <v>13.636364</v>
      </c>
    </row>
    <row r="93" spans="1:19" x14ac:dyDescent="0.2">
      <c r="A93" s="20" t="s">
        <v>386</v>
      </c>
      <c r="B93" s="21">
        <v>32</v>
      </c>
      <c r="C93" s="22">
        <v>6.25</v>
      </c>
      <c r="D93" s="22">
        <v>25</v>
      </c>
      <c r="E93" s="22">
        <v>6.25</v>
      </c>
      <c r="F93" s="22">
        <v>3.125</v>
      </c>
      <c r="G93" s="22">
        <v>12.5</v>
      </c>
      <c r="H93" s="22">
        <v>6.25</v>
      </c>
      <c r="I93" s="22">
        <v>9.375</v>
      </c>
      <c r="J93" s="22">
        <v>12.5</v>
      </c>
      <c r="K93" s="22">
        <v>37.5</v>
      </c>
      <c r="L93" s="22">
        <v>18.75</v>
      </c>
      <c r="M93" s="22">
        <v>9.375</v>
      </c>
      <c r="N93" s="22">
        <v>9.375</v>
      </c>
      <c r="O93" s="22">
        <v>6.25</v>
      </c>
      <c r="P93" s="22">
        <v>25</v>
      </c>
      <c r="Q93" s="22">
        <v>3.125</v>
      </c>
      <c r="R93" s="22">
        <v>21.875</v>
      </c>
      <c r="S93" s="22">
        <v>9.375</v>
      </c>
    </row>
    <row r="94" spans="1:19" x14ac:dyDescent="0.2">
      <c r="A94" s="20" t="s">
        <v>387</v>
      </c>
      <c r="B94" s="21">
        <v>9</v>
      </c>
      <c r="C94" s="22">
        <v>0</v>
      </c>
      <c r="D94" s="22">
        <v>66.666667000000004</v>
      </c>
      <c r="E94" s="22">
        <v>44.444443999999997</v>
      </c>
      <c r="F94" s="22">
        <v>22.222221999999999</v>
      </c>
      <c r="G94" s="22">
        <v>11.111110999999999</v>
      </c>
      <c r="H94" s="22">
        <v>33.333333000000003</v>
      </c>
      <c r="I94" s="22">
        <v>33.333333000000003</v>
      </c>
      <c r="J94" s="22">
        <v>11.111110999999999</v>
      </c>
      <c r="K94" s="22">
        <v>77.777777999999998</v>
      </c>
      <c r="L94" s="22">
        <v>33.333333000000003</v>
      </c>
      <c r="M94" s="22">
        <v>0</v>
      </c>
      <c r="N94" s="22">
        <v>22.222221999999999</v>
      </c>
      <c r="O94" s="22">
        <v>11.111110999999999</v>
      </c>
      <c r="P94" s="22">
        <v>66.666667000000004</v>
      </c>
      <c r="Q94" s="22">
        <v>0</v>
      </c>
      <c r="R94" s="22">
        <v>11.111110999999999</v>
      </c>
      <c r="S94" s="22">
        <v>0</v>
      </c>
    </row>
    <row r="95" spans="1:19" x14ac:dyDescent="0.2">
      <c r="A95" s="20" t="s">
        <v>366</v>
      </c>
      <c r="B95" s="21">
        <v>150</v>
      </c>
      <c r="C95" s="22">
        <v>16.666667</v>
      </c>
      <c r="D95" s="22">
        <v>36</v>
      </c>
      <c r="E95" s="22">
        <v>26</v>
      </c>
      <c r="F95" s="22">
        <v>18.666667</v>
      </c>
      <c r="G95" s="22">
        <v>21.333333</v>
      </c>
      <c r="H95" s="22">
        <v>14</v>
      </c>
      <c r="I95" s="22">
        <v>16.666667</v>
      </c>
      <c r="J95" s="22">
        <v>11.333333</v>
      </c>
      <c r="K95" s="22">
        <v>45.333333000000003</v>
      </c>
      <c r="L95" s="22">
        <v>27.333333</v>
      </c>
      <c r="M95" s="22">
        <v>3.3333330000000001</v>
      </c>
      <c r="N95" s="22">
        <v>23.333333</v>
      </c>
      <c r="O95" s="22">
        <v>12.666667</v>
      </c>
      <c r="P95" s="22">
        <v>46.666666999999997</v>
      </c>
      <c r="Q95" s="22">
        <v>3.3333330000000001</v>
      </c>
      <c r="R95" s="22">
        <v>13.333333</v>
      </c>
      <c r="S95" s="22">
        <v>12</v>
      </c>
    </row>
    <row r="96" spans="1:19" x14ac:dyDescent="0.2">
      <c r="A96" s="9" t="s">
        <v>388</v>
      </c>
      <c r="B96" s="9"/>
      <c r="C96" s="9"/>
      <c r="D96" s="9"/>
      <c r="E96" s="9"/>
      <c r="F96" s="9"/>
      <c r="G96" s="9"/>
      <c r="H96" s="9"/>
      <c r="I96" s="9"/>
      <c r="J96" s="9"/>
      <c r="K96" s="9"/>
      <c r="L96" s="9"/>
      <c r="M96" s="9"/>
      <c r="N96" s="9"/>
      <c r="O96" s="9"/>
      <c r="P96" s="9"/>
      <c r="Q96" s="9"/>
      <c r="R96" s="9"/>
      <c r="S96" s="9"/>
    </row>
    <row r="97" spans="1:19" x14ac:dyDescent="0.2">
      <c r="A97" s="20" t="s">
        <v>184</v>
      </c>
      <c r="B97" s="21">
        <v>54</v>
      </c>
      <c r="C97" s="22">
        <v>18.518519000000001</v>
      </c>
      <c r="D97" s="22">
        <v>25.925926</v>
      </c>
      <c r="E97" s="22">
        <v>20.370370000000001</v>
      </c>
      <c r="F97" s="22">
        <v>9.2592590000000001</v>
      </c>
      <c r="G97" s="22">
        <v>14.814814999999999</v>
      </c>
      <c r="H97" s="22">
        <v>14.814814999999999</v>
      </c>
      <c r="I97" s="22">
        <v>18.518519000000001</v>
      </c>
      <c r="J97" s="22">
        <v>5.5555560000000002</v>
      </c>
      <c r="K97" s="22">
        <v>40.740741</v>
      </c>
      <c r="L97" s="22">
        <v>24.074074</v>
      </c>
      <c r="M97" s="22">
        <v>3.7037040000000001</v>
      </c>
      <c r="N97" s="22">
        <v>20.370370000000001</v>
      </c>
      <c r="O97" s="22">
        <v>9.2592590000000001</v>
      </c>
      <c r="P97" s="22">
        <v>40.740741</v>
      </c>
      <c r="Q97" s="22">
        <v>1.8518520000000001</v>
      </c>
      <c r="R97" s="22">
        <v>14.814814999999999</v>
      </c>
      <c r="S97" s="22">
        <v>9.2592590000000001</v>
      </c>
    </row>
    <row r="98" spans="1:19" x14ac:dyDescent="0.2">
      <c r="A98" s="20" t="s">
        <v>185</v>
      </c>
      <c r="B98" s="21">
        <v>196</v>
      </c>
      <c r="C98" s="22">
        <v>14.795918</v>
      </c>
      <c r="D98" s="22">
        <v>35.714286000000001</v>
      </c>
      <c r="E98" s="22">
        <v>24.489795999999998</v>
      </c>
      <c r="F98" s="22">
        <v>11.734693999999999</v>
      </c>
      <c r="G98" s="22">
        <v>20.918367</v>
      </c>
      <c r="H98" s="22">
        <v>14.795918</v>
      </c>
      <c r="I98" s="22">
        <v>21.938776000000001</v>
      </c>
      <c r="J98" s="22">
        <v>9.1836730000000006</v>
      </c>
      <c r="K98" s="22">
        <v>44.897959</v>
      </c>
      <c r="L98" s="22">
        <v>26.530612000000001</v>
      </c>
      <c r="M98" s="22">
        <v>3.5714290000000002</v>
      </c>
      <c r="N98" s="22">
        <v>27.551020000000001</v>
      </c>
      <c r="O98" s="22">
        <v>12.244897999999999</v>
      </c>
      <c r="P98" s="22">
        <v>52.040816</v>
      </c>
      <c r="Q98" s="22">
        <v>4.5918369999999999</v>
      </c>
      <c r="R98" s="22">
        <v>10.714286</v>
      </c>
      <c r="S98" s="22">
        <v>7.6530610000000001</v>
      </c>
    </row>
    <row r="99" spans="1:19" x14ac:dyDescent="0.2">
      <c r="A99" s="20" t="s">
        <v>186</v>
      </c>
      <c r="B99" s="21">
        <v>310</v>
      </c>
      <c r="C99" s="22">
        <v>12.580645000000001</v>
      </c>
      <c r="D99" s="22">
        <v>38.064515999999998</v>
      </c>
      <c r="E99" s="22">
        <v>28.064516000000001</v>
      </c>
      <c r="F99" s="22">
        <v>16.451612999999998</v>
      </c>
      <c r="G99" s="22">
        <v>23.548387000000002</v>
      </c>
      <c r="H99" s="22">
        <v>16.129031999999999</v>
      </c>
      <c r="I99" s="22">
        <v>18.387097000000001</v>
      </c>
      <c r="J99" s="22">
        <v>10.967741999999999</v>
      </c>
      <c r="K99" s="22">
        <v>46.774194000000001</v>
      </c>
      <c r="L99" s="22">
        <v>29.032257999999999</v>
      </c>
      <c r="M99" s="22">
        <v>5.4838709999999997</v>
      </c>
      <c r="N99" s="22">
        <v>28.064516000000001</v>
      </c>
      <c r="O99" s="22">
        <v>14.516128999999999</v>
      </c>
      <c r="P99" s="22">
        <v>53.548386999999998</v>
      </c>
      <c r="Q99" s="22">
        <v>2.9032260000000001</v>
      </c>
      <c r="R99" s="22">
        <v>11.935484000000001</v>
      </c>
      <c r="S99" s="22">
        <v>5.4838709999999997</v>
      </c>
    </row>
    <row r="100" spans="1:19" x14ac:dyDescent="0.2">
      <c r="A100" s="20" t="s">
        <v>187</v>
      </c>
      <c r="B100" s="21">
        <v>385</v>
      </c>
      <c r="C100" s="22">
        <v>17.142856999999999</v>
      </c>
      <c r="D100" s="22">
        <v>39.220779</v>
      </c>
      <c r="E100" s="22">
        <v>29.350649000000001</v>
      </c>
      <c r="F100" s="22">
        <v>18.441558000000001</v>
      </c>
      <c r="G100" s="22">
        <v>29.610389999999999</v>
      </c>
      <c r="H100" s="22">
        <v>17.662337999999998</v>
      </c>
      <c r="I100" s="22">
        <v>21.038961</v>
      </c>
      <c r="J100" s="22">
        <v>9.6103900000000007</v>
      </c>
      <c r="K100" s="22">
        <v>51.168830999999997</v>
      </c>
      <c r="L100" s="22">
        <v>27.792207999999999</v>
      </c>
      <c r="M100" s="22">
        <v>3.3766229999999999</v>
      </c>
      <c r="N100" s="22">
        <v>25.454545</v>
      </c>
      <c r="O100" s="22">
        <v>16.623377000000001</v>
      </c>
      <c r="P100" s="22">
        <v>58.441558000000001</v>
      </c>
      <c r="Q100" s="22">
        <v>0.25974000000000003</v>
      </c>
      <c r="R100" s="22">
        <v>6.2337660000000001</v>
      </c>
      <c r="S100" s="22">
        <v>7.0129869999999999</v>
      </c>
    </row>
    <row r="101" spans="1:19" x14ac:dyDescent="0.2">
      <c r="A101" s="20" t="s">
        <v>188</v>
      </c>
      <c r="B101" s="21">
        <v>361</v>
      </c>
      <c r="C101" s="22">
        <v>19.667590000000001</v>
      </c>
      <c r="D101" s="22">
        <v>44.321330000000003</v>
      </c>
      <c r="E101" s="22">
        <v>36.01108</v>
      </c>
      <c r="F101" s="22">
        <v>18.559557000000002</v>
      </c>
      <c r="G101" s="22">
        <v>28.808864</v>
      </c>
      <c r="H101" s="22">
        <v>20.775623</v>
      </c>
      <c r="I101" s="22">
        <v>23.545705999999999</v>
      </c>
      <c r="J101" s="22">
        <v>11.080332</v>
      </c>
      <c r="K101" s="22">
        <v>58.725762000000003</v>
      </c>
      <c r="L101" s="22">
        <v>37.119114000000003</v>
      </c>
      <c r="M101" s="22">
        <v>3.047091</v>
      </c>
      <c r="N101" s="22">
        <v>36.842104999999997</v>
      </c>
      <c r="O101" s="22">
        <v>21.052631999999999</v>
      </c>
      <c r="P101" s="22">
        <v>69.252077999999997</v>
      </c>
      <c r="Q101" s="22">
        <v>1.108033</v>
      </c>
      <c r="R101" s="22">
        <v>4.9861500000000003</v>
      </c>
      <c r="S101" s="22">
        <v>3.601108</v>
      </c>
    </row>
    <row r="102" spans="1:19" x14ac:dyDescent="0.2">
      <c r="A102" s="20" t="s">
        <v>189</v>
      </c>
      <c r="B102" s="21">
        <v>315</v>
      </c>
      <c r="C102" s="22">
        <v>19.365079000000001</v>
      </c>
      <c r="D102" s="22">
        <v>44.444443999999997</v>
      </c>
      <c r="E102" s="22">
        <v>40.634920999999999</v>
      </c>
      <c r="F102" s="22">
        <v>20</v>
      </c>
      <c r="G102" s="22">
        <v>27.619047999999999</v>
      </c>
      <c r="H102" s="22">
        <v>19.682539999999999</v>
      </c>
      <c r="I102" s="22">
        <v>18.095237999999998</v>
      </c>
      <c r="J102" s="22">
        <v>8.8888890000000007</v>
      </c>
      <c r="K102" s="22">
        <v>59.682540000000003</v>
      </c>
      <c r="L102" s="22">
        <v>38.412697999999999</v>
      </c>
      <c r="M102" s="22">
        <v>4.1269840000000002</v>
      </c>
      <c r="N102" s="22">
        <v>32.380952000000001</v>
      </c>
      <c r="O102" s="22">
        <v>15.238095</v>
      </c>
      <c r="P102" s="22">
        <v>69.206349000000003</v>
      </c>
      <c r="Q102" s="22">
        <v>1.9047620000000001</v>
      </c>
      <c r="R102" s="22">
        <v>5.3968249999999998</v>
      </c>
      <c r="S102" s="22">
        <v>2.5396830000000001</v>
      </c>
    </row>
    <row r="103" spans="1:19" x14ac:dyDescent="0.2">
      <c r="A103" s="20" t="s">
        <v>190</v>
      </c>
      <c r="B103" s="21">
        <v>364</v>
      </c>
      <c r="C103" s="22">
        <v>21.153846000000001</v>
      </c>
      <c r="D103" s="22">
        <v>47.252746999999999</v>
      </c>
      <c r="E103" s="22">
        <v>37.637363000000001</v>
      </c>
      <c r="F103" s="22">
        <v>23.626373999999998</v>
      </c>
      <c r="G103" s="22">
        <v>30.21978</v>
      </c>
      <c r="H103" s="22">
        <v>21.978021999999999</v>
      </c>
      <c r="I103" s="22">
        <v>18.681318999999998</v>
      </c>
      <c r="J103" s="22">
        <v>10.43956</v>
      </c>
      <c r="K103" s="22">
        <v>63.461537999999997</v>
      </c>
      <c r="L103" s="22">
        <v>40.934066000000001</v>
      </c>
      <c r="M103" s="22">
        <v>5.4945050000000002</v>
      </c>
      <c r="N103" s="22">
        <v>35.43956</v>
      </c>
      <c r="O103" s="22">
        <v>20.879121000000001</v>
      </c>
      <c r="P103" s="22">
        <v>70.329669999999993</v>
      </c>
      <c r="Q103" s="22">
        <v>1.0989009999999999</v>
      </c>
      <c r="R103" s="22">
        <v>4.3956039999999996</v>
      </c>
      <c r="S103" s="22">
        <v>1.373626</v>
      </c>
    </row>
    <row r="104" spans="1:19" x14ac:dyDescent="0.2">
      <c r="A104" s="20" t="s">
        <v>191</v>
      </c>
      <c r="B104" s="21">
        <v>267</v>
      </c>
      <c r="C104" s="22">
        <v>22.471910000000001</v>
      </c>
      <c r="D104" s="22">
        <v>41.573034</v>
      </c>
      <c r="E104" s="22">
        <v>37.827714999999998</v>
      </c>
      <c r="F104" s="22">
        <v>20.973783000000001</v>
      </c>
      <c r="G104" s="22">
        <v>31.460674000000001</v>
      </c>
      <c r="H104" s="22">
        <v>31.835205999999999</v>
      </c>
      <c r="I104" s="22">
        <v>19.850186999999998</v>
      </c>
      <c r="J104" s="22">
        <v>13.483146</v>
      </c>
      <c r="K104" s="22">
        <v>56.179774999999999</v>
      </c>
      <c r="L104" s="22">
        <v>35.205992999999999</v>
      </c>
      <c r="M104" s="22">
        <v>5.9925090000000001</v>
      </c>
      <c r="N104" s="22">
        <v>34.456929000000002</v>
      </c>
      <c r="O104" s="22">
        <v>23.220973999999998</v>
      </c>
      <c r="P104" s="22">
        <v>68.539326000000003</v>
      </c>
      <c r="Q104" s="22">
        <v>1.123596</v>
      </c>
      <c r="R104" s="22">
        <v>3.7453180000000001</v>
      </c>
      <c r="S104" s="22">
        <v>2.9962550000000001</v>
      </c>
    </row>
    <row r="105" spans="1:19" x14ac:dyDescent="0.2">
      <c r="A105" s="20" t="s">
        <v>192</v>
      </c>
      <c r="B105" s="21">
        <v>90</v>
      </c>
      <c r="C105" s="22">
        <v>23.333333</v>
      </c>
      <c r="D105" s="22">
        <v>53.333333000000003</v>
      </c>
      <c r="E105" s="22">
        <v>36.666666999999997</v>
      </c>
      <c r="F105" s="22">
        <v>25.555555999999999</v>
      </c>
      <c r="G105" s="22">
        <v>31.111111000000001</v>
      </c>
      <c r="H105" s="22">
        <v>31.111111000000001</v>
      </c>
      <c r="I105" s="22">
        <v>21.111111000000001</v>
      </c>
      <c r="J105" s="22">
        <v>15.555555999999999</v>
      </c>
      <c r="K105" s="22">
        <v>70</v>
      </c>
      <c r="L105" s="22">
        <v>43.333333000000003</v>
      </c>
      <c r="M105" s="22">
        <v>2.2222219999999999</v>
      </c>
      <c r="N105" s="22">
        <v>36.666666999999997</v>
      </c>
      <c r="O105" s="22">
        <v>24.444444000000001</v>
      </c>
      <c r="P105" s="22">
        <v>72.222222000000002</v>
      </c>
      <c r="Q105" s="22">
        <v>0</v>
      </c>
      <c r="R105" s="22">
        <v>1.111111</v>
      </c>
      <c r="S105" s="22">
        <v>1.111111</v>
      </c>
    </row>
    <row r="106" spans="1:19" x14ac:dyDescent="0.2">
      <c r="A106" s="20" t="s">
        <v>193</v>
      </c>
      <c r="B106" s="21">
        <v>94</v>
      </c>
      <c r="C106" s="22">
        <v>29.787234000000002</v>
      </c>
      <c r="D106" s="22">
        <v>44.680850999999997</v>
      </c>
      <c r="E106" s="22">
        <v>34.042552999999998</v>
      </c>
      <c r="F106" s="22">
        <v>23.404254999999999</v>
      </c>
      <c r="G106" s="22">
        <v>37.234043</v>
      </c>
      <c r="H106" s="22">
        <v>29.787234000000002</v>
      </c>
      <c r="I106" s="22">
        <v>22.340426000000001</v>
      </c>
      <c r="J106" s="22">
        <v>10.638298000000001</v>
      </c>
      <c r="K106" s="22">
        <v>56.382978999999999</v>
      </c>
      <c r="L106" s="22">
        <v>38.297871999999998</v>
      </c>
      <c r="M106" s="22">
        <v>11.702128</v>
      </c>
      <c r="N106" s="22">
        <v>31.914894</v>
      </c>
      <c r="O106" s="22">
        <v>21.276596000000001</v>
      </c>
      <c r="P106" s="22">
        <v>57.446809000000002</v>
      </c>
      <c r="Q106" s="22">
        <v>0</v>
      </c>
      <c r="R106" s="22">
        <v>4.2553190000000001</v>
      </c>
      <c r="S106" s="22">
        <v>6.3829789999999997</v>
      </c>
    </row>
    <row r="107" spans="1:19" x14ac:dyDescent="0.2">
      <c r="A107" s="20" t="s">
        <v>389</v>
      </c>
      <c r="B107" s="21">
        <v>47</v>
      </c>
      <c r="C107" s="22">
        <v>6.3829789999999997</v>
      </c>
      <c r="D107" s="22">
        <v>29.787234000000002</v>
      </c>
      <c r="E107" s="22">
        <v>14.893617000000001</v>
      </c>
      <c r="F107" s="22">
        <v>6.3829789999999997</v>
      </c>
      <c r="G107" s="22">
        <v>21.276596000000001</v>
      </c>
      <c r="H107" s="22">
        <v>10.638298000000001</v>
      </c>
      <c r="I107" s="22">
        <v>8.5106380000000001</v>
      </c>
      <c r="J107" s="22">
        <v>8.5106380000000001</v>
      </c>
      <c r="K107" s="22">
        <v>40.425531999999997</v>
      </c>
      <c r="L107" s="22">
        <v>23.404254999999999</v>
      </c>
      <c r="M107" s="22">
        <v>2.1276600000000001</v>
      </c>
      <c r="N107" s="22">
        <v>14.893617000000001</v>
      </c>
      <c r="O107" s="22">
        <v>10.638298000000001</v>
      </c>
      <c r="P107" s="22">
        <v>34.042552999999998</v>
      </c>
      <c r="Q107" s="22">
        <v>6.3829789999999997</v>
      </c>
      <c r="R107" s="22">
        <v>25.531915000000001</v>
      </c>
      <c r="S107" s="22">
        <v>2.1276600000000001</v>
      </c>
    </row>
    <row r="108" spans="1:19" x14ac:dyDescent="0.2">
      <c r="A108" s="20" t="s">
        <v>366</v>
      </c>
      <c r="B108" s="21">
        <v>194</v>
      </c>
      <c r="C108" s="22">
        <v>14.43299</v>
      </c>
      <c r="D108" s="22">
        <v>34.536082</v>
      </c>
      <c r="E108" s="22">
        <v>25.257732000000001</v>
      </c>
      <c r="F108" s="22">
        <v>14.948454</v>
      </c>
      <c r="G108" s="22">
        <v>18.556701</v>
      </c>
      <c r="H108" s="22">
        <v>18.041236999999999</v>
      </c>
      <c r="I108" s="22">
        <v>18.041236999999999</v>
      </c>
      <c r="J108" s="22">
        <v>8.7628869999999992</v>
      </c>
      <c r="K108" s="22">
        <v>40.721648999999999</v>
      </c>
      <c r="L108" s="22">
        <v>23.71134</v>
      </c>
      <c r="M108" s="22">
        <v>4.6391749999999998</v>
      </c>
      <c r="N108" s="22">
        <v>25.773195999999999</v>
      </c>
      <c r="O108" s="22">
        <v>8.2474229999999995</v>
      </c>
      <c r="P108" s="22">
        <v>44.329897000000003</v>
      </c>
      <c r="Q108" s="22">
        <v>1.0309280000000001</v>
      </c>
      <c r="R108" s="22">
        <v>13.402062000000001</v>
      </c>
      <c r="S108" s="22">
        <v>13.917526000000001</v>
      </c>
    </row>
    <row r="109" spans="1:19" x14ac:dyDescent="0.2">
      <c r="A109" s="9" t="s">
        <v>390</v>
      </c>
      <c r="B109" s="9"/>
      <c r="C109" s="9"/>
      <c r="D109" s="9"/>
      <c r="E109" s="9"/>
      <c r="F109" s="9"/>
      <c r="G109" s="9"/>
      <c r="H109" s="9"/>
      <c r="I109" s="9"/>
      <c r="J109" s="9"/>
      <c r="K109" s="9"/>
      <c r="L109" s="9"/>
      <c r="M109" s="9"/>
      <c r="N109" s="9"/>
      <c r="O109" s="9"/>
      <c r="P109" s="9"/>
      <c r="Q109" s="9"/>
      <c r="R109" s="9"/>
      <c r="S109" s="9"/>
    </row>
    <row r="110" spans="1:19" x14ac:dyDescent="0.2">
      <c r="A110" s="20" t="s">
        <v>391</v>
      </c>
      <c r="B110" s="21">
        <v>633</v>
      </c>
      <c r="C110" s="22">
        <v>19.115324000000001</v>
      </c>
      <c r="D110" s="22">
        <v>38.862558999999997</v>
      </c>
      <c r="E110" s="22">
        <v>37.124803</v>
      </c>
      <c r="F110" s="22">
        <v>18.325434000000001</v>
      </c>
      <c r="G110" s="22">
        <v>31.753554999999999</v>
      </c>
      <c r="H110" s="22">
        <v>19.273302000000001</v>
      </c>
      <c r="I110" s="22">
        <v>16.745656</v>
      </c>
      <c r="J110" s="22">
        <v>11.374408000000001</v>
      </c>
      <c r="K110" s="22">
        <v>58.925750000000001</v>
      </c>
      <c r="L110" s="22">
        <v>39.968404</v>
      </c>
      <c r="M110" s="22">
        <v>6.6350709999999999</v>
      </c>
      <c r="N110" s="22">
        <v>32.227488000000001</v>
      </c>
      <c r="O110" s="22">
        <v>17.061610999999999</v>
      </c>
      <c r="P110" s="22">
        <v>60.505529000000003</v>
      </c>
      <c r="Q110" s="22">
        <v>0.94786700000000002</v>
      </c>
      <c r="R110" s="22">
        <v>6.7930489999999999</v>
      </c>
      <c r="S110" s="22">
        <v>4.423381</v>
      </c>
    </row>
    <row r="111" spans="1:19" x14ac:dyDescent="0.2">
      <c r="A111" s="20" t="s">
        <v>392</v>
      </c>
      <c r="B111" s="21">
        <v>1123</v>
      </c>
      <c r="C111" s="22">
        <v>18.254674999999999</v>
      </c>
      <c r="D111" s="22">
        <v>39.269812999999999</v>
      </c>
      <c r="E111" s="22">
        <v>30.988423999999998</v>
      </c>
      <c r="F111" s="22">
        <v>18.343722</v>
      </c>
      <c r="G111" s="22">
        <v>25.022262000000001</v>
      </c>
      <c r="H111" s="22">
        <v>18.610863999999999</v>
      </c>
      <c r="I111" s="22">
        <v>20.035619000000001</v>
      </c>
      <c r="J111" s="22">
        <v>10.329475</v>
      </c>
      <c r="K111" s="22">
        <v>53.962600000000002</v>
      </c>
      <c r="L111" s="22">
        <v>33.125557000000001</v>
      </c>
      <c r="M111" s="22">
        <v>3.3837929999999998</v>
      </c>
      <c r="N111" s="22">
        <v>29.029385999999999</v>
      </c>
      <c r="O111" s="22">
        <v>16.473731000000001</v>
      </c>
      <c r="P111" s="22">
        <v>62.333036999999997</v>
      </c>
      <c r="Q111" s="22">
        <v>1.5138020000000001</v>
      </c>
      <c r="R111" s="22">
        <v>7.3018700000000001</v>
      </c>
      <c r="S111" s="22">
        <v>4.8975960000000001</v>
      </c>
    </row>
    <row r="112" spans="1:19" x14ac:dyDescent="0.2">
      <c r="A112" s="20" t="s">
        <v>393</v>
      </c>
      <c r="B112" s="21">
        <v>660</v>
      </c>
      <c r="C112" s="22">
        <v>17.272727</v>
      </c>
      <c r="D112" s="22">
        <v>44.848484999999997</v>
      </c>
      <c r="E112" s="22">
        <v>33.181818</v>
      </c>
      <c r="F112" s="22">
        <v>20.606061</v>
      </c>
      <c r="G112" s="22">
        <v>29.393939</v>
      </c>
      <c r="H112" s="22">
        <v>25</v>
      </c>
      <c r="I112" s="22">
        <v>21.212121</v>
      </c>
      <c r="J112" s="22">
        <v>10.454545</v>
      </c>
      <c r="K112" s="22">
        <v>52.878788</v>
      </c>
      <c r="L112" s="22">
        <v>29.393939</v>
      </c>
      <c r="M112" s="22">
        <v>4.3939389999999996</v>
      </c>
      <c r="N112" s="22">
        <v>32.575758</v>
      </c>
      <c r="O112" s="22">
        <v>17.272727</v>
      </c>
      <c r="P112" s="22">
        <v>62.272727000000003</v>
      </c>
      <c r="Q112" s="22">
        <v>2.1212119999999999</v>
      </c>
      <c r="R112" s="22">
        <v>7.4242419999999996</v>
      </c>
      <c r="S112" s="22">
        <v>4.8484850000000002</v>
      </c>
    </row>
    <row r="113" spans="1:19" x14ac:dyDescent="0.2">
      <c r="A113" s="20" t="s">
        <v>394</v>
      </c>
      <c r="B113" s="21">
        <v>261</v>
      </c>
      <c r="C113" s="22">
        <v>20.306512999999999</v>
      </c>
      <c r="D113" s="22">
        <v>47.509579000000002</v>
      </c>
      <c r="E113" s="22">
        <v>28.35249</v>
      </c>
      <c r="F113" s="22">
        <v>15.708812</v>
      </c>
      <c r="G113" s="22">
        <v>20.689654999999998</v>
      </c>
      <c r="H113" s="22">
        <v>21.839079999999999</v>
      </c>
      <c r="I113" s="22">
        <v>23.754788999999999</v>
      </c>
      <c r="J113" s="22">
        <v>8.429119</v>
      </c>
      <c r="K113" s="22">
        <v>45.593870000000003</v>
      </c>
      <c r="L113" s="22">
        <v>27.969349000000001</v>
      </c>
      <c r="M113" s="22">
        <v>4.9808430000000001</v>
      </c>
      <c r="N113" s="22">
        <v>31.034483000000002</v>
      </c>
      <c r="O113" s="22">
        <v>21.455939000000001</v>
      </c>
      <c r="P113" s="22">
        <v>57.088123000000003</v>
      </c>
      <c r="Q113" s="22">
        <v>1.9157090000000001</v>
      </c>
      <c r="R113" s="22">
        <v>7.6628350000000003</v>
      </c>
      <c r="S113" s="22">
        <v>6.8965519999999998</v>
      </c>
    </row>
    <row r="114" spans="1:19" x14ac:dyDescent="0.2">
      <c r="A114" s="9" t="s">
        <v>395</v>
      </c>
      <c r="B114" s="9"/>
      <c r="C114" s="9"/>
      <c r="D114" s="9"/>
      <c r="E114" s="9"/>
      <c r="F114" s="9"/>
      <c r="G114" s="9"/>
      <c r="H114" s="9"/>
      <c r="I114" s="9"/>
      <c r="J114" s="9"/>
      <c r="K114" s="9"/>
      <c r="L114" s="9"/>
      <c r="M114" s="9"/>
      <c r="N114" s="9"/>
      <c r="O114" s="9"/>
      <c r="P114" s="9"/>
      <c r="Q114" s="9"/>
      <c r="R114" s="9"/>
      <c r="S114" s="9"/>
    </row>
    <row r="115" spans="1:19" x14ac:dyDescent="0.2">
      <c r="A115" s="20" t="s">
        <v>396</v>
      </c>
      <c r="B115" s="21">
        <v>329</v>
      </c>
      <c r="C115" s="22">
        <v>15.501519999999999</v>
      </c>
      <c r="D115" s="22">
        <v>37.689970000000002</v>
      </c>
      <c r="E115" s="22">
        <v>31.914894</v>
      </c>
      <c r="F115" s="22">
        <v>20.364742</v>
      </c>
      <c r="G115" s="22">
        <v>27.659573999999999</v>
      </c>
      <c r="H115" s="22">
        <v>19.452888000000002</v>
      </c>
      <c r="I115" s="22">
        <v>22.18845</v>
      </c>
      <c r="J115" s="22">
        <v>9.4224920000000001</v>
      </c>
      <c r="K115" s="22">
        <v>49.240122</v>
      </c>
      <c r="L115" s="22">
        <v>25.531915000000001</v>
      </c>
      <c r="M115" s="22">
        <v>3.6474160000000002</v>
      </c>
      <c r="N115" s="22">
        <v>24.316109000000001</v>
      </c>
      <c r="O115" s="22">
        <v>17.325227999999999</v>
      </c>
      <c r="P115" s="22">
        <v>58.662613999999998</v>
      </c>
      <c r="Q115" s="22">
        <v>3.6474160000000002</v>
      </c>
      <c r="R115" s="22">
        <v>10.030395</v>
      </c>
      <c r="S115" s="22">
        <v>3.6474160000000002</v>
      </c>
    </row>
    <row r="116" spans="1:19" x14ac:dyDescent="0.2">
      <c r="A116" s="20" t="s">
        <v>397</v>
      </c>
      <c r="B116" s="21">
        <v>828</v>
      </c>
      <c r="C116" s="22">
        <v>20.893719999999998</v>
      </c>
      <c r="D116" s="22">
        <v>37.801932000000001</v>
      </c>
      <c r="E116" s="22">
        <v>36.111111000000001</v>
      </c>
      <c r="F116" s="22">
        <v>22.826087000000001</v>
      </c>
      <c r="G116" s="22">
        <v>30.676328999999999</v>
      </c>
      <c r="H116" s="22">
        <v>22.222221999999999</v>
      </c>
      <c r="I116" s="22">
        <v>17.874396000000001</v>
      </c>
      <c r="J116" s="22">
        <v>11.835749</v>
      </c>
      <c r="K116" s="22">
        <v>56.280192999999997</v>
      </c>
      <c r="L116" s="22">
        <v>40.700482999999998</v>
      </c>
      <c r="M116" s="22">
        <v>4.9516910000000003</v>
      </c>
      <c r="N116" s="22">
        <v>35.628019000000002</v>
      </c>
      <c r="O116" s="22">
        <v>18.115942</v>
      </c>
      <c r="P116" s="22">
        <v>63.285024</v>
      </c>
      <c r="Q116" s="22">
        <v>1.3285020000000001</v>
      </c>
      <c r="R116" s="22">
        <v>5.5555560000000002</v>
      </c>
      <c r="S116" s="22">
        <v>4.4685990000000002</v>
      </c>
    </row>
    <row r="117" spans="1:19" x14ac:dyDescent="0.2">
      <c r="A117" s="20" t="s">
        <v>879</v>
      </c>
      <c r="B117" s="21">
        <v>499</v>
      </c>
      <c r="C117" s="22">
        <v>16.232465000000001</v>
      </c>
      <c r="D117" s="22">
        <v>43.286572999999997</v>
      </c>
      <c r="E117" s="22">
        <v>32.064127999999997</v>
      </c>
      <c r="F117" s="22">
        <v>17.234469000000001</v>
      </c>
      <c r="G117" s="22">
        <v>23.847695000000002</v>
      </c>
      <c r="H117" s="22">
        <v>22.444890000000001</v>
      </c>
      <c r="I117" s="22">
        <v>21.042083999999999</v>
      </c>
      <c r="J117" s="22">
        <v>9.0180360000000004</v>
      </c>
      <c r="K117" s="22">
        <v>50.100200000000001</v>
      </c>
      <c r="L117" s="22">
        <v>31.663326999999999</v>
      </c>
      <c r="M117" s="22">
        <v>4.0080159999999996</v>
      </c>
      <c r="N117" s="22">
        <v>29.058115999999998</v>
      </c>
      <c r="O117" s="22">
        <v>16.232465000000001</v>
      </c>
      <c r="P117" s="22">
        <v>61.923848</v>
      </c>
      <c r="Q117" s="22">
        <v>1.6032059999999999</v>
      </c>
      <c r="R117" s="22">
        <v>7.8156309999999998</v>
      </c>
      <c r="S117" s="22">
        <v>4.2084169999999999</v>
      </c>
    </row>
    <row r="118" spans="1:19" x14ac:dyDescent="0.2">
      <c r="A118" s="20" t="s">
        <v>398</v>
      </c>
      <c r="B118" s="21">
        <v>468</v>
      </c>
      <c r="C118" s="22">
        <v>20.940170999999999</v>
      </c>
      <c r="D118" s="22">
        <v>45.940170999999999</v>
      </c>
      <c r="E118" s="22">
        <v>30.982906</v>
      </c>
      <c r="F118" s="22">
        <v>14.957265</v>
      </c>
      <c r="G118" s="22">
        <v>26.495726000000001</v>
      </c>
      <c r="H118" s="22">
        <v>18.376068</v>
      </c>
      <c r="I118" s="22">
        <v>20.726496000000001</v>
      </c>
      <c r="J118" s="22">
        <v>8.7606839999999995</v>
      </c>
      <c r="K118" s="22">
        <v>62.179487000000002</v>
      </c>
      <c r="L118" s="22">
        <v>33.333333000000003</v>
      </c>
      <c r="M118" s="22">
        <v>3.8461539999999999</v>
      </c>
      <c r="N118" s="22">
        <v>32.051282</v>
      </c>
      <c r="O118" s="22">
        <v>17.948718</v>
      </c>
      <c r="P118" s="22">
        <v>60.897435999999999</v>
      </c>
      <c r="Q118" s="22">
        <v>0.42735000000000001</v>
      </c>
      <c r="R118" s="22">
        <v>7.2649569999999999</v>
      </c>
      <c r="S118" s="22">
        <v>5.5555560000000002</v>
      </c>
    </row>
    <row r="119" spans="1:19" x14ac:dyDescent="0.2">
      <c r="A119" s="20" t="s">
        <v>399</v>
      </c>
      <c r="B119" s="21">
        <v>257</v>
      </c>
      <c r="C119" s="22">
        <v>15.175096999999999</v>
      </c>
      <c r="D119" s="22">
        <v>44.357976999999998</v>
      </c>
      <c r="E119" s="22">
        <v>32.684824999999996</v>
      </c>
      <c r="F119" s="22">
        <v>15.953307000000001</v>
      </c>
      <c r="G119" s="22">
        <v>28.015564000000001</v>
      </c>
      <c r="H119" s="22">
        <v>19.455252999999999</v>
      </c>
      <c r="I119" s="22">
        <v>18.677043000000001</v>
      </c>
      <c r="J119" s="22">
        <v>13.618677</v>
      </c>
      <c r="K119" s="22">
        <v>51.361868000000001</v>
      </c>
      <c r="L119" s="22">
        <v>25.291829</v>
      </c>
      <c r="M119" s="22">
        <v>5.0583660000000004</v>
      </c>
      <c r="N119" s="22">
        <v>26.848248999999999</v>
      </c>
      <c r="O119" s="22">
        <v>15.175096999999999</v>
      </c>
      <c r="P119" s="22">
        <v>60.700389000000001</v>
      </c>
      <c r="Q119" s="22">
        <v>1.1673150000000001</v>
      </c>
      <c r="R119" s="22">
        <v>6.6147859999999996</v>
      </c>
      <c r="S119" s="22">
        <v>6.6147859999999996</v>
      </c>
    </row>
    <row r="120" spans="1:19" x14ac:dyDescent="0.2">
      <c r="A120" s="20" t="s">
        <v>400</v>
      </c>
      <c r="B120" s="21">
        <v>296</v>
      </c>
      <c r="C120" s="22">
        <v>17.22973</v>
      </c>
      <c r="D120" s="22">
        <v>42.229730000000004</v>
      </c>
      <c r="E120" s="22">
        <v>28.040541000000001</v>
      </c>
      <c r="F120" s="22">
        <v>15.540540999999999</v>
      </c>
      <c r="G120" s="22">
        <v>23.648648999999999</v>
      </c>
      <c r="H120" s="22">
        <v>19.256757</v>
      </c>
      <c r="I120" s="22">
        <v>20.945945999999999</v>
      </c>
      <c r="J120" s="22">
        <v>9.7972970000000004</v>
      </c>
      <c r="K120" s="22">
        <v>49.324323999999997</v>
      </c>
      <c r="L120" s="22">
        <v>31.081081000000001</v>
      </c>
      <c r="M120" s="22">
        <v>6.0810810000000002</v>
      </c>
      <c r="N120" s="22">
        <v>29.391891999999999</v>
      </c>
      <c r="O120" s="22">
        <v>17.567568000000001</v>
      </c>
      <c r="P120" s="22">
        <v>59.459459000000003</v>
      </c>
      <c r="Q120" s="22">
        <v>2.0270269999999999</v>
      </c>
      <c r="R120" s="22">
        <v>8.4459459999999993</v>
      </c>
      <c r="S120" s="22">
        <v>6.7567570000000003</v>
      </c>
    </row>
    <row r="121" spans="1:19" x14ac:dyDescent="0.2">
      <c r="A121" s="9" t="s">
        <v>401</v>
      </c>
      <c r="B121" s="9"/>
      <c r="C121" s="9"/>
      <c r="D121" s="9"/>
      <c r="E121" s="9"/>
      <c r="F121" s="9"/>
      <c r="G121" s="9"/>
      <c r="H121" s="9"/>
      <c r="I121" s="9"/>
      <c r="J121" s="9"/>
      <c r="K121" s="9"/>
      <c r="L121" s="9"/>
      <c r="M121" s="9"/>
      <c r="N121" s="9"/>
      <c r="O121" s="9"/>
      <c r="P121" s="9"/>
      <c r="Q121" s="9"/>
      <c r="R121" s="9"/>
      <c r="S121" s="9"/>
    </row>
    <row r="122" spans="1:19" x14ac:dyDescent="0.2">
      <c r="A122" s="20" t="s">
        <v>878</v>
      </c>
      <c r="B122" s="21">
        <v>116</v>
      </c>
      <c r="C122" s="22">
        <v>14.655172</v>
      </c>
      <c r="D122" s="22">
        <v>35.344828</v>
      </c>
      <c r="E122" s="22">
        <v>25</v>
      </c>
      <c r="F122" s="22">
        <v>15.517241</v>
      </c>
      <c r="G122" s="22">
        <v>29.310345000000002</v>
      </c>
      <c r="H122" s="22">
        <v>12.068966</v>
      </c>
      <c r="I122" s="22">
        <v>15.517241</v>
      </c>
      <c r="J122" s="22">
        <v>6.8965519999999998</v>
      </c>
      <c r="K122" s="22">
        <v>49.137931000000002</v>
      </c>
      <c r="L122" s="22">
        <v>28.448276</v>
      </c>
      <c r="M122" s="22">
        <v>1.7241379999999999</v>
      </c>
      <c r="N122" s="22">
        <v>23.275862</v>
      </c>
      <c r="O122" s="22">
        <v>16.37931</v>
      </c>
      <c r="P122" s="22">
        <v>56.034483000000002</v>
      </c>
      <c r="Q122" s="22">
        <v>3.4482759999999999</v>
      </c>
      <c r="R122" s="22">
        <v>10.344828</v>
      </c>
      <c r="S122" s="22">
        <v>5.1724139999999998</v>
      </c>
    </row>
    <row r="123" spans="1:19" x14ac:dyDescent="0.2">
      <c r="A123" s="20" t="s">
        <v>402</v>
      </c>
      <c r="B123" s="21">
        <v>213</v>
      </c>
      <c r="C123" s="22">
        <v>15.962441</v>
      </c>
      <c r="D123" s="22">
        <v>38.967136000000004</v>
      </c>
      <c r="E123" s="22">
        <v>35.680751000000001</v>
      </c>
      <c r="F123" s="22">
        <v>23.004695000000002</v>
      </c>
      <c r="G123" s="22">
        <v>26.760563000000001</v>
      </c>
      <c r="H123" s="22">
        <v>23.474177999999998</v>
      </c>
      <c r="I123" s="22">
        <v>25.821596</v>
      </c>
      <c r="J123" s="22">
        <v>10.798121999999999</v>
      </c>
      <c r="K123" s="22">
        <v>49.295774999999999</v>
      </c>
      <c r="L123" s="22">
        <v>23.943662</v>
      </c>
      <c r="M123" s="22">
        <v>4.6948359999999996</v>
      </c>
      <c r="N123" s="22">
        <v>24.882629000000001</v>
      </c>
      <c r="O123" s="22">
        <v>17.840375999999999</v>
      </c>
      <c r="P123" s="22">
        <v>60.093896999999998</v>
      </c>
      <c r="Q123" s="22">
        <v>3.7558690000000001</v>
      </c>
      <c r="R123" s="22">
        <v>9.8591549999999994</v>
      </c>
      <c r="S123" s="22">
        <v>2.8169010000000001</v>
      </c>
    </row>
    <row r="124" spans="1:19" x14ac:dyDescent="0.2">
      <c r="A124" s="20" t="s">
        <v>397</v>
      </c>
      <c r="B124" s="21">
        <v>828</v>
      </c>
      <c r="C124" s="22">
        <v>20.893719999999998</v>
      </c>
      <c r="D124" s="22">
        <v>37.801932000000001</v>
      </c>
      <c r="E124" s="22">
        <v>36.111111000000001</v>
      </c>
      <c r="F124" s="22">
        <v>22.826087000000001</v>
      </c>
      <c r="G124" s="22">
        <v>30.676328999999999</v>
      </c>
      <c r="H124" s="22">
        <v>22.222221999999999</v>
      </c>
      <c r="I124" s="22">
        <v>17.874396000000001</v>
      </c>
      <c r="J124" s="22">
        <v>11.835749</v>
      </c>
      <c r="K124" s="22">
        <v>56.280192999999997</v>
      </c>
      <c r="L124" s="22">
        <v>40.700482999999998</v>
      </c>
      <c r="M124" s="22">
        <v>4.9516910000000003</v>
      </c>
      <c r="N124" s="22">
        <v>35.628019000000002</v>
      </c>
      <c r="O124" s="22">
        <v>18.115942</v>
      </c>
      <c r="P124" s="22">
        <v>63.285024</v>
      </c>
      <c r="Q124" s="22">
        <v>1.3285020000000001</v>
      </c>
      <c r="R124" s="22">
        <v>5.5555560000000002</v>
      </c>
      <c r="S124" s="22">
        <v>4.4685990000000002</v>
      </c>
    </row>
    <row r="125" spans="1:19" x14ac:dyDescent="0.2">
      <c r="A125" s="20" t="s">
        <v>403</v>
      </c>
      <c r="B125" s="21">
        <v>133</v>
      </c>
      <c r="C125" s="22">
        <v>12.030075</v>
      </c>
      <c r="D125" s="22">
        <v>44.360902000000003</v>
      </c>
      <c r="E125" s="22">
        <v>30.075188000000001</v>
      </c>
      <c r="F125" s="22">
        <v>17.293233000000001</v>
      </c>
      <c r="G125" s="22">
        <v>19.548871999999999</v>
      </c>
      <c r="H125" s="22">
        <v>28.571428999999998</v>
      </c>
      <c r="I125" s="22">
        <v>26.315788999999999</v>
      </c>
      <c r="J125" s="22">
        <v>11.278195</v>
      </c>
      <c r="K125" s="22">
        <v>49.62406</v>
      </c>
      <c r="L125" s="22">
        <v>27.067668999999999</v>
      </c>
      <c r="M125" s="22">
        <v>1.5037590000000001</v>
      </c>
      <c r="N125" s="22">
        <v>30.827068000000001</v>
      </c>
      <c r="O125" s="22">
        <v>14.285714</v>
      </c>
      <c r="P125" s="22">
        <v>67.669173000000001</v>
      </c>
      <c r="Q125" s="22">
        <v>0.75187999999999999</v>
      </c>
      <c r="R125" s="22">
        <v>4.5112779999999999</v>
      </c>
      <c r="S125" s="22">
        <v>3.0075189999999998</v>
      </c>
    </row>
    <row r="126" spans="1:19" x14ac:dyDescent="0.2">
      <c r="A126" s="20" t="s">
        <v>404</v>
      </c>
      <c r="B126" s="21">
        <v>120</v>
      </c>
      <c r="C126" s="22">
        <v>11.666667</v>
      </c>
      <c r="D126" s="22">
        <v>43.333333000000003</v>
      </c>
      <c r="E126" s="22">
        <v>29.166667</v>
      </c>
      <c r="F126" s="22">
        <v>20.833333</v>
      </c>
      <c r="G126" s="22">
        <v>24.166667</v>
      </c>
      <c r="H126" s="22">
        <v>18.333333</v>
      </c>
      <c r="I126" s="22">
        <v>15.833333</v>
      </c>
      <c r="J126" s="22">
        <v>5</v>
      </c>
      <c r="K126" s="22">
        <v>51.666666999999997</v>
      </c>
      <c r="L126" s="22">
        <v>32.5</v>
      </c>
      <c r="M126" s="22">
        <v>5</v>
      </c>
      <c r="N126" s="22">
        <v>26.666667</v>
      </c>
      <c r="O126" s="22">
        <v>18.333333</v>
      </c>
      <c r="P126" s="22">
        <v>55</v>
      </c>
      <c r="Q126" s="22">
        <v>3.3333330000000001</v>
      </c>
      <c r="R126" s="22">
        <v>13.333333</v>
      </c>
      <c r="S126" s="22">
        <v>8.3333329999999997</v>
      </c>
    </row>
    <row r="127" spans="1:19" x14ac:dyDescent="0.2">
      <c r="A127" s="20" t="s">
        <v>405</v>
      </c>
      <c r="B127" s="21">
        <v>246</v>
      </c>
      <c r="C127" s="22">
        <v>20.731707</v>
      </c>
      <c r="D127" s="22">
        <v>42.682926999999999</v>
      </c>
      <c r="E127" s="22">
        <v>34.552846000000002</v>
      </c>
      <c r="F127" s="22">
        <v>15.447153999999999</v>
      </c>
      <c r="G127" s="22">
        <v>26.016259999999999</v>
      </c>
      <c r="H127" s="22">
        <v>21.138210999999998</v>
      </c>
      <c r="I127" s="22">
        <v>20.731707</v>
      </c>
      <c r="J127" s="22">
        <v>9.7560979999999997</v>
      </c>
      <c r="K127" s="22">
        <v>49.593496000000002</v>
      </c>
      <c r="L127" s="22">
        <v>33.739837000000001</v>
      </c>
      <c r="M127" s="22">
        <v>4.8780489999999999</v>
      </c>
      <c r="N127" s="22">
        <v>29.268293</v>
      </c>
      <c r="O127" s="22">
        <v>16.260162999999999</v>
      </c>
      <c r="P127" s="22">
        <v>62.195121999999998</v>
      </c>
      <c r="Q127" s="22">
        <v>1.2195119999999999</v>
      </c>
      <c r="R127" s="22">
        <v>6.9105689999999997</v>
      </c>
      <c r="S127" s="22">
        <v>2.8455279999999998</v>
      </c>
    </row>
    <row r="128" spans="1:19" x14ac:dyDescent="0.2">
      <c r="A128" s="20" t="s">
        <v>398</v>
      </c>
      <c r="B128" s="21">
        <v>468</v>
      </c>
      <c r="C128" s="22">
        <v>20.940170999999999</v>
      </c>
      <c r="D128" s="22">
        <v>45.940170999999999</v>
      </c>
      <c r="E128" s="22">
        <v>30.982906</v>
      </c>
      <c r="F128" s="22">
        <v>14.957265</v>
      </c>
      <c r="G128" s="22">
        <v>26.495726000000001</v>
      </c>
      <c r="H128" s="22">
        <v>18.376068</v>
      </c>
      <c r="I128" s="22">
        <v>20.726496000000001</v>
      </c>
      <c r="J128" s="22">
        <v>8.7606839999999995</v>
      </c>
      <c r="K128" s="22">
        <v>62.179487000000002</v>
      </c>
      <c r="L128" s="22">
        <v>33.333333000000003</v>
      </c>
      <c r="M128" s="22">
        <v>3.8461539999999999</v>
      </c>
      <c r="N128" s="22">
        <v>32.051282</v>
      </c>
      <c r="O128" s="22">
        <v>17.948718</v>
      </c>
      <c r="P128" s="22">
        <v>60.897435999999999</v>
      </c>
      <c r="Q128" s="22">
        <v>0.42735000000000001</v>
      </c>
      <c r="R128" s="22">
        <v>7.2649569999999999</v>
      </c>
      <c r="S128" s="22">
        <v>5.5555560000000002</v>
      </c>
    </row>
    <row r="129" spans="1:19" x14ac:dyDescent="0.2">
      <c r="A129" s="20" t="s">
        <v>406</v>
      </c>
      <c r="B129" s="21">
        <v>180</v>
      </c>
      <c r="C129" s="22">
        <v>12.777778</v>
      </c>
      <c r="D129" s="22">
        <v>40.555556000000003</v>
      </c>
      <c r="E129" s="22">
        <v>27.222221999999999</v>
      </c>
      <c r="F129" s="22">
        <v>14.444444000000001</v>
      </c>
      <c r="G129" s="22">
        <v>22.777778000000001</v>
      </c>
      <c r="H129" s="22">
        <v>18.333333</v>
      </c>
      <c r="I129" s="22">
        <v>17.777778000000001</v>
      </c>
      <c r="J129" s="22">
        <v>13.333333</v>
      </c>
      <c r="K129" s="22">
        <v>49.444443999999997</v>
      </c>
      <c r="L129" s="22">
        <v>21.666667</v>
      </c>
      <c r="M129" s="22">
        <v>6.1111110000000002</v>
      </c>
      <c r="N129" s="22">
        <v>23.333333</v>
      </c>
      <c r="O129" s="22">
        <v>12.777778</v>
      </c>
      <c r="P129" s="22">
        <v>60</v>
      </c>
      <c r="Q129" s="22">
        <v>1.6666669999999999</v>
      </c>
      <c r="R129" s="22">
        <v>7.2222220000000004</v>
      </c>
      <c r="S129" s="22">
        <v>5.5555560000000002</v>
      </c>
    </row>
    <row r="130" spans="1:19" x14ac:dyDescent="0.2">
      <c r="A130" s="20" t="s">
        <v>407</v>
      </c>
      <c r="B130" s="21">
        <v>77</v>
      </c>
      <c r="C130" s="22">
        <v>20.779221</v>
      </c>
      <c r="D130" s="22">
        <v>53.246752999999998</v>
      </c>
      <c r="E130" s="22">
        <v>45.454545000000003</v>
      </c>
      <c r="F130" s="22">
        <v>19.480519000000001</v>
      </c>
      <c r="G130" s="22">
        <v>40.259740000000001</v>
      </c>
      <c r="H130" s="22">
        <v>22.077922000000001</v>
      </c>
      <c r="I130" s="22">
        <v>20.779221</v>
      </c>
      <c r="J130" s="22">
        <v>14.285714</v>
      </c>
      <c r="K130" s="22">
        <v>55.844155999999998</v>
      </c>
      <c r="L130" s="22">
        <v>33.766233999999997</v>
      </c>
      <c r="M130" s="22">
        <v>2.5974029999999999</v>
      </c>
      <c r="N130" s="22">
        <v>35.064934999999998</v>
      </c>
      <c r="O130" s="22">
        <v>20.779221</v>
      </c>
      <c r="P130" s="22">
        <v>62.337662000000002</v>
      </c>
      <c r="Q130" s="22">
        <v>0</v>
      </c>
      <c r="R130" s="22">
        <v>5.1948049999999997</v>
      </c>
      <c r="S130" s="22">
        <v>9.0909089999999999</v>
      </c>
    </row>
    <row r="131" spans="1:19" x14ac:dyDescent="0.2">
      <c r="A131" s="33" t="s">
        <v>400</v>
      </c>
      <c r="B131" s="34">
        <v>296</v>
      </c>
      <c r="C131" s="35">
        <v>17.22973</v>
      </c>
      <c r="D131" s="35">
        <v>42.229730000000004</v>
      </c>
      <c r="E131" s="35">
        <v>28.040541000000001</v>
      </c>
      <c r="F131" s="35">
        <v>15.540540999999999</v>
      </c>
      <c r="G131" s="35">
        <v>23.648648999999999</v>
      </c>
      <c r="H131" s="35">
        <v>19.256757</v>
      </c>
      <c r="I131" s="35">
        <v>20.945945999999999</v>
      </c>
      <c r="J131" s="35">
        <v>9.7972970000000004</v>
      </c>
      <c r="K131" s="35">
        <v>49.324323999999997</v>
      </c>
      <c r="L131" s="35">
        <v>31.081081000000001</v>
      </c>
      <c r="M131" s="35">
        <v>6.0810810000000002</v>
      </c>
      <c r="N131" s="35">
        <v>29.391891999999999</v>
      </c>
      <c r="O131" s="35">
        <v>17.567568000000001</v>
      </c>
      <c r="P131" s="35">
        <v>59.459459000000003</v>
      </c>
      <c r="Q131" s="35">
        <v>2.0270269999999999</v>
      </c>
      <c r="R131" s="35">
        <v>8.4459459999999993</v>
      </c>
      <c r="S131" s="35">
        <v>6.7567570000000003</v>
      </c>
    </row>
  </sheetData>
  <phoneticPr fontId="2"/>
  <pageMargins left="0.75" right="0.75" top="1" bottom="1" header="0.5" footer="0.5"/>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AE780-A0B0-429D-895E-3EC089D3AC22}">
  <dimension ref="A1:G133"/>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7" x14ac:dyDescent="0.2">
      <c r="A1" s="11" t="s">
        <v>3</v>
      </c>
      <c r="B1" s="7"/>
    </row>
    <row r="2" spans="1:7" x14ac:dyDescent="0.2">
      <c r="A2" s="15" t="str">
        <f xml:space="preserve"> HYPERLINK("#'目次'!B46","[40]")</f>
        <v>[40]</v>
      </c>
      <c r="B2" s="23" t="s">
        <v>334</v>
      </c>
    </row>
    <row r="3" spans="1:7" x14ac:dyDescent="0.2">
      <c r="A3" s="7" t="s">
        <v>3</v>
      </c>
      <c r="B3" s="8" t="s">
        <v>63</v>
      </c>
    </row>
    <row r="4" spans="1:7" x14ac:dyDescent="0.2">
      <c r="A4" s="7" t="s">
        <v>3</v>
      </c>
      <c r="B4" s="8" t="s">
        <v>62</v>
      </c>
    </row>
    <row r="5" spans="1:7" x14ac:dyDescent="0.2">
      <c r="A5" s="7" t="s">
        <v>3</v>
      </c>
      <c r="B5" s="8" t="s">
        <v>61</v>
      </c>
    </row>
    <row r="6" spans="1:7" x14ac:dyDescent="0.2">
      <c r="A6" s="7" t="s">
        <v>3</v>
      </c>
      <c r="B6" s="8" t="s">
        <v>60</v>
      </c>
    </row>
    <row r="7" spans="1:7" x14ac:dyDescent="0.2">
      <c r="A7" s="7" t="s">
        <v>3</v>
      </c>
      <c r="B7" s="8" t="s">
        <v>59</v>
      </c>
    </row>
    <row r="8" spans="1:7" s="18" customFormat="1" ht="37.799999999999997" x14ac:dyDescent="0.2">
      <c r="A8" s="16" t="s">
        <v>3</v>
      </c>
      <c r="B8" s="17" t="s">
        <v>335</v>
      </c>
      <c r="C8" s="17" t="s">
        <v>524</v>
      </c>
      <c r="D8" s="17" t="s">
        <v>525</v>
      </c>
      <c r="E8" s="17" t="s">
        <v>526</v>
      </c>
      <c r="F8" s="17" t="s">
        <v>527</v>
      </c>
      <c r="G8" s="17" t="s">
        <v>366</v>
      </c>
    </row>
    <row r="9" spans="1:7" x14ac:dyDescent="0.2">
      <c r="A9" s="19" t="s">
        <v>338</v>
      </c>
      <c r="B9" s="10">
        <v>2335</v>
      </c>
      <c r="C9" s="13">
        <v>23.211991000000001</v>
      </c>
      <c r="D9" s="13">
        <v>32.847966</v>
      </c>
      <c r="E9" s="13">
        <v>12.933619</v>
      </c>
      <c r="F9" s="13">
        <v>14.089936</v>
      </c>
      <c r="G9" s="13">
        <v>16.916488000000001</v>
      </c>
    </row>
    <row r="10" spans="1:7" x14ac:dyDescent="0.2">
      <c r="A10" s="9" t="s">
        <v>339</v>
      </c>
      <c r="B10" s="9"/>
      <c r="C10" s="9"/>
      <c r="D10" s="9"/>
      <c r="E10" s="9"/>
      <c r="F10" s="9"/>
      <c r="G10" s="9"/>
    </row>
    <row r="11" spans="1:7" x14ac:dyDescent="0.2">
      <c r="A11" s="20" t="s">
        <v>340</v>
      </c>
      <c r="B11" s="21">
        <v>1083</v>
      </c>
      <c r="C11" s="22">
        <v>22.068328999999999</v>
      </c>
      <c r="D11" s="22">
        <v>31.024930999999999</v>
      </c>
      <c r="E11" s="22">
        <v>14.127424</v>
      </c>
      <c r="F11" s="22">
        <v>15.789474</v>
      </c>
      <c r="G11" s="22">
        <v>16.989843</v>
      </c>
    </row>
    <row r="12" spans="1:7" x14ac:dyDescent="0.2">
      <c r="A12" s="20" t="s">
        <v>341</v>
      </c>
      <c r="B12" s="21">
        <v>1252</v>
      </c>
      <c r="C12" s="22">
        <v>24.201277999999999</v>
      </c>
      <c r="D12" s="22">
        <v>34.42492</v>
      </c>
      <c r="E12" s="22">
        <v>11.900957999999999</v>
      </c>
      <c r="F12" s="22">
        <v>12.619808000000001</v>
      </c>
      <c r="G12" s="22">
        <v>16.853034999999998</v>
      </c>
    </row>
    <row r="13" spans="1:7" x14ac:dyDescent="0.2">
      <c r="A13" s="9" t="s">
        <v>342</v>
      </c>
      <c r="B13" s="9"/>
      <c r="C13" s="9"/>
      <c r="D13" s="9"/>
      <c r="E13" s="9"/>
      <c r="F13" s="9"/>
      <c r="G13" s="9"/>
    </row>
    <row r="14" spans="1:7" x14ac:dyDescent="0.2">
      <c r="A14" s="20" t="s">
        <v>343</v>
      </c>
      <c r="B14" s="21">
        <v>495</v>
      </c>
      <c r="C14" s="22">
        <v>17.979797999999999</v>
      </c>
      <c r="D14" s="22">
        <v>41.616162000000003</v>
      </c>
      <c r="E14" s="22">
        <v>17.979797999999999</v>
      </c>
      <c r="F14" s="22">
        <v>14.141413999999999</v>
      </c>
      <c r="G14" s="22">
        <v>8.2828280000000003</v>
      </c>
    </row>
    <row r="15" spans="1:7" x14ac:dyDescent="0.2">
      <c r="A15" s="20" t="s">
        <v>344</v>
      </c>
      <c r="B15" s="21">
        <v>661</v>
      </c>
      <c r="C15" s="22">
        <v>20.574887</v>
      </c>
      <c r="D15" s="22">
        <v>35.703479999999999</v>
      </c>
      <c r="E15" s="22">
        <v>13.010590000000001</v>
      </c>
      <c r="F15" s="22">
        <v>16.792738</v>
      </c>
      <c r="G15" s="22">
        <v>13.918305999999999</v>
      </c>
    </row>
    <row r="16" spans="1:7" x14ac:dyDescent="0.2">
      <c r="A16" s="20" t="s">
        <v>345</v>
      </c>
      <c r="B16" s="21">
        <v>537</v>
      </c>
      <c r="C16" s="22">
        <v>21.787709</v>
      </c>
      <c r="D16" s="22">
        <v>32.960894000000003</v>
      </c>
      <c r="E16" s="22">
        <v>11.173183999999999</v>
      </c>
      <c r="F16" s="22">
        <v>12.662941999999999</v>
      </c>
      <c r="G16" s="22">
        <v>21.41527</v>
      </c>
    </row>
    <row r="17" spans="1:7" x14ac:dyDescent="0.2">
      <c r="A17" s="20" t="s">
        <v>346</v>
      </c>
      <c r="B17" s="21">
        <v>384</v>
      </c>
      <c r="C17" s="22">
        <v>25.78125</v>
      </c>
      <c r="D17" s="22">
        <v>26.5625</v>
      </c>
      <c r="E17" s="22">
        <v>11.71875</v>
      </c>
      <c r="F17" s="22">
        <v>13.541667</v>
      </c>
      <c r="G17" s="22">
        <v>22.395833</v>
      </c>
    </row>
    <row r="18" spans="1:7" x14ac:dyDescent="0.2">
      <c r="A18" s="20" t="s">
        <v>347</v>
      </c>
      <c r="B18" s="21">
        <v>198</v>
      </c>
      <c r="C18" s="22">
        <v>37.878788</v>
      </c>
      <c r="D18" s="22">
        <v>19.191918999999999</v>
      </c>
      <c r="E18" s="22">
        <v>8.0808079999999993</v>
      </c>
      <c r="F18" s="22">
        <v>9.0909089999999999</v>
      </c>
      <c r="G18" s="22">
        <v>25.757576</v>
      </c>
    </row>
    <row r="19" spans="1:7" x14ac:dyDescent="0.2">
      <c r="A19" s="20" t="s">
        <v>348</v>
      </c>
      <c r="B19" s="21">
        <v>49</v>
      </c>
      <c r="C19" s="22">
        <v>36.734693999999998</v>
      </c>
      <c r="D19" s="22">
        <v>16.326530999999999</v>
      </c>
      <c r="E19" s="22">
        <v>10.204082</v>
      </c>
      <c r="F19" s="22">
        <v>16.326530999999999</v>
      </c>
      <c r="G19" s="22">
        <v>20.408162999999998</v>
      </c>
    </row>
    <row r="20" spans="1:7" x14ac:dyDescent="0.2">
      <c r="A20" s="20" t="s">
        <v>349</v>
      </c>
      <c r="B20" s="21">
        <v>11</v>
      </c>
      <c r="C20" s="22">
        <v>72.727272999999997</v>
      </c>
      <c r="D20" s="22">
        <v>0</v>
      </c>
      <c r="E20" s="22">
        <v>9.0909089999999999</v>
      </c>
      <c r="F20" s="22">
        <v>18.181818</v>
      </c>
      <c r="G20" s="22">
        <v>0</v>
      </c>
    </row>
    <row r="21" spans="1:7" x14ac:dyDescent="0.2">
      <c r="A21" s="20" t="s">
        <v>350</v>
      </c>
      <c r="B21" s="21">
        <v>1156</v>
      </c>
      <c r="C21" s="22">
        <v>19.463667999999998</v>
      </c>
      <c r="D21" s="22">
        <v>38.235294000000003</v>
      </c>
      <c r="E21" s="22">
        <v>15.138408</v>
      </c>
      <c r="F21" s="22">
        <v>15.657439</v>
      </c>
      <c r="G21" s="22">
        <v>11.505190000000001</v>
      </c>
    </row>
    <row r="22" spans="1:7" x14ac:dyDescent="0.2">
      <c r="A22" s="20" t="s">
        <v>351</v>
      </c>
      <c r="B22" s="21">
        <v>921</v>
      </c>
      <c r="C22" s="22">
        <v>23.452769</v>
      </c>
      <c r="D22" s="22">
        <v>30.29316</v>
      </c>
      <c r="E22" s="22">
        <v>11.400651</v>
      </c>
      <c r="F22" s="22">
        <v>13.029316</v>
      </c>
      <c r="G22" s="22">
        <v>21.824103999999998</v>
      </c>
    </row>
    <row r="23" spans="1:7" x14ac:dyDescent="0.2">
      <c r="A23" s="20" t="s">
        <v>352</v>
      </c>
      <c r="B23" s="21">
        <v>258</v>
      </c>
      <c r="C23" s="22">
        <v>39.147286999999999</v>
      </c>
      <c r="D23" s="22">
        <v>17.829457000000001</v>
      </c>
      <c r="E23" s="22">
        <v>8.5271319999999999</v>
      </c>
      <c r="F23" s="22">
        <v>10.852713</v>
      </c>
      <c r="G23" s="22">
        <v>23.643411</v>
      </c>
    </row>
    <row r="24" spans="1:7" x14ac:dyDescent="0.2">
      <c r="A24" s="20" t="s">
        <v>353</v>
      </c>
      <c r="B24" s="21">
        <v>1179</v>
      </c>
      <c r="C24" s="22">
        <v>26.887193</v>
      </c>
      <c r="D24" s="22">
        <v>27.565733999999999</v>
      </c>
      <c r="E24" s="22">
        <v>10.771841</v>
      </c>
      <c r="F24" s="22">
        <v>12.553011</v>
      </c>
      <c r="G24" s="22">
        <v>22.222221999999999</v>
      </c>
    </row>
    <row r="25" spans="1:7" x14ac:dyDescent="0.2">
      <c r="A25" s="9" t="s">
        <v>354</v>
      </c>
      <c r="B25" s="10">
        <v>233</v>
      </c>
      <c r="C25" s="13">
        <v>18.884119999999999</v>
      </c>
      <c r="D25" s="13">
        <v>38.197425000000003</v>
      </c>
      <c r="E25" s="13">
        <v>19.313305</v>
      </c>
      <c r="F25" s="13">
        <v>15.450644</v>
      </c>
      <c r="G25" s="13">
        <v>8.1545059999999996</v>
      </c>
    </row>
    <row r="26" spans="1:7" x14ac:dyDescent="0.2">
      <c r="A26" s="20" t="s">
        <v>344</v>
      </c>
      <c r="B26" s="21">
        <v>332</v>
      </c>
      <c r="C26" s="22">
        <v>21.686747</v>
      </c>
      <c r="D26" s="22">
        <v>32.831325</v>
      </c>
      <c r="E26" s="22">
        <v>14.156627</v>
      </c>
      <c r="F26" s="22">
        <v>18.373494000000001</v>
      </c>
      <c r="G26" s="22">
        <v>12.951807000000001</v>
      </c>
    </row>
    <row r="27" spans="1:7" x14ac:dyDescent="0.2">
      <c r="A27" s="20" t="s">
        <v>345</v>
      </c>
      <c r="B27" s="21">
        <v>257</v>
      </c>
      <c r="C27" s="22">
        <v>19.455252999999999</v>
      </c>
      <c r="D27" s="22">
        <v>31.128405000000001</v>
      </c>
      <c r="E27" s="22">
        <v>12.451362</v>
      </c>
      <c r="F27" s="22">
        <v>13.618677</v>
      </c>
      <c r="G27" s="22">
        <v>23.346304</v>
      </c>
    </row>
    <row r="28" spans="1:7" x14ac:dyDescent="0.2">
      <c r="A28" s="20" t="s">
        <v>346</v>
      </c>
      <c r="B28" s="21">
        <v>173</v>
      </c>
      <c r="C28" s="22">
        <v>26.011561</v>
      </c>
      <c r="D28" s="22">
        <v>26.011561</v>
      </c>
      <c r="E28" s="22">
        <v>9.8265899999999995</v>
      </c>
      <c r="F28" s="22">
        <v>16.763006000000001</v>
      </c>
      <c r="G28" s="22">
        <v>21.387283</v>
      </c>
    </row>
    <row r="29" spans="1:7" x14ac:dyDescent="0.2">
      <c r="A29" s="20" t="s">
        <v>347</v>
      </c>
      <c r="B29" s="21">
        <v>68</v>
      </c>
      <c r="C29" s="22">
        <v>26.470587999999999</v>
      </c>
      <c r="D29" s="22">
        <v>17.647058999999999</v>
      </c>
      <c r="E29" s="22">
        <v>13.235294</v>
      </c>
      <c r="F29" s="22">
        <v>11.764706</v>
      </c>
      <c r="G29" s="22">
        <v>30.882352999999998</v>
      </c>
    </row>
    <row r="30" spans="1:7" x14ac:dyDescent="0.2">
      <c r="A30" s="20" t="s">
        <v>348</v>
      </c>
      <c r="B30" s="21">
        <v>17</v>
      </c>
      <c r="C30" s="22">
        <v>47.058824000000001</v>
      </c>
      <c r="D30" s="22">
        <v>5.8823530000000002</v>
      </c>
      <c r="E30" s="22">
        <v>17.647058999999999</v>
      </c>
      <c r="F30" s="22">
        <v>5.8823530000000002</v>
      </c>
      <c r="G30" s="22">
        <v>23.529412000000001</v>
      </c>
    </row>
    <row r="31" spans="1:7" x14ac:dyDescent="0.2">
      <c r="A31" s="20" t="s">
        <v>349</v>
      </c>
      <c r="B31" s="21">
        <v>3</v>
      </c>
      <c r="C31" s="22">
        <v>66.666667000000004</v>
      </c>
      <c r="D31" s="22">
        <v>0</v>
      </c>
      <c r="E31" s="22">
        <v>0</v>
      </c>
      <c r="F31" s="22">
        <v>33.333333000000003</v>
      </c>
      <c r="G31" s="22">
        <v>0</v>
      </c>
    </row>
    <row r="32" spans="1:7" x14ac:dyDescent="0.2">
      <c r="A32" s="20" t="s">
        <v>350</v>
      </c>
      <c r="B32" s="21">
        <v>565</v>
      </c>
      <c r="C32" s="22">
        <v>20.530972999999999</v>
      </c>
      <c r="D32" s="22">
        <v>35.044248000000003</v>
      </c>
      <c r="E32" s="22">
        <v>16.283186000000001</v>
      </c>
      <c r="F32" s="22">
        <v>17.168142</v>
      </c>
      <c r="G32" s="22">
        <v>10.973451000000001</v>
      </c>
    </row>
    <row r="33" spans="1:7" x14ac:dyDescent="0.2">
      <c r="A33" s="20" t="s">
        <v>351</v>
      </c>
      <c r="B33" s="21">
        <v>430</v>
      </c>
      <c r="C33" s="22">
        <v>22.093022999999999</v>
      </c>
      <c r="D33" s="22">
        <v>29.069766999999999</v>
      </c>
      <c r="E33" s="22">
        <v>11.395349</v>
      </c>
      <c r="F33" s="22">
        <v>14.883721</v>
      </c>
      <c r="G33" s="22">
        <v>22.558140000000002</v>
      </c>
    </row>
    <row r="34" spans="1:7" x14ac:dyDescent="0.2">
      <c r="A34" s="20" t="s">
        <v>352</v>
      </c>
      <c r="B34" s="21">
        <v>88</v>
      </c>
      <c r="C34" s="22">
        <v>31.818182</v>
      </c>
      <c r="D34" s="22">
        <v>14.772727</v>
      </c>
      <c r="E34" s="22">
        <v>13.636364</v>
      </c>
      <c r="F34" s="22">
        <v>11.363636</v>
      </c>
      <c r="G34" s="22">
        <v>28.409091</v>
      </c>
    </row>
    <row r="35" spans="1:7" x14ac:dyDescent="0.2">
      <c r="A35" s="20" t="s">
        <v>353</v>
      </c>
      <c r="B35" s="21">
        <v>518</v>
      </c>
      <c r="C35" s="22">
        <v>23.745173999999999</v>
      </c>
      <c r="D35" s="22">
        <v>26.640927000000001</v>
      </c>
      <c r="E35" s="22">
        <v>11.776062</v>
      </c>
      <c r="F35" s="22">
        <v>14.285714</v>
      </c>
      <c r="G35" s="22">
        <v>23.552123999999999</v>
      </c>
    </row>
    <row r="36" spans="1:7" x14ac:dyDescent="0.2">
      <c r="A36" s="9" t="s">
        <v>355</v>
      </c>
      <c r="B36" s="10">
        <v>262</v>
      </c>
      <c r="C36" s="13">
        <v>17.175573</v>
      </c>
      <c r="D36" s="13">
        <v>44.656489000000001</v>
      </c>
      <c r="E36" s="13">
        <v>16.793893000000001</v>
      </c>
      <c r="F36" s="13">
        <v>12.977099000000001</v>
      </c>
      <c r="G36" s="13">
        <v>8.3969470000000008</v>
      </c>
    </row>
    <row r="37" spans="1:7" x14ac:dyDescent="0.2">
      <c r="A37" s="20" t="s">
        <v>344</v>
      </c>
      <c r="B37" s="21">
        <v>329</v>
      </c>
      <c r="C37" s="22">
        <v>19.452888000000002</v>
      </c>
      <c r="D37" s="22">
        <v>38.601824000000001</v>
      </c>
      <c r="E37" s="22">
        <v>11.854103</v>
      </c>
      <c r="F37" s="22">
        <v>15.197568</v>
      </c>
      <c r="G37" s="22">
        <v>14.893617000000001</v>
      </c>
    </row>
    <row r="38" spans="1:7" x14ac:dyDescent="0.2">
      <c r="A38" s="20" t="s">
        <v>345</v>
      </c>
      <c r="B38" s="21">
        <v>280</v>
      </c>
      <c r="C38" s="22">
        <v>23.928571000000002</v>
      </c>
      <c r="D38" s="22">
        <v>34.642856999999999</v>
      </c>
      <c r="E38" s="22">
        <v>10</v>
      </c>
      <c r="F38" s="22">
        <v>11.785714</v>
      </c>
      <c r="G38" s="22">
        <v>19.642856999999999</v>
      </c>
    </row>
    <row r="39" spans="1:7" x14ac:dyDescent="0.2">
      <c r="A39" s="20" t="s">
        <v>346</v>
      </c>
      <c r="B39" s="21">
        <v>211</v>
      </c>
      <c r="C39" s="22">
        <v>25.592417000000001</v>
      </c>
      <c r="D39" s="22">
        <v>27.014218</v>
      </c>
      <c r="E39" s="22">
        <v>13.270142</v>
      </c>
      <c r="F39" s="22">
        <v>10.900474000000001</v>
      </c>
      <c r="G39" s="22">
        <v>23.222749</v>
      </c>
    </row>
    <row r="40" spans="1:7" x14ac:dyDescent="0.2">
      <c r="A40" s="20" t="s">
        <v>347</v>
      </c>
      <c r="B40" s="21">
        <v>130</v>
      </c>
      <c r="C40" s="22">
        <v>43.846153999999999</v>
      </c>
      <c r="D40" s="22">
        <v>20</v>
      </c>
      <c r="E40" s="22">
        <v>5.3846150000000002</v>
      </c>
      <c r="F40" s="22">
        <v>7.6923079999999997</v>
      </c>
      <c r="G40" s="22">
        <v>23.076923000000001</v>
      </c>
    </row>
    <row r="41" spans="1:7" x14ac:dyDescent="0.2">
      <c r="A41" s="20" t="s">
        <v>348</v>
      </c>
      <c r="B41" s="21">
        <v>32</v>
      </c>
      <c r="C41" s="22">
        <v>31.25</v>
      </c>
      <c r="D41" s="22">
        <v>21.875</v>
      </c>
      <c r="E41" s="22">
        <v>6.25</v>
      </c>
      <c r="F41" s="22">
        <v>21.875</v>
      </c>
      <c r="G41" s="22">
        <v>18.75</v>
      </c>
    </row>
    <row r="42" spans="1:7" x14ac:dyDescent="0.2">
      <c r="A42" s="20" t="s">
        <v>349</v>
      </c>
      <c r="B42" s="21">
        <v>8</v>
      </c>
      <c r="C42" s="22">
        <v>75</v>
      </c>
      <c r="D42" s="22">
        <v>0</v>
      </c>
      <c r="E42" s="22">
        <v>12.5</v>
      </c>
      <c r="F42" s="22">
        <v>12.5</v>
      </c>
      <c r="G42" s="22">
        <v>0</v>
      </c>
    </row>
    <row r="43" spans="1:7" x14ac:dyDescent="0.2">
      <c r="A43" s="20" t="s">
        <v>350</v>
      </c>
      <c r="B43" s="21">
        <v>591</v>
      </c>
      <c r="C43" s="22">
        <v>18.443315999999999</v>
      </c>
      <c r="D43" s="22">
        <v>41.285955999999999</v>
      </c>
      <c r="E43" s="22">
        <v>14.043993</v>
      </c>
      <c r="F43" s="22">
        <v>14.213198</v>
      </c>
      <c r="G43" s="22">
        <v>12.013536</v>
      </c>
    </row>
    <row r="44" spans="1:7" x14ac:dyDescent="0.2">
      <c r="A44" s="20" t="s">
        <v>351</v>
      </c>
      <c r="B44" s="21">
        <v>491</v>
      </c>
      <c r="C44" s="22">
        <v>24.643585000000002</v>
      </c>
      <c r="D44" s="22">
        <v>31.364561999999999</v>
      </c>
      <c r="E44" s="22">
        <v>11.405295000000001</v>
      </c>
      <c r="F44" s="22">
        <v>11.405295000000001</v>
      </c>
      <c r="G44" s="22">
        <v>21.181263000000001</v>
      </c>
    </row>
    <row r="45" spans="1:7" x14ac:dyDescent="0.2">
      <c r="A45" s="20" t="s">
        <v>352</v>
      </c>
      <c r="B45" s="21">
        <v>170</v>
      </c>
      <c r="C45" s="22">
        <v>42.941175999999999</v>
      </c>
      <c r="D45" s="22">
        <v>19.411764999999999</v>
      </c>
      <c r="E45" s="22">
        <v>5.8823530000000002</v>
      </c>
      <c r="F45" s="22">
        <v>10.588234999999999</v>
      </c>
      <c r="G45" s="22">
        <v>21.176470999999999</v>
      </c>
    </row>
    <row r="46" spans="1:7" x14ac:dyDescent="0.2">
      <c r="A46" s="20" t="s">
        <v>353</v>
      </c>
      <c r="B46" s="21">
        <v>661</v>
      </c>
      <c r="C46" s="22">
        <v>29.34947</v>
      </c>
      <c r="D46" s="22">
        <v>28.290469000000002</v>
      </c>
      <c r="E46" s="22">
        <v>9.9848710000000001</v>
      </c>
      <c r="F46" s="22">
        <v>11.195159</v>
      </c>
      <c r="G46" s="22">
        <v>21.180029999999999</v>
      </c>
    </row>
    <row r="47" spans="1:7" x14ac:dyDescent="0.2">
      <c r="A47" s="9" t="s">
        <v>356</v>
      </c>
      <c r="B47" s="9"/>
      <c r="C47" s="9"/>
      <c r="D47" s="9"/>
      <c r="E47" s="9"/>
      <c r="F47" s="9"/>
      <c r="G47" s="9"/>
    </row>
    <row r="48" spans="1:7" x14ac:dyDescent="0.2">
      <c r="A48" s="20" t="s">
        <v>357</v>
      </c>
      <c r="B48" s="21">
        <v>10</v>
      </c>
      <c r="C48" s="22">
        <v>20</v>
      </c>
      <c r="D48" s="22">
        <v>10</v>
      </c>
      <c r="E48" s="22">
        <v>10</v>
      </c>
      <c r="F48" s="22">
        <v>40</v>
      </c>
      <c r="G48" s="22">
        <v>20</v>
      </c>
    </row>
    <row r="49" spans="1:7" x14ac:dyDescent="0.2">
      <c r="A49" s="20" t="s">
        <v>328</v>
      </c>
      <c r="B49" s="21">
        <v>1647</v>
      </c>
      <c r="C49" s="22">
        <v>20.279295999999999</v>
      </c>
      <c r="D49" s="22">
        <v>36.976320999999999</v>
      </c>
      <c r="E49" s="22">
        <v>13.782635000000001</v>
      </c>
      <c r="F49" s="22">
        <v>14.025501</v>
      </c>
      <c r="G49" s="22">
        <v>14.936248000000001</v>
      </c>
    </row>
    <row r="50" spans="1:7" x14ac:dyDescent="0.2">
      <c r="A50" s="20" t="s">
        <v>329</v>
      </c>
      <c r="B50" s="21">
        <v>165</v>
      </c>
      <c r="C50" s="22">
        <v>16.363636</v>
      </c>
      <c r="D50" s="22">
        <v>23.636364</v>
      </c>
      <c r="E50" s="22">
        <v>16.969697</v>
      </c>
      <c r="F50" s="22">
        <v>21.818182</v>
      </c>
      <c r="G50" s="22">
        <v>21.212121</v>
      </c>
    </row>
    <row r="51" spans="1:7" x14ac:dyDescent="0.2">
      <c r="A51" s="20" t="s">
        <v>330</v>
      </c>
      <c r="B51" s="21">
        <v>509</v>
      </c>
      <c r="C51" s="22">
        <v>35.166994000000003</v>
      </c>
      <c r="D51" s="22">
        <v>23.182711000000001</v>
      </c>
      <c r="E51" s="22">
        <v>8.8408639999999998</v>
      </c>
      <c r="F51" s="22">
        <v>11.198428</v>
      </c>
      <c r="G51" s="22">
        <v>21.611001999999999</v>
      </c>
    </row>
    <row r="52" spans="1:7" x14ac:dyDescent="0.2">
      <c r="A52" s="20" t="s">
        <v>358</v>
      </c>
      <c r="B52" s="21">
        <v>4</v>
      </c>
      <c r="C52" s="22">
        <v>0</v>
      </c>
      <c r="D52" s="22">
        <v>0</v>
      </c>
      <c r="E52" s="22">
        <v>25</v>
      </c>
      <c r="F52" s="22">
        <v>25</v>
      </c>
      <c r="G52" s="22">
        <v>50</v>
      </c>
    </row>
    <row r="53" spans="1:7" x14ac:dyDescent="0.2">
      <c r="A53" s="9" t="s">
        <v>359</v>
      </c>
      <c r="B53" s="10">
        <v>4</v>
      </c>
      <c r="C53" s="13">
        <v>0</v>
      </c>
      <c r="D53" s="13">
        <v>25</v>
      </c>
      <c r="E53" s="13">
        <v>0</v>
      </c>
      <c r="F53" s="13">
        <v>50</v>
      </c>
      <c r="G53" s="13">
        <v>25</v>
      </c>
    </row>
    <row r="54" spans="1:7" x14ac:dyDescent="0.2">
      <c r="A54" s="20" t="s">
        <v>331</v>
      </c>
      <c r="B54" s="21">
        <v>919</v>
      </c>
      <c r="C54" s="22">
        <v>21.762785999999998</v>
      </c>
      <c r="D54" s="22">
        <v>33.623503999999997</v>
      </c>
      <c r="E54" s="22">
        <v>14.254625000000001</v>
      </c>
      <c r="F54" s="22">
        <v>15.125135999999999</v>
      </c>
      <c r="G54" s="22">
        <v>15.23395</v>
      </c>
    </row>
    <row r="55" spans="1:7" x14ac:dyDescent="0.2">
      <c r="A55" s="20" t="s">
        <v>332</v>
      </c>
      <c r="B55" s="21">
        <v>60</v>
      </c>
      <c r="C55" s="22">
        <v>6.6666670000000003</v>
      </c>
      <c r="D55" s="22">
        <v>13.333333</v>
      </c>
      <c r="E55" s="22">
        <v>10</v>
      </c>
      <c r="F55" s="22">
        <v>31.666667</v>
      </c>
      <c r="G55" s="22">
        <v>38.333333000000003</v>
      </c>
    </row>
    <row r="56" spans="1:7" x14ac:dyDescent="0.2">
      <c r="A56" s="20" t="s">
        <v>333</v>
      </c>
      <c r="B56" s="21">
        <v>100</v>
      </c>
      <c r="C56" s="22">
        <v>35</v>
      </c>
      <c r="D56" s="22">
        <v>18</v>
      </c>
      <c r="E56" s="22">
        <v>16</v>
      </c>
      <c r="F56" s="22">
        <v>11</v>
      </c>
      <c r="G56" s="22">
        <v>20</v>
      </c>
    </row>
    <row r="57" spans="1:7" x14ac:dyDescent="0.2">
      <c r="A57" s="20" t="s">
        <v>358</v>
      </c>
      <c r="B57" s="21">
        <v>0</v>
      </c>
      <c r="C57" s="22">
        <v>0</v>
      </c>
      <c r="D57" s="22">
        <v>0</v>
      </c>
      <c r="E57" s="22">
        <v>0</v>
      </c>
      <c r="F57" s="22">
        <v>0</v>
      </c>
      <c r="G57" s="22">
        <v>0</v>
      </c>
    </row>
    <row r="58" spans="1:7" x14ac:dyDescent="0.2">
      <c r="A58" s="9" t="s">
        <v>360</v>
      </c>
      <c r="B58" s="10">
        <v>6</v>
      </c>
      <c r="C58" s="13">
        <v>33.333333000000003</v>
      </c>
      <c r="D58" s="13">
        <v>0</v>
      </c>
      <c r="E58" s="13">
        <v>16.666667</v>
      </c>
      <c r="F58" s="13">
        <v>33.333333000000003</v>
      </c>
      <c r="G58" s="13">
        <v>16.666667</v>
      </c>
    </row>
    <row r="59" spans="1:7" x14ac:dyDescent="0.2">
      <c r="A59" s="20" t="s">
        <v>331</v>
      </c>
      <c r="B59" s="21">
        <v>728</v>
      </c>
      <c r="C59" s="22">
        <v>18.406593000000001</v>
      </c>
      <c r="D59" s="22">
        <v>41.208790999999998</v>
      </c>
      <c r="E59" s="22">
        <v>13.186813000000001</v>
      </c>
      <c r="F59" s="22">
        <v>12.637363000000001</v>
      </c>
      <c r="G59" s="22">
        <v>14.56044</v>
      </c>
    </row>
    <row r="60" spans="1:7" x14ac:dyDescent="0.2">
      <c r="A60" s="20" t="s">
        <v>332</v>
      </c>
      <c r="B60" s="21">
        <v>105</v>
      </c>
      <c r="C60" s="22">
        <v>21.904762000000002</v>
      </c>
      <c r="D60" s="22">
        <v>29.523810000000001</v>
      </c>
      <c r="E60" s="22">
        <v>20.952380999999999</v>
      </c>
      <c r="F60" s="22">
        <v>16.190476</v>
      </c>
      <c r="G60" s="22">
        <v>11.428571</v>
      </c>
    </row>
    <row r="61" spans="1:7" x14ac:dyDescent="0.2">
      <c r="A61" s="20" t="s">
        <v>333</v>
      </c>
      <c r="B61" s="21">
        <v>409</v>
      </c>
      <c r="C61" s="22">
        <v>35.207824000000002</v>
      </c>
      <c r="D61" s="22">
        <v>24.449877999999998</v>
      </c>
      <c r="E61" s="22">
        <v>7.090465</v>
      </c>
      <c r="F61" s="22">
        <v>11.246943999999999</v>
      </c>
      <c r="G61" s="22">
        <v>22.00489</v>
      </c>
    </row>
    <row r="62" spans="1:7" x14ac:dyDescent="0.2">
      <c r="A62" s="20" t="s">
        <v>358</v>
      </c>
      <c r="B62" s="21">
        <v>4</v>
      </c>
      <c r="C62" s="22">
        <v>0</v>
      </c>
      <c r="D62" s="22">
        <v>0</v>
      </c>
      <c r="E62" s="22">
        <v>25</v>
      </c>
      <c r="F62" s="22">
        <v>25</v>
      </c>
      <c r="G62" s="22">
        <v>50</v>
      </c>
    </row>
    <row r="63" spans="1:7" x14ac:dyDescent="0.2">
      <c r="A63" s="9" t="s">
        <v>361</v>
      </c>
      <c r="B63" s="9"/>
      <c r="C63" s="9"/>
      <c r="D63" s="9"/>
      <c r="E63" s="9"/>
      <c r="F63" s="9"/>
      <c r="G63" s="9"/>
    </row>
    <row r="64" spans="1:7" x14ac:dyDescent="0.2">
      <c r="A64" s="20" t="s">
        <v>362</v>
      </c>
      <c r="B64" s="21">
        <v>360</v>
      </c>
      <c r="C64" s="22">
        <v>58.888888999999999</v>
      </c>
      <c r="D64" s="22">
        <v>8.6111109999999993</v>
      </c>
      <c r="E64" s="22">
        <v>7.5</v>
      </c>
      <c r="F64" s="22">
        <v>3.0555560000000002</v>
      </c>
      <c r="G64" s="22">
        <v>21.944444000000001</v>
      </c>
    </row>
    <row r="65" spans="1:7" x14ac:dyDescent="0.2">
      <c r="A65" s="20" t="s">
        <v>363</v>
      </c>
      <c r="B65" s="21">
        <v>1326</v>
      </c>
      <c r="C65" s="22">
        <v>4.0723979999999997</v>
      </c>
      <c r="D65" s="22">
        <v>45.098039</v>
      </c>
      <c r="E65" s="22">
        <v>12.971342</v>
      </c>
      <c r="F65" s="22">
        <v>20.739065</v>
      </c>
      <c r="G65" s="22">
        <v>17.119154999999999</v>
      </c>
    </row>
    <row r="66" spans="1:7" x14ac:dyDescent="0.2">
      <c r="A66" s="20" t="s">
        <v>364</v>
      </c>
      <c r="B66" s="21">
        <v>649</v>
      </c>
      <c r="C66" s="22">
        <v>42.526964999999997</v>
      </c>
      <c r="D66" s="22">
        <v>21.263482</v>
      </c>
      <c r="E66" s="22">
        <v>15.870570000000001</v>
      </c>
      <c r="F66" s="22">
        <v>6.625578</v>
      </c>
      <c r="G66" s="22">
        <v>13.713405</v>
      </c>
    </row>
    <row r="67" spans="1:7" x14ac:dyDescent="0.2">
      <c r="A67" s="20" t="s">
        <v>365</v>
      </c>
      <c r="B67" s="21">
        <v>0</v>
      </c>
      <c r="C67" s="22">
        <v>0</v>
      </c>
      <c r="D67" s="22">
        <v>0</v>
      </c>
      <c r="E67" s="22">
        <v>0</v>
      </c>
      <c r="F67" s="22">
        <v>0</v>
      </c>
      <c r="G67" s="22">
        <v>0</v>
      </c>
    </row>
    <row r="68" spans="1:7" x14ac:dyDescent="0.2">
      <c r="A68" s="20" t="s">
        <v>366</v>
      </c>
      <c r="B68" s="21">
        <v>0</v>
      </c>
      <c r="C68" s="22">
        <v>0</v>
      </c>
      <c r="D68" s="22">
        <v>0</v>
      </c>
      <c r="E68" s="22">
        <v>0</v>
      </c>
      <c r="F68" s="22">
        <v>0</v>
      </c>
      <c r="G68" s="22">
        <v>0</v>
      </c>
    </row>
    <row r="69" spans="1:7" x14ac:dyDescent="0.2">
      <c r="A69" s="9" t="s">
        <v>367</v>
      </c>
      <c r="B69" s="9"/>
      <c r="C69" s="9"/>
      <c r="D69" s="9"/>
      <c r="E69" s="9"/>
      <c r="F69" s="9"/>
      <c r="G69" s="9"/>
    </row>
    <row r="70" spans="1:7" x14ac:dyDescent="0.2">
      <c r="A70" s="20" t="s">
        <v>368</v>
      </c>
      <c r="B70" s="21">
        <v>381</v>
      </c>
      <c r="C70" s="22">
        <v>6.299213</v>
      </c>
      <c r="D70" s="22">
        <v>35.958005</v>
      </c>
      <c r="E70" s="22">
        <v>13.648294</v>
      </c>
      <c r="F70" s="22">
        <v>21.784776999999998</v>
      </c>
      <c r="G70" s="22">
        <v>22.309711</v>
      </c>
    </row>
    <row r="71" spans="1:7" x14ac:dyDescent="0.2">
      <c r="A71" s="20" t="s">
        <v>180</v>
      </c>
      <c r="B71" s="21">
        <v>1570</v>
      </c>
      <c r="C71" s="22">
        <v>19.171975</v>
      </c>
      <c r="D71" s="22">
        <v>38.025478</v>
      </c>
      <c r="E71" s="22">
        <v>13.757961999999999</v>
      </c>
      <c r="F71" s="22">
        <v>14.140127</v>
      </c>
      <c r="G71" s="22">
        <v>14.904458999999999</v>
      </c>
    </row>
    <row r="72" spans="1:7" x14ac:dyDescent="0.2">
      <c r="A72" s="20" t="s">
        <v>369</v>
      </c>
      <c r="B72" s="21">
        <v>81</v>
      </c>
      <c r="C72" s="22">
        <v>13.580247</v>
      </c>
      <c r="D72" s="22">
        <v>25.925926</v>
      </c>
      <c r="E72" s="22">
        <v>25.925926</v>
      </c>
      <c r="F72" s="22">
        <v>17.283950999999998</v>
      </c>
      <c r="G72" s="22">
        <v>17.283950999999998</v>
      </c>
    </row>
    <row r="73" spans="1:7" x14ac:dyDescent="0.2">
      <c r="A73" s="20" t="s">
        <v>370</v>
      </c>
      <c r="B73" s="21">
        <v>813</v>
      </c>
      <c r="C73" s="22">
        <v>52.152521999999998</v>
      </c>
      <c r="D73" s="22">
        <v>14.268143</v>
      </c>
      <c r="E73" s="22">
        <v>13.407133999999999</v>
      </c>
      <c r="F73" s="22">
        <v>5.04305</v>
      </c>
      <c r="G73" s="22">
        <v>15.129151</v>
      </c>
    </row>
    <row r="74" spans="1:7" x14ac:dyDescent="0.2">
      <c r="A74" s="20" t="s">
        <v>371</v>
      </c>
      <c r="B74" s="21">
        <v>63</v>
      </c>
      <c r="C74" s="22">
        <v>33.333333000000003</v>
      </c>
      <c r="D74" s="22">
        <v>22.222221999999999</v>
      </c>
      <c r="E74" s="22">
        <v>11.111110999999999</v>
      </c>
      <c r="F74" s="22">
        <v>11.111110999999999</v>
      </c>
      <c r="G74" s="22">
        <v>22.222221999999999</v>
      </c>
    </row>
    <row r="75" spans="1:7" x14ac:dyDescent="0.2">
      <c r="A75" s="20" t="s">
        <v>366</v>
      </c>
      <c r="B75" s="21">
        <v>5</v>
      </c>
      <c r="C75" s="22">
        <v>40</v>
      </c>
      <c r="D75" s="22">
        <v>0</v>
      </c>
      <c r="E75" s="22">
        <v>20</v>
      </c>
      <c r="F75" s="22">
        <v>0</v>
      </c>
      <c r="G75" s="22">
        <v>40</v>
      </c>
    </row>
    <row r="76" spans="1:7" x14ac:dyDescent="0.2">
      <c r="A76" s="9" t="s">
        <v>372</v>
      </c>
      <c r="B76" s="9"/>
      <c r="C76" s="9"/>
      <c r="D76" s="9"/>
      <c r="E76" s="9"/>
      <c r="F76" s="9"/>
      <c r="G76" s="9"/>
    </row>
    <row r="77" spans="1:7" x14ac:dyDescent="0.2">
      <c r="A77" s="20" t="s">
        <v>373</v>
      </c>
      <c r="B77" s="21">
        <v>381</v>
      </c>
      <c r="C77" s="22">
        <v>6.299213</v>
      </c>
      <c r="D77" s="22">
        <v>35.958005</v>
      </c>
      <c r="E77" s="22">
        <v>13.648294</v>
      </c>
      <c r="F77" s="22">
        <v>21.784776999999998</v>
      </c>
      <c r="G77" s="22">
        <v>22.309711</v>
      </c>
    </row>
    <row r="78" spans="1:7" x14ac:dyDescent="0.2">
      <c r="A78" s="20" t="s">
        <v>374</v>
      </c>
      <c r="B78" s="21">
        <v>1219</v>
      </c>
      <c r="C78" s="22">
        <v>13.945857</v>
      </c>
      <c r="D78" s="22">
        <v>41.181296000000003</v>
      </c>
      <c r="E78" s="22">
        <v>11.894996000000001</v>
      </c>
      <c r="F78" s="22">
        <v>16.488924999999998</v>
      </c>
      <c r="G78" s="22">
        <v>16.488924999999998</v>
      </c>
    </row>
    <row r="79" spans="1:7" x14ac:dyDescent="0.2">
      <c r="A79" s="20" t="s">
        <v>375</v>
      </c>
      <c r="B79" s="21">
        <v>388</v>
      </c>
      <c r="C79" s="22">
        <v>38.659793999999998</v>
      </c>
      <c r="D79" s="22">
        <v>22.680412</v>
      </c>
      <c r="E79" s="22">
        <v>18.814433000000001</v>
      </c>
      <c r="F79" s="22">
        <v>7.7319589999999998</v>
      </c>
      <c r="G79" s="22">
        <v>12.113402000000001</v>
      </c>
    </row>
    <row r="80" spans="1:7" x14ac:dyDescent="0.2">
      <c r="A80" s="20" t="s">
        <v>376</v>
      </c>
      <c r="B80" s="21">
        <v>150</v>
      </c>
      <c r="C80" s="22">
        <v>56.666666999999997</v>
      </c>
      <c r="D80" s="22">
        <v>10.666667</v>
      </c>
      <c r="E80" s="22">
        <v>10.666667</v>
      </c>
      <c r="F80" s="22">
        <v>4</v>
      </c>
      <c r="G80" s="22">
        <v>18</v>
      </c>
    </row>
    <row r="81" spans="1:7" x14ac:dyDescent="0.2">
      <c r="A81" s="20" t="s">
        <v>377</v>
      </c>
      <c r="B81" s="21">
        <v>85</v>
      </c>
      <c r="C81" s="22">
        <v>61.176470999999999</v>
      </c>
      <c r="D81" s="22">
        <v>10.588234999999999</v>
      </c>
      <c r="E81" s="22">
        <v>10.588234999999999</v>
      </c>
      <c r="F81" s="22">
        <v>2.3529409999999999</v>
      </c>
      <c r="G81" s="22">
        <v>15.294117999999999</v>
      </c>
    </row>
    <row r="82" spans="1:7" x14ac:dyDescent="0.2">
      <c r="A82" s="20" t="s">
        <v>378</v>
      </c>
      <c r="B82" s="21">
        <v>82</v>
      </c>
      <c r="C82" s="22">
        <v>67.073171000000002</v>
      </c>
      <c r="D82" s="22">
        <v>10.97561</v>
      </c>
      <c r="E82" s="22">
        <v>4.8780489999999999</v>
      </c>
      <c r="F82" s="22">
        <v>0</v>
      </c>
      <c r="G82" s="22">
        <v>17.073170999999999</v>
      </c>
    </row>
    <row r="83" spans="1:7" x14ac:dyDescent="0.2">
      <c r="A83" s="20" t="s">
        <v>366</v>
      </c>
      <c r="B83" s="21">
        <v>30</v>
      </c>
      <c r="C83" s="22">
        <v>20</v>
      </c>
      <c r="D83" s="22">
        <v>20</v>
      </c>
      <c r="E83" s="22">
        <v>10</v>
      </c>
      <c r="F83" s="22">
        <v>23.333333</v>
      </c>
      <c r="G83" s="22">
        <v>26.666667</v>
      </c>
    </row>
    <row r="84" spans="1:7" x14ac:dyDescent="0.2">
      <c r="A84" s="9" t="s">
        <v>379</v>
      </c>
      <c r="B84" s="9"/>
      <c r="C84" s="9"/>
      <c r="D84" s="9"/>
      <c r="E84" s="9"/>
      <c r="F84" s="9"/>
      <c r="G84" s="9"/>
    </row>
    <row r="85" spans="1:7" x14ac:dyDescent="0.2">
      <c r="A85" s="20" t="s">
        <v>380</v>
      </c>
      <c r="B85" s="21">
        <v>708</v>
      </c>
      <c r="C85" s="22">
        <v>21.186440999999999</v>
      </c>
      <c r="D85" s="22">
        <v>36.723163999999997</v>
      </c>
      <c r="E85" s="22">
        <v>15.112994</v>
      </c>
      <c r="F85" s="22">
        <v>13.276835999999999</v>
      </c>
      <c r="G85" s="22">
        <v>13.700564999999999</v>
      </c>
    </row>
    <row r="86" spans="1:7" x14ac:dyDescent="0.2">
      <c r="A86" s="20" t="s">
        <v>381</v>
      </c>
      <c r="B86" s="21">
        <v>1612</v>
      </c>
      <c r="C86" s="22">
        <v>24.069479000000001</v>
      </c>
      <c r="D86" s="22">
        <v>31.327542999999999</v>
      </c>
      <c r="E86" s="22">
        <v>11.972704999999999</v>
      </c>
      <c r="F86" s="22">
        <v>14.392060000000001</v>
      </c>
      <c r="G86" s="22">
        <v>18.238212999999998</v>
      </c>
    </row>
    <row r="87" spans="1:7" x14ac:dyDescent="0.2">
      <c r="A87" s="20" t="s">
        <v>366</v>
      </c>
      <c r="B87" s="21">
        <v>15</v>
      </c>
      <c r="C87" s="22">
        <v>26.666667</v>
      </c>
      <c r="D87" s="22">
        <v>13.333333</v>
      </c>
      <c r="E87" s="22">
        <v>13.333333</v>
      </c>
      <c r="F87" s="22">
        <v>20</v>
      </c>
      <c r="G87" s="22">
        <v>26.666667</v>
      </c>
    </row>
    <row r="88" spans="1:7" x14ac:dyDescent="0.2">
      <c r="A88" s="9" t="s">
        <v>382</v>
      </c>
      <c r="B88" s="9"/>
      <c r="C88" s="9"/>
      <c r="D88" s="9"/>
      <c r="E88" s="9"/>
      <c r="F88" s="9"/>
      <c r="G88" s="9"/>
    </row>
    <row r="89" spans="1:7" x14ac:dyDescent="0.2">
      <c r="A89" s="20" t="s">
        <v>383</v>
      </c>
      <c r="B89" s="21">
        <v>347</v>
      </c>
      <c r="C89" s="22">
        <v>22.190201999999999</v>
      </c>
      <c r="D89" s="22">
        <v>36.599423999999999</v>
      </c>
      <c r="E89" s="22">
        <v>14.121036999999999</v>
      </c>
      <c r="F89" s="22">
        <v>12.968299999999999</v>
      </c>
      <c r="G89" s="22">
        <v>14.121036999999999</v>
      </c>
    </row>
    <row r="90" spans="1:7" x14ac:dyDescent="0.2">
      <c r="A90" s="20" t="s">
        <v>181</v>
      </c>
      <c r="B90" s="21">
        <v>1741</v>
      </c>
      <c r="C90" s="22">
        <v>23.147615999999999</v>
      </c>
      <c r="D90" s="22">
        <v>32.510052000000002</v>
      </c>
      <c r="E90" s="22">
        <v>12.866168999999999</v>
      </c>
      <c r="F90" s="22">
        <v>14.589316</v>
      </c>
      <c r="G90" s="22">
        <v>16.886846999999999</v>
      </c>
    </row>
    <row r="91" spans="1:7" x14ac:dyDescent="0.2">
      <c r="A91" s="20" t="s">
        <v>182</v>
      </c>
      <c r="B91" s="21">
        <v>31</v>
      </c>
      <c r="C91" s="22">
        <v>22.580645000000001</v>
      </c>
      <c r="D91" s="22">
        <v>32.258065000000002</v>
      </c>
      <c r="E91" s="22">
        <v>12.903226</v>
      </c>
      <c r="F91" s="22">
        <v>12.903226</v>
      </c>
      <c r="G91" s="22">
        <v>19.354838999999998</v>
      </c>
    </row>
    <row r="92" spans="1:7" x14ac:dyDescent="0.2">
      <c r="A92" s="20" t="s">
        <v>384</v>
      </c>
      <c r="B92" s="21">
        <v>32</v>
      </c>
      <c r="C92" s="22">
        <v>25</v>
      </c>
      <c r="D92" s="22">
        <v>28.125</v>
      </c>
      <c r="E92" s="22">
        <v>9.375</v>
      </c>
      <c r="F92" s="22">
        <v>18.75</v>
      </c>
      <c r="G92" s="22">
        <v>18.75</v>
      </c>
    </row>
    <row r="93" spans="1:7" x14ac:dyDescent="0.2">
      <c r="A93" s="20" t="s">
        <v>183</v>
      </c>
      <c r="B93" s="21">
        <v>49</v>
      </c>
      <c r="C93" s="22">
        <v>24.489795999999998</v>
      </c>
      <c r="D93" s="22">
        <v>36.734693999999998</v>
      </c>
      <c r="E93" s="22">
        <v>26.530612000000001</v>
      </c>
      <c r="F93" s="22">
        <v>8.1632650000000009</v>
      </c>
      <c r="G93" s="22">
        <v>4.0816330000000001</v>
      </c>
    </row>
    <row r="94" spans="1:7" x14ac:dyDescent="0.2">
      <c r="A94" s="20" t="s">
        <v>385</v>
      </c>
      <c r="B94" s="21">
        <v>22</v>
      </c>
      <c r="C94" s="22">
        <v>45.454545000000003</v>
      </c>
      <c r="D94" s="22">
        <v>18.181818</v>
      </c>
      <c r="E94" s="22">
        <v>4.5454549999999996</v>
      </c>
      <c r="F94" s="22">
        <v>9.0909089999999999</v>
      </c>
      <c r="G94" s="22">
        <v>22.727273</v>
      </c>
    </row>
    <row r="95" spans="1:7" x14ac:dyDescent="0.2">
      <c r="A95" s="20" t="s">
        <v>386</v>
      </c>
      <c r="B95" s="21">
        <v>20</v>
      </c>
      <c r="C95" s="22">
        <v>0</v>
      </c>
      <c r="D95" s="22">
        <v>25</v>
      </c>
      <c r="E95" s="22">
        <v>10</v>
      </c>
      <c r="F95" s="22">
        <v>25</v>
      </c>
      <c r="G95" s="22">
        <v>40</v>
      </c>
    </row>
    <row r="96" spans="1:7" x14ac:dyDescent="0.2">
      <c r="A96" s="20" t="s">
        <v>387</v>
      </c>
      <c r="B96" s="21">
        <v>8</v>
      </c>
      <c r="C96" s="22">
        <v>37.5</v>
      </c>
      <c r="D96" s="22">
        <v>25</v>
      </c>
      <c r="E96" s="22">
        <v>25</v>
      </c>
      <c r="F96" s="22">
        <v>12.5</v>
      </c>
      <c r="G96" s="22">
        <v>0</v>
      </c>
    </row>
    <row r="97" spans="1:7" x14ac:dyDescent="0.2">
      <c r="A97" s="20" t="s">
        <v>366</v>
      </c>
      <c r="B97" s="21">
        <v>85</v>
      </c>
      <c r="C97" s="22">
        <v>25.882352999999998</v>
      </c>
      <c r="D97" s="22">
        <v>30.588235000000001</v>
      </c>
      <c r="E97" s="22">
        <v>4.7058819999999999</v>
      </c>
      <c r="F97" s="22">
        <v>9.4117650000000008</v>
      </c>
      <c r="G97" s="22">
        <v>29.411764999999999</v>
      </c>
    </row>
    <row r="98" spans="1:7" x14ac:dyDescent="0.2">
      <c r="A98" s="9" t="s">
        <v>388</v>
      </c>
      <c r="B98" s="9"/>
      <c r="C98" s="9"/>
      <c r="D98" s="9"/>
      <c r="E98" s="9"/>
      <c r="F98" s="9"/>
      <c r="G98" s="9"/>
    </row>
    <row r="99" spans="1:7" x14ac:dyDescent="0.2">
      <c r="A99" s="20" t="s">
        <v>184</v>
      </c>
      <c r="B99" s="21">
        <v>44</v>
      </c>
      <c r="C99" s="22">
        <v>13.636364</v>
      </c>
      <c r="D99" s="22">
        <v>29.545455</v>
      </c>
      <c r="E99" s="22">
        <v>13.636364</v>
      </c>
      <c r="F99" s="22">
        <v>15.909091</v>
      </c>
      <c r="G99" s="22">
        <v>27.272727</v>
      </c>
    </row>
    <row r="100" spans="1:7" x14ac:dyDescent="0.2">
      <c r="A100" s="20" t="s">
        <v>185</v>
      </c>
      <c r="B100" s="21">
        <v>160</v>
      </c>
      <c r="C100" s="22">
        <v>12.5</v>
      </c>
      <c r="D100" s="22">
        <v>31.875</v>
      </c>
      <c r="E100" s="22">
        <v>9.375</v>
      </c>
      <c r="F100" s="22">
        <v>21.25</v>
      </c>
      <c r="G100" s="22">
        <v>25</v>
      </c>
    </row>
    <row r="101" spans="1:7" x14ac:dyDescent="0.2">
      <c r="A101" s="20" t="s">
        <v>186</v>
      </c>
      <c r="B101" s="21">
        <v>257</v>
      </c>
      <c r="C101" s="22">
        <v>14.396887</v>
      </c>
      <c r="D101" s="22">
        <v>31.517510000000001</v>
      </c>
      <c r="E101" s="22">
        <v>13.229571999999999</v>
      </c>
      <c r="F101" s="22">
        <v>20.622568000000001</v>
      </c>
      <c r="G101" s="22">
        <v>20.233463</v>
      </c>
    </row>
    <row r="102" spans="1:7" x14ac:dyDescent="0.2">
      <c r="A102" s="20" t="s">
        <v>187</v>
      </c>
      <c r="B102" s="21">
        <v>324</v>
      </c>
      <c r="C102" s="22">
        <v>17.901235</v>
      </c>
      <c r="D102" s="22">
        <v>33.024690999999997</v>
      </c>
      <c r="E102" s="22">
        <v>8.9506169999999994</v>
      </c>
      <c r="F102" s="22">
        <v>20.370370000000001</v>
      </c>
      <c r="G102" s="22">
        <v>19.753086</v>
      </c>
    </row>
    <row r="103" spans="1:7" x14ac:dyDescent="0.2">
      <c r="A103" s="20" t="s">
        <v>188</v>
      </c>
      <c r="B103" s="21">
        <v>336</v>
      </c>
      <c r="C103" s="22">
        <v>21.726189999999999</v>
      </c>
      <c r="D103" s="22">
        <v>38.988095000000001</v>
      </c>
      <c r="E103" s="22">
        <v>12.202381000000001</v>
      </c>
      <c r="F103" s="22">
        <v>12.202381000000001</v>
      </c>
      <c r="G103" s="22">
        <v>14.880952000000001</v>
      </c>
    </row>
    <row r="104" spans="1:7" x14ac:dyDescent="0.2">
      <c r="A104" s="20" t="s">
        <v>189</v>
      </c>
      <c r="B104" s="21">
        <v>288</v>
      </c>
      <c r="C104" s="22">
        <v>22.569444000000001</v>
      </c>
      <c r="D104" s="22">
        <v>35.069443999999997</v>
      </c>
      <c r="E104" s="22">
        <v>15.972222</v>
      </c>
      <c r="F104" s="22">
        <v>14.236110999999999</v>
      </c>
      <c r="G104" s="22">
        <v>12.152778</v>
      </c>
    </row>
    <row r="105" spans="1:7" x14ac:dyDescent="0.2">
      <c r="A105" s="20" t="s">
        <v>190</v>
      </c>
      <c r="B105" s="21">
        <v>341</v>
      </c>
      <c r="C105" s="22">
        <v>25.219940999999999</v>
      </c>
      <c r="D105" s="22">
        <v>37.536656999999998</v>
      </c>
      <c r="E105" s="22">
        <v>15.835777</v>
      </c>
      <c r="F105" s="22">
        <v>10.26393</v>
      </c>
      <c r="G105" s="22">
        <v>11.143694999999999</v>
      </c>
    </row>
    <row r="106" spans="1:7" x14ac:dyDescent="0.2">
      <c r="A106" s="20" t="s">
        <v>191</v>
      </c>
      <c r="B106" s="21">
        <v>256</v>
      </c>
      <c r="C106" s="22">
        <v>36.71875</v>
      </c>
      <c r="D106" s="22">
        <v>30.078125</v>
      </c>
      <c r="E106" s="22">
        <v>14.453125</v>
      </c>
      <c r="F106" s="22">
        <v>7.03125</v>
      </c>
      <c r="G106" s="22">
        <v>11.71875</v>
      </c>
    </row>
    <row r="107" spans="1:7" x14ac:dyDescent="0.2">
      <c r="A107" s="20" t="s">
        <v>192</v>
      </c>
      <c r="B107" s="21">
        <v>90</v>
      </c>
      <c r="C107" s="22">
        <v>45.555556000000003</v>
      </c>
      <c r="D107" s="22">
        <v>20</v>
      </c>
      <c r="E107" s="22">
        <v>15.555555999999999</v>
      </c>
      <c r="F107" s="22">
        <v>13.333333</v>
      </c>
      <c r="G107" s="22">
        <v>5.5555560000000002</v>
      </c>
    </row>
    <row r="108" spans="1:7" x14ac:dyDescent="0.2">
      <c r="A108" s="20" t="s">
        <v>193</v>
      </c>
      <c r="B108" s="21">
        <v>90</v>
      </c>
      <c r="C108" s="22">
        <v>37.777777999999998</v>
      </c>
      <c r="D108" s="22">
        <v>32.222222000000002</v>
      </c>
      <c r="E108" s="22">
        <v>14.444444000000001</v>
      </c>
      <c r="F108" s="22">
        <v>4.4444439999999998</v>
      </c>
      <c r="G108" s="22">
        <v>11.111110999999999</v>
      </c>
    </row>
    <row r="109" spans="1:7" x14ac:dyDescent="0.2">
      <c r="A109" s="20" t="s">
        <v>389</v>
      </c>
      <c r="B109" s="21">
        <v>30</v>
      </c>
      <c r="C109" s="22">
        <v>20</v>
      </c>
      <c r="D109" s="22">
        <v>26.666667</v>
      </c>
      <c r="E109" s="22">
        <v>13.333333</v>
      </c>
      <c r="F109" s="22">
        <v>20</v>
      </c>
      <c r="G109" s="22">
        <v>20</v>
      </c>
    </row>
    <row r="110" spans="1:7" x14ac:dyDescent="0.2">
      <c r="A110" s="20" t="s">
        <v>366</v>
      </c>
      <c r="B110" s="21">
        <v>119</v>
      </c>
      <c r="C110" s="22">
        <v>18.487394999999999</v>
      </c>
      <c r="D110" s="22">
        <v>19.327731</v>
      </c>
      <c r="E110" s="22">
        <v>7.5630249999999997</v>
      </c>
      <c r="F110" s="22">
        <v>10.084034000000001</v>
      </c>
      <c r="G110" s="22">
        <v>44.537815000000002</v>
      </c>
    </row>
    <row r="111" spans="1:7" x14ac:dyDescent="0.2">
      <c r="A111" s="9" t="s">
        <v>390</v>
      </c>
      <c r="B111" s="9"/>
      <c r="C111" s="9"/>
      <c r="D111" s="9"/>
      <c r="E111" s="9"/>
      <c r="F111" s="9"/>
      <c r="G111" s="9"/>
    </row>
    <row r="112" spans="1:7" x14ac:dyDescent="0.2">
      <c r="A112" s="20" t="s">
        <v>391</v>
      </c>
      <c r="B112" s="21">
        <v>532</v>
      </c>
      <c r="C112" s="22">
        <v>19.736841999999999</v>
      </c>
      <c r="D112" s="22">
        <v>34.586466000000001</v>
      </c>
      <c r="E112" s="22">
        <v>12.969925</v>
      </c>
      <c r="F112" s="22">
        <v>16.729323000000001</v>
      </c>
      <c r="G112" s="22">
        <v>15.977444</v>
      </c>
    </row>
    <row r="113" spans="1:7" x14ac:dyDescent="0.2">
      <c r="A113" s="20" t="s">
        <v>392</v>
      </c>
      <c r="B113" s="21">
        <v>986</v>
      </c>
      <c r="C113" s="22">
        <v>22.312373000000001</v>
      </c>
      <c r="D113" s="22">
        <v>34.584178000000001</v>
      </c>
      <c r="E113" s="22">
        <v>12.068966</v>
      </c>
      <c r="F113" s="22">
        <v>13.387423999999999</v>
      </c>
      <c r="G113" s="22">
        <v>17.647058999999999</v>
      </c>
    </row>
    <row r="114" spans="1:7" x14ac:dyDescent="0.2">
      <c r="A114" s="20" t="s">
        <v>393</v>
      </c>
      <c r="B114" s="21">
        <v>583</v>
      </c>
      <c r="C114" s="22">
        <v>25.557461</v>
      </c>
      <c r="D114" s="22">
        <v>30.874786</v>
      </c>
      <c r="E114" s="22">
        <v>14.06518</v>
      </c>
      <c r="F114" s="22">
        <v>13.550599999999999</v>
      </c>
      <c r="G114" s="22">
        <v>15.951973000000001</v>
      </c>
    </row>
    <row r="115" spans="1:7" x14ac:dyDescent="0.2">
      <c r="A115" s="20" t="s">
        <v>394</v>
      </c>
      <c r="B115" s="21">
        <v>234</v>
      </c>
      <c r="C115" s="22">
        <v>29.059829000000001</v>
      </c>
      <c r="D115" s="22">
        <v>26.495726000000001</v>
      </c>
      <c r="E115" s="22">
        <v>13.675214</v>
      </c>
      <c r="F115" s="22">
        <v>12.393162</v>
      </c>
      <c r="G115" s="22">
        <v>18.376068</v>
      </c>
    </row>
    <row r="116" spans="1:7" x14ac:dyDescent="0.2">
      <c r="A116" s="9" t="s">
        <v>395</v>
      </c>
      <c r="B116" s="9"/>
      <c r="C116" s="9"/>
      <c r="D116" s="9"/>
      <c r="E116" s="9"/>
      <c r="F116" s="9"/>
      <c r="G116" s="9"/>
    </row>
    <row r="117" spans="1:7" x14ac:dyDescent="0.2">
      <c r="A117" s="20" t="s">
        <v>396</v>
      </c>
      <c r="B117" s="21">
        <v>282</v>
      </c>
      <c r="C117" s="22">
        <v>27.659573999999999</v>
      </c>
      <c r="D117" s="22">
        <v>26.241135</v>
      </c>
      <c r="E117" s="22">
        <v>10.283688</v>
      </c>
      <c r="F117" s="22">
        <v>15.957447</v>
      </c>
      <c r="G117" s="22">
        <v>19.858156000000001</v>
      </c>
    </row>
    <row r="118" spans="1:7" x14ac:dyDescent="0.2">
      <c r="A118" s="20" t="s">
        <v>397</v>
      </c>
      <c r="B118" s="21">
        <v>714</v>
      </c>
      <c r="C118" s="22">
        <v>22.408964000000001</v>
      </c>
      <c r="D118" s="22">
        <v>35.854342000000003</v>
      </c>
      <c r="E118" s="22">
        <v>12.745098</v>
      </c>
      <c r="F118" s="22">
        <v>13.445378</v>
      </c>
      <c r="G118" s="22">
        <v>15.546218</v>
      </c>
    </row>
    <row r="119" spans="1:7" x14ac:dyDescent="0.2">
      <c r="A119" s="20" t="s">
        <v>879</v>
      </c>
      <c r="B119" s="21">
        <v>446</v>
      </c>
      <c r="C119" s="22">
        <v>28.699552000000001</v>
      </c>
      <c r="D119" s="22">
        <v>26.681614</v>
      </c>
      <c r="E119" s="22">
        <v>12.780269000000001</v>
      </c>
      <c r="F119" s="22">
        <v>14.349776</v>
      </c>
      <c r="G119" s="22">
        <v>17.488789000000001</v>
      </c>
    </row>
    <row r="120" spans="1:7" x14ac:dyDescent="0.2">
      <c r="A120" s="20" t="s">
        <v>398</v>
      </c>
      <c r="B120" s="21">
        <v>398</v>
      </c>
      <c r="C120" s="22">
        <v>19.597989999999999</v>
      </c>
      <c r="D120" s="22">
        <v>37.688442000000002</v>
      </c>
      <c r="E120" s="22">
        <v>12.060302</v>
      </c>
      <c r="F120" s="22">
        <v>14.070352</v>
      </c>
      <c r="G120" s="22">
        <v>16.582915</v>
      </c>
    </row>
    <row r="121" spans="1:7" x14ac:dyDescent="0.2">
      <c r="A121" s="20" t="s">
        <v>399</v>
      </c>
      <c r="B121" s="21">
        <v>232</v>
      </c>
      <c r="C121" s="22">
        <v>24.137930999999998</v>
      </c>
      <c r="D121" s="22">
        <v>33.620690000000003</v>
      </c>
      <c r="E121" s="22">
        <v>16.810345000000002</v>
      </c>
      <c r="F121" s="22">
        <v>12.5</v>
      </c>
      <c r="G121" s="22">
        <v>12.931034</v>
      </c>
    </row>
    <row r="122" spans="1:7" x14ac:dyDescent="0.2">
      <c r="A122" s="20" t="s">
        <v>400</v>
      </c>
      <c r="B122" s="21">
        <v>263</v>
      </c>
      <c r="C122" s="22">
        <v>15.969582000000001</v>
      </c>
      <c r="D122" s="22">
        <v>34.220531999999999</v>
      </c>
      <c r="E122" s="22">
        <v>14.448669000000001</v>
      </c>
      <c r="F122" s="22">
        <v>14.828897</v>
      </c>
      <c r="G122" s="22">
        <v>20.532319000000001</v>
      </c>
    </row>
    <row r="123" spans="1:7" x14ac:dyDescent="0.2">
      <c r="A123" s="9" t="s">
        <v>401</v>
      </c>
      <c r="B123" s="9"/>
      <c r="C123" s="9"/>
      <c r="D123" s="9"/>
      <c r="E123" s="9"/>
      <c r="F123" s="9"/>
      <c r="G123" s="9"/>
    </row>
    <row r="124" spans="1:7" x14ac:dyDescent="0.2">
      <c r="A124" s="20" t="s">
        <v>878</v>
      </c>
      <c r="B124" s="21">
        <v>96</v>
      </c>
      <c r="C124" s="22">
        <v>14.583333</v>
      </c>
      <c r="D124" s="22">
        <v>28.125</v>
      </c>
      <c r="E124" s="22">
        <v>11.458333</v>
      </c>
      <c r="F124" s="22">
        <v>22.916667</v>
      </c>
      <c r="G124" s="22">
        <v>22.916667</v>
      </c>
    </row>
    <row r="125" spans="1:7" x14ac:dyDescent="0.2">
      <c r="A125" s="20" t="s">
        <v>402</v>
      </c>
      <c r="B125" s="21">
        <v>186</v>
      </c>
      <c r="C125" s="22">
        <v>34.408602000000002</v>
      </c>
      <c r="D125" s="22">
        <v>25.268816999999999</v>
      </c>
      <c r="E125" s="22">
        <v>9.6774190000000004</v>
      </c>
      <c r="F125" s="22">
        <v>12.365591</v>
      </c>
      <c r="G125" s="22">
        <v>18.27957</v>
      </c>
    </row>
    <row r="126" spans="1:7" x14ac:dyDescent="0.2">
      <c r="A126" s="20" t="s">
        <v>397</v>
      </c>
      <c r="B126" s="21">
        <v>714</v>
      </c>
      <c r="C126" s="22">
        <v>22.408964000000001</v>
      </c>
      <c r="D126" s="22">
        <v>35.854342000000003</v>
      </c>
      <c r="E126" s="22">
        <v>12.745098</v>
      </c>
      <c r="F126" s="22">
        <v>13.445378</v>
      </c>
      <c r="G126" s="22">
        <v>15.546218</v>
      </c>
    </row>
    <row r="127" spans="1:7" x14ac:dyDescent="0.2">
      <c r="A127" s="20" t="s">
        <v>403</v>
      </c>
      <c r="B127" s="21">
        <v>121</v>
      </c>
      <c r="C127" s="22">
        <v>26.446280999999999</v>
      </c>
      <c r="D127" s="22">
        <v>23.140495999999999</v>
      </c>
      <c r="E127" s="22">
        <v>15.702479</v>
      </c>
      <c r="F127" s="22">
        <v>18.181818</v>
      </c>
      <c r="G127" s="22">
        <v>16.528925999999998</v>
      </c>
    </row>
    <row r="128" spans="1:7" x14ac:dyDescent="0.2">
      <c r="A128" s="20" t="s">
        <v>404</v>
      </c>
      <c r="B128" s="21">
        <v>103</v>
      </c>
      <c r="C128" s="22">
        <v>26.213591999999998</v>
      </c>
      <c r="D128" s="22">
        <v>27.184466</v>
      </c>
      <c r="E128" s="22">
        <v>14.563107</v>
      </c>
      <c r="F128" s="22">
        <v>13.592233</v>
      </c>
      <c r="G128" s="22">
        <v>18.446601999999999</v>
      </c>
    </row>
    <row r="129" spans="1:7" x14ac:dyDescent="0.2">
      <c r="A129" s="20" t="s">
        <v>405</v>
      </c>
      <c r="B129" s="21">
        <v>222</v>
      </c>
      <c r="C129" s="22">
        <v>31.081081000000001</v>
      </c>
      <c r="D129" s="22">
        <v>28.378378000000001</v>
      </c>
      <c r="E129" s="22">
        <v>10.36036</v>
      </c>
      <c r="F129" s="22">
        <v>12.612613</v>
      </c>
      <c r="G129" s="22">
        <v>17.567568000000001</v>
      </c>
    </row>
    <row r="130" spans="1:7" x14ac:dyDescent="0.2">
      <c r="A130" s="20" t="s">
        <v>398</v>
      </c>
      <c r="B130" s="21">
        <v>398</v>
      </c>
      <c r="C130" s="22">
        <v>19.597989999999999</v>
      </c>
      <c r="D130" s="22">
        <v>37.688442000000002</v>
      </c>
      <c r="E130" s="22">
        <v>12.060302</v>
      </c>
      <c r="F130" s="22">
        <v>14.070352</v>
      </c>
      <c r="G130" s="22">
        <v>16.582915</v>
      </c>
    </row>
    <row r="131" spans="1:7" x14ac:dyDescent="0.2">
      <c r="A131" s="20" t="s">
        <v>406</v>
      </c>
      <c r="B131" s="21">
        <v>164</v>
      </c>
      <c r="C131" s="22">
        <v>25.609756000000001</v>
      </c>
      <c r="D131" s="22">
        <v>29.878049000000001</v>
      </c>
      <c r="E131" s="22">
        <v>17.682926999999999</v>
      </c>
      <c r="F131" s="22">
        <v>15.243902</v>
      </c>
      <c r="G131" s="22">
        <v>11.585366</v>
      </c>
    </row>
    <row r="132" spans="1:7" x14ac:dyDescent="0.2">
      <c r="A132" s="20" t="s">
        <v>407</v>
      </c>
      <c r="B132" s="21">
        <v>68</v>
      </c>
      <c r="C132" s="22">
        <v>20.588235000000001</v>
      </c>
      <c r="D132" s="22">
        <v>42.647058999999999</v>
      </c>
      <c r="E132" s="22">
        <v>14.705882000000001</v>
      </c>
      <c r="F132" s="22">
        <v>5.8823530000000002</v>
      </c>
      <c r="G132" s="22">
        <v>16.176470999999999</v>
      </c>
    </row>
    <row r="133" spans="1:7" x14ac:dyDescent="0.2">
      <c r="A133" s="33" t="s">
        <v>400</v>
      </c>
      <c r="B133" s="34">
        <v>263</v>
      </c>
      <c r="C133" s="35">
        <v>15.969582000000001</v>
      </c>
      <c r="D133" s="35">
        <v>34.220531999999999</v>
      </c>
      <c r="E133" s="35">
        <v>14.448669000000001</v>
      </c>
      <c r="F133" s="35">
        <v>14.828897</v>
      </c>
      <c r="G133" s="35">
        <v>20.532319000000001</v>
      </c>
    </row>
  </sheetData>
  <phoneticPr fontId="2"/>
  <pageMargins left="0.75" right="0.75" top="1" bottom="1" header="0.5" footer="0.5"/>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DA8EE-C397-40AA-925F-C8BCCD33B82A}">
  <dimension ref="A1:K132"/>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1" x14ac:dyDescent="0.2">
      <c r="A1" s="11" t="s">
        <v>3</v>
      </c>
      <c r="B1" s="7"/>
    </row>
    <row r="2" spans="1:11" x14ac:dyDescent="0.2">
      <c r="A2" s="15" t="str">
        <f xml:space="preserve"> HYPERLINK("#'目次'!B47","[41]")</f>
        <v>[41]</v>
      </c>
      <c r="B2" s="23" t="s">
        <v>334</v>
      </c>
    </row>
    <row r="3" spans="1:11" x14ac:dyDescent="0.2">
      <c r="A3" s="7" t="s">
        <v>3</v>
      </c>
      <c r="B3" s="8" t="s">
        <v>67</v>
      </c>
    </row>
    <row r="4" spans="1:11" x14ac:dyDescent="0.2">
      <c r="A4" s="7" t="s">
        <v>3</v>
      </c>
      <c r="B4" s="8" t="s">
        <v>66</v>
      </c>
    </row>
    <row r="5" spans="1:11" x14ac:dyDescent="0.2">
      <c r="A5" s="7" t="s">
        <v>3</v>
      </c>
      <c r="B5" s="8" t="s">
        <v>65</v>
      </c>
    </row>
    <row r="6" spans="1:11" x14ac:dyDescent="0.2">
      <c r="A6" s="7" t="s">
        <v>3</v>
      </c>
      <c r="B6" s="8" t="s">
        <v>64</v>
      </c>
    </row>
    <row r="7" spans="1:11" s="18" customFormat="1" ht="75.599999999999994" x14ac:dyDescent="0.2">
      <c r="A7" s="16" t="s">
        <v>3</v>
      </c>
      <c r="B7" s="17" t="s">
        <v>335</v>
      </c>
      <c r="C7" s="17" t="s">
        <v>267</v>
      </c>
      <c r="D7" s="17" t="s">
        <v>268</v>
      </c>
      <c r="E7" s="17" t="s">
        <v>528</v>
      </c>
      <c r="F7" s="17" t="s">
        <v>529</v>
      </c>
      <c r="G7" s="17" t="s">
        <v>530</v>
      </c>
      <c r="H7" s="17" t="s">
        <v>531</v>
      </c>
      <c r="I7" s="17" t="s">
        <v>387</v>
      </c>
      <c r="J7" s="17" t="s">
        <v>532</v>
      </c>
      <c r="K7" s="17" t="s">
        <v>366</v>
      </c>
    </row>
    <row r="8" spans="1:11" x14ac:dyDescent="0.2">
      <c r="A8" s="19" t="s">
        <v>338</v>
      </c>
      <c r="B8" s="10">
        <v>1611</v>
      </c>
      <c r="C8" s="13">
        <v>43.947857999999997</v>
      </c>
      <c r="D8" s="13">
        <v>88.702669</v>
      </c>
      <c r="E8" s="13">
        <v>10.055866</v>
      </c>
      <c r="F8" s="13">
        <v>27.001861999999999</v>
      </c>
      <c r="G8" s="13">
        <v>12.600868999999999</v>
      </c>
      <c r="H8" s="13">
        <v>10.614525</v>
      </c>
      <c r="I8" s="13">
        <v>3.5381749999999998</v>
      </c>
      <c r="J8" s="13">
        <v>0.49658600000000003</v>
      </c>
      <c r="K8" s="13">
        <v>1.4276850000000001</v>
      </c>
    </row>
    <row r="9" spans="1:11" x14ac:dyDescent="0.2">
      <c r="A9" s="9" t="s">
        <v>339</v>
      </c>
      <c r="B9" s="9"/>
      <c r="C9" s="9"/>
      <c r="D9" s="9"/>
      <c r="E9" s="9"/>
      <c r="F9" s="9"/>
      <c r="G9" s="9"/>
      <c r="H9" s="9"/>
      <c r="I9" s="9"/>
      <c r="J9" s="9"/>
      <c r="K9" s="9"/>
    </row>
    <row r="10" spans="1:11" x14ac:dyDescent="0.2">
      <c r="A10" s="20" t="s">
        <v>340</v>
      </c>
      <c r="B10" s="21">
        <v>728</v>
      </c>
      <c r="C10" s="22">
        <v>42.445055000000004</v>
      </c>
      <c r="D10" s="22">
        <v>87.087912000000003</v>
      </c>
      <c r="E10" s="22">
        <v>10.027473000000001</v>
      </c>
      <c r="F10" s="22">
        <v>31.730768999999999</v>
      </c>
      <c r="G10" s="22">
        <v>16.483516000000002</v>
      </c>
      <c r="H10" s="22">
        <v>11.538462000000001</v>
      </c>
      <c r="I10" s="22">
        <v>3.9835159999999998</v>
      </c>
      <c r="J10" s="22">
        <v>0.274725</v>
      </c>
      <c r="K10" s="22">
        <v>1.236264</v>
      </c>
    </row>
    <row r="11" spans="1:11" x14ac:dyDescent="0.2">
      <c r="A11" s="20" t="s">
        <v>341</v>
      </c>
      <c r="B11" s="21">
        <v>883</v>
      </c>
      <c r="C11" s="22">
        <v>45.186863000000002</v>
      </c>
      <c r="D11" s="22">
        <v>90.033974999999998</v>
      </c>
      <c r="E11" s="22">
        <v>10.079275000000001</v>
      </c>
      <c r="F11" s="22">
        <v>23.103058000000001</v>
      </c>
      <c r="G11" s="22">
        <v>9.3997729999999997</v>
      </c>
      <c r="H11" s="22">
        <v>9.8527749999999994</v>
      </c>
      <c r="I11" s="22">
        <v>3.171008</v>
      </c>
      <c r="J11" s="22">
        <v>0.67950200000000005</v>
      </c>
      <c r="K11" s="22">
        <v>1.585504</v>
      </c>
    </row>
    <row r="12" spans="1:11" x14ac:dyDescent="0.2">
      <c r="A12" s="9" t="s">
        <v>342</v>
      </c>
      <c r="B12" s="9"/>
      <c r="C12" s="9"/>
      <c r="D12" s="9"/>
      <c r="E12" s="9"/>
      <c r="F12" s="9"/>
      <c r="G12" s="9"/>
      <c r="H12" s="9"/>
      <c r="I12" s="9"/>
      <c r="J12" s="9"/>
      <c r="K12" s="9"/>
    </row>
    <row r="13" spans="1:11" x14ac:dyDescent="0.2">
      <c r="A13" s="20" t="s">
        <v>343</v>
      </c>
      <c r="B13" s="21">
        <v>384</v>
      </c>
      <c r="C13" s="22">
        <v>36.71875</v>
      </c>
      <c r="D13" s="22">
        <v>91.40625</v>
      </c>
      <c r="E13" s="22">
        <v>8.0729170000000003</v>
      </c>
      <c r="F13" s="22">
        <v>44.010416999999997</v>
      </c>
      <c r="G13" s="22">
        <v>17.96875</v>
      </c>
      <c r="H13" s="22">
        <v>10.416667</v>
      </c>
      <c r="I13" s="22">
        <v>2.8645830000000001</v>
      </c>
      <c r="J13" s="22">
        <v>0</v>
      </c>
      <c r="K13" s="22">
        <v>0.26041700000000001</v>
      </c>
    </row>
    <row r="14" spans="1:11" x14ac:dyDescent="0.2">
      <c r="A14" s="20" t="s">
        <v>344</v>
      </c>
      <c r="B14" s="21">
        <v>458</v>
      </c>
      <c r="C14" s="22">
        <v>34.279476000000003</v>
      </c>
      <c r="D14" s="22">
        <v>89.082969000000006</v>
      </c>
      <c r="E14" s="22">
        <v>8.5152839999999994</v>
      </c>
      <c r="F14" s="22">
        <v>31.441047999999999</v>
      </c>
      <c r="G14" s="22">
        <v>13.537118</v>
      </c>
      <c r="H14" s="22">
        <v>9.3886459999999996</v>
      </c>
      <c r="I14" s="22">
        <v>3.9301309999999998</v>
      </c>
      <c r="J14" s="22">
        <v>0.87336199999999997</v>
      </c>
      <c r="K14" s="22">
        <v>1.7467250000000001</v>
      </c>
    </row>
    <row r="15" spans="1:11" x14ac:dyDescent="0.2">
      <c r="A15" s="20" t="s">
        <v>345</v>
      </c>
      <c r="B15" s="21">
        <v>354</v>
      </c>
      <c r="C15" s="22">
        <v>46.045197999999999</v>
      </c>
      <c r="D15" s="22">
        <v>88.983051000000003</v>
      </c>
      <c r="E15" s="22">
        <v>11.016949</v>
      </c>
      <c r="F15" s="22">
        <v>22.598870000000002</v>
      </c>
      <c r="G15" s="22">
        <v>10.734463</v>
      </c>
      <c r="H15" s="22">
        <v>13.559322</v>
      </c>
      <c r="I15" s="22">
        <v>3.6723159999999999</v>
      </c>
      <c r="J15" s="22">
        <v>0.56497200000000003</v>
      </c>
      <c r="K15" s="22">
        <v>1.1299440000000001</v>
      </c>
    </row>
    <row r="16" spans="1:11" x14ac:dyDescent="0.2">
      <c r="A16" s="20" t="s">
        <v>346</v>
      </c>
      <c r="B16" s="21">
        <v>246</v>
      </c>
      <c r="C16" s="22">
        <v>50.406503999999998</v>
      </c>
      <c r="D16" s="22">
        <v>89.837397999999993</v>
      </c>
      <c r="E16" s="22">
        <v>7.3170729999999997</v>
      </c>
      <c r="F16" s="22">
        <v>12.195122</v>
      </c>
      <c r="G16" s="22">
        <v>8.5365850000000005</v>
      </c>
      <c r="H16" s="22">
        <v>10.162602</v>
      </c>
      <c r="I16" s="22">
        <v>4.8780489999999999</v>
      </c>
      <c r="J16" s="22">
        <v>0.40650399999999998</v>
      </c>
      <c r="K16" s="22">
        <v>2.0325199999999999</v>
      </c>
    </row>
    <row r="17" spans="1:11" x14ac:dyDescent="0.2">
      <c r="A17" s="20" t="s">
        <v>347</v>
      </c>
      <c r="B17" s="21">
        <v>129</v>
      </c>
      <c r="C17" s="22">
        <v>69.767442000000003</v>
      </c>
      <c r="D17" s="22">
        <v>80.620154999999997</v>
      </c>
      <c r="E17" s="22">
        <v>22.480619999999998</v>
      </c>
      <c r="F17" s="22">
        <v>7.751938</v>
      </c>
      <c r="G17" s="22">
        <v>9.3023260000000008</v>
      </c>
      <c r="H17" s="22">
        <v>10.077519000000001</v>
      </c>
      <c r="I17" s="22">
        <v>1.5503880000000001</v>
      </c>
      <c r="J17" s="22">
        <v>0.77519400000000005</v>
      </c>
      <c r="K17" s="22">
        <v>3.875969</v>
      </c>
    </row>
    <row r="18" spans="1:11" x14ac:dyDescent="0.2">
      <c r="A18" s="20" t="s">
        <v>348</v>
      </c>
      <c r="B18" s="21">
        <v>31</v>
      </c>
      <c r="C18" s="22">
        <v>80.645161000000002</v>
      </c>
      <c r="D18" s="22">
        <v>77.419354999999996</v>
      </c>
      <c r="E18" s="22">
        <v>19.354838999999998</v>
      </c>
      <c r="F18" s="22">
        <v>6.451613</v>
      </c>
      <c r="G18" s="22">
        <v>3.225806</v>
      </c>
      <c r="H18" s="22">
        <v>3.225806</v>
      </c>
      <c r="I18" s="22">
        <v>0</v>
      </c>
      <c r="J18" s="22">
        <v>0</v>
      </c>
      <c r="K18" s="22">
        <v>0</v>
      </c>
    </row>
    <row r="19" spans="1:11" x14ac:dyDescent="0.2">
      <c r="A19" s="20" t="s">
        <v>349</v>
      </c>
      <c r="B19" s="21">
        <v>9</v>
      </c>
      <c r="C19" s="22">
        <v>88.888889000000006</v>
      </c>
      <c r="D19" s="22">
        <v>66.666667000000004</v>
      </c>
      <c r="E19" s="22">
        <v>0</v>
      </c>
      <c r="F19" s="22">
        <v>0</v>
      </c>
      <c r="G19" s="22">
        <v>0</v>
      </c>
      <c r="H19" s="22">
        <v>11.111110999999999</v>
      </c>
      <c r="I19" s="22">
        <v>11.111110999999999</v>
      </c>
      <c r="J19" s="22">
        <v>0</v>
      </c>
      <c r="K19" s="22">
        <v>0</v>
      </c>
    </row>
    <row r="20" spans="1:11" x14ac:dyDescent="0.2">
      <c r="A20" s="20" t="s">
        <v>350</v>
      </c>
      <c r="B20" s="21">
        <v>842</v>
      </c>
      <c r="C20" s="22">
        <v>35.391924000000003</v>
      </c>
      <c r="D20" s="22">
        <v>90.142517999999995</v>
      </c>
      <c r="E20" s="22">
        <v>8.3135390000000005</v>
      </c>
      <c r="F20" s="22">
        <v>37.173397000000001</v>
      </c>
      <c r="G20" s="22">
        <v>15.558195</v>
      </c>
      <c r="H20" s="22">
        <v>9.8574819999999992</v>
      </c>
      <c r="I20" s="22">
        <v>3.4441809999999999</v>
      </c>
      <c r="J20" s="22">
        <v>0.47505900000000001</v>
      </c>
      <c r="K20" s="22">
        <v>1.0688839999999999</v>
      </c>
    </row>
    <row r="21" spans="1:11" x14ac:dyDescent="0.2">
      <c r="A21" s="20" t="s">
        <v>351</v>
      </c>
      <c r="B21" s="21">
        <v>600</v>
      </c>
      <c r="C21" s="22">
        <v>47.833333000000003</v>
      </c>
      <c r="D21" s="22">
        <v>89.333332999999996</v>
      </c>
      <c r="E21" s="22">
        <v>9.5</v>
      </c>
      <c r="F21" s="22">
        <v>18.333333</v>
      </c>
      <c r="G21" s="22">
        <v>9.8333329999999997</v>
      </c>
      <c r="H21" s="22">
        <v>12.166667</v>
      </c>
      <c r="I21" s="22">
        <v>4.1666670000000003</v>
      </c>
      <c r="J21" s="22">
        <v>0.5</v>
      </c>
      <c r="K21" s="22">
        <v>1.5</v>
      </c>
    </row>
    <row r="22" spans="1:11" x14ac:dyDescent="0.2">
      <c r="A22" s="20" t="s">
        <v>352</v>
      </c>
      <c r="B22" s="21">
        <v>169</v>
      </c>
      <c r="C22" s="22">
        <v>72.781064999999998</v>
      </c>
      <c r="D22" s="22">
        <v>79.289940999999999</v>
      </c>
      <c r="E22" s="22">
        <v>20.710059000000001</v>
      </c>
      <c r="F22" s="22">
        <v>7.1005919999999998</v>
      </c>
      <c r="G22" s="22">
        <v>7.6923079999999997</v>
      </c>
      <c r="H22" s="22">
        <v>8.8757400000000004</v>
      </c>
      <c r="I22" s="22">
        <v>1.7751479999999999</v>
      </c>
      <c r="J22" s="22">
        <v>0.59171600000000002</v>
      </c>
      <c r="K22" s="22">
        <v>2.95858</v>
      </c>
    </row>
    <row r="23" spans="1:11" x14ac:dyDescent="0.2">
      <c r="A23" s="20" t="s">
        <v>353</v>
      </c>
      <c r="B23" s="21">
        <v>769</v>
      </c>
      <c r="C23" s="22">
        <v>53.315995000000001</v>
      </c>
      <c r="D23" s="22">
        <v>87.126137999999997</v>
      </c>
      <c r="E23" s="22">
        <v>11.963589000000001</v>
      </c>
      <c r="F23" s="22">
        <v>15.864758999999999</v>
      </c>
      <c r="G23" s="22">
        <v>9.3628090000000004</v>
      </c>
      <c r="H23" s="22">
        <v>11.443433000000001</v>
      </c>
      <c r="I23" s="22">
        <v>3.641092</v>
      </c>
      <c r="J23" s="22">
        <v>0.52015599999999995</v>
      </c>
      <c r="K23" s="22">
        <v>1.820546</v>
      </c>
    </row>
    <row r="24" spans="1:11" x14ac:dyDescent="0.2">
      <c r="A24" s="9" t="s">
        <v>354</v>
      </c>
      <c r="B24" s="10">
        <v>178</v>
      </c>
      <c r="C24" s="13">
        <v>35.393258000000003</v>
      </c>
      <c r="D24" s="13">
        <v>89.887640000000005</v>
      </c>
      <c r="E24" s="13">
        <v>7.3033710000000003</v>
      </c>
      <c r="F24" s="13">
        <v>46.629213</v>
      </c>
      <c r="G24" s="13">
        <v>21.348314999999999</v>
      </c>
      <c r="H24" s="13">
        <v>10.674156999999999</v>
      </c>
      <c r="I24" s="13">
        <v>2.808989</v>
      </c>
      <c r="J24" s="13">
        <v>0</v>
      </c>
      <c r="K24" s="13">
        <v>0.56179800000000002</v>
      </c>
    </row>
    <row r="25" spans="1:11" x14ac:dyDescent="0.2">
      <c r="A25" s="20" t="s">
        <v>344</v>
      </c>
      <c r="B25" s="21">
        <v>228</v>
      </c>
      <c r="C25" s="22">
        <v>36.842104999999997</v>
      </c>
      <c r="D25" s="22">
        <v>88.157894999999996</v>
      </c>
      <c r="E25" s="22">
        <v>9.6491229999999995</v>
      </c>
      <c r="F25" s="22">
        <v>35.526316000000001</v>
      </c>
      <c r="G25" s="22">
        <v>16.228069999999999</v>
      </c>
      <c r="H25" s="22">
        <v>11.403509</v>
      </c>
      <c r="I25" s="22">
        <v>3.947368</v>
      </c>
      <c r="J25" s="22">
        <v>0.43859599999999999</v>
      </c>
      <c r="K25" s="22">
        <v>0.877193</v>
      </c>
    </row>
    <row r="26" spans="1:11" x14ac:dyDescent="0.2">
      <c r="A26" s="20" t="s">
        <v>345</v>
      </c>
      <c r="B26" s="21">
        <v>162</v>
      </c>
      <c r="C26" s="22">
        <v>45.061728000000002</v>
      </c>
      <c r="D26" s="22">
        <v>85.802469000000002</v>
      </c>
      <c r="E26" s="22">
        <v>11.111110999999999</v>
      </c>
      <c r="F26" s="22">
        <v>30.246914</v>
      </c>
      <c r="G26" s="22">
        <v>14.197531</v>
      </c>
      <c r="H26" s="22">
        <v>14.197531</v>
      </c>
      <c r="I26" s="22">
        <v>4.9382720000000004</v>
      </c>
      <c r="J26" s="22">
        <v>0.61728400000000005</v>
      </c>
      <c r="K26" s="22">
        <v>1.2345680000000001</v>
      </c>
    </row>
    <row r="27" spans="1:11" x14ac:dyDescent="0.2">
      <c r="A27" s="20" t="s">
        <v>346</v>
      </c>
      <c r="B27" s="21">
        <v>107</v>
      </c>
      <c r="C27" s="22">
        <v>47.663550999999998</v>
      </c>
      <c r="D27" s="22">
        <v>87.850466999999995</v>
      </c>
      <c r="E27" s="22">
        <v>9.3457939999999997</v>
      </c>
      <c r="F27" s="22">
        <v>12.149533</v>
      </c>
      <c r="G27" s="22">
        <v>12.149533</v>
      </c>
      <c r="H27" s="22">
        <v>11.214953</v>
      </c>
      <c r="I27" s="22">
        <v>5.6074770000000003</v>
      </c>
      <c r="J27" s="22">
        <v>0</v>
      </c>
      <c r="K27" s="22">
        <v>1.869159</v>
      </c>
    </row>
    <row r="28" spans="1:11" x14ac:dyDescent="0.2">
      <c r="A28" s="20" t="s">
        <v>347</v>
      </c>
      <c r="B28" s="21">
        <v>39</v>
      </c>
      <c r="C28" s="22">
        <v>69.230768999999995</v>
      </c>
      <c r="D28" s="22">
        <v>76.923077000000006</v>
      </c>
      <c r="E28" s="22">
        <v>23.076923000000001</v>
      </c>
      <c r="F28" s="22">
        <v>7.6923079999999997</v>
      </c>
      <c r="G28" s="22">
        <v>20.512820999999999</v>
      </c>
      <c r="H28" s="22">
        <v>7.6923079999999997</v>
      </c>
      <c r="I28" s="22">
        <v>2.5641029999999998</v>
      </c>
      <c r="J28" s="22">
        <v>0</v>
      </c>
      <c r="K28" s="22">
        <v>5.1282050000000003</v>
      </c>
    </row>
    <row r="29" spans="1:11" x14ac:dyDescent="0.2">
      <c r="A29" s="20" t="s">
        <v>348</v>
      </c>
      <c r="B29" s="21">
        <v>12</v>
      </c>
      <c r="C29" s="22">
        <v>75</v>
      </c>
      <c r="D29" s="22">
        <v>75</v>
      </c>
      <c r="E29" s="22">
        <v>8.3333329999999997</v>
      </c>
      <c r="F29" s="22">
        <v>16.666667</v>
      </c>
      <c r="G29" s="22">
        <v>8.3333329999999997</v>
      </c>
      <c r="H29" s="22">
        <v>8.3333329999999997</v>
      </c>
      <c r="I29" s="22">
        <v>0</v>
      </c>
      <c r="J29" s="22">
        <v>0</v>
      </c>
      <c r="K29" s="22">
        <v>0</v>
      </c>
    </row>
    <row r="30" spans="1:11" x14ac:dyDescent="0.2">
      <c r="A30" s="20" t="s">
        <v>349</v>
      </c>
      <c r="B30" s="21">
        <v>2</v>
      </c>
      <c r="C30" s="22">
        <v>100</v>
      </c>
      <c r="D30" s="22">
        <v>50</v>
      </c>
      <c r="E30" s="22">
        <v>0</v>
      </c>
      <c r="F30" s="22">
        <v>0</v>
      </c>
      <c r="G30" s="22">
        <v>0</v>
      </c>
      <c r="H30" s="22">
        <v>0</v>
      </c>
      <c r="I30" s="22">
        <v>0</v>
      </c>
      <c r="J30" s="22">
        <v>0</v>
      </c>
      <c r="K30" s="22">
        <v>0</v>
      </c>
    </row>
    <row r="31" spans="1:11" x14ac:dyDescent="0.2">
      <c r="A31" s="20" t="s">
        <v>350</v>
      </c>
      <c r="B31" s="21">
        <v>406</v>
      </c>
      <c r="C31" s="22">
        <v>36.206896999999998</v>
      </c>
      <c r="D31" s="22">
        <v>88.916256000000004</v>
      </c>
      <c r="E31" s="22">
        <v>8.6206899999999997</v>
      </c>
      <c r="F31" s="22">
        <v>40.394089000000001</v>
      </c>
      <c r="G31" s="22">
        <v>18.472905999999998</v>
      </c>
      <c r="H31" s="22">
        <v>11.083743999999999</v>
      </c>
      <c r="I31" s="22">
        <v>3.4482759999999999</v>
      </c>
      <c r="J31" s="22">
        <v>0.246305</v>
      </c>
      <c r="K31" s="22">
        <v>0.73891600000000002</v>
      </c>
    </row>
    <row r="32" spans="1:11" x14ac:dyDescent="0.2">
      <c r="A32" s="20" t="s">
        <v>351</v>
      </c>
      <c r="B32" s="21">
        <v>269</v>
      </c>
      <c r="C32" s="22">
        <v>46.096654000000001</v>
      </c>
      <c r="D32" s="22">
        <v>86.617099999999994</v>
      </c>
      <c r="E32" s="22">
        <v>10.408922</v>
      </c>
      <c r="F32" s="22">
        <v>23.048327</v>
      </c>
      <c r="G32" s="22">
        <v>13.382899999999999</v>
      </c>
      <c r="H32" s="22">
        <v>13.011151999999999</v>
      </c>
      <c r="I32" s="22">
        <v>5.2044610000000002</v>
      </c>
      <c r="J32" s="22">
        <v>0.37174699999999999</v>
      </c>
      <c r="K32" s="22">
        <v>1.4869889999999999</v>
      </c>
    </row>
    <row r="33" spans="1:11" x14ac:dyDescent="0.2">
      <c r="A33" s="20" t="s">
        <v>352</v>
      </c>
      <c r="B33" s="21">
        <v>53</v>
      </c>
      <c r="C33" s="22">
        <v>71.698113000000006</v>
      </c>
      <c r="D33" s="22">
        <v>75.471698000000004</v>
      </c>
      <c r="E33" s="22">
        <v>18.867925</v>
      </c>
      <c r="F33" s="22">
        <v>9.4339619999999993</v>
      </c>
      <c r="G33" s="22">
        <v>16.981131999999999</v>
      </c>
      <c r="H33" s="22">
        <v>7.5471700000000004</v>
      </c>
      <c r="I33" s="22">
        <v>1.886792</v>
      </c>
      <c r="J33" s="22">
        <v>0</v>
      </c>
      <c r="K33" s="22">
        <v>3.7735850000000002</v>
      </c>
    </row>
    <row r="34" spans="1:11" x14ac:dyDescent="0.2">
      <c r="A34" s="20" t="s">
        <v>353</v>
      </c>
      <c r="B34" s="21">
        <v>322</v>
      </c>
      <c r="C34" s="22">
        <v>50.310558999999998</v>
      </c>
      <c r="D34" s="22">
        <v>84.782608999999994</v>
      </c>
      <c r="E34" s="22">
        <v>11.801242</v>
      </c>
      <c r="F34" s="22">
        <v>20.807452999999999</v>
      </c>
      <c r="G34" s="22">
        <v>13.975155000000001</v>
      </c>
      <c r="H34" s="22">
        <v>12.111801</v>
      </c>
      <c r="I34" s="22">
        <v>4.658385</v>
      </c>
      <c r="J34" s="22">
        <v>0.31055899999999997</v>
      </c>
      <c r="K34" s="22">
        <v>1.863354</v>
      </c>
    </row>
    <row r="35" spans="1:11" x14ac:dyDescent="0.2">
      <c r="A35" s="9" t="s">
        <v>355</v>
      </c>
      <c r="B35" s="10">
        <v>206</v>
      </c>
      <c r="C35" s="13">
        <v>37.864077999999999</v>
      </c>
      <c r="D35" s="13">
        <v>92.718446999999998</v>
      </c>
      <c r="E35" s="13">
        <v>8.7378640000000001</v>
      </c>
      <c r="F35" s="13">
        <v>41.747573000000003</v>
      </c>
      <c r="G35" s="13">
        <v>15.048544</v>
      </c>
      <c r="H35" s="13">
        <v>10.194175</v>
      </c>
      <c r="I35" s="13">
        <v>2.9126210000000001</v>
      </c>
      <c r="J35" s="13">
        <v>0</v>
      </c>
      <c r="K35" s="13">
        <v>0</v>
      </c>
    </row>
    <row r="36" spans="1:11" x14ac:dyDescent="0.2">
      <c r="A36" s="20" t="s">
        <v>344</v>
      </c>
      <c r="B36" s="21">
        <v>230</v>
      </c>
      <c r="C36" s="22">
        <v>31.739129999999999</v>
      </c>
      <c r="D36" s="22">
        <v>90</v>
      </c>
      <c r="E36" s="22">
        <v>7.3913039999999999</v>
      </c>
      <c r="F36" s="22">
        <v>27.391304000000002</v>
      </c>
      <c r="G36" s="22">
        <v>10.869565</v>
      </c>
      <c r="H36" s="22">
        <v>7.3913039999999999</v>
      </c>
      <c r="I36" s="22">
        <v>3.913043</v>
      </c>
      <c r="J36" s="22">
        <v>1.3043480000000001</v>
      </c>
      <c r="K36" s="22">
        <v>2.6086960000000001</v>
      </c>
    </row>
    <row r="37" spans="1:11" x14ac:dyDescent="0.2">
      <c r="A37" s="20" t="s">
        <v>345</v>
      </c>
      <c r="B37" s="21">
        <v>192</v>
      </c>
      <c r="C37" s="22">
        <v>46.875</v>
      </c>
      <c r="D37" s="22">
        <v>91.666667000000004</v>
      </c>
      <c r="E37" s="22">
        <v>10.9375</v>
      </c>
      <c r="F37" s="22">
        <v>16.145833</v>
      </c>
      <c r="G37" s="22">
        <v>7.8125</v>
      </c>
      <c r="H37" s="22">
        <v>13.020833</v>
      </c>
      <c r="I37" s="22">
        <v>2.6041669999999999</v>
      </c>
      <c r="J37" s="22">
        <v>0.52083299999999999</v>
      </c>
      <c r="K37" s="22">
        <v>1.0416669999999999</v>
      </c>
    </row>
    <row r="38" spans="1:11" x14ac:dyDescent="0.2">
      <c r="A38" s="20" t="s">
        <v>346</v>
      </c>
      <c r="B38" s="21">
        <v>139</v>
      </c>
      <c r="C38" s="22">
        <v>52.517986000000001</v>
      </c>
      <c r="D38" s="22">
        <v>91.366906</v>
      </c>
      <c r="E38" s="22">
        <v>5.7553960000000002</v>
      </c>
      <c r="F38" s="22">
        <v>12.230216</v>
      </c>
      <c r="G38" s="22">
        <v>5.7553960000000002</v>
      </c>
      <c r="H38" s="22">
        <v>9.3525179999999999</v>
      </c>
      <c r="I38" s="22">
        <v>4.3165469999999999</v>
      </c>
      <c r="J38" s="22">
        <v>0.71942399999999995</v>
      </c>
      <c r="K38" s="22">
        <v>2.1582729999999999</v>
      </c>
    </row>
    <row r="39" spans="1:11" x14ac:dyDescent="0.2">
      <c r="A39" s="20" t="s">
        <v>347</v>
      </c>
      <c r="B39" s="21">
        <v>90</v>
      </c>
      <c r="C39" s="22">
        <v>70</v>
      </c>
      <c r="D39" s="22">
        <v>82.222222000000002</v>
      </c>
      <c r="E39" s="22">
        <v>22.222221999999999</v>
      </c>
      <c r="F39" s="22">
        <v>7.7777779999999996</v>
      </c>
      <c r="G39" s="22">
        <v>4.4444439999999998</v>
      </c>
      <c r="H39" s="22">
        <v>11.111110999999999</v>
      </c>
      <c r="I39" s="22">
        <v>1.111111</v>
      </c>
      <c r="J39" s="22">
        <v>1.111111</v>
      </c>
      <c r="K39" s="22">
        <v>3.3333330000000001</v>
      </c>
    </row>
    <row r="40" spans="1:11" x14ac:dyDescent="0.2">
      <c r="A40" s="20" t="s">
        <v>348</v>
      </c>
      <c r="B40" s="21">
        <v>19</v>
      </c>
      <c r="C40" s="22">
        <v>84.210526000000002</v>
      </c>
      <c r="D40" s="22">
        <v>78.947367999999997</v>
      </c>
      <c r="E40" s="22">
        <v>26.315788999999999</v>
      </c>
      <c r="F40" s="22">
        <v>0</v>
      </c>
      <c r="G40" s="22">
        <v>0</v>
      </c>
      <c r="H40" s="22">
        <v>0</v>
      </c>
      <c r="I40" s="22">
        <v>0</v>
      </c>
      <c r="J40" s="22">
        <v>0</v>
      </c>
      <c r="K40" s="22">
        <v>0</v>
      </c>
    </row>
    <row r="41" spans="1:11" x14ac:dyDescent="0.2">
      <c r="A41" s="20" t="s">
        <v>349</v>
      </c>
      <c r="B41" s="21">
        <v>7</v>
      </c>
      <c r="C41" s="22">
        <v>85.714286000000001</v>
      </c>
      <c r="D41" s="22">
        <v>71.428571000000005</v>
      </c>
      <c r="E41" s="22">
        <v>0</v>
      </c>
      <c r="F41" s="22">
        <v>0</v>
      </c>
      <c r="G41" s="22">
        <v>0</v>
      </c>
      <c r="H41" s="22">
        <v>14.285714</v>
      </c>
      <c r="I41" s="22">
        <v>14.285714</v>
      </c>
      <c r="J41" s="22">
        <v>0</v>
      </c>
      <c r="K41" s="22">
        <v>0</v>
      </c>
    </row>
    <row r="42" spans="1:11" x14ac:dyDescent="0.2">
      <c r="A42" s="20" t="s">
        <v>350</v>
      </c>
      <c r="B42" s="21">
        <v>436</v>
      </c>
      <c r="C42" s="22">
        <v>34.633028000000003</v>
      </c>
      <c r="D42" s="22">
        <v>91.284403999999995</v>
      </c>
      <c r="E42" s="22">
        <v>8.0275230000000004</v>
      </c>
      <c r="F42" s="22">
        <v>34.174312</v>
      </c>
      <c r="G42" s="22">
        <v>12.844037</v>
      </c>
      <c r="H42" s="22">
        <v>8.7155959999999997</v>
      </c>
      <c r="I42" s="22">
        <v>3.4403670000000002</v>
      </c>
      <c r="J42" s="22">
        <v>0.68807300000000005</v>
      </c>
      <c r="K42" s="22">
        <v>1.376147</v>
      </c>
    </row>
    <row r="43" spans="1:11" x14ac:dyDescent="0.2">
      <c r="A43" s="20" t="s">
        <v>351</v>
      </c>
      <c r="B43" s="21">
        <v>331</v>
      </c>
      <c r="C43" s="22">
        <v>49.244712999999997</v>
      </c>
      <c r="D43" s="22">
        <v>91.540785</v>
      </c>
      <c r="E43" s="22">
        <v>8.7613289999999999</v>
      </c>
      <c r="F43" s="22">
        <v>14.501511000000001</v>
      </c>
      <c r="G43" s="22">
        <v>6.9486400000000001</v>
      </c>
      <c r="H43" s="22">
        <v>11.480363000000001</v>
      </c>
      <c r="I43" s="22">
        <v>3.3232629999999999</v>
      </c>
      <c r="J43" s="22">
        <v>0.60423000000000004</v>
      </c>
      <c r="K43" s="22">
        <v>1.5105740000000001</v>
      </c>
    </row>
    <row r="44" spans="1:11" x14ac:dyDescent="0.2">
      <c r="A44" s="20" t="s">
        <v>352</v>
      </c>
      <c r="B44" s="21">
        <v>116</v>
      </c>
      <c r="C44" s="22">
        <v>73.275862000000004</v>
      </c>
      <c r="D44" s="22">
        <v>81.034482999999994</v>
      </c>
      <c r="E44" s="22">
        <v>21.551724</v>
      </c>
      <c r="F44" s="22">
        <v>6.0344829999999998</v>
      </c>
      <c r="G44" s="22">
        <v>3.4482759999999999</v>
      </c>
      <c r="H44" s="22">
        <v>9.4827589999999997</v>
      </c>
      <c r="I44" s="22">
        <v>1.7241379999999999</v>
      </c>
      <c r="J44" s="22">
        <v>0.86206899999999997</v>
      </c>
      <c r="K44" s="22">
        <v>2.5862069999999999</v>
      </c>
    </row>
    <row r="45" spans="1:11" x14ac:dyDescent="0.2">
      <c r="A45" s="20" t="s">
        <v>353</v>
      </c>
      <c r="B45" s="21">
        <v>447</v>
      </c>
      <c r="C45" s="22">
        <v>55.480983999999999</v>
      </c>
      <c r="D45" s="22">
        <v>88.814318</v>
      </c>
      <c r="E45" s="22">
        <v>12.080537</v>
      </c>
      <c r="F45" s="22">
        <v>12.304251000000001</v>
      </c>
      <c r="G45" s="22">
        <v>6.0402680000000002</v>
      </c>
      <c r="H45" s="22">
        <v>10.961969</v>
      </c>
      <c r="I45" s="22">
        <v>2.908277</v>
      </c>
      <c r="J45" s="22">
        <v>0.67114099999999999</v>
      </c>
      <c r="K45" s="22">
        <v>1.789709</v>
      </c>
    </row>
    <row r="46" spans="1:11" x14ac:dyDescent="0.2">
      <c r="A46" s="9" t="s">
        <v>356</v>
      </c>
      <c r="B46" s="9"/>
      <c r="C46" s="9"/>
      <c r="D46" s="9"/>
      <c r="E46" s="9"/>
      <c r="F46" s="9"/>
      <c r="G46" s="9"/>
      <c r="H46" s="9"/>
      <c r="I46" s="9"/>
      <c r="J46" s="9"/>
      <c r="K46" s="9"/>
    </row>
    <row r="47" spans="1:11" x14ac:dyDescent="0.2">
      <c r="A47" s="20" t="s">
        <v>357</v>
      </c>
      <c r="B47" s="21">
        <v>4</v>
      </c>
      <c r="C47" s="22">
        <v>50</v>
      </c>
      <c r="D47" s="22">
        <v>50</v>
      </c>
      <c r="E47" s="22">
        <v>0</v>
      </c>
      <c r="F47" s="22">
        <v>25</v>
      </c>
      <c r="G47" s="22">
        <v>25</v>
      </c>
      <c r="H47" s="22">
        <v>0</v>
      </c>
      <c r="I47" s="22">
        <v>25</v>
      </c>
      <c r="J47" s="22">
        <v>0</v>
      </c>
      <c r="K47" s="22">
        <v>0</v>
      </c>
    </row>
    <row r="48" spans="1:11" x14ac:dyDescent="0.2">
      <c r="A48" s="20" t="s">
        <v>328</v>
      </c>
      <c r="B48" s="21">
        <v>1170</v>
      </c>
      <c r="C48" s="22">
        <v>40.085470000000001</v>
      </c>
      <c r="D48" s="22">
        <v>90.085470000000001</v>
      </c>
      <c r="E48" s="22">
        <v>8.4615379999999991</v>
      </c>
      <c r="F48" s="22">
        <v>31.623932</v>
      </c>
      <c r="G48" s="22">
        <v>14.871795000000001</v>
      </c>
      <c r="H48" s="22">
        <v>9.4871789999999994</v>
      </c>
      <c r="I48" s="22">
        <v>3.0769229999999999</v>
      </c>
      <c r="J48" s="22">
        <v>0.42735000000000001</v>
      </c>
      <c r="K48" s="22">
        <v>1.2820510000000001</v>
      </c>
    </row>
    <row r="49" spans="1:11" x14ac:dyDescent="0.2">
      <c r="A49" s="20" t="s">
        <v>329</v>
      </c>
      <c r="B49" s="21">
        <v>94</v>
      </c>
      <c r="C49" s="22">
        <v>48.936169999999997</v>
      </c>
      <c r="D49" s="22">
        <v>90.425532000000004</v>
      </c>
      <c r="E49" s="22">
        <v>14.893617000000001</v>
      </c>
      <c r="F49" s="22">
        <v>22.340426000000001</v>
      </c>
      <c r="G49" s="22">
        <v>11.702128</v>
      </c>
      <c r="H49" s="22">
        <v>12.765957</v>
      </c>
      <c r="I49" s="22">
        <v>3.1914889999999998</v>
      </c>
      <c r="J49" s="22">
        <v>1.0638300000000001</v>
      </c>
      <c r="K49" s="22">
        <v>2.1276600000000001</v>
      </c>
    </row>
    <row r="50" spans="1:11" x14ac:dyDescent="0.2">
      <c r="A50" s="20" t="s">
        <v>330</v>
      </c>
      <c r="B50" s="21">
        <v>342</v>
      </c>
      <c r="C50" s="22">
        <v>55.847952999999997</v>
      </c>
      <c r="D50" s="22">
        <v>84.210526000000002</v>
      </c>
      <c r="E50" s="22">
        <v>14.327484999999999</v>
      </c>
      <c r="F50" s="22">
        <v>12.573098999999999</v>
      </c>
      <c r="G50" s="22">
        <v>4.9707600000000003</v>
      </c>
      <c r="H50" s="22">
        <v>14.035088</v>
      </c>
      <c r="I50" s="22">
        <v>4.9707600000000003</v>
      </c>
      <c r="J50" s="22">
        <v>0.29239799999999999</v>
      </c>
      <c r="K50" s="22">
        <v>1.754386</v>
      </c>
    </row>
    <row r="51" spans="1:11" x14ac:dyDescent="0.2">
      <c r="A51" s="20" t="s">
        <v>358</v>
      </c>
      <c r="B51" s="21">
        <v>1</v>
      </c>
      <c r="C51" s="22">
        <v>0</v>
      </c>
      <c r="D51" s="22">
        <v>0</v>
      </c>
      <c r="E51" s="22">
        <v>0</v>
      </c>
      <c r="F51" s="22">
        <v>0</v>
      </c>
      <c r="G51" s="22">
        <v>0</v>
      </c>
      <c r="H51" s="22">
        <v>0</v>
      </c>
      <c r="I51" s="22">
        <v>0</v>
      </c>
      <c r="J51" s="22">
        <v>100</v>
      </c>
      <c r="K51" s="22">
        <v>0</v>
      </c>
    </row>
    <row r="52" spans="1:11" x14ac:dyDescent="0.2">
      <c r="A52" s="9" t="s">
        <v>359</v>
      </c>
      <c r="B52" s="10">
        <v>1</v>
      </c>
      <c r="C52" s="13">
        <v>0</v>
      </c>
      <c r="D52" s="13">
        <v>0</v>
      </c>
      <c r="E52" s="13">
        <v>0</v>
      </c>
      <c r="F52" s="13">
        <v>100</v>
      </c>
      <c r="G52" s="13">
        <v>100</v>
      </c>
      <c r="H52" s="13">
        <v>0</v>
      </c>
      <c r="I52" s="13">
        <v>0</v>
      </c>
      <c r="J52" s="13">
        <v>0</v>
      </c>
      <c r="K52" s="13">
        <v>0</v>
      </c>
    </row>
    <row r="53" spans="1:11" x14ac:dyDescent="0.2">
      <c r="A53" s="20" t="s">
        <v>331</v>
      </c>
      <c r="B53" s="21">
        <v>640</v>
      </c>
      <c r="C53" s="22">
        <v>40.46875</v>
      </c>
      <c r="D53" s="22">
        <v>88.125</v>
      </c>
      <c r="E53" s="22">
        <v>10</v>
      </c>
      <c r="F53" s="22">
        <v>34.21875</v>
      </c>
      <c r="G53" s="22">
        <v>16.71875</v>
      </c>
      <c r="H53" s="22">
        <v>11.25</v>
      </c>
      <c r="I53" s="22">
        <v>3.28125</v>
      </c>
      <c r="J53" s="22">
        <v>0.3125</v>
      </c>
      <c r="K53" s="22">
        <v>1.40625</v>
      </c>
    </row>
    <row r="54" spans="1:11" x14ac:dyDescent="0.2">
      <c r="A54" s="20" t="s">
        <v>332</v>
      </c>
      <c r="B54" s="21">
        <v>18</v>
      </c>
      <c r="C54" s="22">
        <v>44.444443999999997</v>
      </c>
      <c r="D54" s="22">
        <v>94.444444000000004</v>
      </c>
      <c r="E54" s="22">
        <v>0</v>
      </c>
      <c r="F54" s="22">
        <v>27.777778000000001</v>
      </c>
      <c r="G54" s="22">
        <v>22.222221999999999</v>
      </c>
      <c r="H54" s="22">
        <v>11.111110999999999</v>
      </c>
      <c r="I54" s="22">
        <v>11.111110999999999</v>
      </c>
      <c r="J54" s="22">
        <v>0</v>
      </c>
      <c r="K54" s="22">
        <v>0</v>
      </c>
    </row>
    <row r="55" spans="1:11" x14ac:dyDescent="0.2">
      <c r="A55" s="20" t="s">
        <v>333</v>
      </c>
      <c r="B55" s="21">
        <v>69</v>
      </c>
      <c r="C55" s="22">
        <v>60.869565000000001</v>
      </c>
      <c r="D55" s="22">
        <v>76.811593999999999</v>
      </c>
      <c r="E55" s="22">
        <v>13.043478</v>
      </c>
      <c r="F55" s="22">
        <v>8.6956520000000008</v>
      </c>
      <c r="G55" s="22">
        <v>11.594203</v>
      </c>
      <c r="H55" s="22">
        <v>14.492754</v>
      </c>
      <c r="I55" s="22">
        <v>8.6956520000000008</v>
      </c>
      <c r="J55" s="22">
        <v>0</v>
      </c>
      <c r="K55" s="22">
        <v>0</v>
      </c>
    </row>
    <row r="56" spans="1:11" x14ac:dyDescent="0.2">
      <c r="A56" s="20" t="s">
        <v>358</v>
      </c>
      <c r="B56" s="21">
        <v>0</v>
      </c>
      <c r="C56" s="22">
        <v>0</v>
      </c>
      <c r="D56" s="22">
        <v>0</v>
      </c>
      <c r="E56" s="22">
        <v>0</v>
      </c>
      <c r="F56" s="22">
        <v>0</v>
      </c>
      <c r="G56" s="22">
        <v>0</v>
      </c>
      <c r="H56" s="22">
        <v>0</v>
      </c>
      <c r="I56" s="22">
        <v>0</v>
      </c>
      <c r="J56" s="22">
        <v>0</v>
      </c>
      <c r="K56" s="22">
        <v>0</v>
      </c>
    </row>
    <row r="57" spans="1:11" x14ac:dyDescent="0.2">
      <c r="A57" s="9" t="s">
        <v>360</v>
      </c>
      <c r="B57" s="10">
        <v>3</v>
      </c>
      <c r="C57" s="13">
        <v>66.666667000000004</v>
      </c>
      <c r="D57" s="13">
        <v>66.666667000000004</v>
      </c>
      <c r="E57" s="13">
        <v>0</v>
      </c>
      <c r="F57" s="13">
        <v>0</v>
      </c>
      <c r="G57" s="13">
        <v>0</v>
      </c>
      <c r="H57" s="13">
        <v>0</v>
      </c>
      <c r="I57" s="13">
        <v>33.333333000000003</v>
      </c>
      <c r="J57" s="13">
        <v>0</v>
      </c>
      <c r="K57" s="13">
        <v>0</v>
      </c>
    </row>
    <row r="58" spans="1:11" x14ac:dyDescent="0.2">
      <c r="A58" s="20" t="s">
        <v>331</v>
      </c>
      <c r="B58" s="21">
        <v>530</v>
      </c>
      <c r="C58" s="22">
        <v>39.622641999999999</v>
      </c>
      <c r="D58" s="22">
        <v>92.452830000000006</v>
      </c>
      <c r="E58" s="22">
        <v>6.6037739999999996</v>
      </c>
      <c r="F58" s="22">
        <v>28.490566000000001</v>
      </c>
      <c r="G58" s="22">
        <v>12.641508999999999</v>
      </c>
      <c r="H58" s="22">
        <v>7.3584909999999999</v>
      </c>
      <c r="I58" s="22">
        <v>2.8301889999999998</v>
      </c>
      <c r="J58" s="22">
        <v>0.56603800000000004</v>
      </c>
      <c r="K58" s="22">
        <v>1.1320749999999999</v>
      </c>
    </row>
    <row r="59" spans="1:11" x14ac:dyDescent="0.2">
      <c r="A59" s="20" t="s">
        <v>332</v>
      </c>
      <c r="B59" s="21">
        <v>76</v>
      </c>
      <c r="C59" s="22">
        <v>50</v>
      </c>
      <c r="D59" s="22">
        <v>89.473684000000006</v>
      </c>
      <c r="E59" s="22">
        <v>18.421053000000001</v>
      </c>
      <c r="F59" s="22">
        <v>21.052631999999999</v>
      </c>
      <c r="G59" s="22">
        <v>9.2105259999999998</v>
      </c>
      <c r="H59" s="22">
        <v>13.157895</v>
      </c>
      <c r="I59" s="22">
        <v>1.3157890000000001</v>
      </c>
      <c r="J59" s="22">
        <v>1.3157890000000001</v>
      </c>
      <c r="K59" s="22">
        <v>2.6315789999999999</v>
      </c>
    </row>
    <row r="60" spans="1:11" x14ac:dyDescent="0.2">
      <c r="A60" s="20" t="s">
        <v>333</v>
      </c>
      <c r="B60" s="21">
        <v>273</v>
      </c>
      <c r="C60" s="22">
        <v>54.578755000000001</v>
      </c>
      <c r="D60" s="22">
        <v>86.080585999999997</v>
      </c>
      <c r="E60" s="22">
        <v>14.652015</v>
      </c>
      <c r="F60" s="22">
        <v>13.553114000000001</v>
      </c>
      <c r="G60" s="22">
        <v>3.2967029999999999</v>
      </c>
      <c r="H60" s="22">
        <v>13.919414</v>
      </c>
      <c r="I60" s="22">
        <v>4.0293039999999998</v>
      </c>
      <c r="J60" s="22">
        <v>0.36630000000000001</v>
      </c>
      <c r="K60" s="22">
        <v>2.1978019999999998</v>
      </c>
    </row>
    <row r="61" spans="1:11" x14ac:dyDescent="0.2">
      <c r="A61" s="20" t="s">
        <v>358</v>
      </c>
      <c r="B61" s="21">
        <v>1</v>
      </c>
      <c r="C61" s="22">
        <v>0</v>
      </c>
      <c r="D61" s="22">
        <v>0</v>
      </c>
      <c r="E61" s="22">
        <v>0</v>
      </c>
      <c r="F61" s="22">
        <v>0</v>
      </c>
      <c r="G61" s="22">
        <v>0</v>
      </c>
      <c r="H61" s="22">
        <v>0</v>
      </c>
      <c r="I61" s="22">
        <v>0</v>
      </c>
      <c r="J61" s="22">
        <v>100</v>
      </c>
      <c r="K61" s="22">
        <v>0</v>
      </c>
    </row>
    <row r="62" spans="1:11" x14ac:dyDescent="0.2">
      <c r="A62" s="9" t="s">
        <v>361</v>
      </c>
      <c r="B62" s="9"/>
      <c r="C62" s="9"/>
      <c r="D62" s="9"/>
      <c r="E62" s="9"/>
      <c r="F62" s="9"/>
      <c r="G62" s="9"/>
      <c r="H62" s="9"/>
      <c r="I62" s="9"/>
      <c r="J62" s="9"/>
      <c r="K62" s="9"/>
    </row>
    <row r="63" spans="1:11" x14ac:dyDescent="0.2">
      <c r="A63" s="20" t="s">
        <v>362</v>
      </c>
      <c r="B63" s="21">
        <v>270</v>
      </c>
      <c r="C63" s="22">
        <v>51.851852000000001</v>
      </c>
      <c r="D63" s="22">
        <v>78.888889000000006</v>
      </c>
      <c r="E63" s="22">
        <v>18.148147999999999</v>
      </c>
      <c r="F63" s="22">
        <v>21.481480999999999</v>
      </c>
      <c r="G63" s="22">
        <v>11.481481</v>
      </c>
      <c r="H63" s="22">
        <v>16.296296000000002</v>
      </c>
      <c r="I63" s="22">
        <v>7.0370369999999998</v>
      </c>
      <c r="J63" s="22">
        <v>0.74074099999999998</v>
      </c>
      <c r="K63" s="22">
        <v>4.8148150000000003</v>
      </c>
    </row>
    <row r="64" spans="1:11" x14ac:dyDescent="0.2">
      <c r="A64" s="20" t="s">
        <v>363</v>
      </c>
      <c r="B64" s="21">
        <v>824</v>
      </c>
      <c r="C64" s="22">
        <v>37.864077999999999</v>
      </c>
      <c r="D64" s="22">
        <v>90.655339999999995</v>
      </c>
      <c r="E64" s="22">
        <v>5.7038830000000003</v>
      </c>
      <c r="F64" s="22">
        <v>27.305824999999999</v>
      </c>
      <c r="G64" s="22">
        <v>11.650485</v>
      </c>
      <c r="H64" s="22">
        <v>5.2184470000000003</v>
      </c>
      <c r="I64" s="22">
        <v>3.0339809999999998</v>
      </c>
      <c r="J64" s="22">
        <v>0.606796</v>
      </c>
      <c r="K64" s="22">
        <v>0.728155</v>
      </c>
    </row>
    <row r="65" spans="1:11" x14ac:dyDescent="0.2">
      <c r="A65" s="20" t="s">
        <v>364</v>
      </c>
      <c r="B65" s="21">
        <v>517</v>
      </c>
      <c r="C65" s="22">
        <v>49.516441</v>
      </c>
      <c r="D65" s="22">
        <v>90.715666999999996</v>
      </c>
      <c r="E65" s="22">
        <v>12.765957</v>
      </c>
      <c r="F65" s="22">
        <v>29.400386999999998</v>
      </c>
      <c r="G65" s="22">
        <v>14.700193000000001</v>
      </c>
      <c r="H65" s="22">
        <v>16.247582000000001</v>
      </c>
      <c r="I65" s="22">
        <v>2.514507</v>
      </c>
      <c r="J65" s="22">
        <v>0.19342400000000001</v>
      </c>
      <c r="K65" s="22">
        <v>0.77369399999999999</v>
      </c>
    </row>
    <row r="66" spans="1:11" x14ac:dyDescent="0.2">
      <c r="A66" s="20" t="s">
        <v>365</v>
      </c>
      <c r="B66" s="21">
        <v>0</v>
      </c>
      <c r="C66" s="22">
        <v>0</v>
      </c>
      <c r="D66" s="22">
        <v>0</v>
      </c>
      <c r="E66" s="22">
        <v>0</v>
      </c>
      <c r="F66" s="22">
        <v>0</v>
      </c>
      <c r="G66" s="22">
        <v>0</v>
      </c>
      <c r="H66" s="22">
        <v>0</v>
      </c>
      <c r="I66" s="22">
        <v>0</v>
      </c>
      <c r="J66" s="22">
        <v>0</v>
      </c>
      <c r="K66" s="22">
        <v>0</v>
      </c>
    </row>
    <row r="67" spans="1:11" x14ac:dyDescent="0.2">
      <c r="A67" s="20" t="s">
        <v>366</v>
      </c>
      <c r="B67" s="21">
        <v>0</v>
      </c>
      <c r="C67" s="22">
        <v>0</v>
      </c>
      <c r="D67" s="22">
        <v>0</v>
      </c>
      <c r="E67" s="22">
        <v>0</v>
      </c>
      <c r="F67" s="22">
        <v>0</v>
      </c>
      <c r="G67" s="22">
        <v>0</v>
      </c>
      <c r="H67" s="22">
        <v>0</v>
      </c>
      <c r="I67" s="22">
        <v>0</v>
      </c>
      <c r="J67" s="22">
        <v>0</v>
      </c>
      <c r="K67" s="22">
        <v>0</v>
      </c>
    </row>
    <row r="68" spans="1:11" x14ac:dyDescent="0.2">
      <c r="A68" s="9" t="s">
        <v>367</v>
      </c>
      <c r="B68" s="9"/>
      <c r="C68" s="9"/>
      <c r="D68" s="9"/>
      <c r="E68" s="9"/>
      <c r="F68" s="9"/>
      <c r="G68" s="9"/>
      <c r="H68" s="9"/>
      <c r="I68" s="9"/>
      <c r="J68" s="9"/>
      <c r="K68" s="9"/>
    </row>
    <row r="69" spans="1:11" x14ac:dyDescent="0.2">
      <c r="A69" s="20" t="s">
        <v>368</v>
      </c>
      <c r="B69" s="21">
        <v>213</v>
      </c>
      <c r="C69" s="22">
        <v>46.478873</v>
      </c>
      <c r="D69" s="22">
        <v>86.384977000000006</v>
      </c>
      <c r="E69" s="22">
        <v>7.9812209999999997</v>
      </c>
      <c r="F69" s="22">
        <v>16.431925</v>
      </c>
      <c r="G69" s="22">
        <v>6.5727700000000002</v>
      </c>
      <c r="H69" s="22">
        <v>7.0422539999999998</v>
      </c>
      <c r="I69" s="22">
        <v>4.6948359999999996</v>
      </c>
      <c r="J69" s="22">
        <v>0</v>
      </c>
      <c r="K69" s="22">
        <v>0.938967</v>
      </c>
    </row>
    <row r="70" spans="1:11" x14ac:dyDescent="0.2">
      <c r="A70" s="20" t="s">
        <v>180</v>
      </c>
      <c r="B70" s="21">
        <v>1114</v>
      </c>
      <c r="C70" s="22">
        <v>39.94614</v>
      </c>
      <c r="D70" s="22">
        <v>90.305205999999998</v>
      </c>
      <c r="E70" s="22">
        <v>7.9892279999999998</v>
      </c>
      <c r="F70" s="22">
        <v>31.328545999999999</v>
      </c>
      <c r="G70" s="22">
        <v>14.452424000000001</v>
      </c>
      <c r="H70" s="22">
        <v>8.976661</v>
      </c>
      <c r="I70" s="22">
        <v>3.0520649999999998</v>
      </c>
      <c r="J70" s="22">
        <v>0.44883299999999998</v>
      </c>
      <c r="K70" s="22">
        <v>1.1669659999999999</v>
      </c>
    </row>
    <row r="71" spans="1:11" x14ac:dyDescent="0.2">
      <c r="A71" s="20" t="s">
        <v>369</v>
      </c>
      <c r="B71" s="21">
        <v>53</v>
      </c>
      <c r="C71" s="22">
        <v>28.301887000000001</v>
      </c>
      <c r="D71" s="22">
        <v>88.679244999999995</v>
      </c>
      <c r="E71" s="22">
        <v>7.5471700000000004</v>
      </c>
      <c r="F71" s="22">
        <v>47.169811000000003</v>
      </c>
      <c r="G71" s="22">
        <v>20.754716999999999</v>
      </c>
      <c r="H71" s="22">
        <v>11.320755</v>
      </c>
      <c r="I71" s="22">
        <v>3.7735850000000002</v>
      </c>
      <c r="J71" s="22">
        <v>0</v>
      </c>
      <c r="K71" s="22">
        <v>5.6603770000000004</v>
      </c>
    </row>
    <row r="72" spans="1:11" x14ac:dyDescent="0.2">
      <c r="A72" s="20" t="s">
        <v>370</v>
      </c>
      <c r="B72" s="21">
        <v>649</v>
      </c>
      <c r="C72" s="22">
        <v>50.231124999999999</v>
      </c>
      <c r="D72" s="22">
        <v>86.748844000000005</v>
      </c>
      <c r="E72" s="22">
        <v>15.254237</v>
      </c>
      <c r="F72" s="22">
        <v>27.889060000000001</v>
      </c>
      <c r="G72" s="22">
        <v>14.175655000000001</v>
      </c>
      <c r="H72" s="22">
        <v>16.949152999999999</v>
      </c>
      <c r="I72" s="22">
        <v>4.160247</v>
      </c>
      <c r="J72" s="22">
        <v>0.308166</v>
      </c>
      <c r="K72" s="22">
        <v>2.003082</v>
      </c>
    </row>
    <row r="73" spans="1:11" x14ac:dyDescent="0.2">
      <c r="A73" s="20" t="s">
        <v>371</v>
      </c>
      <c r="B73" s="21">
        <v>42</v>
      </c>
      <c r="C73" s="22">
        <v>47.619047999999999</v>
      </c>
      <c r="D73" s="22">
        <v>90.476190000000003</v>
      </c>
      <c r="E73" s="22">
        <v>11.904762</v>
      </c>
      <c r="F73" s="22">
        <v>35.714286000000001</v>
      </c>
      <c r="G73" s="22">
        <v>16.666667</v>
      </c>
      <c r="H73" s="22">
        <v>9.5238099999999992</v>
      </c>
      <c r="I73" s="22">
        <v>7.1428570000000002</v>
      </c>
      <c r="J73" s="22">
        <v>4.7619049999999996</v>
      </c>
      <c r="K73" s="22">
        <v>0</v>
      </c>
    </row>
    <row r="74" spans="1:11" x14ac:dyDescent="0.2">
      <c r="A74" s="20" t="s">
        <v>366</v>
      </c>
      <c r="B74" s="21">
        <v>3</v>
      </c>
      <c r="C74" s="22">
        <v>33.333333000000003</v>
      </c>
      <c r="D74" s="22">
        <v>66.666667000000004</v>
      </c>
      <c r="E74" s="22">
        <v>0</v>
      </c>
      <c r="F74" s="22">
        <v>33.333333000000003</v>
      </c>
      <c r="G74" s="22">
        <v>0</v>
      </c>
      <c r="H74" s="22">
        <v>0</v>
      </c>
      <c r="I74" s="22">
        <v>0</v>
      </c>
      <c r="J74" s="22">
        <v>0</v>
      </c>
      <c r="K74" s="22">
        <v>33.333333000000003</v>
      </c>
    </row>
    <row r="75" spans="1:11" x14ac:dyDescent="0.2">
      <c r="A75" s="9" t="s">
        <v>372</v>
      </c>
      <c r="B75" s="9"/>
      <c r="C75" s="9"/>
      <c r="D75" s="9"/>
      <c r="E75" s="9"/>
      <c r="F75" s="9"/>
      <c r="G75" s="9"/>
      <c r="H75" s="9"/>
      <c r="I75" s="9"/>
      <c r="J75" s="9"/>
      <c r="K75" s="9"/>
    </row>
    <row r="76" spans="1:11" x14ac:dyDescent="0.2">
      <c r="A76" s="20" t="s">
        <v>373</v>
      </c>
      <c r="B76" s="21">
        <v>213</v>
      </c>
      <c r="C76" s="22">
        <v>46.478873</v>
      </c>
      <c r="D76" s="22">
        <v>86.384977000000006</v>
      </c>
      <c r="E76" s="22">
        <v>7.9812209999999997</v>
      </c>
      <c r="F76" s="22">
        <v>16.431925</v>
      </c>
      <c r="G76" s="22">
        <v>6.5727700000000002</v>
      </c>
      <c r="H76" s="22">
        <v>7.0422539999999998</v>
      </c>
      <c r="I76" s="22">
        <v>4.6948359999999996</v>
      </c>
      <c r="J76" s="22">
        <v>0</v>
      </c>
      <c r="K76" s="22">
        <v>0.938967</v>
      </c>
    </row>
    <row r="77" spans="1:11" x14ac:dyDescent="0.2">
      <c r="A77" s="20" t="s">
        <v>374</v>
      </c>
      <c r="B77" s="21">
        <v>817</v>
      </c>
      <c r="C77" s="22">
        <v>41.738066000000003</v>
      </c>
      <c r="D77" s="22">
        <v>89.840880999999996</v>
      </c>
      <c r="E77" s="22">
        <v>8.445532</v>
      </c>
      <c r="F77" s="22">
        <v>26.315788999999999</v>
      </c>
      <c r="G77" s="22">
        <v>12.362301</v>
      </c>
      <c r="H77" s="22">
        <v>8.445532</v>
      </c>
      <c r="I77" s="22">
        <v>3.0599759999999998</v>
      </c>
      <c r="J77" s="22">
        <v>0.61199499999999996</v>
      </c>
      <c r="K77" s="22">
        <v>1.101591</v>
      </c>
    </row>
    <row r="78" spans="1:11" x14ac:dyDescent="0.2">
      <c r="A78" s="20" t="s">
        <v>375</v>
      </c>
      <c r="B78" s="21">
        <v>311</v>
      </c>
      <c r="C78" s="22">
        <v>44.372990000000001</v>
      </c>
      <c r="D78" s="22">
        <v>87.781350000000003</v>
      </c>
      <c r="E78" s="22">
        <v>12.21865</v>
      </c>
      <c r="F78" s="22">
        <v>22.186495000000001</v>
      </c>
      <c r="G78" s="22">
        <v>11.254019</v>
      </c>
      <c r="H78" s="22">
        <v>11.575563000000001</v>
      </c>
      <c r="I78" s="22">
        <v>3.8585210000000001</v>
      </c>
      <c r="J78" s="22">
        <v>0.32154300000000002</v>
      </c>
      <c r="K78" s="22">
        <v>1.92926</v>
      </c>
    </row>
    <row r="79" spans="1:11" x14ac:dyDescent="0.2">
      <c r="A79" s="20" t="s">
        <v>376</v>
      </c>
      <c r="B79" s="21">
        <v>117</v>
      </c>
      <c r="C79" s="22">
        <v>54.700854999999997</v>
      </c>
      <c r="D79" s="22">
        <v>89.743589999999998</v>
      </c>
      <c r="E79" s="22">
        <v>16.239315999999999</v>
      </c>
      <c r="F79" s="22">
        <v>30.769231000000001</v>
      </c>
      <c r="G79" s="22">
        <v>14.529915000000001</v>
      </c>
      <c r="H79" s="22">
        <v>16.239315999999999</v>
      </c>
      <c r="I79" s="22">
        <v>3.418803</v>
      </c>
      <c r="J79" s="22">
        <v>0.85470100000000004</v>
      </c>
      <c r="K79" s="22">
        <v>1.7094020000000001</v>
      </c>
    </row>
    <row r="80" spans="1:11" x14ac:dyDescent="0.2">
      <c r="A80" s="20" t="s">
        <v>377</v>
      </c>
      <c r="B80" s="21">
        <v>70</v>
      </c>
      <c r="C80" s="22">
        <v>37.142856999999999</v>
      </c>
      <c r="D80" s="22">
        <v>91.428571000000005</v>
      </c>
      <c r="E80" s="22">
        <v>11.428571</v>
      </c>
      <c r="F80" s="22">
        <v>50</v>
      </c>
      <c r="G80" s="22">
        <v>21.428571000000002</v>
      </c>
      <c r="H80" s="22">
        <v>21.428571000000002</v>
      </c>
      <c r="I80" s="22">
        <v>2.8571430000000002</v>
      </c>
      <c r="J80" s="22">
        <v>0</v>
      </c>
      <c r="K80" s="22">
        <v>2.8571430000000002</v>
      </c>
    </row>
    <row r="81" spans="1:11" x14ac:dyDescent="0.2">
      <c r="A81" s="20" t="s">
        <v>378</v>
      </c>
      <c r="B81" s="21">
        <v>68</v>
      </c>
      <c r="C81" s="22">
        <v>48.529412000000001</v>
      </c>
      <c r="D81" s="22">
        <v>83.823528999999994</v>
      </c>
      <c r="E81" s="22">
        <v>16.176470999999999</v>
      </c>
      <c r="F81" s="22">
        <v>63.235294000000003</v>
      </c>
      <c r="G81" s="22">
        <v>30.882352999999998</v>
      </c>
      <c r="H81" s="22">
        <v>23.529412000000001</v>
      </c>
      <c r="I81" s="22">
        <v>4.4117649999999999</v>
      </c>
      <c r="J81" s="22">
        <v>0</v>
      </c>
      <c r="K81" s="22">
        <v>1.470588</v>
      </c>
    </row>
    <row r="82" spans="1:11" x14ac:dyDescent="0.2">
      <c r="A82" s="20" t="s">
        <v>366</v>
      </c>
      <c r="B82" s="21">
        <v>15</v>
      </c>
      <c r="C82" s="22">
        <v>46.666666999999997</v>
      </c>
      <c r="D82" s="22">
        <v>80</v>
      </c>
      <c r="E82" s="22">
        <v>0</v>
      </c>
      <c r="F82" s="22">
        <v>13.333333</v>
      </c>
      <c r="G82" s="22">
        <v>0</v>
      </c>
      <c r="H82" s="22">
        <v>6.6666670000000003</v>
      </c>
      <c r="I82" s="22">
        <v>6.6666670000000003</v>
      </c>
      <c r="J82" s="22">
        <v>6.6666670000000003</v>
      </c>
      <c r="K82" s="22">
        <v>6.6666670000000003</v>
      </c>
    </row>
    <row r="83" spans="1:11" x14ac:dyDescent="0.2">
      <c r="A83" s="9" t="s">
        <v>379</v>
      </c>
      <c r="B83" s="9"/>
      <c r="C83" s="9"/>
      <c r="D83" s="9"/>
      <c r="E83" s="9"/>
      <c r="F83" s="9"/>
      <c r="G83" s="9"/>
      <c r="H83" s="9"/>
      <c r="I83" s="9"/>
      <c r="J83" s="9"/>
      <c r="K83" s="9"/>
    </row>
    <row r="84" spans="1:11" x14ac:dyDescent="0.2">
      <c r="A84" s="20" t="s">
        <v>380</v>
      </c>
      <c r="B84" s="21">
        <v>517</v>
      </c>
      <c r="C84" s="22">
        <v>35.589942000000001</v>
      </c>
      <c r="D84" s="22">
        <v>88.007737000000006</v>
      </c>
      <c r="E84" s="22">
        <v>8.8974849999999996</v>
      </c>
      <c r="F84" s="22">
        <v>36.170212999999997</v>
      </c>
      <c r="G84" s="22">
        <v>17.021277000000001</v>
      </c>
      <c r="H84" s="22">
        <v>10.831721</v>
      </c>
      <c r="I84" s="22">
        <v>3.8684720000000001</v>
      </c>
      <c r="J84" s="22">
        <v>0.386847</v>
      </c>
      <c r="K84" s="22">
        <v>1.160542</v>
      </c>
    </row>
    <row r="85" spans="1:11" x14ac:dyDescent="0.2">
      <c r="A85" s="20" t="s">
        <v>381</v>
      </c>
      <c r="B85" s="21">
        <v>1086</v>
      </c>
      <c r="C85" s="22">
        <v>47.974217000000003</v>
      </c>
      <c r="D85" s="22">
        <v>88.950276000000002</v>
      </c>
      <c r="E85" s="22">
        <v>10.589319</v>
      </c>
      <c r="F85" s="22">
        <v>22.836096000000001</v>
      </c>
      <c r="G85" s="22">
        <v>10.589319</v>
      </c>
      <c r="H85" s="22">
        <v>10.497237999999999</v>
      </c>
      <c r="I85" s="22">
        <v>3.4069980000000002</v>
      </c>
      <c r="J85" s="22">
        <v>0.55248600000000003</v>
      </c>
      <c r="K85" s="22">
        <v>1.5653779999999999</v>
      </c>
    </row>
    <row r="86" spans="1:11" x14ac:dyDescent="0.2">
      <c r="A86" s="20" t="s">
        <v>366</v>
      </c>
      <c r="B86" s="21">
        <v>8</v>
      </c>
      <c r="C86" s="22">
        <v>37.5</v>
      </c>
      <c r="D86" s="22">
        <v>100</v>
      </c>
      <c r="E86" s="22">
        <v>12.5</v>
      </c>
      <c r="F86" s="22">
        <v>0</v>
      </c>
      <c r="G86" s="22">
        <v>0</v>
      </c>
      <c r="H86" s="22">
        <v>12.5</v>
      </c>
      <c r="I86" s="22">
        <v>0</v>
      </c>
      <c r="J86" s="22">
        <v>0</v>
      </c>
      <c r="K86" s="22">
        <v>0</v>
      </c>
    </row>
    <row r="87" spans="1:11" x14ac:dyDescent="0.2">
      <c r="A87" s="9" t="s">
        <v>382</v>
      </c>
      <c r="B87" s="9"/>
      <c r="C87" s="9"/>
      <c r="D87" s="9"/>
      <c r="E87" s="9"/>
      <c r="F87" s="9"/>
      <c r="G87" s="9"/>
      <c r="H87" s="9"/>
      <c r="I87" s="9"/>
      <c r="J87" s="9"/>
      <c r="K87" s="9"/>
    </row>
    <row r="88" spans="1:11" x14ac:dyDescent="0.2">
      <c r="A88" s="20" t="s">
        <v>383</v>
      </c>
      <c r="B88" s="21">
        <v>253</v>
      </c>
      <c r="C88" s="22">
        <v>33.992094999999999</v>
      </c>
      <c r="D88" s="22">
        <v>86.166008000000005</v>
      </c>
      <c r="E88" s="22">
        <v>9.0909089999999999</v>
      </c>
      <c r="F88" s="22">
        <v>39.130434999999999</v>
      </c>
      <c r="G88" s="22">
        <v>17.391304000000002</v>
      </c>
      <c r="H88" s="22">
        <v>12.648220999999999</v>
      </c>
      <c r="I88" s="22">
        <v>3.557312</v>
      </c>
      <c r="J88" s="22">
        <v>0.39525700000000002</v>
      </c>
      <c r="K88" s="22">
        <v>1.9762850000000001</v>
      </c>
    </row>
    <row r="89" spans="1:11" x14ac:dyDescent="0.2">
      <c r="A89" s="20" t="s">
        <v>181</v>
      </c>
      <c r="B89" s="21">
        <v>1193</v>
      </c>
      <c r="C89" s="22">
        <v>46.269908000000001</v>
      </c>
      <c r="D89" s="22">
        <v>89.354568</v>
      </c>
      <c r="E89" s="22">
        <v>9.8072090000000003</v>
      </c>
      <c r="F89" s="22">
        <v>24.895222</v>
      </c>
      <c r="G89" s="22">
        <v>11.232188000000001</v>
      </c>
      <c r="H89" s="22">
        <v>10.142498</v>
      </c>
      <c r="I89" s="22">
        <v>3.5205359999999999</v>
      </c>
      <c r="J89" s="22">
        <v>0.50293399999999999</v>
      </c>
      <c r="K89" s="22">
        <v>1.08969</v>
      </c>
    </row>
    <row r="90" spans="1:11" x14ac:dyDescent="0.2">
      <c r="A90" s="20" t="s">
        <v>182</v>
      </c>
      <c r="B90" s="21">
        <v>21</v>
      </c>
      <c r="C90" s="22">
        <v>38.095238000000002</v>
      </c>
      <c r="D90" s="22">
        <v>100</v>
      </c>
      <c r="E90" s="22">
        <v>9.5238099999999992</v>
      </c>
      <c r="F90" s="22">
        <v>28.571428999999998</v>
      </c>
      <c r="G90" s="22">
        <v>19.047619000000001</v>
      </c>
      <c r="H90" s="22">
        <v>4.7619049999999996</v>
      </c>
      <c r="I90" s="22">
        <v>4.7619049999999996</v>
      </c>
      <c r="J90" s="22">
        <v>0</v>
      </c>
      <c r="K90" s="22">
        <v>0</v>
      </c>
    </row>
    <row r="91" spans="1:11" x14ac:dyDescent="0.2">
      <c r="A91" s="20" t="s">
        <v>384</v>
      </c>
      <c r="B91" s="21">
        <v>20</v>
      </c>
      <c r="C91" s="22">
        <v>40</v>
      </c>
      <c r="D91" s="22">
        <v>80</v>
      </c>
      <c r="E91" s="22">
        <v>5</v>
      </c>
      <c r="F91" s="22">
        <v>15</v>
      </c>
      <c r="G91" s="22">
        <v>10</v>
      </c>
      <c r="H91" s="22">
        <v>10</v>
      </c>
      <c r="I91" s="22">
        <v>5</v>
      </c>
      <c r="J91" s="22">
        <v>0</v>
      </c>
      <c r="K91" s="22">
        <v>15</v>
      </c>
    </row>
    <row r="92" spans="1:11" x14ac:dyDescent="0.2">
      <c r="A92" s="20" t="s">
        <v>183</v>
      </c>
      <c r="B92" s="21">
        <v>43</v>
      </c>
      <c r="C92" s="22">
        <v>34.883721000000001</v>
      </c>
      <c r="D92" s="22">
        <v>86.046512000000007</v>
      </c>
      <c r="E92" s="22">
        <v>4.6511630000000004</v>
      </c>
      <c r="F92" s="22">
        <v>30.232558000000001</v>
      </c>
      <c r="G92" s="22">
        <v>27.906977000000001</v>
      </c>
      <c r="H92" s="22">
        <v>9.3023260000000008</v>
      </c>
      <c r="I92" s="22">
        <v>2.3255810000000001</v>
      </c>
      <c r="J92" s="22">
        <v>0</v>
      </c>
      <c r="K92" s="22">
        <v>2.3255810000000001</v>
      </c>
    </row>
    <row r="93" spans="1:11" x14ac:dyDescent="0.2">
      <c r="A93" s="20" t="s">
        <v>385</v>
      </c>
      <c r="B93" s="21">
        <v>15</v>
      </c>
      <c r="C93" s="22">
        <v>80</v>
      </c>
      <c r="D93" s="22">
        <v>86.666667000000004</v>
      </c>
      <c r="E93" s="22">
        <v>60</v>
      </c>
      <c r="F93" s="22">
        <v>6.6666670000000003</v>
      </c>
      <c r="G93" s="22">
        <v>0</v>
      </c>
      <c r="H93" s="22">
        <v>13.333333</v>
      </c>
      <c r="I93" s="22">
        <v>0</v>
      </c>
      <c r="J93" s="22">
        <v>0</v>
      </c>
      <c r="K93" s="22">
        <v>0</v>
      </c>
    </row>
    <row r="94" spans="1:11" x14ac:dyDescent="0.2">
      <c r="A94" s="20" t="s">
        <v>386</v>
      </c>
      <c r="B94" s="21">
        <v>7</v>
      </c>
      <c r="C94" s="22">
        <v>28.571428999999998</v>
      </c>
      <c r="D94" s="22">
        <v>85.714286000000001</v>
      </c>
      <c r="E94" s="22">
        <v>0</v>
      </c>
      <c r="F94" s="22">
        <v>14.285714</v>
      </c>
      <c r="G94" s="22">
        <v>0</v>
      </c>
      <c r="H94" s="22">
        <v>0</v>
      </c>
      <c r="I94" s="22">
        <v>14.285714</v>
      </c>
      <c r="J94" s="22">
        <v>0</v>
      </c>
      <c r="K94" s="22">
        <v>14.285714</v>
      </c>
    </row>
    <row r="95" spans="1:11" x14ac:dyDescent="0.2">
      <c r="A95" s="20" t="s">
        <v>387</v>
      </c>
      <c r="B95" s="21">
        <v>7</v>
      </c>
      <c r="C95" s="22">
        <v>57.142856999999999</v>
      </c>
      <c r="D95" s="22">
        <v>100</v>
      </c>
      <c r="E95" s="22">
        <v>14.285714</v>
      </c>
      <c r="F95" s="22">
        <v>14.285714</v>
      </c>
      <c r="G95" s="22">
        <v>28.571428999999998</v>
      </c>
      <c r="H95" s="22">
        <v>14.285714</v>
      </c>
      <c r="I95" s="22">
        <v>0</v>
      </c>
      <c r="J95" s="22">
        <v>0</v>
      </c>
      <c r="K95" s="22">
        <v>0</v>
      </c>
    </row>
    <row r="96" spans="1:11" x14ac:dyDescent="0.2">
      <c r="A96" s="20" t="s">
        <v>366</v>
      </c>
      <c r="B96" s="21">
        <v>52</v>
      </c>
      <c r="C96" s="22">
        <v>40.384614999999997</v>
      </c>
      <c r="D96" s="22">
        <v>86.538461999999996</v>
      </c>
      <c r="E96" s="22">
        <v>13.461537999999999</v>
      </c>
      <c r="F96" s="22">
        <v>26.923076999999999</v>
      </c>
      <c r="G96" s="22">
        <v>9.6153849999999998</v>
      </c>
      <c r="H96" s="22">
        <v>15.384615</v>
      </c>
      <c r="I96" s="22">
        <v>3.8461539999999999</v>
      </c>
      <c r="J96" s="22">
        <v>1.9230769999999999</v>
      </c>
      <c r="K96" s="22">
        <v>0</v>
      </c>
    </row>
    <row r="97" spans="1:11" x14ac:dyDescent="0.2">
      <c r="A97" s="9" t="s">
        <v>388</v>
      </c>
      <c r="B97" s="9"/>
      <c r="C97" s="9"/>
      <c r="D97" s="9"/>
      <c r="E97" s="9"/>
      <c r="F97" s="9"/>
      <c r="G97" s="9"/>
      <c r="H97" s="9"/>
      <c r="I97" s="9"/>
      <c r="J97" s="9"/>
      <c r="K97" s="9"/>
    </row>
    <row r="98" spans="1:11" x14ac:dyDescent="0.2">
      <c r="A98" s="20" t="s">
        <v>184</v>
      </c>
      <c r="B98" s="21">
        <v>25</v>
      </c>
      <c r="C98" s="22">
        <v>28</v>
      </c>
      <c r="D98" s="22">
        <v>88</v>
      </c>
      <c r="E98" s="22">
        <v>20</v>
      </c>
      <c r="F98" s="22">
        <v>32</v>
      </c>
      <c r="G98" s="22">
        <v>8</v>
      </c>
      <c r="H98" s="22">
        <v>4</v>
      </c>
      <c r="I98" s="22">
        <v>8</v>
      </c>
      <c r="J98" s="22">
        <v>4</v>
      </c>
      <c r="K98" s="22">
        <v>4</v>
      </c>
    </row>
    <row r="99" spans="1:11" x14ac:dyDescent="0.2">
      <c r="A99" s="20" t="s">
        <v>185</v>
      </c>
      <c r="B99" s="21">
        <v>86</v>
      </c>
      <c r="C99" s="22">
        <v>51.162790999999999</v>
      </c>
      <c r="D99" s="22">
        <v>87.209301999999994</v>
      </c>
      <c r="E99" s="22">
        <v>12.790698000000001</v>
      </c>
      <c r="F99" s="22">
        <v>19.767441999999999</v>
      </c>
      <c r="G99" s="22">
        <v>3.488372</v>
      </c>
      <c r="H99" s="22">
        <v>10.465116</v>
      </c>
      <c r="I99" s="22">
        <v>6.9767440000000001</v>
      </c>
      <c r="J99" s="22">
        <v>1.1627909999999999</v>
      </c>
      <c r="K99" s="22">
        <v>2.3255810000000001</v>
      </c>
    </row>
    <row r="100" spans="1:11" x14ac:dyDescent="0.2">
      <c r="A100" s="20" t="s">
        <v>186</v>
      </c>
      <c r="B100" s="21">
        <v>152</v>
      </c>
      <c r="C100" s="22">
        <v>51.315789000000002</v>
      </c>
      <c r="D100" s="22">
        <v>90.789473999999998</v>
      </c>
      <c r="E100" s="22">
        <v>9.8684209999999997</v>
      </c>
      <c r="F100" s="22">
        <v>22.368421000000001</v>
      </c>
      <c r="G100" s="22">
        <v>8.5526319999999991</v>
      </c>
      <c r="H100" s="22">
        <v>12.5</v>
      </c>
      <c r="I100" s="22">
        <v>5.2631579999999998</v>
      </c>
      <c r="J100" s="22">
        <v>0</v>
      </c>
      <c r="K100" s="22">
        <v>0</v>
      </c>
    </row>
    <row r="101" spans="1:11" x14ac:dyDescent="0.2">
      <c r="A101" s="20" t="s">
        <v>187</v>
      </c>
      <c r="B101" s="21">
        <v>194</v>
      </c>
      <c r="C101" s="22">
        <v>46.907215999999998</v>
      </c>
      <c r="D101" s="22">
        <v>85.567009999999996</v>
      </c>
      <c r="E101" s="22">
        <v>11.340206</v>
      </c>
      <c r="F101" s="22">
        <v>23.195875999999998</v>
      </c>
      <c r="G101" s="22">
        <v>9.2783510000000007</v>
      </c>
      <c r="H101" s="22">
        <v>7.2164950000000001</v>
      </c>
      <c r="I101" s="22">
        <v>3.608247</v>
      </c>
      <c r="J101" s="22">
        <v>1.0309280000000001</v>
      </c>
      <c r="K101" s="22">
        <v>1.0309280000000001</v>
      </c>
    </row>
    <row r="102" spans="1:11" x14ac:dyDescent="0.2">
      <c r="A102" s="20" t="s">
        <v>188</v>
      </c>
      <c r="B102" s="21">
        <v>245</v>
      </c>
      <c r="C102" s="22">
        <v>44.489795999999998</v>
      </c>
      <c r="D102" s="22">
        <v>87.346939000000006</v>
      </c>
      <c r="E102" s="22">
        <v>9.7959180000000003</v>
      </c>
      <c r="F102" s="22">
        <v>24.897959</v>
      </c>
      <c r="G102" s="22">
        <v>8.5714290000000002</v>
      </c>
      <c r="H102" s="22">
        <v>9.7959180000000003</v>
      </c>
      <c r="I102" s="22">
        <v>2.4489800000000002</v>
      </c>
      <c r="J102" s="22">
        <v>0.408163</v>
      </c>
      <c r="K102" s="22">
        <v>2.040816</v>
      </c>
    </row>
    <row r="103" spans="1:11" x14ac:dyDescent="0.2">
      <c r="A103" s="20" t="s">
        <v>189</v>
      </c>
      <c r="B103" s="21">
        <v>212</v>
      </c>
      <c r="C103" s="22">
        <v>42.452829999999999</v>
      </c>
      <c r="D103" s="22">
        <v>90.094340000000003</v>
      </c>
      <c r="E103" s="22">
        <v>7.5471700000000004</v>
      </c>
      <c r="F103" s="22">
        <v>22.641508999999999</v>
      </c>
      <c r="G103" s="22">
        <v>10.377357999999999</v>
      </c>
      <c r="H103" s="22">
        <v>9.9056599999999992</v>
      </c>
      <c r="I103" s="22">
        <v>3.3018869999999998</v>
      </c>
      <c r="J103" s="22">
        <v>0</v>
      </c>
      <c r="K103" s="22">
        <v>1.4150940000000001</v>
      </c>
    </row>
    <row r="104" spans="1:11" x14ac:dyDescent="0.2">
      <c r="A104" s="20" t="s">
        <v>190</v>
      </c>
      <c r="B104" s="21">
        <v>268</v>
      </c>
      <c r="C104" s="22">
        <v>39.925373</v>
      </c>
      <c r="D104" s="22">
        <v>89.925372999999993</v>
      </c>
      <c r="E104" s="22">
        <v>9.3283579999999997</v>
      </c>
      <c r="F104" s="22">
        <v>30.597014999999999</v>
      </c>
      <c r="G104" s="22">
        <v>12.313433</v>
      </c>
      <c r="H104" s="22">
        <v>8.9552239999999994</v>
      </c>
      <c r="I104" s="22">
        <v>4.1044780000000003</v>
      </c>
      <c r="J104" s="22">
        <v>0.74626899999999996</v>
      </c>
      <c r="K104" s="22">
        <v>1.492537</v>
      </c>
    </row>
    <row r="105" spans="1:11" x14ac:dyDescent="0.2">
      <c r="A105" s="20" t="s">
        <v>191</v>
      </c>
      <c r="B105" s="21">
        <v>208</v>
      </c>
      <c r="C105" s="22">
        <v>41.826923000000001</v>
      </c>
      <c r="D105" s="22">
        <v>91.826922999999994</v>
      </c>
      <c r="E105" s="22">
        <v>8.1730769999999993</v>
      </c>
      <c r="F105" s="22">
        <v>35.096153999999999</v>
      </c>
      <c r="G105" s="22">
        <v>20.673076999999999</v>
      </c>
      <c r="H105" s="22">
        <v>11.538462000000001</v>
      </c>
      <c r="I105" s="22">
        <v>1.4423079999999999</v>
      </c>
      <c r="J105" s="22">
        <v>0</v>
      </c>
      <c r="K105" s="22">
        <v>1.4423079999999999</v>
      </c>
    </row>
    <row r="106" spans="1:11" x14ac:dyDescent="0.2">
      <c r="A106" s="20" t="s">
        <v>192</v>
      </c>
      <c r="B106" s="21">
        <v>73</v>
      </c>
      <c r="C106" s="22">
        <v>46.575341999999999</v>
      </c>
      <c r="D106" s="22">
        <v>87.671233000000001</v>
      </c>
      <c r="E106" s="22">
        <v>20.547944999999999</v>
      </c>
      <c r="F106" s="22">
        <v>34.246575</v>
      </c>
      <c r="G106" s="22">
        <v>23.287671</v>
      </c>
      <c r="H106" s="22">
        <v>20.547944999999999</v>
      </c>
      <c r="I106" s="22">
        <v>6.8493149999999998</v>
      </c>
      <c r="J106" s="22">
        <v>0</v>
      </c>
      <c r="K106" s="22">
        <v>0</v>
      </c>
    </row>
    <row r="107" spans="1:11" x14ac:dyDescent="0.2">
      <c r="A107" s="20" t="s">
        <v>193</v>
      </c>
      <c r="B107" s="21">
        <v>76</v>
      </c>
      <c r="C107" s="22">
        <v>32.894736999999999</v>
      </c>
      <c r="D107" s="22">
        <v>90.789473999999998</v>
      </c>
      <c r="E107" s="22">
        <v>9.2105259999999998</v>
      </c>
      <c r="F107" s="22">
        <v>43.421053000000001</v>
      </c>
      <c r="G107" s="22">
        <v>34.210526000000002</v>
      </c>
      <c r="H107" s="22">
        <v>17.105263000000001</v>
      </c>
      <c r="I107" s="22">
        <v>1.3157890000000001</v>
      </c>
      <c r="J107" s="22">
        <v>0</v>
      </c>
      <c r="K107" s="22">
        <v>0</v>
      </c>
    </row>
    <row r="108" spans="1:11" x14ac:dyDescent="0.2">
      <c r="A108" s="20" t="s">
        <v>389</v>
      </c>
      <c r="B108" s="21">
        <v>18</v>
      </c>
      <c r="C108" s="22">
        <v>61.111111000000001</v>
      </c>
      <c r="D108" s="22">
        <v>88.888889000000006</v>
      </c>
      <c r="E108" s="22">
        <v>5.5555560000000002</v>
      </c>
      <c r="F108" s="22">
        <v>5.5555560000000002</v>
      </c>
      <c r="G108" s="22">
        <v>0</v>
      </c>
      <c r="H108" s="22">
        <v>11.111110999999999</v>
      </c>
      <c r="I108" s="22">
        <v>0</v>
      </c>
      <c r="J108" s="22">
        <v>0</v>
      </c>
      <c r="K108" s="22">
        <v>0</v>
      </c>
    </row>
    <row r="109" spans="1:11" x14ac:dyDescent="0.2">
      <c r="A109" s="20" t="s">
        <v>366</v>
      </c>
      <c r="B109" s="21">
        <v>54</v>
      </c>
      <c r="C109" s="22">
        <v>46.296295999999998</v>
      </c>
      <c r="D109" s="22">
        <v>77.777777999999998</v>
      </c>
      <c r="E109" s="22">
        <v>7.4074070000000001</v>
      </c>
      <c r="F109" s="22">
        <v>14.814814999999999</v>
      </c>
      <c r="G109" s="22">
        <v>9.2592590000000001</v>
      </c>
      <c r="H109" s="22">
        <v>9.2592590000000001</v>
      </c>
      <c r="I109" s="22">
        <v>1.8518520000000001</v>
      </c>
      <c r="J109" s="22">
        <v>1.8518520000000001</v>
      </c>
      <c r="K109" s="22">
        <v>5.5555560000000002</v>
      </c>
    </row>
    <row r="110" spans="1:11" x14ac:dyDescent="0.2">
      <c r="A110" s="9" t="s">
        <v>390</v>
      </c>
      <c r="B110" s="9"/>
      <c r="C110" s="9"/>
      <c r="D110" s="9"/>
      <c r="E110" s="9"/>
      <c r="F110" s="9"/>
      <c r="G110" s="9"/>
      <c r="H110" s="9"/>
      <c r="I110" s="9"/>
      <c r="J110" s="9"/>
      <c r="K110" s="9"/>
    </row>
    <row r="111" spans="1:11" x14ac:dyDescent="0.2">
      <c r="A111" s="20" t="s">
        <v>391</v>
      </c>
      <c r="B111" s="21">
        <v>358</v>
      </c>
      <c r="C111" s="22">
        <v>41.340781999999997</v>
      </c>
      <c r="D111" s="22">
        <v>87.709496999999999</v>
      </c>
      <c r="E111" s="22">
        <v>9.2178769999999997</v>
      </c>
      <c r="F111" s="22">
        <v>26.536313</v>
      </c>
      <c r="G111" s="22">
        <v>11.173183999999999</v>
      </c>
      <c r="H111" s="22">
        <v>11.173183999999999</v>
      </c>
      <c r="I111" s="22">
        <v>5.027933</v>
      </c>
      <c r="J111" s="22">
        <v>0.55865900000000002</v>
      </c>
      <c r="K111" s="22">
        <v>1.675978</v>
      </c>
    </row>
    <row r="112" spans="1:11" x14ac:dyDescent="0.2">
      <c r="A112" s="20" t="s">
        <v>392</v>
      </c>
      <c r="B112" s="21">
        <v>680</v>
      </c>
      <c r="C112" s="22">
        <v>42.941175999999999</v>
      </c>
      <c r="D112" s="22">
        <v>88.970588000000006</v>
      </c>
      <c r="E112" s="22">
        <v>9.2647060000000003</v>
      </c>
      <c r="F112" s="22">
        <v>26.617647000000002</v>
      </c>
      <c r="G112" s="22">
        <v>12.352941</v>
      </c>
      <c r="H112" s="22">
        <v>10.882353</v>
      </c>
      <c r="I112" s="22">
        <v>3.3823530000000002</v>
      </c>
      <c r="J112" s="22">
        <v>0.44117600000000001</v>
      </c>
      <c r="K112" s="22">
        <v>1.323529</v>
      </c>
    </row>
    <row r="113" spans="1:11" x14ac:dyDescent="0.2">
      <c r="A113" s="20" t="s">
        <v>393</v>
      </c>
      <c r="B113" s="21">
        <v>411</v>
      </c>
      <c r="C113" s="22">
        <v>49.391727000000003</v>
      </c>
      <c r="D113" s="22">
        <v>89.051095000000004</v>
      </c>
      <c r="E113" s="22">
        <v>12.16545</v>
      </c>
      <c r="F113" s="22">
        <v>28.710462</v>
      </c>
      <c r="G113" s="22">
        <v>15.328467</v>
      </c>
      <c r="H113" s="22">
        <v>9.0024329999999999</v>
      </c>
      <c r="I113" s="22">
        <v>3.163017</v>
      </c>
      <c r="J113" s="22">
        <v>0.48661799999999999</v>
      </c>
      <c r="K113" s="22">
        <v>1.459854</v>
      </c>
    </row>
    <row r="114" spans="1:11" x14ac:dyDescent="0.2">
      <c r="A114" s="20" t="s">
        <v>394</v>
      </c>
      <c r="B114" s="21">
        <v>162</v>
      </c>
      <c r="C114" s="22">
        <v>40.123457000000002</v>
      </c>
      <c r="D114" s="22">
        <v>88.888889000000006</v>
      </c>
      <c r="E114" s="22">
        <v>9.8765429999999999</v>
      </c>
      <c r="F114" s="22">
        <v>25.308641999999999</v>
      </c>
      <c r="G114" s="22">
        <v>9.8765429999999999</v>
      </c>
      <c r="H114" s="22">
        <v>12.345679000000001</v>
      </c>
      <c r="I114" s="22">
        <v>1.8518520000000001</v>
      </c>
      <c r="J114" s="22">
        <v>0.61728400000000005</v>
      </c>
      <c r="K114" s="22">
        <v>1.2345680000000001</v>
      </c>
    </row>
    <row r="115" spans="1:11" x14ac:dyDescent="0.2">
      <c r="A115" s="9" t="s">
        <v>395</v>
      </c>
      <c r="B115" s="9"/>
      <c r="C115" s="9"/>
      <c r="D115" s="9"/>
      <c r="E115" s="9"/>
      <c r="F115" s="9"/>
      <c r="G115" s="9"/>
      <c r="H115" s="9"/>
      <c r="I115" s="9"/>
      <c r="J115" s="9"/>
      <c r="K115" s="9"/>
    </row>
    <row r="116" spans="1:11" x14ac:dyDescent="0.2">
      <c r="A116" s="20" t="s">
        <v>396</v>
      </c>
      <c r="B116" s="21">
        <v>181</v>
      </c>
      <c r="C116" s="22">
        <v>45.303866999999997</v>
      </c>
      <c r="D116" s="22">
        <v>86.740330999999998</v>
      </c>
      <c r="E116" s="22">
        <v>14.364641000000001</v>
      </c>
      <c r="F116" s="22">
        <v>23.756906000000001</v>
      </c>
      <c r="G116" s="22">
        <v>9.3922650000000001</v>
      </c>
      <c r="H116" s="22">
        <v>13.812155000000001</v>
      </c>
      <c r="I116" s="22">
        <v>3.8674029999999999</v>
      </c>
      <c r="J116" s="22">
        <v>1.1049720000000001</v>
      </c>
      <c r="K116" s="22">
        <v>1.1049720000000001</v>
      </c>
    </row>
    <row r="117" spans="1:11" x14ac:dyDescent="0.2">
      <c r="A117" s="20" t="s">
        <v>397</v>
      </c>
      <c r="B117" s="21">
        <v>507</v>
      </c>
      <c r="C117" s="22">
        <v>42.011834</v>
      </c>
      <c r="D117" s="22">
        <v>87.376726000000005</v>
      </c>
      <c r="E117" s="22">
        <v>9.0729780000000009</v>
      </c>
      <c r="F117" s="22">
        <v>27.416174000000002</v>
      </c>
      <c r="G117" s="22">
        <v>12.820513</v>
      </c>
      <c r="H117" s="22">
        <v>10.059172</v>
      </c>
      <c r="I117" s="22">
        <v>5.1282050000000003</v>
      </c>
      <c r="J117" s="22">
        <v>0.39447700000000002</v>
      </c>
      <c r="K117" s="22">
        <v>1.577909</v>
      </c>
    </row>
    <row r="118" spans="1:11" x14ac:dyDescent="0.2">
      <c r="A118" s="20" t="s">
        <v>879</v>
      </c>
      <c r="B118" s="21">
        <v>304</v>
      </c>
      <c r="C118" s="22">
        <v>46.710526000000002</v>
      </c>
      <c r="D118" s="22">
        <v>91.776315999999994</v>
      </c>
      <c r="E118" s="22">
        <v>11.513158000000001</v>
      </c>
      <c r="F118" s="22">
        <v>28.947368000000001</v>
      </c>
      <c r="G118" s="22">
        <v>15.131579</v>
      </c>
      <c r="H118" s="22">
        <v>11.842105</v>
      </c>
      <c r="I118" s="22">
        <v>1.973684</v>
      </c>
      <c r="J118" s="22">
        <v>0</v>
      </c>
      <c r="K118" s="22">
        <v>1.973684</v>
      </c>
    </row>
    <row r="119" spans="1:11" x14ac:dyDescent="0.2">
      <c r="A119" s="20" t="s">
        <v>398</v>
      </c>
      <c r="B119" s="21">
        <v>276</v>
      </c>
      <c r="C119" s="22">
        <v>41.666666999999997</v>
      </c>
      <c r="D119" s="22">
        <v>89.855072000000007</v>
      </c>
      <c r="E119" s="22">
        <v>7.9710140000000003</v>
      </c>
      <c r="F119" s="22">
        <v>23.550725</v>
      </c>
      <c r="G119" s="22">
        <v>11.231884000000001</v>
      </c>
      <c r="H119" s="22">
        <v>11.231884000000001</v>
      </c>
      <c r="I119" s="22">
        <v>3.2608700000000002</v>
      </c>
      <c r="J119" s="22">
        <v>1.086957</v>
      </c>
      <c r="K119" s="22">
        <v>0</v>
      </c>
    </row>
    <row r="120" spans="1:11" x14ac:dyDescent="0.2">
      <c r="A120" s="20" t="s">
        <v>399</v>
      </c>
      <c r="B120" s="21">
        <v>173</v>
      </c>
      <c r="C120" s="22">
        <v>48.554912999999999</v>
      </c>
      <c r="D120" s="22">
        <v>89.017341000000002</v>
      </c>
      <c r="E120" s="22">
        <v>9.2485549999999996</v>
      </c>
      <c r="F120" s="22">
        <v>30.057803</v>
      </c>
      <c r="G120" s="22">
        <v>10.404624</v>
      </c>
      <c r="H120" s="22">
        <v>8.6705199999999998</v>
      </c>
      <c r="I120" s="22">
        <v>1.7341040000000001</v>
      </c>
      <c r="J120" s="22">
        <v>0.57803499999999997</v>
      </c>
      <c r="K120" s="22">
        <v>2.3121390000000002</v>
      </c>
    </row>
    <row r="121" spans="1:11" x14ac:dyDescent="0.2">
      <c r="A121" s="20" t="s">
        <v>400</v>
      </c>
      <c r="B121" s="21">
        <v>170</v>
      </c>
      <c r="C121" s="22">
        <v>42.352941000000001</v>
      </c>
      <c r="D121" s="22">
        <v>87.058824000000001</v>
      </c>
      <c r="E121" s="22">
        <v>10</v>
      </c>
      <c r="F121" s="22">
        <v>28.235294</v>
      </c>
      <c r="G121" s="22">
        <v>15.294117999999999</v>
      </c>
      <c r="H121" s="22">
        <v>7.6470589999999996</v>
      </c>
      <c r="I121" s="22">
        <v>3.5294120000000002</v>
      </c>
      <c r="J121" s="22">
        <v>0</v>
      </c>
      <c r="K121" s="22">
        <v>1.7647060000000001</v>
      </c>
    </row>
    <row r="122" spans="1:11" x14ac:dyDescent="0.2">
      <c r="A122" s="9" t="s">
        <v>401</v>
      </c>
      <c r="B122" s="9"/>
      <c r="C122" s="9"/>
      <c r="D122" s="9"/>
      <c r="E122" s="9"/>
      <c r="F122" s="9"/>
      <c r="G122" s="9"/>
      <c r="H122" s="9"/>
      <c r="I122" s="9"/>
      <c r="J122" s="9"/>
      <c r="K122" s="9"/>
    </row>
    <row r="123" spans="1:11" x14ac:dyDescent="0.2">
      <c r="A123" s="20" t="s">
        <v>878</v>
      </c>
      <c r="B123" s="21">
        <v>52</v>
      </c>
      <c r="C123" s="22">
        <v>36.538462000000003</v>
      </c>
      <c r="D123" s="22">
        <v>94.230768999999995</v>
      </c>
      <c r="E123" s="22">
        <v>7.6923079999999997</v>
      </c>
      <c r="F123" s="22">
        <v>15.384615</v>
      </c>
      <c r="G123" s="22">
        <v>7.6923079999999997</v>
      </c>
      <c r="H123" s="22">
        <v>17.307691999999999</v>
      </c>
      <c r="I123" s="22">
        <v>1.9230769999999999</v>
      </c>
      <c r="J123" s="22">
        <v>0</v>
      </c>
      <c r="K123" s="22">
        <v>1.9230769999999999</v>
      </c>
    </row>
    <row r="124" spans="1:11" x14ac:dyDescent="0.2">
      <c r="A124" s="20" t="s">
        <v>402</v>
      </c>
      <c r="B124" s="21">
        <v>129</v>
      </c>
      <c r="C124" s="22">
        <v>48.837209000000001</v>
      </c>
      <c r="D124" s="22">
        <v>83.720929999999996</v>
      </c>
      <c r="E124" s="22">
        <v>17.054264</v>
      </c>
      <c r="F124" s="22">
        <v>27.131782999999999</v>
      </c>
      <c r="G124" s="22">
        <v>10.077519000000001</v>
      </c>
      <c r="H124" s="22">
        <v>12.403100999999999</v>
      </c>
      <c r="I124" s="22">
        <v>4.6511630000000004</v>
      </c>
      <c r="J124" s="22">
        <v>1.5503880000000001</v>
      </c>
      <c r="K124" s="22">
        <v>0.77519400000000005</v>
      </c>
    </row>
    <row r="125" spans="1:11" x14ac:dyDescent="0.2">
      <c r="A125" s="20" t="s">
        <v>397</v>
      </c>
      <c r="B125" s="21">
        <v>507</v>
      </c>
      <c r="C125" s="22">
        <v>42.011834</v>
      </c>
      <c r="D125" s="22">
        <v>87.376726000000005</v>
      </c>
      <c r="E125" s="22">
        <v>9.0729780000000009</v>
      </c>
      <c r="F125" s="22">
        <v>27.416174000000002</v>
      </c>
      <c r="G125" s="22">
        <v>12.820513</v>
      </c>
      <c r="H125" s="22">
        <v>10.059172</v>
      </c>
      <c r="I125" s="22">
        <v>5.1282050000000003</v>
      </c>
      <c r="J125" s="22">
        <v>0.39447700000000002</v>
      </c>
      <c r="K125" s="22">
        <v>1.577909</v>
      </c>
    </row>
    <row r="126" spans="1:11" x14ac:dyDescent="0.2">
      <c r="A126" s="20" t="s">
        <v>403</v>
      </c>
      <c r="B126" s="21">
        <v>79</v>
      </c>
      <c r="C126" s="22">
        <v>44.303797000000003</v>
      </c>
      <c r="D126" s="22">
        <v>91.139240999999998</v>
      </c>
      <c r="E126" s="22">
        <v>17.721519000000001</v>
      </c>
      <c r="F126" s="22">
        <v>31.645569999999999</v>
      </c>
      <c r="G126" s="22">
        <v>15.189873</v>
      </c>
      <c r="H126" s="22">
        <v>11.392405</v>
      </c>
      <c r="I126" s="22">
        <v>2.5316459999999998</v>
      </c>
      <c r="J126" s="22">
        <v>0</v>
      </c>
      <c r="K126" s="22">
        <v>2.5316459999999998</v>
      </c>
    </row>
    <row r="127" spans="1:11" x14ac:dyDescent="0.2">
      <c r="A127" s="20" t="s">
        <v>404</v>
      </c>
      <c r="B127" s="21">
        <v>70</v>
      </c>
      <c r="C127" s="22">
        <v>51.428570999999998</v>
      </c>
      <c r="D127" s="22">
        <v>91.428571000000005</v>
      </c>
      <c r="E127" s="22">
        <v>12.857143000000001</v>
      </c>
      <c r="F127" s="22">
        <v>28.571428999999998</v>
      </c>
      <c r="G127" s="22">
        <v>14.285714</v>
      </c>
      <c r="H127" s="22">
        <v>15.714286</v>
      </c>
      <c r="I127" s="22">
        <v>2.8571430000000002</v>
      </c>
      <c r="J127" s="22">
        <v>0</v>
      </c>
      <c r="K127" s="22">
        <v>1.428571</v>
      </c>
    </row>
    <row r="128" spans="1:11" x14ac:dyDescent="0.2">
      <c r="A128" s="20" t="s">
        <v>405</v>
      </c>
      <c r="B128" s="21">
        <v>155</v>
      </c>
      <c r="C128" s="22">
        <v>45.806452</v>
      </c>
      <c r="D128" s="22">
        <v>92.258065000000002</v>
      </c>
      <c r="E128" s="22">
        <v>7.7419349999999998</v>
      </c>
      <c r="F128" s="22">
        <v>27.741935000000002</v>
      </c>
      <c r="G128" s="22">
        <v>15.483871000000001</v>
      </c>
      <c r="H128" s="22">
        <v>10.322581</v>
      </c>
      <c r="I128" s="22">
        <v>1.2903230000000001</v>
      </c>
      <c r="J128" s="22">
        <v>0</v>
      </c>
      <c r="K128" s="22">
        <v>1.935484</v>
      </c>
    </row>
    <row r="129" spans="1:11" x14ac:dyDescent="0.2">
      <c r="A129" s="20" t="s">
        <v>398</v>
      </c>
      <c r="B129" s="21">
        <v>276</v>
      </c>
      <c r="C129" s="22">
        <v>41.666666999999997</v>
      </c>
      <c r="D129" s="22">
        <v>89.855072000000007</v>
      </c>
      <c r="E129" s="22">
        <v>7.9710140000000003</v>
      </c>
      <c r="F129" s="22">
        <v>23.550725</v>
      </c>
      <c r="G129" s="22">
        <v>11.231884000000001</v>
      </c>
      <c r="H129" s="22">
        <v>11.231884000000001</v>
      </c>
      <c r="I129" s="22">
        <v>3.2608700000000002</v>
      </c>
      <c r="J129" s="22">
        <v>1.086957</v>
      </c>
      <c r="K129" s="22">
        <v>0</v>
      </c>
    </row>
    <row r="130" spans="1:11" x14ac:dyDescent="0.2">
      <c r="A130" s="20" t="s">
        <v>406</v>
      </c>
      <c r="B130" s="21">
        <v>120</v>
      </c>
      <c r="C130" s="22">
        <v>49.166666999999997</v>
      </c>
      <c r="D130" s="22">
        <v>87.5</v>
      </c>
      <c r="E130" s="22">
        <v>10</v>
      </c>
      <c r="F130" s="22">
        <v>30.833333</v>
      </c>
      <c r="G130" s="22">
        <v>11.666667</v>
      </c>
      <c r="H130" s="22">
        <v>10</v>
      </c>
      <c r="I130" s="22">
        <v>1.6666669999999999</v>
      </c>
      <c r="J130" s="22">
        <v>0.83333299999999999</v>
      </c>
      <c r="K130" s="22">
        <v>1.6666669999999999</v>
      </c>
    </row>
    <row r="131" spans="1:11" x14ac:dyDescent="0.2">
      <c r="A131" s="20" t="s">
        <v>407</v>
      </c>
      <c r="B131" s="21">
        <v>53</v>
      </c>
      <c r="C131" s="22">
        <v>47.169811000000003</v>
      </c>
      <c r="D131" s="22">
        <v>92.452830000000006</v>
      </c>
      <c r="E131" s="22">
        <v>7.5471700000000004</v>
      </c>
      <c r="F131" s="22">
        <v>28.301887000000001</v>
      </c>
      <c r="G131" s="22">
        <v>7.5471700000000004</v>
      </c>
      <c r="H131" s="22">
        <v>5.6603770000000004</v>
      </c>
      <c r="I131" s="22">
        <v>1.886792</v>
      </c>
      <c r="J131" s="22">
        <v>0</v>
      </c>
      <c r="K131" s="22">
        <v>3.7735850000000002</v>
      </c>
    </row>
    <row r="132" spans="1:11" x14ac:dyDescent="0.2">
      <c r="A132" s="33" t="s">
        <v>400</v>
      </c>
      <c r="B132" s="34">
        <v>170</v>
      </c>
      <c r="C132" s="35">
        <v>42.352941000000001</v>
      </c>
      <c r="D132" s="35">
        <v>87.058824000000001</v>
      </c>
      <c r="E132" s="35">
        <v>10</v>
      </c>
      <c r="F132" s="35">
        <v>28.235294</v>
      </c>
      <c r="G132" s="35">
        <v>15.294117999999999</v>
      </c>
      <c r="H132" s="35">
        <v>7.6470589999999996</v>
      </c>
      <c r="I132" s="35">
        <v>3.5294120000000002</v>
      </c>
      <c r="J132" s="35">
        <v>0</v>
      </c>
      <c r="K132" s="35">
        <v>1.7647060000000001</v>
      </c>
    </row>
  </sheetData>
  <phoneticPr fontId="2"/>
  <pageMargins left="0.75" right="0.75" top="1" bottom="1" header="0.5" footer="0.5"/>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33B9F-3F95-4475-A03F-8951C12D7EF2}">
  <dimension ref="A1:I133"/>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HYPERLINK("#'目次'!B48","[42]")</f>
        <v>[42]</v>
      </c>
      <c r="B2" s="23" t="s">
        <v>334</v>
      </c>
    </row>
    <row r="3" spans="1:9" x14ac:dyDescent="0.2">
      <c r="A3" s="7" t="s">
        <v>3</v>
      </c>
      <c r="B3" s="8" t="s">
        <v>1</v>
      </c>
    </row>
    <row r="4" spans="1:9" x14ac:dyDescent="0.2">
      <c r="A4" s="7" t="s">
        <v>3</v>
      </c>
      <c r="B4" s="8" t="s">
        <v>71</v>
      </c>
    </row>
    <row r="5" spans="1:9" x14ac:dyDescent="0.2">
      <c r="A5" s="7" t="s">
        <v>3</v>
      </c>
      <c r="B5" s="8" t="s">
        <v>70</v>
      </c>
    </row>
    <row r="6" spans="1:9" x14ac:dyDescent="0.2">
      <c r="A6" s="7" t="s">
        <v>3</v>
      </c>
      <c r="B6" s="8" t="s">
        <v>69</v>
      </c>
    </row>
    <row r="7" spans="1:9" x14ac:dyDescent="0.2">
      <c r="A7" s="7" t="s">
        <v>3</v>
      </c>
      <c r="B7" s="8" t="s">
        <v>68</v>
      </c>
    </row>
    <row r="8" spans="1:9" s="18" customFormat="1" ht="75.599999999999994" x14ac:dyDescent="0.2">
      <c r="A8" s="16" t="s">
        <v>3</v>
      </c>
      <c r="B8" s="17" t="s">
        <v>335</v>
      </c>
      <c r="C8" s="17" t="s">
        <v>269</v>
      </c>
      <c r="D8" s="17" t="s">
        <v>270</v>
      </c>
      <c r="E8" s="17" t="s">
        <v>271</v>
      </c>
      <c r="F8" s="17" t="s">
        <v>272</v>
      </c>
      <c r="G8" s="17" t="s">
        <v>273</v>
      </c>
      <c r="H8" s="17" t="s">
        <v>387</v>
      </c>
      <c r="I8" s="17" t="s">
        <v>366</v>
      </c>
    </row>
    <row r="9" spans="1:9" x14ac:dyDescent="0.2">
      <c r="A9" s="19" t="s">
        <v>338</v>
      </c>
      <c r="B9" s="10">
        <v>2677</v>
      </c>
      <c r="C9" s="13">
        <v>9.9738509999999998</v>
      </c>
      <c r="D9" s="13">
        <v>0.82181499999999996</v>
      </c>
      <c r="E9" s="13">
        <v>1.045947</v>
      </c>
      <c r="F9" s="13">
        <v>17.295480000000001</v>
      </c>
      <c r="G9" s="13">
        <v>59.506911000000002</v>
      </c>
      <c r="H9" s="13">
        <v>4.6694060000000004</v>
      </c>
      <c r="I9" s="13">
        <v>6.6865889999999997</v>
      </c>
    </row>
    <row r="10" spans="1:9" x14ac:dyDescent="0.2">
      <c r="A10" s="9" t="s">
        <v>339</v>
      </c>
      <c r="B10" s="9"/>
      <c r="C10" s="9"/>
      <c r="D10" s="9"/>
      <c r="E10" s="9"/>
      <c r="F10" s="9"/>
      <c r="G10" s="9"/>
      <c r="H10" s="9"/>
      <c r="I10" s="9"/>
    </row>
    <row r="11" spans="1:9" x14ac:dyDescent="0.2">
      <c r="A11" s="20" t="s">
        <v>340</v>
      </c>
      <c r="B11" s="21">
        <v>1277</v>
      </c>
      <c r="C11" s="22">
        <v>9.5536410000000007</v>
      </c>
      <c r="D11" s="22">
        <v>0.78308500000000003</v>
      </c>
      <c r="E11" s="22">
        <v>1.252937</v>
      </c>
      <c r="F11" s="22">
        <v>15.191856</v>
      </c>
      <c r="G11" s="22">
        <v>62.098669000000001</v>
      </c>
      <c r="H11" s="22">
        <v>3.993735</v>
      </c>
      <c r="I11" s="22">
        <v>7.1260770000000004</v>
      </c>
    </row>
    <row r="12" spans="1:9" x14ac:dyDescent="0.2">
      <c r="A12" s="20" t="s">
        <v>341</v>
      </c>
      <c r="B12" s="21">
        <v>1400</v>
      </c>
      <c r="C12" s="22">
        <v>10.357143000000001</v>
      </c>
      <c r="D12" s="22">
        <v>0.85714299999999999</v>
      </c>
      <c r="E12" s="22">
        <v>0.85714299999999999</v>
      </c>
      <c r="F12" s="22">
        <v>19.214286000000001</v>
      </c>
      <c r="G12" s="22">
        <v>57.142856999999999</v>
      </c>
      <c r="H12" s="22">
        <v>5.2857139999999996</v>
      </c>
      <c r="I12" s="22">
        <v>6.2857139999999996</v>
      </c>
    </row>
    <row r="13" spans="1:9" x14ac:dyDescent="0.2">
      <c r="A13" s="9" t="s">
        <v>342</v>
      </c>
      <c r="B13" s="9"/>
      <c r="C13" s="9"/>
      <c r="D13" s="9"/>
      <c r="E13" s="9"/>
      <c r="F13" s="9"/>
      <c r="G13" s="9"/>
      <c r="H13" s="9"/>
      <c r="I13" s="9"/>
    </row>
    <row r="14" spans="1:9" x14ac:dyDescent="0.2">
      <c r="A14" s="20" t="s">
        <v>343</v>
      </c>
      <c r="B14" s="21">
        <v>610</v>
      </c>
      <c r="C14" s="22">
        <v>5.2459020000000001</v>
      </c>
      <c r="D14" s="22">
        <v>0.98360700000000001</v>
      </c>
      <c r="E14" s="22">
        <v>1.4754100000000001</v>
      </c>
      <c r="F14" s="22">
        <v>20.327869</v>
      </c>
      <c r="G14" s="22">
        <v>64.754097999999999</v>
      </c>
      <c r="H14" s="22">
        <v>4.7540979999999999</v>
      </c>
      <c r="I14" s="22">
        <v>2.4590160000000001</v>
      </c>
    </row>
    <row r="15" spans="1:9" x14ac:dyDescent="0.2">
      <c r="A15" s="20" t="s">
        <v>344</v>
      </c>
      <c r="B15" s="21">
        <v>755</v>
      </c>
      <c r="C15" s="22">
        <v>7.0198679999999998</v>
      </c>
      <c r="D15" s="22">
        <v>0.92715199999999998</v>
      </c>
      <c r="E15" s="22">
        <v>1.0596030000000001</v>
      </c>
      <c r="F15" s="22">
        <v>18.543046</v>
      </c>
      <c r="G15" s="22">
        <v>63.576158999999997</v>
      </c>
      <c r="H15" s="22">
        <v>5.1655629999999997</v>
      </c>
      <c r="I15" s="22">
        <v>3.708609</v>
      </c>
    </row>
    <row r="16" spans="1:9" x14ac:dyDescent="0.2">
      <c r="A16" s="20" t="s">
        <v>345</v>
      </c>
      <c r="B16" s="21">
        <v>601</v>
      </c>
      <c r="C16" s="22">
        <v>10.815308</v>
      </c>
      <c r="D16" s="22">
        <v>0.66555699999999995</v>
      </c>
      <c r="E16" s="22">
        <v>0.66555699999999995</v>
      </c>
      <c r="F16" s="22">
        <v>16.472546000000001</v>
      </c>
      <c r="G16" s="22">
        <v>59.068219999999997</v>
      </c>
      <c r="H16" s="22">
        <v>3.4941759999999999</v>
      </c>
      <c r="I16" s="22">
        <v>8.8186359999999997</v>
      </c>
    </row>
    <row r="17" spans="1:9" x14ac:dyDescent="0.2">
      <c r="A17" s="20" t="s">
        <v>346</v>
      </c>
      <c r="B17" s="21">
        <v>425</v>
      </c>
      <c r="C17" s="22">
        <v>14.823529000000001</v>
      </c>
      <c r="D17" s="22">
        <v>0.70588200000000001</v>
      </c>
      <c r="E17" s="22">
        <v>0.94117600000000001</v>
      </c>
      <c r="F17" s="22">
        <v>16.235294</v>
      </c>
      <c r="G17" s="22">
        <v>51.058824000000001</v>
      </c>
      <c r="H17" s="22">
        <v>4.7058819999999999</v>
      </c>
      <c r="I17" s="22">
        <v>11.529412000000001</v>
      </c>
    </row>
    <row r="18" spans="1:9" x14ac:dyDescent="0.2">
      <c r="A18" s="20" t="s">
        <v>347</v>
      </c>
      <c r="B18" s="21">
        <v>217</v>
      </c>
      <c r="C18" s="22">
        <v>18.894009</v>
      </c>
      <c r="D18" s="22">
        <v>0.46082899999999999</v>
      </c>
      <c r="E18" s="22">
        <v>0.92165900000000001</v>
      </c>
      <c r="F18" s="22">
        <v>11.059908</v>
      </c>
      <c r="G18" s="22">
        <v>49.308756000000002</v>
      </c>
      <c r="H18" s="22">
        <v>5.529954</v>
      </c>
      <c r="I18" s="22">
        <v>13.824885</v>
      </c>
    </row>
    <row r="19" spans="1:9" x14ac:dyDescent="0.2">
      <c r="A19" s="20" t="s">
        <v>348</v>
      </c>
      <c r="B19" s="21">
        <v>56</v>
      </c>
      <c r="C19" s="22">
        <v>14.285714</v>
      </c>
      <c r="D19" s="22">
        <v>1.785714</v>
      </c>
      <c r="E19" s="22">
        <v>1.785714</v>
      </c>
      <c r="F19" s="22">
        <v>12.5</v>
      </c>
      <c r="G19" s="22">
        <v>57.142856999999999</v>
      </c>
      <c r="H19" s="22">
        <v>5.3571429999999998</v>
      </c>
      <c r="I19" s="22">
        <v>7.1428570000000002</v>
      </c>
    </row>
    <row r="20" spans="1:9" x14ac:dyDescent="0.2">
      <c r="A20" s="20" t="s">
        <v>349</v>
      </c>
      <c r="B20" s="21">
        <v>13</v>
      </c>
      <c r="C20" s="22">
        <v>38.461537999999997</v>
      </c>
      <c r="D20" s="22">
        <v>0</v>
      </c>
      <c r="E20" s="22">
        <v>0</v>
      </c>
      <c r="F20" s="22">
        <v>0</v>
      </c>
      <c r="G20" s="22">
        <v>53.846153999999999</v>
      </c>
      <c r="H20" s="22">
        <v>7.6923079999999997</v>
      </c>
      <c r="I20" s="22">
        <v>0</v>
      </c>
    </row>
    <row r="21" spans="1:9" x14ac:dyDescent="0.2">
      <c r="A21" s="20" t="s">
        <v>350</v>
      </c>
      <c r="B21" s="21">
        <v>1365</v>
      </c>
      <c r="C21" s="22">
        <v>6.227106</v>
      </c>
      <c r="D21" s="22">
        <v>0.95238100000000003</v>
      </c>
      <c r="E21" s="22">
        <v>1.2454209999999999</v>
      </c>
      <c r="F21" s="22">
        <v>19.340658999999999</v>
      </c>
      <c r="G21" s="22">
        <v>64.102564000000001</v>
      </c>
      <c r="H21" s="22">
        <v>4.9816849999999997</v>
      </c>
      <c r="I21" s="22">
        <v>3.1501830000000002</v>
      </c>
    </row>
    <row r="22" spans="1:9" x14ac:dyDescent="0.2">
      <c r="A22" s="20" t="s">
        <v>351</v>
      </c>
      <c r="B22" s="21">
        <v>1026</v>
      </c>
      <c r="C22" s="22">
        <v>12.475633999999999</v>
      </c>
      <c r="D22" s="22">
        <v>0.68226100000000001</v>
      </c>
      <c r="E22" s="22">
        <v>0.77972699999999995</v>
      </c>
      <c r="F22" s="22">
        <v>16.374269000000002</v>
      </c>
      <c r="G22" s="22">
        <v>55.750487</v>
      </c>
      <c r="H22" s="22">
        <v>3.9961009999999999</v>
      </c>
      <c r="I22" s="22">
        <v>9.9415200000000006</v>
      </c>
    </row>
    <row r="23" spans="1:9" x14ac:dyDescent="0.2">
      <c r="A23" s="20" t="s">
        <v>352</v>
      </c>
      <c r="B23" s="21">
        <v>286</v>
      </c>
      <c r="C23" s="22">
        <v>18.881119000000002</v>
      </c>
      <c r="D23" s="22">
        <v>0.69930099999999995</v>
      </c>
      <c r="E23" s="22">
        <v>1.048951</v>
      </c>
      <c r="F23" s="22">
        <v>10.839161000000001</v>
      </c>
      <c r="G23" s="22">
        <v>51.048951000000002</v>
      </c>
      <c r="H23" s="22">
        <v>5.5944060000000002</v>
      </c>
      <c r="I23" s="22">
        <v>11.888112</v>
      </c>
    </row>
    <row r="24" spans="1:9" x14ac:dyDescent="0.2">
      <c r="A24" s="20" t="s">
        <v>353</v>
      </c>
      <c r="B24" s="21">
        <v>1312</v>
      </c>
      <c r="C24" s="22">
        <v>13.871950999999999</v>
      </c>
      <c r="D24" s="22">
        <v>0.68597600000000003</v>
      </c>
      <c r="E24" s="22">
        <v>0.83841500000000002</v>
      </c>
      <c r="F24" s="22">
        <v>15.167683</v>
      </c>
      <c r="G24" s="22">
        <v>54.725610000000003</v>
      </c>
      <c r="H24" s="22">
        <v>4.3445119999999999</v>
      </c>
      <c r="I24" s="22">
        <v>10.365854000000001</v>
      </c>
    </row>
    <row r="25" spans="1:9" x14ac:dyDescent="0.2">
      <c r="A25" s="9" t="s">
        <v>354</v>
      </c>
      <c r="B25" s="10">
        <v>298</v>
      </c>
      <c r="C25" s="13">
        <v>6.0402680000000002</v>
      </c>
      <c r="D25" s="13">
        <v>0.33556999999999998</v>
      </c>
      <c r="E25" s="13">
        <v>2.013423</v>
      </c>
      <c r="F25" s="13">
        <v>17.785235</v>
      </c>
      <c r="G25" s="13">
        <v>66.442953000000003</v>
      </c>
      <c r="H25" s="13">
        <v>3.3557049999999999</v>
      </c>
      <c r="I25" s="13">
        <v>4.0268459999999999</v>
      </c>
    </row>
    <row r="26" spans="1:9" x14ac:dyDescent="0.2">
      <c r="A26" s="20" t="s">
        <v>344</v>
      </c>
      <c r="B26" s="21">
        <v>388</v>
      </c>
      <c r="C26" s="22">
        <v>6.9587630000000003</v>
      </c>
      <c r="D26" s="22">
        <v>1.0309280000000001</v>
      </c>
      <c r="E26" s="22">
        <v>1.2886599999999999</v>
      </c>
      <c r="F26" s="22">
        <v>14.690721999999999</v>
      </c>
      <c r="G26" s="22">
        <v>68.041236999999995</v>
      </c>
      <c r="H26" s="22">
        <v>4.381443</v>
      </c>
      <c r="I26" s="22">
        <v>3.608247</v>
      </c>
    </row>
    <row r="27" spans="1:9" x14ac:dyDescent="0.2">
      <c r="A27" s="20" t="s">
        <v>345</v>
      </c>
      <c r="B27" s="21">
        <v>299</v>
      </c>
      <c r="C27" s="22">
        <v>8.0267560000000007</v>
      </c>
      <c r="D27" s="22">
        <v>0.66889600000000005</v>
      </c>
      <c r="E27" s="22">
        <v>0.66889600000000005</v>
      </c>
      <c r="F27" s="22">
        <v>13.712375</v>
      </c>
      <c r="G27" s="22">
        <v>63.210701999999998</v>
      </c>
      <c r="H27" s="22">
        <v>3.6789299999999998</v>
      </c>
      <c r="I27" s="22">
        <v>10.033445</v>
      </c>
    </row>
    <row r="28" spans="1:9" x14ac:dyDescent="0.2">
      <c r="A28" s="20" t="s">
        <v>346</v>
      </c>
      <c r="B28" s="21">
        <v>192</v>
      </c>
      <c r="C28" s="22">
        <v>14.583333</v>
      </c>
      <c r="D28" s="22">
        <v>1.5625</v>
      </c>
      <c r="E28" s="22">
        <v>1.0416669999999999</v>
      </c>
      <c r="F28" s="22">
        <v>14.0625</v>
      </c>
      <c r="G28" s="22">
        <v>52.604166999999997</v>
      </c>
      <c r="H28" s="22">
        <v>5.2083329999999997</v>
      </c>
      <c r="I28" s="22">
        <v>10.9375</v>
      </c>
    </row>
    <row r="29" spans="1:9" x14ac:dyDescent="0.2">
      <c r="A29" s="20" t="s">
        <v>347</v>
      </c>
      <c r="B29" s="21">
        <v>77</v>
      </c>
      <c r="C29" s="22">
        <v>23.376622999999999</v>
      </c>
      <c r="D29" s="22">
        <v>0</v>
      </c>
      <c r="E29" s="22">
        <v>1.2987010000000001</v>
      </c>
      <c r="F29" s="22">
        <v>16.883116999999999</v>
      </c>
      <c r="G29" s="22">
        <v>37.662337999999998</v>
      </c>
      <c r="H29" s="22">
        <v>3.8961039999999998</v>
      </c>
      <c r="I29" s="22">
        <v>16.883116999999999</v>
      </c>
    </row>
    <row r="30" spans="1:9" x14ac:dyDescent="0.2">
      <c r="A30" s="20" t="s">
        <v>348</v>
      </c>
      <c r="B30" s="21">
        <v>19</v>
      </c>
      <c r="C30" s="22">
        <v>26.315788999999999</v>
      </c>
      <c r="D30" s="22">
        <v>0</v>
      </c>
      <c r="E30" s="22">
        <v>0</v>
      </c>
      <c r="F30" s="22">
        <v>15.789474</v>
      </c>
      <c r="G30" s="22">
        <v>52.631579000000002</v>
      </c>
      <c r="H30" s="22">
        <v>0</v>
      </c>
      <c r="I30" s="22">
        <v>5.2631579999999998</v>
      </c>
    </row>
    <row r="31" spans="1:9" x14ac:dyDescent="0.2">
      <c r="A31" s="20" t="s">
        <v>349</v>
      </c>
      <c r="B31" s="21">
        <v>4</v>
      </c>
      <c r="C31" s="22">
        <v>50</v>
      </c>
      <c r="D31" s="22">
        <v>0</v>
      </c>
      <c r="E31" s="22">
        <v>0</v>
      </c>
      <c r="F31" s="22">
        <v>0</v>
      </c>
      <c r="G31" s="22">
        <v>50</v>
      </c>
      <c r="H31" s="22">
        <v>0</v>
      </c>
      <c r="I31" s="22">
        <v>0</v>
      </c>
    </row>
    <row r="32" spans="1:9" x14ac:dyDescent="0.2">
      <c r="A32" s="20" t="s">
        <v>350</v>
      </c>
      <c r="B32" s="21">
        <v>686</v>
      </c>
      <c r="C32" s="22">
        <v>6.5597669999999999</v>
      </c>
      <c r="D32" s="22">
        <v>0.72886300000000004</v>
      </c>
      <c r="E32" s="22">
        <v>1.603499</v>
      </c>
      <c r="F32" s="22">
        <v>16.034984999999999</v>
      </c>
      <c r="G32" s="22">
        <v>67.346939000000006</v>
      </c>
      <c r="H32" s="22">
        <v>3.9358599999999999</v>
      </c>
      <c r="I32" s="22">
        <v>3.7900870000000002</v>
      </c>
    </row>
    <row r="33" spans="1:9" x14ac:dyDescent="0.2">
      <c r="A33" s="20" t="s">
        <v>351</v>
      </c>
      <c r="B33" s="21">
        <v>491</v>
      </c>
      <c r="C33" s="22">
        <v>10.590631</v>
      </c>
      <c r="D33" s="22">
        <v>1.01833</v>
      </c>
      <c r="E33" s="22">
        <v>0.81466400000000005</v>
      </c>
      <c r="F33" s="22">
        <v>13.849287</v>
      </c>
      <c r="G33" s="22">
        <v>59.063136</v>
      </c>
      <c r="H33" s="22">
        <v>4.276986</v>
      </c>
      <c r="I33" s="22">
        <v>10.386965</v>
      </c>
    </row>
    <row r="34" spans="1:9" x14ac:dyDescent="0.2">
      <c r="A34" s="20" t="s">
        <v>352</v>
      </c>
      <c r="B34" s="21">
        <v>100</v>
      </c>
      <c r="C34" s="22">
        <v>25</v>
      </c>
      <c r="D34" s="22">
        <v>0</v>
      </c>
      <c r="E34" s="22">
        <v>1</v>
      </c>
      <c r="F34" s="22">
        <v>16</v>
      </c>
      <c r="G34" s="22">
        <v>41</v>
      </c>
      <c r="H34" s="22">
        <v>3</v>
      </c>
      <c r="I34" s="22">
        <v>14</v>
      </c>
    </row>
    <row r="35" spans="1:9" x14ac:dyDescent="0.2">
      <c r="A35" s="20" t="s">
        <v>353</v>
      </c>
      <c r="B35" s="21">
        <v>591</v>
      </c>
      <c r="C35" s="22">
        <v>13.028765</v>
      </c>
      <c r="D35" s="22">
        <v>0.846024</v>
      </c>
      <c r="E35" s="22">
        <v>0.846024</v>
      </c>
      <c r="F35" s="22">
        <v>14.213198</v>
      </c>
      <c r="G35" s="22">
        <v>56.006768000000001</v>
      </c>
      <c r="H35" s="22">
        <v>4.0609140000000004</v>
      </c>
      <c r="I35" s="22">
        <v>10.998308</v>
      </c>
    </row>
    <row r="36" spans="1:9" x14ac:dyDescent="0.2">
      <c r="A36" s="9" t="s">
        <v>355</v>
      </c>
      <c r="B36" s="10">
        <v>312</v>
      </c>
      <c r="C36" s="13">
        <v>4.4871790000000003</v>
      </c>
      <c r="D36" s="13">
        <v>1.6025640000000001</v>
      </c>
      <c r="E36" s="13">
        <v>0.961538</v>
      </c>
      <c r="F36" s="13">
        <v>22.756409999999999</v>
      </c>
      <c r="G36" s="13">
        <v>63.141025999999997</v>
      </c>
      <c r="H36" s="13">
        <v>6.0897439999999996</v>
      </c>
      <c r="I36" s="13">
        <v>0.961538</v>
      </c>
    </row>
    <row r="37" spans="1:9" x14ac:dyDescent="0.2">
      <c r="A37" s="20" t="s">
        <v>344</v>
      </c>
      <c r="B37" s="21">
        <v>367</v>
      </c>
      <c r="C37" s="22">
        <v>7.0844690000000003</v>
      </c>
      <c r="D37" s="22">
        <v>0.81743900000000003</v>
      </c>
      <c r="E37" s="22">
        <v>0.81743900000000003</v>
      </c>
      <c r="F37" s="22">
        <v>22.615804000000001</v>
      </c>
      <c r="G37" s="22">
        <v>58.855586000000002</v>
      </c>
      <c r="H37" s="22">
        <v>5.9945500000000003</v>
      </c>
      <c r="I37" s="22">
        <v>3.8147139999999999</v>
      </c>
    </row>
    <row r="38" spans="1:9" x14ac:dyDescent="0.2">
      <c r="A38" s="20" t="s">
        <v>345</v>
      </c>
      <c r="B38" s="21">
        <v>302</v>
      </c>
      <c r="C38" s="22">
        <v>13.576159000000001</v>
      </c>
      <c r="D38" s="22">
        <v>0.66225199999999995</v>
      </c>
      <c r="E38" s="22">
        <v>0.66225199999999995</v>
      </c>
      <c r="F38" s="22">
        <v>19.205297999999999</v>
      </c>
      <c r="G38" s="22">
        <v>54.966887</v>
      </c>
      <c r="H38" s="22">
        <v>3.311258</v>
      </c>
      <c r="I38" s="22">
        <v>7.6158939999999999</v>
      </c>
    </row>
    <row r="39" spans="1:9" x14ac:dyDescent="0.2">
      <c r="A39" s="20" t="s">
        <v>346</v>
      </c>
      <c r="B39" s="21">
        <v>233</v>
      </c>
      <c r="C39" s="22">
        <v>15.021459</v>
      </c>
      <c r="D39" s="22">
        <v>0</v>
      </c>
      <c r="E39" s="22">
        <v>0.85836900000000005</v>
      </c>
      <c r="F39" s="22">
        <v>18.025751</v>
      </c>
      <c r="G39" s="22">
        <v>49.785407999999997</v>
      </c>
      <c r="H39" s="22">
        <v>4.2918450000000004</v>
      </c>
      <c r="I39" s="22">
        <v>12.017167000000001</v>
      </c>
    </row>
    <row r="40" spans="1:9" x14ac:dyDescent="0.2">
      <c r="A40" s="20" t="s">
        <v>347</v>
      </c>
      <c r="B40" s="21">
        <v>140</v>
      </c>
      <c r="C40" s="22">
        <v>16.428571000000002</v>
      </c>
      <c r="D40" s="22">
        <v>0.71428599999999998</v>
      </c>
      <c r="E40" s="22">
        <v>0.71428599999999998</v>
      </c>
      <c r="F40" s="22">
        <v>7.8571429999999998</v>
      </c>
      <c r="G40" s="22">
        <v>55.714286000000001</v>
      </c>
      <c r="H40" s="22">
        <v>6.4285709999999998</v>
      </c>
      <c r="I40" s="22">
        <v>12.142856999999999</v>
      </c>
    </row>
    <row r="41" spans="1:9" x14ac:dyDescent="0.2">
      <c r="A41" s="20" t="s">
        <v>348</v>
      </c>
      <c r="B41" s="21">
        <v>37</v>
      </c>
      <c r="C41" s="22">
        <v>8.1081079999999996</v>
      </c>
      <c r="D41" s="22">
        <v>2.7027030000000001</v>
      </c>
      <c r="E41" s="22">
        <v>2.7027030000000001</v>
      </c>
      <c r="F41" s="22">
        <v>10.810810999999999</v>
      </c>
      <c r="G41" s="22">
        <v>59.459459000000003</v>
      </c>
      <c r="H41" s="22">
        <v>8.1081079999999996</v>
      </c>
      <c r="I41" s="22">
        <v>8.1081079999999996</v>
      </c>
    </row>
    <row r="42" spans="1:9" x14ac:dyDescent="0.2">
      <c r="A42" s="20" t="s">
        <v>349</v>
      </c>
      <c r="B42" s="21">
        <v>9</v>
      </c>
      <c r="C42" s="22">
        <v>33.333333000000003</v>
      </c>
      <c r="D42" s="22">
        <v>0</v>
      </c>
      <c r="E42" s="22">
        <v>0</v>
      </c>
      <c r="F42" s="22">
        <v>0</v>
      </c>
      <c r="G42" s="22">
        <v>55.555556000000003</v>
      </c>
      <c r="H42" s="22">
        <v>11.111110999999999</v>
      </c>
      <c r="I42" s="22">
        <v>0</v>
      </c>
    </row>
    <row r="43" spans="1:9" x14ac:dyDescent="0.2">
      <c r="A43" s="20" t="s">
        <v>350</v>
      </c>
      <c r="B43" s="21">
        <v>679</v>
      </c>
      <c r="C43" s="22">
        <v>5.8910159999999996</v>
      </c>
      <c r="D43" s="22">
        <v>1.1782029999999999</v>
      </c>
      <c r="E43" s="22">
        <v>0.88365199999999999</v>
      </c>
      <c r="F43" s="22">
        <v>22.680412</v>
      </c>
      <c r="G43" s="22">
        <v>60.824742000000001</v>
      </c>
      <c r="H43" s="22">
        <v>6.0382920000000002</v>
      </c>
      <c r="I43" s="22">
        <v>2.503682</v>
      </c>
    </row>
    <row r="44" spans="1:9" x14ac:dyDescent="0.2">
      <c r="A44" s="20" t="s">
        <v>351</v>
      </c>
      <c r="B44" s="21">
        <v>535</v>
      </c>
      <c r="C44" s="22">
        <v>14.205607000000001</v>
      </c>
      <c r="D44" s="22">
        <v>0.373832</v>
      </c>
      <c r="E44" s="22">
        <v>0.747664</v>
      </c>
      <c r="F44" s="22">
        <v>18.691589</v>
      </c>
      <c r="G44" s="22">
        <v>52.710279999999997</v>
      </c>
      <c r="H44" s="22">
        <v>3.738318</v>
      </c>
      <c r="I44" s="22">
        <v>9.5327099999999998</v>
      </c>
    </row>
    <row r="45" spans="1:9" x14ac:dyDescent="0.2">
      <c r="A45" s="20" t="s">
        <v>352</v>
      </c>
      <c r="B45" s="21">
        <v>186</v>
      </c>
      <c r="C45" s="22">
        <v>15.591398</v>
      </c>
      <c r="D45" s="22">
        <v>1.075269</v>
      </c>
      <c r="E45" s="22">
        <v>1.075269</v>
      </c>
      <c r="F45" s="22">
        <v>8.0645159999999994</v>
      </c>
      <c r="G45" s="22">
        <v>56.451613000000002</v>
      </c>
      <c r="H45" s="22">
        <v>6.9892469999999998</v>
      </c>
      <c r="I45" s="22">
        <v>10.752687999999999</v>
      </c>
    </row>
    <row r="46" spans="1:9" x14ac:dyDescent="0.2">
      <c r="A46" s="20" t="s">
        <v>353</v>
      </c>
      <c r="B46" s="21">
        <v>721</v>
      </c>
      <c r="C46" s="22">
        <v>14.563107</v>
      </c>
      <c r="D46" s="22">
        <v>0.55478499999999997</v>
      </c>
      <c r="E46" s="22">
        <v>0.83217799999999997</v>
      </c>
      <c r="F46" s="22">
        <v>15.950068999999999</v>
      </c>
      <c r="G46" s="22">
        <v>53.675451000000002</v>
      </c>
      <c r="H46" s="22">
        <v>4.5769760000000002</v>
      </c>
      <c r="I46" s="22">
        <v>9.8474339999999998</v>
      </c>
    </row>
    <row r="47" spans="1:9" x14ac:dyDescent="0.2">
      <c r="A47" s="9" t="s">
        <v>356</v>
      </c>
      <c r="B47" s="9"/>
      <c r="C47" s="9"/>
      <c r="D47" s="9"/>
      <c r="E47" s="9"/>
      <c r="F47" s="9"/>
      <c r="G47" s="9"/>
      <c r="H47" s="9"/>
      <c r="I47" s="9"/>
    </row>
    <row r="48" spans="1:9" x14ac:dyDescent="0.2">
      <c r="A48" s="20" t="s">
        <v>357</v>
      </c>
      <c r="B48" s="21">
        <v>138</v>
      </c>
      <c r="C48" s="22">
        <v>11.594203</v>
      </c>
      <c r="D48" s="22">
        <v>2.1739130000000002</v>
      </c>
      <c r="E48" s="22">
        <v>0.724638</v>
      </c>
      <c r="F48" s="22">
        <v>23.913042999999998</v>
      </c>
      <c r="G48" s="22">
        <v>47.101449000000002</v>
      </c>
      <c r="H48" s="22">
        <v>6.5217390000000002</v>
      </c>
      <c r="I48" s="22">
        <v>7.9710140000000003</v>
      </c>
    </row>
    <row r="49" spans="1:9" x14ac:dyDescent="0.2">
      <c r="A49" s="20" t="s">
        <v>328</v>
      </c>
      <c r="B49" s="21">
        <v>1747</v>
      </c>
      <c r="C49" s="22">
        <v>8.9295939999999998</v>
      </c>
      <c r="D49" s="22">
        <v>0.62965099999999996</v>
      </c>
      <c r="E49" s="22">
        <v>1.0875790000000001</v>
      </c>
      <c r="F49" s="22">
        <v>16.313680999999999</v>
      </c>
      <c r="G49" s="22">
        <v>63.880938999999998</v>
      </c>
      <c r="H49" s="22">
        <v>4.0641100000000003</v>
      </c>
      <c r="I49" s="22">
        <v>5.0944479999999999</v>
      </c>
    </row>
    <row r="50" spans="1:9" x14ac:dyDescent="0.2">
      <c r="A50" s="20" t="s">
        <v>329</v>
      </c>
      <c r="B50" s="21">
        <v>191</v>
      </c>
      <c r="C50" s="22">
        <v>5.7591619999999999</v>
      </c>
      <c r="D50" s="22">
        <v>3.1413609999999998</v>
      </c>
      <c r="E50" s="22">
        <v>2.617801</v>
      </c>
      <c r="F50" s="22">
        <v>25.654450000000001</v>
      </c>
      <c r="G50" s="22">
        <v>49.214660000000002</v>
      </c>
      <c r="H50" s="22">
        <v>6.2827229999999998</v>
      </c>
      <c r="I50" s="22">
        <v>7.3298430000000003</v>
      </c>
    </row>
    <row r="51" spans="1:9" x14ac:dyDescent="0.2">
      <c r="A51" s="20" t="s">
        <v>330</v>
      </c>
      <c r="B51" s="21">
        <v>544</v>
      </c>
      <c r="C51" s="22">
        <v>14.338234999999999</v>
      </c>
      <c r="D51" s="22">
        <v>0.367647</v>
      </c>
      <c r="E51" s="22">
        <v>0.55147100000000004</v>
      </c>
      <c r="F51" s="22">
        <v>15.992647</v>
      </c>
      <c r="G51" s="22">
        <v>53.492646999999998</v>
      </c>
      <c r="H51" s="22">
        <v>5.6985289999999997</v>
      </c>
      <c r="I51" s="22">
        <v>9.5588239999999995</v>
      </c>
    </row>
    <row r="52" spans="1:9" x14ac:dyDescent="0.2">
      <c r="A52" s="20" t="s">
        <v>358</v>
      </c>
      <c r="B52" s="21">
        <v>57</v>
      </c>
      <c r="C52" s="22">
        <v>10.526316</v>
      </c>
      <c r="D52" s="22">
        <v>0</v>
      </c>
      <c r="E52" s="22">
        <v>0</v>
      </c>
      <c r="F52" s="22">
        <v>15.789474</v>
      </c>
      <c r="G52" s="22">
        <v>47.368420999999998</v>
      </c>
      <c r="H52" s="22">
        <v>3.508772</v>
      </c>
      <c r="I52" s="22">
        <v>22.807017999999999</v>
      </c>
    </row>
    <row r="53" spans="1:9" x14ac:dyDescent="0.2">
      <c r="A53" s="9" t="s">
        <v>359</v>
      </c>
      <c r="B53" s="10">
        <v>89</v>
      </c>
      <c r="C53" s="13">
        <v>11.235955000000001</v>
      </c>
      <c r="D53" s="13">
        <v>3.370787</v>
      </c>
      <c r="E53" s="13">
        <v>0</v>
      </c>
      <c r="F53" s="13">
        <v>22.471910000000001</v>
      </c>
      <c r="G53" s="13">
        <v>44.943820000000002</v>
      </c>
      <c r="H53" s="13">
        <v>6.7415729999999998</v>
      </c>
      <c r="I53" s="13">
        <v>11.235955000000001</v>
      </c>
    </row>
    <row r="54" spans="1:9" x14ac:dyDescent="0.2">
      <c r="A54" s="20" t="s">
        <v>331</v>
      </c>
      <c r="B54" s="21">
        <v>977</v>
      </c>
      <c r="C54" s="22">
        <v>9.2118730000000006</v>
      </c>
      <c r="D54" s="22">
        <v>0.40941699999999998</v>
      </c>
      <c r="E54" s="22">
        <v>1.3306039999999999</v>
      </c>
      <c r="F54" s="22">
        <v>14.738996999999999</v>
      </c>
      <c r="G54" s="22">
        <v>64.994882000000004</v>
      </c>
      <c r="H54" s="22">
        <v>3.7871030000000001</v>
      </c>
      <c r="I54" s="22">
        <v>5.5271239999999997</v>
      </c>
    </row>
    <row r="55" spans="1:9" x14ac:dyDescent="0.2">
      <c r="A55" s="20" t="s">
        <v>332</v>
      </c>
      <c r="B55" s="21">
        <v>73</v>
      </c>
      <c r="C55" s="22">
        <v>5.4794520000000002</v>
      </c>
      <c r="D55" s="22">
        <v>4.1095889999999997</v>
      </c>
      <c r="E55" s="22">
        <v>4.1095889999999997</v>
      </c>
      <c r="F55" s="22">
        <v>19.178082</v>
      </c>
      <c r="G55" s="22">
        <v>53.424658000000001</v>
      </c>
      <c r="H55" s="22">
        <v>4.1095889999999997</v>
      </c>
      <c r="I55" s="22">
        <v>9.5890409999999999</v>
      </c>
    </row>
    <row r="56" spans="1:9" x14ac:dyDescent="0.2">
      <c r="A56" s="20" t="s">
        <v>333</v>
      </c>
      <c r="B56" s="21">
        <v>108</v>
      </c>
      <c r="C56" s="22">
        <v>14.814814999999999</v>
      </c>
      <c r="D56" s="22">
        <v>0</v>
      </c>
      <c r="E56" s="22">
        <v>0</v>
      </c>
      <c r="F56" s="22">
        <v>12.962963</v>
      </c>
      <c r="G56" s="22">
        <v>57.407406999999999</v>
      </c>
      <c r="H56" s="22">
        <v>4.6296299999999997</v>
      </c>
      <c r="I56" s="22">
        <v>10.185185000000001</v>
      </c>
    </row>
    <row r="57" spans="1:9" x14ac:dyDescent="0.2">
      <c r="A57" s="20" t="s">
        <v>358</v>
      </c>
      <c r="B57" s="21">
        <v>30</v>
      </c>
      <c r="C57" s="22">
        <v>6.6666670000000003</v>
      </c>
      <c r="D57" s="22">
        <v>0</v>
      </c>
      <c r="E57" s="22">
        <v>0</v>
      </c>
      <c r="F57" s="22">
        <v>6.6666670000000003</v>
      </c>
      <c r="G57" s="22">
        <v>56.666666999999997</v>
      </c>
      <c r="H57" s="22">
        <v>0</v>
      </c>
      <c r="I57" s="22">
        <v>30</v>
      </c>
    </row>
    <row r="58" spans="1:9" x14ac:dyDescent="0.2">
      <c r="A58" s="9" t="s">
        <v>360</v>
      </c>
      <c r="B58" s="10">
        <v>49</v>
      </c>
      <c r="C58" s="13">
        <v>12.244897999999999</v>
      </c>
      <c r="D58" s="13">
        <v>0</v>
      </c>
      <c r="E58" s="13">
        <v>2.040816</v>
      </c>
      <c r="F58" s="13">
        <v>26.530612000000001</v>
      </c>
      <c r="G58" s="13">
        <v>51.020408000000003</v>
      </c>
      <c r="H58" s="13">
        <v>6.1224489999999996</v>
      </c>
      <c r="I58" s="13">
        <v>2.040816</v>
      </c>
    </row>
    <row r="59" spans="1:9" x14ac:dyDescent="0.2">
      <c r="A59" s="20" t="s">
        <v>331</v>
      </c>
      <c r="B59" s="21">
        <v>770</v>
      </c>
      <c r="C59" s="22">
        <v>8.5714290000000002</v>
      </c>
      <c r="D59" s="22">
        <v>0.90909099999999998</v>
      </c>
      <c r="E59" s="22">
        <v>0.77922100000000005</v>
      </c>
      <c r="F59" s="22">
        <v>18.311688</v>
      </c>
      <c r="G59" s="22">
        <v>62.467531999999999</v>
      </c>
      <c r="H59" s="22">
        <v>4.415584</v>
      </c>
      <c r="I59" s="22">
        <v>4.5454549999999996</v>
      </c>
    </row>
    <row r="60" spans="1:9" x14ac:dyDescent="0.2">
      <c r="A60" s="20" t="s">
        <v>332</v>
      </c>
      <c r="B60" s="21">
        <v>118</v>
      </c>
      <c r="C60" s="22">
        <v>5.9322030000000003</v>
      </c>
      <c r="D60" s="22">
        <v>2.542373</v>
      </c>
      <c r="E60" s="22">
        <v>1.6949149999999999</v>
      </c>
      <c r="F60" s="22">
        <v>29.661017000000001</v>
      </c>
      <c r="G60" s="22">
        <v>46.610168999999999</v>
      </c>
      <c r="H60" s="22">
        <v>7.6271190000000004</v>
      </c>
      <c r="I60" s="22">
        <v>5.9322030000000003</v>
      </c>
    </row>
    <row r="61" spans="1:9" x14ac:dyDescent="0.2">
      <c r="A61" s="20" t="s">
        <v>333</v>
      </c>
      <c r="B61" s="21">
        <v>436</v>
      </c>
      <c r="C61" s="22">
        <v>14.220183</v>
      </c>
      <c r="D61" s="22">
        <v>0.45871600000000001</v>
      </c>
      <c r="E61" s="22">
        <v>0.68807300000000005</v>
      </c>
      <c r="F61" s="22">
        <v>16.743119</v>
      </c>
      <c r="G61" s="22">
        <v>52.522936000000001</v>
      </c>
      <c r="H61" s="22">
        <v>5.9633029999999998</v>
      </c>
      <c r="I61" s="22">
        <v>9.40367</v>
      </c>
    </row>
    <row r="62" spans="1:9" x14ac:dyDescent="0.2">
      <c r="A62" s="20" t="s">
        <v>358</v>
      </c>
      <c r="B62" s="21">
        <v>27</v>
      </c>
      <c r="C62" s="22">
        <v>14.814814999999999</v>
      </c>
      <c r="D62" s="22">
        <v>0</v>
      </c>
      <c r="E62" s="22">
        <v>0</v>
      </c>
      <c r="F62" s="22">
        <v>25.925926</v>
      </c>
      <c r="G62" s="22">
        <v>37.037036999999998</v>
      </c>
      <c r="H62" s="22">
        <v>7.4074070000000001</v>
      </c>
      <c r="I62" s="22">
        <v>14.814814999999999</v>
      </c>
    </row>
    <row r="63" spans="1:9" x14ac:dyDescent="0.2">
      <c r="A63" s="9" t="s">
        <v>361</v>
      </c>
      <c r="B63" s="9"/>
      <c r="C63" s="9"/>
      <c r="D63" s="9"/>
      <c r="E63" s="9"/>
      <c r="F63" s="9"/>
      <c r="G63" s="9"/>
      <c r="H63" s="9"/>
      <c r="I63" s="9"/>
    </row>
    <row r="64" spans="1:9" x14ac:dyDescent="0.2">
      <c r="A64" s="20" t="s">
        <v>362</v>
      </c>
      <c r="B64" s="21">
        <v>360</v>
      </c>
      <c r="C64" s="22">
        <v>24.722221999999999</v>
      </c>
      <c r="D64" s="22">
        <v>1.111111</v>
      </c>
      <c r="E64" s="22">
        <v>0.55555600000000005</v>
      </c>
      <c r="F64" s="22">
        <v>11.111110999999999</v>
      </c>
      <c r="G64" s="22">
        <v>48.611111000000001</v>
      </c>
      <c r="H64" s="22">
        <v>6.6666670000000003</v>
      </c>
      <c r="I64" s="22">
        <v>7.2222220000000004</v>
      </c>
    </row>
    <row r="65" spans="1:9" x14ac:dyDescent="0.2">
      <c r="A65" s="20" t="s">
        <v>363</v>
      </c>
      <c r="B65" s="21">
        <v>1326</v>
      </c>
      <c r="C65" s="22">
        <v>5.9577679999999997</v>
      </c>
      <c r="D65" s="22">
        <v>0.52790300000000001</v>
      </c>
      <c r="E65" s="22">
        <v>1.58371</v>
      </c>
      <c r="F65" s="22">
        <v>20.060331999999999</v>
      </c>
      <c r="G65" s="22">
        <v>62.141779999999997</v>
      </c>
      <c r="H65" s="22">
        <v>3.6953239999999998</v>
      </c>
      <c r="I65" s="22">
        <v>6.0331830000000002</v>
      </c>
    </row>
    <row r="66" spans="1:9" x14ac:dyDescent="0.2">
      <c r="A66" s="20" t="s">
        <v>364</v>
      </c>
      <c r="B66" s="21">
        <v>649</v>
      </c>
      <c r="C66" s="22">
        <v>9.7072420000000008</v>
      </c>
      <c r="D66" s="22">
        <v>0.92449899999999996</v>
      </c>
      <c r="E66" s="22">
        <v>0.61633300000000002</v>
      </c>
      <c r="F66" s="22">
        <v>12.788906000000001</v>
      </c>
      <c r="G66" s="22">
        <v>66.101695000000007</v>
      </c>
      <c r="H66" s="22">
        <v>4.6224959999999999</v>
      </c>
      <c r="I66" s="22">
        <v>5.238829</v>
      </c>
    </row>
    <row r="67" spans="1:9" x14ac:dyDescent="0.2">
      <c r="A67" s="20" t="s">
        <v>365</v>
      </c>
      <c r="B67" s="21">
        <v>277</v>
      </c>
      <c r="C67" s="22">
        <v>9.7472919999999998</v>
      </c>
      <c r="D67" s="22">
        <v>1.8050539999999999</v>
      </c>
      <c r="E67" s="22">
        <v>0.36101100000000003</v>
      </c>
      <c r="F67" s="22">
        <v>23.826715</v>
      </c>
      <c r="G67" s="22">
        <v>50.180504999999997</v>
      </c>
      <c r="H67" s="22">
        <v>6.1371840000000004</v>
      </c>
      <c r="I67" s="22">
        <v>7.9422379999999997</v>
      </c>
    </row>
    <row r="68" spans="1:9" x14ac:dyDescent="0.2">
      <c r="A68" s="20" t="s">
        <v>366</v>
      </c>
      <c r="B68" s="21">
        <v>65</v>
      </c>
      <c r="C68" s="22">
        <v>13.846154</v>
      </c>
      <c r="D68" s="22">
        <v>0</v>
      </c>
      <c r="E68" s="22">
        <v>0</v>
      </c>
      <c r="F68" s="22">
        <v>12.307691999999999</v>
      </c>
      <c r="G68" s="22">
        <v>40</v>
      </c>
      <c r="H68" s="22">
        <v>7.6923079999999997</v>
      </c>
      <c r="I68" s="22">
        <v>26.153846000000001</v>
      </c>
    </row>
    <row r="69" spans="1:9" x14ac:dyDescent="0.2">
      <c r="A69" s="9" t="s">
        <v>367</v>
      </c>
      <c r="B69" s="9"/>
      <c r="C69" s="9"/>
      <c r="D69" s="9"/>
      <c r="E69" s="9"/>
      <c r="F69" s="9"/>
      <c r="G69" s="9"/>
      <c r="H69" s="9"/>
      <c r="I69" s="9"/>
    </row>
    <row r="70" spans="1:9" x14ac:dyDescent="0.2">
      <c r="A70" s="20" t="s">
        <v>368</v>
      </c>
      <c r="B70" s="21">
        <v>537</v>
      </c>
      <c r="C70" s="22">
        <v>6.7039109999999997</v>
      </c>
      <c r="D70" s="22">
        <v>1.4897579999999999</v>
      </c>
      <c r="E70" s="22">
        <v>1.675978</v>
      </c>
      <c r="F70" s="22">
        <v>23.649906999999999</v>
      </c>
      <c r="G70" s="22">
        <v>51.024208999999999</v>
      </c>
      <c r="H70" s="22">
        <v>7.0763499999999997</v>
      </c>
      <c r="I70" s="22">
        <v>8.3798879999999993</v>
      </c>
    </row>
    <row r="71" spans="1:9" x14ac:dyDescent="0.2">
      <c r="A71" s="20" t="s">
        <v>180</v>
      </c>
      <c r="B71" s="21">
        <v>1667</v>
      </c>
      <c r="C71" s="22">
        <v>8.39832</v>
      </c>
      <c r="D71" s="22">
        <v>0.65986800000000001</v>
      </c>
      <c r="E71" s="22">
        <v>1.0797840000000001</v>
      </c>
      <c r="F71" s="22">
        <v>16.256748999999999</v>
      </c>
      <c r="G71" s="22">
        <v>64.487103000000005</v>
      </c>
      <c r="H71" s="22">
        <v>3.839232</v>
      </c>
      <c r="I71" s="22">
        <v>5.2789440000000001</v>
      </c>
    </row>
    <row r="72" spans="1:9" x14ac:dyDescent="0.2">
      <c r="A72" s="20" t="s">
        <v>369</v>
      </c>
      <c r="B72" s="21">
        <v>99</v>
      </c>
      <c r="C72" s="22">
        <v>4.0404039999999997</v>
      </c>
      <c r="D72" s="22">
        <v>0</v>
      </c>
      <c r="E72" s="22">
        <v>1.0101009999999999</v>
      </c>
      <c r="F72" s="22">
        <v>17.171717000000001</v>
      </c>
      <c r="G72" s="22">
        <v>64.646465000000006</v>
      </c>
      <c r="H72" s="22">
        <v>8.0808079999999993</v>
      </c>
      <c r="I72" s="22">
        <v>5.0505050000000002</v>
      </c>
    </row>
    <row r="73" spans="1:9" x14ac:dyDescent="0.2">
      <c r="A73" s="20" t="s">
        <v>370</v>
      </c>
      <c r="B73" s="21">
        <v>819</v>
      </c>
      <c r="C73" s="22">
        <v>14.041513999999999</v>
      </c>
      <c r="D73" s="22">
        <v>0.85470100000000004</v>
      </c>
      <c r="E73" s="22">
        <v>0.4884</v>
      </c>
      <c r="F73" s="22">
        <v>12.576313000000001</v>
      </c>
      <c r="G73" s="22">
        <v>62.026862000000001</v>
      </c>
      <c r="H73" s="22">
        <v>4.5177050000000003</v>
      </c>
      <c r="I73" s="22">
        <v>5.4945050000000002</v>
      </c>
    </row>
    <row r="74" spans="1:9" x14ac:dyDescent="0.2">
      <c r="A74" s="20" t="s">
        <v>371</v>
      </c>
      <c r="B74" s="21">
        <v>87</v>
      </c>
      <c r="C74" s="22">
        <v>16.091954000000001</v>
      </c>
      <c r="D74" s="22">
        <v>0</v>
      </c>
      <c r="E74" s="22">
        <v>0</v>
      </c>
      <c r="F74" s="22">
        <v>17.241378999999998</v>
      </c>
      <c r="G74" s="22">
        <v>50.574713000000003</v>
      </c>
      <c r="H74" s="22">
        <v>6.8965519999999998</v>
      </c>
      <c r="I74" s="22">
        <v>9.1954019999999996</v>
      </c>
    </row>
    <row r="75" spans="1:9" x14ac:dyDescent="0.2">
      <c r="A75" s="20" t="s">
        <v>366</v>
      </c>
      <c r="B75" s="21">
        <v>55</v>
      </c>
      <c r="C75" s="22">
        <v>12.727273</v>
      </c>
      <c r="D75" s="22">
        <v>0</v>
      </c>
      <c r="E75" s="22">
        <v>0</v>
      </c>
      <c r="F75" s="22">
        <v>14.545455</v>
      </c>
      <c r="G75" s="22">
        <v>47.272727000000003</v>
      </c>
      <c r="H75" s="22">
        <v>1.818182</v>
      </c>
      <c r="I75" s="22">
        <v>23.636364</v>
      </c>
    </row>
    <row r="76" spans="1:9" x14ac:dyDescent="0.2">
      <c r="A76" s="9" t="s">
        <v>372</v>
      </c>
      <c r="B76" s="9"/>
      <c r="C76" s="9"/>
      <c r="D76" s="9"/>
      <c r="E76" s="9"/>
      <c r="F76" s="9"/>
      <c r="G76" s="9"/>
      <c r="H76" s="9"/>
      <c r="I76" s="9"/>
    </row>
    <row r="77" spans="1:9" x14ac:dyDescent="0.2">
      <c r="A77" s="20" t="s">
        <v>373</v>
      </c>
      <c r="B77" s="21">
        <v>537</v>
      </c>
      <c r="C77" s="22">
        <v>6.7039109999999997</v>
      </c>
      <c r="D77" s="22">
        <v>1.4897579999999999</v>
      </c>
      <c r="E77" s="22">
        <v>1.675978</v>
      </c>
      <c r="F77" s="22">
        <v>23.649906999999999</v>
      </c>
      <c r="G77" s="22">
        <v>51.024208999999999</v>
      </c>
      <c r="H77" s="22">
        <v>7.0763499999999997</v>
      </c>
      <c r="I77" s="22">
        <v>8.3798879999999993</v>
      </c>
    </row>
    <row r="78" spans="1:9" x14ac:dyDescent="0.2">
      <c r="A78" s="20" t="s">
        <v>374</v>
      </c>
      <c r="B78" s="21">
        <v>1329</v>
      </c>
      <c r="C78" s="22">
        <v>9.1798339999999996</v>
      </c>
      <c r="D78" s="22">
        <v>0.67720100000000005</v>
      </c>
      <c r="E78" s="22">
        <v>1.128668</v>
      </c>
      <c r="F78" s="22">
        <v>17.155756</v>
      </c>
      <c r="G78" s="22">
        <v>62.076749</v>
      </c>
      <c r="H78" s="22">
        <v>3.5364939999999998</v>
      </c>
      <c r="I78" s="22">
        <v>6.2452969999999999</v>
      </c>
    </row>
    <row r="79" spans="1:9" x14ac:dyDescent="0.2">
      <c r="A79" s="20" t="s">
        <v>375</v>
      </c>
      <c r="B79" s="21">
        <v>406</v>
      </c>
      <c r="C79" s="22">
        <v>11.576355</v>
      </c>
      <c r="D79" s="22">
        <v>0.49261100000000002</v>
      </c>
      <c r="E79" s="22">
        <v>0.49261100000000002</v>
      </c>
      <c r="F79" s="22">
        <v>14.285714</v>
      </c>
      <c r="G79" s="22">
        <v>63.793103000000002</v>
      </c>
      <c r="H79" s="22">
        <v>5.4187190000000003</v>
      </c>
      <c r="I79" s="22">
        <v>3.940887</v>
      </c>
    </row>
    <row r="80" spans="1:9" x14ac:dyDescent="0.2">
      <c r="A80" s="20" t="s">
        <v>376</v>
      </c>
      <c r="B80" s="21">
        <v>152</v>
      </c>
      <c r="C80" s="22">
        <v>12.5</v>
      </c>
      <c r="D80" s="22">
        <v>0.65789500000000001</v>
      </c>
      <c r="E80" s="22">
        <v>1.3157890000000001</v>
      </c>
      <c r="F80" s="22">
        <v>11.184210999999999</v>
      </c>
      <c r="G80" s="22">
        <v>61.842104999999997</v>
      </c>
      <c r="H80" s="22">
        <v>5.9210529999999997</v>
      </c>
      <c r="I80" s="22">
        <v>6.5789470000000003</v>
      </c>
    </row>
    <row r="81" spans="1:9" x14ac:dyDescent="0.2">
      <c r="A81" s="20" t="s">
        <v>377</v>
      </c>
      <c r="B81" s="21">
        <v>88</v>
      </c>
      <c r="C81" s="22">
        <v>15.909091</v>
      </c>
      <c r="D81" s="22">
        <v>2.2727270000000002</v>
      </c>
      <c r="E81" s="22">
        <v>0</v>
      </c>
      <c r="F81" s="22">
        <v>14.772727</v>
      </c>
      <c r="G81" s="22">
        <v>55.681818</v>
      </c>
      <c r="H81" s="22">
        <v>3.4090910000000001</v>
      </c>
      <c r="I81" s="22">
        <v>7.9545450000000004</v>
      </c>
    </row>
    <row r="82" spans="1:9" x14ac:dyDescent="0.2">
      <c r="A82" s="20" t="s">
        <v>378</v>
      </c>
      <c r="B82" s="21">
        <v>84</v>
      </c>
      <c r="C82" s="22">
        <v>19.047619000000001</v>
      </c>
      <c r="D82" s="22">
        <v>0</v>
      </c>
      <c r="E82" s="22">
        <v>0</v>
      </c>
      <c r="F82" s="22">
        <v>8.3333329999999997</v>
      </c>
      <c r="G82" s="22">
        <v>67.857142999999994</v>
      </c>
      <c r="H82" s="22">
        <v>1.1904760000000001</v>
      </c>
      <c r="I82" s="22">
        <v>3.5714290000000002</v>
      </c>
    </row>
    <row r="83" spans="1:9" x14ac:dyDescent="0.2">
      <c r="A83" s="20" t="s">
        <v>366</v>
      </c>
      <c r="B83" s="21">
        <v>81</v>
      </c>
      <c r="C83" s="22">
        <v>16.049382999999999</v>
      </c>
      <c r="D83" s="22">
        <v>0</v>
      </c>
      <c r="E83" s="22">
        <v>0</v>
      </c>
      <c r="F83" s="22">
        <v>16.049382999999999</v>
      </c>
      <c r="G83" s="22">
        <v>43.209876999999999</v>
      </c>
      <c r="H83" s="22">
        <v>6.1728399999999999</v>
      </c>
      <c r="I83" s="22">
        <v>18.518519000000001</v>
      </c>
    </row>
    <row r="84" spans="1:9" x14ac:dyDescent="0.2">
      <c r="A84" s="9" t="s">
        <v>379</v>
      </c>
      <c r="B84" s="9"/>
      <c r="C84" s="9"/>
      <c r="D84" s="9"/>
      <c r="E84" s="9"/>
      <c r="F84" s="9"/>
      <c r="G84" s="9"/>
      <c r="H84" s="9"/>
      <c r="I84" s="9"/>
    </row>
    <row r="85" spans="1:9" x14ac:dyDescent="0.2">
      <c r="A85" s="20" t="s">
        <v>380</v>
      </c>
      <c r="B85" s="21">
        <v>788</v>
      </c>
      <c r="C85" s="22">
        <v>7.4873099999999999</v>
      </c>
      <c r="D85" s="22">
        <v>0.88832500000000003</v>
      </c>
      <c r="E85" s="22">
        <v>1.9035530000000001</v>
      </c>
      <c r="F85" s="22">
        <v>19.289339999999999</v>
      </c>
      <c r="G85" s="22">
        <v>60.913705999999998</v>
      </c>
      <c r="H85" s="22">
        <v>4.8223349999999998</v>
      </c>
      <c r="I85" s="22">
        <v>4.6954310000000001</v>
      </c>
    </row>
    <row r="86" spans="1:9" x14ac:dyDescent="0.2">
      <c r="A86" s="20" t="s">
        <v>381</v>
      </c>
      <c r="B86" s="21">
        <v>1824</v>
      </c>
      <c r="C86" s="22">
        <v>11.019736999999999</v>
      </c>
      <c r="D86" s="22">
        <v>0.82236799999999999</v>
      </c>
      <c r="E86" s="22">
        <v>0.71271899999999999</v>
      </c>
      <c r="F86" s="22">
        <v>16.502192999999998</v>
      </c>
      <c r="G86" s="22">
        <v>59.265351000000003</v>
      </c>
      <c r="H86" s="22">
        <v>4.660088</v>
      </c>
      <c r="I86" s="22">
        <v>7.017544</v>
      </c>
    </row>
    <row r="87" spans="1:9" x14ac:dyDescent="0.2">
      <c r="A87" s="20" t="s">
        <v>366</v>
      </c>
      <c r="B87" s="21">
        <v>65</v>
      </c>
      <c r="C87" s="22">
        <v>10.769231</v>
      </c>
      <c r="D87" s="22">
        <v>0</v>
      </c>
      <c r="E87" s="22">
        <v>0</v>
      </c>
      <c r="F87" s="22">
        <v>15.384615</v>
      </c>
      <c r="G87" s="22">
        <v>49.230769000000002</v>
      </c>
      <c r="H87" s="22">
        <v>3.0769229999999999</v>
      </c>
      <c r="I87" s="22">
        <v>21.538461999999999</v>
      </c>
    </row>
    <row r="88" spans="1:9" x14ac:dyDescent="0.2">
      <c r="A88" s="9" t="s">
        <v>382</v>
      </c>
      <c r="B88" s="9"/>
      <c r="C88" s="9"/>
      <c r="D88" s="9"/>
      <c r="E88" s="9"/>
      <c r="F88" s="9"/>
      <c r="G88" s="9"/>
      <c r="H88" s="9"/>
      <c r="I88" s="9"/>
    </row>
    <row r="89" spans="1:9" x14ac:dyDescent="0.2">
      <c r="A89" s="20" t="s">
        <v>383</v>
      </c>
      <c r="B89" s="21">
        <v>393</v>
      </c>
      <c r="C89" s="22">
        <v>8.9058519999999994</v>
      </c>
      <c r="D89" s="22">
        <v>1.0178119999999999</v>
      </c>
      <c r="E89" s="22">
        <v>1.0178119999999999</v>
      </c>
      <c r="F89" s="22">
        <v>16.284987000000001</v>
      </c>
      <c r="G89" s="22">
        <v>61.577607999999998</v>
      </c>
      <c r="H89" s="22">
        <v>5.5979640000000002</v>
      </c>
      <c r="I89" s="22">
        <v>5.5979640000000002</v>
      </c>
    </row>
    <row r="90" spans="1:9" x14ac:dyDescent="0.2">
      <c r="A90" s="20" t="s">
        <v>181</v>
      </c>
      <c r="B90" s="21">
        <v>1944</v>
      </c>
      <c r="C90" s="22">
        <v>10.236625999999999</v>
      </c>
      <c r="D90" s="22">
        <v>0.82304500000000003</v>
      </c>
      <c r="E90" s="22">
        <v>1.080247</v>
      </c>
      <c r="F90" s="22">
        <v>17.181069999999998</v>
      </c>
      <c r="G90" s="22">
        <v>60.133744999999998</v>
      </c>
      <c r="H90" s="22">
        <v>4.4753090000000002</v>
      </c>
      <c r="I90" s="22">
        <v>6.0699589999999999</v>
      </c>
    </row>
    <row r="91" spans="1:9" x14ac:dyDescent="0.2">
      <c r="A91" s="20" t="s">
        <v>182</v>
      </c>
      <c r="B91" s="21">
        <v>38</v>
      </c>
      <c r="C91" s="22">
        <v>7.8947370000000001</v>
      </c>
      <c r="D91" s="22">
        <v>0</v>
      </c>
      <c r="E91" s="22">
        <v>0</v>
      </c>
      <c r="F91" s="22">
        <v>31.578946999999999</v>
      </c>
      <c r="G91" s="22">
        <v>50</v>
      </c>
      <c r="H91" s="22">
        <v>7.8947370000000001</v>
      </c>
      <c r="I91" s="22">
        <v>2.6315789999999999</v>
      </c>
    </row>
    <row r="92" spans="1:9" x14ac:dyDescent="0.2">
      <c r="A92" s="20" t="s">
        <v>384</v>
      </c>
      <c r="B92" s="21">
        <v>36</v>
      </c>
      <c r="C92" s="22">
        <v>8.3333329999999997</v>
      </c>
      <c r="D92" s="22">
        <v>2.7777780000000001</v>
      </c>
      <c r="E92" s="22">
        <v>0</v>
      </c>
      <c r="F92" s="22">
        <v>27.777778000000001</v>
      </c>
      <c r="G92" s="22">
        <v>52.777777999999998</v>
      </c>
      <c r="H92" s="22">
        <v>5.5555560000000002</v>
      </c>
      <c r="I92" s="22">
        <v>2.7777780000000001</v>
      </c>
    </row>
    <row r="93" spans="1:9" x14ac:dyDescent="0.2">
      <c r="A93" s="20" t="s">
        <v>183</v>
      </c>
      <c r="B93" s="21">
        <v>53</v>
      </c>
      <c r="C93" s="22">
        <v>7.5471700000000004</v>
      </c>
      <c r="D93" s="22">
        <v>0</v>
      </c>
      <c r="E93" s="22">
        <v>0</v>
      </c>
      <c r="F93" s="22">
        <v>26.415094</v>
      </c>
      <c r="G93" s="22">
        <v>62.264150999999998</v>
      </c>
      <c r="H93" s="22">
        <v>0</v>
      </c>
      <c r="I93" s="22">
        <v>3.7735850000000002</v>
      </c>
    </row>
    <row r="94" spans="1:9" x14ac:dyDescent="0.2">
      <c r="A94" s="20" t="s">
        <v>385</v>
      </c>
      <c r="B94" s="21">
        <v>22</v>
      </c>
      <c r="C94" s="22">
        <v>4.5454549999999996</v>
      </c>
      <c r="D94" s="22">
        <v>4.5454549999999996</v>
      </c>
      <c r="E94" s="22">
        <v>0</v>
      </c>
      <c r="F94" s="22">
        <v>18.181818</v>
      </c>
      <c r="G94" s="22">
        <v>54.545454999999997</v>
      </c>
      <c r="H94" s="22">
        <v>9.0909089999999999</v>
      </c>
      <c r="I94" s="22">
        <v>9.0909089999999999</v>
      </c>
    </row>
    <row r="95" spans="1:9" x14ac:dyDescent="0.2">
      <c r="A95" s="20" t="s">
        <v>386</v>
      </c>
      <c r="B95" s="21">
        <v>32</v>
      </c>
      <c r="C95" s="22">
        <v>3.125</v>
      </c>
      <c r="D95" s="22">
        <v>0</v>
      </c>
      <c r="E95" s="22">
        <v>3.125</v>
      </c>
      <c r="F95" s="22">
        <v>6.25</v>
      </c>
      <c r="G95" s="22">
        <v>62.5</v>
      </c>
      <c r="H95" s="22">
        <v>6.25</v>
      </c>
      <c r="I95" s="22">
        <v>18.75</v>
      </c>
    </row>
    <row r="96" spans="1:9" x14ac:dyDescent="0.2">
      <c r="A96" s="20" t="s">
        <v>387</v>
      </c>
      <c r="B96" s="21">
        <v>9</v>
      </c>
      <c r="C96" s="22">
        <v>11.111110999999999</v>
      </c>
      <c r="D96" s="22">
        <v>0</v>
      </c>
      <c r="E96" s="22">
        <v>0</v>
      </c>
      <c r="F96" s="22">
        <v>0</v>
      </c>
      <c r="G96" s="22">
        <v>88.888889000000006</v>
      </c>
      <c r="H96" s="22">
        <v>0</v>
      </c>
      <c r="I96" s="22">
        <v>0</v>
      </c>
    </row>
    <row r="97" spans="1:9" x14ac:dyDescent="0.2">
      <c r="A97" s="20" t="s">
        <v>366</v>
      </c>
      <c r="B97" s="21">
        <v>150</v>
      </c>
      <c r="C97" s="22">
        <v>13.333333</v>
      </c>
      <c r="D97" s="22">
        <v>0</v>
      </c>
      <c r="E97" s="22">
        <v>1.3333330000000001</v>
      </c>
      <c r="F97" s="22">
        <v>15.333333</v>
      </c>
      <c r="G97" s="22">
        <v>47.333333000000003</v>
      </c>
      <c r="H97" s="22">
        <v>4.6666670000000003</v>
      </c>
      <c r="I97" s="22">
        <v>18</v>
      </c>
    </row>
    <row r="98" spans="1:9" x14ac:dyDescent="0.2">
      <c r="A98" s="9" t="s">
        <v>388</v>
      </c>
      <c r="B98" s="9"/>
      <c r="C98" s="9"/>
      <c r="D98" s="9"/>
      <c r="E98" s="9"/>
      <c r="F98" s="9"/>
      <c r="G98" s="9"/>
      <c r="H98" s="9"/>
      <c r="I98" s="9"/>
    </row>
    <row r="99" spans="1:9" x14ac:dyDescent="0.2">
      <c r="A99" s="20" t="s">
        <v>184</v>
      </c>
      <c r="B99" s="21">
        <v>54</v>
      </c>
      <c r="C99" s="22">
        <v>11.111110999999999</v>
      </c>
      <c r="D99" s="22">
        <v>0</v>
      </c>
      <c r="E99" s="22">
        <v>3.7037040000000001</v>
      </c>
      <c r="F99" s="22">
        <v>22.222221999999999</v>
      </c>
      <c r="G99" s="22">
        <v>46.296295999999998</v>
      </c>
      <c r="H99" s="22">
        <v>7.4074070000000001</v>
      </c>
      <c r="I99" s="22">
        <v>9.2592590000000001</v>
      </c>
    </row>
    <row r="100" spans="1:9" x14ac:dyDescent="0.2">
      <c r="A100" s="20" t="s">
        <v>185</v>
      </c>
      <c r="B100" s="21">
        <v>196</v>
      </c>
      <c r="C100" s="22">
        <v>9.1836730000000006</v>
      </c>
      <c r="D100" s="22">
        <v>2.5510199999999998</v>
      </c>
      <c r="E100" s="22">
        <v>1.020408</v>
      </c>
      <c r="F100" s="22">
        <v>13.265306000000001</v>
      </c>
      <c r="G100" s="22">
        <v>53.061224000000003</v>
      </c>
      <c r="H100" s="22">
        <v>6.6326530000000004</v>
      </c>
      <c r="I100" s="22">
        <v>14.285714</v>
      </c>
    </row>
    <row r="101" spans="1:9" x14ac:dyDescent="0.2">
      <c r="A101" s="20" t="s">
        <v>186</v>
      </c>
      <c r="B101" s="21">
        <v>310</v>
      </c>
      <c r="C101" s="22">
        <v>12.580645000000001</v>
      </c>
      <c r="D101" s="22">
        <v>0.96774199999999999</v>
      </c>
      <c r="E101" s="22">
        <v>0.96774199999999999</v>
      </c>
      <c r="F101" s="22">
        <v>18.064516000000001</v>
      </c>
      <c r="G101" s="22">
        <v>54.516128999999999</v>
      </c>
      <c r="H101" s="22">
        <v>4.8387099999999998</v>
      </c>
      <c r="I101" s="22">
        <v>8.0645159999999994</v>
      </c>
    </row>
    <row r="102" spans="1:9" x14ac:dyDescent="0.2">
      <c r="A102" s="20" t="s">
        <v>187</v>
      </c>
      <c r="B102" s="21">
        <v>385</v>
      </c>
      <c r="C102" s="22">
        <v>8.5714290000000002</v>
      </c>
      <c r="D102" s="22">
        <v>1.2987010000000001</v>
      </c>
      <c r="E102" s="22">
        <v>1.038961</v>
      </c>
      <c r="F102" s="22">
        <v>20</v>
      </c>
      <c r="G102" s="22">
        <v>58.181818</v>
      </c>
      <c r="H102" s="22">
        <v>3.3766229999999999</v>
      </c>
      <c r="I102" s="22">
        <v>7.5324679999999997</v>
      </c>
    </row>
    <row r="103" spans="1:9" x14ac:dyDescent="0.2">
      <c r="A103" s="20" t="s">
        <v>188</v>
      </c>
      <c r="B103" s="21">
        <v>361</v>
      </c>
      <c r="C103" s="22">
        <v>11.357341</v>
      </c>
      <c r="D103" s="22">
        <v>0.55401699999999998</v>
      </c>
      <c r="E103" s="22">
        <v>1.3850420000000001</v>
      </c>
      <c r="F103" s="22">
        <v>16.066482000000001</v>
      </c>
      <c r="G103" s="22">
        <v>62.603878000000002</v>
      </c>
      <c r="H103" s="22">
        <v>4.155125</v>
      </c>
      <c r="I103" s="22">
        <v>3.8781159999999999</v>
      </c>
    </row>
    <row r="104" spans="1:9" x14ac:dyDescent="0.2">
      <c r="A104" s="20" t="s">
        <v>189</v>
      </c>
      <c r="B104" s="21">
        <v>315</v>
      </c>
      <c r="C104" s="22">
        <v>8.8888890000000007</v>
      </c>
      <c r="D104" s="22">
        <v>0.63492099999999996</v>
      </c>
      <c r="E104" s="22">
        <v>0.63492099999999996</v>
      </c>
      <c r="F104" s="22">
        <v>15.555555999999999</v>
      </c>
      <c r="G104" s="22">
        <v>68.571428999999995</v>
      </c>
      <c r="H104" s="22">
        <v>3.8095240000000001</v>
      </c>
      <c r="I104" s="22">
        <v>1.9047620000000001</v>
      </c>
    </row>
    <row r="105" spans="1:9" x14ac:dyDescent="0.2">
      <c r="A105" s="20" t="s">
        <v>190</v>
      </c>
      <c r="B105" s="21">
        <v>364</v>
      </c>
      <c r="C105" s="22">
        <v>7.4175820000000003</v>
      </c>
      <c r="D105" s="22">
        <v>0.54945100000000002</v>
      </c>
      <c r="E105" s="22">
        <v>0.54945100000000002</v>
      </c>
      <c r="F105" s="22">
        <v>19.230768999999999</v>
      </c>
      <c r="G105" s="22">
        <v>61.813186999999999</v>
      </c>
      <c r="H105" s="22">
        <v>6.8681320000000001</v>
      </c>
      <c r="I105" s="22">
        <v>3.5714290000000002</v>
      </c>
    </row>
    <row r="106" spans="1:9" x14ac:dyDescent="0.2">
      <c r="A106" s="20" t="s">
        <v>191</v>
      </c>
      <c r="B106" s="21">
        <v>267</v>
      </c>
      <c r="C106" s="22">
        <v>9.7378280000000004</v>
      </c>
      <c r="D106" s="22">
        <v>0.74906399999999995</v>
      </c>
      <c r="E106" s="22">
        <v>1.123596</v>
      </c>
      <c r="F106" s="22">
        <v>14.606742000000001</v>
      </c>
      <c r="G106" s="22">
        <v>69.288390000000007</v>
      </c>
      <c r="H106" s="22">
        <v>2.6217229999999998</v>
      </c>
      <c r="I106" s="22">
        <v>1.8726590000000001</v>
      </c>
    </row>
    <row r="107" spans="1:9" x14ac:dyDescent="0.2">
      <c r="A107" s="20" t="s">
        <v>192</v>
      </c>
      <c r="B107" s="21">
        <v>90</v>
      </c>
      <c r="C107" s="22">
        <v>10</v>
      </c>
      <c r="D107" s="22">
        <v>0</v>
      </c>
      <c r="E107" s="22">
        <v>1.111111</v>
      </c>
      <c r="F107" s="22">
        <v>15.555555999999999</v>
      </c>
      <c r="G107" s="22">
        <v>70</v>
      </c>
      <c r="H107" s="22">
        <v>2.2222219999999999</v>
      </c>
      <c r="I107" s="22">
        <v>1.111111</v>
      </c>
    </row>
    <row r="108" spans="1:9" x14ac:dyDescent="0.2">
      <c r="A108" s="20" t="s">
        <v>193</v>
      </c>
      <c r="B108" s="21">
        <v>94</v>
      </c>
      <c r="C108" s="22">
        <v>6.3829789999999997</v>
      </c>
      <c r="D108" s="22">
        <v>0</v>
      </c>
      <c r="E108" s="22">
        <v>0</v>
      </c>
      <c r="F108" s="22">
        <v>21.276596000000001</v>
      </c>
      <c r="G108" s="22">
        <v>60.638297999999999</v>
      </c>
      <c r="H108" s="22">
        <v>3.1914889999999998</v>
      </c>
      <c r="I108" s="22">
        <v>8.5106380000000001</v>
      </c>
    </row>
    <row r="109" spans="1:9" x14ac:dyDescent="0.2">
      <c r="A109" s="20" t="s">
        <v>389</v>
      </c>
      <c r="B109" s="21">
        <v>47</v>
      </c>
      <c r="C109" s="22">
        <v>12.765957</v>
      </c>
      <c r="D109" s="22">
        <v>2.1276600000000001</v>
      </c>
      <c r="E109" s="22">
        <v>2.1276600000000001</v>
      </c>
      <c r="F109" s="22">
        <v>23.404254999999999</v>
      </c>
      <c r="G109" s="22">
        <v>31.914894</v>
      </c>
      <c r="H109" s="22">
        <v>14.893617000000001</v>
      </c>
      <c r="I109" s="22">
        <v>12.765957</v>
      </c>
    </row>
    <row r="110" spans="1:9" x14ac:dyDescent="0.2">
      <c r="A110" s="20" t="s">
        <v>366</v>
      </c>
      <c r="B110" s="21">
        <v>194</v>
      </c>
      <c r="C110" s="22">
        <v>14.43299</v>
      </c>
      <c r="D110" s="22">
        <v>0</v>
      </c>
      <c r="E110" s="22">
        <v>1.546392</v>
      </c>
      <c r="F110" s="22">
        <v>15.979381</v>
      </c>
      <c r="G110" s="22">
        <v>43.298969</v>
      </c>
      <c r="H110" s="22">
        <v>4.6391749999999998</v>
      </c>
      <c r="I110" s="22">
        <v>20.103093000000001</v>
      </c>
    </row>
    <row r="111" spans="1:9" x14ac:dyDescent="0.2">
      <c r="A111" s="9" t="s">
        <v>390</v>
      </c>
      <c r="B111" s="9"/>
      <c r="C111" s="9"/>
      <c r="D111" s="9"/>
      <c r="E111" s="9"/>
      <c r="F111" s="9"/>
      <c r="G111" s="9"/>
      <c r="H111" s="9"/>
      <c r="I111" s="9"/>
    </row>
    <row r="112" spans="1:9" x14ac:dyDescent="0.2">
      <c r="A112" s="20" t="s">
        <v>391</v>
      </c>
      <c r="B112" s="21">
        <v>633</v>
      </c>
      <c r="C112" s="22">
        <v>8.8467610000000008</v>
      </c>
      <c r="D112" s="22">
        <v>1.2638229999999999</v>
      </c>
      <c r="E112" s="22">
        <v>0.63191200000000003</v>
      </c>
      <c r="F112" s="22">
        <v>20.221169</v>
      </c>
      <c r="G112" s="22">
        <v>58.609794999999998</v>
      </c>
      <c r="H112" s="22">
        <v>4.1074250000000001</v>
      </c>
      <c r="I112" s="22">
        <v>6.319115</v>
      </c>
    </row>
    <row r="113" spans="1:9" x14ac:dyDescent="0.2">
      <c r="A113" s="20" t="s">
        <v>392</v>
      </c>
      <c r="B113" s="21">
        <v>1123</v>
      </c>
      <c r="C113" s="22">
        <v>9.9732859999999999</v>
      </c>
      <c r="D113" s="22">
        <v>0.35618899999999998</v>
      </c>
      <c r="E113" s="22">
        <v>1.3357079999999999</v>
      </c>
      <c r="F113" s="22">
        <v>15.672306000000001</v>
      </c>
      <c r="G113" s="22">
        <v>60.552092999999999</v>
      </c>
      <c r="H113" s="22">
        <v>4.8975960000000001</v>
      </c>
      <c r="I113" s="22">
        <v>7.2128230000000002</v>
      </c>
    </row>
    <row r="114" spans="1:9" x14ac:dyDescent="0.2">
      <c r="A114" s="20" t="s">
        <v>393</v>
      </c>
      <c r="B114" s="21">
        <v>660</v>
      </c>
      <c r="C114" s="22">
        <v>10.606061</v>
      </c>
      <c r="D114" s="22">
        <v>1.0606059999999999</v>
      </c>
      <c r="E114" s="22">
        <v>0.90909099999999998</v>
      </c>
      <c r="F114" s="22">
        <v>16.969697</v>
      </c>
      <c r="G114" s="22">
        <v>59.545454999999997</v>
      </c>
      <c r="H114" s="22">
        <v>4.5454549999999996</v>
      </c>
      <c r="I114" s="22">
        <v>6.3636359999999996</v>
      </c>
    </row>
    <row r="115" spans="1:9" x14ac:dyDescent="0.2">
      <c r="A115" s="20" t="s">
        <v>394</v>
      </c>
      <c r="B115" s="21">
        <v>261</v>
      </c>
      <c r="C115" s="22">
        <v>11.111110999999999</v>
      </c>
      <c r="D115" s="22">
        <v>1.1494249999999999</v>
      </c>
      <c r="E115" s="22">
        <v>1.1494249999999999</v>
      </c>
      <c r="F115" s="22">
        <v>18.007663000000001</v>
      </c>
      <c r="G115" s="22">
        <v>57.088123000000003</v>
      </c>
      <c r="H115" s="22">
        <v>5.3639849999999996</v>
      </c>
      <c r="I115" s="22">
        <v>6.1302680000000001</v>
      </c>
    </row>
    <row r="116" spans="1:9" x14ac:dyDescent="0.2">
      <c r="A116" s="9" t="s">
        <v>395</v>
      </c>
      <c r="B116" s="9"/>
      <c r="C116" s="9"/>
      <c r="D116" s="9"/>
      <c r="E116" s="9"/>
      <c r="F116" s="9"/>
      <c r="G116" s="9"/>
      <c r="H116" s="9"/>
      <c r="I116" s="9"/>
    </row>
    <row r="117" spans="1:9" x14ac:dyDescent="0.2">
      <c r="A117" s="20" t="s">
        <v>396</v>
      </c>
      <c r="B117" s="21">
        <v>329</v>
      </c>
      <c r="C117" s="22">
        <v>12.462006000000001</v>
      </c>
      <c r="D117" s="22">
        <v>1.8237080000000001</v>
      </c>
      <c r="E117" s="22">
        <v>0.30395100000000003</v>
      </c>
      <c r="F117" s="22">
        <v>14.285714</v>
      </c>
      <c r="G117" s="22">
        <v>57.142856999999999</v>
      </c>
      <c r="H117" s="22">
        <v>8.2066870000000005</v>
      </c>
      <c r="I117" s="22">
        <v>5.7750760000000003</v>
      </c>
    </row>
    <row r="118" spans="1:9" x14ac:dyDescent="0.2">
      <c r="A118" s="20" t="s">
        <v>397</v>
      </c>
      <c r="B118" s="21">
        <v>828</v>
      </c>
      <c r="C118" s="22">
        <v>7.9710140000000003</v>
      </c>
      <c r="D118" s="22">
        <v>0.84541100000000002</v>
      </c>
      <c r="E118" s="22">
        <v>1.086957</v>
      </c>
      <c r="F118" s="22">
        <v>18.236715</v>
      </c>
      <c r="G118" s="22">
        <v>61.835749</v>
      </c>
      <c r="H118" s="22">
        <v>4.9516910000000003</v>
      </c>
      <c r="I118" s="22">
        <v>5.0724640000000001</v>
      </c>
    </row>
    <row r="119" spans="1:9" x14ac:dyDescent="0.2">
      <c r="A119" s="20" t="s">
        <v>879</v>
      </c>
      <c r="B119" s="21">
        <v>499</v>
      </c>
      <c r="C119" s="22">
        <v>13.426854000000001</v>
      </c>
      <c r="D119" s="22">
        <v>0.200401</v>
      </c>
      <c r="E119" s="22">
        <v>1.402806</v>
      </c>
      <c r="F119" s="22">
        <v>15.631263000000001</v>
      </c>
      <c r="G119" s="22">
        <v>58.917836000000001</v>
      </c>
      <c r="H119" s="22">
        <v>4.8096189999999996</v>
      </c>
      <c r="I119" s="22">
        <v>5.6112219999999997</v>
      </c>
    </row>
    <row r="120" spans="1:9" x14ac:dyDescent="0.2">
      <c r="A120" s="20" t="s">
        <v>398</v>
      </c>
      <c r="B120" s="21">
        <v>468</v>
      </c>
      <c r="C120" s="22">
        <v>8.9743589999999998</v>
      </c>
      <c r="D120" s="22">
        <v>0.85470100000000004</v>
      </c>
      <c r="E120" s="22">
        <v>0.85470100000000004</v>
      </c>
      <c r="F120" s="22">
        <v>19.871794999999999</v>
      </c>
      <c r="G120" s="22">
        <v>57.692307999999997</v>
      </c>
      <c r="H120" s="22">
        <v>3.2051280000000002</v>
      </c>
      <c r="I120" s="22">
        <v>8.5470089999999992</v>
      </c>
    </row>
    <row r="121" spans="1:9" x14ac:dyDescent="0.2">
      <c r="A121" s="20" t="s">
        <v>399</v>
      </c>
      <c r="B121" s="21">
        <v>257</v>
      </c>
      <c r="C121" s="22">
        <v>10.894942</v>
      </c>
      <c r="D121" s="22">
        <v>0.38910499999999998</v>
      </c>
      <c r="E121" s="22">
        <v>1.5564199999999999</v>
      </c>
      <c r="F121" s="22">
        <v>11.673152</v>
      </c>
      <c r="G121" s="22">
        <v>63.035018999999998</v>
      </c>
      <c r="H121" s="22">
        <v>3.891051</v>
      </c>
      <c r="I121" s="22">
        <v>8.5603110000000004</v>
      </c>
    </row>
    <row r="122" spans="1:9" x14ac:dyDescent="0.2">
      <c r="A122" s="20" t="s">
        <v>400</v>
      </c>
      <c r="B122" s="21">
        <v>296</v>
      </c>
      <c r="C122" s="22">
        <v>7.77027</v>
      </c>
      <c r="D122" s="22">
        <v>1.013514</v>
      </c>
      <c r="E122" s="22">
        <v>1.013514</v>
      </c>
      <c r="F122" s="22">
        <v>21.621621999999999</v>
      </c>
      <c r="G122" s="22">
        <v>56.418919000000002</v>
      </c>
      <c r="H122" s="22">
        <v>2.7027030000000001</v>
      </c>
      <c r="I122" s="22">
        <v>9.4594590000000007</v>
      </c>
    </row>
    <row r="123" spans="1:9" x14ac:dyDescent="0.2">
      <c r="A123" s="9" t="s">
        <v>401</v>
      </c>
      <c r="B123" s="9"/>
      <c r="C123" s="9"/>
      <c r="D123" s="9"/>
      <c r="E123" s="9"/>
      <c r="F123" s="9"/>
      <c r="G123" s="9"/>
      <c r="H123" s="9"/>
      <c r="I123" s="9"/>
    </row>
    <row r="124" spans="1:9" x14ac:dyDescent="0.2">
      <c r="A124" s="20" t="s">
        <v>878</v>
      </c>
      <c r="B124" s="21">
        <v>116</v>
      </c>
      <c r="C124" s="22">
        <v>10.344828</v>
      </c>
      <c r="D124" s="22">
        <v>1.7241379999999999</v>
      </c>
      <c r="E124" s="22">
        <v>0</v>
      </c>
      <c r="F124" s="22">
        <v>22.413792999999998</v>
      </c>
      <c r="G124" s="22">
        <v>52.586207000000002</v>
      </c>
      <c r="H124" s="22">
        <v>7.7586209999999998</v>
      </c>
      <c r="I124" s="22">
        <v>5.1724139999999998</v>
      </c>
    </row>
    <row r="125" spans="1:9" x14ac:dyDescent="0.2">
      <c r="A125" s="20" t="s">
        <v>402</v>
      </c>
      <c r="B125" s="21">
        <v>213</v>
      </c>
      <c r="C125" s="22">
        <v>13.615023000000001</v>
      </c>
      <c r="D125" s="22">
        <v>1.877934</v>
      </c>
      <c r="E125" s="22">
        <v>0.46948400000000001</v>
      </c>
      <c r="F125" s="22">
        <v>9.8591549999999994</v>
      </c>
      <c r="G125" s="22">
        <v>59.624412999999997</v>
      </c>
      <c r="H125" s="22">
        <v>8.450704</v>
      </c>
      <c r="I125" s="22">
        <v>6.1032859999999998</v>
      </c>
    </row>
    <row r="126" spans="1:9" x14ac:dyDescent="0.2">
      <c r="A126" s="20" t="s">
        <v>397</v>
      </c>
      <c r="B126" s="21">
        <v>828</v>
      </c>
      <c r="C126" s="22">
        <v>7.9710140000000003</v>
      </c>
      <c r="D126" s="22">
        <v>0.84541100000000002</v>
      </c>
      <c r="E126" s="22">
        <v>1.086957</v>
      </c>
      <c r="F126" s="22">
        <v>18.236715</v>
      </c>
      <c r="G126" s="22">
        <v>61.835749</v>
      </c>
      <c r="H126" s="22">
        <v>4.9516910000000003</v>
      </c>
      <c r="I126" s="22">
        <v>5.0724640000000001</v>
      </c>
    </row>
    <row r="127" spans="1:9" x14ac:dyDescent="0.2">
      <c r="A127" s="20" t="s">
        <v>403</v>
      </c>
      <c r="B127" s="21">
        <v>133</v>
      </c>
      <c r="C127" s="22">
        <v>11.278195</v>
      </c>
      <c r="D127" s="22">
        <v>0</v>
      </c>
      <c r="E127" s="22">
        <v>0.75187999999999999</v>
      </c>
      <c r="F127" s="22">
        <v>15.789474</v>
      </c>
      <c r="G127" s="22">
        <v>63.909773999999999</v>
      </c>
      <c r="H127" s="22">
        <v>3.759398</v>
      </c>
      <c r="I127" s="22">
        <v>4.5112779999999999</v>
      </c>
    </row>
    <row r="128" spans="1:9" x14ac:dyDescent="0.2">
      <c r="A128" s="20" t="s">
        <v>404</v>
      </c>
      <c r="B128" s="21">
        <v>120</v>
      </c>
      <c r="C128" s="22">
        <v>11.666667</v>
      </c>
      <c r="D128" s="22">
        <v>0.83333299999999999</v>
      </c>
      <c r="E128" s="22">
        <v>1.6666669999999999</v>
      </c>
      <c r="F128" s="22">
        <v>16.666667</v>
      </c>
      <c r="G128" s="22">
        <v>55.833333000000003</v>
      </c>
      <c r="H128" s="22">
        <v>5</v>
      </c>
      <c r="I128" s="22">
        <v>8.3333329999999997</v>
      </c>
    </row>
    <row r="129" spans="1:9" x14ac:dyDescent="0.2">
      <c r="A129" s="20" t="s">
        <v>405</v>
      </c>
      <c r="B129" s="21">
        <v>246</v>
      </c>
      <c r="C129" s="22">
        <v>15.447153999999999</v>
      </c>
      <c r="D129" s="22">
        <v>0</v>
      </c>
      <c r="E129" s="22">
        <v>1.6260159999999999</v>
      </c>
      <c r="F129" s="22">
        <v>15.040649999999999</v>
      </c>
      <c r="G129" s="22">
        <v>57.723576999999999</v>
      </c>
      <c r="H129" s="22">
        <v>5.2845529999999998</v>
      </c>
      <c r="I129" s="22">
        <v>4.8780489999999999</v>
      </c>
    </row>
    <row r="130" spans="1:9" x14ac:dyDescent="0.2">
      <c r="A130" s="20" t="s">
        <v>398</v>
      </c>
      <c r="B130" s="21">
        <v>468</v>
      </c>
      <c r="C130" s="22">
        <v>8.9743589999999998</v>
      </c>
      <c r="D130" s="22">
        <v>0.85470100000000004</v>
      </c>
      <c r="E130" s="22">
        <v>0.85470100000000004</v>
      </c>
      <c r="F130" s="22">
        <v>19.871794999999999</v>
      </c>
      <c r="G130" s="22">
        <v>57.692307999999997</v>
      </c>
      <c r="H130" s="22">
        <v>3.2051280000000002</v>
      </c>
      <c r="I130" s="22">
        <v>8.5470089999999992</v>
      </c>
    </row>
    <row r="131" spans="1:9" x14ac:dyDescent="0.2">
      <c r="A131" s="20" t="s">
        <v>406</v>
      </c>
      <c r="B131" s="21">
        <v>180</v>
      </c>
      <c r="C131" s="22">
        <v>12.777778</v>
      </c>
      <c r="D131" s="22">
        <v>0.55555600000000005</v>
      </c>
      <c r="E131" s="22">
        <v>1.111111</v>
      </c>
      <c r="F131" s="22">
        <v>11.111110999999999</v>
      </c>
      <c r="G131" s="22">
        <v>61.111111000000001</v>
      </c>
      <c r="H131" s="22">
        <v>5.5555560000000002</v>
      </c>
      <c r="I131" s="22">
        <v>7.7777779999999996</v>
      </c>
    </row>
    <row r="132" spans="1:9" x14ac:dyDescent="0.2">
      <c r="A132" s="20" t="s">
        <v>407</v>
      </c>
      <c r="B132" s="21">
        <v>77</v>
      </c>
      <c r="C132" s="22">
        <v>6.493506</v>
      </c>
      <c r="D132" s="22">
        <v>0</v>
      </c>
      <c r="E132" s="22">
        <v>2.5974029999999999</v>
      </c>
      <c r="F132" s="22">
        <v>12.987012999999999</v>
      </c>
      <c r="G132" s="22">
        <v>67.532467999999994</v>
      </c>
      <c r="H132" s="22">
        <v>0</v>
      </c>
      <c r="I132" s="22">
        <v>10.389609999999999</v>
      </c>
    </row>
    <row r="133" spans="1:9" x14ac:dyDescent="0.2">
      <c r="A133" s="33" t="s">
        <v>400</v>
      </c>
      <c r="B133" s="34">
        <v>296</v>
      </c>
      <c r="C133" s="35">
        <v>7.77027</v>
      </c>
      <c r="D133" s="35">
        <v>1.013514</v>
      </c>
      <c r="E133" s="35">
        <v>1.013514</v>
      </c>
      <c r="F133" s="35">
        <v>21.621621999999999</v>
      </c>
      <c r="G133" s="35">
        <v>56.418919000000002</v>
      </c>
      <c r="H133" s="35">
        <v>2.7027030000000001</v>
      </c>
      <c r="I133" s="35">
        <v>9.4594590000000007</v>
      </c>
    </row>
  </sheetData>
  <phoneticPr fontId="2"/>
  <pageMargins left="0.75" right="0.75" top="1" bottom="1" header="0.5" footer="0.5"/>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0C2F5-6FA2-469B-952A-317BF4210FE3}">
  <dimension ref="A1:I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HYPERLINK("#'目次'!B49","[43]")</f>
        <v>[43]</v>
      </c>
      <c r="B2" s="23" t="s">
        <v>334</v>
      </c>
    </row>
    <row r="3" spans="1:9" x14ac:dyDescent="0.2">
      <c r="A3" s="7" t="s">
        <v>3</v>
      </c>
      <c r="B3" s="8" t="s">
        <v>73</v>
      </c>
    </row>
    <row r="4" spans="1:9" x14ac:dyDescent="0.2">
      <c r="A4" s="7" t="s">
        <v>3</v>
      </c>
      <c r="B4" s="8" t="s">
        <v>72</v>
      </c>
    </row>
    <row r="5" spans="1:9" s="18" customFormat="1" ht="63" x14ac:dyDescent="0.2">
      <c r="A5" s="16" t="s">
        <v>3</v>
      </c>
      <c r="B5" s="17" t="s">
        <v>335</v>
      </c>
      <c r="C5" s="17" t="s">
        <v>274</v>
      </c>
      <c r="D5" s="17" t="s">
        <v>533</v>
      </c>
      <c r="E5" s="17" t="s">
        <v>534</v>
      </c>
      <c r="F5" s="17" t="s">
        <v>535</v>
      </c>
      <c r="G5" s="17" t="s">
        <v>387</v>
      </c>
      <c r="H5" s="17" t="s">
        <v>536</v>
      </c>
      <c r="I5" s="17" t="s">
        <v>366</v>
      </c>
    </row>
    <row r="6" spans="1:9" x14ac:dyDescent="0.2">
      <c r="A6" s="19" t="s">
        <v>338</v>
      </c>
      <c r="B6" s="10">
        <v>2677</v>
      </c>
      <c r="C6" s="13">
        <v>59.768397</v>
      </c>
      <c r="D6" s="13">
        <v>9.3014569999999992</v>
      </c>
      <c r="E6" s="13">
        <v>4.968248</v>
      </c>
      <c r="F6" s="13">
        <v>0.48561799999999999</v>
      </c>
      <c r="G6" s="13">
        <v>8.0687339999999992</v>
      </c>
      <c r="H6" s="13">
        <v>10.795667</v>
      </c>
      <c r="I6" s="13">
        <v>6.6118790000000001</v>
      </c>
    </row>
    <row r="7" spans="1:9" x14ac:dyDescent="0.2">
      <c r="A7" s="9" t="s">
        <v>339</v>
      </c>
      <c r="B7" s="9"/>
      <c r="C7" s="9"/>
      <c r="D7" s="9"/>
      <c r="E7" s="9"/>
      <c r="F7" s="9"/>
      <c r="G7" s="9"/>
      <c r="H7" s="9"/>
      <c r="I7" s="9"/>
    </row>
    <row r="8" spans="1:9" x14ac:dyDescent="0.2">
      <c r="A8" s="20" t="s">
        <v>340</v>
      </c>
      <c r="B8" s="21">
        <v>1277</v>
      </c>
      <c r="C8" s="22">
        <v>61.785435</v>
      </c>
      <c r="D8" s="22">
        <v>8.144088</v>
      </c>
      <c r="E8" s="22">
        <v>4.6202040000000002</v>
      </c>
      <c r="F8" s="22">
        <v>0.31323400000000001</v>
      </c>
      <c r="G8" s="22">
        <v>7.2043850000000003</v>
      </c>
      <c r="H8" s="22">
        <v>11.276429</v>
      </c>
      <c r="I8" s="22">
        <v>6.6562260000000002</v>
      </c>
    </row>
    <row r="9" spans="1:9" x14ac:dyDescent="0.2">
      <c r="A9" s="20" t="s">
        <v>341</v>
      </c>
      <c r="B9" s="21">
        <v>1400</v>
      </c>
      <c r="C9" s="22">
        <v>57.928570999999998</v>
      </c>
      <c r="D9" s="22">
        <v>10.357143000000001</v>
      </c>
      <c r="E9" s="22">
        <v>5.2857139999999996</v>
      </c>
      <c r="F9" s="22">
        <v>0.64285700000000001</v>
      </c>
      <c r="G9" s="22">
        <v>8.8571430000000007</v>
      </c>
      <c r="H9" s="22">
        <v>10.357143000000001</v>
      </c>
      <c r="I9" s="22">
        <v>6.5714290000000002</v>
      </c>
    </row>
    <row r="10" spans="1:9" x14ac:dyDescent="0.2">
      <c r="A10" s="9" t="s">
        <v>342</v>
      </c>
      <c r="B10" s="9"/>
      <c r="C10" s="9"/>
      <c r="D10" s="9"/>
      <c r="E10" s="9"/>
      <c r="F10" s="9"/>
      <c r="G10" s="9"/>
      <c r="H10" s="9"/>
      <c r="I10" s="9"/>
    </row>
    <row r="11" spans="1:9" x14ac:dyDescent="0.2">
      <c r="A11" s="20" t="s">
        <v>343</v>
      </c>
      <c r="B11" s="21">
        <v>610</v>
      </c>
      <c r="C11" s="22">
        <v>57.540984000000002</v>
      </c>
      <c r="D11" s="22">
        <v>12.131148</v>
      </c>
      <c r="E11" s="22">
        <v>4.9180330000000003</v>
      </c>
      <c r="F11" s="22">
        <v>0.65573800000000004</v>
      </c>
      <c r="G11" s="22">
        <v>8.5245899999999999</v>
      </c>
      <c r="H11" s="22">
        <v>12.622951</v>
      </c>
      <c r="I11" s="22">
        <v>3.606557</v>
      </c>
    </row>
    <row r="12" spans="1:9" x14ac:dyDescent="0.2">
      <c r="A12" s="20" t="s">
        <v>344</v>
      </c>
      <c r="B12" s="21">
        <v>755</v>
      </c>
      <c r="C12" s="22">
        <v>64.105959999999996</v>
      </c>
      <c r="D12" s="22">
        <v>8.8741719999999997</v>
      </c>
      <c r="E12" s="22">
        <v>4.7682120000000001</v>
      </c>
      <c r="F12" s="22">
        <v>0.264901</v>
      </c>
      <c r="G12" s="22">
        <v>8.2119210000000002</v>
      </c>
      <c r="H12" s="22">
        <v>10.198675</v>
      </c>
      <c r="I12" s="22">
        <v>3.5761590000000001</v>
      </c>
    </row>
    <row r="13" spans="1:9" x14ac:dyDescent="0.2">
      <c r="A13" s="20" t="s">
        <v>345</v>
      </c>
      <c r="B13" s="21">
        <v>601</v>
      </c>
      <c r="C13" s="22">
        <v>58.901829999999997</v>
      </c>
      <c r="D13" s="22">
        <v>9.1514140000000008</v>
      </c>
      <c r="E13" s="22">
        <v>4.9916809999999998</v>
      </c>
      <c r="F13" s="22">
        <v>0.998336</v>
      </c>
      <c r="G13" s="22">
        <v>7.3211310000000003</v>
      </c>
      <c r="H13" s="22">
        <v>10.648918</v>
      </c>
      <c r="I13" s="22">
        <v>7.9866890000000001</v>
      </c>
    </row>
    <row r="14" spans="1:9" x14ac:dyDescent="0.2">
      <c r="A14" s="20" t="s">
        <v>346</v>
      </c>
      <c r="B14" s="21">
        <v>425</v>
      </c>
      <c r="C14" s="22">
        <v>57.647058999999999</v>
      </c>
      <c r="D14" s="22">
        <v>9.1764709999999994</v>
      </c>
      <c r="E14" s="22">
        <v>4.9411759999999996</v>
      </c>
      <c r="F14" s="22">
        <v>0.235294</v>
      </c>
      <c r="G14" s="22">
        <v>7.0588240000000004</v>
      </c>
      <c r="H14" s="22">
        <v>9.6470590000000005</v>
      </c>
      <c r="I14" s="22">
        <v>11.294117999999999</v>
      </c>
    </row>
    <row r="15" spans="1:9" x14ac:dyDescent="0.2">
      <c r="A15" s="20" t="s">
        <v>347</v>
      </c>
      <c r="B15" s="21">
        <v>217</v>
      </c>
      <c r="C15" s="22">
        <v>58.986175000000003</v>
      </c>
      <c r="D15" s="22">
        <v>4.608295</v>
      </c>
      <c r="E15" s="22">
        <v>4.608295</v>
      </c>
      <c r="F15" s="22">
        <v>0</v>
      </c>
      <c r="G15" s="22">
        <v>9.2165900000000001</v>
      </c>
      <c r="H15" s="22">
        <v>10.599078</v>
      </c>
      <c r="I15" s="22">
        <v>11.981567</v>
      </c>
    </row>
    <row r="16" spans="1:9" x14ac:dyDescent="0.2">
      <c r="A16" s="20" t="s">
        <v>348</v>
      </c>
      <c r="B16" s="21">
        <v>56</v>
      </c>
      <c r="C16" s="22">
        <v>53.571429000000002</v>
      </c>
      <c r="D16" s="22">
        <v>5.3571429999999998</v>
      </c>
      <c r="E16" s="22">
        <v>10.714286</v>
      </c>
      <c r="F16" s="22">
        <v>0</v>
      </c>
      <c r="G16" s="22">
        <v>12.5</v>
      </c>
      <c r="H16" s="22">
        <v>8.9285709999999998</v>
      </c>
      <c r="I16" s="22">
        <v>8.9285709999999998</v>
      </c>
    </row>
    <row r="17" spans="1:9" x14ac:dyDescent="0.2">
      <c r="A17" s="20" t="s">
        <v>349</v>
      </c>
      <c r="B17" s="21">
        <v>13</v>
      </c>
      <c r="C17" s="22">
        <v>61.538462000000003</v>
      </c>
      <c r="D17" s="22">
        <v>7.6923079999999997</v>
      </c>
      <c r="E17" s="22">
        <v>0</v>
      </c>
      <c r="F17" s="22">
        <v>0</v>
      </c>
      <c r="G17" s="22">
        <v>7.6923079999999997</v>
      </c>
      <c r="H17" s="22">
        <v>15.384615</v>
      </c>
      <c r="I17" s="22">
        <v>7.6923079999999997</v>
      </c>
    </row>
    <row r="18" spans="1:9" x14ac:dyDescent="0.2">
      <c r="A18" s="20" t="s">
        <v>350</v>
      </c>
      <c r="B18" s="21">
        <v>1365</v>
      </c>
      <c r="C18" s="22">
        <v>61.172161000000003</v>
      </c>
      <c r="D18" s="22">
        <v>10.32967</v>
      </c>
      <c r="E18" s="22">
        <v>4.8351649999999999</v>
      </c>
      <c r="F18" s="22">
        <v>0.43956000000000001</v>
      </c>
      <c r="G18" s="22">
        <v>8.3516480000000008</v>
      </c>
      <c r="H18" s="22">
        <v>11.282050999999999</v>
      </c>
      <c r="I18" s="22">
        <v>3.589744</v>
      </c>
    </row>
    <row r="19" spans="1:9" x14ac:dyDescent="0.2">
      <c r="A19" s="20" t="s">
        <v>351</v>
      </c>
      <c r="B19" s="21">
        <v>1026</v>
      </c>
      <c r="C19" s="22">
        <v>58.382066000000002</v>
      </c>
      <c r="D19" s="22">
        <v>9.1617929999999994</v>
      </c>
      <c r="E19" s="22">
        <v>4.9707600000000003</v>
      </c>
      <c r="F19" s="22">
        <v>0.68226100000000001</v>
      </c>
      <c r="G19" s="22">
        <v>7.2124759999999997</v>
      </c>
      <c r="H19" s="22">
        <v>10.233917999999999</v>
      </c>
      <c r="I19" s="22">
        <v>9.3567250000000008</v>
      </c>
    </row>
    <row r="20" spans="1:9" x14ac:dyDescent="0.2">
      <c r="A20" s="20" t="s">
        <v>352</v>
      </c>
      <c r="B20" s="21">
        <v>286</v>
      </c>
      <c r="C20" s="22">
        <v>58.041958000000001</v>
      </c>
      <c r="D20" s="22">
        <v>4.895105</v>
      </c>
      <c r="E20" s="22">
        <v>5.5944060000000002</v>
      </c>
      <c r="F20" s="22">
        <v>0</v>
      </c>
      <c r="G20" s="22">
        <v>9.7902100000000001</v>
      </c>
      <c r="H20" s="22">
        <v>10.489509999999999</v>
      </c>
      <c r="I20" s="22">
        <v>11.188810999999999</v>
      </c>
    </row>
    <row r="21" spans="1:9" x14ac:dyDescent="0.2">
      <c r="A21" s="20" t="s">
        <v>353</v>
      </c>
      <c r="B21" s="21">
        <v>1312</v>
      </c>
      <c r="C21" s="22">
        <v>58.307926999999999</v>
      </c>
      <c r="D21" s="22">
        <v>8.2317070000000001</v>
      </c>
      <c r="E21" s="22">
        <v>5.1067070000000001</v>
      </c>
      <c r="F21" s="22">
        <v>0.53353700000000004</v>
      </c>
      <c r="G21" s="22">
        <v>7.7743900000000004</v>
      </c>
      <c r="H21" s="22">
        <v>10.289634</v>
      </c>
      <c r="I21" s="22">
        <v>9.7560979999999997</v>
      </c>
    </row>
    <row r="22" spans="1:9" x14ac:dyDescent="0.2">
      <c r="A22" s="9" t="s">
        <v>354</v>
      </c>
      <c r="B22" s="10">
        <v>298</v>
      </c>
      <c r="C22" s="13">
        <v>58.053691000000001</v>
      </c>
      <c r="D22" s="13">
        <v>10.067114</v>
      </c>
      <c r="E22" s="13">
        <v>4.3624159999999996</v>
      </c>
      <c r="F22" s="13">
        <v>0.33556999999999998</v>
      </c>
      <c r="G22" s="13">
        <v>7.718121</v>
      </c>
      <c r="H22" s="13">
        <v>14.42953</v>
      </c>
      <c r="I22" s="13">
        <v>5.0335570000000001</v>
      </c>
    </row>
    <row r="23" spans="1:9" x14ac:dyDescent="0.2">
      <c r="A23" s="20" t="s">
        <v>344</v>
      </c>
      <c r="B23" s="21">
        <v>388</v>
      </c>
      <c r="C23" s="22">
        <v>64.432990000000004</v>
      </c>
      <c r="D23" s="22">
        <v>7.9896909999999997</v>
      </c>
      <c r="E23" s="22">
        <v>3.608247</v>
      </c>
      <c r="F23" s="22">
        <v>0.25773200000000002</v>
      </c>
      <c r="G23" s="22">
        <v>7.9896909999999997</v>
      </c>
      <c r="H23" s="22">
        <v>11.85567</v>
      </c>
      <c r="I23" s="22">
        <v>3.8659789999999998</v>
      </c>
    </row>
    <row r="24" spans="1:9" x14ac:dyDescent="0.2">
      <c r="A24" s="20" t="s">
        <v>345</v>
      </c>
      <c r="B24" s="21">
        <v>299</v>
      </c>
      <c r="C24" s="22">
        <v>59.866221000000003</v>
      </c>
      <c r="D24" s="22">
        <v>7.0234110000000003</v>
      </c>
      <c r="E24" s="22">
        <v>6.0200670000000001</v>
      </c>
      <c r="F24" s="22">
        <v>0.66889600000000005</v>
      </c>
      <c r="G24" s="22">
        <v>7.6923079999999997</v>
      </c>
      <c r="H24" s="22">
        <v>10.367893</v>
      </c>
      <c r="I24" s="22">
        <v>8.3612040000000007</v>
      </c>
    </row>
    <row r="25" spans="1:9" x14ac:dyDescent="0.2">
      <c r="A25" s="20" t="s">
        <v>346</v>
      </c>
      <c r="B25" s="21">
        <v>192</v>
      </c>
      <c r="C25" s="22">
        <v>65.104167000000004</v>
      </c>
      <c r="D25" s="22">
        <v>8.3333329999999997</v>
      </c>
      <c r="E25" s="22">
        <v>4.6875</v>
      </c>
      <c r="F25" s="22">
        <v>0</v>
      </c>
      <c r="G25" s="22">
        <v>5.7291670000000003</v>
      </c>
      <c r="H25" s="22">
        <v>6.7708329999999997</v>
      </c>
      <c r="I25" s="22">
        <v>9.375</v>
      </c>
    </row>
    <row r="26" spans="1:9" x14ac:dyDescent="0.2">
      <c r="A26" s="20" t="s">
        <v>347</v>
      </c>
      <c r="B26" s="21">
        <v>77</v>
      </c>
      <c r="C26" s="22">
        <v>61.038961</v>
      </c>
      <c r="D26" s="22">
        <v>6.493506</v>
      </c>
      <c r="E26" s="22">
        <v>5.1948049999999997</v>
      </c>
      <c r="F26" s="22">
        <v>0</v>
      </c>
      <c r="G26" s="22">
        <v>3.8961039999999998</v>
      </c>
      <c r="H26" s="22">
        <v>9.0909089999999999</v>
      </c>
      <c r="I26" s="22">
        <v>14.285714</v>
      </c>
    </row>
    <row r="27" spans="1:9" x14ac:dyDescent="0.2">
      <c r="A27" s="20" t="s">
        <v>348</v>
      </c>
      <c r="B27" s="21">
        <v>19</v>
      </c>
      <c r="C27" s="22">
        <v>68.421053000000001</v>
      </c>
      <c r="D27" s="22">
        <v>5.2631579999999998</v>
      </c>
      <c r="E27" s="22">
        <v>5.2631579999999998</v>
      </c>
      <c r="F27" s="22">
        <v>0</v>
      </c>
      <c r="G27" s="22">
        <v>5.2631579999999998</v>
      </c>
      <c r="H27" s="22">
        <v>15.789474</v>
      </c>
      <c r="I27" s="22">
        <v>0</v>
      </c>
    </row>
    <row r="28" spans="1:9" x14ac:dyDescent="0.2">
      <c r="A28" s="20" t="s">
        <v>349</v>
      </c>
      <c r="B28" s="21">
        <v>4</v>
      </c>
      <c r="C28" s="22">
        <v>50</v>
      </c>
      <c r="D28" s="22">
        <v>0</v>
      </c>
      <c r="E28" s="22">
        <v>0</v>
      </c>
      <c r="F28" s="22">
        <v>0</v>
      </c>
      <c r="G28" s="22">
        <v>0</v>
      </c>
      <c r="H28" s="22">
        <v>25</v>
      </c>
      <c r="I28" s="22">
        <v>25</v>
      </c>
    </row>
    <row r="29" spans="1:9" x14ac:dyDescent="0.2">
      <c r="A29" s="20" t="s">
        <v>350</v>
      </c>
      <c r="B29" s="21">
        <v>686</v>
      </c>
      <c r="C29" s="22">
        <v>61.661808000000001</v>
      </c>
      <c r="D29" s="22">
        <v>8.8921279999999996</v>
      </c>
      <c r="E29" s="22">
        <v>3.9358599999999999</v>
      </c>
      <c r="F29" s="22">
        <v>0.291545</v>
      </c>
      <c r="G29" s="22">
        <v>7.8717199999999998</v>
      </c>
      <c r="H29" s="22">
        <v>12.973761</v>
      </c>
      <c r="I29" s="22">
        <v>4.3731780000000002</v>
      </c>
    </row>
    <row r="30" spans="1:9" x14ac:dyDescent="0.2">
      <c r="A30" s="20" t="s">
        <v>351</v>
      </c>
      <c r="B30" s="21">
        <v>491</v>
      </c>
      <c r="C30" s="22">
        <v>61.914459999999998</v>
      </c>
      <c r="D30" s="22">
        <v>7.5356420000000002</v>
      </c>
      <c r="E30" s="22">
        <v>5.4989819999999998</v>
      </c>
      <c r="F30" s="22">
        <v>0.40733200000000003</v>
      </c>
      <c r="G30" s="22">
        <v>6.9246439999999998</v>
      </c>
      <c r="H30" s="22">
        <v>8.9613029999999991</v>
      </c>
      <c r="I30" s="22">
        <v>8.7576370000000008</v>
      </c>
    </row>
    <row r="31" spans="1:9" x14ac:dyDescent="0.2">
      <c r="A31" s="20" t="s">
        <v>352</v>
      </c>
      <c r="B31" s="21">
        <v>100</v>
      </c>
      <c r="C31" s="22">
        <v>62</v>
      </c>
      <c r="D31" s="22">
        <v>6</v>
      </c>
      <c r="E31" s="22">
        <v>5</v>
      </c>
      <c r="F31" s="22">
        <v>0</v>
      </c>
      <c r="G31" s="22">
        <v>4</v>
      </c>
      <c r="H31" s="22">
        <v>11</v>
      </c>
      <c r="I31" s="22">
        <v>12</v>
      </c>
    </row>
    <row r="32" spans="1:9" x14ac:dyDescent="0.2">
      <c r="A32" s="20" t="s">
        <v>353</v>
      </c>
      <c r="B32" s="21">
        <v>591</v>
      </c>
      <c r="C32" s="22">
        <v>61.928933999999998</v>
      </c>
      <c r="D32" s="22">
        <v>7.2758039999999999</v>
      </c>
      <c r="E32" s="22">
        <v>5.4145519999999996</v>
      </c>
      <c r="F32" s="22">
        <v>0.33840900000000002</v>
      </c>
      <c r="G32" s="22">
        <v>6.4297800000000001</v>
      </c>
      <c r="H32" s="22">
        <v>9.3062609999999992</v>
      </c>
      <c r="I32" s="22">
        <v>9.3062609999999992</v>
      </c>
    </row>
    <row r="33" spans="1:9" x14ac:dyDescent="0.2">
      <c r="A33" s="9" t="s">
        <v>355</v>
      </c>
      <c r="B33" s="10">
        <v>312</v>
      </c>
      <c r="C33" s="13">
        <v>57.051282</v>
      </c>
      <c r="D33" s="13">
        <v>14.102563999999999</v>
      </c>
      <c r="E33" s="13">
        <v>5.4487180000000004</v>
      </c>
      <c r="F33" s="13">
        <v>0.961538</v>
      </c>
      <c r="G33" s="13">
        <v>9.2948719999999998</v>
      </c>
      <c r="H33" s="13">
        <v>10.897436000000001</v>
      </c>
      <c r="I33" s="13">
        <v>2.2435900000000002</v>
      </c>
    </row>
    <row r="34" spans="1:9" x14ac:dyDescent="0.2">
      <c r="A34" s="20" t="s">
        <v>344</v>
      </c>
      <c r="B34" s="21">
        <v>367</v>
      </c>
      <c r="C34" s="22">
        <v>63.760218000000002</v>
      </c>
      <c r="D34" s="22">
        <v>9.8092640000000006</v>
      </c>
      <c r="E34" s="22">
        <v>5.9945500000000003</v>
      </c>
      <c r="F34" s="22">
        <v>0.27248</v>
      </c>
      <c r="G34" s="22">
        <v>8.446866</v>
      </c>
      <c r="H34" s="22">
        <v>8.446866</v>
      </c>
      <c r="I34" s="22">
        <v>3.269755</v>
      </c>
    </row>
    <row r="35" spans="1:9" x14ac:dyDescent="0.2">
      <c r="A35" s="20" t="s">
        <v>345</v>
      </c>
      <c r="B35" s="21">
        <v>302</v>
      </c>
      <c r="C35" s="22">
        <v>57.947020000000002</v>
      </c>
      <c r="D35" s="22">
        <v>11.258278000000001</v>
      </c>
      <c r="E35" s="22">
        <v>3.9735100000000001</v>
      </c>
      <c r="F35" s="22">
        <v>1.324503</v>
      </c>
      <c r="G35" s="22">
        <v>6.9536420000000003</v>
      </c>
      <c r="H35" s="22">
        <v>10.927152</v>
      </c>
      <c r="I35" s="22">
        <v>7.6158939999999999</v>
      </c>
    </row>
    <row r="36" spans="1:9" x14ac:dyDescent="0.2">
      <c r="A36" s="20" t="s">
        <v>346</v>
      </c>
      <c r="B36" s="21">
        <v>233</v>
      </c>
      <c r="C36" s="22">
        <v>51.502146000000003</v>
      </c>
      <c r="D36" s="22">
        <v>9.871245</v>
      </c>
      <c r="E36" s="22">
        <v>5.1502150000000002</v>
      </c>
      <c r="F36" s="22">
        <v>0.42918499999999998</v>
      </c>
      <c r="G36" s="22">
        <v>8.1545059999999996</v>
      </c>
      <c r="H36" s="22">
        <v>12.017167000000001</v>
      </c>
      <c r="I36" s="22">
        <v>12.875536</v>
      </c>
    </row>
    <row r="37" spans="1:9" x14ac:dyDescent="0.2">
      <c r="A37" s="20" t="s">
        <v>347</v>
      </c>
      <c r="B37" s="21">
        <v>140</v>
      </c>
      <c r="C37" s="22">
        <v>57.857143000000001</v>
      </c>
      <c r="D37" s="22">
        <v>3.5714290000000002</v>
      </c>
      <c r="E37" s="22">
        <v>4.2857139999999996</v>
      </c>
      <c r="F37" s="22">
        <v>0</v>
      </c>
      <c r="G37" s="22">
        <v>12.142856999999999</v>
      </c>
      <c r="H37" s="22">
        <v>11.428571</v>
      </c>
      <c r="I37" s="22">
        <v>10.714286</v>
      </c>
    </row>
    <row r="38" spans="1:9" x14ac:dyDescent="0.2">
      <c r="A38" s="20" t="s">
        <v>348</v>
      </c>
      <c r="B38" s="21">
        <v>37</v>
      </c>
      <c r="C38" s="22">
        <v>45.945945999999999</v>
      </c>
      <c r="D38" s="22">
        <v>5.405405</v>
      </c>
      <c r="E38" s="22">
        <v>13.513514000000001</v>
      </c>
      <c r="F38" s="22">
        <v>0</v>
      </c>
      <c r="G38" s="22">
        <v>16.216215999999999</v>
      </c>
      <c r="H38" s="22">
        <v>5.405405</v>
      </c>
      <c r="I38" s="22">
        <v>13.513514000000001</v>
      </c>
    </row>
    <row r="39" spans="1:9" x14ac:dyDescent="0.2">
      <c r="A39" s="20" t="s">
        <v>349</v>
      </c>
      <c r="B39" s="21">
        <v>9</v>
      </c>
      <c r="C39" s="22">
        <v>66.666667000000004</v>
      </c>
      <c r="D39" s="22">
        <v>11.111110999999999</v>
      </c>
      <c r="E39" s="22">
        <v>0</v>
      </c>
      <c r="F39" s="22">
        <v>0</v>
      </c>
      <c r="G39" s="22">
        <v>11.111110999999999</v>
      </c>
      <c r="H39" s="22">
        <v>11.111110999999999</v>
      </c>
      <c r="I39" s="22">
        <v>0</v>
      </c>
    </row>
    <row r="40" spans="1:9" x14ac:dyDescent="0.2">
      <c r="A40" s="20" t="s">
        <v>350</v>
      </c>
      <c r="B40" s="21">
        <v>679</v>
      </c>
      <c r="C40" s="22">
        <v>60.677467</v>
      </c>
      <c r="D40" s="22">
        <v>11.782031999999999</v>
      </c>
      <c r="E40" s="22">
        <v>5.743741</v>
      </c>
      <c r="F40" s="22">
        <v>0.58910200000000001</v>
      </c>
      <c r="G40" s="22">
        <v>8.8365240000000007</v>
      </c>
      <c r="H40" s="22">
        <v>9.5729009999999999</v>
      </c>
      <c r="I40" s="22">
        <v>2.7982330000000002</v>
      </c>
    </row>
    <row r="41" spans="1:9" x14ac:dyDescent="0.2">
      <c r="A41" s="20" t="s">
        <v>351</v>
      </c>
      <c r="B41" s="21">
        <v>535</v>
      </c>
      <c r="C41" s="22">
        <v>55.140186999999997</v>
      </c>
      <c r="D41" s="22">
        <v>10.654206</v>
      </c>
      <c r="E41" s="22">
        <v>4.4859809999999998</v>
      </c>
      <c r="F41" s="22">
        <v>0.93457900000000005</v>
      </c>
      <c r="G41" s="22">
        <v>7.4766360000000001</v>
      </c>
      <c r="H41" s="22">
        <v>11.401869</v>
      </c>
      <c r="I41" s="22">
        <v>9.906542</v>
      </c>
    </row>
    <row r="42" spans="1:9" x14ac:dyDescent="0.2">
      <c r="A42" s="20" t="s">
        <v>352</v>
      </c>
      <c r="B42" s="21">
        <v>186</v>
      </c>
      <c r="C42" s="22">
        <v>55.913978</v>
      </c>
      <c r="D42" s="22">
        <v>4.301075</v>
      </c>
      <c r="E42" s="22">
        <v>5.9139780000000002</v>
      </c>
      <c r="F42" s="22">
        <v>0</v>
      </c>
      <c r="G42" s="22">
        <v>12.903226</v>
      </c>
      <c r="H42" s="22">
        <v>10.215054</v>
      </c>
      <c r="I42" s="22">
        <v>10.752687999999999</v>
      </c>
    </row>
    <row r="43" spans="1:9" x14ac:dyDescent="0.2">
      <c r="A43" s="20" t="s">
        <v>353</v>
      </c>
      <c r="B43" s="21">
        <v>721</v>
      </c>
      <c r="C43" s="22">
        <v>55.339806000000003</v>
      </c>
      <c r="D43" s="22">
        <v>9.0152570000000001</v>
      </c>
      <c r="E43" s="22">
        <v>4.8543690000000002</v>
      </c>
      <c r="F43" s="22">
        <v>0.69348100000000001</v>
      </c>
      <c r="G43" s="22">
        <v>8.8765599999999996</v>
      </c>
      <c r="H43" s="22">
        <v>11.095700000000001</v>
      </c>
      <c r="I43" s="22">
        <v>10.124827</v>
      </c>
    </row>
    <row r="44" spans="1:9" x14ac:dyDescent="0.2">
      <c r="A44" s="9" t="s">
        <v>356</v>
      </c>
      <c r="B44" s="9"/>
      <c r="C44" s="9"/>
      <c r="D44" s="9"/>
      <c r="E44" s="9"/>
      <c r="F44" s="9"/>
      <c r="G44" s="9"/>
      <c r="H44" s="9"/>
      <c r="I44" s="9"/>
    </row>
    <row r="45" spans="1:9" x14ac:dyDescent="0.2">
      <c r="A45" s="20" t="s">
        <v>357</v>
      </c>
      <c r="B45" s="21">
        <v>138</v>
      </c>
      <c r="C45" s="22">
        <v>6.5217390000000002</v>
      </c>
      <c r="D45" s="22">
        <v>15.217390999999999</v>
      </c>
      <c r="E45" s="22">
        <v>11.594203</v>
      </c>
      <c r="F45" s="22">
        <v>0</v>
      </c>
      <c r="G45" s="22">
        <v>29.710145000000001</v>
      </c>
      <c r="H45" s="22">
        <v>31.159420000000001</v>
      </c>
      <c r="I45" s="22">
        <v>5.7971009999999996</v>
      </c>
    </row>
    <row r="46" spans="1:9" x14ac:dyDescent="0.2">
      <c r="A46" s="20" t="s">
        <v>328</v>
      </c>
      <c r="B46" s="21">
        <v>1747</v>
      </c>
      <c r="C46" s="22">
        <v>72.295362999999995</v>
      </c>
      <c r="D46" s="22">
        <v>8.3571840000000002</v>
      </c>
      <c r="E46" s="22">
        <v>3.2627359999999999</v>
      </c>
      <c r="F46" s="22">
        <v>0.34344599999999997</v>
      </c>
      <c r="G46" s="22">
        <v>4.2930739999999998</v>
      </c>
      <c r="H46" s="22">
        <v>6.9833999999999996</v>
      </c>
      <c r="I46" s="22">
        <v>4.4647969999999999</v>
      </c>
    </row>
    <row r="47" spans="1:9" x14ac:dyDescent="0.2">
      <c r="A47" s="20" t="s">
        <v>329</v>
      </c>
      <c r="B47" s="21">
        <v>191</v>
      </c>
      <c r="C47" s="22">
        <v>26.701571000000001</v>
      </c>
      <c r="D47" s="22">
        <v>10.994764</v>
      </c>
      <c r="E47" s="22">
        <v>7.3298430000000003</v>
      </c>
      <c r="F47" s="22">
        <v>1.570681</v>
      </c>
      <c r="G47" s="22">
        <v>17.277487000000001</v>
      </c>
      <c r="H47" s="22">
        <v>22.513089000000001</v>
      </c>
      <c r="I47" s="22">
        <v>13.612565</v>
      </c>
    </row>
    <row r="48" spans="1:9" x14ac:dyDescent="0.2">
      <c r="A48" s="20" t="s">
        <v>330</v>
      </c>
      <c r="B48" s="21">
        <v>544</v>
      </c>
      <c r="C48" s="22">
        <v>46.323529000000001</v>
      </c>
      <c r="D48" s="22">
        <v>10.661765000000001</v>
      </c>
      <c r="E48" s="22">
        <v>8.2720590000000005</v>
      </c>
      <c r="F48" s="22">
        <v>0.55147100000000004</v>
      </c>
      <c r="G48" s="22">
        <v>11.213234999999999</v>
      </c>
      <c r="H48" s="22">
        <v>13.235294</v>
      </c>
      <c r="I48" s="22">
        <v>9.7426469999999998</v>
      </c>
    </row>
    <row r="49" spans="1:9" x14ac:dyDescent="0.2">
      <c r="A49" s="20" t="s">
        <v>358</v>
      </c>
      <c r="B49" s="21">
        <v>57</v>
      </c>
      <c r="C49" s="22">
        <v>43.859648999999997</v>
      </c>
      <c r="D49" s="22">
        <v>5.2631579999999998</v>
      </c>
      <c r="E49" s="22">
        <v>1.754386</v>
      </c>
      <c r="F49" s="22">
        <v>1.754386</v>
      </c>
      <c r="G49" s="22">
        <v>10.526316</v>
      </c>
      <c r="H49" s="22">
        <v>15.789474</v>
      </c>
      <c r="I49" s="22">
        <v>21.052631999999999</v>
      </c>
    </row>
    <row r="50" spans="1:9" x14ac:dyDescent="0.2">
      <c r="A50" s="9" t="s">
        <v>359</v>
      </c>
      <c r="B50" s="10">
        <v>89</v>
      </c>
      <c r="C50" s="13">
        <v>3.370787</v>
      </c>
      <c r="D50" s="13">
        <v>12.359551</v>
      </c>
      <c r="E50" s="13">
        <v>10.112360000000001</v>
      </c>
      <c r="F50" s="13">
        <v>0</v>
      </c>
      <c r="G50" s="13">
        <v>31.460674000000001</v>
      </c>
      <c r="H50" s="13">
        <v>34.831460999999997</v>
      </c>
      <c r="I50" s="13">
        <v>7.8651689999999999</v>
      </c>
    </row>
    <row r="51" spans="1:9" x14ac:dyDescent="0.2">
      <c r="A51" s="20" t="s">
        <v>331</v>
      </c>
      <c r="B51" s="21">
        <v>977</v>
      </c>
      <c r="C51" s="22">
        <v>73.183214000000007</v>
      </c>
      <c r="D51" s="22">
        <v>7.4718530000000003</v>
      </c>
      <c r="E51" s="22">
        <v>2.96827</v>
      </c>
      <c r="F51" s="22">
        <v>0.307062</v>
      </c>
      <c r="G51" s="22">
        <v>3.8894579999999999</v>
      </c>
      <c r="H51" s="22">
        <v>6.9600819999999999</v>
      </c>
      <c r="I51" s="22">
        <v>5.2200610000000003</v>
      </c>
    </row>
    <row r="52" spans="1:9" x14ac:dyDescent="0.2">
      <c r="A52" s="20" t="s">
        <v>332</v>
      </c>
      <c r="B52" s="21">
        <v>73</v>
      </c>
      <c r="C52" s="22">
        <v>16.438355999999999</v>
      </c>
      <c r="D52" s="22">
        <v>9.5890409999999999</v>
      </c>
      <c r="E52" s="22">
        <v>9.5890409999999999</v>
      </c>
      <c r="F52" s="22">
        <v>1.3698630000000001</v>
      </c>
      <c r="G52" s="22">
        <v>15.068493</v>
      </c>
      <c r="H52" s="22">
        <v>34.246575</v>
      </c>
      <c r="I52" s="22">
        <v>13.69863</v>
      </c>
    </row>
    <row r="53" spans="1:9" x14ac:dyDescent="0.2">
      <c r="A53" s="20" t="s">
        <v>333</v>
      </c>
      <c r="B53" s="21">
        <v>108</v>
      </c>
      <c r="C53" s="22">
        <v>41.666666999999997</v>
      </c>
      <c r="D53" s="22">
        <v>11.111110999999999</v>
      </c>
      <c r="E53" s="22">
        <v>12.037037</v>
      </c>
      <c r="F53" s="22">
        <v>0</v>
      </c>
      <c r="G53" s="22">
        <v>11.111110999999999</v>
      </c>
      <c r="H53" s="22">
        <v>14.814814999999999</v>
      </c>
      <c r="I53" s="22">
        <v>9.2592590000000001</v>
      </c>
    </row>
    <row r="54" spans="1:9" x14ac:dyDescent="0.2">
      <c r="A54" s="20" t="s">
        <v>358</v>
      </c>
      <c r="B54" s="21">
        <v>30</v>
      </c>
      <c r="C54" s="22">
        <v>46.666666999999997</v>
      </c>
      <c r="D54" s="22">
        <v>3.3333330000000001</v>
      </c>
      <c r="E54" s="22">
        <v>3.3333330000000001</v>
      </c>
      <c r="F54" s="22">
        <v>0</v>
      </c>
      <c r="G54" s="22">
        <v>10</v>
      </c>
      <c r="H54" s="22">
        <v>13.333333</v>
      </c>
      <c r="I54" s="22">
        <v>23.333333</v>
      </c>
    </row>
    <row r="55" spans="1:9" x14ac:dyDescent="0.2">
      <c r="A55" s="9" t="s">
        <v>360</v>
      </c>
      <c r="B55" s="10">
        <v>49</v>
      </c>
      <c r="C55" s="13">
        <v>12.244897999999999</v>
      </c>
      <c r="D55" s="13">
        <v>20.408162999999998</v>
      </c>
      <c r="E55" s="13">
        <v>14.285714</v>
      </c>
      <c r="F55" s="13">
        <v>0</v>
      </c>
      <c r="G55" s="13">
        <v>26.530612000000001</v>
      </c>
      <c r="H55" s="13">
        <v>24.489795999999998</v>
      </c>
      <c r="I55" s="13">
        <v>2.040816</v>
      </c>
    </row>
    <row r="56" spans="1:9" x14ac:dyDescent="0.2">
      <c r="A56" s="20" t="s">
        <v>331</v>
      </c>
      <c r="B56" s="21">
        <v>770</v>
      </c>
      <c r="C56" s="22">
        <v>71.168830999999997</v>
      </c>
      <c r="D56" s="22">
        <v>9.4805189999999993</v>
      </c>
      <c r="E56" s="22">
        <v>3.6363639999999999</v>
      </c>
      <c r="F56" s="22">
        <v>0.38961000000000001</v>
      </c>
      <c r="G56" s="22">
        <v>4.8051950000000003</v>
      </c>
      <c r="H56" s="22">
        <v>7.0129869999999999</v>
      </c>
      <c r="I56" s="22">
        <v>3.506494</v>
      </c>
    </row>
    <row r="57" spans="1:9" x14ac:dyDescent="0.2">
      <c r="A57" s="20" t="s">
        <v>332</v>
      </c>
      <c r="B57" s="21">
        <v>118</v>
      </c>
      <c r="C57" s="22">
        <v>33.050846999999997</v>
      </c>
      <c r="D57" s="22">
        <v>11.864407</v>
      </c>
      <c r="E57" s="22">
        <v>5.9322030000000003</v>
      </c>
      <c r="F57" s="22">
        <v>1.6949149999999999</v>
      </c>
      <c r="G57" s="22">
        <v>18.644068000000001</v>
      </c>
      <c r="H57" s="22">
        <v>15.254237</v>
      </c>
      <c r="I57" s="22">
        <v>13.559322</v>
      </c>
    </row>
    <row r="58" spans="1:9" x14ac:dyDescent="0.2">
      <c r="A58" s="20" t="s">
        <v>333</v>
      </c>
      <c r="B58" s="21">
        <v>436</v>
      </c>
      <c r="C58" s="22">
        <v>47.477063999999999</v>
      </c>
      <c r="D58" s="22">
        <v>10.550459</v>
      </c>
      <c r="E58" s="22">
        <v>7.3394500000000003</v>
      </c>
      <c r="F58" s="22">
        <v>0.68807300000000005</v>
      </c>
      <c r="G58" s="22">
        <v>11.238531999999999</v>
      </c>
      <c r="H58" s="22">
        <v>12.844037</v>
      </c>
      <c r="I58" s="22">
        <v>9.8623849999999997</v>
      </c>
    </row>
    <row r="59" spans="1:9" x14ac:dyDescent="0.2">
      <c r="A59" s="20" t="s">
        <v>358</v>
      </c>
      <c r="B59" s="21">
        <v>27</v>
      </c>
      <c r="C59" s="22">
        <v>40.740741</v>
      </c>
      <c r="D59" s="22">
        <v>7.4074070000000001</v>
      </c>
      <c r="E59" s="22">
        <v>0</v>
      </c>
      <c r="F59" s="22">
        <v>3.7037040000000001</v>
      </c>
      <c r="G59" s="22">
        <v>11.111110999999999</v>
      </c>
      <c r="H59" s="22">
        <v>18.518519000000001</v>
      </c>
      <c r="I59" s="22">
        <v>18.518519000000001</v>
      </c>
    </row>
    <row r="60" spans="1:9" x14ac:dyDescent="0.2">
      <c r="A60" s="9" t="s">
        <v>361</v>
      </c>
      <c r="B60" s="9"/>
      <c r="C60" s="9"/>
      <c r="D60" s="9"/>
      <c r="E60" s="9"/>
      <c r="F60" s="9"/>
      <c r="G60" s="9"/>
      <c r="H60" s="9"/>
      <c r="I60" s="9"/>
    </row>
    <row r="61" spans="1:9" x14ac:dyDescent="0.2">
      <c r="A61" s="20" t="s">
        <v>362</v>
      </c>
      <c r="B61" s="21">
        <v>360</v>
      </c>
      <c r="C61" s="22">
        <v>80.277777999999998</v>
      </c>
      <c r="D61" s="22">
        <v>0.83333299999999999</v>
      </c>
      <c r="E61" s="22">
        <v>1.6666669999999999</v>
      </c>
      <c r="F61" s="22">
        <v>0</v>
      </c>
      <c r="G61" s="22">
        <v>4.4444439999999998</v>
      </c>
      <c r="H61" s="22">
        <v>6.9444439999999998</v>
      </c>
      <c r="I61" s="22">
        <v>5.8333329999999997</v>
      </c>
    </row>
    <row r="62" spans="1:9" x14ac:dyDescent="0.2">
      <c r="A62" s="20" t="s">
        <v>363</v>
      </c>
      <c r="B62" s="21">
        <v>1326</v>
      </c>
      <c r="C62" s="22">
        <v>53.996983</v>
      </c>
      <c r="D62" s="22">
        <v>13.273002</v>
      </c>
      <c r="E62" s="22">
        <v>6.636501</v>
      </c>
      <c r="F62" s="22">
        <v>0.67873300000000003</v>
      </c>
      <c r="G62" s="22">
        <v>7.767722</v>
      </c>
      <c r="H62" s="22">
        <v>10.935143</v>
      </c>
      <c r="I62" s="22">
        <v>6.7119160000000004</v>
      </c>
    </row>
    <row r="63" spans="1:9" x14ac:dyDescent="0.2">
      <c r="A63" s="20" t="s">
        <v>364</v>
      </c>
      <c r="B63" s="21">
        <v>649</v>
      </c>
      <c r="C63" s="22">
        <v>80.123266999999998</v>
      </c>
      <c r="D63" s="22">
        <v>4.160247</v>
      </c>
      <c r="E63" s="22">
        <v>1.540832</v>
      </c>
      <c r="F63" s="22">
        <v>0.154083</v>
      </c>
      <c r="G63" s="22">
        <v>3.8520799999999999</v>
      </c>
      <c r="H63" s="22">
        <v>6.471495</v>
      </c>
      <c r="I63" s="22">
        <v>3.697997</v>
      </c>
    </row>
    <row r="64" spans="1:9" x14ac:dyDescent="0.2">
      <c r="A64" s="20" t="s">
        <v>365</v>
      </c>
      <c r="B64" s="21">
        <v>277</v>
      </c>
      <c r="C64" s="22">
        <v>16.967509</v>
      </c>
      <c r="D64" s="22">
        <v>14.440433000000001</v>
      </c>
      <c r="E64" s="22">
        <v>10.108302999999999</v>
      </c>
      <c r="F64" s="22">
        <v>0.72202200000000005</v>
      </c>
      <c r="G64" s="22">
        <v>22.743682</v>
      </c>
      <c r="H64" s="22">
        <v>23.826715</v>
      </c>
      <c r="I64" s="22">
        <v>11.191336</v>
      </c>
    </row>
    <row r="65" spans="1:9" x14ac:dyDescent="0.2">
      <c r="A65" s="20" t="s">
        <v>366</v>
      </c>
      <c r="B65" s="21">
        <v>65</v>
      </c>
      <c r="C65" s="22">
        <v>43.076923000000001</v>
      </c>
      <c r="D65" s="22">
        <v>4.6153849999999998</v>
      </c>
      <c r="E65" s="22">
        <v>1.538462</v>
      </c>
      <c r="F65" s="22">
        <v>1.538462</v>
      </c>
      <c r="G65" s="22">
        <v>13.846154</v>
      </c>
      <c r="H65" s="22">
        <v>16.923076999999999</v>
      </c>
      <c r="I65" s="22">
        <v>18.461538000000001</v>
      </c>
    </row>
    <row r="66" spans="1:9" x14ac:dyDescent="0.2">
      <c r="A66" s="9" t="s">
        <v>367</v>
      </c>
      <c r="B66" s="9"/>
      <c r="C66" s="9"/>
      <c r="D66" s="9"/>
      <c r="E66" s="9"/>
      <c r="F66" s="9"/>
      <c r="G66" s="9"/>
      <c r="H66" s="9"/>
      <c r="I66" s="9"/>
    </row>
    <row r="67" spans="1:9" x14ac:dyDescent="0.2">
      <c r="A67" s="20" t="s">
        <v>368</v>
      </c>
      <c r="B67" s="21">
        <v>537</v>
      </c>
      <c r="C67" s="22">
        <v>18.063314999999999</v>
      </c>
      <c r="D67" s="22">
        <v>16.759777</v>
      </c>
      <c r="E67" s="22">
        <v>11.359404</v>
      </c>
      <c r="F67" s="22">
        <v>1.117318</v>
      </c>
      <c r="G67" s="22">
        <v>19.739291999999999</v>
      </c>
      <c r="H67" s="22">
        <v>21.229050000000001</v>
      </c>
      <c r="I67" s="22">
        <v>11.731844000000001</v>
      </c>
    </row>
    <row r="68" spans="1:9" x14ac:dyDescent="0.2">
      <c r="A68" s="20" t="s">
        <v>180</v>
      </c>
      <c r="B68" s="21">
        <v>1667</v>
      </c>
      <c r="C68" s="22">
        <v>72.345530999999994</v>
      </c>
      <c r="D68" s="22">
        <v>8.6382720000000006</v>
      </c>
      <c r="E68" s="22">
        <v>3.1193759999999999</v>
      </c>
      <c r="F68" s="22">
        <v>0.35992800000000003</v>
      </c>
      <c r="G68" s="22">
        <v>3.9592079999999998</v>
      </c>
      <c r="H68" s="22">
        <v>7.0785840000000002</v>
      </c>
      <c r="I68" s="22">
        <v>4.4991000000000003</v>
      </c>
    </row>
    <row r="69" spans="1:9" x14ac:dyDescent="0.2">
      <c r="A69" s="20" t="s">
        <v>369</v>
      </c>
      <c r="B69" s="21">
        <v>99</v>
      </c>
      <c r="C69" s="22">
        <v>50.505051000000002</v>
      </c>
      <c r="D69" s="22">
        <v>9.0909089999999999</v>
      </c>
      <c r="E69" s="22">
        <v>11.111110999999999</v>
      </c>
      <c r="F69" s="22">
        <v>1.0101009999999999</v>
      </c>
      <c r="G69" s="22">
        <v>9.0909089999999999</v>
      </c>
      <c r="H69" s="22">
        <v>15.151515</v>
      </c>
      <c r="I69" s="22">
        <v>4.0404039999999997</v>
      </c>
    </row>
    <row r="70" spans="1:9" x14ac:dyDescent="0.2">
      <c r="A70" s="20" t="s">
        <v>370</v>
      </c>
      <c r="B70" s="21">
        <v>819</v>
      </c>
      <c r="C70" s="22">
        <v>81.807081999999994</v>
      </c>
      <c r="D70" s="22">
        <v>2.3199019999999999</v>
      </c>
      <c r="E70" s="22">
        <v>1.221001</v>
      </c>
      <c r="F70" s="22">
        <v>0</v>
      </c>
      <c r="G70" s="22">
        <v>3.9072040000000001</v>
      </c>
      <c r="H70" s="22">
        <v>6.4713060000000002</v>
      </c>
      <c r="I70" s="22">
        <v>4.273504</v>
      </c>
    </row>
    <row r="71" spans="1:9" x14ac:dyDescent="0.2">
      <c r="A71" s="20" t="s">
        <v>371</v>
      </c>
      <c r="B71" s="21">
        <v>87</v>
      </c>
      <c r="C71" s="22">
        <v>41.379309999999997</v>
      </c>
      <c r="D71" s="22">
        <v>3.4482759999999999</v>
      </c>
      <c r="E71" s="22">
        <v>8.0459770000000006</v>
      </c>
      <c r="F71" s="22">
        <v>0</v>
      </c>
      <c r="G71" s="22">
        <v>16.091954000000001</v>
      </c>
      <c r="H71" s="22">
        <v>21.839079999999999</v>
      </c>
      <c r="I71" s="22">
        <v>9.1954019999999996</v>
      </c>
    </row>
    <row r="72" spans="1:9" x14ac:dyDescent="0.2">
      <c r="A72" s="20" t="s">
        <v>366</v>
      </c>
      <c r="B72" s="21">
        <v>55</v>
      </c>
      <c r="C72" s="22">
        <v>52.727272999999997</v>
      </c>
      <c r="D72" s="22">
        <v>5.4545450000000004</v>
      </c>
      <c r="E72" s="22">
        <v>1.818182</v>
      </c>
      <c r="F72" s="22">
        <v>1.818182</v>
      </c>
      <c r="G72" s="22">
        <v>7.2727269999999997</v>
      </c>
      <c r="H72" s="22">
        <v>12.727273</v>
      </c>
      <c r="I72" s="22">
        <v>18.181818</v>
      </c>
    </row>
    <row r="73" spans="1:9" x14ac:dyDescent="0.2">
      <c r="A73" s="9" t="s">
        <v>372</v>
      </c>
      <c r="B73" s="9"/>
      <c r="C73" s="9"/>
      <c r="D73" s="9"/>
      <c r="E73" s="9"/>
      <c r="F73" s="9"/>
      <c r="G73" s="9"/>
      <c r="H73" s="9"/>
      <c r="I73" s="9"/>
    </row>
    <row r="74" spans="1:9" x14ac:dyDescent="0.2">
      <c r="A74" s="20" t="s">
        <v>373</v>
      </c>
      <c r="B74" s="21">
        <v>537</v>
      </c>
      <c r="C74" s="22">
        <v>18.063314999999999</v>
      </c>
      <c r="D74" s="22">
        <v>16.759777</v>
      </c>
      <c r="E74" s="22">
        <v>11.359404</v>
      </c>
      <c r="F74" s="22">
        <v>1.117318</v>
      </c>
      <c r="G74" s="22">
        <v>19.739291999999999</v>
      </c>
      <c r="H74" s="22">
        <v>21.229050000000001</v>
      </c>
      <c r="I74" s="22">
        <v>11.731844000000001</v>
      </c>
    </row>
    <row r="75" spans="1:9" x14ac:dyDescent="0.2">
      <c r="A75" s="20" t="s">
        <v>374</v>
      </c>
      <c r="B75" s="21">
        <v>1329</v>
      </c>
      <c r="C75" s="22">
        <v>65.763732000000005</v>
      </c>
      <c r="D75" s="22">
        <v>10.007524</v>
      </c>
      <c r="E75" s="22">
        <v>3.9879609999999999</v>
      </c>
      <c r="F75" s="22">
        <v>0.37622299999999997</v>
      </c>
      <c r="G75" s="22">
        <v>5.4928520000000001</v>
      </c>
      <c r="H75" s="22">
        <v>8.8036119999999993</v>
      </c>
      <c r="I75" s="22">
        <v>5.5680959999999997</v>
      </c>
    </row>
    <row r="76" spans="1:9" x14ac:dyDescent="0.2">
      <c r="A76" s="20" t="s">
        <v>375</v>
      </c>
      <c r="B76" s="21">
        <v>406</v>
      </c>
      <c r="C76" s="22">
        <v>78.817734000000002</v>
      </c>
      <c r="D76" s="22">
        <v>4.9261080000000002</v>
      </c>
      <c r="E76" s="22">
        <v>2.4630540000000001</v>
      </c>
      <c r="F76" s="22">
        <v>0</v>
      </c>
      <c r="G76" s="22">
        <v>3.940887</v>
      </c>
      <c r="H76" s="22">
        <v>7.1428570000000002</v>
      </c>
      <c r="I76" s="22">
        <v>2.7093600000000002</v>
      </c>
    </row>
    <row r="77" spans="1:9" x14ac:dyDescent="0.2">
      <c r="A77" s="20" t="s">
        <v>376</v>
      </c>
      <c r="B77" s="21">
        <v>152</v>
      </c>
      <c r="C77" s="22">
        <v>81.578946999999999</v>
      </c>
      <c r="D77" s="22">
        <v>1.3157890000000001</v>
      </c>
      <c r="E77" s="22">
        <v>2.6315789999999999</v>
      </c>
      <c r="F77" s="22">
        <v>0</v>
      </c>
      <c r="G77" s="22">
        <v>3.2894739999999998</v>
      </c>
      <c r="H77" s="22">
        <v>5.2631579999999998</v>
      </c>
      <c r="I77" s="22">
        <v>5.9210529999999997</v>
      </c>
    </row>
    <row r="78" spans="1:9" x14ac:dyDescent="0.2">
      <c r="A78" s="20" t="s">
        <v>377</v>
      </c>
      <c r="B78" s="21">
        <v>88</v>
      </c>
      <c r="C78" s="22">
        <v>75</v>
      </c>
      <c r="D78" s="22">
        <v>0</v>
      </c>
      <c r="E78" s="22">
        <v>4.5454549999999996</v>
      </c>
      <c r="F78" s="22">
        <v>1.1363639999999999</v>
      </c>
      <c r="G78" s="22">
        <v>5.6818179999999998</v>
      </c>
      <c r="H78" s="22">
        <v>5.6818179999999998</v>
      </c>
      <c r="I78" s="22">
        <v>7.9545450000000004</v>
      </c>
    </row>
    <row r="79" spans="1:9" x14ac:dyDescent="0.2">
      <c r="A79" s="20" t="s">
        <v>378</v>
      </c>
      <c r="B79" s="21">
        <v>84</v>
      </c>
      <c r="C79" s="22">
        <v>88.095237999999995</v>
      </c>
      <c r="D79" s="22">
        <v>0</v>
      </c>
      <c r="E79" s="22">
        <v>1.1904760000000001</v>
      </c>
      <c r="F79" s="22">
        <v>0</v>
      </c>
      <c r="G79" s="22">
        <v>2.3809520000000002</v>
      </c>
      <c r="H79" s="22">
        <v>5.9523809999999999</v>
      </c>
      <c r="I79" s="22">
        <v>2.3809520000000002</v>
      </c>
    </row>
    <row r="80" spans="1:9" x14ac:dyDescent="0.2">
      <c r="A80" s="20" t="s">
        <v>366</v>
      </c>
      <c r="B80" s="21">
        <v>81</v>
      </c>
      <c r="C80" s="22">
        <v>55.555556000000003</v>
      </c>
      <c r="D80" s="22">
        <v>4.9382720000000004</v>
      </c>
      <c r="E80" s="22">
        <v>0</v>
      </c>
      <c r="F80" s="22">
        <v>1.2345680000000001</v>
      </c>
      <c r="G80" s="22">
        <v>11.111110999999999</v>
      </c>
      <c r="H80" s="22">
        <v>13.580247</v>
      </c>
      <c r="I80" s="22">
        <v>13.580247</v>
      </c>
    </row>
    <row r="81" spans="1:9" x14ac:dyDescent="0.2">
      <c r="A81" s="9" t="s">
        <v>379</v>
      </c>
      <c r="B81" s="9"/>
      <c r="C81" s="9"/>
      <c r="D81" s="9"/>
      <c r="E81" s="9"/>
      <c r="F81" s="9"/>
      <c r="G81" s="9"/>
      <c r="H81" s="9"/>
      <c r="I81" s="9"/>
    </row>
    <row r="82" spans="1:9" x14ac:dyDescent="0.2">
      <c r="A82" s="20" t="s">
        <v>380</v>
      </c>
      <c r="B82" s="21">
        <v>788</v>
      </c>
      <c r="C82" s="22">
        <v>60.279187999999998</v>
      </c>
      <c r="D82" s="22">
        <v>10.279188</v>
      </c>
      <c r="E82" s="22">
        <v>3.9340099999999998</v>
      </c>
      <c r="F82" s="22">
        <v>0.88832500000000003</v>
      </c>
      <c r="G82" s="22">
        <v>8.6294419999999992</v>
      </c>
      <c r="H82" s="22">
        <v>10.659898</v>
      </c>
      <c r="I82" s="22">
        <v>5.329949</v>
      </c>
    </row>
    <row r="83" spans="1:9" x14ac:dyDescent="0.2">
      <c r="A83" s="20" t="s">
        <v>381</v>
      </c>
      <c r="B83" s="21">
        <v>1824</v>
      </c>
      <c r="C83" s="22">
        <v>59.703946999999999</v>
      </c>
      <c r="D83" s="22">
        <v>9.0460530000000006</v>
      </c>
      <c r="E83" s="22">
        <v>5.5921050000000001</v>
      </c>
      <c r="F83" s="22">
        <v>0.27412300000000001</v>
      </c>
      <c r="G83" s="22">
        <v>7.839912</v>
      </c>
      <c r="H83" s="22">
        <v>10.800439000000001</v>
      </c>
      <c r="I83" s="22">
        <v>6.7434209999999997</v>
      </c>
    </row>
    <row r="84" spans="1:9" x14ac:dyDescent="0.2">
      <c r="A84" s="20" t="s">
        <v>366</v>
      </c>
      <c r="B84" s="21">
        <v>65</v>
      </c>
      <c r="C84" s="22">
        <v>55.384614999999997</v>
      </c>
      <c r="D84" s="22">
        <v>4.6153849999999998</v>
      </c>
      <c r="E84" s="22">
        <v>0</v>
      </c>
      <c r="F84" s="22">
        <v>1.538462</v>
      </c>
      <c r="G84" s="22">
        <v>7.6923079999999997</v>
      </c>
      <c r="H84" s="22">
        <v>12.307691999999999</v>
      </c>
      <c r="I84" s="22">
        <v>18.461538000000001</v>
      </c>
    </row>
    <row r="85" spans="1:9" x14ac:dyDescent="0.2">
      <c r="A85" s="9" t="s">
        <v>382</v>
      </c>
      <c r="B85" s="9"/>
      <c r="C85" s="9"/>
      <c r="D85" s="9"/>
      <c r="E85" s="9"/>
      <c r="F85" s="9"/>
      <c r="G85" s="9"/>
      <c r="H85" s="9"/>
      <c r="I85" s="9"/>
    </row>
    <row r="86" spans="1:9" x14ac:dyDescent="0.2">
      <c r="A86" s="20" t="s">
        <v>383</v>
      </c>
      <c r="B86" s="21">
        <v>393</v>
      </c>
      <c r="C86" s="22">
        <v>58.778626000000003</v>
      </c>
      <c r="D86" s="22">
        <v>10.178117</v>
      </c>
      <c r="E86" s="22">
        <v>3.562341</v>
      </c>
      <c r="F86" s="22">
        <v>0.50890599999999997</v>
      </c>
      <c r="G86" s="22">
        <v>10.43257</v>
      </c>
      <c r="H86" s="22">
        <v>10.178117</v>
      </c>
      <c r="I86" s="22">
        <v>6.3613229999999996</v>
      </c>
    </row>
    <row r="87" spans="1:9" x14ac:dyDescent="0.2">
      <c r="A87" s="20" t="s">
        <v>181</v>
      </c>
      <c r="B87" s="21">
        <v>1944</v>
      </c>
      <c r="C87" s="22">
        <v>61.625514000000003</v>
      </c>
      <c r="D87" s="22">
        <v>9.1563789999999994</v>
      </c>
      <c r="E87" s="22">
        <v>5.4526750000000002</v>
      </c>
      <c r="F87" s="22">
        <v>0.41152300000000003</v>
      </c>
      <c r="G87" s="22">
        <v>7.4588479999999997</v>
      </c>
      <c r="H87" s="22">
        <v>10.236625999999999</v>
      </c>
      <c r="I87" s="22">
        <v>5.658436</v>
      </c>
    </row>
    <row r="88" spans="1:9" x14ac:dyDescent="0.2">
      <c r="A88" s="20" t="s">
        <v>182</v>
      </c>
      <c r="B88" s="21">
        <v>38</v>
      </c>
      <c r="C88" s="22">
        <v>57.894736999999999</v>
      </c>
      <c r="D88" s="22">
        <v>21.052631999999999</v>
      </c>
      <c r="E88" s="22">
        <v>2.6315789999999999</v>
      </c>
      <c r="F88" s="22">
        <v>0</v>
      </c>
      <c r="G88" s="22">
        <v>2.6315789999999999</v>
      </c>
      <c r="H88" s="22">
        <v>13.157895</v>
      </c>
      <c r="I88" s="22">
        <v>2.6315789999999999</v>
      </c>
    </row>
    <row r="89" spans="1:9" x14ac:dyDescent="0.2">
      <c r="A89" s="20" t="s">
        <v>384</v>
      </c>
      <c r="B89" s="21">
        <v>36</v>
      </c>
      <c r="C89" s="22">
        <v>58.333333000000003</v>
      </c>
      <c r="D89" s="22">
        <v>5.5555560000000002</v>
      </c>
      <c r="E89" s="22">
        <v>2.7777780000000001</v>
      </c>
      <c r="F89" s="22">
        <v>0</v>
      </c>
      <c r="G89" s="22">
        <v>11.111110999999999</v>
      </c>
      <c r="H89" s="22">
        <v>16.666667</v>
      </c>
      <c r="I89" s="22">
        <v>5.5555560000000002</v>
      </c>
    </row>
    <row r="90" spans="1:9" x14ac:dyDescent="0.2">
      <c r="A90" s="20" t="s">
        <v>183</v>
      </c>
      <c r="B90" s="21">
        <v>53</v>
      </c>
      <c r="C90" s="22">
        <v>66.037735999999995</v>
      </c>
      <c r="D90" s="22">
        <v>11.320755</v>
      </c>
      <c r="E90" s="22">
        <v>3.7735850000000002</v>
      </c>
      <c r="F90" s="22">
        <v>0</v>
      </c>
      <c r="G90" s="22">
        <v>7.5471700000000004</v>
      </c>
      <c r="H90" s="22">
        <v>7.5471700000000004</v>
      </c>
      <c r="I90" s="22">
        <v>3.7735850000000002</v>
      </c>
    </row>
    <row r="91" spans="1:9" x14ac:dyDescent="0.2">
      <c r="A91" s="20" t="s">
        <v>385</v>
      </c>
      <c r="B91" s="21">
        <v>22</v>
      </c>
      <c r="C91" s="22">
        <v>54.545454999999997</v>
      </c>
      <c r="D91" s="22">
        <v>9.0909089999999999</v>
      </c>
      <c r="E91" s="22">
        <v>0</v>
      </c>
      <c r="F91" s="22">
        <v>0</v>
      </c>
      <c r="G91" s="22">
        <v>9.0909089999999999</v>
      </c>
      <c r="H91" s="22">
        <v>18.181818</v>
      </c>
      <c r="I91" s="22">
        <v>9.0909089999999999</v>
      </c>
    </row>
    <row r="92" spans="1:9" x14ac:dyDescent="0.2">
      <c r="A92" s="20" t="s">
        <v>386</v>
      </c>
      <c r="B92" s="21">
        <v>32</v>
      </c>
      <c r="C92" s="22">
        <v>9.375</v>
      </c>
      <c r="D92" s="22">
        <v>3.125</v>
      </c>
      <c r="E92" s="22">
        <v>3.125</v>
      </c>
      <c r="F92" s="22">
        <v>0</v>
      </c>
      <c r="G92" s="22">
        <v>28.125</v>
      </c>
      <c r="H92" s="22">
        <v>25</v>
      </c>
      <c r="I92" s="22">
        <v>31.25</v>
      </c>
    </row>
    <row r="93" spans="1:9" x14ac:dyDescent="0.2">
      <c r="A93" s="20" t="s">
        <v>387</v>
      </c>
      <c r="B93" s="21">
        <v>9</v>
      </c>
      <c r="C93" s="22">
        <v>88.888889000000006</v>
      </c>
      <c r="D93" s="22">
        <v>0</v>
      </c>
      <c r="E93" s="22">
        <v>0</v>
      </c>
      <c r="F93" s="22">
        <v>0</v>
      </c>
      <c r="G93" s="22">
        <v>11.111110999999999</v>
      </c>
      <c r="H93" s="22">
        <v>0</v>
      </c>
      <c r="I93" s="22">
        <v>0</v>
      </c>
    </row>
    <row r="94" spans="1:9" x14ac:dyDescent="0.2">
      <c r="A94" s="20" t="s">
        <v>366</v>
      </c>
      <c r="B94" s="21">
        <v>150</v>
      </c>
      <c r="C94" s="22">
        <v>46.666666999999997</v>
      </c>
      <c r="D94" s="22">
        <v>8</v>
      </c>
      <c r="E94" s="22">
        <v>5.3333329999999997</v>
      </c>
      <c r="F94" s="22">
        <v>2</v>
      </c>
      <c r="G94" s="22">
        <v>6</v>
      </c>
      <c r="H94" s="22">
        <v>15.333333</v>
      </c>
      <c r="I94" s="22">
        <v>16.666667</v>
      </c>
    </row>
    <row r="95" spans="1:9" x14ac:dyDescent="0.2">
      <c r="A95" s="9" t="s">
        <v>388</v>
      </c>
      <c r="B95" s="9"/>
      <c r="C95" s="9"/>
      <c r="D95" s="9"/>
      <c r="E95" s="9"/>
      <c r="F95" s="9"/>
      <c r="G95" s="9"/>
      <c r="H95" s="9"/>
      <c r="I95" s="9"/>
    </row>
    <row r="96" spans="1:9" x14ac:dyDescent="0.2">
      <c r="A96" s="20" t="s">
        <v>184</v>
      </c>
      <c r="B96" s="21">
        <v>54</v>
      </c>
      <c r="C96" s="22">
        <v>33.333333000000003</v>
      </c>
      <c r="D96" s="22">
        <v>12.962963</v>
      </c>
      <c r="E96" s="22">
        <v>1.8518520000000001</v>
      </c>
      <c r="F96" s="22">
        <v>0</v>
      </c>
      <c r="G96" s="22">
        <v>7.4074070000000001</v>
      </c>
      <c r="H96" s="22">
        <v>20.370370000000001</v>
      </c>
      <c r="I96" s="22">
        <v>24.074074</v>
      </c>
    </row>
    <row r="97" spans="1:9" x14ac:dyDescent="0.2">
      <c r="A97" s="20" t="s">
        <v>185</v>
      </c>
      <c r="B97" s="21">
        <v>196</v>
      </c>
      <c r="C97" s="22">
        <v>37.755102000000001</v>
      </c>
      <c r="D97" s="22">
        <v>11.734693999999999</v>
      </c>
      <c r="E97" s="22">
        <v>8.6734690000000008</v>
      </c>
      <c r="F97" s="22">
        <v>1.020408</v>
      </c>
      <c r="G97" s="22">
        <v>13.265306000000001</v>
      </c>
      <c r="H97" s="22">
        <v>15.306122</v>
      </c>
      <c r="I97" s="22">
        <v>12.244897999999999</v>
      </c>
    </row>
    <row r="98" spans="1:9" x14ac:dyDescent="0.2">
      <c r="A98" s="20" t="s">
        <v>186</v>
      </c>
      <c r="B98" s="21">
        <v>310</v>
      </c>
      <c r="C98" s="22">
        <v>40.967742000000001</v>
      </c>
      <c r="D98" s="22">
        <v>12.580645000000001</v>
      </c>
      <c r="E98" s="22">
        <v>10</v>
      </c>
      <c r="F98" s="22">
        <v>0.96774199999999999</v>
      </c>
      <c r="G98" s="22">
        <v>12.258065</v>
      </c>
      <c r="H98" s="22">
        <v>14.838710000000001</v>
      </c>
      <c r="I98" s="22">
        <v>8.3870970000000007</v>
      </c>
    </row>
    <row r="99" spans="1:9" x14ac:dyDescent="0.2">
      <c r="A99" s="20" t="s">
        <v>187</v>
      </c>
      <c r="B99" s="21">
        <v>385</v>
      </c>
      <c r="C99" s="22">
        <v>54.285713999999999</v>
      </c>
      <c r="D99" s="22">
        <v>9.8701299999999996</v>
      </c>
      <c r="E99" s="22">
        <v>5.4545450000000004</v>
      </c>
      <c r="F99" s="22">
        <v>0</v>
      </c>
      <c r="G99" s="22">
        <v>9.6103900000000007</v>
      </c>
      <c r="H99" s="22">
        <v>11.688312</v>
      </c>
      <c r="I99" s="22">
        <v>9.0909089999999999</v>
      </c>
    </row>
    <row r="100" spans="1:9" x14ac:dyDescent="0.2">
      <c r="A100" s="20" t="s">
        <v>188</v>
      </c>
      <c r="B100" s="21">
        <v>361</v>
      </c>
      <c r="C100" s="22">
        <v>69.529086000000007</v>
      </c>
      <c r="D100" s="22">
        <v>8.8642660000000006</v>
      </c>
      <c r="E100" s="22">
        <v>3.3241000000000001</v>
      </c>
      <c r="F100" s="22">
        <v>0.27700799999999998</v>
      </c>
      <c r="G100" s="22">
        <v>4.155125</v>
      </c>
      <c r="H100" s="22">
        <v>9.9722989999999996</v>
      </c>
      <c r="I100" s="22">
        <v>3.8781159999999999</v>
      </c>
    </row>
    <row r="101" spans="1:9" x14ac:dyDescent="0.2">
      <c r="A101" s="20" t="s">
        <v>189</v>
      </c>
      <c r="B101" s="21">
        <v>315</v>
      </c>
      <c r="C101" s="22">
        <v>73.015872999999999</v>
      </c>
      <c r="D101" s="22">
        <v>6.984127</v>
      </c>
      <c r="E101" s="22">
        <v>6.0317460000000001</v>
      </c>
      <c r="F101" s="22">
        <v>0.31746000000000002</v>
      </c>
      <c r="G101" s="22">
        <v>3.8095240000000001</v>
      </c>
      <c r="H101" s="22">
        <v>6.6666670000000003</v>
      </c>
      <c r="I101" s="22">
        <v>3.1746029999999998</v>
      </c>
    </row>
    <row r="102" spans="1:9" x14ac:dyDescent="0.2">
      <c r="A102" s="20" t="s">
        <v>190</v>
      </c>
      <c r="B102" s="21">
        <v>364</v>
      </c>
      <c r="C102" s="22">
        <v>66.483515999999995</v>
      </c>
      <c r="D102" s="22">
        <v>10.989011</v>
      </c>
      <c r="E102" s="22">
        <v>2.4725269999999999</v>
      </c>
      <c r="F102" s="22">
        <v>0.274725</v>
      </c>
      <c r="G102" s="22">
        <v>7.9670329999999998</v>
      </c>
      <c r="H102" s="22">
        <v>9.6153849999999998</v>
      </c>
      <c r="I102" s="22">
        <v>2.1978019999999998</v>
      </c>
    </row>
    <row r="103" spans="1:9" x14ac:dyDescent="0.2">
      <c r="A103" s="20" t="s">
        <v>191</v>
      </c>
      <c r="B103" s="21">
        <v>267</v>
      </c>
      <c r="C103" s="22">
        <v>80.149812999999995</v>
      </c>
      <c r="D103" s="22">
        <v>6.7415729999999998</v>
      </c>
      <c r="E103" s="22">
        <v>1.8726590000000001</v>
      </c>
      <c r="F103" s="22">
        <v>0.37453199999999998</v>
      </c>
      <c r="G103" s="22">
        <v>1.498127</v>
      </c>
      <c r="H103" s="22">
        <v>7.8651689999999999</v>
      </c>
      <c r="I103" s="22">
        <v>1.498127</v>
      </c>
    </row>
    <row r="104" spans="1:9" x14ac:dyDescent="0.2">
      <c r="A104" s="20" t="s">
        <v>192</v>
      </c>
      <c r="B104" s="21">
        <v>90</v>
      </c>
      <c r="C104" s="22">
        <v>85.555555999999996</v>
      </c>
      <c r="D104" s="22">
        <v>4.4444439999999998</v>
      </c>
      <c r="E104" s="22">
        <v>1.111111</v>
      </c>
      <c r="F104" s="22">
        <v>0</v>
      </c>
      <c r="G104" s="22">
        <v>5.5555560000000002</v>
      </c>
      <c r="H104" s="22">
        <v>3.3333330000000001</v>
      </c>
      <c r="I104" s="22">
        <v>0</v>
      </c>
    </row>
    <row r="105" spans="1:9" x14ac:dyDescent="0.2">
      <c r="A105" s="20" t="s">
        <v>193</v>
      </c>
      <c r="B105" s="21">
        <v>94</v>
      </c>
      <c r="C105" s="22">
        <v>76.595744999999994</v>
      </c>
      <c r="D105" s="22">
        <v>8.5106380000000001</v>
      </c>
      <c r="E105" s="22">
        <v>1.0638300000000001</v>
      </c>
      <c r="F105" s="22">
        <v>0</v>
      </c>
      <c r="G105" s="22">
        <v>3.1914889999999998</v>
      </c>
      <c r="H105" s="22">
        <v>5.3191490000000003</v>
      </c>
      <c r="I105" s="22">
        <v>5.3191490000000003</v>
      </c>
    </row>
    <row r="106" spans="1:9" x14ac:dyDescent="0.2">
      <c r="A106" s="20" t="s">
        <v>389</v>
      </c>
      <c r="B106" s="21">
        <v>47</v>
      </c>
      <c r="C106" s="22">
        <v>17.021277000000001</v>
      </c>
      <c r="D106" s="22">
        <v>8.5106380000000001</v>
      </c>
      <c r="E106" s="22">
        <v>10.638298000000001</v>
      </c>
      <c r="F106" s="22">
        <v>0</v>
      </c>
      <c r="G106" s="22">
        <v>21.276596000000001</v>
      </c>
      <c r="H106" s="22">
        <v>31.914894</v>
      </c>
      <c r="I106" s="22">
        <v>10.638298000000001</v>
      </c>
    </row>
    <row r="107" spans="1:9" x14ac:dyDescent="0.2">
      <c r="A107" s="20" t="s">
        <v>366</v>
      </c>
      <c r="B107" s="21">
        <v>194</v>
      </c>
      <c r="C107" s="22">
        <v>40.206186000000002</v>
      </c>
      <c r="D107" s="22">
        <v>7.2164950000000001</v>
      </c>
      <c r="E107" s="22">
        <v>5.6701030000000001</v>
      </c>
      <c r="F107" s="22">
        <v>2.0618560000000001</v>
      </c>
      <c r="G107" s="22">
        <v>17.010308999999999</v>
      </c>
      <c r="H107" s="22">
        <v>10.824742000000001</v>
      </c>
      <c r="I107" s="22">
        <v>17.010308999999999</v>
      </c>
    </row>
    <row r="108" spans="1:9" x14ac:dyDescent="0.2">
      <c r="A108" s="9" t="s">
        <v>390</v>
      </c>
      <c r="B108" s="9"/>
      <c r="C108" s="9"/>
      <c r="D108" s="9"/>
      <c r="E108" s="9"/>
      <c r="F108" s="9"/>
      <c r="G108" s="9"/>
      <c r="H108" s="9"/>
      <c r="I108" s="9"/>
    </row>
    <row r="109" spans="1:9" x14ac:dyDescent="0.2">
      <c r="A109" s="20" t="s">
        <v>391</v>
      </c>
      <c r="B109" s="21">
        <v>633</v>
      </c>
      <c r="C109" s="22">
        <v>56.240125999999997</v>
      </c>
      <c r="D109" s="22">
        <v>10.742495999999999</v>
      </c>
      <c r="E109" s="22">
        <v>3.4755129999999999</v>
      </c>
      <c r="F109" s="22">
        <v>0.31595600000000001</v>
      </c>
      <c r="G109" s="22">
        <v>9.1627170000000007</v>
      </c>
      <c r="H109" s="22">
        <v>13.112164</v>
      </c>
      <c r="I109" s="22">
        <v>6.9510269999999998</v>
      </c>
    </row>
    <row r="110" spans="1:9" x14ac:dyDescent="0.2">
      <c r="A110" s="20" t="s">
        <v>392</v>
      </c>
      <c r="B110" s="21">
        <v>1123</v>
      </c>
      <c r="C110" s="22">
        <v>59.127336999999997</v>
      </c>
      <c r="D110" s="22">
        <v>10.15138</v>
      </c>
      <c r="E110" s="22">
        <v>4.4523599999999997</v>
      </c>
      <c r="F110" s="22">
        <v>0.35618899999999998</v>
      </c>
      <c r="G110" s="22">
        <v>8.9047199999999993</v>
      </c>
      <c r="H110" s="22">
        <v>10.418521999999999</v>
      </c>
      <c r="I110" s="22">
        <v>6.5894919999999999</v>
      </c>
    </row>
    <row r="111" spans="1:9" x14ac:dyDescent="0.2">
      <c r="A111" s="20" t="s">
        <v>393</v>
      </c>
      <c r="B111" s="21">
        <v>660</v>
      </c>
      <c r="C111" s="22">
        <v>61.363636</v>
      </c>
      <c r="D111" s="22">
        <v>7.5757580000000004</v>
      </c>
      <c r="E111" s="22">
        <v>6.3636359999999996</v>
      </c>
      <c r="F111" s="22">
        <v>0.90909099999999998</v>
      </c>
      <c r="G111" s="22">
        <v>6.6666670000000003</v>
      </c>
      <c r="H111" s="22">
        <v>10.30303</v>
      </c>
      <c r="I111" s="22">
        <v>6.8181820000000002</v>
      </c>
    </row>
    <row r="112" spans="1:9" x14ac:dyDescent="0.2">
      <c r="A112" s="20" t="s">
        <v>394</v>
      </c>
      <c r="B112" s="21">
        <v>261</v>
      </c>
      <c r="C112" s="22">
        <v>67.049807999999999</v>
      </c>
      <c r="D112" s="22">
        <v>6.5134100000000004</v>
      </c>
      <c r="E112" s="22">
        <v>7.279693</v>
      </c>
      <c r="F112" s="22">
        <v>0.38314199999999998</v>
      </c>
      <c r="G112" s="22">
        <v>5.3639849999999996</v>
      </c>
      <c r="H112" s="22">
        <v>8.0459770000000006</v>
      </c>
      <c r="I112" s="22">
        <v>5.3639849999999996</v>
      </c>
    </row>
    <row r="113" spans="1:9" x14ac:dyDescent="0.2">
      <c r="A113" s="9" t="s">
        <v>395</v>
      </c>
      <c r="B113" s="9"/>
      <c r="C113" s="9"/>
      <c r="D113" s="9"/>
      <c r="E113" s="9"/>
      <c r="F113" s="9"/>
      <c r="G113" s="9"/>
      <c r="H113" s="9"/>
      <c r="I113" s="9"/>
    </row>
    <row r="114" spans="1:9" x14ac:dyDescent="0.2">
      <c r="A114" s="20" t="s">
        <v>396</v>
      </c>
      <c r="B114" s="21">
        <v>329</v>
      </c>
      <c r="C114" s="22">
        <v>56.231003000000001</v>
      </c>
      <c r="D114" s="22">
        <v>6.9908809999999999</v>
      </c>
      <c r="E114" s="22">
        <v>6.079027</v>
      </c>
      <c r="F114" s="22">
        <v>0.60790299999999997</v>
      </c>
      <c r="G114" s="22">
        <v>7.902736</v>
      </c>
      <c r="H114" s="22">
        <v>16.109421999999999</v>
      </c>
      <c r="I114" s="22">
        <v>6.079027</v>
      </c>
    </row>
    <row r="115" spans="1:9" x14ac:dyDescent="0.2">
      <c r="A115" s="20" t="s">
        <v>397</v>
      </c>
      <c r="B115" s="21">
        <v>828</v>
      </c>
      <c r="C115" s="22">
        <v>59.299517000000002</v>
      </c>
      <c r="D115" s="22">
        <v>10.144928</v>
      </c>
      <c r="E115" s="22">
        <v>3.6231879999999999</v>
      </c>
      <c r="F115" s="22">
        <v>0.724638</v>
      </c>
      <c r="G115" s="22">
        <v>9.9033820000000006</v>
      </c>
      <c r="H115" s="22">
        <v>10.386473000000001</v>
      </c>
      <c r="I115" s="22">
        <v>5.9178740000000003</v>
      </c>
    </row>
    <row r="116" spans="1:9" x14ac:dyDescent="0.2">
      <c r="A116" s="20" t="s">
        <v>879</v>
      </c>
      <c r="B116" s="21">
        <v>499</v>
      </c>
      <c r="C116" s="22">
        <v>64.729459000000006</v>
      </c>
      <c r="D116" s="22">
        <v>7.6152300000000004</v>
      </c>
      <c r="E116" s="22">
        <v>5.6112219999999997</v>
      </c>
      <c r="F116" s="22">
        <v>0.40080199999999999</v>
      </c>
      <c r="G116" s="22">
        <v>5.6112219999999997</v>
      </c>
      <c r="H116" s="22">
        <v>9.8196390000000005</v>
      </c>
      <c r="I116" s="22">
        <v>6.2124249999999996</v>
      </c>
    </row>
    <row r="117" spans="1:9" x14ac:dyDescent="0.2">
      <c r="A117" s="20" t="s">
        <v>398</v>
      </c>
      <c r="B117" s="21">
        <v>468</v>
      </c>
      <c r="C117" s="22">
        <v>57.905982999999999</v>
      </c>
      <c r="D117" s="22">
        <v>12.393162</v>
      </c>
      <c r="E117" s="22">
        <v>5.1282050000000003</v>
      </c>
      <c r="F117" s="22">
        <v>0.42735000000000001</v>
      </c>
      <c r="G117" s="22">
        <v>7.6923079999999997</v>
      </c>
      <c r="H117" s="22">
        <v>9.8290600000000001</v>
      </c>
      <c r="I117" s="22">
        <v>6.6239319999999999</v>
      </c>
    </row>
    <row r="118" spans="1:9" x14ac:dyDescent="0.2">
      <c r="A118" s="20" t="s">
        <v>399</v>
      </c>
      <c r="B118" s="21">
        <v>257</v>
      </c>
      <c r="C118" s="22">
        <v>64.202335000000005</v>
      </c>
      <c r="D118" s="22">
        <v>5.836576</v>
      </c>
      <c r="E118" s="22">
        <v>6.2256809999999998</v>
      </c>
      <c r="F118" s="22">
        <v>0</v>
      </c>
      <c r="G118" s="22">
        <v>8.9494159999999994</v>
      </c>
      <c r="H118" s="22">
        <v>8.5603110000000004</v>
      </c>
      <c r="I118" s="22">
        <v>6.2256809999999998</v>
      </c>
    </row>
    <row r="119" spans="1:9" x14ac:dyDescent="0.2">
      <c r="A119" s="20" t="s">
        <v>400</v>
      </c>
      <c r="B119" s="21">
        <v>296</v>
      </c>
      <c r="C119" s="22">
        <v>55.743243</v>
      </c>
      <c r="D119" s="22">
        <v>10.472973</v>
      </c>
      <c r="E119" s="22">
        <v>5.0675679999999996</v>
      </c>
      <c r="F119" s="22">
        <v>0.33783800000000003</v>
      </c>
      <c r="G119" s="22">
        <v>7.094595</v>
      </c>
      <c r="H119" s="22">
        <v>11.148649000000001</v>
      </c>
      <c r="I119" s="22">
        <v>10.135135</v>
      </c>
    </row>
    <row r="120" spans="1:9" x14ac:dyDescent="0.2">
      <c r="A120" s="9" t="s">
        <v>401</v>
      </c>
      <c r="B120" s="9"/>
      <c r="C120" s="9"/>
      <c r="D120" s="9"/>
      <c r="E120" s="9"/>
      <c r="F120" s="9"/>
      <c r="G120" s="9"/>
      <c r="H120" s="9"/>
      <c r="I120" s="9"/>
    </row>
    <row r="121" spans="1:9" x14ac:dyDescent="0.2">
      <c r="A121" s="20" t="s">
        <v>878</v>
      </c>
      <c r="B121" s="21">
        <v>116</v>
      </c>
      <c r="C121" s="22">
        <v>52.586207000000002</v>
      </c>
      <c r="D121" s="22">
        <v>11.206897</v>
      </c>
      <c r="E121" s="22">
        <v>6.0344829999999998</v>
      </c>
      <c r="F121" s="22">
        <v>0.86206899999999997</v>
      </c>
      <c r="G121" s="22">
        <v>8.6206899999999997</v>
      </c>
      <c r="H121" s="22">
        <v>14.655172</v>
      </c>
      <c r="I121" s="22">
        <v>6.0344829999999998</v>
      </c>
    </row>
    <row r="122" spans="1:9" x14ac:dyDescent="0.2">
      <c r="A122" s="20" t="s">
        <v>402</v>
      </c>
      <c r="B122" s="21">
        <v>213</v>
      </c>
      <c r="C122" s="22">
        <v>58.215961999999998</v>
      </c>
      <c r="D122" s="22">
        <v>4.6948359999999996</v>
      </c>
      <c r="E122" s="22">
        <v>6.1032859999999998</v>
      </c>
      <c r="F122" s="22">
        <v>0.46948400000000001</v>
      </c>
      <c r="G122" s="22">
        <v>7.5117370000000001</v>
      </c>
      <c r="H122" s="22">
        <v>16.901408</v>
      </c>
      <c r="I122" s="22">
        <v>6.1032859999999998</v>
      </c>
    </row>
    <row r="123" spans="1:9" x14ac:dyDescent="0.2">
      <c r="A123" s="20" t="s">
        <v>397</v>
      </c>
      <c r="B123" s="21">
        <v>828</v>
      </c>
      <c r="C123" s="22">
        <v>59.299517000000002</v>
      </c>
      <c r="D123" s="22">
        <v>10.144928</v>
      </c>
      <c r="E123" s="22">
        <v>3.6231879999999999</v>
      </c>
      <c r="F123" s="22">
        <v>0.724638</v>
      </c>
      <c r="G123" s="22">
        <v>9.9033820000000006</v>
      </c>
      <c r="H123" s="22">
        <v>10.386473000000001</v>
      </c>
      <c r="I123" s="22">
        <v>5.9178740000000003</v>
      </c>
    </row>
    <row r="124" spans="1:9" x14ac:dyDescent="0.2">
      <c r="A124" s="20" t="s">
        <v>403</v>
      </c>
      <c r="B124" s="21">
        <v>133</v>
      </c>
      <c r="C124" s="22">
        <v>73.684211000000005</v>
      </c>
      <c r="D124" s="22">
        <v>6.0150379999999997</v>
      </c>
      <c r="E124" s="22">
        <v>3.759398</v>
      </c>
      <c r="F124" s="22">
        <v>0</v>
      </c>
      <c r="G124" s="22">
        <v>3.759398</v>
      </c>
      <c r="H124" s="22">
        <v>9.0225559999999998</v>
      </c>
      <c r="I124" s="22">
        <v>3.759398</v>
      </c>
    </row>
    <row r="125" spans="1:9" x14ac:dyDescent="0.2">
      <c r="A125" s="20" t="s">
        <v>404</v>
      </c>
      <c r="B125" s="21">
        <v>120</v>
      </c>
      <c r="C125" s="22">
        <v>64.166667000000004</v>
      </c>
      <c r="D125" s="22">
        <v>9.1666670000000003</v>
      </c>
      <c r="E125" s="22">
        <v>1.6666669999999999</v>
      </c>
      <c r="F125" s="22">
        <v>0.83333299999999999</v>
      </c>
      <c r="G125" s="22">
        <v>3.3333330000000001</v>
      </c>
      <c r="H125" s="22">
        <v>10</v>
      </c>
      <c r="I125" s="22">
        <v>10.833333</v>
      </c>
    </row>
    <row r="126" spans="1:9" x14ac:dyDescent="0.2">
      <c r="A126" s="20" t="s">
        <v>405</v>
      </c>
      <c r="B126" s="21">
        <v>246</v>
      </c>
      <c r="C126" s="22">
        <v>60.162602</v>
      </c>
      <c r="D126" s="22">
        <v>7.7235769999999997</v>
      </c>
      <c r="E126" s="22">
        <v>8.5365850000000005</v>
      </c>
      <c r="F126" s="22">
        <v>0.40650399999999998</v>
      </c>
      <c r="G126" s="22">
        <v>7.7235769999999997</v>
      </c>
      <c r="H126" s="22">
        <v>10.162602</v>
      </c>
      <c r="I126" s="22">
        <v>5.2845529999999998</v>
      </c>
    </row>
    <row r="127" spans="1:9" x14ac:dyDescent="0.2">
      <c r="A127" s="20" t="s">
        <v>398</v>
      </c>
      <c r="B127" s="21">
        <v>468</v>
      </c>
      <c r="C127" s="22">
        <v>57.905982999999999</v>
      </c>
      <c r="D127" s="22">
        <v>12.393162</v>
      </c>
      <c r="E127" s="22">
        <v>5.1282050000000003</v>
      </c>
      <c r="F127" s="22">
        <v>0.42735000000000001</v>
      </c>
      <c r="G127" s="22">
        <v>7.6923079999999997</v>
      </c>
      <c r="H127" s="22">
        <v>9.8290600000000001</v>
      </c>
      <c r="I127" s="22">
        <v>6.6239319999999999</v>
      </c>
    </row>
    <row r="128" spans="1:9" x14ac:dyDescent="0.2">
      <c r="A128" s="20" t="s">
        <v>406</v>
      </c>
      <c r="B128" s="21">
        <v>180</v>
      </c>
      <c r="C128" s="22">
        <v>62.222222000000002</v>
      </c>
      <c r="D128" s="22">
        <v>6.6666670000000003</v>
      </c>
      <c r="E128" s="22">
        <v>7.2222220000000004</v>
      </c>
      <c r="F128" s="22">
        <v>0</v>
      </c>
      <c r="G128" s="22">
        <v>8.3333329999999997</v>
      </c>
      <c r="H128" s="22">
        <v>10</v>
      </c>
      <c r="I128" s="22">
        <v>5.5555560000000002</v>
      </c>
    </row>
    <row r="129" spans="1:9" x14ac:dyDescent="0.2">
      <c r="A129" s="20" t="s">
        <v>407</v>
      </c>
      <c r="B129" s="21">
        <v>77</v>
      </c>
      <c r="C129" s="22">
        <v>68.831169000000003</v>
      </c>
      <c r="D129" s="22">
        <v>3.8961039999999998</v>
      </c>
      <c r="E129" s="22">
        <v>3.8961039999999998</v>
      </c>
      <c r="F129" s="22">
        <v>0</v>
      </c>
      <c r="G129" s="22">
        <v>10.389609999999999</v>
      </c>
      <c r="H129" s="22">
        <v>5.1948049999999997</v>
      </c>
      <c r="I129" s="22">
        <v>7.7922079999999996</v>
      </c>
    </row>
    <row r="130" spans="1:9" x14ac:dyDescent="0.2">
      <c r="A130" s="33" t="s">
        <v>400</v>
      </c>
      <c r="B130" s="34">
        <v>296</v>
      </c>
      <c r="C130" s="35">
        <v>55.743243</v>
      </c>
      <c r="D130" s="35">
        <v>10.472973</v>
      </c>
      <c r="E130" s="35">
        <v>5.0675679999999996</v>
      </c>
      <c r="F130" s="35">
        <v>0.33783800000000003</v>
      </c>
      <c r="G130" s="35">
        <v>7.094595</v>
      </c>
      <c r="H130" s="35">
        <v>11.148649000000001</v>
      </c>
      <c r="I130" s="35">
        <v>10.135135</v>
      </c>
    </row>
  </sheetData>
  <phoneticPr fontId="2"/>
  <pageMargins left="0.75" right="0.75" top="1" bottom="1" header="0.5" footer="0.5"/>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90105-24A4-472C-96AF-CDA7AD6B1AA4}">
  <dimension ref="A1:M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3" x14ac:dyDescent="0.2">
      <c r="A1" s="11" t="s">
        <v>3</v>
      </c>
      <c r="B1" s="7"/>
    </row>
    <row r="2" spans="1:13" x14ac:dyDescent="0.2">
      <c r="A2" s="15" t="str">
        <f xml:space="preserve"> HYPERLINK("#'目次'!B50","[44]")</f>
        <v>[44]</v>
      </c>
      <c r="B2" s="23" t="s">
        <v>334</v>
      </c>
    </row>
    <row r="3" spans="1:13" x14ac:dyDescent="0.2">
      <c r="A3" s="7" t="s">
        <v>3</v>
      </c>
      <c r="B3" s="8" t="s">
        <v>75</v>
      </c>
    </row>
    <row r="4" spans="1:13" x14ac:dyDescent="0.2">
      <c r="A4" s="7" t="s">
        <v>3</v>
      </c>
      <c r="B4" s="8" t="s">
        <v>1</v>
      </c>
    </row>
    <row r="5" spans="1:13" x14ac:dyDescent="0.2">
      <c r="A5" s="7" t="s">
        <v>3</v>
      </c>
      <c r="B5" s="8" t="s">
        <v>74</v>
      </c>
    </row>
    <row r="6" spans="1:13" s="18" customFormat="1" ht="151.19999999999999" x14ac:dyDescent="0.2">
      <c r="A6" s="16" t="s">
        <v>3</v>
      </c>
      <c r="B6" s="17" t="s">
        <v>335</v>
      </c>
      <c r="C6" s="17" t="s">
        <v>537</v>
      </c>
      <c r="D6" s="17" t="s">
        <v>538</v>
      </c>
      <c r="E6" s="17" t="s">
        <v>539</v>
      </c>
      <c r="F6" s="17" t="s">
        <v>275</v>
      </c>
      <c r="G6" s="17" t="s">
        <v>540</v>
      </c>
      <c r="H6" s="17" t="s">
        <v>541</v>
      </c>
      <c r="I6" s="17" t="s">
        <v>542</v>
      </c>
      <c r="J6" s="17" t="s">
        <v>543</v>
      </c>
      <c r="K6" s="17" t="s">
        <v>544</v>
      </c>
      <c r="L6" s="17" t="s">
        <v>387</v>
      </c>
      <c r="M6" s="17" t="s">
        <v>366</v>
      </c>
    </row>
    <row r="7" spans="1:13" x14ac:dyDescent="0.2">
      <c r="A7" s="19" t="s">
        <v>338</v>
      </c>
      <c r="B7" s="10">
        <v>2677</v>
      </c>
      <c r="C7" s="13">
        <v>80.351139000000003</v>
      </c>
      <c r="D7" s="13">
        <v>23.048188</v>
      </c>
      <c r="E7" s="13">
        <v>69.854315</v>
      </c>
      <c r="F7" s="13">
        <v>5.9021290000000004</v>
      </c>
      <c r="G7" s="13">
        <v>31.116921999999999</v>
      </c>
      <c r="H7" s="13">
        <v>43.444153999999997</v>
      </c>
      <c r="I7" s="13">
        <v>34.254762999999997</v>
      </c>
      <c r="J7" s="13">
        <v>23.459095999999999</v>
      </c>
      <c r="K7" s="13">
        <v>50.915204000000003</v>
      </c>
      <c r="L7" s="13">
        <v>4.7067610000000002</v>
      </c>
      <c r="M7" s="13">
        <v>6.014195</v>
      </c>
    </row>
    <row r="8" spans="1:13" x14ac:dyDescent="0.2">
      <c r="A8" s="9" t="s">
        <v>339</v>
      </c>
      <c r="B8" s="9"/>
      <c r="C8" s="9"/>
      <c r="D8" s="9"/>
      <c r="E8" s="9"/>
      <c r="F8" s="9"/>
      <c r="G8" s="9"/>
      <c r="H8" s="9"/>
      <c r="I8" s="9"/>
      <c r="J8" s="9"/>
      <c r="K8" s="9"/>
      <c r="L8" s="9"/>
      <c r="M8" s="9"/>
    </row>
    <row r="9" spans="1:13" x14ac:dyDescent="0.2">
      <c r="A9" s="20" t="s">
        <v>340</v>
      </c>
      <c r="B9" s="21">
        <v>1277</v>
      </c>
      <c r="C9" s="22">
        <v>77.995300999999998</v>
      </c>
      <c r="D9" s="22">
        <v>22.083006999999998</v>
      </c>
      <c r="E9" s="22">
        <v>67.893500000000003</v>
      </c>
      <c r="F9" s="22">
        <v>5.0117459999999996</v>
      </c>
      <c r="G9" s="22">
        <v>25.058731000000002</v>
      </c>
      <c r="H9" s="22">
        <v>44.792482</v>
      </c>
      <c r="I9" s="22">
        <v>37.039937000000002</v>
      </c>
      <c r="J9" s="22">
        <v>28.895849999999999</v>
      </c>
      <c r="K9" s="22">
        <v>44.870790999999997</v>
      </c>
      <c r="L9" s="22">
        <v>4.9334379999999998</v>
      </c>
      <c r="M9" s="22">
        <v>7.2043850000000003</v>
      </c>
    </row>
    <row r="10" spans="1:13" x14ac:dyDescent="0.2">
      <c r="A10" s="20" t="s">
        <v>341</v>
      </c>
      <c r="B10" s="21">
        <v>1400</v>
      </c>
      <c r="C10" s="22">
        <v>82.5</v>
      </c>
      <c r="D10" s="22">
        <v>23.928571000000002</v>
      </c>
      <c r="E10" s="22">
        <v>71.642857000000006</v>
      </c>
      <c r="F10" s="22">
        <v>6.7142860000000004</v>
      </c>
      <c r="G10" s="22">
        <v>36.642856999999999</v>
      </c>
      <c r="H10" s="22">
        <v>42.214286000000001</v>
      </c>
      <c r="I10" s="22">
        <v>31.714286000000001</v>
      </c>
      <c r="J10" s="22">
        <v>18.5</v>
      </c>
      <c r="K10" s="22">
        <v>56.428570999999998</v>
      </c>
      <c r="L10" s="22">
        <v>4.5</v>
      </c>
      <c r="M10" s="22">
        <v>4.9285709999999998</v>
      </c>
    </row>
    <row r="11" spans="1:13" x14ac:dyDescent="0.2">
      <c r="A11" s="9" t="s">
        <v>342</v>
      </c>
      <c r="B11" s="9"/>
      <c r="C11" s="9"/>
      <c r="D11" s="9"/>
      <c r="E11" s="9"/>
      <c r="F11" s="9"/>
      <c r="G11" s="9"/>
      <c r="H11" s="9"/>
      <c r="I11" s="9"/>
      <c r="J11" s="9"/>
      <c r="K11" s="9"/>
      <c r="L11" s="9"/>
      <c r="M11" s="9"/>
    </row>
    <row r="12" spans="1:13" x14ac:dyDescent="0.2">
      <c r="A12" s="20" t="s">
        <v>343</v>
      </c>
      <c r="B12" s="21">
        <v>610</v>
      </c>
      <c r="C12" s="22">
        <v>86.557377000000002</v>
      </c>
      <c r="D12" s="22">
        <v>30.983606999999999</v>
      </c>
      <c r="E12" s="22">
        <v>62.95082</v>
      </c>
      <c r="F12" s="22">
        <v>1.4754100000000001</v>
      </c>
      <c r="G12" s="22">
        <v>33.606557000000002</v>
      </c>
      <c r="H12" s="22">
        <v>39.180328000000003</v>
      </c>
      <c r="I12" s="22">
        <v>38.360655999999999</v>
      </c>
      <c r="J12" s="22">
        <v>45.081966999999999</v>
      </c>
      <c r="K12" s="22">
        <v>54.426229999999997</v>
      </c>
      <c r="L12" s="22">
        <v>4.0983609999999997</v>
      </c>
      <c r="M12" s="22">
        <v>4.2622949999999999</v>
      </c>
    </row>
    <row r="13" spans="1:13" x14ac:dyDescent="0.2">
      <c r="A13" s="20" t="s">
        <v>344</v>
      </c>
      <c r="B13" s="21">
        <v>755</v>
      </c>
      <c r="C13" s="22">
        <v>86.092714999999998</v>
      </c>
      <c r="D13" s="22">
        <v>24.900662000000001</v>
      </c>
      <c r="E13" s="22">
        <v>67.284768</v>
      </c>
      <c r="F13" s="22">
        <v>1.4569540000000001</v>
      </c>
      <c r="G13" s="22">
        <v>34.569535999999999</v>
      </c>
      <c r="H13" s="22">
        <v>43.443708999999998</v>
      </c>
      <c r="I13" s="22">
        <v>38.675497</v>
      </c>
      <c r="J13" s="22">
        <v>27.682119</v>
      </c>
      <c r="K13" s="22">
        <v>52.847681999999999</v>
      </c>
      <c r="L13" s="22">
        <v>4.1059599999999996</v>
      </c>
      <c r="M13" s="22">
        <v>5.5629140000000001</v>
      </c>
    </row>
    <row r="14" spans="1:13" x14ac:dyDescent="0.2">
      <c r="A14" s="20" t="s">
        <v>345</v>
      </c>
      <c r="B14" s="21">
        <v>601</v>
      </c>
      <c r="C14" s="22">
        <v>83.527454000000006</v>
      </c>
      <c r="D14" s="22">
        <v>21.131447999999999</v>
      </c>
      <c r="E14" s="22">
        <v>73.544093000000004</v>
      </c>
      <c r="F14" s="22">
        <v>4.9916809999999998</v>
      </c>
      <c r="G14" s="22">
        <v>30.782029999999999</v>
      </c>
      <c r="H14" s="22">
        <v>50.415973000000001</v>
      </c>
      <c r="I14" s="22">
        <v>35.108153000000001</v>
      </c>
      <c r="J14" s="22">
        <v>17.304493000000001</v>
      </c>
      <c r="K14" s="22">
        <v>54.242927999999999</v>
      </c>
      <c r="L14" s="22">
        <v>3.6605660000000002</v>
      </c>
      <c r="M14" s="22">
        <v>6.6555739999999997</v>
      </c>
    </row>
    <row r="15" spans="1:13" x14ac:dyDescent="0.2">
      <c r="A15" s="20" t="s">
        <v>346</v>
      </c>
      <c r="B15" s="21">
        <v>425</v>
      </c>
      <c r="C15" s="22">
        <v>72.470588000000006</v>
      </c>
      <c r="D15" s="22">
        <v>17.411764999999999</v>
      </c>
      <c r="E15" s="22">
        <v>77.411765000000003</v>
      </c>
      <c r="F15" s="22">
        <v>12.705882000000001</v>
      </c>
      <c r="G15" s="22">
        <v>27.058824000000001</v>
      </c>
      <c r="H15" s="22">
        <v>46.588234999999997</v>
      </c>
      <c r="I15" s="22">
        <v>29.882352999999998</v>
      </c>
      <c r="J15" s="22">
        <v>7.5294119999999998</v>
      </c>
      <c r="K15" s="22">
        <v>48</v>
      </c>
      <c r="L15" s="22">
        <v>5.6470589999999996</v>
      </c>
      <c r="M15" s="22">
        <v>6.8235289999999997</v>
      </c>
    </row>
    <row r="16" spans="1:13" x14ac:dyDescent="0.2">
      <c r="A16" s="20" t="s">
        <v>347</v>
      </c>
      <c r="B16" s="21">
        <v>217</v>
      </c>
      <c r="C16" s="22">
        <v>60.829492999999999</v>
      </c>
      <c r="D16" s="22">
        <v>16.129031999999999</v>
      </c>
      <c r="E16" s="22">
        <v>72.811059999999998</v>
      </c>
      <c r="F16" s="22">
        <v>15.668203</v>
      </c>
      <c r="G16" s="22">
        <v>26.267281000000001</v>
      </c>
      <c r="H16" s="22">
        <v>35.944699999999997</v>
      </c>
      <c r="I16" s="22">
        <v>21.198156999999998</v>
      </c>
      <c r="J16" s="22">
        <v>2.764977</v>
      </c>
      <c r="K16" s="22">
        <v>37.788018000000001</v>
      </c>
      <c r="L16" s="22">
        <v>7.8341010000000004</v>
      </c>
      <c r="M16" s="22">
        <v>9.6774190000000004</v>
      </c>
    </row>
    <row r="17" spans="1:13" x14ac:dyDescent="0.2">
      <c r="A17" s="20" t="s">
        <v>348</v>
      </c>
      <c r="B17" s="21">
        <v>56</v>
      </c>
      <c r="C17" s="22">
        <v>53.571429000000002</v>
      </c>
      <c r="D17" s="22">
        <v>7.1428570000000002</v>
      </c>
      <c r="E17" s="22">
        <v>73.214286000000001</v>
      </c>
      <c r="F17" s="22">
        <v>28.571428999999998</v>
      </c>
      <c r="G17" s="22">
        <v>17.857143000000001</v>
      </c>
      <c r="H17" s="22">
        <v>26.785713999999999</v>
      </c>
      <c r="I17" s="22">
        <v>12.5</v>
      </c>
      <c r="J17" s="22">
        <v>3.5714290000000002</v>
      </c>
      <c r="K17" s="22">
        <v>32.142856999999999</v>
      </c>
      <c r="L17" s="22">
        <v>7.1428570000000002</v>
      </c>
      <c r="M17" s="22">
        <v>3.5714290000000002</v>
      </c>
    </row>
    <row r="18" spans="1:13" x14ac:dyDescent="0.2">
      <c r="A18" s="20" t="s">
        <v>349</v>
      </c>
      <c r="B18" s="21">
        <v>13</v>
      </c>
      <c r="C18" s="22">
        <v>7.6923079999999997</v>
      </c>
      <c r="D18" s="22">
        <v>0</v>
      </c>
      <c r="E18" s="22">
        <v>61.538462000000003</v>
      </c>
      <c r="F18" s="22">
        <v>30.769231000000001</v>
      </c>
      <c r="G18" s="22">
        <v>0</v>
      </c>
      <c r="H18" s="22">
        <v>15.384615</v>
      </c>
      <c r="I18" s="22">
        <v>0</v>
      </c>
      <c r="J18" s="22">
        <v>0</v>
      </c>
      <c r="K18" s="22">
        <v>15.384615</v>
      </c>
      <c r="L18" s="22">
        <v>23.076923000000001</v>
      </c>
      <c r="M18" s="22">
        <v>7.6923079999999997</v>
      </c>
    </row>
    <row r="19" spans="1:13" x14ac:dyDescent="0.2">
      <c r="A19" s="20" t="s">
        <v>350</v>
      </c>
      <c r="B19" s="21">
        <v>1365</v>
      </c>
      <c r="C19" s="22">
        <v>86.300365999999997</v>
      </c>
      <c r="D19" s="22">
        <v>27.619047999999999</v>
      </c>
      <c r="E19" s="22">
        <v>65.347984999999994</v>
      </c>
      <c r="F19" s="22">
        <v>1.465201</v>
      </c>
      <c r="G19" s="22">
        <v>34.139194000000003</v>
      </c>
      <c r="H19" s="22">
        <v>41.538462000000003</v>
      </c>
      <c r="I19" s="22">
        <v>38.534799</v>
      </c>
      <c r="J19" s="22">
        <v>35.457875000000001</v>
      </c>
      <c r="K19" s="22">
        <v>53.553114000000001</v>
      </c>
      <c r="L19" s="22">
        <v>4.1025640000000001</v>
      </c>
      <c r="M19" s="22">
        <v>4.9816849999999997</v>
      </c>
    </row>
    <row r="20" spans="1:13" x14ac:dyDescent="0.2">
      <c r="A20" s="20" t="s">
        <v>351</v>
      </c>
      <c r="B20" s="21">
        <v>1026</v>
      </c>
      <c r="C20" s="22">
        <v>78.947367999999997</v>
      </c>
      <c r="D20" s="22">
        <v>19.590643</v>
      </c>
      <c r="E20" s="22">
        <v>75.146198999999996</v>
      </c>
      <c r="F20" s="22">
        <v>8.1871349999999996</v>
      </c>
      <c r="G20" s="22">
        <v>29.239765999999999</v>
      </c>
      <c r="H20" s="22">
        <v>48.830409000000003</v>
      </c>
      <c r="I20" s="22">
        <v>32.943469999999998</v>
      </c>
      <c r="J20" s="22">
        <v>13.255361000000001</v>
      </c>
      <c r="K20" s="22">
        <v>51.65692</v>
      </c>
      <c r="L20" s="22">
        <v>4.4834310000000004</v>
      </c>
      <c r="M20" s="22">
        <v>6.7251459999999996</v>
      </c>
    </row>
    <row r="21" spans="1:13" x14ac:dyDescent="0.2">
      <c r="A21" s="20" t="s">
        <v>352</v>
      </c>
      <c r="B21" s="21">
        <v>286</v>
      </c>
      <c r="C21" s="22">
        <v>56.993006999999999</v>
      </c>
      <c r="D21" s="22">
        <v>13.636364</v>
      </c>
      <c r="E21" s="22">
        <v>72.377622000000002</v>
      </c>
      <c r="F21" s="22">
        <v>18.881119000000002</v>
      </c>
      <c r="G21" s="22">
        <v>23.426573000000001</v>
      </c>
      <c r="H21" s="22">
        <v>33.216783</v>
      </c>
      <c r="I21" s="22">
        <v>18.531469000000001</v>
      </c>
      <c r="J21" s="22">
        <v>2.7972030000000001</v>
      </c>
      <c r="K21" s="22">
        <v>35.664335999999999</v>
      </c>
      <c r="L21" s="22">
        <v>8.3916079999999997</v>
      </c>
      <c r="M21" s="22">
        <v>8.3916079999999997</v>
      </c>
    </row>
    <row r="22" spans="1:13" x14ac:dyDescent="0.2">
      <c r="A22" s="20" t="s">
        <v>353</v>
      </c>
      <c r="B22" s="21">
        <v>1312</v>
      </c>
      <c r="C22" s="22">
        <v>74.161585000000002</v>
      </c>
      <c r="D22" s="22">
        <v>18.292683</v>
      </c>
      <c r="E22" s="22">
        <v>74.542682999999997</v>
      </c>
      <c r="F22" s="22">
        <v>10.518293</v>
      </c>
      <c r="G22" s="22">
        <v>27.972560999999999</v>
      </c>
      <c r="H22" s="22">
        <v>45.426828999999998</v>
      </c>
      <c r="I22" s="22">
        <v>29.801829000000001</v>
      </c>
      <c r="J22" s="22">
        <v>10.97561</v>
      </c>
      <c r="K22" s="22">
        <v>48.170732000000001</v>
      </c>
      <c r="L22" s="22">
        <v>5.3353659999999996</v>
      </c>
      <c r="M22" s="22">
        <v>7.0884150000000004</v>
      </c>
    </row>
    <row r="23" spans="1:13" x14ac:dyDescent="0.2">
      <c r="A23" s="9" t="s">
        <v>354</v>
      </c>
      <c r="B23" s="10">
        <v>298</v>
      </c>
      <c r="C23" s="13">
        <v>84.228188000000003</v>
      </c>
      <c r="D23" s="13">
        <v>30.872482999999999</v>
      </c>
      <c r="E23" s="13">
        <v>61.744965999999998</v>
      </c>
      <c r="F23" s="13">
        <v>2.3489930000000001</v>
      </c>
      <c r="G23" s="13">
        <v>25.167784999999999</v>
      </c>
      <c r="H23" s="13">
        <v>38.926174000000003</v>
      </c>
      <c r="I23" s="13">
        <v>42.617449999999998</v>
      </c>
      <c r="J23" s="13">
        <v>51.677852000000001</v>
      </c>
      <c r="K23" s="13">
        <v>44.295302</v>
      </c>
      <c r="L23" s="13">
        <v>5.0335570000000001</v>
      </c>
      <c r="M23" s="13">
        <v>3.0201340000000001</v>
      </c>
    </row>
    <row r="24" spans="1:13" x14ac:dyDescent="0.2">
      <c r="A24" s="20" t="s">
        <v>344</v>
      </c>
      <c r="B24" s="21">
        <v>388</v>
      </c>
      <c r="C24" s="22">
        <v>81.185567000000006</v>
      </c>
      <c r="D24" s="22">
        <v>23.453607999999999</v>
      </c>
      <c r="E24" s="22">
        <v>63.917526000000002</v>
      </c>
      <c r="F24" s="22">
        <v>1.8041240000000001</v>
      </c>
      <c r="G24" s="22">
        <v>27.061855999999999</v>
      </c>
      <c r="H24" s="22">
        <v>43.814433000000001</v>
      </c>
      <c r="I24" s="22">
        <v>38.659793999999998</v>
      </c>
      <c r="J24" s="22">
        <v>32.989691000000001</v>
      </c>
      <c r="K24" s="22">
        <v>46.907215999999998</v>
      </c>
      <c r="L24" s="22">
        <v>3.3505150000000001</v>
      </c>
      <c r="M24" s="22">
        <v>7.7319589999999998</v>
      </c>
    </row>
    <row r="25" spans="1:13" x14ac:dyDescent="0.2">
      <c r="A25" s="20" t="s">
        <v>345</v>
      </c>
      <c r="B25" s="21">
        <v>299</v>
      </c>
      <c r="C25" s="22">
        <v>78.260869999999997</v>
      </c>
      <c r="D25" s="22">
        <v>17.725753000000001</v>
      </c>
      <c r="E25" s="22">
        <v>72.575250999999994</v>
      </c>
      <c r="F25" s="22">
        <v>5.0167219999999997</v>
      </c>
      <c r="G25" s="22">
        <v>25.752507999999999</v>
      </c>
      <c r="H25" s="22">
        <v>51.505017000000002</v>
      </c>
      <c r="I25" s="22">
        <v>37.792642000000001</v>
      </c>
      <c r="J25" s="22">
        <v>20.401337999999999</v>
      </c>
      <c r="K25" s="22">
        <v>46.488294000000003</v>
      </c>
      <c r="L25" s="22">
        <v>3.6789299999999998</v>
      </c>
      <c r="M25" s="22">
        <v>9.0300999999999991</v>
      </c>
    </row>
    <row r="26" spans="1:13" x14ac:dyDescent="0.2">
      <c r="A26" s="20" t="s">
        <v>346</v>
      </c>
      <c r="B26" s="21">
        <v>192</v>
      </c>
      <c r="C26" s="22">
        <v>69.270832999999996</v>
      </c>
      <c r="D26" s="22">
        <v>15.104167</v>
      </c>
      <c r="E26" s="22">
        <v>76.041667000000004</v>
      </c>
      <c r="F26" s="22">
        <v>10.416667</v>
      </c>
      <c r="G26" s="22">
        <v>20.833333</v>
      </c>
      <c r="H26" s="22">
        <v>47.916666999999997</v>
      </c>
      <c r="I26" s="22">
        <v>31.770833</v>
      </c>
      <c r="J26" s="22">
        <v>11.458333</v>
      </c>
      <c r="K26" s="22">
        <v>42.1875</v>
      </c>
      <c r="L26" s="22">
        <v>6.7708329999999997</v>
      </c>
      <c r="M26" s="22">
        <v>8.3333329999999997</v>
      </c>
    </row>
    <row r="27" spans="1:13" x14ac:dyDescent="0.2">
      <c r="A27" s="20" t="s">
        <v>347</v>
      </c>
      <c r="B27" s="21">
        <v>77</v>
      </c>
      <c r="C27" s="22">
        <v>66.233766000000003</v>
      </c>
      <c r="D27" s="22">
        <v>19.480519000000001</v>
      </c>
      <c r="E27" s="22">
        <v>72.727272999999997</v>
      </c>
      <c r="F27" s="22">
        <v>11.688312</v>
      </c>
      <c r="G27" s="22">
        <v>24.675325000000001</v>
      </c>
      <c r="H27" s="22">
        <v>44.155844000000002</v>
      </c>
      <c r="I27" s="22">
        <v>27.272727</v>
      </c>
      <c r="J27" s="22">
        <v>5.1948049999999997</v>
      </c>
      <c r="K27" s="22">
        <v>38.961039</v>
      </c>
      <c r="L27" s="22">
        <v>10.389609999999999</v>
      </c>
      <c r="M27" s="22">
        <v>11.688312</v>
      </c>
    </row>
    <row r="28" spans="1:13" x14ac:dyDescent="0.2">
      <c r="A28" s="20" t="s">
        <v>348</v>
      </c>
      <c r="B28" s="21">
        <v>19</v>
      </c>
      <c r="C28" s="22">
        <v>63.157895000000003</v>
      </c>
      <c r="D28" s="22">
        <v>10.526316</v>
      </c>
      <c r="E28" s="22">
        <v>68.421053000000001</v>
      </c>
      <c r="F28" s="22">
        <v>21.052631999999999</v>
      </c>
      <c r="G28" s="22">
        <v>21.052631999999999</v>
      </c>
      <c r="H28" s="22">
        <v>31.578946999999999</v>
      </c>
      <c r="I28" s="22">
        <v>5.2631579999999998</v>
      </c>
      <c r="J28" s="22">
        <v>0</v>
      </c>
      <c r="K28" s="22">
        <v>47.368420999999998</v>
      </c>
      <c r="L28" s="22">
        <v>15.789474</v>
      </c>
      <c r="M28" s="22">
        <v>5.2631579999999998</v>
      </c>
    </row>
    <row r="29" spans="1:13" x14ac:dyDescent="0.2">
      <c r="A29" s="20" t="s">
        <v>349</v>
      </c>
      <c r="B29" s="21">
        <v>4</v>
      </c>
      <c r="C29" s="22">
        <v>0</v>
      </c>
      <c r="D29" s="22">
        <v>0</v>
      </c>
      <c r="E29" s="22">
        <v>75</v>
      </c>
      <c r="F29" s="22">
        <v>50</v>
      </c>
      <c r="G29" s="22">
        <v>0</v>
      </c>
      <c r="H29" s="22">
        <v>0</v>
      </c>
      <c r="I29" s="22">
        <v>0</v>
      </c>
      <c r="J29" s="22">
        <v>0</v>
      </c>
      <c r="K29" s="22">
        <v>0</v>
      </c>
      <c r="L29" s="22">
        <v>0</v>
      </c>
      <c r="M29" s="22">
        <v>0</v>
      </c>
    </row>
    <row r="30" spans="1:13" x14ac:dyDescent="0.2">
      <c r="A30" s="20" t="s">
        <v>350</v>
      </c>
      <c r="B30" s="21">
        <v>686</v>
      </c>
      <c r="C30" s="22">
        <v>82.507289</v>
      </c>
      <c r="D30" s="22">
        <v>26.676385</v>
      </c>
      <c r="E30" s="22">
        <v>62.973761000000003</v>
      </c>
      <c r="F30" s="22">
        <v>2.040816</v>
      </c>
      <c r="G30" s="22">
        <v>26.239066999999999</v>
      </c>
      <c r="H30" s="22">
        <v>41.690961999999999</v>
      </c>
      <c r="I30" s="22">
        <v>40.379009000000003</v>
      </c>
      <c r="J30" s="22">
        <v>41.107872</v>
      </c>
      <c r="K30" s="22">
        <v>45.772595000000003</v>
      </c>
      <c r="L30" s="22">
        <v>4.0816330000000001</v>
      </c>
      <c r="M30" s="22">
        <v>5.6851310000000002</v>
      </c>
    </row>
    <row r="31" spans="1:13" x14ac:dyDescent="0.2">
      <c r="A31" s="20" t="s">
        <v>351</v>
      </c>
      <c r="B31" s="21">
        <v>491</v>
      </c>
      <c r="C31" s="22">
        <v>74.745418000000001</v>
      </c>
      <c r="D31" s="22">
        <v>16.700610999999999</v>
      </c>
      <c r="E31" s="22">
        <v>73.930753999999993</v>
      </c>
      <c r="F31" s="22">
        <v>7.1283099999999999</v>
      </c>
      <c r="G31" s="22">
        <v>23.828921000000001</v>
      </c>
      <c r="H31" s="22">
        <v>50.101832999999999</v>
      </c>
      <c r="I31" s="22">
        <v>35.437882000000002</v>
      </c>
      <c r="J31" s="22">
        <v>16.904277</v>
      </c>
      <c r="K31" s="22">
        <v>44.806516999999999</v>
      </c>
      <c r="L31" s="22">
        <v>4.8879840000000003</v>
      </c>
      <c r="M31" s="22">
        <v>8.7576370000000008</v>
      </c>
    </row>
    <row r="32" spans="1:13" x14ac:dyDescent="0.2">
      <c r="A32" s="20" t="s">
        <v>352</v>
      </c>
      <c r="B32" s="21">
        <v>100</v>
      </c>
      <c r="C32" s="22">
        <v>63</v>
      </c>
      <c r="D32" s="22">
        <v>17</v>
      </c>
      <c r="E32" s="22">
        <v>72</v>
      </c>
      <c r="F32" s="22">
        <v>15</v>
      </c>
      <c r="G32" s="22">
        <v>23</v>
      </c>
      <c r="H32" s="22">
        <v>40</v>
      </c>
      <c r="I32" s="22">
        <v>22</v>
      </c>
      <c r="J32" s="22">
        <v>4</v>
      </c>
      <c r="K32" s="22">
        <v>39</v>
      </c>
      <c r="L32" s="22">
        <v>11</v>
      </c>
      <c r="M32" s="22">
        <v>10</v>
      </c>
    </row>
    <row r="33" spans="1:13" x14ac:dyDescent="0.2">
      <c r="A33" s="20" t="s">
        <v>353</v>
      </c>
      <c r="B33" s="21">
        <v>591</v>
      </c>
      <c r="C33" s="22">
        <v>72.758037000000002</v>
      </c>
      <c r="D33" s="22">
        <v>16.751269000000001</v>
      </c>
      <c r="E33" s="22">
        <v>73.604061000000002</v>
      </c>
      <c r="F33" s="22">
        <v>8.4602369999999993</v>
      </c>
      <c r="G33" s="22">
        <v>23.688662999999998</v>
      </c>
      <c r="H33" s="22">
        <v>48.392555000000002</v>
      </c>
      <c r="I33" s="22">
        <v>33.164129000000003</v>
      </c>
      <c r="J33" s="22">
        <v>14.720812</v>
      </c>
      <c r="K33" s="22">
        <v>43.824027000000001</v>
      </c>
      <c r="L33" s="22">
        <v>5.9221659999999998</v>
      </c>
      <c r="M33" s="22">
        <v>8.9678509999999996</v>
      </c>
    </row>
    <row r="34" spans="1:13" x14ac:dyDescent="0.2">
      <c r="A34" s="9" t="s">
        <v>355</v>
      </c>
      <c r="B34" s="10">
        <v>312</v>
      </c>
      <c r="C34" s="13">
        <v>88.782050999999996</v>
      </c>
      <c r="D34" s="13">
        <v>31.089744</v>
      </c>
      <c r="E34" s="13">
        <v>64.102564000000001</v>
      </c>
      <c r="F34" s="13">
        <v>0.64102599999999998</v>
      </c>
      <c r="G34" s="13">
        <v>41.666666999999997</v>
      </c>
      <c r="H34" s="13">
        <v>39.423076999999999</v>
      </c>
      <c r="I34" s="13">
        <v>34.294871999999998</v>
      </c>
      <c r="J34" s="13">
        <v>38.782051000000003</v>
      </c>
      <c r="K34" s="13">
        <v>64.102564000000001</v>
      </c>
      <c r="L34" s="13">
        <v>3.2051280000000002</v>
      </c>
      <c r="M34" s="13">
        <v>5.4487180000000004</v>
      </c>
    </row>
    <row r="35" spans="1:13" x14ac:dyDescent="0.2">
      <c r="A35" s="20" t="s">
        <v>344</v>
      </c>
      <c r="B35" s="21">
        <v>367</v>
      </c>
      <c r="C35" s="22">
        <v>91.280653999999998</v>
      </c>
      <c r="D35" s="22">
        <v>26.430517999999999</v>
      </c>
      <c r="E35" s="22">
        <v>70.844686999999993</v>
      </c>
      <c r="F35" s="22">
        <v>1.0899179999999999</v>
      </c>
      <c r="G35" s="22">
        <v>42.506811999999996</v>
      </c>
      <c r="H35" s="22">
        <v>43.051771000000002</v>
      </c>
      <c r="I35" s="22">
        <v>38.692098000000001</v>
      </c>
      <c r="J35" s="22">
        <v>22.070844999999998</v>
      </c>
      <c r="K35" s="22">
        <v>59.128064999999999</v>
      </c>
      <c r="L35" s="22">
        <v>4.9046320000000003</v>
      </c>
      <c r="M35" s="22">
        <v>3.269755</v>
      </c>
    </row>
    <row r="36" spans="1:13" x14ac:dyDescent="0.2">
      <c r="A36" s="20" t="s">
        <v>345</v>
      </c>
      <c r="B36" s="21">
        <v>302</v>
      </c>
      <c r="C36" s="22">
        <v>88.741721999999996</v>
      </c>
      <c r="D36" s="22">
        <v>24.503311</v>
      </c>
      <c r="E36" s="22">
        <v>74.503310999999997</v>
      </c>
      <c r="F36" s="22">
        <v>4.9668869999999998</v>
      </c>
      <c r="G36" s="22">
        <v>35.761589000000001</v>
      </c>
      <c r="H36" s="22">
        <v>49.337747999999998</v>
      </c>
      <c r="I36" s="22">
        <v>32.450330999999998</v>
      </c>
      <c r="J36" s="22">
        <v>14.238410999999999</v>
      </c>
      <c r="K36" s="22">
        <v>61.920529999999999</v>
      </c>
      <c r="L36" s="22">
        <v>3.6423839999999998</v>
      </c>
      <c r="M36" s="22">
        <v>4.3046360000000004</v>
      </c>
    </row>
    <row r="37" spans="1:13" x14ac:dyDescent="0.2">
      <c r="A37" s="20" t="s">
        <v>346</v>
      </c>
      <c r="B37" s="21">
        <v>233</v>
      </c>
      <c r="C37" s="22">
        <v>75.107296000000005</v>
      </c>
      <c r="D37" s="22">
        <v>19.313305</v>
      </c>
      <c r="E37" s="22">
        <v>78.540773000000002</v>
      </c>
      <c r="F37" s="22">
        <v>14.592275000000001</v>
      </c>
      <c r="G37" s="22">
        <v>32.188840999999996</v>
      </c>
      <c r="H37" s="22">
        <v>45.493561999999997</v>
      </c>
      <c r="I37" s="22">
        <v>28.326180000000001</v>
      </c>
      <c r="J37" s="22">
        <v>4.2918450000000004</v>
      </c>
      <c r="K37" s="22">
        <v>52.789700000000003</v>
      </c>
      <c r="L37" s="22">
        <v>4.7210299999999998</v>
      </c>
      <c r="M37" s="22">
        <v>5.5793990000000004</v>
      </c>
    </row>
    <row r="38" spans="1:13" x14ac:dyDescent="0.2">
      <c r="A38" s="20" t="s">
        <v>347</v>
      </c>
      <c r="B38" s="21">
        <v>140</v>
      </c>
      <c r="C38" s="22">
        <v>57.857143000000001</v>
      </c>
      <c r="D38" s="22">
        <v>14.285714</v>
      </c>
      <c r="E38" s="22">
        <v>72.857142999999994</v>
      </c>
      <c r="F38" s="22">
        <v>17.857143000000001</v>
      </c>
      <c r="G38" s="22">
        <v>27.142856999999999</v>
      </c>
      <c r="H38" s="22">
        <v>31.428571000000002</v>
      </c>
      <c r="I38" s="22">
        <v>17.857143000000001</v>
      </c>
      <c r="J38" s="22">
        <v>1.428571</v>
      </c>
      <c r="K38" s="22">
        <v>37.142856999999999</v>
      </c>
      <c r="L38" s="22">
        <v>6.4285709999999998</v>
      </c>
      <c r="M38" s="22">
        <v>8.5714290000000002</v>
      </c>
    </row>
    <row r="39" spans="1:13" x14ac:dyDescent="0.2">
      <c r="A39" s="20" t="s">
        <v>348</v>
      </c>
      <c r="B39" s="21">
        <v>37</v>
      </c>
      <c r="C39" s="22">
        <v>48.648648999999999</v>
      </c>
      <c r="D39" s="22">
        <v>5.405405</v>
      </c>
      <c r="E39" s="22">
        <v>75.675675999999996</v>
      </c>
      <c r="F39" s="22">
        <v>32.432431999999999</v>
      </c>
      <c r="G39" s="22">
        <v>16.216215999999999</v>
      </c>
      <c r="H39" s="22">
        <v>24.324324000000001</v>
      </c>
      <c r="I39" s="22">
        <v>16.216215999999999</v>
      </c>
      <c r="J39" s="22">
        <v>5.405405</v>
      </c>
      <c r="K39" s="22">
        <v>24.324324000000001</v>
      </c>
      <c r="L39" s="22">
        <v>2.7027030000000001</v>
      </c>
      <c r="M39" s="22">
        <v>2.7027030000000001</v>
      </c>
    </row>
    <row r="40" spans="1:13" x14ac:dyDescent="0.2">
      <c r="A40" s="20" t="s">
        <v>349</v>
      </c>
      <c r="B40" s="21">
        <v>9</v>
      </c>
      <c r="C40" s="22">
        <v>11.111110999999999</v>
      </c>
      <c r="D40" s="22">
        <v>0</v>
      </c>
      <c r="E40" s="22">
        <v>55.555556000000003</v>
      </c>
      <c r="F40" s="22">
        <v>22.222221999999999</v>
      </c>
      <c r="G40" s="22">
        <v>0</v>
      </c>
      <c r="H40" s="22">
        <v>22.222221999999999</v>
      </c>
      <c r="I40" s="22">
        <v>0</v>
      </c>
      <c r="J40" s="22">
        <v>0</v>
      </c>
      <c r="K40" s="22">
        <v>22.222221999999999</v>
      </c>
      <c r="L40" s="22">
        <v>33.333333000000003</v>
      </c>
      <c r="M40" s="22">
        <v>11.111110999999999</v>
      </c>
    </row>
    <row r="41" spans="1:13" x14ac:dyDescent="0.2">
      <c r="A41" s="20" t="s">
        <v>350</v>
      </c>
      <c r="B41" s="21">
        <v>679</v>
      </c>
      <c r="C41" s="22">
        <v>90.132548</v>
      </c>
      <c r="D41" s="22">
        <v>28.571428999999998</v>
      </c>
      <c r="E41" s="22">
        <v>67.746685999999997</v>
      </c>
      <c r="F41" s="22">
        <v>0.88365199999999999</v>
      </c>
      <c r="G41" s="22">
        <v>42.120766000000003</v>
      </c>
      <c r="H41" s="22">
        <v>41.384388999999999</v>
      </c>
      <c r="I41" s="22">
        <v>36.671576000000002</v>
      </c>
      <c r="J41" s="22">
        <v>29.749631999999998</v>
      </c>
      <c r="K41" s="22">
        <v>61.413843999999997</v>
      </c>
      <c r="L41" s="22">
        <v>4.1237110000000001</v>
      </c>
      <c r="M41" s="22">
        <v>4.2709869999999999</v>
      </c>
    </row>
    <row r="42" spans="1:13" x14ac:dyDescent="0.2">
      <c r="A42" s="20" t="s">
        <v>351</v>
      </c>
      <c r="B42" s="21">
        <v>535</v>
      </c>
      <c r="C42" s="22">
        <v>82.803737999999996</v>
      </c>
      <c r="D42" s="22">
        <v>22.242991</v>
      </c>
      <c r="E42" s="22">
        <v>76.261681999999993</v>
      </c>
      <c r="F42" s="22">
        <v>9.1588790000000007</v>
      </c>
      <c r="G42" s="22">
        <v>34.205607000000001</v>
      </c>
      <c r="H42" s="22">
        <v>47.663550999999998</v>
      </c>
      <c r="I42" s="22">
        <v>30.654205999999999</v>
      </c>
      <c r="J42" s="22">
        <v>9.906542</v>
      </c>
      <c r="K42" s="22">
        <v>57.943925</v>
      </c>
      <c r="L42" s="22">
        <v>4.1121499999999997</v>
      </c>
      <c r="M42" s="22">
        <v>4.8598129999999999</v>
      </c>
    </row>
    <row r="43" spans="1:13" x14ac:dyDescent="0.2">
      <c r="A43" s="20" t="s">
        <v>352</v>
      </c>
      <c r="B43" s="21">
        <v>186</v>
      </c>
      <c r="C43" s="22">
        <v>53.763441</v>
      </c>
      <c r="D43" s="22">
        <v>11.827957</v>
      </c>
      <c r="E43" s="22">
        <v>72.580645000000004</v>
      </c>
      <c r="F43" s="22">
        <v>20.967742000000001</v>
      </c>
      <c r="G43" s="22">
        <v>23.655913999999999</v>
      </c>
      <c r="H43" s="22">
        <v>29.569891999999999</v>
      </c>
      <c r="I43" s="22">
        <v>16.666667</v>
      </c>
      <c r="J43" s="22">
        <v>2.1505380000000001</v>
      </c>
      <c r="K43" s="22">
        <v>33.870967999999998</v>
      </c>
      <c r="L43" s="22">
        <v>6.9892469999999998</v>
      </c>
      <c r="M43" s="22">
        <v>7.5268819999999996</v>
      </c>
    </row>
    <row r="44" spans="1:13" x14ac:dyDescent="0.2">
      <c r="A44" s="20" t="s">
        <v>353</v>
      </c>
      <c r="B44" s="21">
        <v>721</v>
      </c>
      <c r="C44" s="22">
        <v>75.312066999999999</v>
      </c>
      <c r="D44" s="22">
        <v>19.556172</v>
      </c>
      <c r="E44" s="22">
        <v>75.312066999999999</v>
      </c>
      <c r="F44" s="22">
        <v>12.205270000000001</v>
      </c>
      <c r="G44" s="22">
        <v>31.48405</v>
      </c>
      <c r="H44" s="22">
        <v>42.995838999999997</v>
      </c>
      <c r="I44" s="22">
        <v>27.045770000000001</v>
      </c>
      <c r="J44" s="22">
        <v>7.9056870000000004</v>
      </c>
      <c r="K44" s="22">
        <v>51.733702999999998</v>
      </c>
      <c r="L44" s="22">
        <v>4.8543690000000002</v>
      </c>
      <c r="M44" s="22">
        <v>5.5478500000000004</v>
      </c>
    </row>
    <row r="45" spans="1:13" x14ac:dyDescent="0.2">
      <c r="A45" s="9" t="s">
        <v>356</v>
      </c>
      <c r="B45" s="9"/>
      <c r="C45" s="9"/>
      <c r="D45" s="9"/>
      <c r="E45" s="9"/>
      <c r="F45" s="9"/>
      <c r="G45" s="9"/>
      <c r="H45" s="9"/>
      <c r="I45" s="9"/>
      <c r="J45" s="9"/>
      <c r="K45" s="9"/>
      <c r="L45" s="9"/>
      <c r="M45" s="9"/>
    </row>
    <row r="46" spans="1:13" x14ac:dyDescent="0.2">
      <c r="A46" s="20" t="s">
        <v>357</v>
      </c>
      <c r="B46" s="21">
        <v>138</v>
      </c>
      <c r="C46" s="22">
        <v>80.434782999999996</v>
      </c>
      <c r="D46" s="22">
        <v>23.188406000000001</v>
      </c>
      <c r="E46" s="22">
        <v>59.420290000000001</v>
      </c>
      <c r="F46" s="22">
        <v>5.7971009999999996</v>
      </c>
      <c r="G46" s="22">
        <v>24.637681000000001</v>
      </c>
      <c r="H46" s="22">
        <v>37.681159000000001</v>
      </c>
      <c r="I46" s="22">
        <v>23.188406000000001</v>
      </c>
      <c r="J46" s="22">
        <v>21.739129999999999</v>
      </c>
      <c r="K46" s="22">
        <v>55.072463999999997</v>
      </c>
      <c r="L46" s="22">
        <v>4.3478260000000004</v>
      </c>
      <c r="M46" s="22">
        <v>7.9710140000000003</v>
      </c>
    </row>
    <row r="47" spans="1:13" x14ac:dyDescent="0.2">
      <c r="A47" s="20" t="s">
        <v>328</v>
      </c>
      <c r="B47" s="21">
        <v>1747</v>
      </c>
      <c r="C47" s="22">
        <v>82.083572000000004</v>
      </c>
      <c r="D47" s="22">
        <v>24.212935999999999</v>
      </c>
      <c r="E47" s="22">
        <v>70.520893000000001</v>
      </c>
      <c r="F47" s="22">
        <v>4.63652</v>
      </c>
      <c r="G47" s="22">
        <v>33.428735000000003</v>
      </c>
      <c r="H47" s="22">
        <v>46.479678999999997</v>
      </c>
      <c r="I47" s="22">
        <v>37.721809</v>
      </c>
      <c r="J47" s="22">
        <v>25.472238000000001</v>
      </c>
      <c r="K47" s="22">
        <v>49.856898000000001</v>
      </c>
      <c r="L47" s="22">
        <v>4.2930739999999998</v>
      </c>
      <c r="M47" s="22">
        <v>5.4951350000000003</v>
      </c>
    </row>
    <row r="48" spans="1:13" x14ac:dyDescent="0.2">
      <c r="A48" s="20" t="s">
        <v>329</v>
      </c>
      <c r="B48" s="21">
        <v>191</v>
      </c>
      <c r="C48" s="22">
        <v>84.816754000000003</v>
      </c>
      <c r="D48" s="22">
        <v>25.130890000000001</v>
      </c>
      <c r="E48" s="22">
        <v>71.727749000000003</v>
      </c>
      <c r="F48" s="22">
        <v>4.1884819999999996</v>
      </c>
      <c r="G48" s="22">
        <v>26.701571000000001</v>
      </c>
      <c r="H48" s="22">
        <v>37.696334999999998</v>
      </c>
      <c r="I48" s="22">
        <v>29.842932000000001</v>
      </c>
      <c r="J48" s="22">
        <v>30.890052000000001</v>
      </c>
      <c r="K48" s="22">
        <v>63.874346000000003</v>
      </c>
      <c r="L48" s="22">
        <v>5.2356020000000001</v>
      </c>
      <c r="M48" s="22">
        <v>5.2356020000000001</v>
      </c>
    </row>
    <row r="49" spans="1:13" x14ac:dyDescent="0.2">
      <c r="A49" s="20" t="s">
        <v>330</v>
      </c>
      <c r="B49" s="21">
        <v>544</v>
      </c>
      <c r="C49" s="22">
        <v>74.632352999999995</v>
      </c>
      <c r="D49" s="22">
        <v>19.301470999999999</v>
      </c>
      <c r="E49" s="22">
        <v>70.955882000000003</v>
      </c>
      <c r="F49" s="22">
        <v>10.845587999999999</v>
      </c>
      <c r="G49" s="22">
        <v>27.941175999999999</v>
      </c>
      <c r="H49" s="22">
        <v>38.051470999999999</v>
      </c>
      <c r="I49" s="22">
        <v>27.941175999999999</v>
      </c>
      <c r="J49" s="22">
        <v>14.522059</v>
      </c>
      <c r="K49" s="22">
        <v>50.183824000000001</v>
      </c>
      <c r="L49" s="22">
        <v>5.8823530000000002</v>
      </c>
      <c r="M49" s="22">
        <v>6.25</v>
      </c>
    </row>
    <row r="50" spans="1:13" x14ac:dyDescent="0.2">
      <c r="A50" s="20" t="s">
        <v>358</v>
      </c>
      <c r="B50" s="21">
        <v>57</v>
      </c>
      <c r="C50" s="22">
        <v>66.666667000000004</v>
      </c>
      <c r="D50" s="22">
        <v>15.789474</v>
      </c>
      <c r="E50" s="22">
        <v>57.894736999999999</v>
      </c>
      <c r="F50" s="22">
        <v>3.508772</v>
      </c>
      <c r="G50" s="22">
        <v>21.052631999999999</v>
      </c>
      <c r="H50" s="22">
        <v>35.087719</v>
      </c>
      <c r="I50" s="22">
        <v>29.824560999999999</v>
      </c>
      <c r="J50" s="22">
        <v>26.315788999999999</v>
      </c>
      <c r="K50" s="22">
        <v>36.842104999999997</v>
      </c>
      <c r="L50" s="22">
        <v>5.2631579999999998</v>
      </c>
      <c r="M50" s="22">
        <v>17.543859999999999</v>
      </c>
    </row>
    <row r="51" spans="1:13" x14ac:dyDescent="0.2">
      <c r="A51" s="9" t="s">
        <v>359</v>
      </c>
      <c r="B51" s="10">
        <v>89</v>
      </c>
      <c r="C51" s="13">
        <v>83.146067000000002</v>
      </c>
      <c r="D51" s="13">
        <v>16.853933000000001</v>
      </c>
      <c r="E51" s="13">
        <v>52.808988999999997</v>
      </c>
      <c r="F51" s="13">
        <v>7.8651689999999999</v>
      </c>
      <c r="G51" s="13">
        <v>16.853933000000001</v>
      </c>
      <c r="H51" s="13">
        <v>35.955055999999999</v>
      </c>
      <c r="I51" s="13">
        <v>24.719100999999998</v>
      </c>
      <c r="J51" s="13">
        <v>23.595506</v>
      </c>
      <c r="K51" s="13">
        <v>52.808988999999997</v>
      </c>
      <c r="L51" s="13">
        <v>2.2471909999999999</v>
      </c>
      <c r="M51" s="13">
        <v>8.9887639999999998</v>
      </c>
    </row>
    <row r="52" spans="1:13" x14ac:dyDescent="0.2">
      <c r="A52" s="20" t="s">
        <v>331</v>
      </c>
      <c r="B52" s="21">
        <v>977</v>
      </c>
      <c r="C52" s="22">
        <v>77.584441999999996</v>
      </c>
      <c r="D52" s="22">
        <v>23.336745000000001</v>
      </c>
      <c r="E52" s="22">
        <v>69.293756000000002</v>
      </c>
      <c r="F52" s="22">
        <v>4.5035819999999998</v>
      </c>
      <c r="G52" s="22">
        <v>27.737973</v>
      </c>
      <c r="H52" s="22">
        <v>47.389969000000001</v>
      </c>
      <c r="I52" s="22">
        <v>39.201638000000003</v>
      </c>
      <c r="J52" s="22">
        <v>31.013306</v>
      </c>
      <c r="K52" s="22">
        <v>43.091095000000003</v>
      </c>
      <c r="L52" s="22">
        <v>4.708291</v>
      </c>
      <c r="M52" s="22">
        <v>6.7553739999999998</v>
      </c>
    </row>
    <row r="53" spans="1:13" x14ac:dyDescent="0.2">
      <c r="A53" s="20" t="s">
        <v>332</v>
      </c>
      <c r="B53" s="21">
        <v>73</v>
      </c>
      <c r="C53" s="22">
        <v>90.410959000000005</v>
      </c>
      <c r="D53" s="22">
        <v>20.547944999999999</v>
      </c>
      <c r="E53" s="22">
        <v>69.863014000000007</v>
      </c>
      <c r="F53" s="22">
        <v>1.3698630000000001</v>
      </c>
      <c r="G53" s="22">
        <v>13.69863</v>
      </c>
      <c r="H53" s="22">
        <v>41.095889999999997</v>
      </c>
      <c r="I53" s="22">
        <v>35.616438000000002</v>
      </c>
      <c r="J53" s="22">
        <v>27.397259999999999</v>
      </c>
      <c r="K53" s="22">
        <v>64.383561999999998</v>
      </c>
      <c r="L53" s="22">
        <v>8.2191779999999994</v>
      </c>
      <c r="M53" s="22">
        <v>5.4794520000000002</v>
      </c>
    </row>
    <row r="54" spans="1:13" x14ac:dyDescent="0.2">
      <c r="A54" s="20" t="s">
        <v>333</v>
      </c>
      <c r="B54" s="21">
        <v>108</v>
      </c>
      <c r="C54" s="22">
        <v>70.370369999999994</v>
      </c>
      <c r="D54" s="22">
        <v>15.740741</v>
      </c>
      <c r="E54" s="22">
        <v>67.592592999999994</v>
      </c>
      <c r="F54" s="22">
        <v>11.111110999999999</v>
      </c>
      <c r="G54" s="22">
        <v>17.592593000000001</v>
      </c>
      <c r="H54" s="22">
        <v>33.333333000000003</v>
      </c>
      <c r="I54" s="22">
        <v>29.629629999999999</v>
      </c>
      <c r="J54" s="22">
        <v>15.740741</v>
      </c>
      <c r="K54" s="22">
        <v>43.518518999999998</v>
      </c>
      <c r="L54" s="22">
        <v>8.3333329999999997</v>
      </c>
      <c r="M54" s="22">
        <v>10.185185000000001</v>
      </c>
    </row>
    <row r="55" spans="1:13" x14ac:dyDescent="0.2">
      <c r="A55" s="20" t="s">
        <v>358</v>
      </c>
      <c r="B55" s="21">
        <v>30</v>
      </c>
      <c r="C55" s="22">
        <v>73.333332999999996</v>
      </c>
      <c r="D55" s="22">
        <v>23.333333</v>
      </c>
      <c r="E55" s="22">
        <v>63.333333000000003</v>
      </c>
      <c r="F55" s="22">
        <v>0</v>
      </c>
      <c r="G55" s="22">
        <v>16.666667</v>
      </c>
      <c r="H55" s="22">
        <v>36.666666999999997</v>
      </c>
      <c r="I55" s="22">
        <v>33.333333000000003</v>
      </c>
      <c r="J55" s="22">
        <v>26.666667</v>
      </c>
      <c r="K55" s="22">
        <v>36.666666999999997</v>
      </c>
      <c r="L55" s="22">
        <v>0</v>
      </c>
      <c r="M55" s="22">
        <v>10</v>
      </c>
    </row>
    <row r="56" spans="1:13" x14ac:dyDescent="0.2">
      <c r="A56" s="9" t="s">
        <v>360</v>
      </c>
      <c r="B56" s="10">
        <v>49</v>
      </c>
      <c r="C56" s="13">
        <v>75.510204000000002</v>
      </c>
      <c r="D56" s="13">
        <v>34.693877999999998</v>
      </c>
      <c r="E56" s="13">
        <v>71.428571000000005</v>
      </c>
      <c r="F56" s="13">
        <v>2.040816</v>
      </c>
      <c r="G56" s="13">
        <v>38.775509999999997</v>
      </c>
      <c r="H56" s="13">
        <v>40.816327000000001</v>
      </c>
      <c r="I56" s="13">
        <v>20.408162999999998</v>
      </c>
      <c r="J56" s="13">
        <v>18.367346999999999</v>
      </c>
      <c r="K56" s="13">
        <v>59.183672999999999</v>
      </c>
      <c r="L56" s="13">
        <v>8.1632650000000009</v>
      </c>
      <c r="M56" s="13">
        <v>6.1224489999999996</v>
      </c>
    </row>
    <row r="57" spans="1:13" x14ac:dyDescent="0.2">
      <c r="A57" s="20" t="s">
        <v>331</v>
      </c>
      <c r="B57" s="21">
        <v>770</v>
      </c>
      <c r="C57" s="22">
        <v>87.792208000000002</v>
      </c>
      <c r="D57" s="22">
        <v>25.324674999999999</v>
      </c>
      <c r="E57" s="22">
        <v>72.077922000000001</v>
      </c>
      <c r="F57" s="22">
        <v>4.8051950000000003</v>
      </c>
      <c r="G57" s="22">
        <v>40.649351000000003</v>
      </c>
      <c r="H57" s="22">
        <v>45.324674999999999</v>
      </c>
      <c r="I57" s="22">
        <v>35.844155999999998</v>
      </c>
      <c r="J57" s="22">
        <v>18.441558000000001</v>
      </c>
      <c r="K57" s="22">
        <v>58.441558000000001</v>
      </c>
      <c r="L57" s="22">
        <v>3.7662339999999999</v>
      </c>
      <c r="M57" s="22">
        <v>3.8961039999999998</v>
      </c>
    </row>
    <row r="58" spans="1:13" x14ac:dyDescent="0.2">
      <c r="A58" s="20" t="s">
        <v>332</v>
      </c>
      <c r="B58" s="21">
        <v>118</v>
      </c>
      <c r="C58" s="22">
        <v>81.355931999999996</v>
      </c>
      <c r="D58" s="22">
        <v>27.966101999999999</v>
      </c>
      <c r="E58" s="22">
        <v>72.881355999999997</v>
      </c>
      <c r="F58" s="22">
        <v>5.9322030000000003</v>
      </c>
      <c r="G58" s="22">
        <v>34.745762999999997</v>
      </c>
      <c r="H58" s="22">
        <v>35.593220000000002</v>
      </c>
      <c r="I58" s="22">
        <v>26.271186</v>
      </c>
      <c r="J58" s="22">
        <v>33.050846999999997</v>
      </c>
      <c r="K58" s="22">
        <v>63.559322000000002</v>
      </c>
      <c r="L58" s="22">
        <v>3.389831</v>
      </c>
      <c r="M58" s="22">
        <v>5.084746</v>
      </c>
    </row>
    <row r="59" spans="1:13" x14ac:dyDescent="0.2">
      <c r="A59" s="20" t="s">
        <v>333</v>
      </c>
      <c r="B59" s="21">
        <v>436</v>
      </c>
      <c r="C59" s="22">
        <v>75.688073000000003</v>
      </c>
      <c r="D59" s="22">
        <v>20.183485999999998</v>
      </c>
      <c r="E59" s="22">
        <v>71.788990999999996</v>
      </c>
      <c r="F59" s="22">
        <v>10.779817</v>
      </c>
      <c r="G59" s="22">
        <v>30.504587000000001</v>
      </c>
      <c r="H59" s="22">
        <v>39.220182999999999</v>
      </c>
      <c r="I59" s="22">
        <v>27.522936000000001</v>
      </c>
      <c r="J59" s="22">
        <v>14.220183</v>
      </c>
      <c r="K59" s="22">
        <v>51.834862000000001</v>
      </c>
      <c r="L59" s="22">
        <v>5.2752290000000004</v>
      </c>
      <c r="M59" s="22">
        <v>5.2752290000000004</v>
      </c>
    </row>
    <row r="60" spans="1:13" x14ac:dyDescent="0.2">
      <c r="A60" s="20" t="s">
        <v>358</v>
      </c>
      <c r="B60" s="21">
        <v>27</v>
      </c>
      <c r="C60" s="22">
        <v>59.259259</v>
      </c>
      <c r="D60" s="22">
        <v>7.4074070000000001</v>
      </c>
      <c r="E60" s="22">
        <v>51.851852000000001</v>
      </c>
      <c r="F60" s="22">
        <v>7.4074070000000001</v>
      </c>
      <c r="G60" s="22">
        <v>25.925926</v>
      </c>
      <c r="H60" s="22">
        <v>33.333333000000003</v>
      </c>
      <c r="I60" s="22">
        <v>25.925926</v>
      </c>
      <c r="J60" s="22">
        <v>25.925926</v>
      </c>
      <c r="K60" s="22">
        <v>37.037036999999998</v>
      </c>
      <c r="L60" s="22">
        <v>11.111110999999999</v>
      </c>
      <c r="M60" s="22">
        <v>25.925926</v>
      </c>
    </row>
    <row r="61" spans="1:13" x14ac:dyDescent="0.2">
      <c r="A61" s="9" t="s">
        <v>361</v>
      </c>
      <c r="B61" s="9"/>
      <c r="C61" s="9"/>
      <c r="D61" s="9"/>
      <c r="E61" s="9"/>
      <c r="F61" s="9"/>
      <c r="G61" s="9"/>
      <c r="H61" s="9"/>
      <c r="I61" s="9"/>
      <c r="J61" s="9"/>
      <c r="K61" s="9"/>
      <c r="L61" s="9"/>
      <c r="M61" s="9"/>
    </row>
    <row r="62" spans="1:13" x14ac:dyDescent="0.2">
      <c r="A62" s="20" t="s">
        <v>362</v>
      </c>
      <c r="B62" s="21">
        <v>360</v>
      </c>
      <c r="C62" s="22">
        <v>75</v>
      </c>
      <c r="D62" s="22">
        <v>16.666667</v>
      </c>
      <c r="E62" s="22">
        <v>65</v>
      </c>
      <c r="F62" s="22">
        <v>7.2222220000000004</v>
      </c>
      <c r="G62" s="22">
        <v>26.666667</v>
      </c>
      <c r="H62" s="22">
        <v>34.722222000000002</v>
      </c>
      <c r="I62" s="22">
        <v>29.166667</v>
      </c>
      <c r="J62" s="22">
        <v>23.333333</v>
      </c>
      <c r="K62" s="22">
        <v>42.5</v>
      </c>
      <c r="L62" s="22">
        <v>6.3888889999999998</v>
      </c>
      <c r="M62" s="22">
        <v>6.1111110000000002</v>
      </c>
    </row>
    <row r="63" spans="1:13" x14ac:dyDescent="0.2">
      <c r="A63" s="20" t="s">
        <v>363</v>
      </c>
      <c r="B63" s="21">
        <v>1326</v>
      </c>
      <c r="C63" s="22">
        <v>82.428355999999994</v>
      </c>
      <c r="D63" s="22">
        <v>25.188537</v>
      </c>
      <c r="E63" s="22">
        <v>72.096530999999999</v>
      </c>
      <c r="F63" s="22">
        <v>4.9773759999999996</v>
      </c>
      <c r="G63" s="22">
        <v>32.654600000000002</v>
      </c>
      <c r="H63" s="22">
        <v>48.190044999999998</v>
      </c>
      <c r="I63" s="22">
        <v>36.877828000000001</v>
      </c>
      <c r="J63" s="22">
        <v>23.378582000000002</v>
      </c>
      <c r="K63" s="22">
        <v>53.167420999999997</v>
      </c>
      <c r="L63" s="22">
        <v>4.5248869999999997</v>
      </c>
      <c r="M63" s="22">
        <v>5.8823530000000002</v>
      </c>
    </row>
    <row r="64" spans="1:13" x14ac:dyDescent="0.2">
      <c r="A64" s="20" t="s">
        <v>364</v>
      </c>
      <c r="B64" s="21">
        <v>649</v>
      </c>
      <c r="C64" s="22">
        <v>79.661017000000001</v>
      </c>
      <c r="D64" s="22">
        <v>22.496148000000002</v>
      </c>
      <c r="E64" s="22">
        <v>70.570108000000005</v>
      </c>
      <c r="F64" s="22">
        <v>8.1664100000000008</v>
      </c>
      <c r="G64" s="22">
        <v>34.052388000000001</v>
      </c>
      <c r="H64" s="22">
        <v>40.832048999999998</v>
      </c>
      <c r="I64" s="22">
        <v>36.209553</v>
      </c>
      <c r="J64" s="22">
        <v>25.115562000000001</v>
      </c>
      <c r="K64" s="22">
        <v>49.922958000000001</v>
      </c>
      <c r="L64" s="22">
        <v>4.7765789999999999</v>
      </c>
      <c r="M64" s="22">
        <v>4.930663</v>
      </c>
    </row>
    <row r="65" spans="1:13" x14ac:dyDescent="0.2">
      <c r="A65" s="20" t="s">
        <v>365</v>
      </c>
      <c r="B65" s="21">
        <v>277</v>
      </c>
      <c r="C65" s="22">
        <v>81.949458000000007</v>
      </c>
      <c r="D65" s="22">
        <v>23.826715</v>
      </c>
      <c r="E65" s="22">
        <v>64.981949</v>
      </c>
      <c r="F65" s="22">
        <v>3.9711189999999998</v>
      </c>
      <c r="G65" s="22">
        <v>24.548736000000002</v>
      </c>
      <c r="H65" s="22">
        <v>39.350180999999999</v>
      </c>
      <c r="I65" s="22">
        <v>25.270758000000001</v>
      </c>
      <c r="J65" s="22">
        <v>19.855595999999998</v>
      </c>
      <c r="K65" s="22">
        <v>55.234656999999999</v>
      </c>
      <c r="L65" s="22">
        <v>3.6101079999999999</v>
      </c>
      <c r="M65" s="22">
        <v>6.8592060000000004</v>
      </c>
    </row>
    <row r="66" spans="1:13" x14ac:dyDescent="0.2">
      <c r="A66" s="20" t="s">
        <v>366</v>
      </c>
      <c r="B66" s="21">
        <v>65</v>
      </c>
      <c r="C66" s="22">
        <v>67.692307999999997</v>
      </c>
      <c r="D66" s="22">
        <v>16.923076999999999</v>
      </c>
      <c r="E66" s="22">
        <v>64.615385000000003</v>
      </c>
      <c r="F66" s="22">
        <v>3.0769229999999999</v>
      </c>
      <c r="G66" s="22">
        <v>23.076923000000001</v>
      </c>
      <c r="H66" s="22">
        <v>38.461537999999997</v>
      </c>
      <c r="I66" s="22">
        <v>27.692308000000001</v>
      </c>
      <c r="J66" s="22">
        <v>24.615385</v>
      </c>
      <c r="K66" s="22">
        <v>43.076923000000001</v>
      </c>
      <c r="L66" s="22">
        <v>3.0769229999999999</v>
      </c>
      <c r="M66" s="22">
        <v>15.384615</v>
      </c>
    </row>
    <row r="67" spans="1:13" x14ac:dyDescent="0.2">
      <c r="A67" s="9" t="s">
        <v>367</v>
      </c>
      <c r="B67" s="9"/>
      <c r="C67" s="9"/>
      <c r="D67" s="9"/>
      <c r="E67" s="9"/>
      <c r="F67" s="9"/>
      <c r="G67" s="9"/>
      <c r="H67" s="9"/>
      <c r="I67" s="9"/>
      <c r="J67" s="9"/>
      <c r="K67" s="9"/>
      <c r="L67" s="9"/>
      <c r="M67" s="9"/>
    </row>
    <row r="68" spans="1:13" x14ac:dyDescent="0.2">
      <c r="A68" s="20" t="s">
        <v>368</v>
      </c>
      <c r="B68" s="21">
        <v>537</v>
      </c>
      <c r="C68" s="22">
        <v>82.122905000000003</v>
      </c>
      <c r="D68" s="22">
        <v>22.905028000000001</v>
      </c>
      <c r="E68" s="22">
        <v>67.039106000000004</v>
      </c>
      <c r="F68" s="22">
        <v>7.4487899999999998</v>
      </c>
      <c r="G68" s="22">
        <v>27.746741</v>
      </c>
      <c r="H68" s="22">
        <v>40.223464</v>
      </c>
      <c r="I68" s="22">
        <v>27.560521000000001</v>
      </c>
      <c r="J68" s="22">
        <v>21.973928999999998</v>
      </c>
      <c r="K68" s="22">
        <v>57.35568</v>
      </c>
      <c r="L68" s="22">
        <v>4.0968340000000003</v>
      </c>
      <c r="M68" s="22">
        <v>7.2625700000000002</v>
      </c>
    </row>
    <row r="69" spans="1:13" x14ac:dyDescent="0.2">
      <c r="A69" s="20" t="s">
        <v>180</v>
      </c>
      <c r="B69" s="21">
        <v>1667</v>
      </c>
      <c r="C69" s="22">
        <v>82.603478999999993</v>
      </c>
      <c r="D69" s="22">
        <v>24.355129000000002</v>
      </c>
      <c r="E69" s="22">
        <v>71.025795000000002</v>
      </c>
      <c r="F69" s="22">
        <v>4.4991000000000003</v>
      </c>
      <c r="G69" s="22">
        <v>33.653269000000002</v>
      </c>
      <c r="H69" s="22">
        <v>47.210557999999999</v>
      </c>
      <c r="I69" s="22">
        <v>38.032393999999996</v>
      </c>
      <c r="J69" s="22">
        <v>25.434913000000002</v>
      </c>
      <c r="K69" s="22">
        <v>50.449910000000003</v>
      </c>
      <c r="L69" s="22">
        <v>4.1391720000000003</v>
      </c>
      <c r="M69" s="22">
        <v>5.4589080000000001</v>
      </c>
    </row>
    <row r="70" spans="1:13" x14ac:dyDescent="0.2">
      <c r="A70" s="20" t="s">
        <v>369</v>
      </c>
      <c r="B70" s="21">
        <v>99</v>
      </c>
      <c r="C70" s="22">
        <v>84.848484999999997</v>
      </c>
      <c r="D70" s="22">
        <v>25.252524999999999</v>
      </c>
      <c r="E70" s="22">
        <v>68.686869000000002</v>
      </c>
      <c r="F70" s="22">
        <v>2.0202019999999998</v>
      </c>
      <c r="G70" s="22">
        <v>32.323231999999997</v>
      </c>
      <c r="H70" s="22">
        <v>29.292929000000001</v>
      </c>
      <c r="I70" s="22">
        <v>51.515152</v>
      </c>
      <c r="J70" s="22">
        <v>34.343434000000002</v>
      </c>
      <c r="K70" s="22">
        <v>57.575758</v>
      </c>
      <c r="L70" s="22">
        <v>4.0404039999999997</v>
      </c>
      <c r="M70" s="22">
        <v>4.0404039999999997</v>
      </c>
    </row>
    <row r="71" spans="1:13" x14ac:dyDescent="0.2">
      <c r="A71" s="20" t="s">
        <v>370</v>
      </c>
      <c r="B71" s="21">
        <v>819</v>
      </c>
      <c r="C71" s="22">
        <v>78.876678999999996</v>
      </c>
      <c r="D71" s="22">
        <v>21.611722</v>
      </c>
      <c r="E71" s="22">
        <v>70.573870999999997</v>
      </c>
      <c r="F71" s="22">
        <v>7.8144080000000002</v>
      </c>
      <c r="G71" s="22">
        <v>32.234431999999998</v>
      </c>
      <c r="H71" s="22">
        <v>37.484737000000003</v>
      </c>
      <c r="I71" s="22">
        <v>34.065933999999999</v>
      </c>
      <c r="J71" s="22">
        <v>26.129425999999999</v>
      </c>
      <c r="K71" s="22">
        <v>48.717948999999997</v>
      </c>
      <c r="L71" s="22">
        <v>5.3724049999999997</v>
      </c>
      <c r="M71" s="22">
        <v>4.639805</v>
      </c>
    </row>
    <row r="72" spans="1:13" x14ac:dyDescent="0.2">
      <c r="A72" s="20" t="s">
        <v>371</v>
      </c>
      <c r="B72" s="21">
        <v>87</v>
      </c>
      <c r="C72" s="22">
        <v>70.114942999999997</v>
      </c>
      <c r="D72" s="22">
        <v>17.241378999999998</v>
      </c>
      <c r="E72" s="22">
        <v>59.770114999999997</v>
      </c>
      <c r="F72" s="22">
        <v>3.4482759999999999</v>
      </c>
      <c r="G72" s="22">
        <v>29.885057</v>
      </c>
      <c r="H72" s="22">
        <v>41.379309999999997</v>
      </c>
      <c r="I72" s="22">
        <v>33.333333000000003</v>
      </c>
      <c r="J72" s="22">
        <v>14.942529</v>
      </c>
      <c r="K72" s="22">
        <v>47.126437000000003</v>
      </c>
      <c r="L72" s="22">
        <v>14.942529</v>
      </c>
      <c r="M72" s="22">
        <v>8.0459770000000006</v>
      </c>
    </row>
    <row r="73" spans="1:13" x14ac:dyDescent="0.2">
      <c r="A73" s="20" t="s">
        <v>366</v>
      </c>
      <c r="B73" s="21">
        <v>55</v>
      </c>
      <c r="C73" s="22">
        <v>65.454544999999996</v>
      </c>
      <c r="D73" s="22">
        <v>18.181818</v>
      </c>
      <c r="E73" s="22">
        <v>61.818182</v>
      </c>
      <c r="F73" s="22">
        <v>1.818182</v>
      </c>
      <c r="G73" s="22">
        <v>25.454545</v>
      </c>
      <c r="H73" s="22">
        <v>40</v>
      </c>
      <c r="I73" s="22">
        <v>32.727272999999997</v>
      </c>
      <c r="J73" s="22">
        <v>27.272727</v>
      </c>
      <c r="K73" s="22">
        <v>36.363636</v>
      </c>
      <c r="L73" s="22">
        <v>7.2727269999999997</v>
      </c>
      <c r="M73" s="22">
        <v>14.545455</v>
      </c>
    </row>
    <row r="74" spans="1:13" x14ac:dyDescent="0.2">
      <c r="A74" s="9" t="s">
        <v>372</v>
      </c>
      <c r="B74" s="9"/>
      <c r="C74" s="9"/>
      <c r="D74" s="9"/>
      <c r="E74" s="9"/>
      <c r="F74" s="9"/>
      <c r="G74" s="9"/>
      <c r="H74" s="9"/>
      <c r="I74" s="9"/>
      <c r="J74" s="9"/>
      <c r="K74" s="9"/>
      <c r="L74" s="9"/>
      <c r="M74" s="9"/>
    </row>
    <row r="75" spans="1:13" x14ac:dyDescent="0.2">
      <c r="A75" s="20" t="s">
        <v>373</v>
      </c>
      <c r="B75" s="21">
        <v>537</v>
      </c>
      <c r="C75" s="22">
        <v>82.122905000000003</v>
      </c>
      <c r="D75" s="22">
        <v>22.905028000000001</v>
      </c>
      <c r="E75" s="22">
        <v>67.039106000000004</v>
      </c>
      <c r="F75" s="22">
        <v>7.4487899999999998</v>
      </c>
      <c r="G75" s="22">
        <v>27.746741</v>
      </c>
      <c r="H75" s="22">
        <v>40.223464</v>
      </c>
      <c r="I75" s="22">
        <v>27.560521000000001</v>
      </c>
      <c r="J75" s="22">
        <v>21.973928999999998</v>
      </c>
      <c r="K75" s="22">
        <v>57.35568</v>
      </c>
      <c r="L75" s="22">
        <v>4.0968340000000003</v>
      </c>
      <c r="M75" s="22">
        <v>7.2625700000000002</v>
      </c>
    </row>
    <row r="76" spans="1:13" x14ac:dyDescent="0.2">
      <c r="A76" s="20" t="s">
        <v>374</v>
      </c>
      <c r="B76" s="21">
        <v>1329</v>
      </c>
      <c r="C76" s="22">
        <v>81.188863999999995</v>
      </c>
      <c r="D76" s="22">
        <v>23.927765000000001</v>
      </c>
      <c r="E76" s="22">
        <v>72.460497000000004</v>
      </c>
      <c r="F76" s="22">
        <v>4.9661400000000002</v>
      </c>
      <c r="G76" s="22">
        <v>31.602709000000001</v>
      </c>
      <c r="H76" s="22">
        <v>47.554552000000001</v>
      </c>
      <c r="I76" s="22">
        <v>35.665914000000001</v>
      </c>
      <c r="J76" s="22">
        <v>21.218962000000001</v>
      </c>
      <c r="K76" s="22">
        <v>50.3386</v>
      </c>
      <c r="L76" s="22">
        <v>3.9127160000000001</v>
      </c>
      <c r="M76" s="22">
        <v>5.8690740000000003</v>
      </c>
    </row>
    <row r="77" spans="1:13" x14ac:dyDescent="0.2">
      <c r="A77" s="20" t="s">
        <v>375</v>
      </c>
      <c r="B77" s="21">
        <v>406</v>
      </c>
      <c r="C77" s="22">
        <v>79.310344999999998</v>
      </c>
      <c r="D77" s="22">
        <v>23.399014999999999</v>
      </c>
      <c r="E77" s="22">
        <v>66.009851999999995</v>
      </c>
      <c r="F77" s="22">
        <v>7.8817729999999999</v>
      </c>
      <c r="G77" s="22">
        <v>33.004925999999998</v>
      </c>
      <c r="H77" s="22">
        <v>39.408867000000001</v>
      </c>
      <c r="I77" s="22">
        <v>37.192118000000001</v>
      </c>
      <c r="J77" s="22">
        <v>25.862069000000002</v>
      </c>
      <c r="K77" s="22">
        <v>48.522167000000003</v>
      </c>
      <c r="L77" s="22">
        <v>6.6502460000000001</v>
      </c>
      <c r="M77" s="22">
        <v>4.6798029999999997</v>
      </c>
    </row>
    <row r="78" spans="1:13" x14ac:dyDescent="0.2">
      <c r="A78" s="20" t="s">
        <v>376</v>
      </c>
      <c r="B78" s="21">
        <v>152</v>
      </c>
      <c r="C78" s="22">
        <v>75</v>
      </c>
      <c r="D78" s="22">
        <v>15.131579</v>
      </c>
      <c r="E78" s="22">
        <v>67.763158000000004</v>
      </c>
      <c r="F78" s="22">
        <v>5.9210529999999997</v>
      </c>
      <c r="G78" s="22">
        <v>30.263158000000001</v>
      </c>
      <c r="H78" s="22">
        <v>36.842104999999997</v>
      </c>
      <c r="I78" s="22">
        <v>36.184210999999998</v>
      </c>
      <c r="J78" s="22">
        <v>36.184210999999998</v>
      </c>
      <c r="K78" s="22">
        <v>46.710526000000002</v>
      </c>
      <c r="L78" s="22">
        <v>5.2631579999999998</v>
      </c>
      <c r="M78" s="22">
        <v>7.8947370000000001</v>
      </c>
    </row>
    <row r="79" spans="1:13" x14ac:dyDescent="0.2">
      <c r="A79" s="20" t="s">
        <v>377</v>
      </c>
      <c r="B79" s="21">
        <v>88</v>
      </c>
      <c r="C79" s="22">
        <v>86.363636</v>
      </c>
      <c r="D79" s="22">
        <v>31.818182</v>
      </c>
      <c r="E79" s="22">
        <v>68.181818000000007</v>
      </c>
      <c r="F79" s="22">
        <v>4.5454549999999996</v>
      </c>
      <c r="G79" s="22">
        <v>37.5</v>
      </c>
      <c r="H79" s="22">
        <v>42.045454999999997</v>
      </c>
      <c r="I79" s="22">
        <v>37.5</v>
      </c>
      <c r="J79" s="22">
        <v>25</v>
      </c>
      <c r="K79" s="22">
        <v>46.590909000000003</v>
      </c>
      <c r="L79" s="22">
        <v>3.4090910000000001</v>
      </c>
      <c r="M79" s="22">
        <v>2.2727270000000002</v>
      </c>
    </row>
    <row r="80" spans="1:13" x14ac:dyDescent="0.2">
      <c r="A80" s="20" t="s">
        <v>378</v>
      </c>
      <c r="B80" s="21">
        <v>84</v>
      </c>
      <c r="C80" s="22">
        <v>76.190476000000004</v>
      </c>
      <c r="D80" s="22">
        <v>21.428571000000002</v>
      </c>
      <c r="E80" s="22">
        <v>76.190476000000004</v>
      </c>
      <c r="F80" s="22">
        <v>5.9523809999999999</v>
      </c>
      <c r="G80" s="22">
        <v>34.523809999999997</v>
      </c>
      <c r="H80" s="22">
        <v>35.714286000000001</v>
      </c>
      <c r="I80" s="22">
        <v>38.095238000000002</v>
      </c>
      <c r="J80" s="22">
        <v>30.952380999999999</v>
      </c>
      <c r="K80" s="22">
        <v>51.190475999999997</v>
      </c>
      <c r="L80" s="22">
        <v>7.1428570000000002</v>
      </c>
      <c r="M80" s="22">
        <v>3.5714290000000002</v>
      </c>
    </row>
    <row r="81" spans="1:13" x14ac:dyDescent="0.2">
      <c r="A81" s="20" t="s">
        <v>366</v>
      </c>
      <c r="B81" s="21">
        <v>81</v>
      </c>
      <c r="C81" s="22">
        <v>67.901235</v>
      </c>
      <c r="D81" s="22">
        <v>14.814814999999999</v>
      </c>
      <c r="E81" s="22">
        <v>64.197530999999998</v>
      </c>
      <c r="F81" s="22">
        <v>2.4691360000000002</v>
      </c>
      <c r="G81" s="22">
        <v>27.160494</v>
      </c>
      <c r="H81" s="22">
        <v>39.506172999999997</v>
      </c>
      <c r="I81" s="22">
        <v>29.629629999999999</v>
      </c>
      <c r="J81" s="22">
        <v>24.691358000000001</v>
      </c>
      <c r="K81" s="22">
        <v>41.975309000000003</v>
      </c>
      <c r="L81" s="22">
        <v>9.8765429999999999</v>
      </c>
      <c r="M81" s="22">
        <v>9.8765429999999999</v>
      </c>
    </row>
    <row r="82" spans="1:13" x14ac:dyDescent="0.2">
      <c r="A82" s="9" t="s">
        <v>379</v>
      </c>
      <c r="B82" s="9"/>
      <c r="C82" s="9"/>
      <c r="D82" s="9"/>
      <c r="E82" s="9"/>
      <c r="F82" s="9"/>
      <c r="G82" s="9"/>
      <c r="H82" s="9"/>
      <c r="I82" s="9"/>
      <c r="J82" s="9"/>
      <c r="K82" s="9"/>
      <c r="L82" s="9"/>
      <c r="M82" s="9"/>
    </row>
    <row r="83" spans="1:13" x14ac:dyDescent="0.2">
      <c r="A83" s="20" t="s">
        <v>380</v>
      </c>
      <c r="B83" s="21">
        <v>788</v>
      </c>
      <c r="C83" s="22">
        <v>83.121826999999996</v>
      </c>
      <c r="D83" s="22">
        <v>25.888324999999998</v>
      </c>
      <c r="E83" s="22">
        <v>59.771574000000001</v>
      </c>
      <c r="F83" s="22">
        <v>1.1421319999999999</v>
      </c>
      <c r="G83" s="22">
        <v>31.218274000000001</v>
      </c>
      <c r="H83" s="22">
        <v>35.532995</v>
      </c>
      <c r="I83" s="22">
        <v>38.324872999999997</v>
      </c>
      <c r="J83" s="22">
        <v>74.111675000000005</v>
      </c>
      <c r="K83" s="22">
        <v>50</v>
      </c>
      <c r="L83" s="22">
        <v>4.3147209999999996</v>
      </c>
      <c r="M83" s="22">
        <v>5.5837560000000002</v>
      </c>
    </row>
    <row r="84" spans="1:13" x14ac:dyDescent="0.2">
      <c r="A84" s="20" t="s">
        <v>381</v>
      </c>
      <c r="B84" s="21">
        <v>1824</v>
      </c>
      <c r="C84" s="22">
        <v>79.660088000000002</v>
      </c>
      <c r="D84" s="22">
        <v>22.039473999999998</v>
      </c>
      <c r="E84" s="22">
        <v>74.561403999999996</v>
      </c>
      <c r="F84" s="22">
        <v>8.1688600000000005</v>
      </c>
      <c r="G84" s="22">
        <v>31.359649000000001</v>
      </c>
      <c r="H84" s="22">
        <v>47.039473999999998</v>
      </c>
      <c r="I84" s="22">
        <v>32.565789000000002</v>
      </c>
      <c r="J84" s="22">
        <v>1.535088</v>
      </c>
      <c r="K84" s="22">
        <v>51.754385999999997</v>
      </c>
      <c r="L84" s="22">
        <v>4.8793860000000002</v>
      </c>
      <c r="M84" s="22">
        <v>5.8662280000000004</v>
      </c>
    </row>
    <row r="85" spans="1:13" x14ac:dyDescent="0.2">
      <c r="A85" s="20" t="s">
        <v>366</v>
      </c>
      <c r="B85" s="21">
        <v>65</v>
      </c>
      <c r="C85" s="22">
        <v>66.153846000000001</v>
      </c>
      <c r="D85" s="22">
        <v>16.923076999999999</v>
      </c>
      <c r="E85" s="22">
        <v>60</v>
      </c>
      <c r="F85" s="22">
        <v>0</v>
      </c>
      <c r="G85" s="22">
        <v>23.076923000000001</v>
      </c>
      <c r="H85" s="22">
        <v>38.461537999999997</v>
      </c>
      <c r="I85" s="22">
        <v>32.307692000000003</v>
      </c>
      <c r="J85" s="22">
        <v>24.615385</v>
      </c>
      <c r="K85" s="22">
        <v>38.461537999999997</v>
      </c>
      <c r="L85" s="22">
        <v>4.6153849999999998</v>
      </c>
      <c r="M85" s="22">
        <v>15.384615</v>
      </c>
    </row>
    <row r="86" spans="1:13" x14ac:dyDescent="0.2">
      <c r="A86" s="9" t="s">
        <v>382</v>
      </c>
      <c r="B86" s="9"/>
      <c r="C86" s="9"/>
      <c r="D86" s="9"/>
      <c r="E86" s="9"/>
      <c r="F86" s="9"/>
      <c r="G86" s="9"/>
      <c r="H86" s="9"/>
      <c r="I86" s="9"/>
      <c r="J86" s="9"/>
      <c r="K86" s="9"/>
      <c r="L86" s="9"/>
      <c r="M86" s="9"/>
    </row>
    <row r="87" spans="1:13" x14ac:dyDescent="0.2">
      <c r="A87" s="20" t="s">
        <v>383</v>
      </c>
      <c r="B87" s="21">
        <v>393</v>
      </c>
      <c r="C87" s="22">
        <v>78.880407000000005</v>
      </c>
      <c r="D87" s="22">
        <v>27.480916000000001</v>
      </c>
      <c r="E87" s="22">
        <v>54.707379000000003</v>
      </c>
      <c r="F87" s="22">
        <v>0.50890599999999997</v>
      </c>
      <c r="G87" s="22">
        <v>27.480916000000001</v>
      </c>
      <c r="H87" s="22">
        <v>31.806616000000002</v>
      </c>
      <c r="I87" s="22">
        <v>30.788803999999999</v>
      </c>
      <c r="J87" s="22">
        <v>77.862594999999999</v>
      </c>
      <c r="K87" s="22">
        <v>48.346055999999997</v>
      </c>
      <c r="L87" s="22">
        <v>4.3257000000000003</v>
      </c>
      <c r="M87" s="22">
        <v>8.1424939999999992</v>
      </c>
    </row>
    <row r="88" spans="1:13" x14ac:dyDescent="0.2">
      <c r="A88" s="20" t="s">
        <v>181</v>
      </c>
      <c r="B88" s="21">
        <v>1944</v>
      </c>
      <c r="C88" s="22">
        <v>81.275720000000007</v>
      </c>
      <c r="D88" s="22">
        <v>21.759259</v>
      </c>
      <c r="E88" s="22">
        <v>72.170782000000003</v>
      </c>
      <c r="F88" s="22">
        <v>7.0987650000000002</v>
      </c>
      <c r="G88" s="22">
        <v>32.407406999999999</v>
      </c>
      <c r="H88" s="22">
        <v>46.141975000000002</v>
      </c>
      <c r="I88" s="22">
        <v>35.596708</v>
      </c>
      <c r="J88" s="22">
        <v>14.248970999999999</v>
      </c>
      <c r="K88" s="22">
        <v>51.440328999999998</v>
      </c>
      <c r="L88" s="22">
        <v>4.5267489999999997</v>
      </c>
      <c r="M88" s="22">
        <v>5.4526750000000002</v>
      </c>
    </row>
    <row r="89" spans="1:13" x14ac:dyDescent="0.2">
      <c r="A89" s="20" t="s">
        <v>182</v>
      </c>
      <c r="B89" s="21">
        <v>38</v>
      </c>
      <c r="C89" s="22">
        <v>84.210526000000002</v>
      </c>
      <c r="D89" s="22">
        <v>39.473683999999999</v>
      </c>
      <c r="E89" s="22">
        <v>68.421053000000001</v>
      </c>
      <c r="F89" s="22">
        <v>7.8947370000000001</v>
      </c>
      <c r="G89" s="22">
        <v>26.315788999999999</v>
      </c>
      <c r="H89" s="22">
        <v>34.210526000000002</v>
      </c>
      <c r="I89" s="22">
        <v>34.210526000000002</v>
      </c>
      <c r="J89" s="22">
        <v>10.526316</v>
      </c>
      <c r="K89" s="22">
        <v>50</v>
      </c>
      <c r="L89" s="22">
        <v>5.2631579999999998</v>
      </c>
      <c r="M89" s="22">
        <v>5.2631579999999998</v>
      </c>
    </row>
    <row r="90" spans="1:13" x14ac:dyDescent="0.2">
      <c r="A90" s="20" t="s">
        <v>384</v>
      </c>
      <c r="B90" s="21">
        <v>36</v>
      </c>
      <c r="C90" s="22">
        <v>80.555555999999996</v>
      </c>
      <c r="D90" s="22">
        <v>25</v>
      </c>
      <c r="E90" s="22">
        <v>80.555555999999996</v>
      </c>
      <c r="F90" s="22">
        <v>0</v>
      </c>
      <c r="G90" s="22">
        <v>36.111111000000001</v>
      </c>
      <c r="H90" s="22">
        <v>52.777777999999998</v>
      </c>
      <c r="I90" s="22">
        <v>36.111111000000001</v>
      </c>
      <c r="J90" s="22">
        <v>5.5555560000000002</v>
      </c>
      <c r="K90" s="22">
        <v>61.111111000000001</v>
      </c>
      <c r="L90" s="22">
        <v>2.7777780000000001</v>
      </c>
      <c r="M90" s="22">
        <v>2.7777780000000001</v>
      </c>
    </row>
    <row r="91" spans="1:13" x14ac:dyDescent="0.2">
      <c r="A91" s="20" t="s">
        <v>183</v>
      </c>
      <c r="B91" s="21">
        <v>53</v>
      </c>
      <c r="C91" s="22">
        <v>73.584906000000004</v>
      </c>
      <c r="D91" s="22">
        <v>43.396225999999999</v>
      </c>
      <c r="E91" s="22">
        <v>84.905659999999997</v>
      </c>
      <c r="F91" s="22">
        <v>5.6603770000000004</v>
      </c>
      <c r="G91" s="22">
        <v>41.509433999999999</v>
      </c>
      <c r="H91" s="22">
        <v>41.509433999999999</v>
      </c>
      <c r="I91" s="22">
        <v>50.943396</v>
      </c>
      <c r="J91" s="22">
        <v>11.320755</v>
      </c>
      <c r="K91" s="22">
        <v>64.150942999999998</v>
      </c>
      <c r="L91" s="22">
        <v>5.6603770000000004</v>
      </c>
      <c r="M91" s="22">
        <v>1.886792</v>
      </c>
    </row>
    <row r="92" spans="1:13" x14ac:dyDescent="0.2">
      <c r="A92" s="20" t="s">
        <v>385</v>
      </c>
      <c r="B92" s="21">
        <v>22</v>
      </c>
      <c r="C92" s="22">
        <v>63.636364</v>
      </c>
      <c r="D92" s="22">
        <v>13.636364</v>
      </c>
      <c r="E92" s="22">
        <v>68.181818000000007</v>
      </c>
      <c r="F92" s="22">
        <v>22.727273</v>
      </c>
      <c r="G92" s="22">
        <v>9.0909089999999999</v>
      </c>
      <c r="H92" s="22">
        <v>27.272727</v>
      </c>
      <c r="I92" s="22">
        <v>9.0909089999999999</v>
      </c>
      <c r="J92" s="22">
        <v>4.5454549999999996</v>
      </c>
      <c r="K92" s="22">
        <v>27.272727</v>
      </c>
      <c r="L92" s="22">
        <v>9.0909089999999999</v>
      </c>
      <c r="M92" s="22">
        <v>0</v>
      </c>
    </row>
    <row r="93" spans="1:13" x14ac:dyDescent="0.2">
      <c r="A93" s="20" t="s">
        <v>386</v>
      </c>
      <c r="B93" s="21">
        <v>32</v>
      </c>
      <c r="C93" s="22">
        <v>75</v>
      </c>
      <c r="D93" s="22">
        <v>12.5</v>
      </c>
      <c r="E93" s="22">
        <v>65.625</v>
      </c>
      <c r="F93" s="22">
        <v>3.125</v>
      </c>
      <c r="G93" s="22">
        <v>6.25</v>
      </c>
      <c r="H93" s="22">
        <v>40.625</v>
      </c>
      <c r="I93" s="22">
        <v>9.375</v>
      </c>
      <c r="J93" s="22">
        <v>9.375</v>
      </c>
      <c r="K93" s="22">
        <v>46.875</v>
      </c>
      <c r="L93" s="22">
        <v>0</v>
      </c>
      <c r="M93" s="22">
        <v>12.5</v>
      </c>
    </row>
    <row r="94" spans="1:13" x14ac:dyDescent="0.2">
      <c r="A94" s="20" t="s">
        <v>387</v>
      </c>
      <c r="B94" s="21">
        <v>9</v>
      </c>
      <c r="C94" s="22">
        <v>55.555556000000003</v>
      </c>
      <c r="D94" s="22">
        <v>22.222221999999999</v>
      </c>
      <c r="E94" s="22">
        <v>88.888889000000006</v>
      </c>
      <c r="F94" s="22">
        <v>0</v>
      </c>
      <c r="G94" s="22">
        <v>11.111110999999999</v>
      </c>
      <c r="H94" s="22">
        <v>55.555556000000003</v>
      </c>
      <c r="I94" s="22">
        <v>44.444443999999997</v>
      </c>
      <c r="J94" s="22">
        <v>11.111110999999999</v>
      </c>
      <c r="K94" s="22">
        <v>33.333333000000003</v>
      </c>
      <c r="L94" s="22">
        <v>0</v>
      </c>
      <c r="M94" s="22">
        <v>0</v>
      </c>
    </row>
    <row r="95" spans="1:13" x14ac:dyDescent="0.2">
      <c r="A95" s="20" t="s">
        <v>366</v>
      </c>
      <c r="B95" s="21">
        <v>150</v>
      </c>
      <c r="C95" s="22">
        <v>78.666667000000004</v>
      </c>
      <c r="D95" s="22">
        <v>20</v>
      </c>
      <c r="E95" s="22">
        <v>72</v>
      </c>
      <c r="F95" s="22">
        <v>4</v>
      </c>
      <c r="G95" s="22">
        <v>30</v>
      </c>
      <c r="H95" s="22">
        <v>42</v>
      </c>
      <c r="I95" s="22">
        <v>28</v>
      </c>
      <c r="J95" s="22">
        <v>18.666667</v>
      </c>
      <c r="K95" s="22">
        <v>49.333333000000003</v>
      </c>
      <c r="L95" s="22">
        <v>8.6666670000000003</v>
      </c>
      <c r="M95" s="22">
        <v>10</v>
      </c>
    </row>
    <row r="96" spans="1:13" x14ac:dyDescent="0.2">
      <c r="A96" s="9" t="s">
        <v>388</v>
      </c>
      <c r="B96" s="9"/>
      <c r="C96" s="9"/>
      <c r="D96" s="9"/>
      <c r="E96" s="9"/>
      <c r="F96" s="9"/>
      <c r="G96" s="9"/>
      <c r="H96" s="9"/>
      <c r="I96" s="9"/>
      <c r="J96" s="9"/>
      <c r="K96" s="9"/>
      <c r="L96" s="9"/>
      <c r="M96" s="9"/>
    </row>
    <row r="97" spans="1:13" x14ac:dyDescent="0.2">
      <c r="A97" s="20" t="s">
        <v>184</v>
      </c>
      <c r="B97" s="21">
        <v>54</v>
      </c>
      <c r="C97" s="22">
        <v>75.925926000000004</v>
      </c>
      <c r="D97" s="22">
        <v>14.814814999999999</v>
      </c>
      <c r="E97" s="22">
        <v>61.111111000000001</v>
      </c>
      <c r="F97" s="22">
        <v>9.2592590000000001</v>
      </c>
      <c r="G97" s="22">
        <v>18.518519000000001</v>
      </c>
      <c r="H97" s="22">
        <v>35.185184999999997</v>
      </c>
      <c r="I97" s="22">
        <v>25.925926</v>
      </c>
      <c r="J97" s="22">
        <v>16.666667</v>
      </c>
      <c r="K97" s="22">
        <v>40.740741</v>
      </c>
      <c r="L97" s="22">
        <v>3.7037040000000001</v>
      </c>
      <c r="M97" s="22">
        <v>7.4074070000000001</v>
      </c>
    </row>
    <row r="98" spans="1:13" x14ac:dyDescent="0.2">
      <c r="A98" s="20" t="s">
        <v>185</v>
      </c>
      <c r="B98" s="21">
        <v>196</v>
      </c>
      <c r="C98" s="22">
        <v>76.530612000000005</v>
      </c>
      <c r="D98" s="22">
        <v>18.367346999999999</v>
      </c>
      <c r="E98" s="22">
        <v>69.387754999999999</v>
      </c>
      <c r="F98" s="22">
        <v>11.734693999999999</v>
      </c>
      <c r="G98" s="22">
        <v>22.959184</v>
      </c>
      <c r="H98" s="22">
        <v>39.285713999999999</v>
      </c>
      <c r="I98" s="22">
        <v>21.428571000000002</v>
      </c>
      <c r="J98" s="22">
        <v>18.367346999999999</v>
      </c>
      <c r="K98" s="22">
        <v>51.530611999999998</v>
      </c>
      <c r="L98" s="22">
        <v>3.5714290000000002</v>
      </c>
      <c r="M98" s="22">
        <v>6.6326530000000004</v>
      </c>
    </row>
    <row r="99" spans="1:13" x14ac:dyDescent="0.2">
      <c r="A99" s="20" t="s">
        <v>186</v>
      </c>
      <c r="B99" s="21">
        <v>310</v>
      </c>
      <c r="C99" s="22">
        <v>83.548387000000005</v>
      </c>
      <c r="D99" s="22">
        <v>17.419354999999999</v>
      </c>
      <c r="E99" s="22">
        <v>72.903226000000004</v>
      </c>
      <c r="F99" s="22">
        <v>7.7419349999999998</v>
      </c>
      <c r="G99" s="22">
        <v>30.967742000000001</v>
      </c>
      <c r="H99" s="22">
        <v>43.548386999999998</v>
      </c>
      <c r="I99" s="22">
        <v>27.741935000000002</v>
      </c>
      <c r="J99" s="22">
        <v>17.419354999999999</v>
      </c>
      <c r="K99" s="22">
        <v>56.451613000000002</v>
      </c>
      <c r="L99" s="22">
        <v>5.4838709999999997</v>
      </c>
      <c r="M99" s="22">
        <v>5.4838709999999997</v>
      </c>
    </row>
    <row r="100" spans="1:13" x14ac:dyDescent="0.2">
      <c r="A100" s="20" t="s">
        <v>187</v>
      </c>
      <c r="B100" s="21">
        <v>385</v>
      </c>
      <c r="C100" s="22">
        <v>80.519480999999999</v>
      </c>
      <c r="D100" s="22">
        <v>21.558441999999999</v>
      </c>
      <c r="E100" s="22">
        <v>73.246752999999998</v>
      </c>
      <c r="F100" s="22">
        <v>6.493506</v>
      </c>
      <c r="G100" s="22">
        <v>29.090909</v>
      </c>
      <c r="H100" s="22">
        <v>44.155844000000002</v>
      </c>
      <c r="I100" s="22">
        <v>32.727272999999997</v>
      </c>
      <c r="J100" s="22">
        <v>16.883116999999999</v>
      </c>
      <c r="K100" s="22">
        <v>49.610390000000002</v>
      </c>
      <c r="L100" s="22">
        <v>5.7142860000000004</v>
      </c>
      <c r="M100" s="22">
        <v>5.1948049999999997</v>
      </c>
    </row>
    <row r="101" spans="1:13" x14ac:dyDescent="0.2">
      <c r="A101" s="20" t="s">
        <v>188</v>
      </c>
      <c r="B101" s="21">
        <v>361</v>
      </c>
      <c r="C101" s="22">
        <v>83.379501000000005</v>
      </c>
      <c r="D101" s="22">
        <v>23.545705999999999</v>
      </c>
      <c r="E101" s="22">
        <v>74.792243999999997</v>
      </c>
      <c r="F101" s="22">
        <v>5.8171749999999998</v>
      </c>
      <c r="G101" s="22">
        <v>36.842104999999997</v>
      </c>
      <c r="H101" s="22">
        <v>48.199446000000002</v>
      </c>
      <c r="I101" s="22">
        <v>36.842104999999997</v>
      </c>
      <c r="J101" s="22">
        <v>18.559557000000002</v>
      </c>
      <c r="K101" s="22">
        <v>54.847645</v>
      </c>
      <c r="L101" s="22">
        <v>3.047091</v>
      </c>
      <c r="M101" s="22">
        <v>4.7091409999999998</v>
      </c>
    </row>
    <row r="102" spans="1:13" x14ac:dyDescent="0.2">
      <c r="A102" s="20" t="s">
        <v>189</v>
      </c>
      <c r="B102" s="21">
        <v>315</v>
      </c>
      <c r="C102" s="22">
        <v>83.809523999999996</v>
      </c>
      <c r="D102" s="22">
        <v>27.301587000000001</v>
      </c>
      <c r="E102" s="22">
        <v>67.936508000000003</v>
      </c>
      <c r="F102" s="22">
        <v>3.1746029999999998</v>
      </c>
      <c r="G102" s="22">
        <v>33.333333000000003</v>
      </c>
      <c r="H102" s="22">
        <v>47.301586999999998</v>
      </c>
      <c r="I102" s="22">
        <v>40.634920999999999</v>
      </c>
      <c r="J102" s="22">
        <v>24.444444000000001</v>
      </c>
      <c r="K102" s="22">
        <v>51.746032</v>
      </c>
      <c r="L102" s="22">
        <v>5.7142860000000004</v>
      </c>
      <c r="M102" s="22">
        <v>6.0317460000000001</v>
      </c>
    </row>
    <row r="103" spans="1:13" x14ac:dyDescent="0.2">
      <c r="A103" s="20" t="s">
        <v>190</v>
      </c>
      <c r="B103" s="21">
        <v>364</v>
      </c>
      <c r="C103" s="22">
        <v>81.593406999999999</v>
      </c>
      <c r="D103" s="22">
        <v>27.197801999999999</v>
      </c>
      <c r="E103" s="22">
        <v>69.505494999999996</v>
      </c>
      <c r="F103" s="22">
        <v>4.3956039999999996</v>
      </c>
      <c r="G103" s="22">
        <v>31.868131999999999</v>
      </c>
      <c r="H103" s="22">
        <v>43.406593000000001</v>
      </c>
      <c r="I103" s="22">
        <v>40.10989</v>
      </c>
      <c r="J103" s="22">
        <v>34.615385000000003</v>
      </c>
      <c r="K103" s="22">
        <v>49.725275000000003</v>
      </c>
      <c r="L103" s="22">
        <v>5.7692310000000004</v>
      </c>
      <c r="M103" s="22">
        <v>3.8461539999999999</v>
      </c>
    </row>
    <row r="104" spans="1:13" x14ac:dyDescent="0.2">
      <c r="A104" s="20" t="s">
        <v>191</v>
      </c>
      <c r="B104" s="21">
        <v>267</v>
      </c>
      <c r="C104" s="22">
        <v>80.524344999999997</v>
      </c>
      <c r="D104" s="22">
        <v>28.838951000000002</v>
      </c>
      <c r="E104" s="22">
        <v>71.161049000000006</v>
      </c>
      <c r="F104" s="22">
        <v>4.8689140000000002</v>
      </c>
      <c r="G104" s="22">
        <v>37.827714999999998</v>
      </c>
      <c r="H104" s="22">
        <v>45.692883999999999</v>
      </c>
      <c r="I104" s="22">
        <v>46.816479000000001</v>
      </c>
      <c r="J104" s="22">
        <v>34.831460999999997</v>
      </c>
      <c r="K104" s="22">
        <v>51.685392999999998</v>
      </c>
      <c r="L104" s="22">
        <v>3.7453180000000001</v>
      </c>
      <c r="M104" s="22">
        <v>4.8689140000000002</v>
      </c>
    </row>
    <row r="105" spans="1:13" x14ac:dyDescent="0.2">
      <c r="A105" s="20" t="s">
        <v>192</v>
      </c>
      <c r="B105" s="21">
        <v>90</v>
      </c>
      <c r="C105" s="22">
        <v>81.111110999999994</v>
      </c>
      <c r="D105" s="22">
        <v>28.888888999999999</v>
      </c>
      <c r="E105" s="22">
        <v>66.666667000000004</v>
      </c>
      <c r="F105" s="22">
        <v>5.5555560000000002</v>
      </c>
      <c r="G105" s="22">
        <v>25.555555999999999</v>
      </c>
      <c r="H105" s="22">
        <v>41.111111000000001</v>
      </c>
      <c r="I105" s="22">
        <v>43.333333000000003</v>
      </c>
      <c r="J105" s="22">
        <v>28.888888999999999</v>
      </c>
      <c r="K105" s="22">
        <v>44.444443999999997</v>
      </c>
      <c r="L105" s="22">
        <v>1.111111</v>
      </c>
      <c r="M105" s="22">
        <v>5.5555560000000002</v>
      </c>
    </row>
    <row r="106" spans="1:13" x14ac:dyDescent="0.2">
      <c r="A106" s="20" t="s">
        <v>193</v>
      </c>
      <c r="B106" s="21">
        <v>94</v>
      </c>
      <c r="C106" s="22">
        <v>77.659574000000006</v>
      </c>
      <c r="D106" s="22">
        <v>30.851064000000001</v>
      </c>
      <c r="E106" s="22">
        <v>64.893617000000006</v>
      </c>
      <c r="F106" s="22">
        <v>6.3829789999999997</v>
      </c>
      <c r="G106" s="22">
        <v>38.297871999999998</v>
      </c>
      <c r="H106" s="22">
        <v>37.234043</v>
      </c>
      <c r="I106" s="22">
        <v>40.425531999999997</v>
      </c>
      <c r="J106" s="22">
        <v>41.489362</v>
      </c>
      <c r="K106" s="22">
        <v>50</v>
      </c>
      <c r="L106" s="22">
        <v>5.3191490000000003</v>
      </c>
      <c r="M106" s="22">
        <v>4.2553190000000001</v>
      </c>
    </row>
    <row r="107" spans="1:13" x14ac:dyDescent="0.2">
      <c r="A107" s="20" t="s">
        <v>389</v>
      </c>
      <c r="B107" s="21">
        <v>47</v>
      </c>
      <c r="C107" s="22">
        <v>74.468085000000002</v>
      </c>
      <c r="D107" s="22">
        <v>17.021277000000001</v>
      </c>
      <c r="E107" s="22">
        <v>59.574468000000003</v>
      </c>
      <c r="F107" s="22">
        <v>6.3829789999999997</v>
      </c>
      <c r="G107" s="22">
        <v>17.021277000000001</v>
      </c>
      <c r="H107" s="22">
        <v>42.553190999999998</v>
      </c>
      <c r="I107" s="22">
        <v>8.5106380000000001</v>
      </c>
      <c r="J107" s="22">
        <v>4.2553190000000001</v>
      </c>
      <c r="K107" s="22">
        <v>55.319149000000003</v>
      </c>
      <c r="L107" s="22">
        <v>6.3829789999999997</v>
      </c>
      <c r="M107" s="22">
        <v>6.3829789999999997</v>
      </c>
    </row>
    <row r="108" spans="1:13" x14ac:dyDescent="0.2">
      <c r="A108" s="20" t="s">
        <v>366</v>
      </c>
      <c r="B108" s="21">
        <v>194</v>
      </c>
      <c r="C108" s="22">
        <v>68.556701000000004</v>
      </c>
      <c r="D108" s="22">
        <v>13.402062000000001</v>
      </c>
      <c r="E108" s="22">
        <v>60.309277999999999</v>
      </c>
      <c r="F108" s="22">
        <v>3.608247</v>
      </c>
      <c r="G108" s="22">
        <v>24.742267999999999</v>
      </c>
      <c r="H108" s="22">
        <v>34.536082</v>
      </c>
      <c r="I108" s="22">
        <v>18.556701</v>
      </c>
      <c r="J108" s="22">
        <v>17.525773000000001</v>
      </c>
      <c r="K108" s="22">
        <v>41.752577000000002</v>
      </c>
      <c r="L108" s="22">
        <v>4.6391749999999998</v>
      </c>
      <c r="M108" s="22">
        <v>16.494845000000002</v>
      </c>
    </row>
    <row r="109" spans="1:13" x14ac:dyDescent="0.2">
      <c r="A109" s="9" t="s">
        <v>390</v>
      </c>
      <c r="B109" s="9"/>
      <c r="C109" s="9"/>
      <c r="D109" s="9"/>
      <c r="E109" s="9"/>
      <c r="F109" s="9"/>
      <c r="G109" s="9"/>
      <c r="H109" s="9"/>
      <c r="I109" s="9"/>
      <c r="J109" s="9"/>
      <c r="K109" s="9"/>
      <c r="L109" s="9"/>
      <c r="M109" s="9"/>
    </row>
    <row r="110" spans="1:13" x14ac:dyDescent="0.2">
      <c r="A110" s="20" t="s">
        <v>391</v>
      </c>
      <c r="B110" s="21">
        <v>633</v>
      </c>
      <c r="C110" s="22">
        <v>80.568719999999999</v>
      </c>
      <c r="D110" s="22">
        <v>26.224329000000001</v>
      </c>
      <c r="E110" s="22">
        <v>66.192733000000004</v>
      </c>
      <c r="F110" s="22">
        <v>6.477093</v>
      </c>
      <c r="G110" s="22">
        <v>25.908373000000001</v>
      </c>
      <c r="H110" s="22">
        <v>46.129542000000001</v>
      </c>
      <c r="I110" s="22">
        <v>31.911532000000001</v>
      </c>
      <c r="J110" s="22">
        <v>27.488151999999999</v>
      </c>
      <c r="K110" s="22">
        <v>53.712479999999999</v>
      </c>
      <c r="L110" s="22">
        <v>5.8451820000000003</v>
      </c>
      <c r="M110" s="22">
        <v>5.8451820000000003</v>
      </c>
    </row>
    <row r="111" spans="1:13" x14ac:dyDescent="0.2">
      <c r="A111" s="20" t="s">
        <v>392</v>
      </c>
      <c r="B111" s="21">
        <v>1123</v>
      </c>
      <c r="C111" s="22">
        <v>79.519144999999995</v>
      </c>
      <c r="D111" s="22">
        <v>24.577026</v>
      </c>
      <c r="E111" s="22">
        <v>70.792519999999996</v>
      </c>
      <c r="F111" s="22">
        <v>6.0552089999999996</v>
      </c>
      <c r="G111" s="22">
        <v>29.919858000000001</v>
      </c>
      <c r="H111" s="22">
        <v>45.503117000000003</v>
      </c>
      <c r="I111" s="22">
        <v>34.906500000000001</v>
      </c>
      <c r="J111" s="22">
        <v>20.480854999999998</v>
      </c>
      <c r="K111" s="22">
        <v>47.729297000000003</v>
      </c>
      <c r="L111" s="22">
        <v>4.6304540000000003</v>
      </c>
      <c r="M111" s="22">
        <v>6.3223510000000003</v>
      </c>
    </row>
    <row r="112" spans="1:13" x14ac:dyDescent="0.2">
      <c r="A112" s="20" t="s">
        <v>393</v>
      </c>
      <c r="B112" s="21">
        <v>660</v>
      </c>
      <c r="C112" s="22">
        <v>81.060606000000007</v>
      </c>
      <c r="D112" s="22">
        <v>19.69697</v>
      </c>
      <c r="E112" s="22">
        <v>69.545455000000004</v>
      </c>
      <c r="F112" s="22">
        <v>5</v>
      </c>
      <c r="G112" s="22">
        <v>35.606060999999997</v>
      </c>
      <c r="H112" s="22">
        <v>39.242424</v>
      </c>
      <c r="I112" s="22">
        <v>35.757576</v>
      </c>
      <c r="J112" s="22">
        <v>23.787879</v>
      </c>
      <c r="K112" s="22">
        <v>53.787878999999997</v>
      </c>
      <c r="L112" s="22">
        <v>4.6969700000000003</v>
      </c>
      <c r="M112" s="22">
        <v>6.0606059999999999</v>
      </c>
    </row>
    <row r="113" spans="1:13" x14ac:dyDescent="0.2">
      <c r="A113" s="20" t="s">
        <v>394</v>
      </c>
      <c r="B113" s="21">
        <v>261</v>
      </c>
      <c r="C113" s="22">
        <v>81.609195</v>
      </c>
      <c r="D113" s="22">
        <v>17.241378999999998</v>
      </c>
      <c r="E113" s="22">
        <v>75.478926999999999</v>
      </c>
      <c r="F113" s="22">
        <v>6.1302680000000001</v>
      </c>
      <c r="G113" s="22">
        <v>37.547893000000002</v>
      </c>
      <c r="H113" s="22">
        <v>38.697318000000003</v>
      </c>
      <c r="I113" s="22">
        <v>33.333333000000003</v>
      </c>
      <c r="J113" s="22">
        <v>25.670497999999998</v>
      </c>
      <c r="K113" s="22">
        <v>50.574713000000003</v>
      </c>
      <c r="L113" s="22">
        <v>2.298851</v>
      </c>
      <c r="M113" s="22">
        <v>4.9808430000000001</v>
      </c>
    </row>
    <row r="114" spans="1:13" x14ac:dyDescent="0.2">
      <c r="A114" s="9" t="s">
        <v>395</v>
      </c>
      <c r="B114" s="9"/>
      <c r="C114" s="9"/>
      <c r="D114" s="9"/>
      <c r="E114" s="9"/>
      <c r="F114" s="9"/>
      <c r="G114" s="9"/>
      <c r="H114" s="9"/>
      <c r="I114" s="9"/>
      <c r="J114" s="9"/>
      <c r="K114" s="9"/>
      <c r="L114" s="9"/>
      <c r="M114" s="9"/>
    </row>
    <row r="115" spans="1:13" x14ac:dyDescent="0.2">
      <c r="A115" s="20" t="s">
        <v>396</v>
      </c>
      <c r="B115" s="21">
        <v>329</v>
      </c>
      <c r="C115" s="22">
        <v>80.547111999999998</v>
      </c>
      <c r="D115" s="22">
        <v>24.924012000000001</v>
      </c>
      <c r="E115" s="22">
        <v>73.252279999999999</v>
      </c>
      <c r="F115" s="22">
        <v>5.7750760000000003</v>
      </c>
      <c r="G115" s="22">
        <v>31.003039999999999</v>
      </c>
      <c r="H115" s="22">
        <v>41.337386000000002</v>
      </c>
      <c r="I115" s="22">
        <v>28.267477</v>
      </c>
      <c r="J115" s="22">
        <v>20.060790000000001</v>
      </c>
      <c r="K115" s="22">
        <v>53.495441</v>
      </c>
      <c r="L115" s="22">
        <v>4.8632220000000004</v>
      </c>
      <c r="M115" s="22">
        <v>5.4711249999999998</v>
      </c>
    </row>
    <row r="116" spans="1:13" x14ac:dyDescent="0.2">
      <c r="A116" s="20" t="s">
        <v>397</v>
      </c>
      <c r="B116" s="21">
        <v>828</v>
      </c>
      <c r="C116" s="22">
        <v>81.884057999999996</v>
      </c>
      <c r="D116" s="22">
        <v>24.275362000000001</v>
      </c>
      <c r="E116" s="22">
        <v>69.323671000000004</v>
      </c>
      <c r="F116" s="22">
        <v>6.0386470000000001</v>
      </c>
      <c r="G116" s="22">
        <v>30.555555999999999</v>
      </c>
      <c r="H116" s="22">
        <v>48.067633000000001</v>
      </c>
      <c r="I116" s="22">
        <v>36.594203</v>
      </c>
      <c r="J116" s="22">
        <v>23.913042999999998</v>
      </c>
      <c r="K116" s="22">
        <v>53.260869999999997</v>
      </c>
      <c r="L116" s="22">
        <v>4.9516910000000003</v>
      </c>
      <c r="M116" s="22">
        <v>5.0724640000000001</v>
      </c>
    </row>
    <row r="117" spans="1:13" x14ac:dyDescent="0.2">
      <c r="A117" s="20" t="s">
        <v>879</v>
      </c>
      <c r="B117" s="21">
        <v>499</v>
      </c>
      <c r="C117" s="22">
        <v>79.759518999999997</v>
      </c>
      <c r="D117" s="22">
        <v>20.04008</v>
      </c>
      <c r="E117" s="22">
        <v>70.340681000000004</v>
      </c>
      <c r="F117" s="22">
        <v>6.2124249999999996</v>
      </c>
      <c r="G117" s="22">
        <v>36.673347</v>
      </c>
      <c r="H117" s="22">
        <v>38.076152</v>
      </c>
      <c r="I117" s="22">
        <v>34.268537000000002</v>
      </c>
      <c r="J117" s="22">
        <v>26.452905999999999</v>
      </c>
      <c r="K117" s="22">
        <v>49.098196000000002</v>
      </c>
      <c r="L117" s="22">
        <v>4.6092180000000003</v>
      </c>
      <c r="M117" s="22">
        <v>6.4128259999999999</v>
      </c>
    </row>
    <row r="118" spans="1:13" x14ac:dyDescent="0.2">
      <c r="A118" s="20" t="s">
        <v>398</v>
      </c>
      <c r="B118" s="21">
        <v>468</v>
      </c>
      <c r="C118" s="22">
        <v>81.196580999999995</v>
      </c>
      <c r="D118" s="22">
        <v>24.786325000000001</v>
      </c>
      <c r="E118" s="22">
        <v>67.307692000000003</v>
      </c>
      <c r="F118" s="22">
        <v>4.9145300000000001</v>
      </c>
      <c r="G118" s="22">
        <v>26.923076999999999</v>
      </c>
      <c r="H118" s="22">
        <v>47.649572999999997</v>
      </c>
      <c r="I118" s="22">
        <v>33.760683999999998</v>
      </c>
      <c r="J118" s="22">
        <v>23.290597999999999</v>
      </c>
      <c r="K118" s="22">
        <v>47.863247999999999</v>
      </c>
      <c r="L118" s="22">
        <v>4.0598289999999997</v>
      </c>
      <c r="M118" s="22">
        <v>6.6239319999999999</v>
      </c>
    </row>
    <row r="119" spans="1:13" x14ac:dyDescent="0.2">
      <c r="A119" s="20" t="s">
        <v>399</v>
      </c>
      <c r="B119" s="21">
        <v>257</v>
      </c>
      <c r="C119" s="22">
        <v>80.155642</v>
      </c>
      <c r="D119" s="22">
        <v>19.066147999999998</v>
      </c>
      <c r="E119" s="22">
        <v>74.708170999999993</v>
      </c>
      <c r="F119" s="22">
        <v>7.0038910000000003</v>
      </c>
      <c r="G119" s="22">
        <v>31.128405000000001</v>
      </c>
      <c r="H119" s="22">
        <v>41.634241000000003</v>
      </c>
      <c r="I119" s="22">
        <v>37.743191000000003</v>
      </c>
      <c r="J119" s="22">
        <v>18.287938</v>
      </c>
      <c r="K119" s="22">
        <v>47.859921999999997</v>
      </c>
      <c r="L119" s="22">
        <v>3.5019459999999998</v>
      </c>
      <c r="M119" s="22">
        <v>5.4474710000000002</v>
      </c>
    </row>
    <row r="120" spans="1:13" x14ac:dyDescent="0.2">
      <c r="A120" s="20" t="s">
        <v>400</v>
      </c>
      <c r="B120" s="21">
        <v>296</v>
      </c>
      <c r="C120" s="22">
        <v>75.675675999999996</v>
      </c>
      <c r="D120" s="22">
        <v>23.310811000000001</v>
      </c>
      <c r="E120" s="22">
        <v>66.554053999999994</v>
      </c>
      <c r="F120" s="22">
        <v>5.7432429999999997</v>
      </c>
      <c r="G120" s="22">
        <v>30.067568000000001</v>
      </c>
      <c r="H120" s="22">
        <v>36.824323999999997</v>
      </c>
      <c r="I120" s="22">
        <v>32.094594999999998</v>
      </c>
      <c r="J120" s="22">
        <v>25.675675999999999</v>
      </c>
      <c r="K120" s="22">
        <v>52.027026999999997</v>
      </c>
      <c r="L120" s="22">
        <v>6.0810810000000002</v>
      </c>
      <c r="M120" s="22">
        <v>8.1081079999999996</v>
      </c>
    </row>
    <row r="121" spans="1:13" x14ac:dyDescent="0.2">
      <c r="A121" s="9" t="s">
        <v>401</v>
      </c>
      <c r="B121" s="9"/>
      <c r="C121" s="9"/>
      <c r="D121" s="9"/>
      <c r="E121" s="9"/>
      <c r="F121" s="9"/>
      <c r="G121" s="9"/>
      <c r="H121" s="9"/>
      <c r="I121" s="9"/>
      <c r="J121" s="9"/>
      <c r="K121" s="9"/>
      <c r="L121" s="9"/>
      <c r="M121" s="9"/>
    </row>
    <row r="122" spans="1:13" x14ac:dyDescent="0.2">
      <c r="A122" s="20" t="s">
        <v>878</v>
      </c>
      <c r="B122" s="21">
        <v>116</v>
      </c>
      <c r="C122" s="22">
        <v>84.482759000000001</v>
      </c>
      <c r="D122" s="22">
        <v>25.862069000000002</v>
      </c>
      <c r="E122" s="22">
        <v>70.689655000000002</v>
      </c>
      <c r="F122" s="22">
        <v>6.0344829999999998</v>
      </c>
      <c r="G122" s="22">
        <v>27.586207000000002</v>
      </c>
      <c r="H122" s="22">
        <v>42.241379000000002</v>
      </c>
      <c r="I122" s="22">
        <v>23.275862</v>
      </c>
      <c r="J122" s="22">
        <v>21.551724</v>
      </c>
      <c r="K122" s="22">
        <v>59.482759000000001</v>
      </c>
      <c r="L122" s="22">
        <v>5.1724139999999998</v>
      </c>
      <c r="M122" s="22">
        <v>5.1724139999999998</v>
      </c>
    </row>
    <row r="123" spans="1:13" x14ac:dyDescent="0.2">
      <c r="A123" s="20" t="s">
        <v>402</v>
      </c>
      <c r="B123" s="21">
        <v>213</v>
      </c>
      <c r="C123" s="22">
        <v>78.403756000000001</v>
      </c>
      <c r="D123" s="22">
        <v>24.413146000000001</v>
      </c>
      <c r="E123" s="22">
        <v>74.647886999999997</v>
      </c>
      <c r="F123" s="22">
        <v>5.6338030000000003</v>
      </c>
      <c r="G123" s="22">
        <v>32.863849999999999</v>
      </c>
      <c r="H123" s="22">
        <v>40.84507</v>
      </c>
      <c r="I123" s="22">
        <v>30.985914999999999</v>
      </c>
      <c r="J123" s="22">
        <v>19.248826000000001</v>
      </c>
      <c r="K123" s="22">
        <v>50.234741999999997</v>
      </c>
      <c r="L123" s="22">
        <v>4.6948359999999996</v>
      </c>
      <c r="M123" s="22">
        <v>5.6338030000000003</v>
      </c>
    </row>
    <row r="124" spans="1:13" x14ac:dyDescent="0.2">
      <c r="A124" s="20" t="s">
        <v>397</v>
      </c>
      <c r="B124" s="21">
        <v>828</v>
      </c>
      <c r="C124" s="22">
        <v>81.884057999999996</v>
      </c>
      <c r="D124" s="22">
        <v>24.275362000000001</v>
      </c>
      <c r="E124" s="22">
        <v>69.323671000000004</v>
      </c>
      <c r="F124" s="22">
        <v>6.0386470000000001</v>
      </c>
      <c r="G124" s="22">
        <v>30.555555999999999</v>
      </c>
      <c r="H124" s="22">
        <v>48.067633000000001</v>
      </c>
      <c r="I124" s="22">
        <v>36.594203</v>
      </c>
      <c r="J124" s="22">
        <v>23.913042999999998</v>
      </c>
      <c r="K124" s="22">
        <v>53.260869999999997</v>
      </c>
      <c r="L124" s="22">
        <v>4.9516910000000003</v>
      </c>
      <c r="M124" s="22">
        <v>5.0724640000000001</v>
      </c>
    </row>
    <row r="125" spans="1:13" x14ac:dyDescent="0.2">
      <c r="A125" s="20" t="s">
        <v>403</v>
      </c>
      <c r="B125" s="21">
        <v>133</v>
      </c>
      <c r="C125" s="22">
        <v>76.691728999999995</v>
      </c>
      <c r="D125" s="22">
        <v>26.315788999999999</v>
      </c>
      <c r="E125" s="22">
        <v>73.684211000000005</v>
      </c>
      <c r="F125" s="22">
        <v>6.7669170000000003</v>
      </c>
      <c r="G125" s="22">
        <v>45.864662000000003</v>
      </c>
      <c r="H125" s="22">
        <v>35.338346000000001</v>
      </c>
      <c r="I125" s="22">
        <v>37.593985000000004</v>
      </c>
      <c r="J125" s="22">
        <v>27.067668999999999</v>
      </c>
      <c r="K125" s="22">
        <v>48.120300999999998</v>
      </c>
      <c r="L125" s="22">
        <v>3.0075189999999998</v>
      </c>
      <c r="M125" s="22">
        <v>6.7669170000000003</v>
      </c>
    </row>
    <row r="126" spans="1:13" x14ac:dyDescent="0.2">
      <c r="A126" s="20" t="s">
        <v>404</v>
      </c>
      <c r="B126" s="21">
        <v>120</v>
      </c>
      <c r="C126" s="22">
        <v>83.333332999999996</v>
      </c>
      <c r="D126" s="22">
        <v>20.833333</v>
      </c>
      <c r="E126" s="22">
        <v>75</v>
      </c>
      <c r="F126" s="22">
        <v>5.8333329999999997</v>
      </c>
      <c r="G126" s="22">
        <v>38.333333000000003</v>
      </c>
      <c r="H126" s="22">
        <v>41.666666999999997</v>
      </c>
      <c r="I126" s="22">
        <v>30.833333</v>
      </c>
      <c r="J126" s="22">
        <v>25.833333</v>
      </c>
      <c r="K126" s="22">
        <v>53.333333000000003</v>
      </c>
      <c r="L126" s="22">
        <v>7.5</v>
      </c>
      <c r="M126" s="22">
        <v>5.8333329999999997</v>
      </c>
    </row>
    <row r="127" spans="1:13" x14ac:dyDescent="0.2">
      <c r="A127" s="20" t="s">
        <v>405</v>
      </c>
      <c r="B127" s="21">
        <v>246</v>
      </c>
      <c r="C127" s="22">
        <v>79.674796999999998</v>
      </c>
      <c r="D127" s="22">
        <v>16.260162999999999</v>
      </c>
      <c r="E127" s="22">
        <v>66.260163000000006</v>
      </c>
      <c r="F127" s="22">
        <v>6.0975609999999998</v>
      </c>
      <c r="G127" s="22">
        <v>30.894309</v>
      </c>
      <c r="H127" s="22">
        <v>37.804878000000002</v>
      </c>
      <c r="I127" s="22">
        <v>34.146341</v>
      </c>
      <c r="J127" s="22">
        <v>26.422764000000001</v>
      </c>
      <c r="K127" s="22">
        <v>47.560975999999997</v>
      </c>
      <c r="L127" s="22">
        <v>4.0650409999999999</v>
      </c>
      <c r="M127" s="22">
        <v>6.5040649999999998</v>
      </c>
    </row>
    <row r="128" spans="1:13" x14ac:dyDescent="0.2">
      <c r="A128" s="20" t="s">
        <v>398</v>
      </c>
      <c r="B128" s="21">
        <v>468</v>
      </c>
      <c r="C128" s="22">
        <v>81.196580999999995</v>
      </c>
      <c r="D128" s="22">
        <v>24.786325000000001</v>
      </c>
      <c r="E128" s="22">
        <v>67.307692000000003</v>
      </c>
      <c r="F128" s="22">
        <v>4.9145300000000001</v>
      </c>
      <c r="G128" s="22">
        <v>26.923076999999999</v>
      </c>
      <c r="H128" s="22">
        <v>47.649572999999997</v>
      </c>
      <c r="I128" s="22">
        <v>33.760683999999998</v>
      </c>
      <c r="J128" s="22">
        <v>23.290597999999999</v>
      </c>
      <c r="K128" s="22">
        <v>47.863247999999999</v>
      </c>
      <c r="L128" s="22">
        <v>4.0598289999999997</v>
      </c>
      <c r="M128" s="22">
        <v>6.6239319999999999</v>
      </c>
    </row>
    <row r="129" spans="1:13" x14ac:dyDescent="0.2">
      <c r="A129" s="20" t="s">
        <v>406</v>
      </c>
      <c r="B129" s="21">
        <v>180</v>
      </c>
      <c r="C129" s="22">
        <v>80.555555999999996</v>
      </c>
      <c r="D129" s="22">
        <v>19.444444000000001</v>
      </c>
      <c r="E129" s="22">
        <v>75.555555999999996</v>
      </c>
      <c r="F129" s="22">
        <v>7.7777779999999996</v>
      </c>
      <c r="G129" s="22">
        <v>31.666667</v>
      </c>
      <c r="H129" s="22">
        <v>41.666666999999997</v>
      </c>
      <c r="I129" s="22">
        <v>36.666666999999997</v>
      </c>
      <c r="J129" s="22">
        <v>18.888888999999999</v>
      </c>
      <c r="K129" s="22">
        <v>48.888888999999999</v>
      </c>
      <c r="L129" s="22">
        <v>3.8888889999999998</v>
      </c>
      <c r="M129" s="22">
        <v>3.8888889999999998</v>
      </c>
    </row>
    <row r="130" spans="1:13" x14ac:dyDescent="0.2">
      <c r="A130" s="20" t="s">
        <v>407</v>
      </c>
      <c r="B130" s="21">
        <v>77</v>
      </c>
      <c r="C130" s="22">
        <v>79.220778999999993</v>
      </c>
      <c r="D130" s="22">
        <v>18.181818</v>
      </c>
      <c r="E130" s="22">
        <v>72.727272999999997</v>
      </c>
      <c r="F130" s="22">
        <v>5.1948049999999997</v>
      </c>
      <c r="G130" s="22">
        <v>29.87013</v>
      </c>
      <c r="H130" s="22">
        <v>41.558441999999999</v>
      </c>
      <c r="I130" s="22">
        <v>40.259740000000001</v>
      </c>
      <c r="J130" s="22">
        <v>16.883116999999999</v>
      </c>
      <c r="K130" s="22">
        <v>45.454545000000003</v>
      </c>
      <c r="L130" s="22">
        <v>2.5974029999999999</v>
      </c>
      <c r="M130" s="22">
        <v>9.0909089999999999</v>
      </c>
    </row>
    <row r="131" spans="1:13" x14ac:dyDescent="0.2">
      <c r="A131" s="33" t="s">
        <v>400</v>
      </c>
      <c r="B131" s="34">
        <v>296</v>
      </c>
      <c r="C131" s="35">
        <v>75.675675999999996</v>
      </c>
      <c r="D131" s="35">
        <v>23.310811000000001</v>
      </c>
      <c r="E131" s="35">
        <v>66.554053999999994</v>
      </c>
      <c r="F131" s="35">
        <v>5.7432429999999997</v>
      </c>
      <c r="G131" s="35">
        <v>30.067568000000001</v>
      </c>
      <c r="H131" s="35">
        <v>36.824323999999997</v>
      </c>
      <c r="I131" s="35">
        <v>32.094594999999998</v>
      </c>
      <c r="J131" s="35">
        <v>25.675675999999999</v>
      </c>
      <c r="K131" s="35">
        <v>52.027026999999997</v>
      </c>
      <c r="L131" s="35">
        <v>6.0810810000000002</v>
      </c>
      <c r="M131" s="35">
        <v>8.1081079999999996</v>
      </c>
    </row>
  </sheetData>
  <phoneticPr fontId="2"/>
  <pageMargins left="0.75" right="0.75" top="1" bottom="1" header="0.5" footer="0.5"/>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F941D-B2C4-441A-A842-F1762F818AA0}">
  <dimension ref="A1:I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HYPERLINK("#'目次'!B51","[45]")</f>
        <v>[45]</v>
      </c>
      <c r="B2" s="23" t="s">
        <v>334</v>
      </c>
    </row>
    <row r="3" spans="1:9" x14ac:dyDescent="0.2">
      <c r="A3" s="7" t="s">
        <v>3</v>
      </c>
      <c r="B3" s="8" t="s">
        <v>77</v>
      </c>
    </row>
    <row r="4" spans="1:9" x14ac:dyDescent="0.2">
      <c r="A4" s="7" t="s">
        <v>3</v>
      </c>
      <c r="B4" s="8" t="s">
        <v>76</v>
      </c>
    </row>
    <row r="5" spans="1:9" s="18" customFormat="1" ht="25.2" x14ac:dyDescent="0.2">
      <c r="A5" s="16" t="s">
        <v>3</v>
      </c>
      <c r="B5" s="17" t="s">
        <v>335</v>
      </c>
      <c r="C5" s="17" t="s">
        <v>545</v>
      </c>
      <c r="D5" s="17" t="s">
        <v>546</v>
      </c>
      <c r="E5" s="17" t="s">
        <v>547</v>
      </c>
      <c r="F5" s="17" t="s">
        <v>548</v>
      </c>
      <c r="G5" s="17" t="s">
        <v>549</v>
      </c>
      <c r="H5" s="17" t="s">
        <v>550</v>
      </c>
      <c r="I5" s="17" t="s">
        <v>366</v>
      </c>
    </row>
    <row r="6" spans="1:9" x14ac:dyDescent="0.2">
      <c r="A6" s="19" t="s">
        <v>338</v>
      </c>
      <c r="B6" s="10">
        <v>2677</v>
      </c>
      <c r="C6" s="13">
        <v>55.397832999999999</v>
      </c>
      <c r="D6" s="13">
        <v>25.438924</v>
      </c>
      <c r="E6" s="13">
        <v>6.5371680000000003</v>
      </c>
      <c r="F6" s="13">
        <v>2.577512</v>
      </c>
      <c r="G6" s="13">
        <v>0.48561799999999999</v>
      </c>
      <c r="H6" s="13">
        <v>3.4366829999999999</v>
      </c>
      <c r="I6" s="13">
        <v>6.1262610000000004</v>
      </c>
    </row>
    <row r="7" spans="1:9" x14ac:dyDescent="0.2">
      <c r="A7" s="9" t="s">
        <v>339</v>
      </c>
      <c r="B7" s="9"/>
      <c r="C7" s="9"/>
      <c r="D7" s="9"/>
      <c r="E7" s="9"/>
      <c r="F7" s="9"/>
      <c r="G7" s="9"/>
      <c r="H7" s="9"/>
      <c r="I7" s="9"/>
    </row>
    <row r="8" spans="1:9" x14ac:dyDescent="0.2">
      <c r="A8" s="20" t="s">
        <v>340</v>
      </c>
      <c r="B8" s="21">
        <v>1277</v>
      </c>
      <c r="C8" s="22">
        <v>60.375881</v>
      </c>
      <c r="D8" s="22">
        <v>19.812059999999999</v>
      </c>
      <c r="E8" s="22">
        <v>6.029757</v>
      </c>
      <c r="F8" s="22">
        <v>2.5058729999999998</v>
      </c>
      <c r="G8" s="22">
        <v>0.46985100000000002</v>
      </c>
      <c r="H8" s="22">
        <v>3.5238839999999998</v>
      </c>
      <c r="I8" s="22">
        <v>7.2826940000000002</v>
      </c>
    </row>
    <row r="9" spans="1:9" x14ac:dyDescent="0.2">
      <c r="A9" s="20" t="s">
        <v>341</v>
      </c>
      <c r="B9" s="21">
        <v>1400</v>
      </c>
      <c r="C9" s="22">
        <v>50.857143000000001</v>
      </c>
      <c r="D9" s="22">
        <v>30.571428999999998</v>
      </c>
      <c r="E9" s="22">
        <v>7</v>
      </c>
      <c r="F9" s="22">
        <v>2.6428569999999998</v>
      </c>
      <c r="G9" s="22">
        <v>0.5</v>
      </c>
      <c r="H9" s="22">
        <v>3.3571430000000002</v>
      </c>
      <c r="I9" s="22">
        <v>5.0714290000000002</v>
      </c>
    </row>
    <row r="10" spans="1:9" x14ac:dyDescent="0.2">
      <c r="A10" s="9" t="s">
        <v>342</v>
      </c>
      <c r="B10" s="9"/>
      <c r="C10" s="9"/>
      <c r="D10" s="9"/>
      <c r="E10" s="9"/>
      <c r="F10" s="9"/>
      <c r="G10" s="9"/>
      <c r="H10" s="9"/>
      <c r="I10" s="9"/>
    </row>
    <row r="11" spans="1:9" x14ac:dyDescent="0.2">
      <c r="A11" s="20" t="s">
        <v>343</v>
      </c>
      <c r="B11" s="21">
        <v>610</v>
      </c>
      <c r="C11" s="22">
        <v>69.672130999999993</v>
      </c>
      <c r="D11" s="22">
        <v>18.688524999999998</v>
      </c>
      <c r="E11" s="22">
        <v>4.2622949999999999</v>
      </c>
      <c r="F11" s="22">
        <v>1.4754100000000001</v>
      </c>
      <c r="G11" s="22">
        <v>0.49180299999999999</v>
      </c>
      <c r="H11" s="22">
        <v>1.1475409999999999</v>
      </c>
      <c r="I11" s="22">
        <v>4.2622949999999999</v>
      </c>
    </row>
    <row r="12" spans="1:9" x14ac:dyDescent="0.2">
      <c r="A12" s="20" t="s">
        <v>344</v>
      </c>
      <c r="B12" s="21">
        <v>755</v>
      </c>
      <c r="C12" s="22">
        <v>60</v>
      </c>
      <c r="D12" s="22">
        <v>25.165562999999999</v>
      </c>
      <c r="E12" s="22">
        <v>6.2251659999999998</v>
      </c>
      <c r="F12" s="22">
        <v>1.192053</v>
      </c>
      <c r="G12" s="22">
        <v>0.13245000000000001</v>
      </c>
      <c r="H12" s="22">
        <v>1.721854</v>
      </c>
      <c r="I12" s="22">
        <v>5.5629140000000001</v>
      </c>
    </row>
    <row r="13" spans="1:9" x14ac:dyDescent="0.2">
      <c r="A13" s="20" t="s">
        <v>345</v>
      </c>
      <c r="B13" s="21">
        <v>601</v>
      </c>
      <c r="C13" s="22">
        <v>53.910150000000002</v>
      </c>
      <c r="D13" s="22">
        <v>28.618967999999999</v>
      </c>
      <c r="E13" s="22">
        <v>6.8219630000000002</v>
      </c>
      <c r="F13" s="22">
        <v>1.8302830000000001</v>
      </c>
      <c r="G13" s="22">
        <v>0</v>
      </c>
      <c r="H13" s="22">
        <v>1.4975039999999999</v>
      </c>
      <c r="I13" s="22">
        <v>7.3211310000000003</v>
      </c>
    </row>
    <row r="14" spans="1:9" x14ac:dyDescent="0.2">
      <c r="A14" s="20" t="s">
        <v>346</v>
      </c>
      <c r="B14" s="21">
        <v>425</v>
      </c>
      <c r="C14" s="22">
        <v>45.882353000000002</v>
      </c>
      <c r="D14" s="22">
        <v>25.411764999999999</v>
      </c>
      <c r="E14" s="22">
        <v>8.9411760000000005</v>
      </c>
      <c r="F14" s="22">
        <v>5.1764710000000003</v>
      </c>
      <c r="G14" s="22">
        <v>1.176471</v>
      </c>
      <c r="H14" s="22">
        <v>6.8235289999999997</v>
      </c>
      <c r="I14" s="22">
        <v>6.5882350000000001</v>
      </c>
    </row>
    <row r="15" spans="1:9" x14ac:dyDescent="0.2">
      <c r="A15" s="20" t="s">
        <v>347</v>
      </c>
      <c r="B15" s="21">
        <v>217</v>
      </c>
      <c r="C15" s="22">
        <v>32.258065000000002</v>
      </c>
      <c r="D15" s="22">
        <v>34.101382000000001</v>
      </c>
      <c r="E15" s="22">
        <v>5.529954</v>
      </c>
      <c r="F15" s="22">
        <v>5.9907830000000004</v>
      </c>
      <c r="G15" s="22">
        <v>1.3824879999999999</v>
      </c>
      <c r="H15" s="22">
        <v>11.059908</v>
      </c>
      <c r="I15" s="22">
        <v>9.6774190000000004</v>
      </c>
    </row>
    <row r="16" spans="1:9" x14ac:dyDescent="0.2">
      <c r="A16" s="20" t="s">
        <v>348</v>
      </c>
      <c r="B16" s="21">
        <v>56</v>
      </c>
      <c r="C16" s="22">
        <v>25</v>
      </c>
      <c r="D16" s="22">
        <v>35.714286000000001</v>
      </c>
      <c r="E16" s="22">
        <v>17.857143000000001</v>
      </c>
      <c r="F16" s="22">
        <v>5.3571429999999998</v>
      </c>
      <c r="G16" s="22">
        <v>0</v>
      </c>
      <c r="H16" s="22">
        <v>12.5</v>
      </c>
      <c r="I16" s="22">
        <v>3.5714290000000002</v>
      </c>
    </row>
    <row r="17" spans="1:9" x14ac:dyDescent="0.2">
      <c r="A17" s="20" t="s">
        <v>349</v>
      </c>
      <c r="B17" s="21">
        <v>13</v>
      </c>
      <c r="C17" s="22">
        <v>15.384615</v>
      </c>
      <c r="D17" s="22">
        <v>23.076923000000001</v>
      </c>
      <c r="E17" s="22">
        <v>7.6923079999999997</v>
      </c>
      <c r="F17" s="22">
        <v>15.384615</v>
      </c>
      <c r="G17" s="22">
        <v>7.6923079999999997</v>
      </c>
      <c r="H17" s="22">
        <v>23.076923000000001</v>
      </c>
      <c r="I17" s="22">
        <v>7.6923079999999997</v>
      </c>
    </row>
    <row r="18" spans="1:9" x14ac:dyDescent="0.2">
      <c r="A18" s="20" t="s">
        <v>350</v>
      </c>
      <c r="B18" s="21">
        <v>1365</v>
      </c>
      <c r="C18" s="22">
        <v>64.322344000000001</v>
      </c>
      <c r="D18" s="22">
        <v>22.271062000000001</v>
      </c>
      <c r="E18" s="22">
        <v>5.3479850000000004</v>
      </c>
      <c r="F18" s="22">
        <v>1.318681</v>
      </c>
      <c r="G18" s="22">
        <v>0.29304000000000002</v>
      </c>
      <c r="H18" s="22">
        <v>1.465201</v>
      </c>
      <c r="I18" s="22">
        <v>4.9816849999999997</v>
      </c>
    </row>
    <row r="19" spans="1:9" x14ac:dyDescent="0.2">
      <c r="A19" s="20" t="s">
        <v>351</v>
      </c>
      <c r="B19" s="21">
        <v>1026</v>
      </c>
      <c r="C19" s="22">
        <v>50.584795</v>
      </c>
      <c r="D19" s="22">
        <v>27.290448000000001</v>
      </c>
      <c r="E19" s="22">
        <v>7.6998049999999996</v>
      </c>
      <c r="F19" s="22">
        <v>3.2163740000000001</v>
      </c>
      <c r="G19" s="22">
        <v>0.48732900000000001</v>
      </c>
      <c r="H19" s="22">
        <v>3.7037040000000001</v>
      </c>
      <c r="I19" s="22">
        <v>7.017544</v>
      </c>
    </row>
    <row r="20" spans="1:9" x14ac:dyDescent="0.2">
      <c r="A20" s="20" t="s">
        <v>352</v>
      </c>
      <c r="B20" s="21">
        <v>286</v>
      </c>
      <c r="C20" s="22">
        <v>30.069929999999999</v>
      </c>
      <c r="D20" s="22">
        <v>33.916083999999998</v>
      </c>
      <c r="E20" s="22">
        <v>8.0419579999999993</v>
      </c>
      <c r="F20" s="22">
        <v>6.2937060000000002</v>
      </c>
      <c r="G20" s="22">
        <v>1.398601</v>
      </c>
      <c r="H20" s="22">
        <v>11.888112</v>
      </c>
      <c r="I20" s="22">
        <v>8.3916079999999997</v>
      </c>
    </row>
    <row r="21" spans="1:9" x14ac:dyDescent="0.2">
      <c r="A21" s="20" t="s">
        <v>353</v>
      </c>
      <c r="B21" s="21">
        <v>1312</v>
      </c>
      <c r="C21" s="22">
        <v>46.112805000000002</v>
      </c>
      <c r="D21" s="22">
        <v>28.734756000000001</v>
      </c>
      <c r="E21" s="22">
        <v>7.7743900000000004</v>
      </c>
      <c r="F21" s="22">
        <v>3.8871950000000002</v>
      </c>
      <c r="G21" s="22">
        <v>0.68597600000000003</v>
      </c>
      <c r="H21" s="22">
        <v>5.4878049999999998</v>
      </c>
      <c r="I21" s="22">
        <v>7.3170729999999997</v>
      </c>
    </row>
    <row r="22" spans="1:9" x14ac:dyDescent="0.2">
      <c r="A22" s="9" t="s">
        <v>354</v>
      </c>
      <c r="B22" s="10">
        <v>298</v>
      </c>
      <c r="C22" s="13">
        <v>72.818792000000002</v>
      </c>
      <c r="D22" s="13">
        <v>14.42953</v>
      </c>
      <c r="E22" s="13">
        <v>4.6979870000000004</v>
      </c>
      <c r="F22" s="13">
        <v>2.3489930000000001</v>
      </c>
      <c r="G22" s="13">
        <v>0.67114099999999999</v>
      </c>
      <c r="H22" s="13">
        <v>2.013423</v>
      </c>
      <c r="I22" s="13">
        <v>3.0201340000000001</v>
      </c>
    </row>
    <row r="23" spans="1:9" x14ac:dyDescent="0.2">
      <c r="A23" s="20" t="s">
        <v>344</v>
      </c>
      <c r="B23" s="21">
        <v>388</v>
      </c>
      <c r="C23" s="22">
        <v>63.144329999999997</v>
      </c>
      <c r="D23" s="22">
        <v>19.587629</v>
      </c>
      <c r="E23" s="22">
        <v>5.927835</v>
      </c>
      <c r="F23" s="22">
        <v>1.8041240000000001</v>
      </c>
      <c r="G23" s="22">
        <v>0</v>
      </c>
      <c r="H23" s="22">
        <v>1.546392</v>
      </c>
      <c r="I23" s="22">
        <v>7.9896909999999997</v>
      </c>
    </row>
    <row r="24" spans="1:9" x14ac:dyDescent="0.2">
      <c r="A24" s="20" t="s">
        <v>345</v>
      </c>
      <c r="B24" s="21">
        <v>299</v>
      </c>
      <c r="C24" s="22">
        <v>55.852843</v>
      </c>
      <c r="D24" s="22">
        <v>22.408027000000001</v>
      </c>
      <c r="E24" s="22">
        <v>8.0267560000000007</v>
      </c>
      <c r="F24" s="22">
        <v>1.6722410000000001</v>
      </c>
      <c r="G24" s="22">
        <v>0</v>
      </c>
      <c r="H24" s="22">
        <v>2.6755849999999999</v>
      </c>
      <c r="I24" s="22">
        <v>9.3645479999999992</v>
      </c>
    </row>
    <row r="25" spans="1:9" x14ac:dyDescent="0.2">
      <c r="A25" s="20" t="s">
        <v>346</v>
      </c>
      <c r="B25" s="21">
        <v>192</v>
      </c>
      <c r="C25" s="22">
        <v>55.729166999999997</v>
      </c>
      <c r="D25" s="22">
        <v>18.229167</v>
      </c>
      <c r="E25" s="22">
        <v>5.2083329999999997</v>
      </c>
      <c r="F25" s="22">
        <v>4.6875</v>
      </c>
      <c r="G25" s="22">
        <v>1.0416669999999999</v>
      </c>
      <c r="H25" s="22">
        <v>7.2916670000000003</v>
      </c>
      <c r="I25" s="22">
        <v>7.8125</v>
      </c>
    </row>
    <row r="26" spans="1:9" x14ac:dyDescent="0.2">
      <c r="A26" s="20" t="s">
        <v>347</v>
      </c>
      <c r="B26" s="21">
        <v>77</v>
      </c>
      <c r="C26" s="22">
        <v>38.961039</v>
      </c>
      <c r="D26" s="22">
        <v>31.168831000000001</v>
      </c>
      <c r="E26" s="22">
        <v>2.5974029999999999</v>
      </c>
      <c r="F26" s="22">
        <v>2.5974029999999999</v>
      </c>
      <c r="G26" s="22">
        <v>2.5974029999999999</v>
      </c>
      <c r="H26" s="22">
        <v>10.389609999999999</v>
      </c>
      <c r="I26" s="22">
        <v>11.688312</v>
      </c>
    </row>
    <row r="27" spans="1:9" x14ac:dyDescent="0.2">
      <c r="A27" s="20" t="s">
        <v>348</v>
      </c>
      <c r="B27" s="21">
        <v>19</v>
      </c>
      <c r="C27" s="22">
        <v>26.315788999999999</v>
      </c>
      <c r="D27" s="22">
        <v>31.578946999999999</v>
      </c>
      <c r="E27" s="22">
        <v>21.052631999999999</v>
      </c>
      <c r="F27" s="22">
        <v>5.2631579999999998</v>
      </c>
      <c r="G27" s="22">
        <v>0</v>
      </c>
      <c r="H27" s="22">
        <v>10.526316</v>
      </c>
      <c r="I27" s="22">
        <v>5.2631579999999998</v>
      </c>
    </row>
    <row r="28" spans="1:9" x14ac:dyDescent="0.2">
      <c r="A28" s="20" t="s">
        <v>349</v>
      </c>
      <c r="B28" s="21">
        <v>4</v>
      </c>
      <c r="C28" s="22">
        <v>0</v>
      </c>
      <c r="D28" s="22">
        <v>50</v>
      </c>
      <c r="E28" s="22">
        <v>0</v>
      </c>
      <c r="F28" s="22">
        <v>25</v>
      </c>
      <c r="G28" s="22">
        <v>0</v>
      </c>
      <c r="H28" s="22">
        <v>25</v>
      </c>
      <c r="I28" s="22">
        <v>0</v>
      </c>
    </row>
    <row r="29" spans="1:9" x14ac:dyDescent="0.2">
      <c r="A29" s="20" t="s">
        <v>350</v>
      </c>
      <c r="B29" s="21">
        <v>686</v>
      </c>
      <c r="C29" s="22">
        <v>67.346939000000006</v>
      </c>
      <c r="D29" s="22">
        <v>17.346938999999999</v>
      </c>
      <c r="E29" s="22">
        <v>5.393586</v>
      </c>
      <c r="F29" s="22">
        <v>2.040816</v>
      </c>
      <c r="G29" s="22">
        <v>0.291545</v>
      </c>
      <c r="H29" s="22">
        <v>1.749271</v>
      </c>
      <c r="I29" s="22">
        <v>5.8309040000000003</v>
      </c>
    </row>
    <row r="30" spans="1:9" x14ac:dyDescent="0.2">
      <c r="A30" s="20" t="s">
        <v>351</v>
      </c>
      <c r="B30" s="21">
        <v>491</v>
      </c>
      <c r="C30" s="22">
        <v>55.804481000000003</v>
      </c>
      <c r="D30" s="22">
        <v>20.773931000000001</v>
      </c>
      <c r="E30" s="22">
        <v>6.9246439999999998</v>
      </c>
      <c r="F30" s="22">
        <v>2.851324</v>
      </c>
      <c r="G30" s="22">
        <v>0.40733200000000003</v>
      </c>
      <c r="H30" s="22">
        <v>4.4806520000000001</v>
      </c>
      <c r="I30" s="22">
        <v>8.7576370000000008</v>
      </c>
    </row>
    <row r="31" spans="1:9" x14ac:dyDescent="0.2">
      <c r="A31" s="20" t="s">
        <v>352</v>
      </c>
      <c r="B31" s="21">
        <v>100</v>
      </c>
      <c r="C31" s="22">
        <v>35</v>
      </c>
      <c r="D31" s="22">
        <v>32</v>
      </c>
      <c r="E31" s="22">
        <v>6</v>
      </c>
      <c r="F31" s="22">
        <v>4</v>
      </c>
      <c r="G31" s="22">
        <v>2</v>
      </c>
      <c r="H31" s="22">
        <v>11</v>
      </c>
      <c r="I31" s="22">
        <v>10</v>
      </c>
    </row>
    <row r="32" spans="1:9" x14ac:dyDescent="0.2">
      <c r="A32" s="20" t="s">
        <v>353</v>
      </c>
      <c r="B32" s="21">
        <v>591</v>
      </c>
      <c r="C32" s="22">
        <v>52.284264</v>
      </c>
      <c r="D32" s="22">
        <v>22.673435000000001</v>
      </c>
      <c r="E32" s="22">
        <v>6.7681899999999997</v>
      </c>
      <c r="F32" s="22">
        <v>3.0456850000000002</v>
      </c>
      <c r="G32" s="22">
        <v>0.67681899999999995</v>
      </c>
      <c r="H32" s="22">
        <v>5.5837560000000002</v>
      </c>
      <c r="I32" s="22">
        <v>8.9678509999999996</v>
      </c>
    </row>
    <row r="33" spans="1:9" x14ac:dyDescent="0.2">
      <c r="A33" s="9" t="s">
        <v>355</v>
      </c>
      <c r="B33" s="10">
        <v>312</v>
      </c>
      <c r="C33" s="13">
        <v>66.666667000000004</v>
      </c>
      <c r="D33" s="13">
        <v>22.756409999999999</v>
      </c>
      <c r="E33" s="13">
        <v>3.8461539999999999</v>
      </c>
      <c r="F33" s="13">
        <v>0.64102599999999998</v>
      </c>
      <c r="G33" s="13">
        <v>0.32051299999999999</v>
      </c>
      <c r="H33" s="13">
        <v>0.32051299999999999</v>
      </c>
      <c r="I33" s="13">
        <v>5.4487180000000004</v>
      </c>
    </row>
    <row r="34" spans="1:9" x14ac:dyDescent="0.2">
      <c r="A34" s="20" t="s">
        <v>344</v>
      </c>
      <c r="B34" s="21">
        <v>367</v>
      </c>
      <c r="C34" s="22">
        <v>56.675749000000003</v>
      </c>
      <c r="D34" s="22">
        <v>31.062670000000001</v>
      </c>
      <c r="E34" s="22">
        <v>6.5395099999999999</v>
      </c>
      <c r="F34" s="22">
        <v>0.54495899999999997</v>
      </c>
      <c r="G34" s="22">
        <v>0.27248</v>
      </c>
      <c r="H34" s="22">
        <v>1.907357</v>
      </c>
      <c r="I34" s="22">
        <v>2.9972750000000001</v>
      </c>
    </row>
    <row r="35" spans="1:9" x14ac:dyDescent="0.2">
      <c r="A35" s="20" t="s">
        <v>345</v>
      </c>
      <c r="B35" s="21">
        <v>302</v>
      </c>
      <c r="C35" s="22">
        <v>51.986755000000002</v>
      </c>
      <c r="D35" s="22">
        <v>34.768211999999998</v>
      </c>
      <c r="E35" s="22">
        <v>5.6291390000000003</v>
      </c>
      <c r="F35" s="22">
        <v>1.986755</v>
      </c>
      <c r="G35" s="22">
        <v>0</v>
      </c>
      <c r="H35" s="22">
        <v>0.33112599999999998</v>
      </c>
      <c r="I35" s="22">
        <v>5.2980130000000001</v>
      </c>
    </row>
    <row r="36" spans="1:9" x14ac:dyDescent="0.2">
      <c r="A36" s="20" t="s">
        <v>346</v>
      </c>
      <c r="B36" s="21">
        <v>233</v>
      </c>
      <c r="C36" s="22">
        <v>37.768239999999999</v>
      </c>
      <c r="D36" s="22">
        <v>31.330472</v>
      </c>
      <c r="E36" s="22">
        <v>12.017167000000001</v>
      </c>
      <c r="F36" s="22">
        <v>5.5793990000000004</v>
      </c>
      <c r="G36" s="22">
        <v>1.2875540000000001</v>
      </c>
      <c r="H36" s="22">
        <v>6.4377680000000002</v>
      </c>
      <c r="I36" s="22">
        <v>5.5793990000000004</v>
      </c>
    </row>
    <row r="37" spans="1:9" x14ac:dyDescent="0.2">
      <c r="A37" s="20" t="s">
        <v>347</v>
      </c>
      <c r="B37" s="21">
        <v>140</v>
      </c>
      <c r="C37" s="22">
        <v>28.571428999999998</v>
      </c>
      <c r="D37" s="22">
        <v>35.714286000000001</v>
      </c>
      <c r="E37" s="22">
        <v>7.1428570000000002</v>
      </c>
      <c r="F37" s="22">
        <v>7.8571429999999998</v>
      </c>
      <c r="G37" s="22">
        <v>0.71428599999999998</v>
      </c>
      <c r="H37" s="22">
        <v>11.428571</v>
      </c>
      <c r="I37" s="22">
        <v>8.5714290000000002</v>
      </c>
    </row>
    <row r="38" spans="1:9" x14ac:dyDescent="0.2">
      <c r="A38" s="20" t="s">
        <v>348</v>
      </c>
      <c r="B38" s="21">
        <v>37</v>
      </c>
      <c r="C38" s="22">
        <v>24.324324000000001</v>
      </c>
      <c r="D38" s="22">
        <v>37.837837999999998</v>
      </c>
      <c r="E38" s="22">
        <v>16.216215999999999</v>
      </c>
      <c r="F38" s="22">
        <v>5.405405</v>
      </c>
      <c r="G38" s="22">
        <v>0</v>
      </c>
      <c r="H38" s="22">
        <v>13.513514000000001</v>
      </c>
      <c r="I38" s="22">
        <v>2.7027030000000001</v>
      </c>
    </row>
    <row r="39" spans="1:9" x14ac:dyDescent="0.2">
      <c r="A39" s="20" t="s">
        <v>349</v>
      </c>
      <c r="B39" s="21">
        <v>9</v>
      </c>
      <c r="C39" s="22">
        <v>22.222221999999999</v>
      </c>
      <c r="D39" s="22">
        <v>11.111110999999999</v>
      </c>
      <c r="E39" s="22">
        <v>11.111110999999999</v>
      </c>
      <c r="F39" s="22">
        <v>11.111110999999999</v>
      </c>
      <c r="G39" s="22">
        <v>11.111110999999999</v>
      </c>
      <c r="H39" s="22">
        <v>22.222221999999999</v>
      </c>
      <c r="I39" s="22">
        <v>11.111110999999999</v>
      </c>
    </row>
    <row r="40" spans="1:9" x14ac:dyDescent="0.2">
      <c r="A40" s="20" t="s">
        <v>350</v>
      </c>
      <c r="B40" s="21">
        <v>679</v>
      </c>
      <c r="C40" s="22">
        <v>61.266567999999999</v>
      </c>
      <c r="D40" s="22">
        <v>27.245950000000001</v>
      </c>
      <c r="E40" s="22">
        <v>5.3019150000000002</v>
      </c>
      <c r="F40" s="22">
        <v>0.58910200000000001</v>
      </c>
      <c r="G40" s="22">
        <v>0.29455100000000001</v>
      </c>
      <c r="H40" s="22">
        <v>1.1782029999999999</v>
      </c>
      <c r="I40" s="22">
        <v>4.1237110000000001</v>
      </c>
    </row>
    <row r="41" spans="1:9" x14ac:dyDescent="0.2">
      <c r="A41" s="20" t="s">
        <v>351</v>
      </c>
      <c r="B41" s="21">
        <v>535</v>
      </c>
      <c r="C41" s="22">
        <v>45.794392999999999</v>
      </c>
      <c r="D41" s="22">
        <v>33.271028000000001</v>
      </c>
      <c r="E41" s="22">
        <v>8.4112150000000003</v>
      </c>
      <c r="F41" s="22">
        <v>3.5514019999999999</v>
      </c>
      <c r="G41" s="22">
        <v>0.56074800000000002</v>
      </c>
      <c r="H41" s="22">
        <v>2.9906540000000001</v>
      </c>
      <c r="I41" s="22">
        <v>5.4205610000000002</v>
      </c>
    </row>
    <row r="42" spans="1:9" x14ac:dyDescent="0.2">
      <c r="A42" s="20" t="s">
        <v>352</v>
      </c>
      <c r="B42" s="21">
        <v>186</v>
      </c>
      <c r="C42" s="22">
        <v>27.419354999999999</v>
      </c>
      <c r="D42" s="22">
        <v>34.946237000000004</v>
      </c>
      <c r="E42" s="22">
        <v>9.1397849999999998</v>
      </c>
      <c r="F42" s="22">
        <v>7.5268819999999996</v>
      </c>
      <c r="G42" s="22">
        <v>1.075269</v>
      </c>
      <c r="H42" s="22">
        <v>12.365591</v>
      </c>
      <c r="I42" s="22">
        <v>7.5268819999999996</v>
      </c>
    </row>
    <row r="43" spans="1:9" x14ac:dyDescent="0.2">
      <c r="A43" s="20" t="s">
        <v>353</v>
      </c>
      <c r="B43" s="21">
        <v>721</v>
      </c>
      <c r="C43" s="22">
        <v>41.054091999999997</v>
      </c>
      <c r="D43" s="22">
        <v>33.703189999999999</v>
      </c>
      <c r="E43" s="22">
        <v>8.5991680000000006</v>
      </c>
      <c r="F43" s="22">
        <v>4.5769760000000002</v>
      </c>
      <c r="G43" s="22">
        <v>0.69348100000000001</v>
      </c>
      <c r="H43" s="22">
        <v>5.409154</v>
      </c>
      <c r="I43" s="22">
        <v>5.9639389999999999</v>
      </c>
    </row>
    <row r="44" spans="1:9" x14ac:dyDescent="0.2">
      <c r="A44" s="9" t="s">
        <v>356</v>
      </c>
      <c r="B44" s="9"/>
      <c r="C44" s="9"/>
      <c r="D44" s="9"/>
      <c r="E44" s="9"/>
      <c r="F44" s="9"/>
      <c r="G44" s="9"/>
      <c r="H44" s="9"/>
      <c r="I44" s="9"/>
    </row>
    <row r="45" spans="1:9" x14ac:dyDescent="0.2">
      <c r="A45" s="20" t="s">
        <v>357</v>
      </c>
      <c r="B45" s="21">
        <v>138</v>
      </c>
      <c r="C45" s="22">
        <v>49.275362000000001</v>
      </c>
      <c r="D45" s="22">
        <v>28.260870000000001</v>
      </c>
      <c r="E45" s="22">
        <v>8.6956520000000008</v>
      </c>
      <c r="F45" s="22">
        <v>2.1739130000000002</v>
      </c>
      <c r="G45" s="22">
        <v>0</v>
      </c>
      <c r="H45" s="22">
        <v>3.6231879999999999</v>
      </c>
      <c r="I45" s="22">
        <v>7.9710140000000003</v>
      </c>
    </row>
    <row r="46" spans="1:9" x14ac:dyDescent="0.2">
      <c r="A46" s="20" t="s">
        <v>328</v>
      </c>
      <c r="B46" s="21">
        <v>1747</v>
      </c>
      <c r="C46" s="22">
        <v>60.103034000000001</v>
      </c>
      <c r="D46" s="22">
        <v>23.526045</v>
      </c>
      <c r="E46" s="22">
        <v>5.6096159999999999</v>
      </c>
      <c r="F46" s="22">
        <v>1.888952</v>
      </c>
      <c r="G46" s="22">
        <v>0.457928</v>
      </c>
      <c r="H46" s="22">
        <v>2.6903260000000002</v>
      </c>
      <c r="I46" s="22">
        <v>5.7240979999999997</v>
      </c>
    </row>
    <row r="47" spans="1:9" x14ac:dyDescent="0.2">
      <c r="A47" s="20" t="s">
        <v>329</v>
      </c>
      <c r="B47" s="21">
        <v>191</v>
      </c>
      <c r="C47" s="22">
        <v>54.450262000000002</v>
      </c>
      <c r="D47" s="22">
        <v>23.560209</v>
      </c>
      <c r="E47" s="22">
        <v>9.4240840000000006</v>
      </c>
      <c r="F47" s="22">
        <v>3.6649210000000001</v>
      </c>
      <c r="G47" s="22">
        <v>0.52356000000000003</v>
      </c>
      <c r="H47" s="22">
        <v>3.6649210000000001</v>
      </c>
      <c r="I47" s="22">
        <v>4.7120420000000003</v>
      </c>
    </row>
    <row r="48" spans="1:9" x14ac:dyDescent="0.2">
      <c r="A48" s="20" t="s">
        <v>330</v>
      </c>
      <c r="B48" s="21">
        <v>544</v>
      </c>
      <c r="C48" s="22">
        <v>43.198529000000001</v>
      </c>
      <c r="D48" s="22">
        <v>31.617647000000002</v>
      </c>
      <c r="E48" s="22">
        <v>8.0882349999999992</v>
      </c>
      <c r="F48" s="22">
        <v>4.5955880000000002</v>
      </c>
      <c r="G48" s="22">
        <v>0.55147100000000004</v>
      </c>
      <c r="H48" s="22">
        <v>5.5147060000000003</v>
      </c>
      <c r="I48" s="22">
        <v>6.4338240000000004</v>
      </c>
    </row>
    <row r="49" spans="1:9" x14ac:dyDescent="0.2">
      <c r="A49" s="20" t="s">
        <v>358</v>
      </c>
      <c r="B49" s="21">
        <v>57</v>
      </c>
      <c r="C49" s="22">
        <v>45.614035000000001</v>
      </c>
      <c r="D49" s="22">
        <v>24.561404</v>
      </c>
      <c r="E49" s="22">
        <v>5.2631579999999998</v>
      </c>
      <c r="F49" s="22">
        <v>1.754386</v>
      </c>
      <c r="G49" s="22">
        <v>1.754386</v>
      </c>
      <c r="H49" s="22">
        <v>5.2631579999999998</v>
      </c>
      <c r="I49" s="22">
        <v>15.789474</v>
      </c>
    </row>
    <row r="50" spans="1:9" x14ac:dyDescent="0.2">
      <c r="A50" s="9" t="s">
        <v>359</v>
      </c>
      <c r="B50" s="10">
        <v>89</v>
      </c>
      <c r="C50" s="13">
        <v>53.932583999999999</v>
      </c>
      <c r="D50" s="13">
        <v>22.471910000000001</v>
      </c>
      <c r="E50" s="13">
        <v>10.112360000000001</v>
      </c>
      <c r="F50" s="13">
        <v>2.2471909999999999</v>
      </c>
      <c r="G50" s="13">
        <v>0</v>
      </c>
      <c r="H50" s="13">
        <v>2.2471909999999999</v>
      </c>
      <c r="I50" s="13">
        <v>8.9887639999999998</v>
      </c>
    </row>
    <row r="51" spans="1:9" x14ac:dyDescent="0.2">
      <c r="A51" s="20" t="s">
        <v>331</v>
      </c>
      <c r="B51" s="21">
        <v>977</v>
      </c>
      <c r="C51" s="22">
        <v>62.436028999999998</v>
      </c>
      <c r="D51" s="22">
        <v>19.447288</v>
      </c>
      <c r="E51" s="22">
        <v>4.9129990000000001</v>
      </c>
      <c r="F51" s="22">
        <v>2.3541449999999999</v>
      </c>
      <c r="G51" s="22">
        <v>0.51177099999999998</v>
      </c>
      <c r="H51" s="22">
        <v>3.2753329999999998</v>
      </c>
      <c r="I51" s="22">
        <v>7.0624359999999999</v>
      </c>
    </row>
    <row r="52" spans="1:9" x14ac:dyDescent="0.2">
      <c r="A52" s="20" t="s">
        <v>332</v>
      </c>
      <c r="B52" s="21">
        <v>73</v>
      </c>
      <c r="C52" s="22">
        <v>58.904110000000003</v>
      </c>
      <c r="D52" s="22">
        <v>17.808219000000001</v>
      </c>
      <c r="E52" s="22">
        <v>13.69863</v>
      </c>
      <c r="F52" s="22">
        <v>2.7397260000000001</v>
      </c>
      <c r="G52" s="22">
        <v>0</v>
      </c>
      <c r="H52" s="22">
        <v>1.3698630000000001</v>
      </c>
      <c r="I52" s="22">
        <v>5.4794520000000002</v>
      </c>
    </row>
    <row r="53" spans="1:9" x14ac:dyDescent="0.2">
      <c r="A53" s="20" t="s">
        <v>333</v>
      </c>
      <c r="B53" s="21">
        <v>108</v>
      </c>
      <c r="C53" s="22">
        <v>52.777777999999998</v>
      </c>
      <c r="D53" s="22">
        <v>19.444444000000001</v>
      </c>
      <c r="E53" s="22">
        <v>6.4814809999999996</v>
      </c>
      <c r="F53" s="22">
        <v>3.7037040000000001</v>
      </c>
      <c r="G53" s="22">
        <v>0</v>
      </c>
      <c r="H53" s="22">
        <v>9.2592590000000001</v>
      </c>
      <c r="I53" s="22">
        <v>8.3333329999999997</v>
      </c>
    </row>
    <row r="54" spans="1:9" x14ac:dyDescent="0.2">
      <c r="A54" s="20" t="s">
        <v>358</v>
      </c>
      <c r="B54" s="21">
        <v>30</v>
      </c>
      <c r="C54" s="22">
        <v>43.333333000000003</v>
      </c>
      <c r="D54" s="22">
        <v>30</v>
      </c>
      <c r="E54" s="22">
        <v>10</v>
      </c>
      <c r="F54" s="22">
        <v>3.3333330000000001</v>
      </c>
      <c r="G54" s="22">
        <v>3.3333330000000001</v>
      </c>
      <c r="H54" s="22">
        <v>0</v>
      </c>
      <c r="I54" s="22">
        <v>10</v>
      </c>
    </row>
    <row r="55" spans="1:9" x14ac:dyDescent="0.2">
      <c r="A55" s="9" t="s">
        <v>360</v>
      </c>
      <c r="B55" s="10">
        <v>49</v>
      </c>
      <c r="C55" s="13">
        <v>40.816327000000001</v>
      </c>
      <c r="D55" s="13">
        <v>38.775509999999997</v>
      </c>
      <c r="E55" s="13">
        <v>6.1224489999999996</v>
      </c>
      <c r="F55" s="13">
        <v>2.040816</v>
      </c>
      <c r="G55" s="13">
        <v>0</v>
      </c>
      <c r="H55" s="13">
        <v>6.1224489999999996</v>
      </c>
      <c r="I55" s="13">
        <v>6.1224489999999996</v>
      </c>
    </row>
    <row r="56" spans="1:9" x14ac:dyDescent="0.2">
      <c r="A56" s="20" t="s">
        <v>331</v>
      </c>
      <c r="B56" s="21">
        <v>770</v>
      </c>
      <c r="C56" s="22">
        <v>57.142856999999999</v>
      </c>
      <c r="D56" s="22">
        <v>28.701298999999999</v>
      </c>
      <c r="E56" s="22">
        <v>6.493506</v>
      </c>
      <c r="F56" s="22">
        <v>1.2987010000000001</v>
      </c>
      <c r="G56" s="22">
        <v>0.38961000000000001</v>
      </c>
      <c r="H56" s="22">
        <v>1.9480519999999999</v>
      </c>
      <c r="I56" s="22">
        <v>4.0259739999999997</v>
      </c>
    </row>
    <row r="57" spans="1:9" x14ac:dyDescent="0.2">
      <c r="A57" s="20" t="s">
        <v>332</v>
      </c>
      <c r="B57" s="21">
        <v>118</v>
      </c>
      <c r="C57" s="22">
        <v>51.694915000000002</v>
      </c>
      <c r="D57" s="22">
        <v>27.118644</v>
      </c>
      <c r="E57" s="22">
        <v>6.7796609999999999</v>
      </c>
      <c r="F57" s="22">
        <v>4.2372880000000004</v>
      </c>
      <c r="G57" s="22">
        <v>0.84745800000000004</v>
      </c>
      <c r="H57" s="22">
        <v>5.084746</v>
      </c>
      <c r="I57" s="22">
        <v>4.2372880000000004</v>
      </c>
    </row>
    <row r="58" spans="1:9" x14ac:dyDescent="0.2">
      <c r="A58" s="20" t="s">
        <v>333</v>
      </c>
      <c r="B58" s="21">
        <v>436</v>
      </c>
      <c r="C58" s="22">
        <v>40.825688</v>
      </c>
      <c r="D58" s="22">
        <v>34.633028000000003</v>
      </c>
      <c r="E58" s="22">
        <v>8.4862389999999994</v>
      </c>
      <c r="F58" s="22">
        <v>4.8165139999999997</v>
      </c>
      <c r="G58" s="22">
        <v>0.68807300000000005</v>
      </c>
      <c r="H58" s="22">
        <v>4.5871560000000002</v>
      </c>
      <c r="I58" s="22">
        <v>5.9633029999999998</v>
      </c>
    </row>
    <row r="59" spans="1:9" x14ac:dyDescent="0.2">
      <c r="A59" s="20" t="s">
        <v>358</v>
      </c>
      <c r="B59" s="21">
        <v>27</v>
      </c>
      <c r="C59" s="22">
        <v>48.148147999999999</v>
      </c>
      <c r="D59" s="22">
        <v>18.518519000000001</v>
      </c>
      <c r="E59" s="22">
        <v>0</v>
      </c>
      <c r="F59" s="22">
        <v>0</v>
      </c>
      <c r="G59" s="22">
        <v>0</v>
      </c>
      <c r="H59" s="22">
        <v>11.111110999999999</v>
      </c>
      <c r="I59" s="22">
        <v>22.222221999999999</v>
      </c>
    </row>
    <row r="60" spans="1:9" x14ac:dyDescent="0.2">
      <c r="A60" s="9" t="s">
        <v>361</v>
      </c>
      <c r="B60" s="9"/>
      <c r="C60" s="9"/>
      <c r="D60" s="9"/>
      <c r="E60" s="9"/>
      <c r="F60" s="9"/>
      <c r="G60" s="9"/>
      <c r="H60" s="9"/>
      <c r="I60" s="9"/>
    </row>
    <row r="61" spans="1:9" x14ac:dyDescent="0.2">
      <c r="A61" s="20" t="s">
        <v>362</v>
      </c>
      <c r="B61" s="21">
        <v>360</v>
      </c>
      <c r="C61" s="22">
        <v>51.944443999999997</v>
      </c>
      <c r="D61" s="22">
        <v>24.722221999999999</v>
      </c>
      <c r="E61" s="22">
        <v>8.6111109999999993</v>
      </c>
      <c r="F61" s="22">
        <v>3.8888889999999998</v>
      </c>
      <c r="G61" s="22">
        <v>0</v>
      </c>
      <c r="H61" s="22">
        <v>4.4444439999999998</v>
      </c>
      <c r="I61" s="22">
        <v>6.3888889999999998</v>
      </c>
    </row>
    <row r="62" spans="1:9" x14ac:dyDescent="0.2">
      <c r="A62" s="20" t="s">
        <v>363</v>
      </c>
      <c r="B62" s="21">
        <v>1326</v>
      </c>
      <c r="C62" s="22">
        <v>56.787329999999997</v>
      </c>
      <c r="D62" s="22">
        <v>26.093513999999999</v>
      </c>
      <c r="E62" s="22">
        <v>5.4298640000000002</v>
      </c>
      <c r="F62" s="22">
        <v>2.4886879999999998</v>
      </c>
      <c r="G62" s="22">
        <v>0.60331800000000002</v>
      </c>
      <c r="H62" s="22">
        <v>2.5641029999999998</v>
      </c>
      <c r="I62" s="22">
        <v>6.0331830000000002</v>
      </c>
    </row>
    <row r="63" spans="1:9" x14ac:dyDescent="0.2">
      <c r="A63" s="20" t="s">
        <v>364</v>
      </c>
      <c r="B63" s="21">
        <v>649</v>
      </c>
      <c r="C63" s="22">
        <v>57.627119</v>
      </c>
      <c r="D63" s="22">
        <v>24.499230000000001</v>
      </c>
      <c r="E63" s="22">
        <v>6.3174109999999999</v>
      </c>
      <c r="F63" s="22">
        <v>2.003082</v>
      </c>
      <c r="G63" s="22">
        <v>0.61633300000000002</v>
      </c>
      <c r="H63" s="22">
        <v>4.160247</v>
      </c>
      <c r="I63" s="22">
        <v>4.7765789999999999</v>
      </c>
    </row>
    <row r="64" spans="1:9" x14ac:dyDescent="0.2">
      <c r="A64" s="20" t="s">
        <v>365</v>
      </c>
      <c r="B64" s="21">
        <v>277</v>
      </c>
      <c r="C64" s="22">
        <v>50.902526999999999</v>
      </c>
      <c r="D64" s="22">
        <v>25.631768999999998</v>
      </c>
      <c r="E64" s="22">
        <v>9.025271</v>
      </c>
      <c r="F64" s="22">
        <v>2.5270760000000001</v>
      </c>
      <c r="G64" s="22">
        <v>0</v>
      </c>
      <c r="H64" s="22">
        <v>4.3321300000000003</v>
      </c>
      <c r="I64" s="22">
        <v>7.5812270000000002</v>
      </c>
    </row>
    <row r="65" spans="1:9" x14ac:dyDescent="0.2">
      <c r="A65" s="20" t="s">
        <v>366</v>
      </c>
      <c r="B65" s="21">
        <v>65</v>
      </c>
      <c r="C65" s="22">
        <v>43.076923000000001</v>
      </c>
      <c r="D65" s="22">
        <v>24.615385</v>
      </c>
      <c r="E65" s="22">
        <v>9.2307690000000004</v>
      </c>
      <c r="F65" s="22">
        <v>3.0769229999999999</v>
      </c>
      <c r="G65" s="22">
        <v>1.538462</v>
      </c>
      <c r="H65" s="22">
        <v>4.6153849999999998</v>
      </c>
      <c r="I65" s="22">
        <v>13.846154</v>
      </c>
    </row>
    <row r="66" spans="1:9" x14ac:dyDescent="0.2">
      <c r="A66" s="9" t="s">
        <v>367</v>
      </c>
      <c r="B66" s="9"/>
      <c r="C66" s="9"/>
      <c r="D66" s="9"/>
      <c r="E66" s="9"/>
      <c r="F66" s="9"/>
      <c r="G66" s="9"/>
      <c r="H66" s="9"/>
      <c r="I66" s="9"/>
    </row>
    <row r="67" spans="1:9" x14ac:dyDescent="0.2">
      <c r="A67" s="20" t="s">
        <v>368</v>
      </c>
      <c r="B67" s="21">
        <v>537</v>
      </c>
      <c r="C67" s="22">
        <v>48.230911999999996</v>
      </c>
      <c r="D67" s="22">
        <v>29.050279</v>
      </c>
      <c r="E67" s="22">
        <v>7.6350090000000002</v>
      </c>
      <c r="F67" s="22">
        <v>3.5381749999999998</v>
      </c>
      <c r="G67" s="22">
        <v>0.37243900000000002</v>
      </c>
      <c r="H67" s="22">
        <v>3.7243949999999999</v>
      </c>
      <c r="I67" s="22">
        <v>7.4487899999999998</v>
      </c>
    </row>
    <row r="68" spans="1:9" x14ac:dyDescent="0.2">
      <c r="A68" s="20" t="s">
        <v>180</v>
      </c>
      <c r="B68" s="21">
        <v>1667</v>
      </c>
      <c r="C68" s="22">
        <v>60.107978000000003</v>
      </c>
      <c r="D68" s="22">
        <v>24.235153</v>
      </c>
      <c r="E68" s="22">
        <v>5.5788840000000004</v>
      </c>
      <c r="F68" s="22">
        <v>1.559688</v>
      </c>
      <c r="G68" s="22">
        <v>0.479904</v>
      </c>
      <c r="H68" s="22">
        <v>2.3395320000000002</v>
      </c>
      <c r="I68" s="22">
        <v>5.6988599999999998</v>
      </c>
    </row>
    <row r="69" spans="1:9" x14ac:dyDescent="0.2">
      <c r="A69" s="20" t="s">
        <v>369</v>
      </c>
      <c r="B69" s="21">
        <v>99</v>
      </c>
      <c r="C69" s="22">
        <v>66.666667000000004</v>
      </c>
      <c r="D69" s="22">
        <v>22.222221999999999</v>
      </c>
      <c r="E69" s="22">
        <v>5.0505050000000002</v>
      </c>
      <c r="F69" s="22">
        <v>0</v>
      </c>
      <c r="G69" s="22">
        <v>0</v>
      </c>
      <c r="H69" s="22">
        <v>2.0202019999999998</v>
      </c>
      <c r="I69" s="22">
        <v>4.0404039999999997</v>
      </c>
    </row>
    <row r="70" spans="1:9" x14ac:dyDescent="0.2">
      <c r="A70" s="20" t="s">
        <v>370</v>
      </c>
      <c r="B70" s="21">
        <v>819</v>
      </c>
      <c r="C70" s="22">
        <v>55.311354999999999</v>
      </c>
      <c r="D70" s="22">
        <v>25.152625</v>
      </c>
      <c r="E70" s="22">
        <v>7.3260069999999997</v>
      </c>
      <c r="F70" s="22">
        <v>3.1746029999999998</v>
      </c>
      <c r="G70" s="22">
        <v>0.36630000000000001</v>
      </c>
      <c r="H70" s="22">
        <v>4.1514040000000003</v>
      </c>
      <c r="I70" s="22">
        <v>4.5177050000000003</v>
      </c>
    </row>
    <row r="71" spans="1:9" x14ac:dyDescent="0.2">
      <c r="A71" s="20" t="s">
        <v>371</v>
      </c>
      <c r="B71" s="21">
        <v>87</v>
      </c>
      <c r="C71" s="22">
        <v>52.873562999999997</v>
      </c>
      <c r="D71" s="22">
        <v>17.241378999999998</v>
      </c>
      <c r="E71" s="22">
        <v>5.7471259999999997</v>
      </c>
      <c r="F71" s="22">
        <v>5.7471259999999997</v>
      </c>
      <c r="G71" s="22">
        <v>1.1494249999999999</v>
      </c>
      <c r="H71" s="22">
        <v>9.1954019999999996</v>
      </c>
      <c r="I71" s="22">
        <v>8.0459770000000006</v>
      </c>
    </row>
    <row r="72" spans="1:9" x14ac:dyDescent="0.2">
      <c r="A72" s="20" t="s">
        <v>366</v>
      </c>
      <c r="B72" s="21">
        <v>55</v>
      </c>
      <c r="C72" s="22">
        <v>52.727272999999997</v>
      </c>
      <c r="D72" s="22">
        <v>20</v>
      </c>
      <c r="E72" s="22">
        <v>5.4545450000000004</v>
      </c>
      <c r="F72" s="22">
        <v>1.818182</v>
      </c>
      <c r="G72" s="22">
        <v>1.818182</v>
      </c>
      <c r="H72" s="22">
        <v>5.4545450000000004</v>
      </c>
      <c r="I72" s="22">
        <v>12.727273</v>
      </c>
    </row>
    <row r="73" spans="1:9" x14ac:dyDescent="0.2">
      <c r="A73" s="9" t="s">
        <v>372</v>
      </c>
      <c r="B73" s="9"/>
      <c r="C73" s="9"/>
      <c r="D73" s="9"/>
      <c r="E73" s="9"/>
      <c r="F73" s="9"/>
      <c r="G73" s="9"/>
      <c r="H73" s="9"/>
      <c r="I73" s="9"/>
    </row>
    <row r="74" spans="1:9" x14ac:dyDescent="0.2">
      <c r="A74" s="20" t="s">
        <v>373</v>
      </c>
      <c r="B74" s="21">
        <v>537</v>
      </c>
      <c r="C74" s="22">
        <v>48.230911999999996</v>
      </c>
      <c r="D74" s="22">
        <v>29.050279</v>
      </c>
      <c r="E74" s="22">
        <v>7.6350090000000002</v>
      </c>
      <c r="F74" s="22">
        <v>3.5381749999999998</v>
      </c>
      <c r="G74" s="22">
        <v>0.37243900000000002</v>
      </c>
      <c r="H74" s="22">
        <v>3.7243949999999999</v>
      </c>
      <c r="I74" s="22">
        <v>7.4487899999999998</v>
      </c>
    </row>
    <row r="75" spans="1:9" x14ac:dyDescent="0.2">
      <c r="A75" s="20" t="s">
        <v>374</v>
      </c>
      <c r="B75" s="21">
        <v>1329</v>
      </c>
      <c r="C75" s="22">
        <v>56.508653000000002</v>
      </c>
      <c r="D75" s="22">
        <v>25.507901</v>
      </c>
      <c r="E75" s="22">
        <v>6.3957860000000002</v>
      </c>
      <c r="F75" s="22">
        <v>2.4078249999999999</v>
      </c>
      <c r="G75" s="22">
        <v>0.45146700000000001</v>
      </c>
      <c r="H75" s="22">
        <v>2.633559</v>
      </c>
      <c r="I75" s="22">
        <v>6.0948079999999996</v>
      </c>
    </row>
    <row r="76" spans="1:9" x14ac:dyDescent="0.2">
      <c r="A76" s="20" t="s">
        <v>375</v>
      </c>
      <c r="B76" s="21">
        <v>406</v>
      </c>
      <c r="C76" s="22">
        <v>59.605910999999999</v>
      </c>
      <c r="D76" s="22">
        <v>24.384236000000001</v>
      </c>
      <c r="E76" s="22">
        <v>6.157635</v>
      </c>
      <c r="F76" s="22">
        <v>1.231527</v>
      </c>
      <c r="G76" s="22">
        <v>0.246305</v>
      </c>
      <c r="H76" s="22">
        <v>3.6945809999999999</v>
      </c>
      <c r="I76" s="22">
        <v>4.6798029999999997</v>
      </c>
    </row>
    <row r="77" spans="1:9" x14ac:dyDescent="0.2">
      <c r="A77" s="20" t="s">
        <v>376</v>
      </c>
      <c r="B77" s="21">
        <v>152</v>
      </c>
      <c r="C77" s="22">
        <v>61.184210999999998</v>
      </c>
      <c r="D77" s="22">
        <v>17.105263000000001</v>
      </c>
      <c r="E77" s="22">
        <v>6.5789470000000003</v>
      </c>
      <c r="F77" s="22">
        <v>3.947368</v>
      </c>
      <c r="G77" s="22">
        <v>0.65789500000000001</v>
      </c>
      <c r="H77" s="22">
        <v>2.6315789999999999</v>
      </c>
      <c r="I77" s="22">
        <v>7.8947370000000001</v>
      </c>
    </row>
    <row r="78" spans="1:9" x14ac:dyDescent="0.2">
      <c r="A78" s="20" t="s">
        <v>377</v>
      </c>
      <c r="B78" s="21">
        <v>88</v>
      </c>
      <c r="C78" s="22">
        <v>59.090909000000003</v>
      </c>
      <c r="D78" s="22">
        <v>26.136364</v>
      </c>
      <c r="E78" s="22">
        <v>6.8181820000000002</v>
      </c>
      <c r="F78" s="22">
        <v>1.1363639999999999</v>
      </c>
      <c r="G78" s="22">
        <v>0</v>
      </c>
      <c r="H78" s="22">
        <v>4.5454549999999996</v>
      </c>
      <c r="I78" s="22">
        <v>2.2727270000000002</v>
      </c>
    </row>
    <row r="79" spans="1:9" x14ac:dyDescent="0.2">
      <c r="A79" s="20" t="s">
        <v>378</v>
      </c>
      <c r="B79" s="21">
        <v>84</v>
      </c>
      <c r="C79" s="22">
        <v>54.761904999999999</v>
      </c>
      <c r="D79" s="22">
        <v>22.619047999999999</v>
      </c>
      <c r="E79" s="22">
        <v>5.9523809999999999</v>
      </c>
      <c r="F79" s="22">
        <v>4.7619049999999996</v>
      </c>
      <c r="G79" s="22">
        <v>1.1904760000000001</v>
      </c>
      <c r="H79" s="22">
        <v>7.1428570000000002</v>
      </c>
      <c r="I79" s="22">
        <v>3.5714290000000002</v>
      </c>
    </row>
    <row r="80" spans="1:9" x14ac:dyDescent="0.2">
      <c r="A80" s="20" t="s">
        <v>366</v>
      </c>
      <c r="B80" s="21">
        <v>81</v>
      </c>
      <c r="C80" s="22">
        <v>49.382716000000002</v>
      </c>
      <c r="D80" s="22">
        <v>23.456790000000002</v>
      </c>
      <c r="E80" s="22">
        <v>3.7037040000000001</v>
      </c>
      <c r="F80" s="22">
        <v>2.4691360000000002</v>
      </c>
      <c r="G80" s="22">
        <v>2.4691360000000002</v>
      </c>
      <c r="H80" s="22">
        <v>9.8765429999999999</v>
      </c>
      <c r="I80" s="22">
        <v>8.6419750000000004</v>
      </c>
    </row>
    <row r="81" spans="1:9" x14ac:dyDescent="0.2">
      <c r="A81" s="9" t="s">
        <v>379</v>
      </c>
      <c r="B81" s="9"/>
      <c r="C81" s="9"/>
      <c r="D81" s="9"/>
      <c r="E81" s="9"/>
      <c r="F81" s="9"/>
      <c r="G81" s="9"/>
      <c r="H81" s="9"/>
      <c r="I81" s="9"/>
    </row>
    <row r="82" spans="1:9" x14ac:dyDescent="0.2">
      <c r="A82" s="20" t="s">
        <v>380</v>
      </c>
      <c r="B82" s="21">
        <v>788</v>
      </c>
      <c r="C82" s="22">
        <v>74.238579000000001</v>
      </c>
      <c r="D82" s="22">
        <v>14.213198</v>
      </c>
      <c r="E82" s="22">
        <v>3.426396</v>
      </c>
      <c r="F82" s="22">
        <v>1.015228</v>
      </c>
      <c r="G82" s="22">
        <v>0.50761400000000001</v>
      </c>
      <c r="H82" s="22">
        <v>0.76142100000000001</v>
      </c>
      <c r="I82" s="22">
        <v>5.8375630000000003</v>
      </c>
    </row>
    <row r="83" spans="1:9" x14ac:dyDescent="0.2">
      <c r="A83" s="20" t="s">
        <v>381</v>
      </c>
      <c r="B83" s="21">
        <v>1824</v>
      </c>
      <c r="C83" s="22">
        <v>47.532895000000003</v>
      </c>
      <c r="D83" s="22">
        <v>30.317982000000001</v>
      </c>
      <c r="E83" s="22">
        <v>8.0043860000000002</v>
      </c>
      <c r="F83" s="22">
        <v>3.2346490000000001</v>
      </c>
      <c r="G83" s="22">
        <v>0.43859599999999999</v>
      </c>
      <c r="H83" s="22">
        <v>4.4956139999999998</v>
      </c>
      <c r="I83" s="22">
        <v>5.9758769999999997</v>
      </c>
    </row>
    <row r="84" spans="1:9" x14ac:dyDescent="0.2">
      <c r="A84" s="20" t="s">
        <v>366</v>
      </c>
      <c r="B84" s="21">
        <v>65</v>
      </c>
      <c r="C84" s="22">
        <v>47.692307999999997</v>
      </c>
      <c r="D84" s="22">
        <v>24.615385</v>
      </c>
      <c r="E84" s="22">
        <v>3.0769229999999999</v>
      </c>
      <c r="F84" s="22">
        <v>3.0769229999999999</v>
      </c>
      <c r="G84" s="22">
        <v>1.538462</v>
      </c>
      <c r="H84" s="22">
        <v>6.1538459999999997</v>
      </c>
      <c r="I84" s="22">
        <v>13.846154</v>
      </c>
    </row>
    <row r="85" spans="1:9" x14ac:dyDescent="0.2">
      <c r="A85" s="9" t="s">
        <v>382</v>
      </c>
      <c r="B85" s="9"/>
      <c r="C85" s="9"/>
      <c r="D85" s="9"/>
      <c r="E85" s="9"/>
      <c r="F85" s="9"/>
      <c r="G85" s="9"/>
      <c r="H85" s="9"/>
      <c r="I85" s="9"/>
    </row>
    <row r="86" spans="1:9" x14ac:dyDescent="0.2">
      <c r="A86" s="20" t="s">
        <v>383</v>
      </c>
      <c r="B86" s="21">
        <v>393</v>
      </c>
      <c r="C86" s="22">
        <v>76.590331000000006</v>
      </c>
      <c r="D86" s="22">
        <v>9.1603049999999993</v>
      </c>
      <c r="E86" s="22">
        <v>3.3078880000000002</v>
      </c>
      <c r="F86" s="22">
        <v>1.0178119999999999</v>
      </c>
      <c r="G86" s="22">
        <v>0.50890599999999997</v>
      </c>
      <c r="H86" s="22">
        <v>0.76335900000000001</v>
      </c>
      <c r="I86" s="22">
        <v>8.6513989999999996</v>
      </c>
    </row>
    <row r="87" spans="1:9" x14ac:dyDescent="0.2">
      <c r="A87" s="20" t="s">
        <v>181</v>
      </c>
      <c r="B87" s="21">
        <v>1944</v>
      </c>
      <c r="C87" s="22">
        <v>52.160494</v>
      </c>
      <c r="D87" s="22">
        <v>28.395061999999999</v>
      </c>
      <c r="E87" s="22">
        <v>6.9444439999999998</v>
      </c>
      <c r="F87" s="22">
        <v>2.8806579999999999</v>
      </c>
      <c r="G87" s="22">
        <v>0.36008200000000001</v>
      </c>
      <c r="H87" s="22">
        <v>3.806584</v>
      </c>
      <c r="I87" s="22">
        <v>5.4526750000000002</v>
      </c>
    </row>
    <row r="88" spans="1:9" x14ac:dyDescent="0.2">
      <c r="A88" s="20" t="s">
        <v>182</v>
      </c>
      <c r="B88" s="21">
        <v>38</v>
      </c>
      <c r="C88" s="22">
        <v>50</v>
      </c>
      <c r="D88" s="22">
        <v>28.947368000000001</v>
      </c>
      <c r="E88" s="22">
        <v>7.8947370000000001</v>
      </c>
      <c r="F88" s="22">
        <v>0</v>
      </c>
      <c r="G88" s="22">
        <v>0</v>
      </c>
      <c r="H88" s="22">
        <v>7.8947370000000001</v>
      </c>
      <c r="I88" s="22">
        <v>5.2631579999999998</v>
      </c>
    </row>
    <row r="89" spans="1:9" x14ac:dyDescent="0.2">
      <c r="A89" s="20" t="s">
        <v>384</v>
      </c>
      <c r="B89" s="21">
        <v>36</v>
      </c>
      <c r="C89" s="22">
        <v>41.666666999999997</v>
      </c>
      <c r="D89" s="22">
        <v>38.888888999999999</v>
      </c>
      <c r="E89" s="22">
        <v>8.3333329999999997</v>
      </c>
      <c r="F89" s="22">
        <v>5.5555560000000002</v>
      </c>
      <c r="G89" s="22">
        <v>0</v>
      </c>
      <c r="H89" s="22">
        <v>5.5555560000000002</v>
      </c>
      <c r="I89" s="22">
        <v>0</v>
      </c>
    </row>
    <row r="90" spans="1:9" x14ac:dyDescent="0.2">
      <c r="A90" s="20" t="s">
        <v>183</v>
      </c>
      <c r="B90" s="21">
        <v>53</v>
      </c>
      <c r="C90" s="22">
        <v>60.377358000000001</v>
      </c>
      <c r="D90" s="22">
        <v>22.641508999999999</v>
      </c>
      <c r="E90" s="22">
        <v>9.4339619999999993</v>
      </c>
      <c r="F90" s="22">
        <v>0</v>
      </c>
      <c r="G90" s="22">
        <v>1.886792</v>
      </c>
      <c r="H90" s="22">
        <v>3.7735850000000002</v>
      </c>
      <c r="I90" s="22">
        <v>1.886792</v>
      </c>
    </row>
    <row r="91" spans="1:9" x14ac:dyDescent="0.2">
      <c r="A91" s="20" t="s">
        <v>385</v>
      </c>
      <c r="B91" s="21">
        <v>22</v>
      </c>
      <c r="C91" s="22">
        <v>45.454545000000003</v>
      </c>
      <c r="D91" s="22">
        <v>13.636364</v>
      </c>
      <c r="E91" s="22">
        <v>9.0909089999999999</v>
      </c>
      <c r="F91" s="22">
        <v>13.636364</v>
      </c>
      <c r="G91" s="22">
        <v>0</v>
      </c>
      <c r="H91" s="22">
        <v>13.636364</v>
      </c>
      <c r="I91" s="22">
        <v>4.5454549999999996</v>
      </c>
    </row>
    <row r="92" spans="1:9" x14ac:dyDescent="0.2">
      <c r="A92" s="20" t="s">
        <v>386</v>
      </c>
      <c r="B92" s="21">
        <v>32</v>
      </c>
      <c r="C92" s="22">
        <v>37.5</v>
      </c>
      <c r="D92" s="22">
        <v>34.375</v>
      </c>
      <c r="E92" s="22">
        <v>15.625</v>
      </c>
      <c r="F92" s="22">
        <v>0</v>
      </c>
      <c r="G92" s="22">
        <v>0</v>
      </c>
      <c r="H92" s="22">
        <v>0</v>
      </c>
      <c r="I92" s="22">
        <v>12.5</v>
      </c>
    </row>
    <row r="93" spans="1:9" x14ac:dyDescent="0.2">
      <c r="A93" s="20" t="s">
        <v>387</v>
      </c>
      <c r="B93" s="21">
        <v>9</v>
      </c>
      <c r="C93" s="22">
        <v>66.666667000000004</v>
      </c>
      <c r="D93" s="22">
        <v>0</v>
      </c>
      <c r="E93" s="22">
        <v>11.111110999999999</v>
      </c>
      <c r="F93" s="22">
        <v>11.111110999999999</v>
      </c>
      <c r="G93" s="22">
        <v>0</v>
      </c>
      <c r="H93" s="22">
        <v>11.111110999999999</v>
      </c>
      <c r="I93" s="22">
        <v>0</v>
      </c>
    </row>
    <row r="94" spans="1:9" x14ac:dyDescent="0.2">
      <c r="A94" s="20" t="s">
        <v>366</v>
      </c>
      <c r="B94" s="21">
        <v>150</v>
      </c>
      <c r="C94" s="22">
        <v>49.333333000000003</v>
      </c>
      <c r="D94" s="22">
        <v>28</v>
      </c>
      <c r="E94" s="22">
        <v>5.3333329999999997</v>
      </c>
      <c r="F94" s="22">
        <v>2</v>
      </c>
      <c r="G94" s="22">
        <v>2</v>
      </c>
      <c r="H94" s="22">
        <v>2.6666669999999999</v>
      </c>
      <c r="I94" s="22">
        <v>10.666667</v>
      </c>
    </row>
    <row r="95" spans="1:9" x14ac:dyDescent="0.2">
      <c r="A95" s="9" t="s">
        <v>388</v>
      </c>
      <c r="B95" s="9"/>
      <c r="C95" s="9"/>
      <c r="D95" s="9"/>
      <c r="E95" s="9"/>
      <c r="F95" s="9"/>
      <c r="G95" s="9"/>
      <c r="H95" s="9"/>
      <c r="I95" s="9"/>
    </row>
    <row r="96" spans="1:9" x14ac:dyDescent="0.2">
      <c r="A96" s="20" t="s">
        <v>184</v>
      </c>
      <c r="B96" s="21">
        <v>54</v>
      </c>
      <c r="C96" s="22">
        <v>42.592593000000001</v>
      </c>
      <c r="D96" s="22">
        <v>29.629629999999999</v>
      </c>
      <c r="E96" s="22">
        <v>7.4074070000000001</v>
      </c>
      <c r="F96" s="22">
        <v>5.5555560000000002</v>
      </c>
      <c r="G96" s="22">
        <v>1.8518520000000001</v>
      </c>
      <c r="H96" s="22">
        <v>5.5555560000000002</v>
      </c>
      <c r="I96" s="22">
        <v>7.4074070000000001</v>
      </c>
    </row>
    <row r="97" spans="1:9" x14ac:dyDescent="0.2">
      <c r="A97" s="20" t="s">
        <v>185</v>
      </c>
      <c r="B97" s="21">
        <v>196</v>
      </c>
      <c r="C97" s="22">
        <v>42.857143000000001</v>
      </c>
      <c r="D97" s="22">
        <v>30.102041</v>
      </c>
      <c r="E97" s="22">
        <v>10.204082</v>
      </c>
      <c r="F97" s="22">
        <v>5.6122449999999997</v>
      </c>
      <c r="G97" s="22">
        <v>0.51020399999999999</v>
      </c>
      <c r="H97" s="22">
        <v>4.0816330000000001</v>
      </c>
      <c r="I97" s="22">
        <v>6.6326530000000004</v>
      </c>
    </row>
    <row r="98" spans="1:9" x14ac:dyDescent="0.2">
      <c r="A98" s="20" t="s">
        <v>186</v>
      </c>
      <c r="B98" s="21">
        <v>310</v>
      </c>
      <c r="C98" s="22">
        <v>50</v>
      </c>
      <c r="D98" s="22">
        <v>29.677419</v>
      </c>
      <c r="E98" s="22">
        <v>7.0967739999999999</v>
      </c>
      <c r="F98" s="22">
        <v>3.225806</v>
      </c>
      <c r="G98" s="22">
        <v>0</v>
      </c>
      <c r="H98" s="22">
        <v>3.870968</v>
      </c>
      <c r="I98" s="22">
        <v>6.1290319999999996</v>
      </c>
    </row>
    <row r="99" spans="1:9" x14ac:dyDescent="0.2">
      <c r="A99" s="20" t="s">
        <v>187</v>
      </c>
      <c r="B99" s="21">
        <v>385</v>
      </c>
      <c r="C99" s="22">
        <v>51.168830999999997</v>
      </c>
      <c r="D99" s="22">
        <v>27.272727</v>
      </c>
      <c r="E99" s="22">
        <v>7.5324679999999997</v>
      </c>
      <c r="F99" s="22">
        <v>2.077922</v>
      </c>
      <c r="G99" s="22">
        <v>0.51948099999999997</v>
      </c>
      <c r="H99" s="22">
        <v>5.9740260000000003</v>
      </c>
      <c r="I99" s="22">
        <v>5.4545450000000004</v>
      </c>
    </row>
    <row r="100" spans="1:9" x14ac:dyDescent="0.2">
      <c r="A100" s="20" t="s">
        <v>188</v>
      </c>
      <c r="B100" s="21">
        <v>361</v>
      </c>
      <c r="C100" s="22">
        <v>60.110802999999997</v>
      </c>
      <c r="D100" s="22">
        <v>25.484764999999999</v>
      </c>
      <c r="E100" s="22">
        <v>5.5401660000000001</v>
      </c>
      <c r="F100" s="22">
        <v>1.9390579999999999</v>
      </c>
      <c r="G100" s="22">
        <v>0.55401699999999998</v>
      </c>
      <c r="H100" s="22">
        <v>1.66205</v>
      </c>
      <c r="I100" s="22">
        <v>4.7091409999999998</v>
      </c>
    </row>
    <row r="101" spans="1:9" x14ac:dyDescent="0.2">
      <c r="A101" s="20" t="s">
        <v>189</v>
      </c>
      <c r="B101" s="21">
        <v>315</v>
      </c>
      <c r="C101" s="22">
        <v>57.460317000000003</v>
      </c>
      <c r="D101" s="22">
        <v>27.301587000000001</v>
      </c>
      <c r="E101" s="22">
        <v>5.7142860000000004</v>
      </c>
      <c r="F101" s="22">
        <v>0.31746000000000002</v>
      </c>
      <c r="G101" s="22">
        <v>0.63492099999999996</v>
      </c>
      <c r="H101" s="22">
        <v>2.2222219999999999</v>
      </c>
      <c r="I101" s="22">
        <v>6.3492059999999997</v>
      </c>
    </row>
    <row r="102" spans="1:9" x14ac:dyDescent="0.2">
      <c r="A102" s="20" t="s">
        <v>190</v>
      </c>
      <c r="B102" s="21">
        <v>364</v>
      </c>
      <c r="C102" s="22">
        <v>65.109889999999993</v>
      </c>
      <c r="D102" s="22">
        <v>20.604396000000001</v>
      </c>
      <c r="E102" s="22">
        <v>4.6703299999999999</v>
      </c>
      <c r="F102" s="22">
        <v>2.4725269999999999</v>
      </c>
      <c r="G102" s="22">
        <v>0.274725</v>
      </c>
      <c r="H102" s="22">
        <v>2.7472530000000002</v>
      </c>
      <c r="I102" s="22">
        <v>4.1208790000000004</v>
      </c>
    </row>
    <row r="103" spans="1:9" x14ac:dyDescent="0.2">
      <c r="A103" s="20" t="s">
        <v>191</v>
      </c>
      <c r="B103" s="21">
        <v>267</v>
      </c>
      <c r="C103" s="22">
        <v>67.041199000000006</v>
      </c>
      <c r="D103" s="22">
        <v>18.726592</v>
      </c>
      <c r="E103" s="22">
        <v>4.8689140000000002</v>
      </c>
      <c r="F103" s="22">
        <v>2.2471909999999999</v>
      </c>
      <c r="G103" s="22">
        <v>0.37453199999999998</v>
      </c>
      <c r="H103" s="22">
        <v>1.8726590000000001</v>
      </c>
      <c r="I103" s="22">
        <v>4.8689140000000002</v>
      </c>
    </row>
    <row r="104" spans="1:9" x14ac:dyDescent="0.2">
      <c r="A104" s="20" t="s">
        <v>192</v>
      </c>
      <c r="B104" s="21">
        <v>90</v>
      </c>
      <c r="C104" s="22">
        <v>64.444444000000004</v>
      </c>
      <c r="D104" s="22">
        <v>18.888888999999999</v>
      </c>
      <c r="E104" s="22">
        <v>4.4444439999999998</v>
      </c>
      <c r="F104" s="22">
        <v>3.3333330000000001</v>
      </c>
      <c r="G104" s="22">
        <v>0</v>
      </c>
      <c r="H104" s="22">
        <v>3.3333330000000001</v>
      </c>
      <c r="I104" s="22">
        <v>5.5555560000000002</v>
      </c>
    </row>
    <row r="105" spans="1:9" x14ac:dyDescent="0.2">
      <c r="A105" s="20" t="s">
        <v>193</v>
      </c>
      <c r="B105" s="21">
        <v>94</v>
      </c>
      <c r="C105" s="22">
        <v>64.893617000000006</v>
      </c>
      <c r="D105" s="22">
        <v>18.085106</v>
      </c>
      <c r="E105" s="22">
        <v>8.5106380000000001</v>
      </c>
      <c r="F105" s="22">
        <v>1.0638300000000001</v>
      </c>
      <c r="G105" s="22">
        <v>0</v>
      </c>
      <c r="H105" s="22">
        <v>3.1914889999999998</v>
      </c>
      <c r="I105" s="22">
        <v>4.2553190000000001</v>
      </c>
    </row>
    <row r="106" spans="1:9" x14ac:dyDescent="0.2">
      <c r="A106" s="20" t="s">
        <v>389</v>
      </c>
      <c r="B106" s="21">
        <v>47</v>
      </c>
      <c r="C106" s="22">
        <v>36.170212999999997</v>
      </c>
      <c r="D106" s="22">
        <v>38.297871999999998</v>
      </c>
      <c r="E106" s="22">
        <v>4.2553190000000001</v>
      </c>
      <c r="F106" s="22">
        <v>6.3829789999999997</v>
      </c>
      <c r="G106" s="22">
        <v>0</v>
      </c>
      <c r="H106" s="22">
        <v>8.5106380000000001</v>
      </c>
      <c r="I106" s="22">
        <v>6.3829789999999997</v>
      </c>
    </row>
    <row r="107" spans="1:9" x14ac:dyDescent="0.2">
      <c r="A107" s="20" t="s">
        <v>366</v>
      </c>
      <c r="B107" s="21">
        <v>194</v>
      </c>
      <c r="C107" s="22">
        <v>38.144329999999997</v>
      </c>
      <c r="D107" s="22">
        <v>27.835052000000001</v>
      </c>
      <c r="E107" s="22">
        <v>9.2783510000000007</v>
      </c>
      <c r="F107" s="22">
        <v>3.608247</v>
      </c>
      <c r="G107" s="22">
        <v>1.546392</v>
      </c>
      <c r="H107" s="22">
        <v>4.1237110000000001</v>
      </c>
      <c r="I107" s="22">
        <v>15.463918</v>
      </c>
    </row>
    <row r="108" spans="1:9" x14ac:dyDescent="0.2">
      <c r="A108" s="9" t="s">
        <v>390</v>
      </c>
      <c r="B108" s="9"/>
      <c r="C108" s="9"/>
      <c r="D108" s="9"/>
      <c r="E108" s="9"/>
      <c r="F108" s="9"/>
      <c r="G108" s="9"/>
      <c r="H108" s="9"/>
      <c r="I108" s="9"/>
    </row>
    <row r="109" spans="1:9" x14ac:dyDescent="0.2">
      <c r="A109" s="20" t="s">
        <v>391</v>
      </c>
      <c r="B109" s="21">
        <v>633</v>
      </c>
      <c r="C109" s="22">
        <v>54.186413999999999</v>
      </c>
      <c r="D109" s="22">
        <v>26.698262</v>
      </c>
      <c r="E109" s="22">
        <v>6.477093</v>
      </c>
      <c r="F109" s="22">
        <v>3.1595580000000001</v>
      </c>
      <c r="G109" s="22">
        <v>0.31595600000000001</v>
      </c>
      <c r="H109" s="22">
        <v>3.0015800000000001</v>
      </c>
      <c r="I109" s="22">
        <v>6.1611370000000001</v>
      </c>
    </row>
    <row r="110" spans="1:9" x14ac:dyDescent="0.2">
      <c r="A110" s="20" t="s">
        <v>392</v>
      </c>
      <c r="B110" s="21">
        <v>1123</v>
      </c>
      <c r="C110" s="22">
        <v>56.455922000000001</v>
      </c>
      <c r="D110" s="22">
        <v>24.220837</v>
      </c>
      <c r="E110" s="22">
        <v>6.7675869999999998</v>
      </c>
      <c r="F110" s="22">
        <v>2.1371329999999999</v>
      </c>
      <c r="G110" s="22">
        <v>0.53428299999999995</v>
      </c>
      <c r="H110" s="22">
        <v>3.5618880000000002</v>
      </c>
      <c r="I110" s="22">
        <v>6.3223510000000003</v>
      </c>
    </row>
    <row r="111" spans="1:9" x14ac:dyDescent="0.2">
      <c r="A111" s="20" t="s">
        <v>393</v>
      </c>
      <c r="B111" s="21">
        <v>660</v>
      </c>
      <c r="C111" s="22">
        <v>53.939394</v>
      </c>
      <c r="D111" s="22">
        <v>26.060606</v>
      </c>
      <c r="E111" s="22">
        <v>6.0606059999999999</v>
      </c>
      <c r="F111" s="22">
        <v>3.1818179999999998</v>
      </c>
      <c r="G111" s="22">
        <v>0.75757600000000003</v>
      </c>
      <c r="H111" s="22">
        <v>3.7878790000000002</v>
      </c>
      <c r="I111" s="22">
        <v>6.2121209999999998</v>
      </c>
    </row>
    <row r="112" spans="1:9" x14ac:dyDescent="0.2">
      <c r="A112" s="20" t="s">
        <v>394</v>
      </c>
      <c r="B112" s="21">
        <v>261</v>
      </c>
      <c r="C112" s="22">
        <v>57.471263999999998</v>
      </c>
      <c r="D112" s="22">
        <v>26.053640000000001</v>
      </c>
      <c r="E112" s="22">
        <v>6.8965519999999998</v>
      </c>
      <c r="F112" s="22">
        <v>1.532567</v>
      </c>
      <c r="G112" s="22">
        <v>0</v>
      </c>
      <c r="H112" s="22">
        <v>3.065134</v>
      </c>
      <c r="I112" s="22">
        <v>4.9808430000000001</v>
      </c>
    </row>
    <row r="113" spans="1:9" x14ac:dyDescent="0.2">
      <c r="A113" s="9" t="s">
        <v>395</v>
      </c>
      <c r="B113" s="9"/>
      <c r="C113" s="9"/>
      <c r="D113" s="9"/>
      <c r="E113" s="9"/>
      <c r="F113" s="9"/>
      <c r="G113" s="9"/>
      <c r="H113" s="9"/>
      <c r="I113" s="9"/>
    </row>
    <row r="114" spans="1:9" x14ac:dyDescent="0.2">
      <c r="A114" s="20" t="s">
        <v>396</v>
      </c>
      <c r="B114" s="21">
        <v>329</v>
      </c>
      <c r="C114" s="22">
        <v>44.376899999999999</v>
      </c>
      <c r="D114" s="22">
        <v>32.218845000000002</v>
      </c>
      <c r="E114" s="22">
        <v>10.942249</v>
      </c>
      <c r="F114" s="22">
        <v>2.4316110000000002</v>
      </c>
      <c r="G114" s="22">
        <v>0.60790299999999997</v>
      </c>
      <c r="H114" s="22">
        <v>3.951368</v>
      </c>
      <c r="I114" s="22">
        <v>5.4711249999999998</v>
      </c>
    </row>
    <row r="115" spans="1:9" x14ac:dyDescent="0.2">
      <c r="A115" s="20" t="s">
        <v>397</v>
      </c>
      <c r="B115" s="21">
        <v>828</v>
      </c>
      <c r="C115" s="22">
        <v>57.487923000000002</v>
      </c>
      <c r="D115" s="22">
        <v>23.671498</v>
      </c>
      <c r="E115" s="22">
        <v>7.0048310000000003</v>
      </c>
      <c r="F115" s="22">
        <v>2.7777780000000001</v>
      </c>
      <c r="G115" s="22">
        <v>0.60386499999999999</v>
      </c>
      <c r="H115" s="22">
        <v>3.0193240000000001</v>
      </c>
      <c r="I115" s="22">
        <v>5.4347830000000004</v>
      </c>
    </row>
    <row r="116" spans="1:9" x14ac:dyDescent="0.2">
      <c r="A116" s="20" t="s">
        <v>879</v>
      </c>
      <c r="B116" s="21">
        <v>499</v>
      </c>
      <c r="C116" s="22">
        <v>56.312624999999997</v>
      </c>
      <c r="D116" s="22">
        <v>25.851703000000001</v>
      </c>
      <c r="E116" s="22">
        <v>5.2104210000000002</v>
      </c>
      <c r="F116" s="22">
        <v>1.803607</v>
      </c>
      <c r="G116" s="22">
        <v>0.200401</v>
      </c>
      <c r="H116" s="22">
        <v>4.2084169999999999</v>
      </c>
      <c r="I116" s="22">
        <v>6.4128259999999999</v>
      </c>
    </row>
    <row r="117" spans="1:9" x14ac:dyDescent="0.2">
      <c r="A117" s="20" t="s">
        <v>398</v>
      </c>
      <c r="B117" s="21">
        <v>468</v>
      </c>
      <c r="C117" s="22">
        <v>58.333333000000003</v>
      </c>
      <c r="D117" s="22">
        <v>24.572649999999999</v>
      </c>
      <c r="E117" s="22">
        <v>5.1282050000000003</v>
      </c>
      <c r="F117" s="22">
        <v>1.9230769999999999</v>
      </c>
      <c r="G117" s="22">
        <v>0.213675</v>
      </c>
      <c r="H117" s="22">
        <v>2.7777780000000001</v>
      </c>
      <c r="I117" s="22">
        <v>7.0512819999999996</v>
      </c>
    </row>
    <row r="118" spans="1:9" x14ac:dyDescent="0.2">
      <c r="A118" s="20" t="s">
        <v>399</v>
      </c>
      <c r="B118" s="21">
        <v>257</v>
      </c>
      <c r="C118" s="22">
        <v>57.198444000000002</v>
      </c>
      <c r="D118" s="22">
        <v>24.124514000000001</v>
      </c>
      <c r="E118" s="22">
        <v>5.4474710000000002</v>
      </c>
      <c r="F118" s="22">
        <v>4.2801559999999998</v>
      </c>
      <c r="G118" s="22">
        <v>0.38910499999999998</v>
      </c>
      <c r="H118" s="22">
        <v>3.891051</v>
      </c>
      <c r="I118" s="22">
        <v>4.6692609999999997</v>
      </c>
    </row>
    <row r="119" spans="1:9" x14ac:dyDescent="0.2">
      <c r="A119" s="20" t="s">
        <v>400</v>
      </c>
      <c r="B119" s="21">
        <v>296</v>
      </c>
      <c r="C119" s="22">
        <v>54.054054000000001</v>
      </c>
      <c r="D119" s="22">
        <v>24.662161999999999</v>
      </c>
      <c r="E119" s="22">
        <v>5.7432429999999997</v>
      </c>
      <c r="F119" s="22">
        <v>3.0405410000000002</v>
      </c>
      <c r="G119" s="22">
        <v>1.013514</v>
      </c>
      <c r="H119" s="22">
        <v>3.3783780000000001</v>
      </c>
      <c r="I119" s="22">
        <v>8.1081079999999996</v>
      </c>
    </row>
    <row r="120" spans="1:9" x14ac:dyDescent="0.2">
      <c r="A120" s="9" t="s">
        <v>401</v>
      </c>
      <c r="B120" s="9"/>
      <c r="C120" s="9"/>
      <c r="D120" s="9"/>
      <c r="E120" s="9"/>
      <c r="F120" s="9"/>
      <c r="G120" s="9"/>
      <c r="H120" s="9"/>
      <c r="I120" s="9"/>
    </row>
    <row r="121" spans="1:9" x14ac:dyDescent="0.2">
      <c r="A121" s="20" t="s">
        <v>878</v>
      </c>
      <c r="B121" s="21">
        <v>116</v>
      </c>
      <c r="C121" s="22">
        <v>37.068966000000003</v>
      </c>
      <c r="D121" s="22">
        <v>37.931033999999997</v>
      </c>
      <c r="E121" s="22">
        <v>13.793103</v>
      </c>
      <c r="F121" s="22">
        <v>0.86206899999999997</v>
      </c>
      <c r="G121" s="22">
        <v>0.86206899999999997</v>
      </c>
      <c r="H121" s="22">
        <v>4.3103449999999999</v>
      </c>
      <c r="I121" s="22">
        <v>5.1724139999999998</v>
      </c>
    </row>
    <row r="122" spans="1:9" x14ac:dyDescent="0.2">
      <c r="A122" s="20" t="s">
        <v>402</v>
      </c>
      <c r="B122" s="21">
        <v>213</v>
      </c>
      <c r="C122" s="22">
        <v>48.356808000000001</v>
      </c>
      <c r="D122" s="22">
        <v>29.107980999999999</v>
      </c>
      <c r="E122" s="22">
        <v>9.3896709999999999</v>
      </c>
      <c r="F122" s="22">
        <v>3.2863850000000001</v>
      </c>
      <c r="G122" s="22">
        <v>0.46948400000000001</v>
      </c>
      <c r="H122" s="22">
        <v>3.7558690000000001</v>
      </c>
      <c r="I122" s="22">
        <v>5.6338030000000003</v>
      </c>
    </row>
    <row r="123" spans="1:9" x14ac:dyDescent="0.2">
      <c r="A123" s="20" t="s">
        <v>397</v>
      </c>
      <c r="B123" s="21">
        <v>828</v>
      </c>
      <c r="C123" s="22">
        <v>57.487923000000002</v>
      </c>
      <c r="D123" s="22">
        <v>23.671498</v>
      </c>
      <c r="E123" s="22">
        <v>7.0048310000000003</v>
      </c>
      <c r="F123" s="22">
        <v>2.7777780000000001</v>
      </c>
      <c r="G123" s="22">
        <v>0.60386499999999999</v>
      </c>
      <c r="H123" s="22">
        <v>3.0193240000000001</v>
      </c>
      <c r="I123" s="22">
        <v>5.4347830000000004</v>
      </c>
    </row>
    <row r="124" spans="1:9" x14ac:dyDescent="0.2">
      <c r="A124" s="20" t="s">
        <v>403</v>
      </c>
      <c r="B124" s="21">
        <v>133</v>
      </c>
      <c r="C124" s="22">
        <v>57.142856999999999</v>
      </c>
      <c r="D124" s="22">
        <v>25.56391</v>
      </c>
      <c r="E124" s="22">
        <v>4.5112779999999999</v>
      </c>
      <c r="F124" s="22">
        <v>1.5037590000000001</v>
      </c>
      <c r="G124" s="22">
        <v>0.75187999999999999</v>
      </c>
      <c r="H124" s="22">
        <v>3.759398</v>
      </c>
      <c r="I124" s="22">
        <v>6.7669170000000003</v>
      </c>
    </row>
    <row r="125" spans="1:9" x14ac:dyDescent="0.2">
      <c r="A125" s="20" t="s">
        <v>404</v>
      </c>
      <c r="B125" s="21">
        <v>120</v>
      </c>
      <c r="C125" s="22">
        <v>51.666666999999997</v>
      </c>
      <c r="D125" s="22">
        <v>34.166666999999997</v>
      </c>
      <c r="E125" s="22">
        <v>5</v>
      </c>
      <c r="F125" s="22">
        <v>0.83333299999999999</v>
      </c>
      <c r="G125" s="22">
        <v>0</v>
      </c>
      <c r="H125" s="22">
        <v>1.6666669999999999</v>
      </c>
      <c r="I125" s="22">
        <v>6.6666670000000003</v>
      </c>
    </row>
    <row r="126" spans="1:9" x14ac:dyDescent="0.2">
      <c r="A126" s="20" t="s">
        <v>405</v>
      </c>
      <c r="B126" s="21">
        <v>246</v>
      </c>
      <c r="C126" s="22">
        <v>58.130080999999997</v>
      </c>
      <c r="D126" s="22">
        <v>21.951219999999999</v>
      </c>
      <c r="E126" s="22">
        <v>5.6910569999999998</v>
      </c>
      <c r="F126" s="22">
        <v>2.4390239999999999</v>
      </c>
      <c r="G126" s="22">
        <v>0</v>
      </c>
      <c r="H126" s="22">
        <v>5.6910569999999998</v>
      </c>
      <c r="I126" s="22">
        <v>6.0975609999999998</v>
      </c>
    </row>
    <row r="127" spans="1:9" x14ac:dyDescent="0.2">
      <c r="A127" s="20" t="s">
        <v>398</v>
      </c>
      <c r="B127" s="21">
        <v>468</v>
      </c>
      <c r="C127" s="22">
        <v>58.333333000000003</v>
      </c>
      <c r="D127" s="22">
        <v>24.572649999999999</v>
      </c>
      <c r="E127" s="22">
        <v>5.1282050000000003</v>
      </c>
      <c r="F127" s="22">
        <v>1.9230769999999999</v>
      </c>
      <c r="G127" s="22">
        <v>0.213675</v>
      </c>
      <c r="H127" s="22">
        <v>2.7777780000000001</v>
      </c>
      <c r="I127" s="22">
        <v>7.0512819999999996</v>
      </c>
    </row>
    <row r="128" spans="1:9" x14ac:dyDescent="0.2">
      <c r="A128" s="20" t="s">
        <v>406</v>
      </c>
      <c r="B128" s="21">
        <v>180</v>
      </c>
      <c r="C128" s="22">
        <v>56.111111000000001</v>
      </c>
      <c r="D128" s="22">
        <v>25.555555999999999</v>
      </c>
      <c r="E128" s="22">
        <v>5.5555560000000002</v>
      </c>
      <c r="F128" s="22">
        <v>4.4444439999999998</v>
      </c>
      <c r="G128" s="22">
        <v>0.55555600000000005</v>
      </c>
      <c r="H128" s="22">
        <v>4.4444439999999998</v>
      </c>
      <c r="I128" s="22">
        <v>3.3333330000000001</v>
      </c>
    </row>
    <row r="129" spans="1:9" x14ac:dyDescent="0.2">
      <c r="A129" s="20" t="s">
        <v>407</v>
      </c>
      <c r="B129" s="21">
        <v>77</v>
      </c>
      <c r="C129" s="22">
        <v>59.740259999999999</v>
      </c>
      <c r="D129" s="22">
        <v>20.779221</v>
      </c>
      <c r="E129" s="22">
        <v>5.1948049999999997</v>
      </c>
      <c r="F129" s="22">
        <v>3.8961039999999998</v>
      </c>
      <c r="G129" s="22">
        <v>0</v>
      </c>
      <c r="H129" s="22">
        <v>2.5974029999999999</v>
      </c>
      <c r="I129" s="22">
        <v>7.7922079999999996</v>
      </c>
    </row>
    <row r="130" spans="1:9" x14ac:dyDescent="0.2">
      <c r="A130" s="33" t="s">
        <v>400</v>
      </c>
      <c r="B130" s="34">
        <v>296</v>
      </c>
      <c r="C130" s="35">
        <v>54.054054000000001</v>
      </c>
      <c r="D130" s="35">
        <v>24.662161999999999</v>
      </c>
      <c r="E130" s="35">
        <v>5.7432429999999997</v>
      </c>
      <c r="F130" s="35">
        <v>3.0405410000000002</v>
      </c>
      <c r="G130" s="35">
        <v>1.013514</v>
      </c>
      <c r="H130" s="35">
        <v>3.3783780000000001</v>
      </c>
      <c r="I130" s="35">
        <v>8.1081079999999996</v>
      </c>
    </row>
  </sheetData>
  <phoneticPr fontId="2"/>
  <pageMargins left="0.75" right="0.75" top="1" bottom="1" header="0.5" footer="0.5"/>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80097-3337-43ED-9D77-C9D0EC5FB5B1}">
  <dimension ref="A1:P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6" x14ac:dyDescent="0.2">
      <c r="A1" s="11" t="s">
        <v>3</v>
      </c>
      <c r="B1" s="7"/>
    </row>
    <row r="2" spans="1:16" x14ac:dyDescent="0.2">
      <c r="A2" s="15" t="str">
        <f xml:space="preserve"> HYPERLINK("#'目次'!B52","[46]")</f>
        <v>[46]</v>
      </c>
      <c r="B2" s="23" t="s">
        <v>334</v>
      </c>
    </row>
    <row r="3" spans="1:16" x14ac:dyDescent="0.2">
      <c r="A3" s="7" t="s">
        <v>3</v>
      </c>
      <c r="B3" s="8" t="s">
        <v>1</v>
      </c>
    </row>
    <row r="4" spans="1:16" x14ac:dyDescent="0.2">
      <c r="A4" s="7" t="s">
        <v>3</v>
      </c>
      <c r="B4" s="8" t="s">
        <v>79</v>
      </c>
    </row>
    <row r="5" spans="1:16" x14ac:dyDescent="0.2">
      <c r="A5" s="7" t="s">
        <v>3</v>
      </c>
      <c r="B5" s="8" t="s">
        <v>78</v>
      </c>
    </row>
    <row r="6" spans="1:16" s="18" customFormat="1" ht="50.4" x14ac:dyDescent="0.2">
      <c r="A6" s="16" t="s">
        <v>3</v>
      </c>
      <c r="B6" s="17" t="s">
        <v>335</v>
      </c>
      <c r="C6" s="17" t="s">
        <v>551</v>
      </c>
      <c r="D6" s="17" t="s">
        <v>880</v>
      </c>
      <c r="E6" s="17" t="s">
        <v>881</v>
      </c>
      <c r="F6" s="17" t="s">
        <v>552</v>
      </c>
      <c r="G6" s="17" t="s">
        <v>553</v>
      </c>
      <c r="H6" s="17" t="s">
        <v>554</v>
      </c>
      <c r="I6" s="17" t="s">
        <v>555</v>
      </c>
      <c r="J6" s="17" t="s">
        <v>556</v>
      </c>
      <c r="K6" s="17" t="s">
        <v>557</v>
      </c>
      <c r="L6" s="17" t="s">
        <v>558</v>
      </c>
      <c r="M6" s="17" t="s">
        <v>559</v>
      </c>
      <c r="N6" s="17" t="s">
        <v>560</v>
      </c>
      <c r="O6" s="17" t="s">
        <v>387</v>
      </c>
      <c r="P6" s="17" t="s">
        <v>366</v>
      </c>
    </row>
    <row r="7" spans="1:16" x14ac:dyDescent="0.2">
      <c r="A7" s="19" t="s">
        <v>338</v>
      </c>
      <c r="B7" s="10">
        <v>2677</v>
      </c>
      <c r="C7" s="13">
        <v>50.093387999999997</v>
      </c>
      <c r="D7" s="13">
        <v>19.536795000000001</v>
      </c>
      <c r="E7" s="13">
        <v>4.3332090000000001</v>
      </c>
      <c r="F7" s="13">
        <v>0.93388099999999996</v>
      </c>
      <c r="G7" s="13">
        <v>2.5401570000000002</v>
      </c>
      <c r="H7" s="13">
        <v>46.619349999999997</v>
      </c>
      <c r="I7" s="13">
        <v>27.082554999999999</v>
      </c>
      <c r="J7" s="13">
        <v>20.545387000000002</v>
      </c>
      <c r="K7" s="13">
        <v>21.031005</v>
      </c>
      <c r="L7" s="13">
        <v>11.916323999999999</v>
      </c>
      <c r="M7" s="13">
        <v>0.224131</v>
      </c>
      <c r="N7" s="13">
        <v>1.5689200000000001</v>
      </c>
      <c r="O7" s="13">
        <v>1.456855</v>
      </c>
      <c r="P7" s="13">
        <v>7.2095630000000002</v>
      </c>
    </row>
    <row r="8" spans="1:16" x14ac:dyDescent="0.2">
      <c r="A8" s="9" t="s">
        <v>339</v>
      </c>
      <c r="B8" s="9"/>
      <c r="C8" s="9"/>
      <c r="D8" s="9"/>
      <c r="E8" s="9"/>
      <c r="F8" s="9"/>
      <c r="G8" s="9"/>
      <c r="H8" s="9"/>
      <c r="I8" s="9"/>
      <c r="J8" s="9"/>
      <c r="K8" s="9"/>
      <c r="L8" s="9"/>
      <c r="M8" s="9"/>
      <c r="N8" s="9"/>
      <c r="O8" s="9"/>
      <c r="P8" s="9"/>
    </row>
    <row r="9" spans="1:16" x14ac:dyDescent="0.2">
      <c r="A9" s="20" t="s">
        <v>340</v>
      </c>
      <c r="B9" s="21">
        <v>1277</v>
      </c>
      <c r="C9" s="22">
        <v>49.882536999999999</v>
      </c>
      <c r="D9" s="22">
        <v>21.848081000000001</v>
      </c>
      <c r="E9" s="22">
        <v>4.6202040000000002</v>
      </c>
      <c r="F9" s="22">
        <v>0.78308500000000003</v>
      </c>
      <c r="G9" s="22">
        <v>3.680501</v>
      </c>
      <c r="H9" s="22">
        <v>59.436179000000003</v>
      </c>
      <c r="I9" s="22">
        <v>16.758026999999998</v>
      </c>
      <c r="J9" s="22">
        <v>14.408771</v>
      </c>
      <c r="K9" s="22">
        <v>20.595144999999999</v>
      </c>
      <c r="L9" s="22">
        <v>8.4573219999999996</v>
      </c>
      <c r="M9" s="22">
        <v>0.31323400000000001</v>
      </c>
      <c r="N9" s="22">
        <v>1.018011</v>
      </c>
      <c r="O9" s="22">
        <v>0.62646800000000002</v>
      </c>
      <c r="P9" s="22">
        <v>9.1620989999999995</v>
      </c>
    </row>
    <row r="10" spans="1:16" x14ac:dyDescent="0.2">
      <c r="A10" s="20" t="s">
        <v>341</v>
      </c>
      <c r="B10" s="21">
        <v>1400</v>
      </c>
      <c r="C10" s="22">
        <v>50.285713999999999</v>
      </c>
      <c r="D10" s="22">
        <v>17.428571000000002</v>
      </c>
      <c r="E10" s="22">
        <v>4.0714290000000002</v>
      </c>
      <c r="F10" s="22">
        <v>1.071429</v>
      </c>
      <c r="G10" s="22">
        <v>1.5</v>
      </c>
      <c r="H10" s="22">
        <v>34.928570999999998</v>
      </c>
      <c r="I10" s="22">
        <v>36.5</v>
      </c>
      <c r="J10" s="22">
        <v>26.142856999999999</v>
      </c>
      <c r="K10" s="22">
        <v>21.428571000000002</v>
      </c>
      <c r="L10" s="22">
        <v>15.071429</v>
      </c>
      <c r="M10" s="22">
        <v>0.14285700000000001</v>
      </c>
      <c r="N10" s="22">
        <v>2.0714290000000002</v>
      </c>
      <c r="O10" s="22">
        <v>2.214286</v>
      </c>
      <c r="P10" s="22">
        <v>5.4285709999999998</v>
      </c>
    </row>
    <row r="11" spans="1:16" x14ac:dyDescent="0.2">
      <c r="A11" s="9" t="s">
        <v>342</v>
      </c>
      <c r="B11" s="9"/>
      <c r="C11" s="9"/>
      <c r="D11" s="9"/>
      <c r="E11" s="9"/>
      <c r="F11" s="9"/>
      <c r="G11" s="9"/>
      <c r="H11" s="9"/>
      <c r="I11" s="9"/>
      <c r="J11" s="9"/>
      <c r="K11" s="9"/>
      <c r="L11" s="9"/>
      <c r="M11" s="9"/>
      <c r="N11" s="9"/>
      <c r="O11" s="9"/>
      <c r="P11" s="9"/>
    </row>
    <row r="12" spans="1:16" x14ac:dyDescent="0.2">
      <c r="A12" s="20" t="s">
        <v>343</v>
      </c>
      <c r="B12" s="21">
        <v>610</v>
      </c>
      <c r="C12" s="22">
        <v>51.475409999999997</v>
      </c>
      <c r="D12" s="22">
        <v>20.491803000000001</v>
      </c>
      <c r="E12" s="22">
        <v>3.606557</v>
      </c>
      <c r="F12" s="22">
        <v>0.163934</v>
      </c>
      <c r="G12" s="22">
        <v>3.278689</v>
      </c>
      <c r="H12" s="22">
        <v>66.721311</v>
      </c>
      <c r="I12" s="22">
        <v>24.262295000000002</v>
      </c>
      <c r="J12" s="22">
        <v>15.737705</v>
      </c>
      <c r="K12" s="22">
        <v>23.114754000000001</v>
      </c>
      <c r="L12" s="22">
        <v>5.5737699999999997</v>
      </c>
      <c r="M12" s="22">
        <v>0</v>
      </c>
      <c r="N12" s="22">
        <v>0.32786900000000002</v>
      </c>
      <c r="O12" s="22">
        <v>0.81967199999999996</v>
      </c>
      <c r="P12" s="22">
        <v>5.4098360000000003</v>
      </c>
    </row>
    <row r="13" spans="1:16" x14ac:dyDescent="0.2">
      <c r="A13" s="20" t="s">
        <v>344</v>
      </c>
      <c r="B13" s="21">
        <v>755</v>
      </c>
      <c r="C13" s="22">
        <v>52.185429999999997</v>
      </c>
      <c r="D13" s="22">
        <v>21.589403999999998</v>
      </c>
      <c r="E13" s="22">
        <v>3.8410600000000001</v>
      </c>
      <c r="F13" s="22">
        <v>0.264901</v>
      </c>
      <c r="G13" s="22">
        <v>3.708609</v>
      </c>
      <c r="H13" s="22">
        <v>55.099338000000003</v>
      </c>
      <c r="I13" s="22">
        <v>21.192053000000001</v>
      </c>
      <c r="J13" s="22">
        <v>21.456954</v>
      </c>
      <c r="K13" s="22">
        <v>23.576159000000001</v>
      </c>
      <c r="L13" s="22">
        <v>8.3443710000000006</v>
      </c>
      <c r="M13" s="22">
        <v>0</v>
      </c>
      <c r="N13" s="22">
        <v>0.39735100000000001</v>
      </c>
      <c r="O13" s="22">
        <v>0.52980099999999997</v>
      </c>
      <c r="P13" s="22">
        <v>7.1523180000000002</v>
      </c>
    </row>
    <row r="14" spans="1:16" x14ac:dyDescent="0.2">
      <c r="A14" s="20" t="s">
        <v>345</v>
      </c>
      <c r="B14" s="21">
        <v>601</v>
      </c>
      <c r="C14" s="22">
        <v>50.249583999999999</v>
      </c>
      <c r="D14" s="22">
        <v>20.299500999999999</v>
      </c>
      <c r="E14" s="22">
        <v>5.1580700000000004</v>
      </c>
      <c r="F14" s="22">
        <v>0.998336</v>
      </c>
      <c r="G14" s="22">
        <v>1.4975039999999999</v>
      </c>
      <c r="H14" s="22">
        <v>43.926788999999999</v>
      </c>
      <c r="I14" s="22">
        <v>27.953410999999999</v>
      </c>
      <c r="J14" s="22">
        <v>21.797004999999999</v>
      </c>
      <c r="K14" s="22">
        <v>22.795341000000001</v>
      </c>
      <c r="L14" s="22">
        <v>12.479201</v>
      </c>
      <c r="M14" s="22">
        <v>0.16638900000000001</v>
      </c>
      <c r="N14" s="22">
        <v>0.66555699999999995</v>
      </c>
      <c r="O14" s="22">
        <v>1.663894</v>
      </c>
      <c r="P14" s="22">
        <v>8.6522459999999999</v>
      </c>
    </row>
    <row r="15" spans="1:16" x14ac:dyDescent="0.2">
      <c r="A15" s="20" t="s">
        <v>346</v>
      </c>
      <c r="B15" s="21">
        <v>425</v>
      </c>
      <c r="C15" s="22">
        <v>52</v>
      </c>
      <c r="D15" s="22">
        <v>20.705881999999999</v>
      </c>
      <c r="E15" s="22">
        <v>5.4117649999999999</v>
      </c>
      <c r="F15" s="22">
        <v>1.6470590000000001</v>
      </c>
      <c r="G15" s="22">
        <v>1.8823529999999999</v>
      </c>
      <c r="H15" s="22">
        <v>29.882352999999998</v>
      </c>
      <c r="I15" s="22">
        <v>31.294118000000001</v>
      </c>
      <c r="J15" s="22">
        <v>23.764706</v>
      </c>
      <c r="K15" s="22">
        <v>17.882352999999998</v>
      </c>
      <c r="L15" s="22">
        <v>20.705881999999999</v>
      </c>
      <c r="M15" s="22">
        <v>0.235294</v>
      </c>
      <c r="N15" s="22">
        <v>3.058824</v>
      </c>
      <c r="O15" s="22">
        <v>0.94117600000000001</v>
      </c>
      <c r="P15" s="22">
        <v>7.5294119999999998</v>
      </c>
    </row>
    <row r="16" spans="1:16" x14ac:dyDescent="0.2">
      <c r="A16" s="20" t="s">
        <v>347</v>
      </c>
      <c r="B16" s="21">
        <v>217</v>
      </c>
      <c r="C16" s="22">
        <v>40.552995000000003</v>
      </c>
      <c r="D16" s="22">
        <v>11.520737</v>
      </c>
      <c r="E16" s="22">
        <v>5.0691240000000004</v>
      </c>
      <c r="F16" s="22">
        <v>2.764977</v>
      </c>
      <c r="G16" s="22">
        <v>1.3824879999999999</v>
      </c>
      <c r="H16" s="22">
        <v>13.824885</v>
      </c>
      <c r="I16" s="22">
        <v>39.631335999999997</v>
      </c>
      <c r="J16" s="22">
        <v>24.423963000000001</v>
      </c>
      <c r="K16" s="22">
        <v>12.903226</v>
      </c>
      <c r="L16" s="22">
        <v>19.815667999999999</v>
      </c>
      <c r="M16" s="22">
        <v>1.843318</v>
      </c>
      <c r="N16" s="22">
        <v>6.9124420000000004</v>
      </c>
      <c r="O16" s="22">
        <v>5.529954</v>
      </c>
      <c r="P16" s="22">
        <v>8.7557600000000004</v>
      </c>
    </row>
    <row r="17" spans="1:16" x14ac:dyDescent="0.2">
      <c r="A17" s="20" t="s">
        <v>348</v>
      </c>
      <c r="B17" s="21">
        <v>56</v>
      </c>
      <c r="C17" s="22">
        <v>33.928570999999998</v>
      </c>
      <c r="D17" s="22">
        <v>0</v>
      </c>
      <c r="E17" s="22">
        <v>0</v>
      </c>
      <c r="F17" s="22">
        <v>5.3571429999999998</v>
      </c>
      <c r="G17" s="22">
        <v>0</v>
      </c>
      <c r="H17" s="22">
        <v>7.1428570000000002</v>
      </c>
      <c r="I17" s="22">
        <v>39.285713999999999</v>
      </c>
      <c r="J17" s="22">
        <v>12.5</v>
      </c>
      <c r="K17" s="22">
        <v>5.3571429999999998</v>
      </c>
      <c r="L17" s="22">
        <v>25</v>
      </c>
      <c r="M17" s="22">
        <v>0</v>
      </c>
      <c r="N17" s="22">
        <v>5.3571429999999998</v>
      </c>
      <c r="O17" s="22">
        <v>5.3571429999999998</v>
      </c>
      <c r="P17" s="22">
        <v>3.5714290000000002</v>
      </c>
    </row>
    <row r="18" spans="1:16" x14ac:dyDescent="0.2">
      <c r="A18" s="20" t="s">
        <v>349</v>
      </c>
      <c r="B18" s="21">
        <v>13</v>
      </c>
      <c r="C18" s="22">
        <v>23.076923000000001</v>
      </c>
      <c r="D18" s="22">
        <v>0</v>
      </c>
      <c r="E18" s="22">
        <v>0</v>
      </c>
      <c r="F18" s="22">
        <v>0</v>
      </c>
      <c r="G18" s="22">
        <v>0</v>
      </c>
      <c r="H18" s="22">
        <v>0</v>
      </c>
      <c r="I18" s="22">
        <v>61.538462000000003</v>
      </c>
      <c r="J18" s="22">
        <v>0</v>
      </c>
      <c r="K18" s="22">
        <v>0</v>
      </c>
      <c r="L18" s="22">
        <v>15.384615</v>
      </c>
      <c r="M18" s="22">
        <v>0</v>
      </c>
      <c r="N18" s="22">
        <v>15.384615</v>
      </c>
      <c r="O18" s="22">
        <v>7.6923079999999997</v>
      </c>
      <c r="P18" s="22">
        <v>7.6923079999999997</v>
      </c>
    </row>
    <row r="19" spans="1:16" x14ac:dyDescent="0.2">
      <c r="A19" s="20" t="s">
        <v>350</v>
      </c>
      <c r="B19" s="21">
        <v>1365</v>
      </c>
      <c r="C19" s="22">
        <v>51.868132000000003</v>
      </c>
      <c r="D19" s="22">
        <v>21.098901000000001</v>
      </c>
      <c r="E19" s="22">
        <v>3.7362639999999998</v>
      </c>
      <c r="F19" s="22">
        <v>0.21978</v>
      </c>
      <c r="G19" s="22">
        <v>3.5164840000000002</v>
      </c>
      <c r="H19" s="22">
        <v>60.293039999999998</v>
      </c>
      <c r="I19" s="22">
        <v>22.564102999999999</v>
      </c>
      <c r="J19" s="22">
        <v>18.901098999999999</v>
      </c>
      <c r="K19" s="22">
        <v>23.369962999999998</v>
      </c>
      <c r="L19" s="22">
        <v>7.1062269999999996</v>
      </c>
      <c r="M19" s="22">
        <v>0</v>
      </c>
      <c r="N19" s="22">
        <v>0.36630000000000001</v>
      </c>
      <c r="O19" s="22">
        <v>0.65934099999999995</v>
      </c>
      <c r="P19" s="22">
        <v>6.3736259999999998</v>
      </c>
    </row>
    <row r="20" spans="1:16" x14ac:dyDescent="0.2">
      <c r="A20" s="20" t="s">
        <v>351</v>
      </c>
      <c r="B20" s="21">
        <v>1026</v>
      </c>
      <c r="C20" s="22">
        <v>50.974659000000003</v>
      </c>
      <c r="D20" s="22">
        <v>20.467835999999998</v>
      </c>
      <c r="E20" s="22">
        <v>5.2631579999999998</v>
      </c>
      <c r="F20" s="22">
        <v>1.2670570000000001</v>
      </c>
      <c r="G20" s="22">
        <v>1.6569199999999999</v>
      </c>
      <c r="H20" s="22">
        <v>38.109161999999998</v>
      </c>
      <c r="I20" s="22">
        <v>29.337232</v>
      </c>
      <c r="J20" s="22">
        <v>22.612086000000001</v>
      </c>
      <c r="K20" s="22">
        <v>20.760234000000001</v>
      </c>
      <c r="L20" s="22">
        <v>15.886939999999999</v>
      </c>
      <c r="M20" s="22">
        <v>0.19493199999999999</v>
      </c>
      <c r="N20" s="22">
        <v>1.6569199999999999</v>
      </c>
      <c r="O20" s="22">
        <v>1.364522</v>
      </c>
      <c r="P20" s="22">
        <v>8.1871349999999996</v>
      </c>
    </row>
    <row r="21" spans="1:16" x14ac:dyDescent="0.2">
      <c r="A21" s="20" t="s">
        <v>352</v>
      </c>
      <c r="B21" s="21">
        <v>286</v>
      </c>
      <c r="C21" s="22">
        <v>38.461537999999997</v>
      </c>
      <c r="D21" s="22">
        <v>8.7412589999999994</v>
      </c>
      <c r="E21" s="22">
        <v>3.8461539999999999</v>
      </c>
      <c r="F21" s="22">
        <v>3.1468530000000001</v>
      </c>
      <c r="G21" s="22">
        <v>1.048951</v>
      </c>
      <c r="H21" s="22">
        <v>11.888112</v>
      </c>
      <c r="I21" s="22">
        <v>40.559441</v>
      </c>
      <c r="J21" s="22">
        <v>20.979020999999999</v>
      </c>
      <c r="K21" s="22">
        <v>10.839161000000001</v>
      </c>
      <c r="L21" s="22">
        <v>20.629370999999999</v>
      </c>
      <c r="M21" s="22">
        <v>1.398601</v>
      </c>
      <c r="N21" s="22">
        <v>6.9930070000000004</v>
      </c>
      <c r="O21" s="22">
        <v>5.5944060000000002</v>
      </c>
      <c r="P21" s="22">
        <v>7.6923079999999997</v>
      </c>
    </row>
    <row r="22" spans="1:16" x14ac:dyDescent="0.2">
      <c r="A22" s="20" t="s">
        <v>353</v>
      </c>
      <c r="B22" s="21">
        <v>1312</v>
      </c>
      <c r="C22" s="22">
        <v>48.246951000000003</v>
      </c>
      <c r="D22" s="22">
        <v>17.911584999999999</v>
      </c>
      <c r="E22" s="22">
        <v>4.9542679999999999</v>
      </c>
      <c r="F22" s="22">
        <v>1.6768289999999999</v>
      </c>
      <c r="G22" s="22">
        <v>1.5243899999999999</v>
      </c>
      <c r="H22" s="22">
        <v>32.393293</v>
      </c>
      <c r="I22" s="22">
        <v>31.783536999999999</v>
      </c>
      <c r="J22" s="22">
        <v>22.256098000000001</v>
      </c>
      <c r="K22" s="22">
        <v>18.597560999999999</v>
      </c>
      <c r="L22" s="22">
        <v>16.920732000000001</v>
      </c>
      <c r="M22" s="22">
        <v>0.45731699999999997</v>
      </c>
      <c r="N22" s="22">
        <v>2.820122</v>
      </c>
      <c r="O22" s="22">
        <v>2.2865850000000001</v>
      </c>
      <c r="P22" s="22">
        <v>8.0792680000000008</v>
      </c>
    </row>
    <row r="23" spans="1:16" x14ac:dyDescent="0.2">
      <c r="A23" s="9" t="s">
        <v>354</v>
      </c>
      <c r="B23" s="10">
        <v>298</v>
      </c>
      <c r="C23" s="13">
        <v>54.697986999999998</v>
      </c>
      <c r="D23" s="13">
        <v>26.174496999999999</v>
      </c>
      <c r="E23" s="13">
        <v>4.3624159999999996</v>
      </c>
      <c r="F23" s="13">
        <v>0.33556999999999998</v>
      </c>
      <c r="G23" s="13">
        <v>5.3691279999999999</v>
      </c>
      <c r="H23" s="13">
        <v>75.503355999999997</v>
      </c>
      <c r="I23" s="13">
        <v>13.422819</v>
      </c>
      <c r="J23" s="13">
        <v>12.416107</v>
      </c>
      <c r="K23" s="13">
        <v>24.496644</v>
      </c>
      <c r="L23" s="13">
        <v>4.6979870000000004</v>
      </c>
      <c r="M23" s="13">
        <v>0</v>
      </c>
      <c r="N23" s="13">
        <v>0.33556999999999998</v>
      </c>
      <c r="O23" s="13">
        <v>0.33556999999999998</v>
      </c>
      <c r="P23" s="13">
        <v>4.3624159999999996</v>
      </c>
    </row>
    <row r="24" spans="1:16" x14ac:dyDescent="0.2">
      <c r="A24" s="20" t="s">
        <v>344</v>
      </c>
      <c r="B24" s="21">
        <v>388</v>
      </c>
      <c r="C24" s="22">
        <v>51.546391999999997</v>
      </c>
      <c r="D24" s="22">
        <v>21.134021000000001</v>
      </c>
      <c r="E24" s="22">
        <v>3.092784</v>
      </c>
      <c r="F24" s="22">
        <v>0.25773200000000002</v>
      </c>
      <c r="G24" s="22">
        <v>5.1546390000000004</v>
      </c>
      <c r="H24" s="22">
        <v>65.463918000000007</v>
      </c>
      <c r="I24" s="22">
        <v>12.113402000000001</v>
      </c>
      <c r="J24" s="22">
        <v>15.463918</v>
      </c>
      <c r="K24" s="22">
        <v>21.391753000000001</v>
      </c>
      <c r="L24" s="22">
        <v>6.4432989999999997</v>
      </c>
      <c r="M24" s="22">
        <v>0</v>
      </c>
      <c r="N24" s="22">
        <v>0.25773200000000002</v>
      </c>
      <c r="O24" s="22">
        <v>0.51546400000000003</v>
      </c>
      <c r="P24" s="22">
        <v>9.5360820000000004</v>
      </c>
    </row>
    <row r="25" spans="1:16" x14ac:dyDescent="0.2">
      <c r="A25" s="20" t="s">
        <v>345</v>
      </c>
      <c r="B25" s="21">
        <v>299</v>
      </c>
      <c r="C25" s="22">
        <v>48.829431</v>
      </c>
      <c r="D25" s="22">
        <v>19.063545000000001</v>
      </c>
      <c r="E25" s="22">
        <v>5.0167219999999997</v>
      </c>
      <c r="F25" s="22">
        <v>1.337793</v>
      </c>
      <c r="G25" s="22">
        <v>1.6722410000000001</v>
      </c>
      <c r="H25" s="22">
        <v>56.521738999999997</v>
      </c>
      <c r="I25" s="22">
        <v>18.394649000000001</v>
      </c>
      <c r="J25" s="22">
        <v>13.712375</v>
      </c>
      <c r="K25" s="22">
        <v>19.732441000000001</v>
      </c>
      <c r="L25" s="22">
        <v>10.033445</v>
      </c>
      <c r="M25" s="22">
        <v>0.33444800000000002</v>
      </c>
      <c r="N25" s="22">
        <v>0.66889600000000005</v>
      </c>
      <c r="O25" s="22">
        <v>1.003344</v>
      </c>
      <c r="P25" s="22">
        <v>12.374582</v>
      </c>
    </row>
    <row r="26" spans="1:16" x14ac:dyDescent="0.2">
      <c r="A26" s="20" t="s">
        <v>346</v>
      </c>
      <c r="B26" s="21">
        <v>192</v>
      </c>
      <c r="C26" s="22">
        <v>45.833333000000003</v>
      </c>
      <c r="D26" s="22">
        <v>25</v>
      </c>
      <c r="E26" s="22">
        <v>5.7291670000000003</v>
      </c>
      <c r="F26" s="22">
        <v>1.0416669999999999</v>
      </c>
      <c r="G26" s="22">
        <v>1.5625</v>
      </c>
      <c r="H26" s="22">
        <v>43.75</v>
      </c>
      <c r="I26" s="22">
        <v>21.354167</v>
      </c>
      <c r="J26" s="22">
        <v>13.541667</v>
      </c>
      <c r="K26" s="22">
        <v>18.229167</v>
      </c>
      <c r="L26" s="22">
        <v>13.020833</v>
      </c>
      <c r="M26" s="22">
        <v>0.52083299999999999</v>
      </c>
      <c r="N26" s="22">
        <v>3.125</v>
      </c>
      <c r="O26" s="22">
        <v>0.52083299999999999</v>
      </c>
      <c r="P26" s="22">
        <v>9.8958329999999997</v>
      </c>
    </row>
    <row r="27" spans="1:16" x14ac:dyDescent="0.2">
      <c r="A27" s="20" t="s">
        <v>347</v>
      </c>
      <c r="B27" s="21">
        <v>77</v>
      </c>
      <c r="C27" s="22">
        <v>44.155844000000002</v>
      </c>
      <c r="D27" s="22">
        <v>18.181818</v>
      </c>
      <c r="E27" s="22">
        <v>10.389609999999999</v>
      </c>
      <c r="F27" s="22">
        <v>0</v>
      </c>
      <c r="G27" s="22">
        <v>3.8961039999999998</v>
      </c>
      <c r="H27" s="22">
        <v>29.87013</v>
      </c>
      <c r="I27" s="22">
        <v>29.87013</v>
      </c>
      <c r="J27" s="22">
        <v>23.376622999999999</v>
      </c>
      <c r="K27" s="22">
        <v>15.584415999999999</v>
      </c>
      <c r="L27" s="22">
        <v>11.688312</v>
      </c>
      <c r="M27" s="22">
        <v>2.5974029999999999</v>
      </c>
      <c r="N27" s="22">
        <v>3.8961039999999998</v>
      </c>
      <c r="O27" s="22">
        <v>0</v>
      </c>
      <c r="P27" s="22">
        <v>11.688312</v>
      </c>
    </row>
    <row r="28" spans="1:16" x14ac:dyDescent="0.2">
      <c r="A28" s="20" t="s">
        <v>348</v>
      </c>
      <c r="B28" s="21">
        <v>19</v>
      </c>
      <c r="C28" s="22">
        <v>31.578946999999999</v>
      </c>
      <c r="D28" s="22">
        <v>0</v>
      </c>
      <c r="E28" s="22">
        <v>0</v>
      </c>
      <c r="F28" s="22">
        <v>10.526316</v>
      </c>
      <c r="G28" s="22">
        <v>0</v>
      </c>
      <c r="H28" s="22">
        <v>21.052631999999999</v>
      </c>
      <c r="I28" s="22">
        <v>26.315788999999999</v>
      </c>
      <c r="J28" s="22">
        <v>10.526316</v>
      </c>
      <c r="K28" s="22">
        <v>5.2631579999999998</v>
      </c>
      <c r="L28" s="22">
        <v>21.052631999999999</v>
      </c>
      <c r="M28" s="22">
        <v>0</v>
      </c>
      <c r="N28" s="22">
        <v>0</v>
      </c>
      <c r="O28" s="22">
        <v>5.2631579999999998</v>
      </c>
      <c r="P28" s="22">
        <v>10.526316</v>
      </c>
    </row>
    <row r="29" spans="1:16" x14ac:dyDescent="0.2">
      <c r="A29" s="20" t="s">
        <v>349</v>
      </c>
      <c r="B29" s="21">
        <v>4</v>
      </c>
      <c r="C29" s="22">
        <v>0</v>
      </c>
      <c r="D29" s="22">
        <v>0</v>
      </c>
      <c r="E29" s="22">
        <v>0</v>
      </c>
      <c r="F29" s="22">
        <v>0</v>
      </c>
      <c r="G29" s="22">
        <v>0</v>
      </c>
      <c r="H29" s="22">
        <v>0</v>
      </c>
      <c r="I29" s="22">
        <v>75</v>
      </c>
      <c r="J29" s="22">
        <v>0</v>
      </c>
      <c r="K29" s="22">
        <v>0</v>
      </c>
      <c r="L29" s="22">
        <v>25</v>
      </c>
      <c r="M29" s="22">
        <v>0</v>
      </c>
      <c r="N29" s="22">
        <v>0</v>
      </c>
      <c r="O29" s="22">
        <v>0</v>
      </c>
      <c r="P29" s="22">
        <v>0</v>
      </c>
    </row>
    <row r="30" spans="1:16" x14ac:dyDescent="0.2">
      <c r="A30" s="20" t="s">
        <v>350</v>
      </c>
      <c r="B30" s="21">
        <v>686</v>
      </c>
      <c r="C30" s="22">
        <v>52.915452000000002</v>
      </c>
      <c r="D30" s="22">
        <v>23.323615</v>
      </c>
      <c r="E30" s="22">
        <v>3.6443150000000002</v>
      </c>
      <c r="F30" s="22">
        <v>0.291545</v>
      </c>
      <c r="G30" s="22">
        <v>5.2478129999999998</v>
      </c>
      <c r="H30" s="22">
        <v>69.825073000000003</v>
      </c>
      <c r="I30" s="22">
        <v>12.682216</v>
      </c>
      <c r="J30" s="22">
        <v>14.139942</v>
      </c>
      <c r="K30" s="22">
        <v>22.740525000000002</v>
      </c>
      <c r="L30" s="22">
        <v>5.6851310000000002</v>
      </c>
      <c r="M30" s="22">
        <v>0</v>
      </c>
      <c r="N30" s="22">
        <v>0.291545</v>
      </c>
      <c r="O30" s="22">
        <v>0.43731799999999998</v>
      </c>
      <c r="P30" s="22">
        <v>7.2886300000000004</v>
      </c>
    </row>
    <row r="31" spans="1:16" x14ac:dyDescent="0.2">
      <c r="A31" s="20" t="s">
        <v>351</v>
      </c>
      <c r="B31" s="21">
        <v>491</v>
      </c>
      <c r="C31" s="22">
        <v>47.657840999999998</v>
      </c>
      <c r="D31" s="22">
        <v>21.384929</v>
      </c>
      <c r="E31" s="22">
        <v>5.2953159999999997</v>
      </c>
      <c r="F31" s="22">
        <v>1.2219960000000001</v>
      </c>
      <c r="G31" s="22">
        <v>1.6293280000000001</v>
      </c>
      <c r="H31" s="22">
        <v>51.527495000000002</v>
      </c>
      <c r="I31" s="22">
        <v>19.551935</v>
      </c>
      <c r="J31" s="22">
        <v>13.645621</v>
      </c>
      <c r="K31" s="22">
        <v>19.144603</v>
      </c>
      <c r="L31" s="22">
        <v>11.201629000000001</v>
      </c>
      <c r="M31" s="22">
        <v>0.40733200000000003</v>
      </c>
      <c r="N31" s="22">
        <v>1.6293280000000001</v>
      </c>
      <c r="O31" s="22">
        <v>0.81466400000000005</v>
      </c>
      <c r="P31" s="22">
        <v>11.405295000000001</v>
      </c>
    </row>
    <row r="32" spans="1:16" x14ac:dyDescent="0.2">
      <c r="A32" s="20" t="s">
        <v>352</v>
      </c>
      <c r="B32" s="21">
        <v>100</v>
      </c>
      <c r="C32" s="22">
        <v>40</v>
      </c>
      <c r="D32" s="22">
        <v>14</v>
      </c>
      <c r="E32" s="22">
        <v>8</v>
      </c>
      <c r="F32" s="22">
        <v>2</v>
      </c>
      <c r="G32" s="22">
        <v>3</v>
      </c>
      <c r="H32" s="22">
        <v>27</v>
      </c>
      <c r="I32" s="22">
        <v>31</v>
      </c>
      <c r="J32" s="22">
        <v>20</v>
      </c>
      <c r="K32" s="22">
        <v>13</v>
      </c>
      <c r="L32" s="22">
        <v>14</v>
      </c>
      <c r="M32" s="22">
        <v>2</v>
      </c>
      <c r="N32" s="22">
        <v>3</v>
      </c>
      <c r="O32" s="22">
        <v>1</v>
      </c>
      <c r="P32" s="22">
        <v>11</v>
      </c>
    </row>
    <row r="33" spans="1:16" x14ac:dyDescent="0.2">
      <c r="A33" s="20" t="s">
        <v>353</v>
      </c>
      <c r="B33" s="21">
        <v>591</v>
      </c>
      <c r="C33" s="22">
        <v>46.362098000000003</v>
      </c>
      <c r="D33" s="22">
        <v>20.135363999999999</v>
      </c>
      <c r="E33" s="22">
        <v>5.752961</v>
      </c>
      <c r="F33" s="22">
        <v>1.3536379999999999</v>
      </c>
      <c r="G33" s="22">
        <v>1.8612519999999999</v>
      </c>
      <c r="H33" s="22">
        <v>47.377327000000001</v>
      </c>
      <c r="I33" s="22">
        <v>21.489001999999999</v>
      </c>
      <c r="J33" s="22">
        <v>14.720812</v>
      </c>
      <c r="K33" s="22">
        <v>18.104907000000001</v>
      </c>
      <c r="L33" s="22">
        <v>11.675127</v>
      </c>
      <c r="M33" s="22">
        <v>0.67681899999999995</v>
      </c>
      <c r="N33" s="22">
        <v>1.8612519999999999</v>
      </c>
      <c r="O33" s="22">
        <v>0.846024</v>
      </c>
      <c r="P33" s="22">
        <v>11.336717</v>
      </c>
    </row>
    <row r="34" spans="1:16" x14ac:dyDescent="0.2">
      <c r="A34" s="9" t="s">
        <v>355</v>
      </c>
      <c r="B34" s="10">
        <v>312</v>
      </c>
      <c r="C34" s="13">
        <v>48.397435999999999</v>
      </c>
      <c r="D34" s="13">
        <v>15.064102999999999</v>
      </c>
      <c r="E34" s="13">
        <v>2.8846150000000002</v>
      </c>
      <c r="F34" s="13">
        <v>0</v>
      </c>
      <c r="G34" s="13">
        <v>1.2820510000000001</v>
      </c>
      <c r="H34" s="13">
        <v>58.333333000000003</v>
      </c>
      <c r="I34" s="13">
        <v>34.615385000000003</v>
      </c>
      <c r="J34" s="13">
        <v>18.910256</v>
      </c>
      <c r="K34" s="13">
        <v>21.794872000000002</v>
      </c>
      <c r="L34" s="13">
        <v>6.4102560000000004</v>
      </c>
      <c r="M34" s="13">
        <v>0</v>
      </c>
      <c r="N34" s="13">
        <v>0.32051299999999999</v>
      </c>
      <c r="O34" s="13">
        <v>1.2820510000000001</v>
      </c>
      <c r="P34" s="13">
        <v>6.4102560000000004</v>
      </c>
    </row>
    <row r="35" spans="1:16" x14ac:dyDescent="0.2">
      <c r="A35" s="20" t="s">
        <v>344</v>
      </c>
      <c r="B35" s="21">
        <v>367</v>
      </c>
      <c r="C35" s="22">
        <v>52.861035000000001</v>
      </c>
      <c r="D35" s="22">
        <v>22.070844999999998</v>
      </c>
      <c r="E35" s="22">
        <v>4.6321529999999997</v>
      </c>
      <c r="F35" s="22">
        <v>0.27248</v>
      </c>
      <c r="G35" s="22">
        <v>2.179837</v>
      </c>
      <c r="H35" s="22">
        <v>44.141689</v>
      </c>
      <c r="I35" s="22">
        <v>30.790191</v>
      </c>
      <c r="J35" s="22">
        <v>27.792916000000002</v>
      </c>
      <c r="K35" s="22">
        <v>25.885559000000001</v>
      </c>
      <c r="L35" s="22">
        <v>10.354222999999999</v>
      </c>
      <c r="M35" s="22">
        <v>0</v>
      </c>
      <c r="N35" s="22">
        <v>0.54495899999999997</v>
      </c>
      <c r="O35" s="22">
        <v>0.54495899999999997</v>
      </c>
      <c r="P35" s="22">
        <v>4.6321529999999997</v>
      </c>
    </row>
    <row r="36" spans="1:16" x14ac:dyDescent="0.2">
      <c r="A36" s="20" t="s">
        <v>345</v>
      </c>
      <c r="B36" s="21">
        <v>302</v>
      </c>
      <c r="C36" s="22">
        <v>51.655628999999998</v>
      </c>
      <c r="D36" s="22">
        <v>21.523178999999999</v>
      </c>
      <c r="E36" s="22">
        <v>5.2980130000000001</v>
      </c>
      <c r="F36" s="22">
        <v>0.66225199999999995</v>
      </c>
      <c r="G36" s="22">
        <v>1.324503</v>
      </c>
      <c r="H36" s="22">
        <v>31.456954</v>
      </c>
      <c r="I36" s="22">
        <v>37.417219000000003</v>
      </c>
      <c r="J36" s="22">
        <v>29.801324999999999</v>
      </c>
      <c r="K36" s="22">
        <v>25.827815000000001</v>
      </c>
      <c r="L36" s="22">
        <v>14.900662000000001</v>
      </c>
      <c r="M36" s="22">
        <v>0</v>
      </c>
      <c r="N36" s="22">
        <v>0.66225199999999995</v>
      </c>
      <c r="O36" s="22">
        <v>2.3178809999999999</v>
      </c>
      <c r="P36" s="22">
        <v>4.9668869999999998</v>
      </c>
    </row>
    <row r="37" spans="1:16" x14ac:dyDescent="0.2">
      <c r="A37" s="20" t="s">
        <v>346</v>
      </c>
      <c r="B37" s="21">
        <v>233</v>
      </c>
      <c r="C37" s="22">
        <v>57.081544999999998</v>
      </c>
      <c r="D37" s="22">
        <v>17.167382</v>
      </c>
      <c r="E37" s="22">
        <v>5.1502150000000002</v>
      </c>
      <c r="F37" s="22">
        <v>2.1459229999999998</v>
      </c>
      <c r="G37" s="22">
        <v>2.1459229999999998</v>
      </c>
      <c r="H37" s="22">
        <v>18.454936</v>
      </c>
      <c r="I37" s="22">
        <v>39.484979000000003</v>
      </c>
      <c r="J37" s="22">
        <v>32.188840999999996</v>
      </c>
      <c r="K37" s="22">
        <v>17.596567</v>
      </c>
      <c r="L37" s="22">
        <v>27.038627000000002</v>
      </c>
      <c r="M37" s="22">
        <v>0</v>
      </c>
      <c r="N37" s="22">
        <v>3.004292</v>
      </c>
      <c r="O37" s="22">
        <v>1.2875540000000001</v>
      </c>
      <c r="P37" s="22">
        <v>5.5793990000000004</v>
      </c>
    </row>
    <row r="38" spans="1:16" x14ac:dyDescent="0.2">
      <c r="A38" s="20" t="s">
        <v>347</v>
      </c>
      <c r="B38" s="21">
        <v>140</v>
      </c>
      <c r="C38" s="22">
        <v>38.571429000000002</v>
      </c>
      <c r="D38" s="22">
        <v>7.8571429999999998</v>
      </c>
      <c r="E38" s="22">
        <v>2.1428569999999998</v>
      </c>
      <c r="F38" s="22">
        <v>4.2857139999999996</v>
      </c>
      <c r="G38" s="22">
        <v>0</v>
      </c>
      <c r="H38" s="22">
        <v>5</v>
      </c>
      <c r="I38" s="22">
        <v>45</v>
      </c>
      <c r="J38" s="22">
        <v>25</v>
      </c>
      <c r="K38" s="22">
        <v>11.428571</v>
      </c>
      <c r="L38" s="22">
        <v>24.285713999999999</v>
      </c>
      <c r="M38" s="22">
        <v>1.428571</v>
      </c>
      <c r="N38" s="22">
        <v>8.5714290000000002</v>
      </c>
      <c r="O38" s="22">
        <v>8.5714290000000002</v>
      </c>
      <c r="P38" s="22">
        <v>7.1428570000000002</v>
      </c>
    </row>
    <row r="39" spans="1:16" x14ac:dyDescent="0.2">
      <c r="A39" s="20" t="s">
        <v>348</v>
      </c>
      <c r="B39" s="21">
        <v>37</v>
      </c>
      <c r="C39" s="22">
        <v>35.135134999999998</v>
      </c>
      <c r="D39" s="22">
        <v>0</v>
      </c>
      <c r="E39" s="22">
        <v>0</v>
      </c>
      <c r="F39" s="22">
        <v>2.7027030000000001</v>
      </c>
      <c r="G39" s="22">
        <v>0</v>
      </c>
      <c r="H39" s="22">
        <v>0</v>
      </c>
      <c r="I39" s="22">
        <v>45.945945999999999</v>
      </c>
      <c r="J39" s="22">
        <v>13.513514000000001</v>
      </c>
      <c r="K39" s="22">
        <v>5.405405</v>
      </c>
      <c r="L39" s="22">
        <v>27.027027</v>
      </c>
      <c r="M39" s="22">
        <v>0</v>
      </c>
      <c r="N39" s="22">
        <v>8.1081079999999996</v>
      </c>
      <c r="O39" s="22">
        <v>5.405405</v>
      </c>
      <c r="P39" s="22">
        <v>0</v>
      </c>
    </row>
    <row r="40" spans="1:16" x14ac:dyDescent="0.2">
      <c r="A40" s="20" t="s">
        <v>349</v>
      </c>
      <c r="B40" s="21">
        <v>9</v>
      </c>
      <c r="C40" s="22">
        <v>33.333333000000003</v>
      </c>
      <c r="D40" s="22">
        <v>0</v>
      </c>
      <c r="E40" s="22">
        <v>0</v>
      </c>
      <c r="F40" s="22">
        <v>0</v>
      </c>
      <c r="G40" s="22">
        <v>0</v>
      </c>
      <c r="H40" s="22">
        <v>0</v>
      </c>
      <c r="I40" s="22">
        <v>55.555556000000003</v>
      </c>
      <c r="J40" s="22">
        <v>0</v>
      </c>
      <c r="K40" s="22">
        <v>0</v>
      </c>
      <c r="L40" s="22">
        <v>11.111110999999999</v>
      </c>
      <c r="M40" s="22">
        <v>0</v>
      </c>
      <c r="N40" s="22">
        <v>22.222221999999999</v>
      </c>
      <c r="O40" s="22">
        <v>11.111110999999999</v>
      </c>
      <c r="P40" s="22">
        <v>11.111110999999999</v>
      </c>
    </row>
    <row r="41" spans="1:16" x14ac:dyDescent="0.2">
      <c r="A41" s="20" t="s">
        <v>350</v>
      </c>
      <c r="B41" s="21">
        <v>679</v>
      </c>
      <c r="C41" s="22">
        <v>50.810015</v>
      </c>
      <c r="D41" s="22">
        <v>18.851251999999999</v>
      </c>
      <c r="E41" s="22">
        <v>3.829161</v>
      </c>
      <c r="F41" s="22">
        <v>0.14727499999999999</v>
      </c>
      <c r="G41" s="22">
        <v>1.7673049999999999</v>
      </c>
      <c r="H41" s="22">
        <v>50.662739000000002</v>
      </c>
      <c r="I41" s="22">
        <v>32.547865000000002</v>
      </c>
      <c r="J41" s="22">
        <v>23.71134</v>
      </c>
      <c r="K41" s="22">
        <v>24.005890999999998</v>
      </c>
      <c r="L41" s="22">
        <v>8.5419730000000005</v>
      </c>
      <c r="M41" s="22">
        <v>0</v>
      </c>
      <c r="N41" s="22">
        <v>0.441826</v>
      </c>
      <c r="O41" s="22">
        <v>0.88365199999999999</v>
      </c>
      <c r="P41" s="22">
        <v>5.4491899999999998</v>
      </c>
    </row>
    <row r="42" spans="1:16" x14ac:dyDescent="0.2">
      <c r="A42" s="20" t="s">
        <v>351</v>
      </c>
      <c r="B42" s="21">
        <v>535</v>
      </c>
      <c r="C42" s="22">
        <v>54.018692000000001</v>
      </c>
      <c r="D42" s="22">
        <v>19.626168</v>
      </c>
      <c r="E42" s="22">
        <v>5.2336450000000001</v>
      </c>
      <c r="F42" s="22">
        <v>1.308411</v>
      </c>
      <c r="G42" s="22">
        <v>1.6822429999999999</v>
      </c>
      <c r="H42" s="22">
        <v>25.794392999999999</v>
      </c>
      <c r="I42" s="22">
        <v>38.317757</v>
      </c>
      <c r="J42" s="22">
        <v>30.841121000000001</v>
      </c>
      <c r="K42" s="22">
        <v>22.242991</v>
      </c>
      <c r="L42" s="22">
        <v>20.186916</v>
      </c>
      <c r="M42" s="22">
        <v>0</v>
      </c>
      <c r="N42" s="22">
        <v>1.6822429999999999</v>
      </c>
      <c r="O42" s="22">
        <v>1.869159</v>
      </c>
      <c r="P42" s="22">
        <v>5.2336450000000001</v>
      </c>
    </row>
    <row r="43" spans="1:16" x14ac:dyDescent="0.2">
      <c r="A43" s="20" t="s">
        <v>352</v>
      </c>
      <c r="B43" s="21">
        <v>186</v>
      </c>
      <c r="C43" s="22">
        <v>37.634408999999998</v>
      </c>
      <c r="D43" s="22">
        <v>5.9139780000000002</v>
      </c>
      <c r="E43" s="22">
        <v>1.612903</v>
      </c>
      <c r="F43" s="22">
        <v>3.7634409999999998</v>
      </c>
      <c r="G43" s="22">
        <v>0</v>
      </c>
      <c r="H43" s="22">
        <v>3.7634409999999998</v>
      </c>
      <c r="I43" s="22">
        <v>45.698925000000003</v>
      </c>
      <c r="J43" s="22">
        <v>21.505375999999998</v>
      </c>
      <c r="K43" s="22">
        <v>9.6774190000000004</v>
      </c>
      <c r="L43" s="22">
        <v>24.193548</v>
      </c>
      <c r="M43" s="22">
        <v>1.075269</v>
      </c>
      <c r="N43" s="22">
        <v>9.1397849999999998</v>
      </c>
      <c r="O43" s="22">
        <v>8.0645159999999994</v>
      </c>
      <c r="P43" s="22">
        <v>5.9139780000000002</v>
      </c>
    </row>
    <row r="44" spans="1:16" x14ac:dyDescent="0.2">
      <c r="A44" s="20" t="s">
        <v>353</v>
      </c>
      <c r="B44" s="21">
        <v>721</v>
      </c>
      <c r="C44" s="22">
        <v>49.791955999999999</v>
      </c>
      <c r="D44" s="22">
        <v>16.088766</v>
      </c>
      <c r="E44" s="22">
        <v>4.2995840000000003</v>
      </c>
      <c r="F44" s="22">
        <v>1.941748</v>
      </c>
      <c r="G44" s="22">
        <v>1.2482660000000001</v>
      </c>
      <c r="H44" s="22">
        <v>20.110956999999999</v>
      </c>
      <c r="I44" s="22">
        <v>40.221913999999998</v>
      </c>
      <c r="J44" s="22">
        <v>28.432732000000001</v>
      </c>
      <c r="K44" s="22">
        <v>19.001387000000001</v>
      </c>
      <c r="L44" s="22">
        <v>21.220527000000001</v>
      </c>
      <c r="M44" s="22">
        <v>0.277393</v>
      </c>
      <c r="N44" s="22">
        <v>3.6061030000000001</v>
      </c>
      <c r="O44" s="22">
        <v>3.467406</v>
      </c>
      <c r="P44" s="22">
        <v>5.409154</v>
      </c>
    </row>
    <row r="45" spans="1:16" x14ac:dyDescent="0.2">
      <c r="A45" s="9" t="s">
        <v>356</v>
      </c>
      <c r="B45" s="9"/>
      <c r="C45" s="9"/>
      <c r="D45" s="9"/>
      <c r="E45" s="9"/>
      <c r="F45" s="9"/>
      <c r="G45" s="9"/>
      <c r="H45" s="9"/>
      <c r="I45" s="9"/>
      <c r="J45" s="9"/>
      <c r="K45" s="9"/>
      <c r="L45" s="9"/>
      <c r="M45" s="9"/>
      <c r="N45" s="9"/>
      <c r="O45" s="9"/>
      <c r="P45" s="9"/>
    </row>
    <row r="46" spans="1:16" x14ac:dyDescent="0.2">
      <c r="A46" s="20" t="s">
        <v>357</v>
      </c>
      <c r="B46" s="21">
        <v>138</v>
      </c>
      <c r="C46" s="22">
        <v>51.449275</v>
      </c>
      <c r="D46" s="22">
        <v>26.811593999999999</v>
      </c>
      <c r="E46" s="22">
        <v>2.8985509999999999</v>
      </c>
      <c r="F46" s="22">
        <v>0.724638</v>
      </c>
      <c r="G46" s="22">
        <v>2.1739130000000002</v>
      </c>
      <c r="H46" s="22">
        <v>34.782609000000001</v>
      </c>
      <c r="I46" s="22">
        <v>7.2463769999999998</v>
      </c>
      <c r="J46" s="22">
        <v>25.362318999999999</v>
      </c>
      <c r="K46" s="22">
        <v>31.884058</v>
      </c>
      <c r="L46" s="22">
        <v>8.6956520000000008</v>
      </c>
      <c r="M46" s="22">
        <v>0</v>
      </c>
      <c r="N46" s="22">
        <v>2.8985509999999999</v>
      </c>
      <c r="O46" s="22">
        <v>2.8985509999999999</v>
      </c>
      <c r="P46" s="22">
        <v>7.9710140000000003</v>
      </c>
    </row>
    <row r="47" spans="1:16" x14ac:dyDescent="0.2">
      <c r="A47" s="20" t="s">
        <v>328</v>
      </c>
      <c r="B47" s="21">
        <v>1747</v>
      </c>
      <c r="C47" s="22">
        <v>51.058957999999997</v>
      </c>
      <c r="D47" s="22">
        <v>19.805381000000001</v>
      </c>
      <c r="E47" s="22">
        <v>4.4647969999999999</v>
      </c>
      <c r="F47" s="22">
        <v>0.51516899999999999</v>
      </c>
      <c r="G47" s="22">
        <v>2.7475670000000001</v>
      </c>
      <c r="H47" s="22">
        <v>54.550657999999999</v>
      </c>
      <c r="I47" s="22">
        <v>29.421866000000001</v>
      </c>
      <c r="J47" s="22">
        <v>17.630223000000001</v>
      </c>
      <c r="K47" s="22">
        <v>21.808814999999999</v>
      </c>
      <c r="L47" s="22">
        <v>9.9026899999999998</v>
      </c>
      <c r="M47" s="22">
        <v>0.228964</v>
      </c>
      <c r="N47" s="22">
        <v>1.0875790000000001</v>
      </c>
      <c r="O47" s="22">
        <v>0.80137400000000003</v>
      </c>
      <c r="P47" s="22">
        <v>6.9261590000000002</v>
      </c>
    </row>
    <row r="48" spans="1:16" x14ac:dyDescent="0.2">
      <c r="A48" s="20" t="s">
        <v>329</v>
      </c>
      <c r="B48" s="21">
        <v>191</v>
      </c>
      <c r="C48" s="22">
        <v>51.832461000000002</v>
      </c>
      <c r="D48" s="22">
        <v>18.324607</v>
      </c>
      <c r="E48" s="22">
        <v>6.2827229999999998</v>
      </c>
      <c r="F48" s="22">
        <v>0.52356000000000003</v>
      </c>
      <c r="G48" s="22">
        <v>3.1413609999999998</v>
      </c>
      <c r="H48" s="22">
        <v>37.696334999999998</v>
      </c>
      <c r="I48" s="22">
        <v>16.753927000000001</v>
      </c>
      <c r="J48" s="22">
        <v>27.748691000000001</v>
      </c>
      <c r="K48" s="22">
        <v>23.036649000000001</v>
      </c>
      <c r="L48" s="22">
        <v>12.565445</v>
      </c>
      <c r="M48" s="22">
        <v>0</v>
      </c>
      <c r="N48" s="22">
        <v>0.52356000000000003</v>
      </c>
      <c r="O48" s="22">
        <v>2.617801</v>
      </c>
      <c r="P48" s="22">
        <v>6.8062829999999996</v>
      </c>
    </row>
    <row r="49" spans="1:16" x14ac:dyDescent="0.2">
      <c r="A49" s="20" t="s">
        <v>330</v>
      </c>
      <c r="B49" s="21">
        <v>544</v>
      </c>
      <c r="C49" s="22">
        <v>46.323529000000001</v>
      </c>
      <c r="D49" s="22">
        <v>17.279412000000001</v>
      </c>
      <c r="E49" s="22">
        <v>3.8602940000000001</v>
      </c>
      <c r="F49" s="22">
        <v>2.3897059999999999</v>
      </c>
      <c r="G49" s="22">
        <v>1.654412</v>
      </c>
      <c r="H49" s="22">
        <v>27.573529000000001</v>
      </c>
      <c r="I49" s="22">
        <v>29.779412000000001</v>
      </c>
      <c r="J49" s="22">
        <v>26.286764999999999</v>
      </c>
      <c r="K49" s="22">
        <v>16.360294</v>
      </c>
      <c r="L49" s="22">
        <v>19.117647000000002</v>
      </c>
      <c r="M49" s="22">
        <v>0.367647</v>
      </c>
      <c r="N49" s="22">
        <v>3.308824</v>
      </c>
      <c r="O49" s="22">
        <v>2.941176</v>
      </c>
      <c r="P49" s="22">
        <v>6.9852939999999997</v>
      </c>
    </row>
    <row r="50" spans="1:16" x14ac:dyDescent="0.2">
      <c r="A50" s="20" t="s">
        <v>358</v>
      </c>
      <c r="B50" s="21">
        <v>57</v>
      </c>
      <c r="C50" s="22">
        <v>47.368420999999998</v>
      </c>
      <c r="D50" s="22">
        <v>19.298245999999999</v>
      </c>
      <c r="E50" s="22">
        <v>1.754386</v>
      </c>
      <c r="F50" s="22">
        <v>1.754386</v>
      </c>
      <c r="G50" s="22">
        <v>3.508772</v>
      </c>
      <c r="H50" s="22">
        <v>43.859648999999997</v>
      </c>
      <c r="I50" s="22">
        <v>12.280702</v>
      </c>
      <c r="J50" s="22">
        <v>19.298245999999999</v>
      </c>
      <c r="K50" s="22">
        <v>8.7719299999999993</v>
      </c>
      <c r="L50" s="22">
        <v>10.526316</v>
      </c>
      <c r="M50" s="22">
        <v>0</v>
      </c>
      <c r="N50" s="22">
        <v>0</v>
      </c>
      <c r="O50" s="22">
        <v>0</v>
      </c>
      <c r="P50" s="22">
        <v>17.543859999999999</v>
      </c>
    </row>
    <row r="51" spans="1:16" x14ac:dyDescent="0.2">
      <c r="A51" s="9" t="s">
        <v>359</v>
      </c>
      <c r="B51" s="10">
        <v>89</v>
      </c>
      <c r="C51" s="13">
        <v>51.685392999999998</v>
      </c>
      <c r="D51" s="13">
        <v>33.707864999999998</v>
      </c>
      <c r="E51" s="13">
        <v>2.2471909999999999</v>
      </c>
      <c r="F51" s="13">
        <v>1.123596</v>
      </c>
      <c r="G51" s="13">
        <v>1.123596</v>
      </c>
      <c r="H51" s="13">
        <v>37.078651999999998</v>
      </c>
      <c r="I51" s="13">
        <v>3.370787</v>
      </c>
      <c r="J51" s="13">
        <v>19.101123999999999</v>
      </c>
      <c r="K51" s="13">
        <v>31.460674000000001</v>
      </c>
      <c r="L51" s="13">
        <v>7.8651689999999999</v>
      </c>
      <c r="M51" s="13">
        <v>0</v>
      </c>
      <c r="N51" s="13">
        <v>2.2471909999999999</v>
      </c>
      <c r="O51" s="13">
        <v>0</v>
      </c>
      <c r="P51" s="13">
        <v>8.9887639999999998</v>
      </c>
    </row>
    <row r="52" spans="1:16" x14ac:dyDescent="0.2">
      <c r="A52" s="20" t="s">
        <v>331</v>
      </c>
      <c r="B52" s="21">
        <v>977</v>
      </c>
      <c r="C52" s="22">
        <v>50.665301999999997</v>
      </c>
      <c r="D52" s="22">
        <v>20.573183</v>
      </c>
      <c r="E52" s="22">
        <v>4.6059369999999999</v>
      </c>
      <c r="F52" s="22">
        <v>0.81883300000000003</v>
      </c>
      <c r="G52" s="22">
        <v>3.9918119999999999</v>
      </c>
      <c r="H52" s="22">
        <v>64.073695000000001</v>
      </c>
      <c r="I52" s="22">
        <v>18.5261</v>
      </c>
      <c r="J52" s="22">
        <v>13.306039</v>
      </c>
      <c r="K52" s="22">
        <v>20.982600000000001</v>
      </c>
      <c r="L52" s="22">
        <v>8.3930399999999992</v>
      </c>
      <c r="M52" s="22">
        <v>0.40941699999999998</v>
      </c>
      <c r="N52" s="22">
        <v>1.023541</v>
      </c>
      <c r="O52" s="22">
        <v>0.51177099999999998</v>
      </c>
      <c r="P52" s="22">
        <v>8.9048110000000005</v>
      </c>
    </row>
    <row r="53" spans="1:16" x14ac:dyDescent="0.2">
      <c r="A53" s="20" t="s">
        <v>332</v>
      </c>
      <c r="B53" s="21">
        <v>73</v>
      </c>
      <c r="C53" s="22">
        <v>54.794521000000003</v>
      </c>
      <c r="D53" s="22">
        <v>28.767123000000002</v>
      </c>
      <c r="E53" s="22">
        <v>9.5890409999999999</v>
      </c>
      <c r="F53" s="22">
        <v>0</v>
      </c>
      <c r="G53" s="22">
        <v>5.4794520000000002</v>
      </c>
      <c r="H53" s="22">
        <v>42.465752999999999</v>
      </c>
      <c r="I53" s="22">
        <v>2.7397260000000001</v>
      </c>
      <c r="J53" s="22">
        <v>20.547944999999999</v>
      </c>
      <c r="K53" s="22">
        <v>20.547944999999999</v>
      </c>
      <c r="L53" s="22">
        <v>6.8493149999999998</v>
      </c>
      <c r="M53" s="22">
        <v>0</v>
      </c>
      <c r="N53" s="22">
        <v>0</v>
      </c>
      <c r="O53" s="22">
        <v>1.3698630000000001</v>
      </c>
      <c r="P53" s="22">
        <v>9.5890409999999999</v>
      </c>
    </row>
    <row r="54" spans="1:16" x14ac:dyDescent="0.2">
      <c r="A54" s="20" t="s">
        <v>333</v>
      </c>
      <c r="B54" s="21">
        <v>108</v>
      </c>
      <c r="C54" s="22">
        <v>35.185184999999997</v>
      </c>
      <c r="D54" s="22">
        <v>19.444444000000001</v>
      </c>
      <c r="E54" s="22">
        <v>3.7037040000000001</v>
      </c>
      <c r="F54" s="22">
        <v>0.92592600000000003</v>
      </c>
      <c r="G54" s="22">
        <v>1.8518520000000001</v>
      </c>
      <c r="H54" s="22">
        <v>48.148147999999999</v>
      </c>
      <c r="I54" s="22">
        <v>24.074074</v>
      </c>
      <c r="J54" s="22">
        <v>14.814814999999999</v>
      </c>
      <c r="K54" s="22">
        <v>12.037037</v>
      </c>
      <c r="L54" s="22">
        <v>12.037037</v>
      </c>
      <c r="M54" s="22">
        <v>0</v>
      </c>
      <c r="N54" s="22">
        <v>0.92592600000000003</v>
      </c>
      <c r="O54" s="22">
        <v>1.8518520000000001</v>
      </c>
      <c r="P54" s="22">
        <v>11.111110999999999</v>
      </c>
    </row>
    <row r="55" spans="1:16" x14ac:dyDescent="0.2">
      <c r="A55" s="20" t="s">
        <v>358</v>
      </c>
      <c r="B55" s="21">
        <v>30</v>
      </c>
      <c r="C55" s="22">
        <v>60</v>
      </c>
      <c r="D55" s="22">
        <v>20</v>
      </c>
      <c r="E55" s="22">
        <v>3.3333330000000001</v>
      </c>
      <c r="F55" s="22">
        <v>0</v>
      </c>
      <c r="G55" s="22">
        <v>3.3333330000000001</v>
      </c>
      <c r="H55" s="22">
        <v>56.666666999999997</v>
      </c>
      <c r="I55" s="22">
        <v>6.6666670000000003</v>
      </c>
      <c r="J55" s="22">
        <v>20</v>
      </c>
      <c r="K55" s="22">
        <v>6.6666670000000003</v>
      </c>
      <c r="L55" s="22">
        <v>3.3333330000000001</v>
      </c>
      <c r="M55" s="22">
        <v>0</v>
      </c>
      <c r="N55" s="22">
        <v>0</v>
      </c>
      <c r="O55" s="22">
        <v>0</v>
      </c>
      <c r="P55" s="22">
        <v>10</v>
      </c>
    </row>
    <row r="56" spans="1:16" x14ac:dyDescent="0.2">
      <c r="A56" s="9" t="s">
        <v>360</v>
      </c>
      <c r="B56" s="10">
        <v>49</v>
      </c>
      <c r="C56" s="13">
        <v>51.020408000000003</v>
      </c>
      <c r="D56" s="13">
        <v>14.285714</v>
      </c>
      <c r="E56" s="13">
        <v>4.0816330000000001</v>
      </c>
      <c r="F56" s="13">
        <v>0</v>
      </c>
      <c r="G56" s="13">
        <v>4.0816330000000001</v>
      </c>
      <c r="H56" s="13">
        <v>30.612245000000001</v>
      </c>
      <c r="I56" s="13">
        <v>14.285714</v>
      </c>
      <c r="J56" s="13">
        <v>36.734693999999998</v>
      </c>
      <c r="K56" s="13">
        <v>32.653061000000001</v>
      </c>
      <c r="L56" s="13">
        <v>10.204082</v>
      </c>
      <c r="M56" s="13">
        <v>0</v>
      </c>
      <c r="N56" s="13">
        <v>4.0816330000000001</v>
      </c>
      <c r="O56" s="13">
        <v>8.1632650000000009</v>
      </c>
      <c r="P56" s="13">
        <v>6.1224489999999996</v>
      </c>
    </row>
    <row r="57" spans="1:16" x14ac:dyDescent="0.2">
      <c r="A57" s="20" t="s">
        <v>331</v>
      </c>
      <c r="B57" s="21">
        <v>770</v>
      </c>
      <c r="C57" s="22">
        <v>51.558441999999999</v>
      </c>
      <c r="D57" s="22">
        <v>18.831168999999999</v>
      </c>
      <c r="E57" s="22">
        <v>4.2857139999999996</v>
      </c>
      <c r="F57" s="22">
        <v>0.12987000000000001</v>
      </c>
      <c r="G57" s="22">
        <v>1.168831</v>
      </c>
      <c r="H57" s="22">
        <v>42.467531999999999</v>
      </c>
      <c r="I57" s="22">
        <v>43.246752999999998</v>
      </c>
      <c r="J57" s="22">
        <v>23.116883000000001</v>
      </c>
      <c r="K57" s="22">
        <v>22.857143000000001</v>
      </c>
      <c r="L57" s="22">
        <v>11.818182</v>
      </c>
      <c r="M57" s="22">
        <v>0</v>
      </c>
      <c r="N57" s="22">
        <v>1.168831</v>
      </c>
      <c r="O57" s="22">
        <v>1.168831</v>
      </c>
      <c r="P57" s="22">
        <v>4.415584</v>
      </c>
    </row>
    <row r="58" spans="1:16" x14ac:dyDescent="0.2">
      <c r="A58" s="20" t="s">
        <v>332</v>
      </c>
      <c r="B58" s="21">
        <v>118</v>
      </c>
      <c r="C58" s="22">
        <v>50</v>
      </c>
      <c r="D58" s="22">
        <v>11.864407</v>
      </c>
      <c r="E58" s="22">
        <v>4.2372880000000004</v>
      </c>
      <c r="F58" s="22">
        <v>0.84745800000000004</v>
      </c>
      <c r="G58" s="22">
        <v>1.6949149999999999</v>
      </c>
      <c r="H58" s="22">
        <v>34.745762999999997</v>
      </c>
      <c r="I58" s="22">
        <v>25.423729000000002</v>
      </c>
      <c r="J58" s="22">
        <v>32.203389999999999</v>
      </c>
      <c r="K58" s="22">
        <v>24.576270999999998</v>
      </c>
      <c r="L58" s="22">
        <v>16.101694999999999</v>
      </c>
      <c r="M58" s="22">
        <v>0</v>
      </c>
      <c r="N58" s="22">
        <v>0.84745800000000004</v>
      </c>
      <c r="O58" s="22">
        <v>3.389831</v>
      </c>
      <c r="P58" s="22">
        <v>5.084746</v>
      </c>
    </row>
    <row r="59" spans="1:16" x14ac:dyDescent="0.2">
      <c r="A59" s="20" t="s">
        <v>333</v>
      </c>
      <c r="B59" s="21">
        <v>436</v>
      </c>
      <c r="C59" s="22">
        <v>49.082568999999999</v>
      </c>
      <c r="D59" s="22">
        <v>16.743119</v>
      </c>
      <c r="E59" s="22">
        <v>3.8990830000000001</v>
      </c>
      <c r="F59" s="22">
        <v>2.752294</v>
      </c>
      <c r="G59" s="22">
        <v>1.605505</v>
      </c>
      <c r="H59" s="22">
        <v>22.477063999999999</v>
      </c>
      <c r="I59" s="22">
        <v>31.192661000000001</v>
      </c>
      <c r="J59" s="22">
        <v>29.128440000000001</v>
      </c>
      <c r="K59" s="22">
        <v>17.431193</v>
      </c>
      <c r="L59" s="22">
        <v>20.871559999999999</v>
      </c>
      <c r="M59" s="22">
        <v>0.45871600000000001</v>
      </c>
      <c r="N59" s="22">
        <v>3.8990830000000001</v>
      </c>
      <c r="O59" s="22">
        <v>3.2110089999999998</v>
      </c>
      <c r="P59" s="22">
        <v>5.9633029999999998</v>
      </c>
    </row>
    <row r="60" spans="1:16" x14ac:dyDescent="0.2">
      <c r="A60" s="20" t="s">
        <v>358</v>
      </c>
      <c r="B60" s="21">
        <v>27</v>
      </c>
      <c r="C60" s="22">
        <v>33.333333000000003</v>
      </c>
      <c r="D60" s="22">
        <v>18.518519000000001</v>
      </c>
      <c r="E60" s="22">
        <v>0</v>
      </c>
      <c r="F60" s="22">
        <v>3.7037040000000001</v>
      </c>
      <c r="G60" s="22">
        <v>3.7037040000000001</v>
      </c>
      <c r="H60" s="22">
        <v>29.629629999999999</v>
      </c>
      <c r="I60" s="22">
        <v>18.518519000000001</v>
      </c>
      <c r="J60" s="22">
        <v>18.518519000000001</v>
      </c>
      <c r="K60" s="22">
        <v>11.111110999999999</v>
      </c>
      <c r="L60" s="22">
        <v>18.518519000000001</v>
      </c>
      <c r="M60" s="22">
        <v>0</v>
      </c>
      <c r="N60" s="22">
        <v>0</v>
      </c>
      <c r="O60" s="22">
        <v>0</v>
      </c>
      <c r="P60" s="22">
        <v>25.925926</v>
      </c>
    </row>
    <row r="61" spans="1:16" x14ac:dyDescent="0.2">
      <c r="A61" s="9" t="s">
        <v>361</v>
      </c>
      <c r="B61" s="9"/>
      <c r="C61" s="9"/>
      <c r="D61" s="9"/>
      <c r="E61" s="9"/>
      <c r="F61" s="9"/>
      <c r="G61" s="9"/>
      <c r="H61" s="9"/>
      <c r="I61" s="9"/>
      <c r="J61" s="9"/>
      <c r="K61" s="9"/>
      <c r="L61" s="9"/>
      <c r="M61" s="9"/>
      <c r="N61" s="9"/>
      <c r="O61" s="9"/>
      <c r="P61" s="9"/>
    </row>
    <row r="62" spans="1:16" x14ac:dyDescent="0.2">
      <c r="A62" s="20" t="s">
        <v>362</v>
      </c>
      <c r="B62" s="21">
        <v>360</v>
      </c>
      <c r="C62" s="22">
        <v>41.666666999999997</v>
      </c>
      <c r="D62" s="22">
        <v>18.333333</v>
      </c>
      <c r="E62" s="22">
        <v>1.9444440000000001</v>
      </c>
      <c r="F62" s="22">
        <v>1.388889</v>
      </c>
      <c r="G62" s="22">
        <v>2.7777780000000001</v>
      </c>
      <c r="H62" s="22">
        <v>44.444443999999997</v>
      </c>
      <c r="I62" s="22">
        <v>32.5</v>
      </c>
      <c r="J62" s="22">
        <v>15.555555999999999</v>
      </c>
      <c r="K62" s="22">
        <v>13.611110999999999</v>
      </c>
      <c r="L62" s="22">
        <v>11.388889000000001</v>
      </c>
      <c r="M62" s="22">
        <v>0.27777800000000002</v>
      </c>
      <c r="N62" s="22">
        <v>1.6666669999999999</v>
      </c>
      <c r="O62" s="22">
        <v>1.6666669999999999</v>
      </c>
      <c r="P62" s="22">
        <v>7.5</v>
      </c>
    </row>
    <row r="63" spans="1:16" x14ac:dyDescent="0.2">
      <c r="A63" s="20" t="s">
        <v>363</v>
      </c>
      <c r="B63" s="21">
        <v>1326</v>
      </c>
      <c r="C63" s="22">
        <v>51.131222000000001</v>
      </c>
      <c r="D63" s="22">
        <v>17.873303</v>
      </c>
      <c r="E63" s="22">
        <v>5.2036199999999999</v>
      </c>
      <c r="F63" s="22">
        <v>0.67873300000000003</v>
      </c>
      <c r="G63" s="22">
        <v>2.6395170000000001</v>
      </c>
      <c r="H63" s="22">
        <v>48.793362999999999</v>
      </c>
      <c r="I63" s="22">
        <v>25.942685000000001</v>
      </c>
      <c r="J63" s="22">
        <v>21.945701</v>
      </c>
      <c r="K63" s="22">
        <v>22.39819</v>
      </c>
      <c r="L63" s="22">
        <v>12.594268</v>
      </c>
      <c r="M63" s="22">
        <v>0.30165900000000001</v>
      </c>
      <c r="N63" s="22">
        <v>1.1312219999999999</v>
      </c>
      <c r="O63" s="22">
        <v>0.98039200000000004</v>
      </c>
      <c r="P63" s="22">
        <v>7.3152340000000002</v>
      </c>
    </row>
    <row r="64" spans="1:16" x14ac:dyDescent="0.2">
      <c r="A64" s="20" t="s">
        <v>364</v>
      </c>
      <c r="B64" s="21">
        <v>649</v>
      </c>
      <c r="C64" s="22">
        <v>51.155624000000003</v>
      </c>
      <c r="D64" s="22">
        <v>21.571649000000001</v>
      </c>
      <c r="E64" s="22">
        <v>4.0061629999999999</v>
      </c>
      <c r="F64" s="22">
        <v>1.386749</v>
      </c>
      <c r="G64" s="22">
        <v>2.6194139999999999</v>
      </c>
      <c r="H64" s="22">
        <v>46.995378000000002</v>
      </c>
      <c r="I64" s="22">
        <v>33.898305000000001</v>
      </c>
      <c r="J64" s="22">
        <v>18.181818</v>
      </c>
      <c r="K64" s="22">
        <v>20.184899999999999</v>
      </c>
      <c r="L64" s="22">
        <v>11.402157000000001</v>
      </c>
      <c r="M64" s="22">
        <v>0</v>
      </c>
      <c r="N64" s="22">
        <v>2.311248</v>
      </c>
      <c r="O64" s="22">
        <v>2.157165</v>
      </c>
      <c r="P64" s="22">
        <v>5.3929119999999999</v>
      </c>
    </row>
    <row r="65" spans="1:16" x14ac:dyDescent="0.2">
      <c r="A65" s="20" t="s">
        <v>365</v>
      </c>
      <c r="B65" s="21">
        <v>277</v>
      </c>
      <c r="C65" s="22">
        <v>53.790613999999998</v>
      </c>
      <c r="D65" s="22">
        <v>24.187726000000001</v>
      </c>
      <c r="E65" s="22">
        <v>4.3321300000000003</v>
      </c>
      <c r="F65" s="22">
        <v>0.72202200000000005</v>
      </c>
      <c r="G65" s="22">
        <v>1.444043</v>
      </c>
      <c r="H65" s="22">
        <v>38.989170000000001</v>
      </c>
      <c r="I65" s="22">
        <v>12.99639</v>
      </c>
      <c r="J65" s="22">
        <v>25.270758000000001</v>
      </c>
      <c r="K65" s="22">
        <v>29.241876999999999</v>
      </c>
      <c r="L65" s="22">
        <v>10.830325</v>
      </c>
      <c r="M65" s="22">
        <v>0</v>
      </c>
      <c r="N65" s="22">
        <v>1.8050539999999999</v>
      </c>
      <c r="O65" s="22">
        <v>2.1660650000000001</v>
      </c>
      <c r="P65" s="22">
        <v>8.6642600000000005</v>
      </c>
    </row>
    <row r="66" spans="1:16" x14ac:dyDescent="0.2">
      <c r="A66" s="20" t="s">
        <v>366</v>
      </c>
      <c r="B66" s="21">
        <v>65</v>
      </c>
      <c r="C66" s="22">
        <v>49.230769000000002</v>
      </c>
      <c r="D66" s="22">
        <v>20</v>
      </c>
      <c r="E66" s="22">
        <v>3.0769229999999999</v>
      </c>
      <c r="F66" s="22">
        <v>0</v>
      </c>
      <c r="G66" s="22">
        <v>3.0769229999999999</v>
      </c>
      <c r="H66" s="22">
        <v>43.076923000000001</v>
      </c>
      <c r="I66" s="22">
        <v>12.307691999999999</v>
      </c>
      <c r="J66" s="22">
        <v>23.076923000000001</v>
      </c>
      <c r="K66" s="22">
        <v>7.6923079999999997</v>
      </c>
      <c r="L66" s="22">
        <v>10.769231</v>
      </c>
      <c r="M66" s="22">
        <v>1.538462</v>
      </c>
      <c r="N66" s="22">
        <v>1.538462</v>
      </c>
      <c r="O66" s="22">
        <v>0</v>
      </c>
      <c r="P66" s="22">
        <v>15.384615</v>
      </c>
    </row>
    <row r="67" spans="1:16" x14ac:dyDescent="0.2">
      <c r="A67" s="9" t="s">
        <v>367</v>
      </c>
      <c r="B67" s="9"/>
      <c r="C67" s="9"/>
      <c r="D67" s="9"/>
      <c r="E67" s="9"/>
      <c r="F67" s="9"/>
      <c r="G67" s="9"/>
      <c r="H67" s="9"/>
      <c r="I67" s="9"/>
      <c r="J67" s="9"/>
      <c r="K67" s="9"/>
      <c r="L67" s="9"/>
      <c r="M67" s="9"/>
      <c r="N67" s="9"/>
      <c r="O67" s="9"/>
      <c r="P67" s="9"/>
    </row>
    <row r="68" spans="1:16" x14ac:dyDescent="0.2">
      <c r="A68" s="20" t="s">
        <v>368</v>
      </c>
      <c r="B68" s="21">
        <v>537</v>
      </c>
      <c r="C68" s="22">
        <v>50.837989</v>
      </c>
      <c r="D68" s="22">
        <v>20.484171</v>
      </c>
      <c r="E68" s="22">
        <v>4.8417130000000004</v>
      </c>
      <c r="F68" s="22">
        <v>0.74487899999999996</v>
      </c>
      <c r="G68" s="22">
        <v>1.4897579999999999</v>
      </c>
      <c r="H68" s="22">
        <v>30.912476999999999</v>
      </c>
      <c r="I68" s="22">
        <v>15.083799000000001</v>
      </c>
      <c r="J68" s="22">
        <v>30.167598000000002</v>
      </c>
      <c r="K68" s="22">
        <v>25.139665000000001</v>
      </c>
      <c r="L68" s="22">
        <v>17.504655</v>
      </c>
      <c r="M68" s="22">
        <v>0.18622</v>
      </c>
      <c r="N68" s="22">
        <v>1.3035380000000001</v>
      </c>
      <c r="O68" s="22">
        <v>2.0484170000000002</v>
      </c>
      <c r="P68" s="22">
        <v>8.7523280000000003</v>
      </c>
    </row>
    <row r="69" spans="1:16" x14ac:dyDescent="0.2">
      <c r="A69" s="20" t="s">
        <v>180</v>
      </c>
      <c r="B69" s="21">
        <v>1667</v>
      </c>
      <c r="C69" s="22">
        <v>51.529693999999999</v>
      </c>
      <c r="D69" s="22">
        <v>20.095980999999998</v>
      </c>
      <c r="E69" s="22">
        <v>4.4991000000000003</v>
      </c>
      <c r="F69" s="22">
        <v>0.53989200000000004</v>
      </c>
      <c r="G69" s="22">
        <v>2.8194360000000001</v>
      </c>
      <c r="H69" s="22">
        <v>55.428913999999999</v>
      </c>
      <c r="I69" s="22">
        <v>29.514097</v>
      </c>
      <c r="J69" s="22">
        <v>17.516497000000001</v>
      </c>
      <c r="K69" s="22">
        <v>21.835633000000001</v>
      </c>
      <c r="L69" s="22">
        <v>9.7780439999999995</v>
      </c>
      <c r="M69" s="22">
        <v>0.239952</v>
      </c>
      <c r="N69" s="22">
        <v>1.0197959999999999</v>
      </c>
      <c r="O69" s="22">
        <v>0.59987999999999997</v>
      </c>
      <c r="P69" s="22">
        <v>6.8986200000000002</v>
      </c>
    </row>
    <row r="70" spans="1:16" x14ac:dyDescent="0.2">
      <c r="A70" s="20" t="s">
        <v>369</v>
      </c>
      <c r="B70" s="21">
        <v>99</v>
      </c>
      <c r="C70" s="22">
        <v>42.424242</v>
      </c>
      <c r="D70" s="22">
        <v>20.202020000000001</v>
      </c>
      <c r="E70" s="22">
        <v>1.0101009999999999</v>
      </c>
      <c r="F70" s="22">
        <v>0</v>
      </c>
      <c r="G70" s="22">
        <v>4.0404039999999997</v>
      </c>
      <c r="H70" s="22">
        <v>74.747474999999994</v>
      </c>
      <c r="I70" s="22">
        <v>19.191918999999999</v>
      </c>
      <c r="J70" s="22">
        <v>11.111110999999999</v>
      </c>
      <c r="K70" s="22">
        <v>17.171717000000001</v>
      </c>
      <c r="L70" s="22">
        <v>4.0404039999999997</v>
      </c>
      <c r="M70" s="22">
        <v>0</v>
      </c>
      <c r="N70" s="22">
        <v>1.0101009999999999</v>
      </c>
      <c r="O70" s="22">
        <v>2.0202019999999998</v>
      </c>
      <c r="P70" s="22">
        <v>7.0707069999999996</v>
      </c>
    </row>
    <row r="71" spans="1:16" x14ac:dyDescent="0.2">
      <c r="A71" s="20" t="s">
        <v>370</v>
      </c>
      <c r="B71" s="21">
        <v>819</v>
      </c>
      <c r="C71" s="22">
        <v>48.717948999999997</v>
      </c>
      <c r="D71" s="22">
        <v>21.001221000000001</v>
      </c>
      <c r="E71" s="22">
        <v>3.785104</v>
      </c>
      <c r="F71" s="22">
        <v>1.587302</v>
      </c>
      <c r="G71" s="22">
        <v>2.808303</v>
      </c>
      <c r="H71" s="22">
        <v>45.421244999999999</v>
      </c>
      <c r="I71" s="22">
        <v>34.676434999999998</v>
      </c>
      <c r="J71" s="22">
        <v>18.192917999999999</v>
      </c>
      <c r="K71" s="22">
        <v>20.146519999999999</v>
      </c>
      <c r="L71" s="22">
        <v>11.477411</v>
      </c>
      <c r="M71" s="22">
        <v>0.2442</v>
      </c>
      <c r="N71" s="22">
        <v>2.3199019999999999</v>
      </c>
      <c r="O71" s="22">
        <v>2.3199019999999999</v>
      </c>
      <c r="P71" s="22">
        <v>5.250305</v>
      </c>
    </row>
    <row r="72" spans="1:16" x14ac:dyDescent="0.2">
      <c r="A72" s="20" t="s">
        <v>371</v>
      </c>
      <c r="B72" s="21">
        <v>87</v>
      </c>
      <c r="C72" s="22">
        <v>52.873562999999997</v>
      </c>
      <c r="D72" s="22">
        <v>18.390805</v>
      </c>
      <c r="E72" s="22">
        <v>6.8965519999999998</v>
      </c>
      <c r="F72" s="22">
        <v>0</v>
      </c>
      <c r="G72" s="22">
        <v>3.4482759999999999</v>
      </c>
      <c r="H72" s="22">
        <v>36.781609000000003</v>
      </c>
      <c r="I72" s="22">
        <v>31.034483000000002</v>
      </c>
      <c r="J72" s="22">
        <v>18.390805</v>
      </c>
      <c r="K72" s="22">
        <v>21.839079999999999</v>
      </c>
      <c r="L72" s="22">
        <v>6.8965519999999998</v>
      </c>
      <c r="M72" s="22">
        <v>0</v>
      </c>
      <c r="N72" s="22">
        <v>4.5977009999999998</v>
      </c>
      <c r="O72" s="22">
        <v>4.5977009999999998</v>
      </c>
      <c r="P72" s="22">
        <v>8.0459770000000006</v>
      </c>
    </row>
    <row r="73" spans="1:16" x14ac:dyDescent="0.2">
      <c r="A73" s="20" t="s">
        <v>366</v>
      </c>
      <c r="B73" s="21">
        <v>55</v>
      </c>
      <c r="C73" s="22">
        <v>52.727272999999997</v>
      </c>
      <c r="D73" s="22">
        <v>21.818182</v>
      </c>
      <c r="E73" s="22">
        <v>1.818182</v>
      </c>
      <c r="F73" s="22">
        <v>0</v>
      </c>
      <c r="G73" s="22">
        <v>3.6363639999999999</v>
      </c>
      <c r="H73" s="22">
        <v>45.454545000000003</v>
      </c>
      <c r="I73" s="22">
        <v>14.545455</v>
      </c>
      <c r="J73" s="22">
        <v>23.636364</v>
      </c>
      <c r="K73" s="22">
        <v>7.2727269999999997</v>
      </c>
      <c r="L73" s="22">
        <v>9.0909089999999999</v>
      </c>
      <c r="M73" s="22">
        <v>0</v>
      </c>
      <c r="N73" s="22">
        <v>1.818182</v>
      </c>
      <c r="O73" s="22">
        <v>0</v>
      </c>
      <c r="P73" s="22">
        <v>14.545455</v>
      </c>
    </row>
    <row r="74" spans="1:16" x14ac:dyDescent="0.2">
      <c r="A74" s="9" t="s">
        <v>372</v>
      </c>
      <c r="B74" s="9"/>
      <c r="C74" s="9"/>
      <c r="D74" s="9"/>
      <c r="E74" s="9"/>
      <c r="F74" s="9"/>
      <c r="G74" s="9"/>
      <c r="H74" s="9"/>
      <c r="I74" s="9"/>
      <c r="J74" s="9"/>
      <c r="K74" s="9"/>
      <c r="L74" s="9"/>
      <c r="M74" s="9"/>
      <c r="N74" s="9"/>
      <c r="O74" s="9"/>
      <c r="P74" s="9"/>
    </row>
    <row r="75" spans="1:16" x14ac:dyDescent="0.2">
      <c r="A75" s="20" t="s">
        <v>373</v>
      </c>
      <c r="B75" s="21">
        <v>537</v>
      </c>
      <c r="C75" s="22">
        <v>50.837989</v>
      </c>
      <c r="D75" s="22">
        <v>20.484171</v>
      </c>
      <c r="E75" s="22">
        <v>4.8417130000000004</v>
      </c>
      <c r="F75" s="22">
        <v>0.74487899999999996</v>
      </c>
      <c r="G75" s="22">
        <v>1.4897579999999999</v>
      </c>
      <c r="H75" s="22">
        <v>30.912476999999999</v>
      </c>
      <c r="I75" s="22">
        <v>15.083799000000001</v>
      </c>
      <c r="J75" s="22">
        <v>30.167598000000002</v>
      </c>
      <c r="K75" s="22">
        <v>25.139665000000001</v>
      </c>
      <c r="L75" s="22">
        <v>17.504655</v>
      </c>
      <c r="M75" s="22">
        <v>0.18622</v>
      </c>
      <c r="N75" s="22">
        <v>1.3035380000000001</v>
      </c>
      <c r="O75" s="22">
        <v>2.0484170000000002</v>
      </c>
      <c r="P75" s="22">
        <v>8.7523280000000003</v>
      </c>
    </row>
    <row r="76" spans="1:16" x14ac:dyDescent="0.2">
      <c r="A76" s="20" t="s">
        <v>374</v>
      </c>
      <c r="B76" s="21">
        <v>1329</v>
      </c>
      <c r="C76" s="22">
        <v>50.037621999999999</v>
      </c>
      <c r="D76" s="22">
        <v>18.434913000000002</v>
      </c>
      <c r="E76" s="22">
        <v>4.2889390000000001</v>
      </c>
      <c r="F76" s="22">
        <v>1.0534239999999999</v>
      </c>
      <c r="G76" s="22">
        <v>2.8592930000000001</v>
      </c>
      <c r="H76" s="22">
        <v>51.316780000000001</v>
      </c>
      <c r="I76" s="22">
        <v>28.743416</v>
      </c>
      <c r="J76" s="22">
        <v>18.886381</v>
      </c>
      <c r="K76" s="22">
        <v>20.090292999999999</v>
      </c>
      <c r="L76" s="22">
        <v>10.985704</v>
      </c>
      <c r="M76" s="22">
        <v>0.22573399999999999</v>
      </c>
      <c r="N76" s="22">
        <v>1.3544020000000001</v>
      </c>
      <c r="O76" s="22">
        <v>0.67720100000000005</v>
      </c>
      <c r="P76" s="22">
        <v>7.2234759999999998</v>
      </c>
    </row>
    <row r="77" spans="1:16" x14ac:dyDescent="0.2">
      <c r="A77" s="20" t="s">
        <v>375</v>
      </c>
      <c r="B77" s="21">
        <v>406</v>
      </c>
      <c r="C77" s="22">
        <v>53.201970000000003</v>
      </c>
      <c r="D77" s="22">
        <v>23.399014999999999</v>
      </c>
      <c r="E77" s="22">
        <v>4.4334980000000002</v>
      </c>
      <c r="F77" s="22">
        <v>1.477833</v>
      </c>
      <c r="G77" s="22">
        <v>1.7241379999999999</v>
      </c>
      <c r="H77" s="22">
        <v>50</v>
      </c>
      <c r="I77" s="22">
        <v>31.773399000000001</v>
      </c>
      <c r="J77" s="22">
        <v>18.965516999999998</v>
      </c>
      <c r="K77" s="22">
        <v>23.891625999999999</v>
      </c>
      <c r="L77" s="22">
        <v>11.083743999999999</v>
      </c>
      <c r="M77" s="22">
        <v>0.49261100000000002</v>
      </c>
      <c r="N77" s="22">
        <v>1.9704429999999999</v>
      </c>
      <c r="O77" s="22">
        <v>2.4630540000000001</v>
      </c>
      <c r="P77" s="22">
        <v>5.1724139999999998</v>
      </c>
    </row>
    <row r="78" spans="1:16" x14ac:dyDescent="0.2">
      <c r="A78" s="20" t="s">
        <v>376</v>
      </c>
      <c r="B78" s="21">
        <v>152</v>
      </c>
      <c r="C78" s="22">
        <v>44.736842000000003</v>
      </c>
      <c r="D78" s="22">
        <v>14.473684</v>
      </c>
      <c r="E78" s="22">
        <v>3.947368</v>
      </c>
      <c r="F78" s="22">
        <v>0</v>
      </c>
      <c r="G78" s="22">
        <v>3.2894739999999998</v>
      </c>
      <c r="H78" s="22">
        <v>48.026316000000001</v>
      </c>
      <c r="I78" s="22">
        <v>34.210526000000002</v>
      </c>
      <c r="J78" s="22">
        <v>14.473684</v>
      </c>
      <c r="K78" s="22">
        <v>22.368421000000001</v>
      </c>
      <c r="L78" s="22">
        <v>7.8947370000000001</v>
      </c>
      <c r="M78" s="22">
        <v>0</v>
      </c>
      <c r="N78" s="22">
        <v>1.973684</v>
      </c>
      <c r="O78" s="22">
        <v>1.3157890000000001</v>
      </c>
      <c r="P78" s="22">
        <v>9.2105259999999998</v>
      </c>
    </row>
    <row r="79" spans="1:16" x14ac:dyDescent="0.2">
      <c r="A79" s="20" t="s">
        <v>377</v>
      </c>
      <c r="B79" s="21">
        <v>88</v>
      </c>
      <c r="C79" s="22">
        <v>46.590909000000003</v>
      </c>
      <c r="D79" s="22">
        <v>22.727273</v>
      </c>
      <c r="E79" s="22">
        <v>5.6818179999999998</v>
      </c>
      <c r="F79" s="22">
        <v>0</v>
      </c>
      <c r="G79" s="22">
        <v>3.4090910000000001</v>
      </c>
      <c r="H79" s="22">
        <v>52.272727000000003</v>
      </c>
      <c r="I79" s="22">
        <v>39.772727000000003</v>
      </c>
      <c r="J79" s="22">
        <v>13.636364</v>
      </c>
      <c r="K79" s="22">
        <v>13.636364</v>
      </c>
      <c r="L79" s="22">
        <v>3.4090910000000001</v>
      </c>
      <c r="M79" s="22">
        <v>0</v>
      </c>
      <c r="N79" s="22">
        <v>1.1363639999999999</v>
      </c>
      <c r="O79" s="22">
        <v>2.2727270000000002</v>
      </c>
      <c r="P79" s="22">
        <v>3.4090910000000001</v>
      </c>
    </row>
    <row r="80" spans="1:16" x14ac:dyDescent="0.2">
      <c r="A80" s="20" t="s">
        <v>378</v>
      </c>
      <c r="B80" s="21">
        <v>84</v>
      </c>
      <c r="C80" s="22">
        <v>48.809524000000003</v>
      </c>
      <c r="D80" s="22">
        <v>20.238095000000001</v>
      </c>
      <c r="E80" s="22">
        <v>1.1904760000000001</v>
      </c>
      <c r="F80" s="22">
        <v>1.1904760000000001</v>
      </c>
      <c r="G80" s="22">
        <v>4.7619049999999996</v>
      </c>
      <c r="H80" s="22">
        <v>53.571429000000002</v>
      </c>
      <c r="I80" s="22">
        <v>38.095238000000002</v>
      </c>
      <c r="J80" s="22">
        <v>14.285714</v>
      </c>
      <c r="K80" s="22">
        <v>9.5238099999999992</v>
      </c>
      <c r="L80" s="22">
        <v>10.714286</v>
      </c>
      <c r="M80" s="22">
        <v>0</v>
      </c>
      <c r="N80" s="22">
        <v>1.1904760000000001</v>
      </c>
      <c r="O80" s="22">
        <v>3.5714290000000002</v>
      </c>
      <c r="P80" s="22">
        <v>3.5714290000000002</v>
      </c>
    </row>
    <row r="81" spans="1:16" x14ac:dyDescent="0.2">
      <c r="A81" s="20" t="s">
        <v>366</v>
      </c>
      <c r="B81" s="21">
        <v>81</v>
      </c>
      <c r="C81" s="22">
        <v>45.679012</v>
      </c>
      <c r="D81" s="22">
        <v>17.283950999999998</v>
      </c>
      <c r="E81" s="22">
        <v>3.7037040000000001</v>
      </c>
      <c r="F81" s="22">
        <v>0</v>
      </c>
      <c r="G81" s="22">
        <v>3.7037040000000001</v>
      </c>
      <c r="H81" s="22">
        <v>40.740741</v>
      </c>
      <c r="I81" s="22">
        <v>17.283950999999998</v>
      </c>
      <c r="J81" s="22">
        <v>17.283950999999998</v>
      </c>
      <c r="K81" s="22">
        <v>12.345679000000001</v>
      </c>
      <c r="L81" s="22">
        <v>12.345679000000001</v>
      </c>
      <c r="M81" s="22">
        <v>0</v>
      </c>
      <c r="N81" s="22">
        <v>4.9382720000000004</v>
      </c>
      <c r="O81" s="22">
        <v>2.4691360000000002</v>
      </c>
      <c r="P81" s="22">
        <v>11.111110999999999</v>
      </c>
    </row>
    <row r="82" spans="1:16" x14ac:dyDescent="0.2">
      <c r="A82" s="9" t="s">
        <v>379</v>
      </c>
      <c r="B82" s="9"/>
      <c r="C82" s="9"/>
      <c r="D82" s="9"/>
      <c r="E82" s="9"/>
      <c r="F82" s="9"/>
      <c r="G82" s="9"/>
      <c r="H82" s="9"/>
      <c r="I82" s="9"/>
      <c r="J82" s="9"/>
      <c r="K82" s="9"/>
      <c r="L82" s="9"/>
      <c r="M82" s="9"/>
      <c r="N82" s="9"/>
      <c r="O82" s="9"/>
      <c r="P82" s="9"/>
    </row>
    <row r="83" spans="1:16" x14ac:dyDescent="0.2">
      <c r="A83" s="20" t="s">
        <v>380</v>
      </c>
      <c r="B83" s="21">
        <v>788</v>
      </c>
      <c r="C83" s="22">
        <v>44.670051000000001</v>
      </c>
      <c r="D83" s="22">
        <v>21.954315000000001</v>
      </c>
      <c r="E83" s="22">
        <v>4.3147209999999996</v>
      </c>
      <c r="F83" s="22">
        <v>0.12690399999999999</v>
      </c>
      <c r="G83" s="22">
        <v>3.8071069999999998</v>
      </c>
      <c r="H83" s="22">
        <v>65.355329999999995</v>
      </c>
      <c r="I83" s="22">
        <v>18.527919000000001</v>
      </c>
      <c r="J83" s="22">
        <v>15.609137</v>
      </c>
      <c r="K83" s="22">
        <v>23.350254</v>
      </c>
      <c r="L83" s="22">
        <v>6.852792</v>
      </c>
      <c r="M83" s="22">
        <v>0.12690399999999999</v>
      </c>
      <c r="N83" s="22">
        <v>0.253807</v>
      </c>
      <c r="O83" s="22">
        <v>0.50761400000000001</v>
      </c>
      <c r="P83" s="22">
        <v>7.3604060000000002</v>
      </c>
    </row>
    <row r="84" spans="1:16" x14ac:dyDescent="0.2">
      <c r="A84" s="20" t="s">
        <v>381</v>
      </c>
      <c r="B84" s="21">
        <v>1824</v>
      </c>
      <c r="C84" s="22">
        <v>52.631579000000002</v>
      </c>
      <c r="D84" s="22">
        <v>18.421053000000001</v>
      </c>
      <c r="E84" s="22">
        <v>4.4407889999999997</v>
      </c>
      <c r="F84" s="22">
        <v>1.3157890000000001</v>
      </c>
      <c r="G84" s="22">
        <v>1.973684</v>
      </c>
      <c r="H84" s="22">
        <v>38.541666999999997</v>
      </c>
      <c r="I84" s="22">
        <v>31.195174999999999</v>
      </c>
      <c r="J84" s="22">
        <v>22.642544000000001</v>
      </c>
      <c r="K84" s="22">
        <v>20.504386</v>
      </c>
      <c r="L84" s="22">
        <v>14.199560999999999</v>
      </c>
      <c r="M84" s="22">
        <v>0.27412300000000001</v>
      </c>
      <c r="N84" s="22">
        <v>2.1929820000000002</v>
      </c>
      <c r="O84" s="22">
        <v>1.91886</v>
      </c>
      <c r="P84" s="22">
        <v>6.7982459999999998</v>
      </c>
    </row>
    <row r="85" spans="1:16" x14ac:dyDescent="0.2">
      <c r="A85" s="20" t="s">
        <v>366</v>
      </c>
      <c r="B85" s="21">
        <v>65</v>
      </c>
      <c r="C85" s="22">
        <v>44.615385000000003</v>
      </c>
      <c r="D85" s="22">
        <v>21.538461999999999</v>
      </c>
      <c r="E85" s="22">
        <v>1.538462</v>
      </c>
      <c r="F85" s="22">
        <v>0</v>
      </c>
      <c r="G85" s="22">
        <v>3.0769229999999999</v>
      </c>
      <c r="H85" s="22">
        <v>46.153846000000001</v>
      </c>
      <c r="I85" s="22">
        <v>15.384615</v>
      </c>
      <c r="J85" s="22">
        <v>21.538461999999999</v>
      </c>
      <c r="K85" s="22">
        <v>7.6923079999999997</v>
      </c>
      <c r="L85" s="22">
        <v>9.2307690000000004</v>
      </c>
      <c r="M85" s="22">
        <v>0</v>
      </c>
      <c r="N85" s="22">
        <v>0</v>
      </c>
      <c r="O85" s="22">
        <v>0</v>
      </c>
      <c r="P85" s="22">
        <v>16.923076999999999</v>
      </c>
    </row>
    <row r="86" spans="1:16" x14ac:dyDescent="0.2">
      <c r="A86" s="9" t="s">
        <v>382</v>
      </c>
      <c r="B86" s="9"/>
      <c r="C86" s="9"/>
      <c r="D86" s="9"/>
      <c r="E86" s="9"/>
      <c r="F86" s="9"/>
      <c r="G86" s="9"/>
      <c r="H86" s="9"/>
      <c r="I86" s="9"/>
      <c r="J86" s="9"/>
      <c r="K86" s="9"/>
      <c r="L86" s="9"/>
      <c r="M86" s="9"/>
      <c r="N86" s="9"/>
      <c r="O86" s="9"/>
      <c r="P86" s="9"/>
    </row>
    <row r="87" spans="1:16" x14ac:dyDescent="0.2">
      <c r="A87" s="20" t="s">
        <v>383</v>
      </c>
      <c r="B87" s="21">
        <v>393</v>
      </c>
      <c r="C87" s="22">
        <v>39.949109</v>
      </c>
      <c r="D87" s="22">
        <v>18.320611</v>
      </c>
      <c r="E87" s="22">
        <v>3.3078880000000002</v>
      </c>
      <c r="F87" s="22">
        <v>0</v>
      </c>
      <c r="G87" s="22">
        <v>4.3257000000000003</v>
      </c>
      <c r="H87" s="22">
        <v>63.613232000000004</v>
      </c>
      <c r="I87" s="22">
        <v>16.284987000000001</v>
      </c>
      <c r="J87" s="22">
        <v>13.740458</v>
      </c>
      <c r="K87" s="22">
        <v>21.374046</v>
      </c>
      <c r="L87" s="22">
        <v>7.3791349999999998</v>
      </c>
      <c r="M87" s="22">
        <v>0</v>
      </c>
      <c r="N87" s="22">
        <v>0</v>
      </c>
      <c r="O87" s="22">
        <v>0.76335900000000001</v>
      </c>
      <c r="P87" s="22">
        <v>9.9236640000000005</v>
      </c>
    </row>
    <row r="88" spans="1:16" x14ac:dyDescent="0.2">
      <c r="A88" s="20" t="s">
        <v>181</v>
      </c>
      <c r="B88" s="21">
        <v>1944</v>
      </c>
      <c r="C88" s="22">
        <v>52.314815000000003</v>
      </c>
      <c r="D88" s="22">
        <v>19.238683000000002</v>
      </c>
      <c r="E88" s="22">
        <v>4.7839510000000001</v>
      </c>
      <c r="F88" s="22">
        <v>1.1316870000000001</v>
      </c>
      <c r="G88" s="22">
        <v>2.1604939999999999</v>
      </c>
      <c r="H88" s="22">
        <v>44.598765</v>
      </c>
      <c r="I88" s="22">
        <v>30.092593000000001</v>
      </c>
      <c r="J88" s="22">
        <v>21.296296000000002</v>
      </c>
      <c r="K88" s="22">
        <v>21.244855999999999</v>
      </c>
      <c r="L88" s="22">
        <v>12.191357999999999</v>
      </c>
      <c r="M88" s="22">
        <v>0.205761</v>
      </c>
      <c r="N88" s="22">
        <v>1.6975309999999999</v>
      </c>
      <c r="O88" s="22">
        <v>1.388889</v>
      </c>
      <c r="P88" s="22">
        <v>6.5843619999999996</v>
      </c>
    </row>
    <row r="89" spans="1:16" x14ac:dyDescent="0.2">
      <c r="A89" s="20" t="s">
        <v>182</v>
      </c>
      <c r="B89" s="21">
        <v>38</v>
      </c>
      <c r="C89" s="22">
        <v>39.473683999999999</v>
      </c>
      <c r="D89" s="22">
        <v>13.157895</v>
      </c>
      <c r="E89" s="22">
        <v>0</v>
      </c>
      <c r="F89" s="22">
        <v>2.6315789999999999</v>
      </c>
      <c r="G89" s="22">
        <v>2.6315789999999999</v>
      </c>
      <c r="H89" s="22">
        <v>47.368420999999998</v>
      </c>
      <c r="I89" s="22">
        <v>23.684211000000001</v>
      </c>
      <c r="J89" s="22">
        <v>18.421053000000001</v>
      </c>
      <c r="K89" s="22">
        <v>26.315788999999999</v>
      </c>
      <c r="L89" s="22">
        <v>18.421053000000001</v>
      </c>
      <c r="M89" s="22">
        <v>0</v>
      </c>
      <c r="N89" s="22">
        <v>2.6315789999999999</v>
      </c>
      <c r="O89" s="22">
        <v>0</v>
      </c>
      <c r="P89" s="22">
        <v>15.789474</v>
      </c>
    </row>
    <row r="90" spans="1:16" x14ac:dyDescent="0.2">
      <c r="A90" s="20" t="s">
        <v>384</v>
      </c>
      <c r="B90" s="21">
        <v>36</v>
      </c>
      <c r="C90" s="22">
        <v>52.777777999999998</v>
      </c>
      <c r="D90" s="22">
        <v>16.666667</v>
      </c>
      <c r="E90" s="22">
        <v>5.5555560000000002</v>
      </c>
      <c r="F90" s="22">
        <v>0</v>
      </c>
      <c r="G90" s="22">
        <v>2.7777780000000001</v>
      </c>
      <c r="H90" s="22">
        <v>41.666666999999997</v>
      </c>
      <c r="I90" s="22">
        <v>16.666667</v>
      </c>
      <c r="J90" s="22">
        <v>27.777778000000001</v>
      </c>
      <c r="K90" s="22">
        <v>30.555555999999999</v>
      </c>
      <c r="L90" s="22">
        <v>19.444444000000001</v>
      </c>
      <c r="M90" s="22">
        <v>0</v>
      </c>
      <c r="N90" s="22">
        <v>5.5555560000000002</v>
      </c>
      <c r="O90" s="22">
        <v>5.5555560000000002</v>
      </c>
      <c r="P90" s="22">
        <v>2.7777780000000001</v>
      </c>
    </row>
    <row r="91" spans="1:16" x14ac:dyDescent="0.2">
      <c r="A91" s="20" t="s">
        <v>183</v>
      </c>
      <c r="B91" s="21">
        <v>53</v>
      </c>
      <c r="C91" s="22">
        <v>52.830188999999997</v>
      </c>
      <c r="D91" s="22">
        <v>28.301887000000001</v>
      </c>
      <c r="E91" s="22">
        <v>1.886792</v>
      </c>
      <c r="F91" s="22">
        <v>3.7735850000000002</v>
      </c>
      <c r="G91" s="22">
        <v>7.5471700000000004</v>
      </c>
      <c r="H91" s="22">
        <v>56.603774000000001</v>
      </c>
      <c r="I91" s="22">
        <v>30.188679</v>
      </c>
      <c r="J91" s="22">
        <v>20.754716999999999</v>
      </c>
      <c r="K91" s="22">
        <v>24.528302</v>
      </c>
      <c r="L91" s="22">
        <v>18.867925</v>
      </c>
      <c r="M91" s="22">
        <v>1.886792</v>
      </c>
      <c r="N91" s="22">
        <v>1.886792</v>
      </c>
      <c r="O91" s="22">
        <v>0</v>
      </c>
      <c r="P91" s="22">
        <v>1.886792</v>
      </c>
    </row>
    <row r="92" spans="1:16" x14ac:dyDescent="0.2">
      <c r="A92" s="20" t="s">
        <v>385</v>
      </c>
      <c r="B92" s="21">
        <v>22</v>
      </c>
      <c r="C92" s="22">
        <v>50</v>
      </c>
      <c r="D92" s="22">
        <v>18.181818</v>
      </c>
      <c r="E92" s="22">
        <v>4.5454549999999996</v>
      </c>
      <c r="F92" s="22">
        <v>0</v>
      </c>
      <c r="G92" s="22">
        <v>0</v>
      </c>
      <c r="H92" s="22">
        <v>18.181818</v>
      </c>
      <c r="I92" s="22">
        <v>45.454545000000003</v>
      </c>
      <c r="J92" s="22">
        <v>22.727273</v>
      </c>
      <c r="K92" s="22">
        <v>13.636364</v>
      </c>
      <c r="L92" s="22">
        <v>9.0909089999999999</v>
      </c>
      <c r="M92" s="22">
        <v>0</v>
      </c>
      <c r="N92" s="22">
        <v>13.636364</v>
      </c>
      <c r="O92" s="22">
        <v>9.0909089999999999</v>
      </c>
      <c r="P92" s="22">
        <v>4.5454549999999996</v>
      </c>
    </row>
    <row r="93" spans="1:16" x14ac:dyDescent="0.2">
      <c r="A93" s="20" t="s">
        <v>386</v>
      </c>
      <c r="B93" s="21">
        <v>32</v>
      </c>
      <c r="C93" s="22">
        <v>56.25</v>
      </c>
      <c r="D93" s="22">
        <v>31.25</v>
      </c>
      <c r="E93" s="22">
        <v>0</v>
      </c>
      <c r="F93" s="22">
        <v>0</v>
      </c>
      <c r="G93" s="22">
        <v>0</v>
      </c>
      <c r="H93" s="22">
        <v>0</v>
      </c>
      <c r="I93" s="22">
        <v>12.5</v>
      </c>
      <c r="J93" s="22">
        <v>50</v>
      </c>
      <c r="K93" s="22">
        <v>21.875</v>
      </c>
      <c r="L93" s="22">
        <v>18.75</v>
      </c>
      <c r="M93" s="22">
        <v>0</v>
      </c>
      <c r="N93" s="22">
        <v>0</v>
      </c>
      <c r="O93" s="22">
        <v>6.25</v>
      </c>
      <c r="P93" s="22">
        <v>9.375</v>
      </c>
    </row>
    <row r="94" spans="1:16" x14ac:dyDescent="0.2">
      <c r="A94" s="20" t="s">
        <v>387</v>
      </c>
      <c r="B94" s="21">
        <v>9</v>
      </c>
      <c r="C94" s="22">
        <v>33.333333000000003</v>
      </c>
      <c r="D94" s="22">
        <v>11.111110999999999</v>
      </c>
      <c r="E94" s="22">
        <v>0</v>
      </c>
      <c r="F94" s="22">
        <v>0</v>
      </c>
      <c r="G94" s="22">
        <v>0</v>
      </c>
      <c r="H94" s="22">
        <v>55.555556000000003</v>
      </c>
      <c r="I94" s="22">
        <v>33.333333000000003</v>
      </c>
      <c r="J94" s="22">
        <v>11.111110999999999</v>
      </c>
      <c r="K94" s="22">
        <v>11.111110999999999</v>
      </c>
      <c r="L94" s="22">
        <v>22.222221999999999</v>
      </c>
      <c r="M94" s="22">
        <v>0</v>
      </c>
      <c r="N94" s="22">
        <v>0</v>
      </c>
      <c r="O94" s="22">
        <v>0</v>
      </c>
      <c r="P94" s="22">
        <v>0</v>
      </c>
    </row>
    <row r="95" spans="1:16" x14ac:dyDescent="0.2">
      <c r="A95" s="20" t="s">
        <v>366</v>
      </c>
      <c r="B95" s="21">
        <v>150</v>
      </c>
      <c r="C95" s="22">
        <v>48.666666999999997</v>
      </c>
      <c r="D95" s="22">
        <v>24</v>
      </c>
      <c r="E95" s="22">
        <v>4</v>
      </c>
      <c r="F95" s="22">
        <v>0</v>
      </c>
      <c r="G95" s="22">
        <v>2</v>
      </c>
      <c r="H95" s="22">
        <v>39.333333000000003</v>
      </c>
      <c r="I95" s="22">
        <v>18.666667</v>
      </c>
      <c r="J95" s="22">
        <v>21.333333</v>
      </c>
      <c r="K95" s="22">
        <v>14</v>
      </c>
      <c r="L95" s="22">
        <v>12.666667</v>
      </c>
      <c r="M95" s="22">
        <v>0.66666700000000001</v>
      </c>
      <c r="N95" s="22">
        <v>1.3333330000000001</v>
      </c>
      <c r="O95" s="22">
        <v>2</v>
      </c>
      <c r="P95" s="22">
        <v>9.3333329999999997</v>
      </c>
    </row>
    <row r="96" spans="1:16" x14ac:dyDescent="0.2">
      <c r="A96" s="9" t="s">
        <v>388</v>
      </c>
      <c r="B96" s="9"/>
      <c r="C96" s="9"/>
      <c r="D96" s="9"/>
      <c r="E96" s="9"/>
      <c r="F96" s="9"/>
      <c r="G96" s="9"/>
      <c r="H96" s="9"/>
      <c r="I96" s="9"/>
      <c r="J96" s="9"/>
      <c r="K96" s="9"/>
      <c r="L96" s="9"/>
      <c r="M96" s="9"/>
      <c r="N96" s="9"/>
      <c r="O96" s="9"/>
      <c r="P96" s="9"/>
    </row>
    <row r="97" spans="1:16" x14ac:dyDescent="0.2">
      <c r="A97" s="20" t="s">
        <v>184</v>
      </c>
      <c r="B97" s="21">
        <v>54</v>
      </c>
      <c r="C97" s="22">
        <v>48.148147999999999</v>
      </c>
      <c r="D97" s="22">
        <v>20.370370000000001</v>
      </c>
      <c r="E97" s="22">
        <v>7.4074070000000001</v>
      </c>
      <c r="F97" s="22">
        <v>0</v>
      </c>
      <c r="G97" s="22">
        <v>0</v>
      </c>
      <c r="H97" s="22">
        <v>29.629629999999999</v>
      </c>
      <c r="I97" s="22">
        <v>16.666667</v>
      </c>
      <c r="J97" s="22">
        <v>20.370370000000001</v>
      </c>
      <c r="K97" s="22">
        <v>16.666667</v>
      </c>
      <c r="L97" s="22">
        <v>18.518519000000001</v>
      </c>
      <c r="M97" s="22">
        <v>0</v>
      </c>
      <c r="N97" s="22">
        <v>1.8518520000000001</v>
      </c>
      <c r="O97" s="22">
        <v>1.8518520000000001</v>
      </c>
      <c r="P97" s="22">
        <v>7.4074070000000001</v>
      </c>
    </row>
    <row r="98" spans="1:16" x14ac:dyDescent="0.2">
      <c r="A98" s="20" t="s">
        <v>185</v>
      </c>
      <c r="B98" s="21">
        <v>196</v>
      </c>
      <c r="C98" s="22">
        <v>45.408163000000002</v>
      </c>
      <c r="D98" s="22">
        <v>17.857143000000001</v>
      </c>
      <c r="E98" s="22">
        <v>1.5306120000000001</v>
      </c>
      <c r="F98" s="22">
        <v>2.040816</v>
      </c>
      <c r="G98" s="22">
        <v>1.020408</v>
      </c>
      <c r="H98" s="22">
        <v>26.530612000000001</v>
      </c>
      <c r="I98" s="22">
        <v>30.612245000000001</v>
      </c>
      <c r="J98" s="22">
        <v>26.530612000000001</v>
      </c>
      <c r="K98" s="22">
        <v>17.346938999999999</v>
      </c>
      <c r="L98" s="22">
        <v>11.734693999999999</v>
      </c>
      <c r="M98" s="22">
        <v>0</v>
      </c>
      <c r="N98" s="22">
        <v>1.020408</v>
      </c>
      <c r="O98" s="22">
        <v>3.5714290000000002</v>
      </c>
      <c r="P98" s="22">
        <v>9.1836730000000006</v>
      </c>
    </row>
    <row r="99" spans="1:16" x14ac:dyDescent="0.2">
      <c r="A99" s="20" t="s">
        <v>186</v>
      </c>
      <c r="B99" s="21">
        <v>310</v>
      </c>
      <c r="C99" s="22">
        <v>50.322581</v>
      </c>
      <c r="D99" s="22">
        <v>20.967742000000001</v>
      </c>
      <c r="E99" s="22">
        <v>4.8387099999999998</v>
      </c>
      <c r="F99" s="22">
        <v>0.64516099999999998</v>
      </c>
      <c r="G99" s="22">
        <v>2.9032260000000001</v>
      </c>
      <c r="H99" s="22">
        <v>34.193548</v>
      </c>
      <c r="I99" s="22">
        <v>24.838709999999999</v>
      </c>
      <c r="J99" s="22">
        <v>22.903226</v>
      </c>
      <c r="K99" s="22">
        <v>16.774194000000001</v>
      </c>
      <c r="L99" s="22">
        <v>14.193548</v>
      </c>
      <c r="M99" s="22">
        <v>0.32258100000000001</v>
      </c>
      <c r="N99" s="22">
        <v>2.2580650000000002</v>
      </c>
      <c r="O99" s="22">
        <v>2.2580650000000002</v>
      </c>
      <c r="P99" s="22">
        <v>7.4193550000000004</v>
      </c>
    </row>
    <row r="100" spans="1:16" x14ac:dyDescent="0.2">
      <c r="A100" s="20" t="s">
        <v>187</v>
      </c>
      <c r="B100" s="21">
        <v>385</v>
      </c>
      <c r="C100" s="22">
        <v>52.727272999999997</v>
      </c>
      <c r="D100" s="22">
        <v>19.480519000000001</v>
      </c>
      <c r="E100" s="22">
        <v>4.415584</v>
      </c>
      <c r="F100" s="22">
        <v>0.51948099999999997</v>
      </c>
      <c r="G100" s="22">
        <v>3.1168830000000001</v>
      </c>
      <c r="H100" s="22">
        <v>43.636364</v>
      </c>
      <c r="I100" s="22">
        <v>22.597403</v>
      </c>
      <c r="J100" s="22">
        <v>22.857143000000001</v>
      </c>
      <c r="K100" s="22">
        <v>18.701298999999999</v>
      </c>
      <c r="L100" s="22">
        <v>13.506494</v>
      </c>
      <c r="M100" s="22">
        <v>0.51948099999999997</v>
      </c>
      <c r="N100" s="22">
        <v>1.818182</v>
      </c>
      <c r="O100" s="22">
        <v>1.2987010000000001</v>
      </c>
      <c r="P100" s="22">
        <v>6.493506</v>
      </c>
    </row>
    <row r="101" spans="1:16" x14ac:dyDescent="0.2">
      <c r="A101" s="20" t="s">
        <v>188</v>
      </c>
      <c r="B101" s="21">
        <v>361</v>
      </c>
      <c r="C101" s="22">
        <v>48.753463000000004</v>
      </c>
      <c r="D101" s="22">
        <v>16.343489999999999</v>
      </c>
      <c r="E101" s="22">
        <v>4.155125</v>
      </c>
      <c r="F101" s="22">
        <v>0.27700799999999998</v>
      </c>
      <c r="G101" s="22">
        <v>1.9390579999999999</v>
      </c>
      <c r="H101" s="22">
        <v>57.063712000000002</v>
      </c>
      <c r="I101" s="22">
        <v>28.254847999999999</v>
      </c>
      <c r="J101" s="22">
        <v>20.221606999999999</v>
      </c>
      <c r="K101" s="22">
        <v>19.390581999999998</v>
      </c>
      <c r="L101" s="22">
        <v>9.6952909999999992</v>
      </c>
      <c r="M101" s="22">
        <v>0</v>
      </c>
      <c r="N101" s="22">
        <v>1.9390579999999999</v>
      </c>
      <c r="O101" s="22">
        <v>1.9390579999999999</v>
      </c>
      <c r="P101" s="22">
        <v>5.8171749999999998</v>
      </c>
    </row>
    <row r="102" spans="1:16" x14ac:dyDescent="0.2">
      <c r="A102" s="20" t="s">
        <v>189</v>
      </c>
      <c r="B102" s="21">
        <v>315</v>
      </c>
      <c r="C102" s="22">
        <v>49.523809999999997</v>
      </c>
      <c r="D102" s="22">
        <v>19.682539999999999</v>
      </c>
      <c r="E102" s="22">
        <v>6.3492059999999997</v>
      </c>
      <c r="F102" s="22">
        <v>1.587302</v>
      </c>
      <c r="G102" s="22">
        <v>3.8095240000000001</v>
      </c>
      <c r="H102" s="22">
        <v>52.063491999999997</v>
      </c>
      <c r="I102" s="22">
        <v>30.158729999999998</v>
      </c>
      <c r="J102" s="22">
        <v>19.047619000000001</v>
      </c>
      <c r="K102" s="22">
        <v>26.349205999999999</v>
      </c>
      <c r="L102" s="22">
        <v>10.15873</v>
      </c>
      <c r="M102" s="22">
        <v>0</v>
      </c>
      <c r="N102" s="22">
        <v>2.2222219999999999</v>
      </c>
      <c r="O102" s="22">
        <v>0</v>
      </c>
      <c r="P102" s="22">
        <v>6.984127</v>
      </c>
    </row>
    <row r="103" spans="1:16" x14ac:dyDescent="0.2">
      <c r="A103" s="20" t="s">
        <v>190</v>
      </c>
      <c r="B103" s="21">
        <v>364</v>
      </c>
      <c r="C103" s="22">
        <v>54.945055000000004</v>
      </c>
      <c r="D103" s="22">
        <v>19.78022</v>
      </c>
      <c r="E103" s="22">
        <v>6.3186809999999998</v>
      </c>
      <c r="F103" s="22">
        <v>1.0989009999999999</v>
      </c>
      <c r="G103" s="22">
        <v>1.9230769999999999</v>
      </c>
      <c r="H103" s="22">
        <v>58.516483999999998</v>
      </c>
      <c r="I103" s="22">
        <v>28.296703000000001</v>
      </c>
      <c r="J103" s="22">
        <v>17.857143000000001</v>
      </c>
      <c r="K103" s="22">
        <v>25.549451000000001</v>
      </c>
      <c r="L103" s="22">
        <v>10.164835</v>
      </c>
      <c r="M103" s="22">
        <v>0.274725</v>
      </c>
      <c r="N103" s="22">
        <v>1.373626</v>
      </c>
      <c r="O103" s="22">
        <v>1.373626</v>
      </c>
      <c r="P103" s="22">
        <v>5.2197800000000001</v>
      </c>
    </row>
    <row r="104" spans="1:16" x14ac:dyDescent="0.2">
      <c r="A104" s="20" t="s">
        <v>191</v>
      </c>
      <c r="B104" s="21">
        <v>267</v>
      </c>
      <c r="C104" s="22">
        <v>51.685392999999998</v>
      </c>
      <c r="D104" s="22">
        <v>23.220973999999998</v>
      </c>
      <c r="E104" s="22">
        <v>3.370787</v>
      </c>
      <c r="F104" s="22">
        <v>1.123596</v>
      </c>
      <c r="G104" s="22">
        <v>3.370787</v>
      </c>
      <c r="H104" s="22">
        <v>59.925094000000001</v>
      </c>
      <c r="I104" s="22">
        <v>30.337078999999999</v>
      </c>
      <c r="J104" s="22">
        <v>16.104869000000001</v>
      </c>
      <c r="K104" s="22">
        <v>23.220973999999998</v>
      </c>
      <c r="L104" s="22">
        <v>10.112360000000001</v>
      </c>
      <c r="M104" s="22">
        <v>0.37453199999999998</v>
      </c>
      <c r="N104" s="22">
        <v>1.123596</v>
      </c>
      <c r="O104" s="22">
        <v>0.74906399999999995</v>
      </c>
      <c r="P104" s="22">
        <v>5.9925090000000001</v>
      </c>
    </row>
    <row r="105" spans="1:16" x14ac:dyDescent="0.2">
      <c r="A105" s="20" t="s">
        <v>192</v>
      </c>
      <c r="B105" s="21">
        <v>90</v>
      </c>
      <c r="C105" s="22">
        <v>42.222222000000002</v>
      </c>
      <c r="D105" s="22">
        <v>15.555555999999999</v>
      </c>
      <c r="E105" s="22">
        <v>3.3333330000000001</v>
      </c>
      <c r="F105" s="22">
        <v>2.2222219999999999</v>
      </c>
      <c r="G105" s="22">
        <v>3.3333330000000001</v>
      </c>
      <c r="H105" s="22">
        <v>46.666666999999997</v>
      </c>
      <c r="I105" s="22">
        <v>31.111111000000001</v>
      </c>
      <c r="J105" s="22">
        <v>10</v>
      </c>
      <c r="K105" s="22">
        <v>21.111111000000001</v>
      </c>
      <c r="L105" s="22">
        <v>7.7777779999999996</v>
      </c>
      <c r="M105" s="22">
        <v>0</v>
      </c>
      <c r="N105" s="22">
        <v>0</v>
      </c>
      <c r="O105" s="22">
        <v>1.111111</v>
      </c>
      <c r="P105" s="22">
        <v>5.5555560000000002</v>
      </c>
    </row>
    <row r="106" spans="1:16" x14ac:dyDescent="0.2">
      <c r="A106" s="20" t="s">
        <v>193</v>
      </c>
      <c r="B106" s="21">
        <v>94</v>
      </c>
      <c r="C106" s="22">
        <v>56.382978999999999</v>
      </c>
      <c r="D106" s="22">
        <v>27.659573999999999</v>
      </c>
      <c r="E106" s="22">
        <v>1.0638300000000001</v>
      </c>
      <c r="F106" s="22">
        <v>1.0638300000000001</v>
      </c>
      <c r="G106" s="22">
        <v>4.2553190000000001</v>
      </c>
      <c r="H106" s="22">
        <v>56.382978999999999</v>
      </c>
      <c r="I106" s="22">
        <v>32.978723000000002</v>
      </c>
      <c r="J106" s="22">
        <v>17.021277000000001</v>
      </c>
      <c r="K106" s="22">
        <v>28.723403999999999</v>
      </c>
      <c r="L106" s="22">
        <v>15.957447</v>
      </c>
      <c r="M106" s="22">
        <v>0</v>
      </c>
      <c r="N106" s="22">
        <v>1.0638300000000001</v>
      </c>
      <c r="O106" s="22">
        <v>0</v>
      </c>
      <c r="P106" s="22">
        <v>6.3829789999999997</v>
      </c>
    </row>
    <row r="107" spans="1:16" x14ac:dyDescent="0.2">
      <c r="A107" s="20" t="s">
        <v>389</v>
      </c>
      <c r="B107" s="21">
        <v>47</v>
      </c>
      <c r="C107" s="22">
        <v>55.319149000000003</v>
      </c>
      <c r="D107" s="22">
        <v>21.276596000000001</v>
      </c>
      <c r="E107" s="22">
        <v>2.1276600000000001</v>
      </c>
      <c r="F107" s="22">
        <v>2.1276600000000001</v>
      </c>
      <c r="G107" s="22">
        <v>0</v>
      </c>
      <c r="H107" s="22">
        <v>19.148935999999999</v>
      </c>
      <c r="I107" s="22">
        <v>10.638298000000001</v>
      </c>
      <c r="J107" s="22">
        <v>29.787234000000002</v>
      </c>
      <c r="K107" s="22">
        <v>23.404254999999999</v>
      </c>
      <c r="L107" s="22">
        <v>17.021277000000001</v>
      </c>
      <c r="M107" s="22">
        <v>0</v>
      </c>
      <c r="N107" s="22">
        <v>0</v>
      </c>
      <c r="O107" s="22">
        <v>6.3829789999999997</v>
      </c>
      <c r="P107" s="22">
        <v>6.3829789999999997</v>
      </c>
    </row>
    <row r="108" spans="1:16" x14ac:dyDescent="0.2">
      <c r="A108" s="20" t="s">
        <v>366</v>
      </c>
      <c r="B108" s="21">
        <v>194</v>
      </c>
      <c r="C108" s="22">
        <v>41.237113000000001</v>
      </c>
      <c r="D108" s="22">
        <v>16.494845000000002</v>
      </c>
      <c r="E108" s="22">
        <v>2.5773199999999998</v>
      </c>
      <c r="F108" s="22">
        <v>0</v>
      </c>
      <c r="G108" s="22">
        <v>1.546392</v>
      </c>
      <c r="H108" s="22">
        <v>30.412371</v>
      </c>
      <c r="I108" s="22">
        <v>24.226804000000001</v>
      </c>
      <c r="J108" s="22">
        <v>24.742267999999999</v>
      </c>
      <c r="K108" s="22">
        <v>15.979381</v>
      </c>
      <c r="L108" s="22">
        <v>14.948454</v>
      </c>
      <c r="M108" s="22">
        <v>0.51546400000000003</v>
      </c>
      <c r="N108" s="22">
        <v>1.0309280000000001</v>
      </c>
      <c r="O108" s="22">
        <v>0.51546400000000003</v>
      </c>
      <c r="P108" s="22">
        <v>15.979381</v>
      </c>
    </row>
    <row r="109" spans="1:16" x14ac:dyDescent="0.2">
      <c r="A109" s="9" t="s">
        <v>390</v>
      </c>
      <c r="B109" s="9"/>
      <c r="C109" s="9"/>
      <c r="D109" s="9"/>
      <c r="E109" s="9"/>
      <c r="F109" s="9"/>
      <c r="G109" s="9"/>
      <c r="H109" s="9"/>
      <c r="I109" s="9"/>
      <c r="J109" s="9"/>
      <c r="K109" s="9"/>
      <c r="L109" s="9"/>
      <c r="M109" s="9"/>
      <c r="N109" s="9"/>
      <c r="O109" s="9"/>
      <c r="P109" s="9"/>
    </row>
    <row r="110" spans="1:16" x14ac:dyDescent="0.2">
      <c r="A110" s="20" t="s">
        <v>391</v>
      </c>
      <c r="B110" s="21">
        <v>633</v>
      </c>
      <c r="C110" s="22">
        <v>57.345972000000003</v>
      </c>
      <c r="D110" s="22">
        <v>23.538705</v>
      </c>
      <c r="E110" s="22">
        <v>6.1611370000000001</v>
      </c>
      <c r="F110" s="22">
        <v>0.47393400000000002</v>
      </c>
      <c r="G110" s="22">
        <v>2.3696679999999999</v>
      </c>
      <c r="H110" s="22">
        <v>30.173776</v>
      </c>
      <c r="I110" s="22">
        <v>21.327013999999998</v>
      </c>
      <c r="J110" s="22">
        <v>39.810426999999997</v>
      </c>
      <c r="K110" s="22">
        <v>39.810426999999997</v>
      </c>
      <c r="L110" s="22">
        <v>17.219588999999999</v>
      </c>
      <c r="M110" s="22">
        <v>0.31595600000000001</v>
      </c>
      <c r="N110" s="22">
        <v>2.3696679999999999</v>
      </c>
      <c r="O110" s="22">
        <v>1.4218010000000001</v>
      </c>
      <c r="P110" s="22">
        <v>6.7930489999999999</v>
      </c>
    </row>
    <row r="111" spans="1:16" x14ac:dyDescent="0.2">
      <c r="A111" s="20" t="s">
        <v>392</v>
      </c>
      <c r="B111" s="21">
        <v>1123</v>
      </c>
      <c r="C111" s="22">
        <v>51.558326000000001</v>
      </c>
      <c r="D111" s="22">
        <v>20.213712999999998</v>
      </c>
      <c r="E111" s="22">
        <v>4.5414070000000004</v>
      </c>
      <c r="F111" s="22">
        <v>1.1576139999999999</v>
      </c>
      <c r="G111" s="22">
        <v>2.7604630000000001</v>
      </c>
      <c r="H111" s="22">
        <v>45.414068999999998</v>
      </c>
      <c r="I111" s="22">
        <v>27.159393999999999</v>
      </c>
      <c r="J111" s="22">
        <v>19.857524000000002</v>
      </c>
      <c r="K111" s="22">
        <v>19.412289000000001</v>
      </c>
      <c r="L111" s="22">
        <v>10.685663</v>
      </c>
      <c r="M111" s="22">
        <v>0.35618899999999998</v>
      </c>
      <c r="N111" s="22">
        <v>1.7809440000000001</v>
      </c>
      <c r="O111" s="22">
        <v>1.0685659999999999</v>
      </c>
      <c r="P111" s="22">
        <v>7.390917</v>
      </c>
    </row>
    <row r="112" spans="1:16" x14ac:dyDescent="0.2">
      <c r="A112" s="20" t="s">
        <v>393</v>
      </c>
      <c r="B112" s="21">
        <v>660</v>
      </c>
      <c r="C112" s="22">
        <v>42.575758</v>
      </c>
      <c r="D112" s="22">
        <v>15.454545</v>
      </c>
      <c r="E112" s="22">
        <v>3.1818179999999998</v>
      </c>
      <c r="F112" s="22">
        <v>1.0606059999999999</v>
      </c>
      <c r="G112" s="22">
        <v>3.3333330000000001</v>
      </c>
      <c r="H112" s="22">
        <v>58.181818</v>
      </c>
      <c r="I112" s="22">
        <v>31.515152</v>
      </c>
      <c r="J112" s="22">
        <v>9.6969700000000003</v>
      </c>
      <c r="K112" s="22">
        <v>10.606061</v>
      </c>
      <c r="L112" s="22">
        <v>9.2424239999999998</v>
      </c>
      <c r="M112" s="22">
        <v>0</v>
      </c>
      <c r="N112" s="22">
        <v>0.60606099999999996</v>
      </c>
      <c r="O112" s="22">
        <v>1.6666669999999999</v>
      </c>
      <c r="P112" s="22">
        <v>7.8787880000000001</v>
      </c>
    </row>
    <row r="113" spans="1:16" x14ac:dyDescent="0.2">
      <c r="A113" s="20" t="s">
        <v>394</v>
      </c>
      <c r="B113" s="21">
        <v>261</v>
      </c>
      <c r="C113" s="22">
        <v>45.210728000000003</v>
      </c>
      <c r="D113" s="22">
        <v>17.241378999999998</v>
      </c>
      <c r="E113" s="22">
        <v>1.9157090000000001</v>
      </c>
      <c r="F113" s="22">
        <v>0.76628399999999997</v>
      </c>
      <c r="G113" s="22">
        <v>0</v>
      </c>
      <c r="H113" s="22">
        <v>62.452106999999998</v>
      </c>
      <c r="I113" s="22">
        <v>29.501916000000001</v>
      </c>
      <c r="J113" s="22">
        <v>4.2145590000000004</v>
      </c>
      <c r="K113" s="22">
        <v>8.8122609999999995</v>
      </c>
      <c r="L113" s="22">
        <v>11.111110999999999</v>
      </c>
      <c r="M113" s="22">
        <v>0</v>
      </c>
      <c r="N113" s="22">
        <v>1.1494249999999999</v>
      </c>
      <c r="O113" s="22">
        <v>2.6819920000000002</v>
      </c>
      <c r="P113" s="22">
        <v>5.7471259999999997</v>
      </c>
    </row>
    <row r="114" spans="1:16" x14ac:dyDescent="0.2">
      <c r="A114" s="9" t="s">
        <v>395</v>
      </c>
      <c r="B114" s="9"/>
      <c r="C114" s="9"/>
      <c r="D114" s="9"/>
      <c r="E114" s="9"/>
      <c r="F114" s="9"/>
      <c r="G114" s="9"/>
      <c r="H114" s="9"/>
      <c r="I114" s="9"/>
      <c r="J114" s="9"/>
      <c r="K114" s="9"/>
      <c r="L114" s="9"/>
      <c r="M114" s="9"/>
      <c r="N114" s="9"/>
      <c r="O114" s="9"/>
      <c r="P114" s="9"/>
    </row>
    <row r="115" spans="1:16" x14ac:dyDescent="0.2">
      <c r="A115" s="20" t="s">
        <v>396</v>
      </c>
      <c r="B115" s="21">
        <v>329</v>
      </c>
      <c r="C115" s="22">
        <v>46.200608000000003</v>
      </c>
      <c r="D115" s="22">
        <v>12.462006000000001</v>
      </c>
      <c r="E115" s="22">
        <v>1.8237080000000001</v>
      </c>
      <c r="F115" s="22">
        <v>0.60790299999999997</v>
      </c>
      <c r="G115" s="22">
        <v>1.519757</v>
      </c>
      <c r="H115" s="22">
        <v>49.848024000000002</v>
      </c>
      <c r="I115" s="22">
        <v>32.826748000000002</v>
      </c>
      <c r="J115" s="22">
        <v>17.629179000000001</v>
      </c>
      <c r="K115" s="22">
        <v>10.942249</v>
      </c>
      <c r="L115" s="22">
        <v>14.589665999999999</v>
      </c>
      <c r="M115" s="22">
        <v>0.30395100000000003</v>
      </c>
      <c r="N115" s="22">
        <v>0.91185400000000005</v>
      </c>
      <c r="O115" s="22">
        <v>2.4316110000000002</v>
      </c>
      <c r="P115" s="22">
        <v>6.9908809999999999</v>
      </c>
    </row>
    <row r="116" spans="1:16" x14ac:dyDescent="0.2">
      <c r="A116" s="20" t="s">
        <v>397</v>
      </c>
      <c r="B116" s="21">
        <v>828</v>
      </c>
      <c r="C116" s="22">
        <v>57.125604000000003</v>
      </c>
      <c r="D116" s="22">
        <v>24.758454</v>
      </c>
      <c r="E116" s="22">
        <v>5.0724640000000001</v>
      </c>
      <c r="F116" s="22">
        <v>1.086957</v>
      </c>
      <c r="G116" s="22">
        <v>2.536232</v>
      </c>
      <c r="H116" s="22">
        <v>37.560386000000001</v>
      </c>
      <c r="I116" s="22">
        <v>22.946860000000001</v>
      </c>
      <c r="J116" s="22">
        <v>32.487923000000002</v>
      </c>
      <c r="K116" s="22">
        <v>36.714976</v>
      </c>
      <c r="L116" s="22">
        <v>13.768115999999999</v>
      </c>
      <c r="M116" s="22">
        <v>0.12077300000000001</v>
      </c>
      <c r="N116" s="22">
        <v>1.8115939999999999</v>
      </c>
      <c r="O116" s="22">
        <v>1.5700480000000001</v>
      </c>
      <c r="P116" s="22">
        <v>6.0386470000000001</v>
      </c>
    </row>
    <row r="117" spans="1:16" x14ac:dyDescent="0.2">
      <c r="A117" s="20" t="s">
        <v>879</v>
      </c>
      <c r="B117" s="21">
        <v>499</v>
      </c>
      <c r="C117" s="22">
        <v>38.276553</v>
      </c>
      <c r="D117" s="22">
        <v>13.627255</v>
      </c>
      <c r="E117" s="22">
        <v>3.206413</v>
      </c>
      <c r="F117" s="22">
        <v>0.80160299999999995</v>
      </c>
      <c r="G117" s="22">
        <v>2.4048099999999999</v>
      </c>
      <c r="H117" s="22">
        <v>62.725451</v>
      </c>
      <c r="I117" s="22">
        <v>29.458918000000001</v>
      </c>
      <c r="J117" s="22">
        <v>6.0120240000000003</v>
      </c>
      <c r="K117" s="22">
        <v>8.6172339999999998</v>
      </c>
      <c r="L117" s="22">
        <v>6.4128259999999999</v>
      </c>
      <c r="M117" s="22">
        <v>0.40080199999999999</v>
      </c>
      <c r="N117" s="22">
        <v>1.402806</v>
      </c>
      <c r="O117" s="22">
        <v>1.2024049999999999</v>
      </c>
      <c r="P117" s="22">
        <v>8.6172339999999998</v>
      </c>
    </row>
    <row r="118" spans="1:16" x14ac:dyDescent="0.2">
      <c r="A118" s="20" t="s">
        <v>398</v>
      </c>
      <c r="B118" s="21">
        <v>468</v>
      </c>
      <c r="C118" s="22">
        <v>61.752136999999998</v>
      </c>
      <c r="D118" s="22">
        <v>29.273503999999999</v>
      </c>
      <c r="E118" s="22">
        <v>8.5470089999999992</v>
      </c>
      <c r="F118" s="22">
        <v>0.64102599999999998</v>
      </c>
      <c r="G118" s="22">
        <v>3.8461539999999999</v>
      </c>
      <c r="H118" s="22">
        <v>36.324786000000003</v>
      </c>
      <c r="I118" s="22">
        <v>24.786325000000001</v>
      </c>
      <c r="J118" s="22">
        <v>20.512820999999999</v>
      </c>
      <c r="K118" s="22">
        <v>34.401708999999997</v>
      </c>
      <c r="L118" s="22">
        <v>10.897436000000001</v>
      </c>
      <c r="M118" s="22">
        <v>0.213675</v>
      </c>
      <c r="N118" s="22">
        <v>2.136752</v>
      </c>
      <c r="O118" s="22">
        <v>1.068376</v>
      </c>
      <c r="P118" s="22">
        <v>7.2649569999999999</v>
      </c>
    </row>
    <row r="119" spans="1:16" x14ac:dyDescent="0.2">
      <c r="A119" s="20" t="s">
        <v>399</v>
      </c>
      <c r="B119" s="21">
        <v>257</v>
      </c>
      <c r="C119" s="22">
        <v>46.692607000000002</v>
      </c>
      <c r="D119" s="22">
        <v>16.731518000000001</v>
      </c>
      <c r="E119" s="22">
        <v>1.9455249999999999</v>
      </c>
      <c r="F119" s="22">
        <v>1.9455249999999999</v>
      </c>
      <c r="G119" s="22">
        <v>3.1128399999999998</v>
      </c>
      <c r="H119" s="22">
        <v>49.805447000000001</v>
      </c>
      <c r="I119" s="22">
        <v>31.517510000000001</v>
      </c>
      <c r="J119" s="22">
        <v>20.622568000000001</v>
      </c>
      <c r="K119" s="22">
        <v>3.1128399999999998</v>
      </c>
      <c r="L119" s="22">
        <v>14.007782000000001</v>
      </c>
      <c r="M119" s="22">
        <v>0.38910499999999998</v>
      </c>
      <c r="N119" s="22">
        <v>0.77820999999999996</v>
      </c>
      <c r="O119" s="22">
        <v>0.77820999999999996</v>
      </c>
      <c r="P119" s="22">
        <v>5.0583660000000004</v>
      </c>
    </row>
    <row r="120" spans="1:16" x14ac:dyDescent="0.2">
      <c r="A120" s="20" t="s">
        <v>400</v>
      </c>
      <c r="B120" s="21">
        <v>296</v>
      </c>
      <c r="C120" s="22">
        <v>39.189188999999999</v>
      </c>
      <c r="D120" s="22">
        <v>9.7972970000000004</v>
      </c>
      <c r="E120" s="22">
        <v>2.364865</v>
      </c>
      <c r="F120" s="22">
        <v>0.67567600000000005</v>
      </c>
      <c r="G120" s="22">
        <v>1.351351</v>
      </c>
      <c r="H120" s="22">
        <v>54.729730000000004</v>
      </c>
      <c r="I120" s="22">
        <v>28.040541000000001</v>
      </c>
      <c r="J120" s="22">
        <v>14.864865</v>
      </c>
      <c r="K120" s="22">
        <v>3.7162160000000002</v>
      </c>
      <c r="L120" s="22">
        <v>12.837838</v>
      </c>
      <c r="M120" s="22">
        <v>0</v>
      </c>
      <c r="N120" s="22">
        <v>1.6891890000000001</v>
      </c>
      <c r="O120" s="22">
        <v>1.6891890000000001</v>
      </c>
      <c r="P120" s="22">
        <v>10.135135</v>
      </c>
    </row>
    <row r="121" spans="1:16" x14ac:dyDescent="0.2">
      <c r="A121" s="9" t="s">
        <v>401</v>
      </c>
      <c r="B121" s="9"/>
      <c r="C121" s="9"/>
      <c r="D121" s="9"/>
      <c r="E121" s="9"/>
      <c r="F121" s="9"/>
      <c r="G121" s="9"/>
      <c r="H121" s="9"/>
      <c r="I121" s="9"/>
      <c r="J121" s="9"/>
      <c r="K121" s="9"/>
      <c r="L121" s="9"/>
      <c r="M121" s="9"/>
      <c r="N121" s="9"/>
      <c r="O121" s="9"/>
      <c r="P121" s="9"/>
    </row>
    <row r="122" spans="1:16" x14ac:dyDescent="0.2">
      <c r="A122" s="20" t="s">
        <v>878</v>
      </c>
      <c r="B122" s="21">
        <v>116</v>
      </c>
      <c r="C122" s="22">
        <v>47.413792999999998</v>
      </c>
      <c r="D122" s="22">
        <v>6.0344829999999998</v>
      </c>
      <c r="E122" s="22">
        <v>2.5862069999999999</v>
      </c>
      <c r="F122" s="22">
        <v>0</v>
      </c>
      <c r="G122" s="22">
        <v>0.86206899999999997</v>
      </c>
      <c r="H122" s="22">
        <v>47.413792999999998</v>
      </c>
      <c r="I122" s="22">
        <v>31.034483000000002</v>
      </c>
      <c r="J122" s="22">
        <v>25</v>
      </c>
      <c r="K122" s="22">
        <v>16.37931</v>
      </c>
      <c r="L122" s="22">
        <v>18.103448</v>
      </c>
      <c r="M122" s="22">
        <v>0</v>
      </c>
      <c r="N122" s="22">
        <v>0.86206899999999997</v>
      </c>
      <c r="O122" s="22">
        <v>0</v>
      </c>
      <c r="P122" s="22">
        <v>8.6206899999999997</v>
      </c>
    </row>
    <row r="123" spans="1:16" x14ac:dyDescent="0.2">
      <c r="A123" s="20" t="s">
        <v>402</v>
      </c>
      <c r="B123" s="21">
        <v>213</v>
      </c>
      <c r="C123" s="22">
        <v>45.539906000000002</v>
      </c>
      <c r="D123" s="22">
        <v>15.962441</v>
      </c>
      <c r="E123" s="22">
        <v>1.4084509999999999</v>
      </c>
      <c r="F123" s="22">
        <v>0.938967</v>
      </c>
      <c r="G123" s="22">
        <v>1.877934</v>
      </c>
      <c r="H123" s="22">
        <v>51.173709000000002</v>
      </c>
      <c r="I123" s="22">
        <v>33.802816999999997</v>
      </c>
      <c r="J123" s="22">
        <v>13.615023000000001</v>
      </c>
      <c r="K123" s="22">
        <v>7.9812209999999997</v>
      </c>
      <c r="L123" s="22">
        <v>12.676056000000001</v>
      </c>
      <c r="M123" s="22">
        <v>0.46948400000000001</v>
      </c>
      <c r="N123" s="22">
        <v>0.938967</v>
      </c>
      <c r="O123" s="22">
        <v>3.7558690000000001</v>
      </c>
      <c r="P123" s="22">
        <v>6.1032859999999998</v>
      </c>
    </row>
    <row r="124" spans="1:16" x14ac:dyDescent="0.2">
      <c r="A124" s="20" t="s">
        <v>397</v>
      </c>
      <c r="B124" s="21">
        <v>828</v>
      </c>
      <c r="C124" s="22">
        <v>57.125604000000003</v>
      </c>
      <c r="D124" s="22">
        <v>24.758454</v>
      </c>
      <c r="E124" s="22">
        <v>5.0724640000000001</v>
      </c>
      <c r="F124" s="22">
        <v>1.086957</v>
      </c>
      <c r="G124" s="22">
        <v>2.536232</v>
      </c>
      <c r="H124" s="22">
        <v>37.560386000000001</v>
      </c>
      <c r="I124" s="22">
        <v>22.946860000000001</v>
      </c>
      <c r="J124" s="22">
        <v>32.487923000000002</v>
      </c>
      <c r="K124" s="22">
        <v>36.714976</v>
      </c>
      <c r="L124" s="22">
        <v>13.768115999999999</v>
      </c>
      <c r="M124" s="22">
        <v>0.12077300000000001</v>
      </c>
      <c r="N124" s="22">
        <v>1.8115939999999999</v>
      </c>
      <c r="O124" s="22">
        <v>1.5700480000000001</v>
      </c>
      <c r="P124" s="22">
        <v>6.0386470000000001</v>
      </c>
    </row>
    <row r="125" spans="1:16" x14ac:dyDescent="0.2">
      <c r="A125" s="20" t="s">
        <v>403</v>
      </c>
      <c r="B125" s="21">
        <v>133</v>
      </c>
      <c r="C125" s="22">
        <v>33.834586000000002</v>
      </c>
      <c r="D125" s="22">
        <v>10.526316</v>
      </c>
      <c r="E125" s="22">
        <v>0.75187999999999999</v>
      </c>
      <c r="F125" s="22">
        <v>0.75187999999999999</v>
      </c>
      <c r="G125" s="22">
        <v>0.75187999999999999</v>
      </c>
      <c r="H125" s="22">
        <v>69.172932000000003</v>
      </c>
      <c r="I125" s="22">
        <v>31.578946999999999</v>
      </c>
      <c r="J125" s="22">
        <v>2.2556389999999999</v>
      </c>
      <c r="K125" s="22">
        <v>4.5112779999999999</v>
      </c>
      <c r="L125" s="22">
        <v>6.0150379999999997</v>
      </c>
      <c r="M125" s="22">
        <v>0.75187999999999999</v>
      </c>
      <c r="N125" s="22">
        <v>2.2556389999999999</v>
      </c>
      <c r="O125" s="22">
        <v>1.5037590000000001</v>
      </c>
      <c r="P125" s="22">
        <v>8.2706769999999992</v>
      </c>
    </row>
    <row r="126" spans="1:16" x14ac:dyDescent="0.2">
      <c r="A126" s="20" t="s">
        <v>404</v>
      </c>
      <c r="B126" s="21">
        <v>120</v>
      </c>
      <c r="C126" s="22">
        <v>40</v>
      </c>
      <c r="D126" s="22">
        <v>15</v>
      </c>
      <c r="E126" s="22">
        <v>2.5</v>
      </c>
      <c r="F126" s="22">
        <v>0.83333299999999999</v>
      </c>
      <c r="G126" s="22">
        <v>2.5</v>
      </c>
      <c r="H126" s="22">
        <v>64.166667000000004</v>
      </c>
      <c r="I126" s="22">
        <v>27.5</v>
      </c>
      <c r="J126" s="22">
        <v>7.5</v>
      </c>
      <c r="K126" s="22">
        <v>5</v>
      </c>
      <c r="L126" s="22">
        <v>10.833333</v>
      </c>
      <c r="M126" s="22">
        <v>0.83333299999999999</v>
      </c>
      <c r="N126" s="22">
        <v>0</v>
      </c>
      <c r="O126" s="22">
        <v>0.83333299999999999</v>
      </c>
      <c r="P126" s="22">
        <v>10</v>
      </c>
    </row>
    <row r="127" spans="1:16" x14ac:dyDescent="0.2">
      <c r="A127" s="20" t="s">
        <v>405</v>
      </c>
      <c r="B127" s="21">
        <v>246</v>
      </c>
      <c r="C127" s="22">
        <v>39.837398</v>
      </c>
      <c r="D127" s="22">
        <v>14.634145999999999</v>
      </c>
      <c r="E127" s="22">
        <v>4.8780489999999999</v>
      </c>
      <c r="F127" s="22">
        <v>0.81300799999999995</v>
      </c>
      <c r="G127" s="22">
        <v>3.252033</v>
      </c>
      <c r="H127" s="22">
        <v>58.536585000000002</v>
      </c>
      <c r="I127" s="22">
        <v>29.268293</v>
      </c>
      <c r="J127" s="22">
        <v>7.3170729999999997</v>
      </c>
      <c r="K127" s="22">
        <v>12.601626</v>
      </c>
      <c r="L127" s="22">
        <v>4.4715449999999999</v>
      </c>
      <c r="M127" s="22">
        <v>0</v>
      </c>
      <c r="N127" s="22">
        <v>1.6260159999999999</v>
      </c>
      <c r="O127" s="22">
        <v>1.2195119999999999</v>
      </c>
      <c r="P127" s="22">
        <v>8.1300810000000006</v>
      </c>
    </row>
    <row r="128" spans="1:16" x14ac:dyDescent="0.2">
      <c r="A128" s="20" t="s">
        <v>398</v>
      </c>
      <c r="B128" s="21">
        <v>468</v>
      </c>
      <c r="C128" s="22">
        <v>61.752136999999998</v>
      </c>
      <c r="D128" s="22">
        <v>29.273503999999999</v>
      </c>
      <c r="E128" s="22">
        <v>8.5470089999999992</v>
      </c>
      <c r="F128" s="22">
        <v>0.64102599999999998</v>
      </c>
      <c r="G128" s="22">
        <v>3.8461539999999999</v>
      </c>
      <c r="H128" s="22">
        <v>36.324786000000003</v>
      </c>
      <c r="I128" s="22">
        <v>24.786325000000001</v>
      </c>
      <c r="J128" s="22">
        <v>20.512820999999999</v>
      </c>
      <c r="K128" s="22">
        <v>34.401708999999997</v>
      </c>
      <c r="L128" s="22">
        <v>10.897436000000001</v>
      </c>
      <c r="M128" s="22">
        <v>0.213675</v>
      </c>
      <c r="N128" s="22">
        <v>2.136752</v>
      </c>
      <c r="O128" s="22">
        <v>1.068376</v>
      </c>
      <c r="P128" s="22">
        <v>7.2649569999999999</v>
      </c>
    </row>
    <row r="129" spans="1:16" x14ac:dyDescent="0.2">
      <c r="A129" s="20" t="s">
        <v>406</v>
      </c>
      <c r="B129" s="21">
        <v>180</v>
      </c>
      <c r="C129" s="22">
        <v>46.666666999999997</v>
      </c>
      <c r="D129" s="22">
        <v>16.111111000000001</v>
      </c>
      <c r="E129" s="22">
        <v>1.6666669999999999</v>
      </c>
      <c r="F129" s="22">
        <v>1.6666669999999999</v>
      </c>
      <c r="G129" s="22">
        <v>3.3333330000000001</v>
      </c>
      <c r="H129" s="22">
        <v>53.333333000000003</v>
      </c>
      <c r="I129" s="22">
        <v>30</v>
      </c>
      <c r="J129" s="22">
        <v>19.444444000000001</v>
      </c>
      <c r="K129" s="22">
        <v>3.3333330000000001</v>
      </c>
      <c r="L129" s="22">
        <v>14.444444000000001</v>
      </c>
      <c r="M129" s="22">
        <v>0.55555600000000005</v>
      </c>
      <c r="N129" s="22">
        <v>1.111111</v>
      </c>
      <c r="O129" s="22">
        <v>0</v>
      </c>
      <c r="P129" s="22">
        <v>3.8888889999999998</v>
      </c>
    </row>
    <row r="130" spans="1:16" x14ac:dyDescent="0.2">
      <c r="A130" s="20" t="s">
        <v>407</v>
      </c>
      <c r="B130" s="21">
        <v>77</v>
      </c>
      <c r="C130" s="22">
        <v>46.753247000000002</v>
      </c>
      <c r="D130" s="22">
        <v>18.181818</v>
      </c>
      <c r="E130" s="22">
        <v>2.5974029999999999</v>
      </c>
      <c r="F130" s="22">
        <v>2.5974029999999999</v>
      </c>
      <c r="G130" s="22">
        <v>2.5974029999999999</v>
      </c>
      <c r="H130" s="22">
        <v>41.558441999999999</v>
      </c>
      <c r="I130" s="22">
        <v>35.064934999999998</v>
      </c>
      <c r="J130" s="22">
        <v>23.376622999999999</v>
      </c>
      <c r="K130" s="22">
        <v>2.5974029999999999</v>
      </c>
      <c r="L130" s="22">
        <v>12.987012999999999</v>
      </c>
      <c r="M130" s="22">
        <v>0</v>
      </c>
      <c r="N130" s="22">
        <v>0</v>
      </c>
      <c r="O130" s="22">
        <v>2.5974029999999999</v>
      </c>
      <c r="P130" s="22">
        <v>7.7922079999999996</v>
      </c>
    </row>
    <row r="131" spans="1:16" x14ac:dyDescent="0.2">
      <c r="A131" s="33" t="s">
        <v>400</v>
      </c>
      <c r="B131" s="34">
        <v>296</v>
      </c>
      <c r="C131" s="35">
        <v>39.189188999999999</v>
      </c>
      <c r="D131" s="35">
        <v>9.7972970000000004</v>
      </c>
      <c r="E131" s="35">
        <v>2.364865</v>
      </c>
      <c r="F131" s="35">
        <v>0.67567600000000005</v>
      </c>
      <c r="G131" s="35">
        <v>1.351351</v>
      </c>
      <c r="H131" s="35">
        <v>54.729730000000004</v>
      </c>
      <c r="I131" s="35">
        <v>28.040541000000001</v>
      </c>
      <c r="J131" s="35">
        <v>14.864865</v>
      </c>
      <c r="K131" s="35">
        <v>3.7162160000000002</v>
      </c>
      <c r="L131" s="35">
        <v>12.837838</v>
      </c>
      <c r="M131" s="35">
        <v>0</v>
      </c>
      <c r="N131" s="35">
        <v>1.6891890000000001</v>
      </c>
      <c r="O131" s="35">
        <v>1.6891890000000001</v>
      </c>
      <c r="P131" s="35">
        <v>10.135135</v>
      </c>
    </row>
  </sheetData>
  <phoneticPr fontId="2"/>
  <pageMargins left="0.75" right="0.75" top="1" bottom="1" header="0.5" footer="0.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2AE26-BA31-4960-8E64-7719243AF7A4}">
  <dimension ref="A1:H131"/>
  <sheetViews>
    <sheetView workbookViewId="0">
      <selection activeCell="A7" sqref="A7"/>
    </sheetView>
  </sheetViews>
  <sheetFormatPr defaultColWidth="9" defaultRowHeight="12.6" x14ac:dyDescent="0.2"/>
  <cols>
    <col min="1" max="1" width="43" style="12" bestFit="1" customWidth="1"/>
    <col min="2" max="256" width="7.6640625" style="12" customWidth="1"/>
    <col min="257" max="16384" width="9" style="12"/>
  </cols>
  <sheetData>
    <row r="1" spans="1:8" x14ac:dyDescent="0.2">
      <c r="A1" s="11" t="s">
        <v>3</v>
      </c>
      <c r="B1" s="7"/>
    </row>
    <row r="2" spans="1:8" x14ac:dyDescent="0.2">
      <c r="A2" s="15" t="str">
        <f xml:space="preserve"> HYPERLINK("#'目次'!B53","[47]")</f>
        <v>[47]</v>
      </c>
      <c r="B2" s="23" t="s">
        <v>334</v>
      </c>
    </row>
    <row r="3" spans="1:8" x14ac:dyDescent="0.2">
      <c r="A3" s="7" t="s">
        <v>3</v>
      </c>
      <c r="B3" s="8" t="s">
        <v>82</v>
      </c>
    </row>
    <row r="4" spans="1:8" x14ac:dyDescent="0.2">
      <c r="A4" s="7" t="s">
        <v>3</v>
      </c>
      <c r="B4" s="8" t="s">
        <v>81</v>
      </c>
    </row>
    <row r="5" spans="1:8" x14ac:dyDescent="0.2">
      <c r="A5" s="7" t="s">
        <v>3</v>
      </c>
      <c r="B5" s="8" t="s">
        <v>80</v>
      </c>
    </row>
    <row r="6" spans="1:8" s="18" customFormat="1" ht="37.799999999999997" x14ac:dyDescent="0.2">
      <c r="A6" s="16" t="s">
        <v>3</v>
      </c>
      <c r="B6" s="17" t="s">
        <v>335</v>
      </c>
      <c r="C6" s="17" t="s">
        <v>561</v>
      </c>
      <c r="D6" s="17" t="s">
        <v>562</v>
      </c>
      <c r="E6" s="17" t="s">
        <v>563</v>
      </c>
      <c r="F6" s="17" t="s">
        <v>564</v>
      </c>
      <c r="G6" s="17" t="s">
        <v>565</v>
      </c>
      <c r="H6" s="17" t="s">
        <v>366</v>
      </c>
    </row>
    <row r="7" spans="1:8" x14ac:dyDescent="0.2">
      <c r="A7" s="19" t="s">
        <v>338</v>
      </c>
      <c r="B7" s="10">
        <v>1274</v>
      </c>
      <c r="C7" s="13">
        <v>62.087912000000003</v>
      </c>
      <c r="D7" s="13">
        <v>25.902668999999999</v>
      </c>
      <c r="E7" s="13">
        <v>7.6923079999999997</v>
      </c>
      <c r="F7" s="13">
        <v>3.4536889999999998</v>
      </c>
      <c r="G7" s="13">
        <v>0.23547899999999999</v>
      </c>
      <c r="H7" s="13">
        <v>0.62794300000000003</v>
      </c>
    </row>
    <row r="8" spans="1:8" x14ac:dyDescent="0.2">
      <c r="A8" s="9" t="s">
        <v>339</v>
      </c>
      <c r="B8" s="9"/>
      <c r="C8" s="9"/>
      <c r="D8" s="9"/>
      <c r="E8" s="9"/>
      <c r="F8" s="9"/>
      <c r="G8" s="9"/>
      <c r="H8" s="9"/>
    </row>
    <row r="9" spans="1:8" x14ac:dyDescent="0.2">
      <c r="A9" s="20" t="s">
        <v>340</v>
      </c>
      <c r="B9" s="21">
        <v>772</v>
      </c>
      <c r="C9" s="22">
        <v>61.787565000000001</v>
      </c>
      <c r="D9" s="22">
        <v>25.259067000000002</v>
      </c>
      <c r="E9" s="22">
        <v>8.5492229999999996</v>
      </c>
      <c r="F9" s="22">
        <v>3.3678759999999999</v>
      </c>
      <c r="G9" s="22">
        <v>0.25906699999999999</v>
      </c>
      <c r="H9" s="22">
        <v>0.77720199999999995</v>
      </c>
    </row>
    <row r="10" spans="1:8" x14ac:dyDescent="0.2">
      <c r="A10" s="20" t="s">
        <v>341</v>
      </c>
      <c r="B10" s="21">
        <v>502</v>
      </c>
      <c r="C10" s="22">
        <v>62.549801000000002</v>
      </c>
      <c r="D10" s="22">
        <v>26.892430000000001</v>
      </c>
      <c r="E10" s="22">
        <v>6.3745019999999997</v>
      </c>
      <c r="F10" s="22">
        <v>3.5856569999999999</v>
      </c>
      <c r="G10" s="22">
        <v>0.19920299999999999</v>
      </c>
      <c r="H10" s="22">
        <v>0.39840599999999998</v>
      </c>
    </row>
    <row r="11" spans="1:8" x14ac:dyDescent="0.2">
      <c r="A11" s="9" t="s">
        <v>342</v>
      </c>
      <c r="B11" s="9"/>
      <c r="C11" s="9"/>
      <c r="D11" s="9"/>
      <c r="E11" s="9"/>
      <c r="F11" s="9"/>
      <c r="G11" s="9"/>
      <c r="H11" s="9"/>
    </row>
    <row r="12" spans="1:8" x14ac:dyDescent="0.2">
      <c r="A12" s="20" t="s">
        <v>343</v>
      </c>
      <c r="B12" s="21">
        <v>410</v>
      </c>
      <c r="C12" s="22">
        <v>68.292682999999997</v>
      </c>
      <c r="D12" s="22">
        <v>20.731707</v>
      </c>
      <c r="E12" s="22">
        <v>7.8048780000000004</v>
      </c>
      <c r="F12" s="22">
        <v>2.6829269999999998</v>
      </c>
      <c r="G12" s="22">
        <v>0.24390200000000001</v>
      </c>
      <c r="H12" s="22">
        <v>0.24390200000000001</v>
      </c>
    </row>
    <row r="13" spans="1:8" x14ac:dyDescent="0.2">
      <c r="A13" s="20" t="s">
        <v>344</v>
      </c>
      <c r="B13" s="21">
        <v>426</v>
      </c>
      <c r="C13" s="22">
        <v>60.563380000000002</v>
      </c>
      <c r="D13" s="22">
        <v>27.464789</v>
      </c>
      <c r="E13" s="22">
        <v>7.5117370000000001</v>
      </c>
      <c r="F13" s="22">
        <v>3.5211269999999999</v>
      </c>
      <c r="G13" s="22">
        <v>0.23474200000000001</v>
      </c>
      <c r="H13" s="22">
        <v>0.70422499999999999</v>
      </c>
    </row>
    <row r="14" spans="1:8" x14ac:dyDescent="0.2">
      <c r="A14" s="20" t="s">
        <v>345</v>
      </c>
      <c r="B14" s="21">
        <v>270</v>
      </c>
      <c r="C14" s="22">
        <v>60.740741</v>
      </c>
      <c r="D14" s="22">
        <v>26.666667</v>
      </c>
      <c r="E14" s="22">
        <v>7.7777779999999996</v>
      </c>
      <c r="F14" s="22">
        <v>3.7037040000000001</v>
      </c>
      <c r="G14" s="22">
        <v>0</v>
      </c>
      <c r="H14" s="22">
        <v>1.111111</v>
      </c>
    </row>
    <row r="15" spans="1:8" x14ac:dyDescent="0.2">
      <c r="A15" s="20" t="s">
        <v>346</v>
      </c>
      <c r="B15" s="21">
        <v>132</v>
      </c>
      <c r="C15" s="22">
        <v>56.060606</v>
      </c>
      <c r="D15" s="22">
        <v>28.787879</v>
      </c>
      <c r="E15" s="22">
        <v>8.3333329999999997</v>
      </c>
      <c r="F15" s="22">
        <v>5.3030299999999997</v>
      </c>
      <c r="G15" s="22">
        <v>0.75757600000000003</v>
      </c>
      <c r="H15" s="22">
        <v>0.75757600000000003</v>
      </c>
    </row>
    <row r="16" spans="1:8" x14ac:dyDescent="0.2">
      <c r="A16" s="20" t="s">
        <v>347</v>
      </c>
      <c r="B16" s="21">
        <v>32</v>
      </c>
      <c r="C16" s="22">
        <v>43.75</v>
      </c>
      <c r="D16" s="22">
        <v>46.875</v>
      </c>
      <c r="E16" s="22">
        <v>6.25</v>
      </c>
      <c r="F16" s="22">
        <v>3.125</v>
      </c>
      <c r="G16" s="22">
        <v>0</v>
      </c>
      <c r="H16" s="22">
        <v>0</v>
      </c>
    </row>
    <row r="17" spans="1:8" x14ac:dyDescent="0.2">
      <c r="A17" s="20" t="s">
        <v>348</v>
      </c>
      <c r="B17" s="21">
        <v>4</v>
      </c>
      <c r="C17" s="22">
        <v>25</v>
      </c>
      <c r="D17" s="22">
        <v>75</v>
      </c>
      <c r="E17" s="22">
        <v>0</v>
      </c>
      <c r="F17" s="22">
        <v>0</v>
      </c>
      <c r="G17" s="22">
        <v>0</v>
      </c>
      <c r="H17" s="22">
        <v>0</v>
      </c>
    </row>
    <row r="18" spans="1:8" x14ac:dyDescent="0.2">
      <c r="A18" s="20" t="s">
        <v>349</v>
      </c>
      <c r="B18" s="21">
        <v>0</v>
      </c>
      <c r="C18" s="22">
        <v>0</v>
      </c>
      <c r="D18" s="22">
        <v>0</v>
      </c>
      <c r="E18" s="22">
        <v>0</v>
      </c>
      <c r="F18" s="22">
        <v>0</v>
      </c>
      <c r="G18" s="22">
        <v>0</v>
      </c>
      <c r="H18" s="22">
        <v>0</v>
      </c>
    </row>
    <row r="19" spans="1:8" x14ac:dyDescent="0.2">
      <c r="A19" s="20" t="s">
        <v>350</v>
      </c>
      <c r="B19" s="21">
        <v>836</v>
      </c>
      <c r="C19" s="22">
        <v>64.354067000000001</v>
      </c>
      <c r="D19" s="22">
        <v>24.162679000000001</v>
      </c>
      <c r="E19" s="22">
        <v>7.6555020000000003</v>
      </c>
      <c r="F19" s="22">
        <v>3.1100479999999999</v>
      </c>
      <c r="G19" s="22">
        <v>0.239234</v>
      </c>
      <c r="H19" s="22">
        <v>0.47846899999999998</v>
      </c>
    </row>
    <row r="20" spans="1:8" x14ac:dyDescent="0.2">
      <c r="A20" s="20" t="s">
        <v>351</v>
      </c>
      <c r="B20" s="21">
        <v>402</v>
      </c>
      <c r="C20" s="22">
        <v>59.203980000000001</v>
      </c>
      <c r="D20" s="22">
        <v>27.363184</v>
      </c>
      <c r="E20" s="22">
        <v>7.9601990000000002</v>
      </c>
      <c r="F20" s="22">
        <v>4.2288560000000004</v>
      </c>
      <c r="G20" s="22">
        <v>0.248756</v>
      </c>
      <c r="H20" s="22">
        <v>0.99502500000000005</v>
      </c>
    </row>
    <row r="21" spans="1:8" x14ac:dyDescent="0.2">
      <c r="A21" s="20" t="s">
        <v>352</v>
      </c>
      <c r="B21" s="21">
        <v>36</v>
      </c>
      <c r="C21" s="22">
        <v>41.666666999999997</v>
      </c>
      <c r="D21" s="22">
        <v>50</v>
      </c>
      <c r="E21" s="22">
        <v>5.5555560000000002</v>
      </c>
      <c r="F21" s="22">
        <v>2.7777780000000001</v>
      </c>
      <c r="G21" s="22">
        <v>0</v>
      </c>
      <c r="H21" s="22">
        <v>0</v>
      </c>
    </row>
    <row r="22" spans="1:8" x14ac:dyDescent="0.2">
      <c r="A22" s="20" t="s">
        <v>353</v>
      </c>
      <c r="B22" s="21">
        <v>438</v>
      </c>
      <c r="C22" s="22">
        <v>57.762557000000001</v>
      </c>
      <c r="D22" s="22">
        <v>29.223744</v>
      </c>
      <c r="E22" s="22">
        <v>7.7625570000000002</v>
      </c>
      <c r="F22" s="22">
        <v>4.1095889999999997</v>
      </c>
      <c r="G22" s="22">
        <v>0.22831099999999999</v>
      </c>
      <c r="H22" s="22">
        <v>0.913242</v>
      </c>
    </row>
    <row r="23" spans="1:8" x14ac:dyDescent="0.2">
      <c r="A23" s="9" t="s">
        <v>354</v>
      </c>
      <c r="B23" s="10">
        <v>227</v>
      </c>
      <c r="C23" s="13">
        <v>67.400880999999998</v>
      </c>
      <c r="D23" s="13">
        <v>20.704846</v>
      </c>
      <c r="E23" s="13">
        <v>9.2511010000000002</v>
      </c>
      <c r="F23" s="13">
        <v>2.2026430000000001</v>
      </c>
      <c r="G23" s="13">
        <v>0.440529</v>
      </c>
      <c r="H23" s="13">
        <v>0</v>
      </c>
    </row>
    <row r="24" spans="1:8" x14ac:dyDescent="0.2">
      <c r="A24" s="20" t="s">
        <v>344</v>
      </c>
      <c r="B24" s="21">
        <v>260</v>
      </c>
      <c r="C24" s="22">
        <v>62.307692000000003</v>
      </c>
      <c r="D24" s="22">
        <v>25</v>
      </c>
      <c r="E24" s="22">
        <v>8.4615379999999991</v>
      </c>
      <c r="F24" s="22">
        <v>3.461538</v>
      </c>
      <c r="G24" s="22">
        <v>0</v>
      </c>
      <c r="H24" s="22">
        <v>0.769231</v>
      </c>
    </row>
    <row r="25" spans="1:8" x14ac:dyDescent="0.2">
      <c r="A25" s="20" t="s">
        <v>345</v>
      </c>
      <c r="B25" s="21">
        <v>171</v>
      </c>
      <c r="C25" s="22">
        <v>56.725146000000002</v>
      </c>
      <c r="D25" s="22">
        <v>30.409357</v>
      </c>
      <c r="E25" s="22">
        <v>7.6023389999999997</v>
      </c>
      <c r="F25" s="22">
        <v>3.508772</v>
      </c>
      <c r="G25" s="22">
        <v>0</v>
      </c>
      <c r="H25" s="22">
        <v>1.754386</v>
      </c>
    </row>
    <row r="26" spans="1:8" x14ac:dyDescent="0.2">
      <c r="A26" s="20" t="s">
        <v>346</v>
      </c>
      <c r="B26" s="21">
        <v>85</v>
      </c>
      <c r="C26" s="22">
        <v>60</v>
      </c>
      <c r="D26" s="22">
        <v>21.176470999999999</v>
      </c>
      <c r="E26" s="22">
        <v>9.4117650000000008</v>
      </c>
      <c r="F26" s="22">
        <v>7.0588240000000004</v>
      </c>
      <c r="G26" s="22">
        <v>1.176471</v>
      </c>
      <c r="H26" s="22">
        <v>1.176471</v>
      </c>
    </row>
    <row r="27" spans="1:8" x14ac:dyDescent="0.2">
      <c r="A27" s="20" t="s">
        <v>347</v>
      </c>
      <c r="B27" s="21">
        <v>25</v>
      </c>
      <c r="C27" s="22">
        <v>52</v>
      </c>
      <c r="D27" s="22">
        <v>40</v>
      </c>
      <c r="E27" s="22">
        <v>8</v>
      </c>
      <c r="F27" s="22">
        <v>0</v>
      </c>
      <c r="G27" s="22">
        <v>0</v>
      </c>
      <c r="H27" s="22">
        <v>0</v>
      </c>
    </row>
    <row r="28" spans="1:8" x14ac:dyDescent="0.2">
      <c r="A28" s="20" t="s">
        <v>348</v>
      </c>
      <c r="B28" s="21">
        <v>4</v>
      </c>
      <c r="C28" s="22">
        <v>25</v>
      </c>
      <c r="D28" s="22">
        <v>75</v>
      </c>
      <c r="E28" s="22">
        <v>0</v>
      </c>
      <c r="F28" s="22">
        <v>0</v>
      </c>
      <c r="G28" s="22">
        <v>0</v>
      </c>
      <c r="H28" s="22">
        <v>0</v>
      </c>
    </row>
    <row r="29" spans="1:8" x14ac:dyDescent="0.2">
      <c r="A29" s="20" t="s">
        <v>349</v>
      </c>
      <c r="B29" s="21">
        <v>0</v>
      </c>
      <c r="C29" s="22">
        <v>0</v>
      </c>
      <c r="D29" s="22">
        <v>0</v>
      </c>
      <c r="E29" s="22">
        <v>0</v>
      </c>
      <c r="F29" s="22">
        <v>0</v>
      </c>
      <c r="G29" s="22">
        <v>0</v>
      </c>
      <c r="H29" s="22">
        <v>0</v>
      </c>
    </row>
    <row r="30" spans="1:8" x14ac:dyDescent="0.2">
      <c r="A30" s="20" t="s">
        <v>350</v>
      </c>
      <c r="B30" s="21">
        <v>487</v>
      </c>
      <c r="C30" s="22">
        <v>64.681725</v>
      </c>
      <c r="D30" s="22">
        <v>22.997947</v>
      </c>
      <c r="E30" s="22">
        <v>8.8295689999999993</v>
      </c>
      <c r="F30" s="22">
        <v>2.874743</v>
      </c>
      <c r="G30" s="22">
        <v>0.20533899999999999</v>
      </c>
      <c r="H30" s="22">
        <v>0.41067799999999999</v>
      </c>
    </row>
    <row r="31" spans="1:8" x14ac:dyDescent="0.2">
      <c r="A31" s="20" t="s">
        <v>351</v>
      </c>
      <c r="B31" s="21">
        <v>256</v>
      </c>
      <c r="C31" s="22">
        <v>57.8125</v>
      </c>
      <c r="D31" s="22">
        <v>27.34375</v>
      </c>
      <c r="E31" s="22">
        <v>8.203125</v>
      </c>
      <c r="F31" s="22">
        <v>4.6875</v>
      </c>
      <c r="G31" s="22">
        <v>0.390625</v>
      </c>
      <c r="H31" s="22">
        <v>1.5625</v>
      </c>
    </row>
    <row r="32" spans="1:8" x14ac:dyDescent="0.2">
      <c r="A32" s="20" t="s">
        <v>352</v>
      </c>
      <c r="B32" s="21">
        <v>29</v>
      </c>
      <c r="C32" s="22">
        <v>48.275861999999996</v>
      </c>
      <c r="D32" s="22">
        <v>44.827585999999997</v>
      </c>
      <c r="E32" s="22">
        <v>6.8965519999999998</v>
      </c>
      <c r="F32" s="22">
        <v>0</v>
      </c>
      <c r="G32" s="22">
        <v>0</v>
      </c>
      <c r="H32" s="22">
        <v>0</v>
      </c>
    </row>
    <row r="33" spans="1:8" x14ac:dyDescent="0.2">
      <c r="A33" s="20" t="s">
        <v>353</v>
      </c>
      <c r="B33" s="21">
        <v>285</v>
      </c>
      <c r="C33" s="22">
        <v>56.842104999999997</v>
      </c>
      <c r="D33" s="22">
        <v>29.122807000000002</v>
      </c>
      <c r="E33" s="22">
        <v>8.0701750000000008</v>
      </c>
      <c r="F33" s="22">
        <v>4.2105259999999998</v>
      </c>
      <c r="G33" s="22">
        <v>0.35087699999999999</v>
      </c>
      <c r="H33" s="22">
        <v>1.4035089999999999</v>
      </c>
    </row>
    <row r="34" spans="1:8" x14ac:dyDescent="0.2">
      <c r="A34" s="9" t="s">
        <v>355</v>
      </c>
      <c r="B34" s="10">
        <v>183</v>
      </c>
      <c r="C34" s="13">
        <v>69.398906999999994</v>
      </c>
      <c r="D34" s="13">
        <v>20.765027</v>
      </c>
      <c r="E34" s="13">
        <v>6.010929</v>
      </c>
      <c r="F34" s="13">
        <v>3.278689</v>
      </c>
      <c r="G34" s="13">
        <v>0</v>
      </c>
      <c r="H34" s="13">
        <v>0.54644800000000004</v>
      </c>
    </row>
    <row r="35" spans="1:8" x14ac:dyDescent="0.2">
      <c r="A35" s="20" t="s">
        <v>344</v>
      </c>
      <c r="B35" s="21">
        <v>166</v>
      </c>
      <c r="C35" s="22">
        <v>57.831325</v>
      </c>
      <c r="D35" s="22">
        <v>31.325301</v>
      </c>
      <c r="E35" s="22">
        <v>6.0240960000000001</v>
      </c>
      <c r="F35" s="22">
        <v>3.6144579999999999</v>
      </c>
      <c r="G35" s="22">
        <v>0.60241</v>
      </c>
      <c r="H35" s="22">
        <v>0.60241</v>
      </c>
    </row>
    <row r="36" spans="1:8" x14ac:dyDescent="0.2">
      <c r="A36" s="20" t="s">
        <v>345</v>
      </c>
      <c r="B36" s="21">
        <v>99</v>
      </c>
      <c r="C36" s="22">
        <v>67.676767999999996</v>
      </c>
      <c r="D36" s="22">
        <v>20.202020000000001</v>
      </c>
      <c r="E36" s="22">
        <v>8.0808079999999993</v>
      </c>
      <c r="F36" s="22">
        <v>4.0404039999999997</v>
      </c>
      <c r="G36" s="22">
        <v>0</v>
      </c>
      <c r="H36" s="22">
        <v>0</v>
      </c>
    </row>
    <row r="37" spans="1:8" x14ac:dyDescent="0.2">
      <c r="A37" s="20" t="s">
        <v>346</v>
      </c>
      <c r="B37" s="21">
        <v>47</v>
      </c>
      <c r="C37" s="22">
        <v>48.936169999999997</v>
      </c>
      <c r="D37" s="22">
        <v>42.553190999999998</v>
      </c>
      <c r="E37" s="22">
        <v>6.3829789999999997</v>
      </c>
      <c r="F37" s="22">
        <v>2.1276600000000001</v>
      </c>
      <c r="G37" s="22">
        <v>0</v>
      </c>
      <c r="H37" s="22">
        <v>0</v>
      </c>
    </row>
    <row r="38" spans="1:8" x14ac:dyDescent="0.2">
      <c r="A38" s="20" t="s">
        <v>347</v>
      </c>
      <c r="B38" s="21">
        <v>7</v>
      </c>
      <c r="C38" s="22">
        <v>14.285714</v>
      </c>
      <c r="D38" s="22">
        <v>71.428571000000005</v>
      </c>
      <c r="E38" s="22">
        <v>0</v>
      </c>
      <c r="F38" s="22">
        <v>14.285714</v>
      </c>
      <c r="G38" s="22">
        <v>0</v>
      </c>
      <c r="H38" s="22">
        <v>0</v>
      </c>
    </row>
    <row r="39" spans="1:8" x14ac:dyDescent="0.2">
      <c r="A39" s="20" t="s">
        <v>348</v>
      </c>
      <c r="B39" s="21">
        <v>0</v>
      </c>
      <c r="C39" s="22">
        <v>0</v>
      </c>
      <c r="D39" s="22">
        <v>0</v>
      </c>
      <c r="E39" s="22">
        <v>0</v>
      </c>
      <c r="F39" s="22">
        <v>0</v>
      </c>
      <c r="G39" s="22">
        <v>0</v>
      </c>
      <c r="H39" s="22">
        <v>0</v>
      </c>
    </row>
    <row r="40" spans="1:8" x14ac:dyDescent="0.2">
      <c r="A40" s="20" t="s">
        <v>349</v>
      </c>
      <c r="B40" s="21">
        <v>0</v>
      </c>
      <c r="C40" s="22">
        <v>0</v>
      </c>
      <c r="D40" s="22">
        <v>0</v>
      </c>
      <c r="E40" s="22">
        <v>0</v>
      </c>
      <c r="F40" s="22">
        <v>0</v>
      </c>
      <c r="G40" s="22">
        <v>0</v>
      </c>
      <c r="H40" s="22">
        <v>0</v>
      </c>
    </row>
    <row r="41" spans="1:8" x14ac:dyDescent="0.2">
      <c r="A41" s="20" t="s">
        <v>350</v>
      </c>
      <c r="B41" s="21">
        <v>349</v>
      </c>
      <c r="C41" s="22">
        <v>63.896847999999999</v>
      </c>
      <c r="D41" s="22">
        <v>25.787966000000001</v>
      </c>
      <c r="E41" s="22">
        <v>6.0171919999999997</v>
      </c>
      <c r="F41" s="22">
        <v>3.4383949999999999</v>
      </c>
      <c r="G41" s="22">
        <v>0.28653299999999998</v>
      </c>
      <c r="H41" s="22">
        <v>0.57306599999999996</v>
      </c>
    </row>
    <row r="42" spans="1:8" x14ac:dyDescent="0.2">
      <c r="A42" s="20" t="s">
        <v>351</v>
      </c>
      <c r="B42" s="21">
        <v>146</v>
      </c>
      <c r="C42" s="22">
        <v>61.643836</v>
      </c>
      <c r="D42" s="22">
        <v>27.397259999999999</v>
      </c>
      <c r="E42" s="22">
        <v>7.5342469999999997</v>
      </c>
      <c r="F42" s="22">
        <v>3.424658</v>
      </c>
      <c r="G42" s="22">
        <v>0</v>
      </c>
      <c r="H42" s="22">
        <v>0</v>
      </c>
    </row>
    <row r="43" spans="1:8" x14ac:dyDescent="0.2">
      <c r="A43" s="20" t="s">
        <v>352</v>
      </c>
      <c r="B43" s="21">
        <v>7</v>
      </c>
      <c r="C43" s="22">
        <v>14.285714</v>
      </c>
      <c r="D43" s="22">
        <v>71.428571000000005</v>
      </c>
      <c r="E43" s="22">
        <v>0</v>
      </c>
      <c r="F43" s="22">
        <v>14.285714</v>
      </c>
      <c r="G43" s="22">
        <v>0</v>
      </c>
      <c r="H43" s="22">
        <v>0</v>
      </c>
    </row>
    <row r="44" spans="1:8" x14ac:dyDescent="0.2">
      <c r="A44" s="20" t="s">
        <v>353</v>
      </c>
      <c r="B44" s="21">
        <v>153</v>
      </c>
      <c r="C44" s="22">
        <v>59.477124000000003</v>
      </c>
      <c r="D44" s="22">
        <v>29.411764999999999</v>
      </c>
      <c r="E44" s="22">
        <v>7.1895420000000003</v>
      </c>
      <c r="F44" s="22">
        <v>3.9215689999999999</v>
      </c>
      <c r="G44" s="22">
        <v>0</v>
      </c>
      <c r="H44" s="22">
        <v>0</v>
      </c>
    </row>
    <row r="45" spans="1:8" x14ac:dyDescent="0.2">
      <c r="A45" s="9" t="s">
        <v>356</v>
      </c>
      <c r="B45" s="9"/>
      <c r="C45" s="9"/>
      <c r="D45" s="9"/>
      <c r="E45" s="9"/>
      <c r="F45" s="9"/>
      <c r="G45" s="9"/>
      <c r="H45" s="9"/>
    </row>
    <row r="46" spans="1:8" x14ac:dyDescent="0.2">
      <c r="A46" s="20" t="s">
        <v>357</v>
      </c>
      <c r="B46" s="21">
        <v>49</v>
      </c>
      <c r="C46" s="22">
        <v>55.102041</v>
      </c>
      <c r="D46" s="22">
        <v>24.489795999999998</v>
      </c>
      <c r="E46" s="22">
        <v>16.326530999999999</v>
      </c>
      <c r="F46" s="22">
        <v>0</v>
      </c>
      <c r="G46" s="22">
        <v>2.040816</v>
      </c>
      <c r="H46" s="22">
        <v>2.040816</v>
      </c>
    </row>
    <row r="47" spans="1:8" x14ac:dyDescent="0.2">
      <c r="A47" s="20" t="s">
        <v>328</v>
      </c>
      <c r="B47" s="21">
        <v>969</v>
      </c>
      <c r="C47" s="22">
        <v>62.745097999999999</v>
      </c>
      <c r="D47" s="22">
        <v>26.006191999999999</v>
      </c>
      <c r="E47" s="22">
        <v>6.7079459999999997</v>
      </c>
      <c r="F47" s="22">
        <v>3.9215689999999999</v>
      </c>
      <c r="G47" s="22">
        <v>0.103199</v>
      </c>
      <c r="H47" s="22">
        <v>0.51599600000000001</v>
      </c>
    </row>
    <row r="48" spans="1:8" x14ac:dyDescent="0.2">
      <c r="A48" s="20" t="s">
        <v>329</v>
      </c>
      <c r="B48" s="21">
        <v>74</v>
      </c>
      <c r="C48" s="22">
        <v>67.567567999999994</v>
      </c>
      <c r="D48" s="22">
        <v>20.27027</v>
      </c>
      <c r="E48" s="22">
        <v>8.1081079999999996</v>
      </c>
      <c r="F48" s="22">
        <v>4.0540539999999998</v>
      </c>
      <c r="G48" s="22">
        <v>0</v>
      </c>
      <c r="H48" s="22">
        <v>0</v>
      </c>
    </row>
    <row r="49" spans="1:8" x14ac:dyDescent="0.2">
      <c r="A49" s="20" t="s">
        <v>330</v>
      </c>
      <c r="B49" s="21">
        <v>157</v>
      </c>
      <c r="C49" s="22">
        <v>56.050955000000002</v>
      </c>
      <c r="D49" s="22">
        <v>29.936305999999998</v>
      </c>
      <c r="E49" s="22">
        <v>10.191083000000001</v>
      </c>
      <c r="F49" s="22">
        <v>1.910828</v>
      </c>
      <c r="G49" s="22">
        <v>0.63694300000000004</v>
      </c>
      <c r="H49" s="22">
        <v>1.2738849999999999</v>
      </c>
    </row>
    <row r="50" spans="1:8" x14ac:dyDescent="0.2">
      <c r="A50" s="20" t="s">
        <v>358</v>
      </c>
      <c r="B50" s="21">
        <v>25</v>
      </c>
      <c r="C50" s="22">
        <v>72</v>
      </c>
      <c r="D50" s="22">
        <v>16</v>
      </c>
      <c r="E50" s="22">
        <v>12</v>
      </c>
      <c r="F50" s="22">
        <v>0</v>
      </c>
      <c r="G50" s="22">
        <v>0</v>
      </c>
      <c r="H50" s="22">
        <v>0</v>
      </c>
    </row>
    <row r="51" spans="1:8" x14ac:dyDescent="0.2">
      <c r="A51" s="9" t="s">
        <v>359</v>
      </c>
      <c r="B51" s="10">
        <v>33</v>
      </c>
      <c r="C51" s="13">
        <v>54.545454999999997</v>
      </c>
      <c r="D51" s="13">
        <v>27.272727</v>
      </c>
      <c r="E51" s="13">
        <v>15.151515</v>
      </c>
      <c r="F51" s="13">
        <v>0</v>
      </c>
      <c r="G51" s="13">
        <v>0</v>
      </c>
      <c r="H51" s="13">
        <v>3.030303</v>
      </c>
    </row>
    <row r="52" spans="1:8" x14ac:dyDescent="0.2">
      <c r="A52" s="20" t="s">
        <v>331</v>
      </c>
      <c r="B52" s="21">
        <v>638</v>
      </c>
      <c r="C52" s="22">
        <v>62.225704999999998</v>
      </c>
      <c r="D52" s="22">
        <v>25.705328999999999</v>
      </c>
      <c r="E52" s="22">
        <v>7.9937300000000002</v>
      </c>
      <c r="F52" s="22">
        <v>3.4482759999999999</v>
      </c>
      <c r="G52" s="22">
        <v>0.15673999999999999</v>
      </c>
      <c r="H52" s="22">
        <v>0.470219</v>
      </c>
    </row>
    <row r="53" spans="1:8" x14ac:dyDescent="0.2">
      <c r="A53" s="20" t="s">
        <v>332</v>
      </c>
      <c r="B53" s="21">
        <v>32</v>
      </c>
      <c r="C53" s="22">
        <v>62.5</v>
      </c>
      <c r="D53" s="22">
        <v>18.75</v>
      </c>
      <c r="E53" s="22">
        <v>9.375</v>
      </c>
      <c r="F53" s="22">
        <v>9.375</v>
      </c>
      <c r="G53" s="22">
        <v>0</v>
      </c>
      <c r="H53" s="22">
        <v>0</v>
      </c>
    </row>
    <row r="54" spans="1:8" x14ac:dyDescent="0.2">
      <c r="A54" s="20" t="s">
        <v>333</v>
      </c>
      <c r="B54" s="21">
        <v>52</v>
      </c>
      <c r="C54" s="22">
        <v>59.615385000000003</v>
      </c>
      <c r="D54" s="22">
        <v>23.076923000000001</v>
      </c>
      <c r="E54" s="22">
        <v>9.6153849999999998</v>
      </c>
      <c r="F54" s="22">
        <v>1.9230769999999999</v>
      </c>
      <c r="G54" s="22">
        <v>1.9230769999999999</v>
      </c>
      <c r="H54" s="22">
        <v>3.8461539999999999</v>
      </c>
    </row>
    <row r="55" spans="1:8" x14ac:dyDescent="0.2">
      <c r="A55" s="20" t="s">
        <v>358</v>
      </c>
      <c r="B55" s="21">
        <v>17</v>
      </c>
      <c r="C55" s="22">
        <v>64.705882000000003</v>
      </c>
      <c r="D55" s="22">
        <v>23.529412000000001</v>
      </c>
      <c r="E55" s="22">
        <v>11.764706</v>
      </c>
      <c r="F55" s="22">
        <v>0</v>
      </c>
      <c r="G55" s="22">
        <v>0</v>
      </c>
      <c r="H55" s="22">
        <v>0</v>
      </c>
    </row>
    <row r="56" spans="1:8" x14ac:dyDescent="0.2">
      <c r="A56" s="9" t="s">
        <v>360</v>
      </c>
      <c r="B56" s="10">
        <v>16</v>
      </c>
      <c r="C56" s="13">
        <v>56.25</v>
      </c>
      <c r="D56" s="13">
        <v>18.75</v>
      </c>
      <c r="E56" s="13">
        <v>18.75</v>
      </c>
      <c r="F56" s="13">
        <v>0</v>
      </c>
      <c r="G56" s="13">
        <v>6.25</v>
      </c>
      <c r="H56" s="13">
        <v>0</v>
      </c>
    </row>
    <row r="57" spans="1:8" x14ac:dyDescent="0.2">
      <c r="A57" s="20" t="s">
        <v>331</v>
      </c>
      <c r="B57" s="21">
        <v>331</v>
      </c>
      <c r="C57" s="22">
        <v>63.746223999999998</v>
      </c>
      <c r="D57" s="22">
        <v>26.586103000000001</v>
      </c>
      <c r="E57" s="22">
        <v>4.2296069999999997</v>
      </c>
      <c r="F57" s="22">
        <v>4.8338369999999999</v>
      </c>
      <c r="G57" s="22">
        <v>0</v>
      </c>
      <c r="H57" s="22">
        <v>0.60423000000000004</v>
      </c>
    </row>
    <row r="58" spans="1:8" x14ac:dyDescent="0.2">
      <c r="A58" s="20" t="s">
        <v>332</v>
      </c>
      <c r="B58" s="21">
        <v>42</v>
      </c>
      <c r="C58" s="22">
        <v>71.428571000000005</v>
      </c>
      <c r="D58" s="22">
        <v>21.428571000000002</v>
      </c>
      <c r="E58" s="22">
        <v>7.1428570000000002</v>
      </c>
      <c r="F58" s="22">
        <v>0</v>
      </c>
      <c r="G58" s="22">
        <v>0</v>
      </c>
      <c r="H58" s="22">
        <v>0</v>
      </c>
    </row>
    <row r="59" spans="1:8" x14ac:dyDescent="0.2">
      <c r="A59" s="20" t="s">
        <v>333</v>
      </c>
      <c r="B59" s="21">
        <v>105</v>
      </c>
      <c r="C59" s="22">
        <v>54.285713999999999</v>
      </c>
      <c r="D59" s="22">
        <v>33.333333000000003</v>
      </c>
      <c r="E59" s="22">
        <v>10.476190000000001</v>
      </c>
      <c r="F59" s="22">
        <v>1.9047620000000001</v>
      </c>
      <c r="G59" s="22">
        <v>0</v>
      </c>
      <c r="H59" s="22">
        <v>0</v>
      </c>
    </row>
    <row r="60" spans="1:8" x14ac:dyDescent="0.2">
      <c r="A60" s="20" t="s">
        <v>358</v>
      </c>
      <c r="B60" s="21">
        <v>8</v>
      </c>
      <c r="C60" s="22">
        <v>87.5</v>
      </c>
      <c r="D60" s="22">
        <v>0</v>
      </c>
      <c r="E60" s="22">
        <v>12.5</v>
      </c>
      <c r="F60" s="22">
        <v>0</v>
      </c>
      <c r="G60" s="22">
        <v>0</v>
      </c>
      <c r="H60" s="22">
        <v>0</v>
      </c>
    </row>
    <row r="61" spans="1:8" x14ac:dyDescent="0.2">
      <c r="A61" s="9" t="s">
        <v>361</v>
      </c>
      <c r="B61" s="9"/>
      <c r="C61" s="9"/>
      <c r="D61" s="9"/>
      <c r="E61" s="9"/>
      <c r="F61" s="9"/>
      <c r="G61" s="9"/>
      <c r="H61" s="9"/>
    </row>
    <row r="62" spans="1:8" x14ac:dyDescent="0.2">
      <c r="A62" s="20" t="s">
        <v>362</v>
      </c>
      <c r="B62" s="21">
        <v>164</v>
      </c>
      <c r="C62" s="22">
        <v>65.243902000000006</v>
      </c>
      <c r="D62" s="22">
        <v>26.829267999999999</v>
      </c>
      <c r="E62" s="22">
        <v>4.2682929999999999</v>
      </c>
      <c r="F62" s="22">
        <v>2.4390239999999999</v>
      </c>
      <c r="G62" s="22">
        <v>0.60975599999999996</v>
      </c>
      <c r="H62" s="22">
        <v>0.60975599999999996</v>
      </c>
    </row>
    <row r="63" spans="1:8" x14ac:dyDescent="0.2">
      <c r="A63" s="20" t="s">
        <v>363</v>
      </c>
      <c r="B63" s="21">
        <v>658</v>
      </c>
      <c r="C63" s="22">
        <v>59.726444000000001</v>
      </c>
      <c r="D63" s="22">
        <v>27.507598999999999</v>
      </c>
      <c r="E63" s="22">
        <v>8.0547109999999993</v>
      </c>
      <c r="F63" s="22">
        <v>3.7993920000000001</v>
      </c>
      <c r="G63" s="22">
        <v>0.151976</v>
      </c>
      <c r="H63" s="22">
        <v>0.75987800000000005</v>
      </c>
    </row>
    <row r="64" spans="1:8" x14ac:dyDescent="0.2">
      <c r="A64" s="20" t="s">
        <v>364</v>
      </c>
      <c r="B64" s="21">
        <v>314</v>
      </c>
      <c r="C64" s="22">
        <v>67.834395000000001</v>
      </c>
      <c r="D64" s="22">
        <v>22.929936000000001</v>
      </c>
      <c r="E64" s="22">
        <v>5.7324840000000004</v>
      </c>
      <c r="F64" s="22">
        <v>3.5031850000000002</v>
      </c>
      <c r="G64" s="22">
        <v>0</v>
      </c>
      <c r="H64" s="22">
        <v>0</v>
      </c>
    </row>
    <row r="65" spans="1:8" x14ac:dyDescent="0.2">
      <c r="A65" s="20" t="s">
        <v>365</v>
      </c>
      <c r="B65" s="21">
        <v>110</v>
      </c>
      <c r="C65" s="22">
        <v>53.636364</v>
      </c>
      <c r="D65" s="22">
        <v>27.272727</v>
      </c>
      <c r="E65" s="22">
        <v>14.545455</v>
      </c>
      <c r="F65" s="22">
        <v>3.6363639999999999</v>
      </c>
      <c r="G65" s="22">
        <v>0</v>
      </c>
      <c r="H65" s="22">
        <v>0.90909099999999998</v>
      </c>
    </row>
    <row r="66" spans="1:8" x14ac:dyDescent="0.2">
      <c r="A66" s="20" t="s">
        <v>366</v>
      </c>
      <c r="B66" s="21">
        <v>28</v>
      </c>
      <c r="C66" s="22">
        <v>67.857142999999994</v>
      </c>
      <c r="D66" s="22">
        <v>10.714286</v>
      </c>
      <c r="E66" s="22">
        <v>14.285714</v>
      </c>
      <c r="F66" s="22">
        <v>0</v>
      </c>
      <c r="G66" s="22">
        <v>3.5714290000000002</v>
      </c>
      <c r="H66" s="22">
        <v>3.5714290000000002</v>
      </c>
    </row>
    <row r="67" spans="1:8" x14ac:dyDescent="0.2">
      <c r="A67" s="9" t="s">
        <v>367</v>
      </c>
      <c r="B67" s="9"/>
      <c r="C67" s="9"/>
      <c r="D67" s="9"/>
      <c r="E67" s="9"/>
      <c r="F67" s="9"/>
      <c r="G67" s="9"/>
      <c r="H67" s="9"/>
    </row>
    <row r="68" spans="1:8" x14ac:dyDescent="0.2">
      <c r="A68" s="20" t="s">
        <v>368</v>
      </c>
      <c r="B68" s="21">
        <v>170</v>
      </c>
      <c r="C68" s="22">
        <v>56.470587999999999</v>
      </c>
      <c r="D68" s="22">
        <v>28.235294</v>
      </c>
      <c r="E68" s="22">
        <v>11.764706</v>
      </c>
      <c r="F68" s="22">
        <v>2.3529409999999999</v>
      </c>
      <c r="G68" s="22">
        <v>0</v>
      </c>
      <c r="H68" s="22">
        <v>1.176471</v>
      </c>
    </row>
    <row r="69" spans="1:8" x14ac:dyDescent="0.2">
      <c r="A69" s="20" t="s">
        <v>180</v>
      </c>
      <c r="B69" s="21">
        <v>939</v>
      </c>
      <c r="C69" s="22">
        <v>61.767837999999998</v>
      </c>
      <c r="D69" s="22">
        <v>26.943556999999998</v>
      </c>
      <c r="E69" s="22">
        <v>6.7092650000000003</v>
      </c>
      <c r="F69" s="22">
        <v>3.9403619999999999</v>
      </c>
      <c r="G69" s="22">
        <v>0.10649599999999999</v>
      </c>
      <c r="H69" s="22">
        <v>0.53248099999999998</v>
      </c>
    </row>
    <row r="70" spans="1:8" x14ac:dyDescent="0.2">
      <c r="A70" s="20" t="s">
        <v>369</v>
      </c>
      <c r="B70" s="21">
        <v>75</v>
      </c>
      <c r="C70" s="22">
        <v>72</v>
      </c>
      <c r="D70" s="22">
        <v>22.666667</v>
      </c>
      <c r="E70" s="22">
        <v>4</v>
      </c>
      <c r="F70" s="22">
        <v>1.3333330000000001</v>
      </c>
      <c r="G70" s="22">
        <v>0</v>
      </c>
      <c r="H70" s="22">
        <v>0</v>
      </c>
    </row>
    <row r="71" spans="1:8" x14ac:dyDescent="0.2">
      <c r="A71" s="20" t="s">
        <v>370</v>
      </c>
      <c r="B71" s="21">
        <v>384</v>
      </c>
      <c r="C71" s="22">
        <v>66.40625</v>
      </c>
      <c r="D71" s="22">
        <v>24.479167</v>
      </c>
      <c r="E71" s="22">
        <v>5.7291670000000003</v>
      </c>
      <c r="F71" s="22">
        <v>3.125</v>
      </c>
      <c r="G71" s="22">
        <v>0.26041700000000001</v>
      </c>
      <c r="H71" s="22">
        <v>0</v>
      </c>
    </row>
    <row r="72" spans="1:8" x14ac:dyDescent="0.2">
      <c r="A72" s="20" t="s">
        <v>371</v>
      </c>
      <c r="B72" s="21">
        <v>33</v>
      </c>
      <c r="C72" s="22">
        <v>60.606060999999997</v>
      </c>
      <c r="D72" s="22">
        <v>27.272727</v>
      </c>
      <c r="E72" s="22">
        <v>3.030303</v>
      </c>
      <c r="F72" s="22">
        <v>3.030303</v>
      </c>
      <c r="G72" s="22">
        <v>3.030303</v>
      </c>
      <c r="H72" s="22">
        <v>3.030303</v>
      </c>
    </row>
    <row r="73" spans="1:8" x14ac:dyDescent="0.2">
      <c r="A73" s="20" t="s">
        <v>366</v>
      </c>
      <c r="B73" s="21">
        <v>25</v>
      </c>
      <c r="C73" s="22">
        <v>72</v>
      </c>
      <c r="D73" s="22">
        <v>12</v>
      </c>
      <c r="E73" s="22">
        <v>16</v>
      </c>
      <c r="F73" s="22">
        <v>0</v>
      </c>
      <c r="G73" s="22">
        <v>0</v>
      </c>
      <c r="H73" s="22">
        <v>0</v>
      </c>
    </row>
    <row r="74" spans="1:8" x14ac:dyDescent="0.2">
      <c r="A74" s="9" t="s">
        <v>372</v>
      </c>
      <c r="B74" s="9"/>
      <c r="C74" s="9"/>
      <c r="D74" s="9"/>
      <c r="E74" s="9"/>
      <c r="F74" s="9"/>
      <c r="G74" s="9"/>
      <c r="H74" s="9"/>
    </row>
    <row r="75" spans="1:8" x14ac:dyDescent="0.2">
      <c r="A75" s="20" t="s">
        <v>373</v>
      </c>
      <c r="B75" s="21">
        <v>170</v>
      </c>
      <c r="C75" s="22">
        <v>56.470587999999999</v>
      </c>
      <c r="D75" s="22">
        <v>28.235294</v>
      </c>
      <c r="E75" s="22">
        <v>11.764706</v>
      </c>
      <c r="F75" s="22">
        <v>2.3529409999999999</v>
      </c>
      <c r="G75" s="22">
        <v>0</v>
      </c>
      <c r="H75" s="22">
        <v>1.176471</v>
      </c>
    </row>
    <row r="76" spans="1:8" x14ac:dyDescent="0.2">
      <c r="A76" s="20" t="s">
        <v>374</v>
      </c>
      <c r="B76" s="21">
        <v>695</v>
      </c>
      <c r="C76" s="22">
        <v>60</v>
      </c>
      <c r="D76" s="22">
        <v>26.762589999999999</v>
      </c>
      <c r="E76" s="22">
        <v>8.0575539999999997</v>
      </c>
      <c r="F76" s="22">
        <v>4.1726619999999999</v>
      </c>
      <c r="G76" s="22">
        <v>0.28777000000000003</v>
      </c>
      <c r="H76" s="22">
        <v>0.71942399999999995</v>
      </c>
    </row>
    <row r="77" spans="1:8" x14ac:dyDescent="0.2">
      <c r="A77" s="20" t="s">
        <v>375</v>
      </c>
      <c r="B77" s="21">
        <v>207</v>
      </c>
      <c r="C77" s="22">
        <v>61.352657000000001</v>
      </c>
      <c r="D77" s="22">
        <v>28.502414999999999</v>
      </c>
      <c r="E77" s="22">
        <v>5.7971009999999996</v>
      </c>
      <c r="F77" s="22">
        <v>3.381643</v>
      </c>
      <c r="G77" s="22">
        <v>0.48309200000000002</v>
      </c>
      <c r="H77" s="22">
        <v>0.48309200000000002</v>
      </c>
    </row>
    <row r="78" spans="1:8" x14ac:dyDescent="0.2">
      <c r="A78" s="20" t="s">
        <v>376</v>
      </c>
      <c r="B78" s="21">
        <v>74</v>
      </c>
      <c r="C78" s="22">
        <v>71.621622000000002</v>
      </c>
      <c r="D78" s="22">
        <v>20.27027</v>
      </c>
      <c r="E78" s="22">
        <v>6.7567570000000003</v>
      </c>
      <c r="F78" s="22">
        <v>1.351351</v>
      </c>
      <c r="G78" s="22">
        <v>0</v>
      </c>
      <c r="H78" s="22">
        <v>0</v>
      </c>
    </row>
    <row r="79" spans="1:8" x14ac:dyDescent="0.2">
      <c r="A79" s="20" t="s">
        <v>377</v>
      </c>
      <c r="B79" s="21">
        <v>48</v>
      </c>
      <c r="C79" s="22">
        <v>77.083332999999996</v>
      </c>
      <c r="D79" s="22">
        <v>22.916667</v>
      </c>
      <c r="E79" s="22">
        <v>0</v>
      </c>
      <c r="F79" s="22">
        <v>0</v>
      </c>
      <c r="G79" s="22">
        <v>0</v>
      </c>
      <c r="H79" s="22">
        <v>0</v>
      </c>
    </row>
    <row r="80" spans="1:8" x14ac:dyDescent="0.2">
      <c r="A80" s="20" t="s">
        <v>378</v>
      </c>
      <c r="B80" s="21">
        <v>46</v>
      </c>
      <c r="C80" s="22">
        <v>80.434782999999996</v>
      </c>
      <c r="D80" s="22">
        <v>13.043478</v>
      </c>
      <c r="E80" s="22">
        <v>2.1739130000000002</v>
      </c>
      <c r="F80" s="22">
        <v>4.3478260000000004</v>
      </c>
      <c r="G80" s="22">
        <v>0</v>
      </c>
      <c r="H80" s="22">
        <v>0</v>
      </c>
    </row>
    <row r="81" spans="1:8" x14ac:dyDescent="0.2">
      <c r="A81" s="20" t="s">
        <v>366</v>
      </c>
      <c r="B81" s="21">
        <v>34</v>
      </c>
      <c r="C81" s="22">
        <v>70.588234999999997</v>
      </c>
      <c r="D81" s="22">
        <v>14.705882000000001</v>
      </c>
      <c r="E81" s="22">
        <v>11.764706</v>
      </c>
      <c r="F81" s="22">
        <v>2.941176</v>
      </c>
      <c r="G81" s="22">
        <v>0</v>
      </c>
      <c r="H81" s="22">
        <v>0</v>
      </c>
    </row>
    <row r="82" spans="1:8" x14ac:dyDescent="0.2">
      <c r="A82" s="9" t="s">
        <v>379</v>
      </c>
      <c r="B82" s="9"/>
      <c r="C82" s="9"/>
      <c r="D82" s="9"/>
      <c r="E82" s="9"/>
      <c r="F82" s="9"/>
      <c r="G82" s="9"/>
      <c r="H82" s="9"/>
    </row>
    <row r="83" spans="1:8" x14ac:dyDescent="0.2">
      <c r="A83" s="20" t="s">
        <v>380</v>
      </c>
      <c r="B83" s="21">
        <v>521</v>
      </c>
      <c r="C83" s="22">
        <v>76.583493000000004</v>
      </c>
      <c r="D83" s="22">
        <v>15.355086</v>
      </c>
      <c r="E83" s="22">
        <v>4.2226489999999997</v>
      </c>
      <c r="F83" s="22">
        <v>2.4952019999999999</v>
      </c>
      <c r="G83" s="22">
        <v>0.191939</v>
      </c>
      <c r="H83" s="22">
        <v>1.1516310000000001</v>
      </c>
    </row>
    <row r="84" spans="1:8" x14ac:dyDescent="0.2">
      <c r="A84" s="20" t="s">
        <v>381</v>
      </c>
      <c r="B84" s="21">
        <v>723</v>
      </c>
      <c r="C84" s="22">
        <v>51.452281999999997</v>
      </c>
      <c r="D84" s="22">
        <v>33.609959000000003</v>
      </c>
      <c r="E84" s="22">
        <v>10.096819</v>
      </c>
      <c r="F84" s="22">
        <v>4.2876899999999996</v>
      </c>
      <c r="G84" s="22">
        <v>0.27662500000000001</v>
      </c>
      <c r="H84" s="22">
        <v>0.27662500000000001</v>
      </c>
    </row>
    <row r="85" spans="1:8" x14ac:dyDescent="0.2">
      <c r="A85" s="20" t="s">
        <v>366</v>
      </c>
      <c r="B85" s="21">
        <v>30</v>
      </c>
      <c r="C85" s="22">
        <v>66.666667000000004</v>
      </c>
      <c r="D85" s="22">
        <v>23.333333</v>
      </c>
      <c r="E85" s="22">
        <v>10</v>
      </c>
      <c r="F85" s="22">
        <v>0</v>
      </c>
      <c r="G85" s="22">
        <v>0</v>
      </c>
      <c r="H85" s="22">
        <v>0</v>
      </c>
    </row>
    <row r="86" spans="1:8" x14ac:dyDescent="0.2">
      <c r="A86" s="9" t="s">
        <v>382</v>
      </c>
      <c r="B86" s="9"/>
      <c r="C86" s="9"/>
      <c r="D86" s="9"/>
      <c r="E86" s="9"/>
      <c r="F86" s="9"/>
      <c r="G86" s="9"/>
      <c r="H86" s="9"/>
    </row>
    <row r="87" spans="1:8" x14ac:dyDescent="0.2">
      <c r="A87" s="20" t="s">
        <v>383</v>
      </c>
      <c r="B87" s="21">
        <v>254</v>
      </c>
      <c r="C87" s="22">
        <v>84.251969000000003</v>
      </c>
      <c r="D87" s="22">
        <v>9.8425200000000004</v>
      </c>
      <c r="E87" s="22">
        <v>2.3622049999999999</v>
      </c>
      <c r="F87" s="22">
        <v>1.574803</v>
      </c>
      <c r="G87" s="22">
        <v>0.39370100000000002</v>
      </c>
      <c r="H87" s="22">
        <v>1.574803</v>
      </c>
    </row>
    <row r="88" spans="1:8" x14ac:dyDescent="0.2">
      <c r="A88" s="20" t="s">
        <v>181</v>
      </c>
      <c r="B88" s="21">
        <v>887</v>
      </c>
      <c r="C88" s="22">
        <v>56.369785999999998</v>
      </c>
      <c r="D88" s="22">
        <v>30.101465999999999</v>
      </c>
      <c r="E88" s="22">
        <v>9.0191660000000002</v>
      </c>
      <c r="F88" s="22">
        <v>4.0586250000000001</v>
      </c>
      <c r="G88" s="22">
        <v>0.11274000000000001</v>
      </c>
      <c r="H88" s="22">
        <v>0.33821899999999999</v>
      </c>
    </row>
    <row r="89" spans="1:8" x14ac:dyDescent="0.2">
      <c r="A89" s="20" t="s">
        <v>182</v>
      </c>
      <c r="B89" s="21">
        <v>18</v>
      </c>
      <c r="C89" s="22">
        <v>38.888888999999999</v>
      </c>
      <c r="D89" s="22">
        <v>33.333333000000003</v>
      </c>
      <c r="E89" s="22">
        <v>16.666667</v>
      </c>
      <c r="F89" s="22">
        <v>5.5555560000000002</v>
      </c>
      <c r="G89" s="22">
        <v>5.5555560000000002</v>
      </c>
      <c r="H89" s="22">
        <v>0</v>
      </c>
    </row>
    <row r="90" spans="1:8" x14ac:dyDescent="0.2">
      <c r="A90" s="20" t="s">
        <v>384</v>
      </c>
      <c r="B90" s="21">
        <v>15</v>
      </c>
      <c r="C90" s="22">
        <v>40</v>
      </c>
      <c r="D90" s="22">
        <v>46.666666999999997</v>
      </c>
      <c r="E90" s="22">
        <v>13.333333</v>
      </c>
      <c r="F90" s="22">
        <v>0</v>
      </c>
      <c r="G90" s="22">
        <v>0</v>
      </c>
      <c r="H90" s="22">
        <v>0</v>
      </c>
    </row>
    <row r="91" spans="1:8" x14ac:dyDescent="0.2">
      <c r="A91" s="20" t="s">
        <v>183</v>
      </c>
      <c r="B91" s="21">
        <v>31</v>
      </c>
      <c r="C91" s="22">
        <v>54.838709999999999</v>
      </c>
      <c r="D91" s="22">
        <v>35.483871000000001</v>
      </c>
      <c r="E91" s="22">
        <v>9.6774190000000004</v>
      </c>
      <c r="F91" s="22">
        <v>0</v>
      </c>
      <c r="G91" s="22">
        <v>0</v>
      </c>
      <c r="H91" s="22">
        <v>0</v>
      </c>
    </row>
    <row r="92" spans="1:8" x14ac:dyDescent="0.2">
      <c r="A92" s="20" t="s">
        <v>385</v>
      </c>
      <c r="B92" s="21">
        <v>4</v>
      </c>
      <c r="C92" s="22">
        <v>50</v>
      </c>
      <c r="D92" s="22">
        <v>25</v>
      </c>
      <c r="E92" s="22">
        <v>0</v>
      </c>
      <c r="F92" s="22">
        <v>25</v>
      </c>
      <c r="G92" s="22">
        <v>0</v>
      </c>
      <c r="H92" s="22">
        <v>0</v>
      </c>
    </row>
    <row r="93" spans="1:8" x14ac:dyDescent="0.2">
      <c r="A93" s="20" t="s">
        <v>386</v>
      </c>
      <c r="B93" s="21">
        <v>0</v>
      </c>
      <c r="C93" s="22">
        <v>0</v>
      </c>
      <c r="D93" s="22">
        <v>0</v>
      </c>
      <c r="E93" s="22">
        <v>0</v>
      </c>
      <c r="F93" s="22">
        <v>0</v>
      </c>
      <c r="G93" s="22">
        <v>0</v>
      </c>
      <c r="H93" s="22">
        <v>0</v>
      </c>
    </row>
    <row r="94" spans="1:8" x14ac:dyDescent="0.2">
      <c r="A94" s="20" t="s">
        <v>387</v>
      </c>
      <c r="B94" s="21">
        <v>5</v>
      </c>
      <c r="C94" s="22">
        <v>80</v>
      </c>
      <c r="D94" s="22">
        <v>20</v>
      </c>
      <c r="E94" s="22">
        <v>0</v>
      </c>
      <c r="F94" s="22">
        <v>0</v>
      </c>
      <c r="G94" s="22">
        <v>0</v>
      </c>
      <c r="H94" s="22">
        <v>0</v>
      </c>
    </row>
    <row r="95" spans="1:8" x14ac:dyDescent="0.2">
      <c r="A95" s="20" t="s">
        <v>366</v>
      </c>
      <c r="B95" s="21">
        <v>60</v>
      </c>
      <c r="C95" s="22">
        <v>68.333332999999996</v>
      </c>
      <c r="D95" s="22">
        <v>20</v>
      </c>
      <c r="E95" s="22">
        <v>6.6666670000000003</v>
      </c>
      <c r="F95" s="22">
        <v>3.3333330000000001</v>
      </c>
      <c r="G95" s="22">
        <v>0</v>
      </c>
      <c r="H95" s="22">
        <v>1.6666669999999999</v>
      </c>
    </row>
    <row r="96" spans="1:8" x14ac:dyDescent="0.2">
      <c r="A96" s="9" t="s">
        <v>388</v>
      </c>
      <c r="B96" s="9"/>
      <c r="C96" s="9"/>
      <c r="D96" s="9"/>
      <c r="E96" s="9"/>
      <c r="F96" s="9"/>
      <c r="G96" s="9"/>
      <c r="H96" s="9"/>
    </row>
    <row r="97" spans="1:8" x14ac:dyDescent="0.2">
      <c r="A97" s="20" t="s">
        <v>184</v>
      </c>
      <c r="B97" s="21">
        <v>16</v>
      </c>
      <c r="C97" s="22">
        <v>50</v>
      </c>
      <c r="D97" s="22">
        <v>43.75</v>
      </c>
      <c r="E97" s="22">
        <v>6.25</v>
      </c>
      <c r="F97" s="22">
        <v>0</v>
      </c>
      <c r="G97" s="22">
        <v>0</v>
      </c>
      <c r="H97" s="22">
        <v>0</v>
      </c>
    </row>
    <row r="98" spans="1:8" x14ac:dyDescent="0.2">
      <c r="A98" s="20" t="s">
        <v>185</v>
      </c>
      <c r="B98" s="21">
        <v>54</v>
      </c>
      <c r="C98" s="22">
        <v>51.851852000000001</v>
      </c>
      <c r="D98" s="22">
        <v>25.925926</v>
      </c>
      <c r="E98" s="22">
        <v>14.814814999999999</v>
      </c>
      <c r="F98" s="22">
        <v>7.4074070000000001</v>
      </c>
      <c r="G98" s="22">
        <v>0</v>
      </c>
      <c r="H98" s="22">
        <v>0</v>
      </c>
    </row>
    <row r="99" spans="1:8" x14ac:dyDescent="0.2">
      <c r="A99" s="20" t="s">
        <v>186</v>
      </c>
      <c r="B99" s="21">
        <v>111</v>
      </c>
      <c r="C99" s="22">
        <v>61.261260999999998</v>
      </c>
      <c r="D99" s="22">
        <v>27.927928000000001</v>
      </c>
      <c r="E99" s="22">
        <v>5.405405</v>
      </c>
      <c r="F99" s="22">
        <v>2.7027030000000001</v>
      </c>
      <c r="G99" s="22">
        <v>0</v>
      </c>
      <c r="H99" s="22">
        <v>2.7027030000000001</v>
      </c>
    </row>
    <row r="100" spans="1:8" x14ac:dyDescent="0.2">
      <c r="A100" s="20" t="s">
        <v>187</v>
      </c>
      <c r="B100" s="21">
        <v>174</v>
      </c>
      <c r="C100" s="22">
        <v>56.321838999999997</v>
      </c>
      <c r="D100" s="22">
        <v>29.885057</v>
      </c>
      <c r="E100" s="22">
        <v>9.1954019999999996</v>
      </c>
      <c r="F100" s="22">
        <v>2.8735629999999999</v>
      </c>
      <c r="G100" s="22">
        <v>1.1494249999999999</v>
      </c>
      <c r="H100" s="22">
        <v>0.57471300000000003</v>
      </c>
    </row>
    <row r="101" spans="1:8" x14ac:dyDescent="0.2">
      <c r="A101" s="20" t="s">
        <v>188</v>
      </c>
      <c r="B101" s="21">
        <v>208</v>
      </c>
      <c r="C101" s="22">
        <v>65.384614999999997</v>
      </c>
      <c r="D101" s="22">
        <v>24.038461999999999</v>
      </c>
      <c r="E101" s="22">
        <v>6.25</v>
      </c>
      <c r="F101" s="22">
        <v>4.3269229999999999</v>
      </c>
      <c r="G101" s="22">
        <v>0</v>
      </c>
      <c r="H101" s="22">
        <v>0</v>
      </c>
    </row>
    <row r="102" spans="1:8" x14ac:dyDescent="0.2">
      <c r="A102" s="20" t="s">
        <v>189</v>
      </c>
      <c r="B102" s="21">
        <v>167</v>
      </c>
      <c r="C102" s="22">
        <v>58.682634999999998</v>
      </c>
      <c r="D102" s="22">
        <v>29.341317</v>
      </c>
      <c r="E102" s="22">
        <v>6.5868260000000003</v>
      </c>
      <c r="F102" s="22">
        <v>3.5928140000000002</v>
      </c>
      <c r="G102" s="22">
        <v>0</v>
      </c>
      <c r="H102" s="22">
        <v>1.7964070000000001</v>
      </c>
    </row>
    <row r="103" spans="1:8" x14ac:dyDescent="0.2">
      <c r="A103" s="20" t="s">
        <v>190</v>
      </c>
      <c r="B103" s="21">
        <v>217</v>
      </c>
      <c r="C103" s="22">
        <v>65.437787999999998</v>
      </c>
      <c r="D103" s="22">
        <v>22.119816</v>
      </c>
      <c r="E103" s="22">
        <v>8.2949310000000001</v>
      </c>
      <c r="F103" s="22">
        <v>3.686636</v>
      </c>
      <c r="G103" s="22">
        <v>0.46082899999999999</v>
      </c>
      <c r="H103" s="22">
        <v>0</v>
      </c>
    </row>
    <row r="104" spans="1:8" x14ac:dyDescent="0.2">
      <c r="A104" s="20" t="s">
        <v>191</v>
      </c>
      <c r="B104" s="21">
        <v>162</v>
      </c>
      <c r="C104" s="22">
        <v>64.197530999999998</v>
      </c>
      <c r="D104" s="22">
        <v>26.543209999999998</v>
      </c>
      <c r="E104" s="22">
        <v>6.1728399999999999</v>
      </c>
      <c r="F104" s="22">
        <v>3.0864199999999999</v>
      </c>
      <c r="G104" s="22">
        <v>0</v>
      </c>
      <c r="H104" s="22">
        <v>0</v>
      </c>
    </row>
    <row r="105" spans="1:8" x14ac:dyDescent="0.2">
      <c r="A105" s="20" t="s">
        <v>192</v>
      </c>
      <c r="B105" s="21">
        <v>43</v>
      </c>
      <c r="C105" s="22">
        <v>74.418604999999999</v>
      </c>
      <c r="D105" s="22">
        <v>18.604651</v>
      </c>
      <c r="E105" s="22">
        <v>4.6511630000000004</v>
      </c>
      <c r="F105" s="22">
        <v>2.3255810000000001</v>
      </c>
      <c r="G105" s="22">
        <v>0</v>
      </c>
      <c r="H105" s="22">
        <v>0</v>
      </c>
    </row>
    <row r="106" spans="1:8" x14ac:dyDescent="0.2">
      <c r="A106" s="20" t="s">
        <v>193</v>
      </c>
      <c r="B106" s="21">
        <v>53</v>
      </c>
      <c r="C106" s="22">
        <v>71.698113000000006</v>
      </c>
      <c r="D106" s="22">
        <v>18.867925</v>
      </c>
      <c r="E106" s="22">
        <v>5.6603770000000004</v>
      </c>
      <c r="F106" s="22">
        <v>3.7735850000000002</v>
      </c>
      <c r="G106" s="22">
        <v>0</v>
      </c>
      <c r="H106" s="22">
        <v>0</v>
      </c>
    </row>
    <row r="107" spans="1:8" x14ac:dyDescent="0.2">
      <c r="A107" s="20" t="s">
        <v>389</v>
      </c>
      <c r="B107" s="21">
        <v>9</v>
      </c>
      <c r="C107" s="22">
        <v>22.222221999999999</v>
      </c>
      <c r="D107" s="22">
        <v>44.444443999999997</v>
      </c>
      <c r="E107" s="22">
        <v>22.222221999999999</v>
      </c>
      <c r="F107" s="22">
        <v>11.111110999999999</v>
      </c>
      <c r="G107" s="22">
        <v>0</v>
      </c>
      <c r="H107" s="22">
        <v>0</v>
      </c>
    </row>
    <row r="108" spans="1:8" x14ac:dyDescent="0.2">
      <c r="A108" s="20" t="s">
        <v>366</v>
      </c>
      <c r="B108" s="21">
        <v>60</v>
      </c>
      <c r="C108" s="22">
        <v>61.666666999999997</v>
      </c>
      <c r="D108" s="22">
        <v>23.333333</v>
      </c>
      <c r="E108" s="22">
        <v>13.333333</v>
      </c>
      <c r="F108" s="22">
        <v>0</v>
      </c>
      <c r="G108" s="22">
        <v>0</v>
      </c>
      <c r="H108" s="22">
        <v>1.6666669999999999</v>
      </c>
    </row>
    <row r="109" spans="1:8" x14ac:dyDescent="0.2">
      <c r="A109" s="9" t="s">
        <v>390</v>
      </c>
      <c r="B109" s="9"/>
      <c r="C109" s="9"/>
      <c r="D109" s="9"/>
      <c r="E109" s="9"/>
      <c r="F109" s="9"/>
      <c r="G109" s="9"/>
      <c r="H109" s="9"/>
    </row>
    <row r="110" spans="1:8" x14ac:dyDescent="0.2">
      <c r="A110" s="20" t="s">
        <v>391</v>
      </c>
      <c r="B110" s="21">
        <v>197</v>
      </c>
      <c r="C110" s="22">
        <v>52.284264</v>
      </c>
      <c r="D110" s="22">
        <v>26.395938999999998</v>
      </c>
      <c r="E110" s="22">
        <v>14.213198</v>
      </c>
      <c r="F110" s="22">
        <v>6.0913709999999996</v>
      </c>
      <c r="G110" s="22">
        <v>0.50761400000000001</v>
      </c>
      <c r="H110" s="22">
        <v>0.50761400000000001</v>
      </c>
    </row>
    <row r="111" spans="1:8" x14ac:dyDescent="0.2">
      <c r="A111" s="20" t="s">
        <v>392</v>
      </c>
      <c r="B111" s="21">
        <v>522</v>
      </c>
      <c r="C111" s="22">
        <v>62.835248999999997</v>
      </c>
      <c r="D111" s="22">
        <v>25.287355999999999</v>
      </c>
      <c r="E111" s="22">
        <v>7.854406</v>
      </c>
      <c r="F111" s="22">
        <v>3.065134</v>
      </c>
      <c r="G111" s="22">
        <v>0.38314199999999998</v>
      </c>
      <c r="H111" s="22">
        <v>0.57471300000000003</v>
      </c>
    </row>
    <row r="112" spans="1:8" x14ac:dyDescent="0.2">
      <c r="A112" s="20" t="s">
        <v>393</v>
      </c>
      <c r="B112" s="21">
        <v>392</v>
      </c>
      <c r="C112" s="22">
        <v>64.795918</v>
      </c>
      <c r="D112" s="22">
        <v>26.275510000000001</v>
      </c>
      <c r="E112" s="22">
        <v>5.6122449999999997</v>
      </c>
      <c r="F112" s="22">
        <v>2.8061219999999998</v>
      </c>
      <c r="G112" s="22">
        <v>0</v>
      </c>
      <c r="H112" s="22">
        <v>0.51020399999999999</v>
      </c>
    </row>
    <row r="113" spans="1:8" x14ac:dyDescent="0.2">
      <c r="A113" s="20" t="s">
        <v>394</v>
      </c>
      <c r="B113" s="21">
        <v>163</v>
      </c>
      <c r="C113" s="22">
        <v>65.030675000000002</v>
      </c>
      <c r="D113" s="22">
        <v>26.380368000000001</v>
      </c>
      <c r="E113" s="22">
        <v>4.2944789999999999</v>
      </c>
      <c r="F113" s="22">
        <v>3.067485</v>
      </c>
      <c r="G113" s="22">
        <v>0</v>
      </c>
      <c r="H113" s="22">
        <v>1.2269939999999999</v>
      </c>
    </row>
    <row r="114" spans="1:8" x14ac:dyDescent="0.2">
      <c r="A114" s="9" t="s">
        <v>395</v>
      </c>
      <c r="B114" s="9"/>
      <c r="C114" s="9"/>
      <c r="D114" s="9"/>
      <c r="E114" s="9"/>
      <c r="F114" s="9"/>
      <c r="G114" s="9"/>
      <c r="H114" s="9"/>
    </row>
    <row r="115" spans="1:8" x14ac:dyDescent="0.2">
      <c r="A115" s="20" t="s">
        <v>396</v>
      </c>
      <c r="B115" s="21">
        <v>165</v>
      </c>
      <c r="C115" s="22">
        <v>61.212121000000003</v>
      </c>
      <c r="D115" s="22">
        <v>29.69697</v>
      </c>
      <c r="E115" s="22">
        <v>6.6666670000000003</v>
      </c>
      <c r="F115" s="22">
        <v>1.818182</v>
      </c>
      <c r="G115" s="22">
        <v>0.60606099999999996</v>
      </c>
      <c r="H115" s="22">
        <v>0</v>
      </c>
    </row>
    <row r="116" spans="1:8" x14ac:dyDescent="0.2">
      <c r="A116" s="20" t="s">
        <v>397</v>
      </c>
      <c r="B116" s="21">
        <v>321</v>
      </c>
      <c r="C116" s="22">
        <v>55.140186999999997</v>
      </c>
      <c r="D116" s="22">
        <v>28.34891</v>
      </c>
      <c r="E116" s="22">
        <v>10.591900000000001</v>
      </c>
      <c r="F116" s="22">
        <v>4.6728969999999999</v>
      </c>
      <c r="G116" s="22">
        <v>0.31152600000000003</v>
      </c>
      <c r="H116" s="22">
        <v>0.93457900000000005</v>
      </c>
    </row>
    <row r="117" spans="1:8" x14ac:dyDescent="0.2">
      <c r="A117" s="20" t="s">
        <v>879</v>
      </c>
      <c r="B117" s="21">
        <v>316</v>
      </c>
      <c r="C117" s="22">
        <v>63.607595000000003</v>
      </c>
      <c r="D117" s="22">
        <v>26.265823000000001</v>
      </c>
      <c r="E117" s="22">
        <v>6.3291139999999997</v>
      </c>
      <c r="F117" s="22">
        <v>3.1645569999999998</v>
      </c>
      <c r="G117" s="22">
        <v>0</v>
      </c>
      <c r="H117" s="22">
        <v>0.632911</v>
      </c>
    </row>
    <row r="118" spans="1:8" x14ac:dyDescent="0.2">
      <c r="A118" s="20" t="s">
        <v>398</v>
      </c>
      <c r="B118" s="21">
        <v>177</v>
      </c>
      <c r="C118" s="22">
        <v>59.887006</v>
      </c>
      <c r="D118" s="22">
        <v>24.293785</v>
      </c>
      <c r="E118" s="22">
        <v>9.6045200000000008</v>
      </c>
      <c r="F118" s="22">
        <v>4.519774</v>
      </c>
      <c r="G118" s="22">
        <v>0.56497200000000003</v>
      </c>
      <c r="H118" s="22">
        <v>1.1299440000000001</v>
      </c>
    </row>
    <row r="119" spans="1:8" x14ac:dyDescent="0.2">
      <c r="A119" s="20" t="s">
        <v>399</v>
      </c>
      <c r="B119" s="21">
        <v>132</v>
      </c>
      <c r="C119" s="22">
        <v>65.151515000000003</v>
      </c>
      <c r="D119" s="22">
        <v>24.242424</v>
      </c>
      <c r="E119" s="22">
        <v>6.8181820000000002</v>
      </c>
      <c r="F119" s="22">
        <v>3.7878790000000002</v>
      </c>
      <c r="G119" s="22">
        <v>0</v>
      </c>
      <c r="H119" s="22">
        <v>0</v>
      </c>
    </row>
    <row r="120" spans="1:8" x14ac:dyDescent="0.2">
      <c r="A120" s="20" t="s">
        <v>400</v>
      </c>
      <c r="B120" s="21">
        <v>163</v>
      </c>
      <c r="C120" s="22">
        <v>73.619631999999996</v>
      </c>
      <c r="D120" s="22">
        <v>19.631902</v>
      </c>
      <c r="E120" s="22">
        <v>4.2944789999999999</v>
      </c>
      <c r="F120" s="22">
        <v>1.8404910000000001</v>
      </c>
      <c r="G120" s="22">
        <v>0</v>
      </c>
      <c r="H120" s="22">
        <v>0.61349699999999996</v>
      </c>
    </row>
    <row r="121" spans="1:8" x14ac:dyDescent="0.2">
      <c r="A121" s="9" t="s">
        <v>401</v>
      </c>
      <c r="B121" s="9"/>
      <c r="C121" s="9"/>
      <c r="D121" s="9"/>
      <c r="E121" s="9"/>
      <c r="F121" s="9"/>
      <c r="G121" s="9"/>
      <c r="H121" s="9"/>
    </row>
    <row r="122" spans="1:8" x14ac:dyDescent="0.2">
      <c r="A122" s="20" t="s">
        <v>878</v>
      </c>
      <c r="B122" s="21">
        <v>55</v>
      </c>
      <c r="C122" s="22">
        <v>50.909090999999997</v>
      </c>
      <c r="D122" s="22">
        <v>38.181818</v>
      </c>
      <c r="E122" s="22">
        <v>9.0909089999999999</v>
      </c>
      <c r="F122" s="22">
        <v>1.818182</v>
      </c>
      <c r="G122" s="22">
        <v>0</v>
      </c>
      <c r="H122" s="22">
        <v>0</v>
      </c>
    </row>
    <row r="123" spans="1:8" x14ac:dyDescent="0.2">
      <c r="A123" s="20" t="s">
        <v>402</v>
      </c>
      <c r="B123" s="21">
        <v>110</v>
      </c>
      <c r="C123" s="22">
        <v>66.363636</v>
      </c>
      <c r="D123" s="22">
        <v>25.454545</v>
      </c>
      <c r="E123" s="22">
        <v>5.4545450000000004</v>
      </c>
      <c r="F123" s="22">
        <v>1.818182</v>
      </c>
      <c r="G123" s="22">
        <v>0.90909099999999998</v>
      </c>
      <c r="H123" s="22">
        <v>0</v>
      </c>
    </row>
    <row r="124" spans="1:8" x14ac:dyDescent="0.2">
      <c r="A124" s="20" t="s">
        <v>397</v>
      </c>
      <c r="B124" s="21">
        <v>321</v>
      </c>
      <c r="C124" s="22">
        <v>55.140186999999997</v>
      </c>
      <c r="D124" s="22">
        <v>28.34891</v>
      </c>
      <c r="E124" s="22">
        <v>10.591900000000001</v>
      </c>
      <c r="F124" s="22">
        <v>4.6728969999999999</v>
      </c>
      <c r="G124" s="22">
        <v>0.31152600000000003</v>
      </c>
      <c r="H124" s="22">
        <v>0.93457900000000005</v>
      </c>
    </row>
    <row r="125" spans="1:8" x14ac:dyDescent="0.2">
      <c r="A125" s="20" t="s">
        <v>403</v>
      </c>
      <c r="B125" s="21">
        <v>92</v>
      </c>
      <c r="C125" s="22">
        <v>69.565217000000004</v>
      </c>
      <c r="D125" s="22">
        <v>18.478261</v>
      </c>
      <c r="E125" s="22">
        <v>8.6956520000000008</v>
      </c>
      <c r="F125" s="22">
        <v>3.2608700000000002</v>
      </c>
      <c r="G125" s="22">
        <v>0</v>
      </c>
      <c r="H125" s="22">
        <v>0</v>
      </c>
    </row>
    <row r="126" spans="1:8" x14ac:dyDescent="0.2">
      <c r="A126" s="20" t="s">
        <v>404</v>
      </c>
      <c r="B126" s="21">
        <v>77</v>
      </c>
      <c r="C126" s="22">
        <v>62.337662000000002</v>
      </c>
      <c r="D126" s="22">
        <v>28.571428999999998</v>
      </c>
      <c r="E126" s="22">
        <v>5.1948049999999997</v>
      </c>
      <c r="F126" s="22">
        <v>2.5974029999999999</v>
      </c>
      <c r="G126" s="22">
        <v>0</v>
      </c>
      <c r="H126" s="22">
        <v>1.2987010000000001</v>
      </c>
    </row>
    <row r="127" spans="1:8" x14ac:dyDescent="0.2">
      <c r="A127" s="20" t="s">
        <v>405</v>
      </c>
      <c r="B127" s="21">
        <v>147</v>
      </c>
      <c r="C127" s="22">
        <v>60.544218000000001</v>
      </c>
      <c r="D127" s="22">
        <v>29.931972999999999</v>
      </c>
      <c r="E127" s="22">
        <v>5.442177</v>
      </c>
      <c r="F127" s="22">
        <v>3.4013610000000001</v>
      </c>
      <c r="G127" s="22">
        <v>0</v>
      </c>
      <c r="H127" s="22">
        <v>0.68027199999999999</v>
      </c>
    </row>
    <row r="128" spans="1:8" x14ac:dyDescent="0.2">
      <c r="A128" s="20" t="s">
        <v>398</v>
      </c>
      <c r="B128" s="21">
        <v>177</v>
      </c>
      <c r="C128" s="22">
        <v>59.887006</v>
      </c>
      <c r="D128" s="22">
        <v>24.293785</v>
      </c>
      <c r="E128" s="22">
        <v>9.6045200000000008</v>
      </c>
      <c r="F128" s="22">
        <v>4.519774</v>
      </c>
      <c r="G128" s="22">
        <v>0.56497200000000003</v>
      </c>
      <c r="H128" s="22">
        <v>1.1299440000000001</v>
      </c>
    </row>
    <row r="129" spans="1:8" x14ac:dyDescent="0.2">
      <c r="A129" s="20" t="s">
        <v>406</v>
      </c>
      <c r="B129" s="21">
        <v>99</v>
      </c>
      <c r="C129" s="22">
        <v>63.636364</v>
      </c>
      <c r="D129" s="22">
        <v>22.222221999999999</v>
      </c>
      <c r="E129" s="22">
        <v>9.0909089999999999</v>
      </c>
      <c r="F129" s="22">
        <v>5.0505050000000002</v>
      </c>
      <c r="G129" s="22">
        <v>0</v>
      </c>
      <c r="H129" s="22">
        <v>0</v>
      </c>
    </row>
    <row r="130" spans="1:8" x14ac:dyDescent="0.2">
      <c r="A130" s="20" t="s">
        <v>407</v>
      </c>
      <c r="B130" s="21">
        <v>33</v>
      </c>
      <c r="C130" s="22">
        <v>69.696969999999993</v>
      </c>
      <c r="D130" s="22">
        <v>30.30303</v>
      </c>
      <c r="E130" s="22">
        <v>0</v>
      </c>
      <c r="F130" s="22">
        <v>0</v>
      </c>
      <c r="G130" s="22">
        <v>0</v>
      </c>
      <c r="H130" s="22">
        <v>0</v>
      </c>
    </row>
    <row r="131" spans="1:8" x14ac:dyDescent="0.2">
      <c r="A131" s="33" t="s">
        <v>400</v>
      </c>
      <c r="B131" s="34">
        <v>163</v>
      </c>
      <c r="C131" s="35">
        <v>73.619631999999996</v>
      </c>
      <c r="D131" s="35">
        <v>19.631902</v>
      </c>
      <c r="E131" s="35">
        <v>4.2944789999999999</v>
      </c>
      <c r="F131" s="35">
        <v>1.8404910000000001</v>
      </c>
      <c r="G131" s="35">
        <v>0</v>
      </c>
      <c r="H131" s="35">
        <v>0.61349699999999996</v>
      </c>
    </row>
  </sheetData>
  <phoneticPr fontId="2"/>
  <pageMargins left="0.75" right="0.75" top="1" bottom="1" header="0.5" footer="0.5"/>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F1EAF-4509-4EF0-B1FE-1E2A53613FCD}">
  <dimension ref="A1:H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8" x14ac:dyDescent="0.2">
      <c r="A1" s="11" t="s">
        <v>3</v>
      </c>
      <c r="B1" s="7"/>
    </row>
    <row r="2" spans="1:8" x14ac:dyDescent="0.2">
      <c r="A2" s="15" t="str">
        <f xml:space="preserve"> HYPERLINK("#'目次'!B54","[48]")</f>
        <v>[48]</v>
      </c>
      <c r="B2" s="23" t="s">
        <v>334</v>
      </c>
    </row>
    <row r="3" spans="1:8" x14ac:dyDescent="0.2">
      <c r="A3" s="7" t="s">
        <v>3</v>
      </c>
      <c r="B3" s="8" t="s">
        <v>82</v>
      </c>
    </row>
    <row r="4" spans="1:8" x14ac:dyDescent="0.2">
      <c r="A4" s="7" t="s">
        <v>3</v>
      </c>
      <c r="B4" s="8" t="s">
        <v>84</v>
      </c>
    </row>
    <row r="5" spans="1:8" x14ac:dyDescent="0.2">
      <c r="A5" s="7" t="s">
        <v>3</v>
      </c>
      <c r="B5" s="8" t="s">
        <v>83</v>
      </c>
    </row>
    <row r="6" spans="1:8" s="18" customFormat="1" ht="126" x14ac:dyDescent="0.2">
      <c r="A6" s="16" t="s">
        <v>3</v>
      </c>
      <c r="B6" s="17" t="s">
        <v>335</v>
      </c>
      <c r="C6" s="17" t="s">
        <v>276</v>
      </c>
      <c r="D6" s="17" t="s">
        <v>277</v>
      </c>
      <c r="E6" s="17" t="s">
        <v>278</v>
      </c>
      <c r="F6" s="17" t="s">
        <v>279</v>
      </c>
      <c r="G6" s="17" t="s">
        <v>566</v>
      </c>
      <c r="H6" s="17" t="s">
        <v>366</v>
      </c>
    </row>
    <row r="7" spans="1:8" x14ac:dyDescent="0.2">
      <c r="A7" s="19" t="s">
        <v>338</v>
      </c>
      <c r="B7" s="10">
        <v>1274</v>
      </c>
      <c r="C7" s="13">
        <v>38.461537999999997</v>
      </c>
      <c r="D7" s="13">
        <v>41.601255999999999</v>
      </c>
      <c r="E7" s="13">
        <v>5.0235479999999999</v>
      </c>
      <c r="F7" s="13">
        <v>5.1020409999999998</v>
      </c>
      <c r="G7" s="13">
        <v>7.1428570000000002</v>
      </c>
      <c r="H7" s="13">
        <v>2.6687599999999998</v>
      </c>
    </row>
    <row r="8" spans="1:8" x14ac:dyDescent="0.2">
      <c r="A8" s="9" t="s">
        <v>339</v>
      </c>
      <c r="B8" s="9"/>
      <c r="C8" s="9"/>
      <c r="D8" s="9"/>
      <c r="E8" s="9"/>
      <c r="F8" s="9"/>
      <c r="G8" s="9"/>
      <c r="H8" s="9"/>
    </row>
    <row r="9" spans="1:8" x14ac:dyDescent="0.2">
      <c r="A9" s="20" t="s">
        <v>340</v>
      </c>
      <c r="B9" s="21">
        <v>772</v>
      </c>
      <c r="C9" s="22">
        <v>31.865285</v>
      </c>
      <c r="D9" s="22">
        <v>45.466321000000001</v>
      </c>
      <c r="E9" s="22">
        <v>4.5336790000000002</v>
      </c>
      <c r="F9" s="22">
        <v>6.8652850000000001</v>
      </c>
      <c r="G9" s="22">
        <v>8.6787559999999999</v>
      </c>
      <c r="H9" s="22">
        <v>2.5906739999999999</v>
      </c>
    </row>
    <row r="10" spans="1:8" x14ac:dyDescent="0.2">
      <c r="A10" s="20" t="s">
        <v>341</v>
      </c>
      <c r="B10" s="21">
        <v>502</v>
      </c>
      <c r="C10" s="22">
        <v>48.605578000000001</v>
      </c>
      <c r="D10" s="22">
        <v>35.657370999999998</v>
      </c>
      <c r="E10" s="22">
        <v>5.7768920000000001</v>
      </c>
      <c r="F10" s="22">
        <v>2.3904380000000001</v>
      </c>
      <c r="G10" s="22">
        <v>4.7808760000000001</v>
      </c>
      <c r="H10" s="22">
        <v>2.7888449999999998</v>
      </c>
    </row>
    <row r="11" spans="1:8" x14ac:dyDescent="0.2">
      <c r="A11" s="9" t="s">
        <v>342</v>
      </c>
      <c r="B11" s="9"/>
      <c r="C11" s="9"/>
      <c r="D11" s="9"/>
      <c r="E11" s="9"/>
      <c r="F11" s="9"/>
      <c r="G11" s="9"/>
      <c r="H11" s="9"/>
    </row>
    <row r="12" spans="1:8" x14ac:dyDescent="0.2">
      <c r="A12" s="20" t="s">
        <v>343</v>
      </c>
      <c r="B12" s="21">
        <v>410</v>
      </c>
      <c r="C12" s="22">
        <v>40.487805000000002</v>
      </c>
      <c r="D12" s="22">
        <v>38.536585000000002</v>
      </c>
      <c r="E12" s="22">
        <v>3.9024390000000002</v>
      </c>
      <c r="F12" s="22">
        <v>5.609756</v>
      </c>
      <c r="G12" s="22">
        <v>9.2682929999999999</v>
      </c>
      <c r="H12" s="22">
        <v>2.195122</v>
      </c>
    </row>
    <row r="13" spans="1:8" x14ac:dyDescent="0.2">
      <c r="A13" s="20" t="s">
        <v>344</v>
      </c>
      <c r="B13" s="21">
        <v>426</v>
      </c>
      <c r="C13" s="22">
        <v>34.976526</v>
      </c>
      <c r="D13" s="22">
        <v>47.887324</v>
      </c>
      <c r="E13" s="22">
        <v>4.6948359999999996</v>
      </c>
      <c r="F13" s="22">
        <v>3.7558690000000001</v>
      </c>
      <c r="G13" s="22">
        <v>5.6338030000000003</v>
      </c>
      <c r="H13" s="22">
        <v>3.0516429999999999</v>
      </c>
    </row>
    <row r="14" spans="1:8" x14ac:dyDescent="0.2">
      <c r="A14" s="20" t="s">
        <v>345</v>
      </c>
      <c r="B14" s="21">
        <v>270</v>
      </c>
      <c r="C14" s="22">
        <v>38.148147999999999</v>
      </c>
      <c r="D14" s="22">
        <v>41.111111000000001</v>
      </c>
      <c r="E14" s="22">
        <v>6.6666670000000003</v>
      </c>
      <c r="F14" s="22">
        <v>4.0740740000000004</v>
      </c>
      <c r="G14" s="22">
        <v>7.0370369999999998</v>
      </c>
      <c r="H14" s="22">
        <v>2.9629629999999998</v>
      </c>
    </row>
    <row r="15" spans="1:8" x14ac:dyDescent="0.2">
      <c r="A15" s="20" t="s">
        <v>346</v>
      </c>
      <c r="B15" s="21">
        <v>132</v>
      </c>
      <c r="C15" s="22">
        <v>44.69697</v>
      </c>
      <c r="D15" s="22">
        <v>31.818182</v>
      </c>
      <c r="E15" s="22">
        <v>6.8181820000000002</v>
      </c>
      <c r="F15" s="22">
        <v>9.0909089999999999</v>
      </c>
      <c r="G15" s="22">
        <v>6.0606059999999999</v>
      </c>
      <c r="H15" s="22">
        <v>1.5151520000000001</v>
      </c>
    </row>
    <row r="16" spans="1:8" x14ac:dyDescent="0.2">
      <c r="A16" s="20" t="s">
        <v>347</v>
      </c>
      <c r="B16" s="21">
        <v>32</v>
      </c>
      <c r="C16" s="22">
        <v>34.375</v>
      </c>
      <c r="D16" s="22">
        <v>40.625</v>
      </c>
      <c r="E16" s="22">
        <v>3.125</v>
      </c>
      <c r="F16" s="22">
        <v>9.375</v>
      </c>
      <c r="G16" s="22">
        <v>6.25</v>
      </c>
      <c r="H16" s="22">
        <v>6.25</v>
      </c>
    </row>
    <row r="17" spans="1:8" x14ac:dyDescent="0.2">
      <c r="A17" s="20" t="s">
        <v>348</v>
      </c>
      <c r="B17" s="21">
        <v>4</v>
      </c>
      <c r="C17" s="22">
        <v>50</v>
      </c>
      <c r="D17" s="22">
        <v>50</v>
      </c>
      <c r="E17" s="22">
        <v>0</v>
      </c>
      <c r="F17" s="22">
        <v>0</v>
      </c>
      <c r="G17" s="22">
        <v>0</v>
      </c>
      <c r="H17" s="22">
        <v>0</v>
      </c>
    </row>
    <row r="18" spans="1:8" x14ac:dyDescent="0.2">
      <c r="A18" s="20" t="s">
        <v>349</v>
      </c>
      <c r="B18" s="21">
        <v>0</v>
      </c>
      <c r="C18" s="22">
        <v>0</v>
      </c>
      <c r="D18" s="22">
        <v>0</v>
      </c>
      <c r="E18" s="22">
        <v>0</v>
      </c>
      <c r="F18" s="22">
        <v>0</v>
      </c>
      <c r="G18" s="22">
        <v>0</v>
      </c>
      <c r="H18" s="22">
        <v>0</v>
      </c>
    </row>
    <row r="19" spans="1:8" x14ac:dyDescent="0.2">
      <c r="A19" s="20" t="s">
        <v>350</v>
      </c>
      <c r="B19" s="21">
        <v>836</v>
      </c>
      <c r="C19" s="22">
        <v>37.679425999999999</v>
      </c>
      <c r="D19" s="22">
        <v>43.301434999999998</v>
      </c>
      <c r="E19" s="22">
        <v>4.3062199999999997</v>
      </c>
      <c r="F19" s="22">
        <v>4.6650720000000003</v>
      </c>
      <c r="G19" s="22">
        <v>7.4162679999999996</v>
      </c>
      <c r="H19" s="22">
        <v>2.6315789999999999</v>
      </c>
    </row>
    <row r="20" spans="1:8" x14ac:dyDescent="0.2">
      <c r="A20" s="20" t="s">
        <v>351</v>
      </c>
      <c r="B20" s="21">
        <v>402</v>
      </c>
      <c r="C20" s="22">
        <v>40.298507000000001</v>
      </c>
      <c r="D20" s="22">
        <v>38.059700999999997</v>
      </c>
      <c r="E20" s="22">
        <v>6.716418</v>
      </c>
      <c r="F20" s="22">
        <v>5.721393</v>
      </c>
      <c r="G20" s="22">
        <v>6.716418</v>
      </c>
      <c r="H20" s="22">
        <v>2.4875620000000001</v>
      </c>
    </row>
    <row r="21" spans="1:8" x14ac:dyDescent="0.2">
      <c r="A21" s="20" t="s">
        <v>352</v>
      </c>
      <c r="B21" s="21">
        <v>36</v>
      </c>
      <c r="C21" s="22">
        <v>36.111111000000001</v>
      </c>
      <c r="D21" s="22">
        <v>41.666666999999997</v>
      </c>
      <c r="E21" s="22">
        <v>2.7777780000000001</v>
      </c>
      <c r="F21" s="22">
        <v>8.3333329999999997</v>
      </c>
      <c r="G21" s="22">
        <v>5.5555560000000002</v>
      </c>
      <c r="H21" s="22">
        <v>5.5555560000000002</v>
      </c>
    </row>
    <row r="22" spans="1:8" x14ac:dyDescent="0.2">
      <c r="A22" s="20" t="s">
        <v>353</v>
      </c>
      <c r="B22" s="21">
        <v>438</v>
      </c>
      <c r="C22" s="22">
        <v>39.954338</v>
      </c>
      <c r="D22" s="22">
        <v>38.356164</v>
      </c>
      <c r="E22" s="22">
        <v>6.3926939999999997</v>
      </c>
      <c r="F22" s="22">
        <v>5.9360730000000004</v>
      </c>
      <c r="G22" s="22">
        <v>6.6210050000000003</v>
      </c>
      <c r="H22" s="22">
        <v>2.7397260000000001</v>
      </c>
    </row>
    <row r="23" spans="1:8" x14ac:dyDescent="0.2">
      <c r="A23" s="9" t="s">
        <v>354</v>
      </c>
      <c r="B23" s="10">
        <v>227</v>
      </c>
      <c r="C23" s="13">
        <v>32.158589999999997</v>
      </c>
      <c r="D23" s="13">
        <v>40.528633999999997</v>
      </c>
      <c r="E23" s="13">
        <v>4.4052860000000003</v>
      </c>
      <c r="F23" s="13">
        <v>8.8105729999999998</v>
      </c>
      <c r="G23" s="13">
        <v>11.453744</v>
      </c>
      <c r="H23" s="13">
        <v>2.6431719999999999</v>
      </c>
    </row>
    <row r="24" spans="1:8" x14ac:dyDescent="0.2">
      <c r="A24" s="20" t="s">
        <v>344</v>
      </c>
      <c r="B24" s="21">
        <v>260</v>
      </c>
      <c r="C24" s="22">
        <v>28.846153999999999</v>
      </c>
      <c r="D24" s="22">
        <v>52.307692000000003</v>
      </c>
      <c r="E24" s="22">
        <v>3.0769229999999999</v>
      </c>
      <c r="F24" s="22">
        <v>5</v>
      </c>
      <c r="G24" s="22">
        <v>6.9230770000000001</v>
      </c>
      <c r="H24" s="22">
        <v>3.8461539999999999</v>
      </c>
    </row>
    <row r="25" spans="1:8" x14ac:dyDescent="0.2">
      <c r="A25" s="20" t="s">
        <v>345</v>
      </c>
      <c r="B25" s="21">
        <v>171</v>
      </c>
      <c r="C25" s="22">
        <v>30.994152</v>
      </c>
      <c r="D25" s="22">
        <v>47.368420999999998</v>
      </c>
      <c r="E25" s="22">
        <v>7.017544</v>
      </c>
      <c r="F25" s="22">
        <v>4.678363</v>
      </c>
      <c r="G25" s="22">
        <v>8.7719299999999993</v>
      </c>
      <c r="H25" s="22">
        <v>1.169591</v>
      </c>
    </row>
    <row r="26" spans="1:8" x14ac:dyDescent="0.2">
      <c r="A26" s="20" t="s">
        <v>346</v>
      </c>
      <c r="B26" s="21">
        <v>85</v>
      </c>
      <c r="C26" s="22">
        <v>41.176470999999999</v>
      </c>
      <c r="D26" s="22">
        <v>32.941175999999999</v>
      </c>
      <c r="E26" s="22">
        <v>5.8823530000000002</v>
      </c>
      <c r="F26" s="22">
        <v>10.588234999999999</v>
      </c>
      <c r="G26" s="22">
        <v>8.2352939999999997</v>
      </c>
      <c r="H26" s="22">
        <v>1.176471</v>
      </c>
    </row>
    <row r="27" spans="1:8" x14ac:dyDescent="0.2">
      <c r="A27" s="20" t="s">
        <v>347</v>
      </c>
      <c r="B27" s="21">
        <v>25</v>
      </c>
      <c r="C27" s="22">
        <v>32</v>
      </c>
      <c r="D27" s="22">
        <v>48</v>
      </c>
      <c r="E27" s="22">
        <v>0</v>
      </c>
      <c r="F27" s="22">
        <v>12</v>
      </c>
      <c r="G27" s="22">
        <v>4</v>
      </c>
      <c r="H27" s="22">
        <v>4</v>
      </c>
    </row>
    <row r="28" spans="1:8" x14ac:dyDescent="0.2">
      <c r="A28" s="20" t="s">
        <v>348</v>
      </c>
      <c r="B28" s="21">
        <v>4</v>
      </c>
      <c r="C28" s="22">
        <v>50</v>
      </c>
      <c r="D28" s="22">
        <v>50</v>
      </c>
      <c r="E28" s="22">
        <v>0</v>
      </c>
      <c r="F28" s="22">
        <v>0</v>
      </c>
      <c r="G28" s="22">
        <v>0</v>
      </c>
      <c r="H28" s="22">
        <v>0</v>
      </c>
    </row>
    <row r="29" spans="1:8" x14ac:dyDescent="0.2">
      <c r="A29" s="20" t="s">
        <v>349</v>
      </c>
      <c r="B29" s="21">
        <v>0</v>
      </c>
      <c r="C29" s="22">
        <v>0</v>
      </c>
      <c r="D29" s="22">
        <v>0</v>
      </c>
      <c r="E29" s="22">
        <v>0</v>
      </c>
      <c r="F29" s="22">
        <v>0</v>
      </c>
      <c r="G29" s="22">
        <v>0</v>
      </c>
      <c r="H29" s="22">
        <v>0</v>
      </c>
    </row>
    <row r="30" spans="1:8" x14ac:dyDescent="0.2">
      <c r="A30" s="20" t="s">
        <v>350</v>
      </c>
      <c r="B30" s="21">
        <v>487</v>
      </c>
      <c r="C30" s="22">
        <v>30.390143999999999</v>
      </c>
      <c r="D30" s="22">
        <v>46.817247999999999</v>
      </c>
      <c r="E30" s="22">
        <v>3.6960989999999998</v>
      </c>
      <c r="F30" s="22">
        <v>6.7761810000000002</v>
      </c>
      <c r="G30" s="22">
        <v>9.0349079999999997</v>
      </c>
      <c r="H30" s="22">
        <v>3.2854209999999999</v>
      </c>
    </row>
    <row r="31" spans="1:8" x14ac:dyDescent="0.2">
      <c r="A31" s="20" t="s">
        <v>351</v>
      </c>
      <c r="B31" s="21">
        <v>256</v>
      </c>
      <c r="C31" s="22">
        <v>34.375</v>
      </c>
      <c r="D31" s="22">
        <v>42.578125</v>
      </c>
      <c r="E31" s="22">
        <v>6.640625</v>
      </c>
      <c r="F31" s="22">
        <v>6.640625</v>
      </c>
      <c r="G31" s="22">
        <v>8.59375</v>
      </c>
      <c r="H31" s="22">
        <v>1.171875</v>
      </c>
    </row>
    <row r="32" spans="1:8" x14ac:dyDescent="0.2">
      <c r="A32" s="20" t="s">
        <v>352</v>
      </c>
      <c r="B32" s="21">
        <v>29</v>
      </c>
      <c r="C32" s="22">
        <v>34.482759000000001</v>
      </c>
      <c r="D32" s="22">
        <v>48.275861999999996</v>
      </c>
      <c r="E32" s="22">
        <v>0</v>
      </c>
      <c r="F32" s="22">
        <v>10.344828</v>
      </c>
      <c r="G32" s="22">
        <v>3.4482759999999999</v>
      </c>
      <c r="H32" s="22">
        <v>3.4482759999999999</v>
      </c>
    </row>
    <row r="33" spans="1:8" x14ac:dyDescent="0.2">
      <c r="A33" s="20" t="s">
        <v>353</v>
      </c>
      <c r="B33" s="21">
        <v>285</v>
      </c>
      <c r="C33" s="22">
        <v>34.385964999999999</v>
      </c>
      <c r="D33" s="22">
        <v>43.157895000000003</v>
      </c>
      <c r="E33" s="22">
        <v>5.964912</v>
      </c>
      <c r="F33" s="22">
        <v>7.017544</v>
      </c>
      <c r="G33" s="22">
        <v>8.0701750000000008</v>
      </c>
      <c r="H33" s="22">
        <v>1.4035089999999999</v>
      </c>
    </row>
    <row r="34" spans="1:8" x14ac:dyDescent="0.2">
      <c r="A34" s="9" t="s">
        <v>355</v>
      </c>
      <c r="B34" s="10">
        <v>183</v>
      </c>
      <c r="C34" s="13">
        <v>50.819671999999997</v>
      </c>
      <c r="D34" s="13">
        <v>36.065573999999998</v>
      </c>
      <c r="E34" s="13">
        <v>3.278689</v>
      </c>
      <c r="F34" s="13">
        <v>1.6393439999999999</v>
      </c>
      <c r="G34" s="13">
        <v>6.5573769999999998</v>
      </c>
      <c r="H34" s="13">
        <v>1.6393439999999999</v>
      </c>
    </row>
    <row r="35" spans="1:8" x14ac:dyDescent="0.2">
      <c r="A35" s="20" t="s">
        <v>344</v>
      </c>
      <c r="B35" s="21">
        <v>166</v>
      </c>
      <c r="C35" s="22">
        <v>44.578313000000001</v>
      </c>
      <c r="D35" s="22">
        <v>40.963855000000002</v>
      </c>
      <c r="E35" s="22">
        <v>7.2289159999999999</v>
      </c>
      <c r="F35" s="22">
        <v>1.807229</v>
      </c>
      <c r="G35" s="22">
        <v>3.6144579999999999</v>
      </c>
      <c r="H35" s="22">
        <v>1.807229</v>
      </c>
    </row>
    <row r="36" spans="1:8" x14ac:dyDescent="0.2">
      <c r="A36" s="20" t="s">
        <v>345</v>
      </c>
      <c r="B36" s="21">
        <v>99</v>
      </c>
      <c r="C36" s="22">
        <v>50.505051000000002</v>
      </c>
      <c r="D36" s="22">
        <v>30.30303</v>
      </c>
      <c r="E36" s="22">
        <v>6.0606059999999999</v>
      </c>
      <c r="F36" s="22">
        <v>3.030303</v>
      </c>
      <c r="G36" s="22">
        <v>4.0404039999999997</v>
      </c>
      <c r="H36" s="22">
        <v>6.0606059999999999</v>
      </c>
    </row>
    <row r="37" spans="1:8" x14ac:dyDescent="0.2">
      <c r="A37" s="20" t="s">
        <v>346</v>
      </c>
      <c r="B37" s="21">
        <v>47</v>
      </c>
      <c r="C37" s="22">
        <v>51.063830000000003</v>
      </c>
      <c r="D37" s="22">
        <v>29.787234000000002</v>
      </c>
      <c r="E37" s="22">
        <v>8.5106380000000001</v>
      </c>
      <c r="F37" s="22">
        <v>6.3829789999999997</v>
      </c>
      <c r="G37" s="22">
        <v>2.1276600000000001</v>
      </c>
      <c r="H37" s="22">
        <v>2.1276600000000001</v>
      </c>
    </row>
    <row r="38" spans="1:8" x14ac:dyDescent="0.2">
      <c r="A38" s="20" t="s">
        <v>347</v>
      </c>
      <c r="B38" s="21">
        <v>7</v>
      </c>
      <c r="C38" s="22">
        <v>42.857143000000001</v>
      </c>
      <c r="D38" s="22">
        <v>14.285714</v>
      </c>
      <c r="E38" s="22">
        <v>14.285714</v>
      </c>
      <c r="F38" s="22">
        <v>0</v>
      </c>
      <c r="G38" s="22">
        <v>14.285714</v>
      </c>
      <c r="H38" s="22">
        <v>14.285714</v>
      </c>
    </row>
    <row r="39" spans="1:8" x14ac:dyDescent="0.2">
      <c r="A39" s="20" t="s">
        <v>348</v>
      </c>
      <c r="B39" s="21">
        <v>0</v>
      </c>
      <c r="C39" s="22">
        <v>0</v>
      </c>
      <c r="D39" s="22">
        <v>0</v>
      </c>
      <c r="E39" s="22">
        <v>0</v>
      </c>
      <c r="F39" s="22">
        <v>0</v>
      </c>
      <c r="G39" s="22">
        <v>0</v>
      </c>
      <c r="H39" s="22">
        <v>0</v>
      </c>
    </row>
    <row r="40" spans="1:8" x14ac:dyDescent="0.2">
      <c r="A40" s="20" t="s">
        <v>349</v>
      </c>
      <c r="B40" s="21">
        <v>0</v>
      </c>
      <c r="C40" s="22">
        <v>0</v>
      </c>
      <c r="D40" s="22">
        <v>0</v>
      </c>
      <c r="E40" s="22">
        <v>0</v>
      </c>
      <c r="F40" s="22">
        <v>0</v>
      </c>
      <c r="G40" s="22">
        <v>0</v>
      </c>
      <c r="H40" s="22">
        <v>0</v>
      </c>
    </row>
    <row r="41" spans="1:8" x14ac:dyDescent="0.2">
      <c r="A41" s="20" t="s">
        <v>350</v>
      </c>
      <c r="B41" s="21">
        <v>349</v>
      </c>
      <c r="C41" s="22">
        <v>47.851002999999999</v>
      </c>
      <c r="D41" s="22">
        <v>38.395415</v>
      </c>
      <c r="E41" s="22">
        <v>5.1575930000000003</v>
      </c>
      <c r="F41" s="22">
        <v>1.719198</v>
      </c>
      <c r="G41" s="22">
        <v>5.1575930000000003</v>
      </c>
      <c r="H41" s="22">
        <v>1.719198</v>
      </c>
    </row>
    <row r="42" spans="1:8" x14ac:dyDescent="0.2">
      <c r="A42" s="20" t="s">
        <v>351</v>
      </c>
      <c r="B42" s="21">
        <v>146</v>
      </c>
      <c r="C42" s="22">
        <v>50.684932000000003</v>
      </c>
      <c r="D42" s="22">
        <v>30.136986</v>
      </c>
      <c r="E42" s="22">
        <v>6.8493149999999998</v>
      </c>
      <c r="F42" s="22">
        <v>4.1095889999999997</v>
      </c>
      <c r="G42" s="22">
        <v>3.424658</v>
      </c>
      <c r="H42" s="22">
        <v>4.7945209999999996</v>
      </c>
    </row>
    <row r="43" spans="1:8" x14ac:dyDescent="0.2">
      <c r="A43" s="20" t="s">
        <v>352</v>
      </c>
      <c r="B43" s="21">
        <v>7</v>
      </c>
      <c r="C43" s="22">
        <v>42.857143000000001</v>
      </c>
      <c r="D43" s="22">
        <v>14.285714</v>
      </c>
      <c r="E43" s="22">
        <v>14.285714</v>
      </c>
      <c r="F43" s="22">
        <v>0</v>
      </c>
      <c r="G43" s="22">
        <v>14.285714</v>
      </c>
      <c r="H43" s="22">
        <v>14.285714</v>
      </c>
    </row>
    <row r="44" spans="1:8" x14ac:dyDescent="0.2">
      <c r="A44" s="20" t="s">
        <v>353</v>
      </c>
      <c r="B44" s="21">
        <v>153</v>
      </c>
      <c r="C44" s="22">
        <v>50.326796999999999</v>
      </c>
      <c r="D44" s="22">
        <v>29.411764999999999</v>
      </c>
      <c r="E44" s="22">
        <v>7.1895420000000003</v>
      </c>
      <c r="F44" s="22">
        <v>3.9215689999999999</v>
      </c>
      <c r="G44" s="22">
        <v>3.9215689999999999</v>
      </c>
      <c r="H44" s="22">
        <v>5.228758</v>
      </c>
    </row>
    <row r="45" spans="1:8" x14ac:dyDescent="0.2">
      <c r="A45" s="9" t="s">
        <v>356</v>
      </c>
      <c r="B45" s="9"/>
      <c r="C45" s="9"/>
      <c r="D45" s="9"/>
      <c r="E45" s="9"/>
      <c r="F45" s="9"/>
      <c r="G45" s="9"/>
      <c r="H45" s="9"/>
    </row>
    <row r="46" spans="1:8" x14ac:dyDescent="0.2">
      <c r="A46" s="20" t="s">
        <v>357</v>
      </c>
      <c r="B46" s="21">
        <v>49</v>
      </c>
      <c r="C46" s="22">
        <v>24.489795999999998</v>
      </c>
      <c r="D46" s="22">
        <v>46.938775999999997</v>
      </c>
      <c r="E46" s="22">
        <v>8.1632650000000009</v>
      </c>
      <c r="F46" s="22">
        <v>8.1632650000000009</v>
      </c>
      <c r="G46" s="22">
        <v>8.1632650000000009</v>
      </c>
      <c r="H46" s="22">
        <v>4.0816330000000001</v>
      </c>
    </row>
    <row r="47" spans="1:8" x14ac:dyDescent="0.2">
      <c r="A47" s="20" t="s">
        <v>328</v>
      </c>
      <c r="B47" s="21">
        <v>969</v>
      </c>
      <c r="C47" s="22">
        <v>37.977296000000003</v>
      </c>
      <c r="D47" s="22">
        <v>42.724457999999998</v>
      </c>
      <c r="E47" s="22">
        <v>4.8503610000000004</v>
      </c>
      <c r="F47" s="22">
        <v>5.0567599999999997</v>
      </c>
      <c r="G47" s="22">
        <v>7.2239420000000001</v>
      </c>
      <c r="H47" s="22">
        <v>2.1671830000000001</v>
      </c>
    </row>
    <row r="48" spans="1:8" x14ac:dyDescent="0.2">
      <c r="A48" s="20" t="s">
        <v>329</v>
      </c>
      <c r="B48" s="21">
        <v>74</v>
      </c>
      <c r="C48" s="22">
        <v>36.486485999999999</v>
      </c>
      <c r="D48" s="22">
        <v>41.891891999999999</v>
      </c>
      <c r="E48" s="22">
        <v>4.0540539999999998</v>
      </c>
      <c r="F48" s="22">
        <v>6.7567570000000003</v>
      </c>
      <c r="G48" s="22">
        <v>4.0540539999999998</v>
      </c>
      <c r="H48" s="22">
        <v>6.7567570000000003</v>
      </c>
    </row>
    <row r="49" spans="1:8" x14ac:dyDescent="0.2">
      <c r="A49" s="20" t="s">
        <v>330</v>
      </c>
      <c r="B49" s="21">
        <v>157</v>
      </c>
      <c r="C49" s="22">
        <v>45.859873</v>
      </c>
      <c r="D49" s="22">
        <v>35.031846999999999</v>
      </c>
      <c r="E49" s="22">
        <v>5.0955409999999999</v>
      </c>
      <c r="F49" s="22">
        <v>3.1847129999999999</v>
      </c>
      <c r="G49" s="22">
        <v>7.0063690000000003</v>
      </c>
      <c r="H49" s="22">
        <v>3.8216559999999999</v>
      </c>
    </row>
    <row r="50" spans="1:8" x14ac:dyDescent="0.2">
      <c r="A50" s="20" t="s">
        <v>358</v>
      </c>
      <c r="B50" s="21">
        <v>25</v>
      </c>
      <c r="C50" s="22">
        <v>44</v>
      </c>
      <c r="D50" s="22">
        <v>28</v>
      </c>
      <c r="E50" s="22">
        <v>8</v>
      </c>
      <c r="F50" s="22">
        <v>8</v>
      </c>
      <c r="G50" s="22">
        <v>12</v>
      </c>
      <c r="H50" s="22">
        <v>0</v>
      </c>
    </row>
    <row r="51" spans="1:8" x14ac:dyDescent="0.2">
      <c r="A51" s="9" t="s">
        <v>359</v>
      </c>
      <c r="B51" s="10">
        <v>33</v>
      </c>
      <c r="C51" s="13">
        <v>18.181818</v>
      </c>
      <c r="D51" s="13">
        <v>42.424242</v>
      </c>
      <c r="E51" s="13">
        <v>12.121212</v>
      </c>
      <c r="F51" s="13">
        <v>9.0909089999999999</v>
      </c>
      <c r="G51" s="13">
        <v>12.121212</v>
      </c>
      <c r="H51" s="13">
        <v>6.0606059999999999</v>
      </c>
    </row>
    <row r="52" spans="1:8" x14ac:dyDescent="0.2">
      <c r="A52" s="20" t="s">
        <v>331</v>
      </c>
      <c r="B52" s="21">
        <v>638</v>
      </c>
      <c r="C52" s="22">
        <v>32.758620999999998</v>
      </c>
      <c r="D52" s="22">
        <v>46.081505</v>
      </c>
      <c r="E52" s="22">
        <v>4.2319750000000003</v>
      </c>
      <c r="F52" s="22">
        <v>6.4263320000000004</v>
      </c>
      <c r="G52" s="22">
        <v>8.3072099999999995</v>
      </c>
      <c r="H52" s="22">
        <v>2.1943570000000001</v>
      </c>
    </row>
    <row r="53" spans="1:8" x14ac:dyDescent="0.2">
      <c r="A53" s="20" t="s">
        <v>332</v>
      </c>
      <c r="B53" s="21">
        <v>32</v>
      </c>
      <c r="C53" s="22">
        <v>28.125</v>
      </c>
      <c r="D53" s="22">
        <v>43.75</v>
      </c>
      <c r="E53" s="22">
        <v>3.125</v>
      </c>
      <c r="F53" s="22">
        <v>12.5</v>
      </c>
      <c r="G53" s="22">
        <v>9.375</v>
      </c>
      <c r="H53" s="22">
        <v>3.125</v>
      </c>
    </row>
    <row r="54" spans="1:8" x14ac:dyDescent="0.2">
      <c r="A54" s="20" t="s">
        <v>333</v>
      </c>
      <c r="B54" s="21">
        <v>52</v>
      </c>
      <c r="C54" s="22">
        <v>28.846153999999999</v>
      </c>
      <c r="D54" s="22">
        <v>46.153846000000001</v>
      </c>
      <c r="E54" s="22">
        <v>3.8461539999999999</v>
      </c>
      <c r="F54" s="22">
        <v>5.7692310000000004</v>
      </c>
      <c r="G54" s="22">
        <v>9.6153849999999998</v>
      </c>
      <c r="H54" s="22">
        <v>5.7692310000000004</v>
      </c>
    </row>
    <row r="55" spans="1:8" x14ac:dyDescent="0.2">
      <c r="A55" s="20" t="s">
        <v>358</v>
      </c>
      <c r="B55" s="21">
        <v>17</v>
      </c>
      <c r="C55" s="22">
        <v>41.176470999999999</v>
      </c>
      <c r="D55" s="22">
        <v>29.411764999999999</v>
      </c>
      <c r="E55" s="22">
        <v>5.8823530000000002</v>
      </c>
      <c r="F55" s="22">
        <v>11.764706</v>
      </c>
      <c r="G55" s="22">
        <v>11.764706</v>
      </c>
      <c r="H55" s="22">
        <v>0</v>
      </c>
    </row>
    <row r="56" spans="1:8" x14ac:dyDescent="0.2">
      <c r="A56" s="9" t="s">
        <v>360</v>
      </c>
      <c r="B56" s="10">
        <v>16</v>
      </c>
      <c r="C56" s="13">
        <v>37.5</v>
      </c>
      <c r="D56" s="13">
        <v>56.25</v>
      </c>
      <c r="E56" s="13">
        <v>0</v>
      </c>
      <c r="F56" s="13">
        <v>6.25</v>
      </c>
      <c r="G56" s="13">
        <v>0</v>
      </c>
      <c r="H56" s="13">
        <v>0</v>
      </c>
    </row>
    <row r="57" spans="1:8" x14ac:dyDescent="0.2">
      <c r="A57" s="20" t="s">
        <v>331</v>
      </c>
      <c r="B57" s="21">
        <v>331</v>
      </c>
      <c r="C57" s="22">
        <v>48.036254</v>
      </c>
      <c r="D57" s="22">
        <v>36.253776000000002</v>
      </c>
      <c r="E57" s="22">
        <v>6.0422960000000003</v>
      </c>
      <c r="F57" s="22">
        <v>2.4169179999999999</v>
      </c>
      <c r="G57" s="22">
        <v>5.1359519999999996</v>
      </c>
      <c r="H57" s="22">
        <v>2.1148039999999999</v>
      </c>
    </row>
    <row r="58" spans="1:8" x14ac:dyDescent="0.2">
      <c r="A58" s="20" t="s">
        <v>332</v>
      </c>
      <c r="B58" s="21">
        <v>42</v>
      </c>
      <c r="C58" s="22">
        <v>42.857143000000001</v>
      </c>
      <c r="D58" s="22">
        <v>40.476190000000003</v>
      </c>
      <c r="E58" s="22">
        <v>4.7619049999999996</v>
      </c>
      <c r="F58" s="22">
        <v>2.3809520000000002</v>
      </c>
      <c r="G58" s="22">
        <v>0</v>
      </c>
      <c r="H58" s="22">
        <v>9.5238099999999992</v>
      </c>
    </row>
    <row r="59" spans="1:8" x14ac:dyDescent="0.2">
      <c r="A59" s="20" t="s">
        <v>333</v>
      </c>
      <c r="B59" s="21">
        <v>105</v>
      </c>
      <c r="C59" s="22">
        <v>54.285713999999999</v>
      </c>
      <c r="D59" s="22">
        <v>29.523810000000001</v>
      </c>
      <c r="E59" s="22">
        <v>5.7142860000000004</v>
      </c>
      <c r="F59" s="22">
        <v>1.9047620000000001</v>
      </c>
      <c r="G59" s="22">
        <v>5.7142860000000004</v>
      </c>
      <c r="H59" s="22">
        <v>2.8571430000000002</v>
      </c>
    </row>
    <row r="60" spans="1:8" x14ac:dyDescent="0.2">
      <c r="A60" s="20" t="s">
        <v>358</v>
      </c>
      <c r="B60" s="21">
        <v>8</v>
      </c>
      <c r="C60" s="22">
        <v>50</v>
      </c>
      <c r="D60" s="22">
        <v>25</v>
      </c>
      <c r="E60" s="22">
        <v>12.5</v>
      </c>
      <c r="F60" s="22">
        <v>0</v>
      </c>
      <c r="G60" s="22">
        <v>12.5</v>
      </c>
      <c r="H60" s="22">
        <v>0</v>
      </c>
    </row>
    <row r="61" spans="1:8" x14ac:dyDescent="0.2">
      <c r="A61" s="9" t="s">
        <v>361</v>
      </c>
      <c r="B61" s="9"/>
      <c r="C61" s="9"/>
      <c r="D61" s="9"/>
      <c r="E61" s="9"/>
      <c r="F61" s="9"/>
      <c r="G61" s="9"/>
      <c r="H61" s="9"/>
    </row>
    <row r="62" spans="1:8" x14ac:dyDescent="0.2">
      <c r="A62" s="20" t="s">
        <v>362</v>
      </c>
      <c r="B62" s="21">
        <v>164</v>
      </c>
      <c r="C62" s="22">
        <v>42.073171000000002</v>
      </c>
      <c r="D62" s="22">
        <v>35.365853999999999</v>
      </c>
      <c r="E62" s="22">
        <v>4.2682929999999999</v>
      </c>
      <c r="F62" s="22">
        <v>6.7073169999999998</v>
      </c>
      <c r="G62" s="22">
        <v>9.1463409999999996</v>
      </c>
      <c r="H62" s="22">
        <v>2.4390239999999999</v>
      </c>
    </row>
    <row r="63" spans="1:8" x14ac:dyDescent="0.2">
      <c r="A63" s="20" t="s">
        <v>363</v>
      </c>
      <c r="B63" s="21">
        <v>658</v>
      </c>
      <c r="C63" s="22">
        <v>38.145896999999998</v>
      </c>
      <c r="D63" s="22">
        <v>42.705167000000003</v>
      </c>
      <c r="E63" s="22">
        <v>5.0151979999999998</v>
      </c>
      <c r="F63" s="22">
        <v>5.0151979999999998</v>
      </c>
      <c r="G63" s="22">
        <v>6.9908809999999999</v>
      </c>
      <c r="H63" s="22">
        <v>2.1276600000000001</v>
      </c>
    </row>
    <row r="64" spans="1:8" x14ac:dyDescent="0.2">
      <c r="A64" s="20" t="s">
        <v>364</v>
      </c>
      <c r="B64" s="21">
        <v>314</v>
      </c>
      <c r="C64" s="22">
        <v>39.808917000000001</v>
      </c>
      <c r="D64" s="22">
        <v>42.356687999999998</v>
      </c>
      <c r="E64" s="22">
        <v>5.7324840000000004</v>
      </c>
      <c r="F64" s="22">
        <v>3.5031850000000002</v>
      </c>
      <c r="G64" s="22">
        <v>6.3694269999999999</v>
      </c>
      <c r="H64" s="22">
        <v>2.2292990000000001</v>
      </c>
    </row>
    <row r="65" spans="1:8" x14ac:dyDescent="0.2">
      <c r="A65" s="20" t="s">
        <v>365</v>
      </c>
      <c r="B65" s="21">
        <v>110</v>
      </c>
      <c r="C65" s="22">
        <v>29.090909</v>
      </c>
      <c r="D65" s="22">
        <v>46.363636</v>
      </c>
      <c r="E65" s="22">
        <v>3.6363639999999999</v>
      </c>
      <c r="F65" s="22">
        <v>7.2727269999999997</v>
      </c>
      <c r="G65" s="22">
        <v>6.3636359999999996</v>
      </c>
      <c r="H65" s="22">
        <v>7.2727269999999997</v>
      </c>
    </row>
    <row r="66" spans="1:8" x14ac:dyDescent="0.2">
      <c r="A66" s="20" t="s">
        <v>366</v>
      </c>
      <c r="B66" s="21">
        <v>28</v>
      </c>
      <c r="C66" s="22">
        <v>46.428570999999998</v>
      </c>
      <c r="D66" s="22">
        <v>25</v>
      </c>
      <c r="E66" s="22">
        <v>7.1428570000000002</v>
      </c>
      <c r="F66" s="22">
        <v>7.1428570000000002</v>
      </c>
      <c r="G66" s="22">
        <v>10.714286</v>
      </c>
      <c r="H66" s="22">
        <v>3.5714290000000002</v>
      </c>
    </row>
    <row r="67" spans="1:8" x14ac:dyDescent="0.2">
      <c r="A67" s="9" t="s">
        <v>367</v>
      </c>
      <c r="B67" s="9"/>
      <c r="C67" s="9"/>
      <c r="D67" s="9"/>
      <c r="E67" s="9"/>
      <c r="F67" s="9"/>
      <c r="G67" s="9"/>
      <c r="H67" s="9"/>
    </row>
    <row r="68" spans="1:8" x14ac:dyDescent="0.2">
      <c r="A68" s="20" t="s">
        <v>368</v>
      </c>
      <c r="B68" s="21">
        <v>170</v>
      </c>
      <c r="C68" s="22">
        <v>36.470587999999999</v>
      </c>
      <c r="D68" s="22">
        <v>41.176470999999999</v>
      </c>
      <c r="E68" s="22">
        <v>5.8823530000000002</v>
      </c>
      <c r="F68" s="22">
        <v>5.8823530000000002</v>
      </c>
      <c r="G68" s="22">
        <v>5.2941180000000001</v>
      </c>
      <c r="H68" s="22">
        <v>5.2941180000000001</v>
      </c>
    </row>
    <row r="69" spans="1:8" x14ac:dyDescent="0.2">
      <c r="A69" s="20" t="s">
        <v>180</v>
      </c>
      <c r="B69" s="21">
        <v>939</v>
      </c>
      <c r="C69" s="22">
        <v>38.019168999999998</v>
      </c>
      <c r="D69" s="22">
        <v>42.705005</v>
      </c>
      <c r="E69" s="22">
        <v>5.1118209999999999</v>
      </c>
      <c r="F69" s="22">
        <v>5.005325</v>
      </c>
      <c r="G69" s="22">
        <v>7.0287540000000002</v>
      </c>
      <c r="H69" s="22">
        <v>2.1299250000000001</v>
      </c>
    </row>
    <row r="70" spans="1:8" x14ac:dyDescent="0.2">
      <c r="A70" s="20" t="s">
        <v>369</v>
      </c>
      <c r="B70" s="21">
        <v>75</v>
      </c>
      <c r="C70" s="22">
        <v>42.666666999999997</v>
      </c>
      <c r="D70" s="22">
        <v>34.666666999999997</v>
      </c>
      <c r="E70" s="22">
        <v>5.3333329999999997</v>
      </c>
      <c r="F70" s="22">
        <v>6.6666670000000003</v>
      </c>
      <c r="G70" s="22">
        <v>8</v>
      </c>
      <c r="H70" s="22">
        <v>2.6666669999999999</v>
      </c>
    </row>
    <row r="71" spans="1:8" x14ac:dyDescent="0.2">
      <c r="A71" s="20" t="s">
        <v>370</v>
      </c>
      <c r="B71" s="21">
        <v>384</v>
      </c>
      <c r="C71" s="22">
        <v>40.885416999999997</v>
      </c>
      <c r="D71" s="22">
        <v>40.885416999999997</v>
      </c>
      <c r="E71" s="22">
        <v>4.9479170000000003</v>
      </c>
      <c r="F71" s="22">
        <v>3.90625</v>
      </c>
      <c r="G71" s="22">
        <v>6.7708329999999997</v>
      </c>
      <c r="H71" s="22">
        <v>2.6041669999999999</v>
      </c>
    </row>
    <row r="72" spans="1:8" x14ac:dyDescent="0.2">
      <c r="A72" s="20" t="s">
        <v>371</v>
      </c>
      <c r="B72" s="21">
        <v>33</v>
      </c>
      <c r="C72" s="22">
        <v>33.333333000000003</v>
      </c>
      <c r="D72" s="22">
        <v>39.393939000000003</v>
      </c>
      <c r="E72" s="22">
        <v>6.0606059999999999</v>
      </c>
      <c r="F72" s="22">
        <v>6.0606059999999999</v>
      </c>
      <c r="G72" s="22">
        <v>12.121212</v>
      </c>
      <c r="H72" s="22">
        <v>3.030303</v>
      </c>
    </row>
    <row r="73" spans="1:8" x14ac:dyDescent="0.2">
      <c r="A73" s="20" t="s">
        <v>366</v>
      </c>
      <c r="B73" s="21">
        <v>25</v>
      </c>
      <c r="C73" s="22">
        <v>44</v>
      </c>
      <c r="D73" s="22">
        <v>28</v>
      </c>
      <c r="E73" s="22">
        <v>8</v>
      </c>
      <c r="F73" s="22">
        <v>8</v>
      </c>
      <c r="G73" s="22">
        <v>12</v>
      </c>
      <c r="H73" s="22">
        <v>0</v>
      </c>
    </row>
    <row r="74" spans="1:8" x14ac:dyDescent="0.2">
      <c r="A74" s="9" t="s">
        <v>372</v>
      </c>
      <c r="B74" s="9"/>
      <c r="C74" s="9"/>
      <c r="D74" s="9"/>
      <c r="E74" s="9"/>
      <c r="F74" s="9"/>
      <c r="G74" s="9"/>
      <c r="H74" s="9"/>
    </row>
    <row r="75" spans="1:8" x14ac:dyDescent="0.2">
      <c r="A75" s="20" t="s">
        <v>373</v>
      </c>
      <c r="B75" s="21">
        <v>170</v>
      </c>
      <c r="C75" s="22">
        <v>36.470587999999999</v>
      </c>
      <c r="D75" s="22">
        <v>41.176470999999999</v>
      </c>
      <c r="E75" s="22">
        <v>5.8823530000000002</v>
      </c>
      <c r="F75" s="22">
        <v>5.8823530000000002</v>
      </c>
      <c r="G75" s="22">
        <v>5.2941180000000001</v>
      </c>
      <c r="H75" s="22">
        <v>5.2941180000000001</v>
      </c>
    </row>
    <row r="76" spans="1:8" x14ac:dyDescent="0.2">
      <c r="A76" s="20" t="s">
        <v>374</v>
      </c>
      <c r="B76" s="21">
        <v>695</v>
      </c>
      <c r="C76" s="22">
        <v>37.985612000000003</v>
      </c>
      <c r="D76" s="22">
        <v>42.589928</v>
      </c>
      <c r="E76" s="22">
        <v>4.460432</v>
      </c>
      <c r="F76" s="22">
        <v>5.3237410000000001</v>
      </c>
      <c r="G76" s="22">
        <v>7.6258990000000004</v>
      </c>
      <c r="H76" s="22">
        <v>2.0143879999999998</v>
      </c>
    </row>
    <row r="77" spans="1:8" x14ac:dyDescent="0.2">
      <c r="A77" s="20" t="s">
        <v>375</v>
      </c>
      <c r="B77" s="21">
        <v>207</v>
      </c>
      <c r="C77" s="22">
        <v>36.231884000000001</v>
      </c>
      <c r="D77" s="22">
        <v>43.961353000000003</v>
      </c>
      <c r="E77" s="22">
        <v>5.3140099999999997</v>
      </c>
      <c r="F77" s="22">
        <v>5.7971009999999996</v>
      </c>
      <c r="G77" s="22">
        <v>8.2125599999999999</v>
      </c>
      <c r="H77" s="22">
        <v>0.48309200000000002</v>
      </c>
    </row>
    <row r="78" spans="1:8" x14ac:dyDescent="0.2">
      <c r="A78" s="20" t="s">
        <v>376</v>
      </c>
      <c r="B78" s="21">
        <v>74</v>
      </c>
      <c r="C78" s="22">
        <v>44.594594999999998</v>
      </c>
      <c r="D78" s="22">
        <v>32.432431999999999</v>
      </c>
      <c r="E78" s="22">
        <v>6.7567570000000003</v>
      </c>
      <c r="F78" s="22">
        <v>4.0540539999999998</v>
      </c>
      <c r="G78" s="22">
        <v>5.405405</v>
      </c>
      <c r="H78" s="22">
        <v>6.7567570000000003</v>
      </c>
    </row>
    <row r="79" spans="1:8" x14ac:dyDescent="0.2">
      <c r="A79" s="20" t="s">
        <v>377</v>
      </c>
      <c r="B79" s="21">
        <v>48</v>
      </c>
      <c r="C79" s="22">
        <v>29.166667</v>
      </c>
      <c r="D79" s="22">
        <v>54.166666999999997</v>
      </c>
      <c r="E79" s="22">
        <v>8.3333329999999997</v>
      </c>
      <c r="F79" s="22">
        <v>2.0833330000000001</v>
      </c>
      <c r="G79" s="22">
        <v>4.1666670000000003</v>
      </c>
      <c r="H79" s="22">
        <v>2.0833330000000001</v>
      </c>
    </row>
    <row r="80" spans="1:8" x14ac:dyDescent="0.2">
      <c r="A80" s="20" t="s">
        <v>378</v>
      </c>
      <c r="B80" s="21">
        <v>46</v>
      </c>
      <c r="C80" s="22">
        <v>52.173912999999999</v>
      </c>
      <c r="D80" s="22">
        <v>32.608696000000002</v>
      </c>
      <c r="E80" s="22">
        <v>2.1739130000000002</v>
      </c>
      <c r="F80" s="22">
        <v>2.1739130000000002</v>
      </c>
      <c r="G80" s="22">
        <v>2.1739130000000002</v>
      </c>
      <c r="H80" s="22">
        <v>8.6956520000000008</v>
      </c>
    </row>
    <row r="81" spans="1:8" x14ac:dyDescent="0.2">
      <c r="A81" s="20" t="s">
        <v>366</v>
      </c>
      <c r="B81" s="21">
        <v>34</v>
      </c>
      <c r="C81" s="22">
        <v>52.941175999999999</v>
      </c>
      <c r="D81" s="22">
        <v>23.529412000000001</v>
      </c>
      <c r="E81" s="22">
        <v>5.8823530000000002</v>
      </c>
      <c r="F81" s="22">
        <v>2.941176</v>
      </c>
      <c r="G81" s="22">
        <v>14.705882000000001</v>
      </c>
      <c r="H81" s="22">
        <v>0</v>
      </c>
    </row>
    <row r="82" spans="1:8" x14ac:dyDescent="0.2">
      <c r="A82" s="9" t="s">
        <v>379</v>
      </c>
      <c r="B82" s="9"/>
      <c r="C82" s="9"/>
      <c r="D82" s="9"/>
      <c r="E82" s="9"/>
      <c r="F82" s="9"/>
      <c r="G82" s="9"/>
      <c r="H82" s="9"/>
    </row>
    <row r="83" spans="1:8" x14ac:dyDescent="0.2">
      <c r="A83" s="20" t="s">
        <v>380</v>
      </c>
      <c r="B83" s="21">
        <v>521</v>
      </c>
      <c r="C83" s="22">
        <v>38.195777</v>
      </c>
      <c r="D83" s="22">
        <v>40.307102</v>
      </c>
      <c r="E83" s="22">
        <v>3.262956</v>
      </c>
      <c r="F83" s="22">
        <v>6.3339730000000003</v>
      </c>
      <c r="G83" s="22">
        <v>9.2130519999999994</v>
      </c>
      <c r="H83" s="22">
        <v>2.6871399999999999</v>
      </c>
    </row>
    <row r="84" spans="1:8" x14ac:dyDescent="0.2">
      <c r="A84" s="20" t="s">
        <v>381</v>
      </c>
      <c r="B84" s="21">
        <v>723</v>
      </c>
      <c r="C84" s="22">
        <v>38.312586000000003</v>
      </c>
      <c r="D84" s="22">
        <v>42.876902000000001</v>
      </c>
      <c r="E84" s="22">
        <v>6.2240659999999997</v>
      </c>
      <c r="F84" s="22">
        <v>4.2876899999999996</v>
      </c>
      <c r="G84" s="22">
        <v>5.5325030000000002</v>
      </c>
      <c r="H84" s="22">
        <v>2.7662520000000002</v>
      </c>
    </row>
    <row r="85" spans="1:8" x14ac:dyDescent="0.2">
      <c r="A85" s="20" t="s">
        <v>366</v>
      </c>
      <c r="B85" s="21">
        <v>30</v>
      </c>
      <c r="C85" s="22">
        <v>46.666666999999997</v>
      </c>
      <c r="D85" s="22">
        <v>33.333333000000003</v>
      </c>
      <c r="E85" s="22">
        <v>6.6666670000000003</v>
      </c>
      <c r="F85" s="22">
        <v>3.3333330000000001</v>
      </c>
      <c r="G85" s="22">
        <v>10</v>
      </c>
      <c r="H85" s="22">
        <v>0</v>
      </c>
    </row>
    <row r="86" spans="1:8" x14ac:dyDescent="0.2">
      <c r="A86" s="9" t="s">
        <v>382</v>
      </c>
      <c r="B86" s="9"/>
      <c r="C86" s="9"/>
      <c r="D86" s="9"/>
      <c r="E86" s="9"/>
      <c r="F86" s="9"/>
      <c r="G86" s="9"/>
      <c r="H86" s="9"/>
    </row>
    <row r="87" spans="1:8" x14ac:dyDescent="0.2">
      <c r="A87" s="20" t="s">
        <v>383</v>
      </c>
      <c r="B87" s="21">
        <v>254</v>
      </c>
      <c r="C87" s="22">
        <v>38.582676999999997</v>
      </c>
      <c r="D87" s="22">
        <v>37.795276000000001</v>
      </c>
      <c r="E87" s="22">
        <v>2.755906</v>
      </c>
      <c r="F87" s="22">
        <v>6.6929129999999999</v>
      </c>
      <c r="G87" s="22">
        <v>12.204724000000001</v>
      </c>
      <c r="H87" s="22">
        <v>1.968504</v>
      </c>
    </row>
    <row r="88" spans="1:8" x14ac:dyDescent="0.2">
      <c r="A88" s="20" t="s">
        <v>181</v>
      </c>
      <c r="B88" s="21">
        <v>887</v>
      </c>
      <c r="C88" s="22">
        <v>37.880496000000001</v>
      </c>
      <c r="D88" s="22">
        <v>43.066516</v>
      </c>
      <c r="E88" s="22">
        <v>5.9751969999999996</v>
      </c>
      <c r="F88" s="22">
        <v>4.6223219999999996</v>
      </c>
      <c r="G88" s="22">
        <v>5.6369790000000002</v>
      </c>
      <c r="H88" s="22">
        <v>2.818489</v>
      </c>
    </row>
    <row r="89" spans="1:8" x14ac:dyDescent="0.2">
      <c r="A89" s="20" t="s">
        <v>182</v>
      </c>
      <c r="B89" s="21">
        <v>18</v>
      </c>
      <c r="C89" s="22">
        <v>50</v>
      </c>
      <c r="D89" s="22">
        <v>44.444443999999997</v>
      </c>
      <c r="E89" s="22">
        <v>0</v>
      </c>
      <c r="F89" s="22">
        <v>0</v>
      </c>
      <c r="G89" s="22">
        <v>5.5555560000000002</v>
      </c>
      <c r="H89" s="22">
        <v>0</v>
      </c>
    </row>
    <row r="90" spans="1:8" x14ac:dyDescent="0.2">
      <c r="A90" s="20" t="s">
        <v>384</v>
      </c>
      <c r="B90" s="21">
        <v>15</v>
      </c>
      <c r="C90" s="22">
        <v>33.333333000000003</v>
      </c>
      <c r="D90" s="22">
        <v>53.333333000000003</v>
      </c>
      <c r="E90" s="22">
        <v>0</v>
      </c>
      <c r="F90" s="22">
        <v>6.6666670000000003</v>
      </c>
      <c r="G90" s="22">
        <v>0</v>
      </c>
      <c r="H90" s="22">
        <v>6.6666670000000003</v>
      </c>
    </row>
    <row r="91" spans="1:8" x14ac:dyDescent="0.2">
      <c r="A91" s="20" t="s">
        <v>183</v>
      </c>
      <c r="B91" s="21">
        <v>31</v>
      </c>
      <c r="C91" s="22">
        <v>41.935484000000002</v>
      </c>
      <c r="D91" s="22">
        <v>41.935484000000002</v>
      </c>
      <c r="E91" s="22">
        <v>0</v>
      </c>
      <c r="F91" s="22">
        <v>6.451613</v>
      </c>
      <c r="G91" s="22">
        <v>6.451613</v>
      </c>
      <c r="H91" s="22">
        <v>3.225806</v>
      </c>
    </row>
    <row r="92" spans="1:8" x14ac:dyDescent="0.2">
      <c r="A92" s="20" t="s">
        <v>385</v>
      </c>
      <c r="B92" s="21">
        <v>4</v>
      </c>
      <c r="C92" s="22">
        <v>75</v>
      </c>
      <c r="D92" s="22">
        <v>0</v>
      </c>
      <c r="E92" s="22">
        <v>25</v>
      </c>
      <c r="F92" s="22">
        <v>0</v>
      </c>
      <c r="G92" s="22">
        <v>0</v>
      </c>
      <c r="H92" s="22">
        <v>0</v>
      </c>
    </row>
    <row r="93" spans="1:8" x14ac:dyDescent="0.2">
      <c r="A93" s="20" t="s">
        <v>386</v>
      </c>
      <c r="B93" s="21">
        <v>0</v>
      </c>
      <c r="C93" s="22">
        <v>0</v>
      </c>
      <c r="D93" s="22">
        <v>0</v>
      </c>
      <c r="E93" s="22">
        <v>0</v>
      </c>
      <c r="F93" s="22">
        <v>0</v>
      </c>
      <c r="G93" s="22">
        <v>0</v>
      </c>
      <c r="H93" s="22">
        <v>0</v>
      </c>
    </row>
    <row r="94" spans="1:8" x14ac:dyDescent="0.2">
      <c r="A94" s="20" t="s">
        <v>387</v>
      </c>
      <c r="B94" s="21">
        <v>5</v>
      </c>
      <c r="C94" s="22">
        <v>20</v>
      </c>
      <c r="D94" s="22">
        <v>40</v>
      </c>
      <c r="E94" s="22">
        <v>0</v>
      </c>
      <c r="F94" s="22">
        <v>40</v>
      </c>
      <c r="G94" s="22">
        <v>0</v>
      </c>
      <c r="H94" s="22">
        <v>0</v>
      </c>
    </row>
    <row r="95" spans="1:8" x14ac:dyDescent="0.2">
      <c r="A95" s="20" t="s">
        <v>366</v>
      </c>
      <c r="B95" s="21">
        <v>60</v>
      </c>
      <c r="C95" s="22">
        <v>41.666666999999997</v>
      </c>
      <c r="D95" s="22">
        <v>35</v>
      </c>
      <c r="E95" s="22">
        <v>5</v>
      </c>
      <c r="F95" s="22">
        <v>3.3333330000000001</v>
      </c>
      <c r="G95" s="22">
        <v>11.666667</v>
      </c>
      <c r="H95" s="22">
        <v>3.3333330000000001</v>
      </c>
    </row>
    <row r="96" spans="1:8" x14ac:dyDescent="0.2">
      <c r="A96" s="9" t="s">
        <v>388</v>
      </c>
      <c r="B96" s="9"/>
      <c r="C96" s="9"/>
      <c r="D96" s="9"/>
      <c r="E96" s="9"/>
      <c r="F96" s="9"/>
      <c r="G96" s="9"/>
      <c r="H96" s="9"/>
    </row>
    <row r="97" spans="1:8" x14ac:dyDescent="0.2">
      <c r="A97" s="20" t="s">
        <v>184</v>
      </c>
      <c r="B97" s="21">
        <v>16</v>
      </c>
      <c r="C97" s="22">
        <v>37.5</v>
      </c>
      <c r="D97" s="22">
        <v>43.75</v>
      </c>
      <c r="E97" s="22">
        <v>0</v>
      </c>
      <c r="F97" s="22">
        <v>12.5</v>
      </c>
      <c r="G97" s="22">
        <v>0</v>
      </c>
      <c r="H97" s="22">
        <v>6.25</v>
      </c>
    </row>
    <row r="98" spans="1:8" x14ac:dyDescent="0.2">
      <c r="A98" s="20" t="s">
        <v>185</v>
      </c>
      <c r="B98" s="21">
        <v>54</v>
      </c>
      <c r="C98" s="22">
        <v>33.333333000000003</v>
      </c>
      <c r="D98" s="22">
        <v>44.444443999999997</v>
      </c>
      <c r="E98" s="22">
        <v>5.5555560000000002</v>
      </c>
      <c r="F98" s="22">
        <v>7.4074070000000001</v>
      </c>
      <c r="G98" s="22">
        <v>7.4074070000000001</v>
      </c>
      <c r="H98" s="22">
        <v>1.8518520000000001</v>
      </c>
    </row>
    <row r="99" spans="1:8" x14ac:dyDescent="0.2">
      <c r="A99" s="20" t="s">
        <v>186</v>
      </c>
      <c r="B99" s="21">
        <v>111</v>
      </c>
      <c r="C99" s="22">
        <v>39.63964</v>
      </c>
      <c r="D99" s="22">
        <v>39.63964</v>
      </c>
      <c r="E99" s="22">
        <v>9.90991</v>
      </c>
      <c r="F99" s="22">
        <v>4.504505</v>
      </c>
      <c r="G99" s="22">
        <v>2.7027030000000001</v>
      </c>
      <c r="H99" s="22">
        <v>3.6036039999999998</v>
      </c>
    </row>
    <row r="100" spans="1:8" x14ac:dyDescent="0.2">
      <c r="A100" s="20" t="s">
        <v>187</v>
      </c>
      <c r="B100" s="21">
        <v>174</v>
      </c>
      <c r="C100" s="22">
        <v>35.057471</v>
      </c>
      <c r="D100" s="22">
        <v>38.505747</v>
      </c>
      <c r="E100" s="22">
        <v>6.8965519999999998</v>
      </c>
      <c r="F100" s="22">
        <v>7.4712639999999997</v>
      </c>
      <c r="G100" s="22">
        <v>8.6206899999999997</v>
      </c>
      <c r="H100" s="22">
        <v>3.4482759999999999</v>
      </c>
    </row>
    <row r="101" spans="1:8" x14ac:dyDescent="0.2">
      <c r="A101" s="20" t="s">
        <v>188</v>
      </c>
      <c r="B101" s="21">
        <v>208</v>
      </c>
      <c r="C101" s="22">
        <v>41.826923000000001</v>
      </c>
      <c r="D101" s="22">
        <v>41.346153999999999</v>
      </c>
      <c r="E101" s="22">
        <v>5.288462</v>
      </c>
      <c r="F101" s="22">
        <v>2.4038460000000001</v>
      </c>
      <c r="G101" s="22">
        <v>6.25</v>
      </c>
      <c r="H101" s="22">
        <v>2.8846150000000002</v>
      </c>
    </row>
    <row r="102" spans="1:8" x14ac:dyDescent="0.2">
      <c r="A102" s="20" t="s">
        <v>189</v>
      </c>
      <c r="B102" s="21">
        <v>167</v>
      </c>
      <c r="C102" s="22">
        <v>34.131737000000001</v>
      </c>
      <c r="D102" s="22">
        <v>46.706586999999999</v>
      </c>
      <c r="E102" s="22">
        <v>4.1916169999999999</v>
      </c>
      <c r="F102" s="22">
        <v>3.5928140000000002</v>
      </c>
      <c r="G102" s="22">
        <v>10.179641</v>
      </c>
      <c r="H102" s="22">
        <v>1.197605</v>
      </c>
    </row>
    <row r="103" spans="1:8" x14ac:dyDescent="0.2">
      <c r="A103" s="20" t="s">
        <v>190</v>
      </c>
      <c r="B103" s="21">
        <v>217</v>
      </c>
      <c r="C103" s="22">
        <v>43.317971999999997</v>
      </c>
      <c r="D103" s="22">
        <v>35.944699999999997</v>
      </c>
      <c r="E103" s="22">
        <v>2.3041469999999999</v>
      </c>
      <c r="F103" s="22">
        <v>6.9124420000000004</v>
      </c>
      <c r="G103" s="22">
        <v>8.7557600000000004</v>
      </c>
      <c r="H103" s="22">
        <v>2.764977</v>
      </c>
    </row>
    <row r="104" spans="1:8" x14ac:dyDescent="0.2">
      <c r="A104" s="20" t="s">
        <v>191</v>
      </c>
      <c r="B104" s="21">
        <v>162</v>
      </c>
      <c r="C104" s="22">
        <v>34.567900999999999</v>
      </c>
      <c r="D104" s="22">
        <v>50</v>
      </c>
      <c r="E104" s="22">
        <v>6.1728399999999999</v>
      </c>
      <c r="F104" s="22">
        <v>3.7037040000000001</v>
      </c>
      <c r="G104" s="22">
        <v>3.7037040000000001</v>
      </c>
      <c r="H104" s="22">
        <v>1.8518520000000001</v>
      </c>
    </row>
    <row r="105" spans="1:8" x14ac:dyDescent="0.2">
      <c r="A105" s="20" t="s">
        <v>192</v>
      </c>
      <c r="B105" s="21">
        <v>43</v>
      </c>
      <c r="C105" s="22">
        <v>39.534883999999998</v>
      </c>
      <c r="D105" s="22">
        <v>46.511628000000002</v>
      </c>
      <c r="E105" s="22">
        <v>0</v>
      </c>
      <c r="F105" s="22">
        <v>6.9767440000000001</v>
      </c>
      <c r="G105" s="22">
        <v>6.9767440000000001</v>
      </c>
      <c r="H105" s="22">
        <v>0</v>
      </c>
    </row>
    <row r="106" spans="1:8" x14ac:dyDescent="0.2">
      <c r="A106" s="20" t="s">
        <v>193</v>
      </c>
      <c r="B106" s="21">
        <v>53</v>
      </c>
      <c r="C106" s="22">
        <v>33.962263999999998</v>
      </c>
      <c r="D106" s="22">
        <v>49.056604</v>
      </c>
      <c r="E106" s="22">
        <v>1.886792</v>
      </c>
      <c r="F106" s="22">
        <v>5.6603770000000004</v>
      </c>
      <c r="G106" s="22">
        <v>7.5471700000000004</v>
      </c>
      <c r="H106" s="22">
        <v>1.886792</v>
      </c>
    </row>
    <row r="107" spans="1:8" x14ac:dyDescent="0.2">
      <c r="A107" s="20" t="s">
        <v>389</v>
      </c>
      <c r="B107" s="21">
        <v>9</v>
      </c>
      <c r="C107" s="22">
        <v>55.555556000000003</v>
      </c>
      <c r="D107" s="22">
        <v>22.222221999999999</v>
      </c>
      <c r="E107" s="22">
        <v>0</v>
      </c>
      <c r="F107" s="22">
        <v>0</v>
      </c>
      <c r="G107" s="22">
        <v>11.111110999999999</v>
      </c>
      <c r="H107" s="22">
        <v>11.111110999999999</v>
      </c>
    </row>
    <row r="108" spans="1:8" x14ac:dyDescent="0.2">
      <c r="A108" s="20" t="s">
        <v>366</v>
      </c>
      <c r="B108" s="21">
        <v>60</v>
      </c>
      <c r="C108" s="22">
        <v>45</v>
      </c>
      <c r="D108" s="22">
        <v>28.333333</v>
      </c>
      <c r="E108" s="22">
        <v>6.6666670000000003</v>
      </c>
      <c r="F108" s="22">
        <v>5</v>
      </c>
      <c r="G108" s="22">
        <v>10</v>
      </c>
      <c r="H108" s="22">
        <v>5</v>
      </c>
    </row>
    <row r="109" spans="1:8" x14ac:dyDescent="0.2">
      <c r="A109" s="9" t="s">
        <v>390</v>
      </c>
      <c r="B109" s="9"/>
      <c r="C109" s="9"/>
      <c r="D109" s="9"/>
      <c r="E109" s="9"/>
      <c r="F109" s="9"/>
      <c r="G109" s="9"/>
      <c r="H109" s="9"/>
    </row>
    <row r="110" spans="1:8" x14ac:dyDescent="0.2">
      <c r="A110" s="20" t="s">
        <v>391</v>
      </c>
      <c r="B110" s="21">
        <v>197</v>
      </c>
      <c r="C110" s="22">
        <v>45.685279000000001</v>
      </c>
      <c r="D110" s="22">
        <v>41.624364999999997</v>
      </c>
      <c r="E110" s="22">
        <v>2.0304570000000002</v>
      </c>
      <c r="F110" s="22">
        <v>1.5228429999999999</v>
      </c>
      <c r="G110" s="22">
        <v>6.0913709999999996</v>
      </c>
      <c r="H110" s="22">
        <v>3.0456850000000002</v>
      </c>
    </row>
    <row r="111" spans="1:8" x14ac:dyDescent="0.2">
      <c r="A111" s="20" t="s">
        <v>392</v>
      </c>
      <c r="B111" s="21">
        <v>522</v>
      </c>
      <c r="C111" s="22">
        <v>37.931033999999997</v>
      </c>
      <c r="D111" s="22">
        <v>42.911876999999997</v>
      </c>
      <c r="E111" s="22">
        <v>4.5977009999999998</v>
      </c>
      <c r="F111" s="22">
        <v>4.9808430000000001</v>
      </c>
      <c r="G111" s="22">
        <v>7.6628350000000003</v>
      </c>
      <c r="H111" s="22">
        <v>1.9157090000000001</v>
      </c>
    </row>
    <row r="112" spans="1:8" x14ac:dyDescent="0.2">
      <c r="A112" s="20" t="s">
        <v>393</v>
      </c>
      <c r="B112" s="21">
        <v>392</v>
      </c>
      <c r="C112" s="22">
        <v>33.418367000000003</v>
      </c>
      <c r="D112" s="22">
        <v>43.877550999999997</v>
      </c>
      <c r="E112" s="22">
        <v>5.8673469999999996</v>
      </c>
      <c r="F112" s="22">
        <v>7.6530610000000001</v>
      </c>
      <c r="G112" s="22">
        <v>6.1224489999999996</v>
      </c>
      <c r="H112" s="22">
        <v>3.0612240000000002</v>
      </c>
    </row>
    <row r="113" spans="1:8" x14ac:dyDescent="0.2">
      <c r="A113" s="20" t="s">
        <v>394</v>
      </c>
      <c r="B113" s="21">
        <v>163</v>
      </c>
      <c r="C113" s="22">
        <v>43.558281999999998</v>
      </c>
      <c r="D113" s="22">
        <v>31.90184</v>
      </c>
      <c r="E113" s="22">
        <v>7.97546</v>
      </c>
      <c r="F113" s="22">
        <v>3.6809820000000002</v>
      </c>
      <c r="G113" s="22">
        <v>9.2024539999999995</v>
      </c>
      <c r="H113" s="22">
        <v>3.6809820000000002</v>
      </c>
    </row>
    <row r="114" spans="1:8" x14ac:dyDescent="0.2">
      <c r="A114" s="9" t="s">
        <v>395</v>
      </c>
      <c r="B114" s="9"/>
      <c r="C114" s="9"/>
      <c r="D114" s="9"/>
      <c r="E114" s="9"/>
      <c r="F114" s="9"/>
      <c r="G114" s="9"/>
      <c r="H114" s="9"/>
    </row>
    <row r="115" spans="1:8" x14ac:dyDescent="0.2">
      <c r="A115" s="20" t="s">
        <v>396</v>
      </c>
      <c r="B115" s="21">
        <v>165</v>
      </c>
      <c r="C115" s="22">
        <v>40.606060999999997</v>
      </c>
      <c r="D115" s="22">
        <v>40.606060999999997</v>
      </c>
      <c r="E115" s="22">
        <v>2.424242</v>
      </c>
      <c r="F115" s="22">
        <v>5.4545450000000004</v>
      </c>
      <c r="G115" s="22">
        <v>9.0909089999999999</v>
      </c>
      <c r="H115" s="22">
        <v>1.818182</v>
      </c>
    </row>
    <row r="116" spans="1:8" x14ac:dyDescent="0.2">
      <c r="A116" s="20" t="s">
        <v>397</v>
      </c>
      <c r="B116" s="21">
        <v>321</v>
      </c>
      <c r="C116" s="22">
        <v>38.940809999999999</v>
      </c>
      <c r="D116" s="22">
        <v>43.613706999999998</v>
      </c>
      <c r="E116" s="22">
        <v>6.2305299999999999</v>
      </c>
      <c r="F116" s="22">
        <v>4.0498440000000002</v>
      </c>
      <c r="G116" s="22">
        <v>4.9844239999999997</v>
      </c>
      <c r="H116" s="22">
        <v>2.180685</v>
      </c>
    </row>
    <row r="117" spans="1:8" x14ac:dyDescent="0.2">
      <c r="A117" s="20" t="s">
        <v>879</v>
      </c>
      <c r="B117" s="21">
        <v>316</v>
      </c>
      <c r="C117" s="22">
        <v>33.544303999999997</v>
      </c>
      <c r="D117" s="22">
        <v>43.037975000000003</v>
      </c>
      <c r="E117" s="22">
        <v>6.6455700000000002</v>
      </c>
      <c r="F117" s="22">
        <v>6.9620249999999997</v>
      </c>
      <c r="G117" s="22">
        <v>7.2784810000000002</v>
      </c>
      <c r="H117" s="22">
        <v>2.5316459999999998</v>
      </c>
    </row>
    <row r="118" spans="1:8" x14ac:dyDescent="0.2">
      <c r="A118" s="20" t="s">
        <v>398</v>
      </c>
      <c r="B118" s="21">
        <v>177</v>
      </c>
      <c r="C118" s="22">
        <v>38.418078999999999</v>
      </c>
      <c r="D118" s="22">
        <v>40.112994</v>
      </c>
      <c r="E118" s="22">
        <v>3.9548019999999999</v>
      </c>
      <c r="F118" s="22">
        <v>7.344633</v>
      </c>
      <c r="G118" s="22">
        <v>7.344633</v>
      </c>
      <c r="H118" s="22">
        <v>2.824859</v>
      </c>
    </row>
    <row r="119" spans="1:8" x14ac:dyDescent="0.2">
      <c r="A119" s="20" t="s">
        <v>399</v>
      </c>
      <c r="B119" s="21">
        <v>132</v>
      </c>
      <c r="C119" s="22">
        <v>46.212121000000003</v>
      </c>
      <c r="D119" s="22">
        <v>37.878788</v>
      </c>
      <c r="E119" s="22">
        <v>3.030303</v>
      </c>
      <c r="F119" s="22">
        <v>1.5151520000000001</v>
      </c>
      <c r="G119" s="22">
        <v>8.3333329999999997</v>
      </c>
      <c r="H119" s="22">
        <v>3.030303</v>
      </c>
    </row>
    <row r="120" spans="1:8" x14ac:dyDescent="0.2">
      <c r="A120" s="20" t="s">
        <v>400</v>
      </c>
      <c r="B120" s="21">
        <v>163</v>
      </c>
      <c r="C120" s="22">
        <v>38.650306999999998</v>
      </c>
      <c r="D120" s="22">
        <v>40.490797999999998</v>
      </c>
      <c r="E120" s="22">
        <v>4.9079750000000004</v>
      </c>
      <c r="F120" s="22">
        <v>3.6809820000000002</v>
      </c>
      <c r="G120" s="22">
        <v>7.97546</v>
      </c>
      <c r="H120" s="22">
        <v>4.2944789999999999</v>
      </c>
    </row>
    <row r="121" spans="1:8" x14ac:dyDescent="0.2">
      <c r="A121" s="9" t="s">
        <v>401</v>
      </c>
      <c r="B121" s="9"/>
      <c r="C121" s="9"/>
      <c r="D121" s="9"/>
      <c r="E121" s="9"/>
      <c r="F121" s="9"/>
      <c r="G121" s="9"/>
      <c r="H121" s="9"/>
    </row>
    <row r="122" spans="1:8" x14ac:dyDescent="0.2">
      <c r="A122" s="20" t="s">
        <v>878</v>
      </c>
      <c r="B122" s="21">
        <v>55</v>
      </c>
      <c r="C122" s="22">
        <v>49.090909000000003</v>
      </c>
      <c r="D122" s="22">
        <v>41.818182</v>
      </c>
      <c r="E122" s="22">
        <v>0</v>
      </c>
      <c r="F122" s="22">
        <v>3.6363639999999999</v>
      </c>
      <c r="G122" s="22">
        <v>3.6363639999999999</v>
      </c>
      <c r="H122" s="22">
        <v>1.818182</v>
      </c>
    </row>
    <row r="123" spans="1:8" x14ac:dyDescent="0.2">
      <c r="A123" s="20" t="s">
        <v>402</v>
      </c>
      <c r="B123" s="21">
        <v>110</v>
      </c>
      <c r="C123" s="22">
        <v>36.363636</v>
      </c>
      <c r="D123" s="22">
        <v>40</v>
      </c>
      <c r="E123" s="22">
        <v>3.6363639999999999</v>
      </c>
      <c r="F123" s="22">
        <v>6.3636359999999996</v>
      </c>
      <c r="G123" s="22">
        <v>11.818182</v>
      </c>
      <c r="H123" s="22">
        <v>1.818182</v>
      </c>
    </row>
    <row r="124" spans="1:8" x14ac:dyDescent="0.2">
      <c r="A124" s="20" t="s">
        <v>397</v>
      </c>
      <c r="B124" s="21">
        <v>321</v>
      </c>
      <c r="C124" s="22">
        <v>38.940809999999999</v>
      </c>
      <c r="D124" s="22">
        <v>43.613706999999998</v>
      </c>
      <c r="E124" s="22">
        <v>6.2305299999999999</v>
      </c>
      <c r="F124" s="22">
        <v>4.0498440000000002</v>
      </c>
      <c r="G124" s="22">
        <v>4.9844239999999997</v>
      </c>
      <c r="H124" s="22">
        <v>2.180685</v>
      </c>
    </row>
    <row r="125" spans="1:8" x14ac:dyDescent="0.2">
      <c r="A125" s="20" t="s">
        <v>403</v>
      </c>
      <c r="B125" s="21">
        <v>92</v>
      </c>
      <c r="C125" s="22">
        <v>39.130434999999999</v>
      </c>
      <c r="D125" s="22">
        <v>41.304347999999997</v>
      </c>
      <c r="E125" s="22">
        <v>4.3478260000000004</v>
      </c>
      <c r="F125" s="22">
        <v>6.5217390000000002</v>
      </c>
      <c r="G125" s="22">
        <v>7.6086960000000001</v>
      </c>
      <c r="H125" s="22">
        <v>1.086957</v>
      </c>
    </row>
    <row r="126" spans="1:8" x14ac:dyDescent="0.2">
      <c r="A126" s="20" t="s">
        <v>404</v>
      </c>
      <c r="B126" s="21">
        <v>77</v>
      </c>
      <c r="C126" s="22">
        <v>25.974025999999999</v>
      </c>
      <c r="D126" s="22">
        <v>44.155844000000002</v>
      </c>
      <c r="E126" s="22">
        <v>7.7922079999999996</v>
      </c>
      <c r="F126" s="22">
        <v>7.7922079999999996</v>
      </c>
      <c r="G126" s="22">
        <v>10.389609999999999</v>
      </c>
      <c r="H126" s="22">
        <v>3.8961039999999998</v>
      </c>
    </row>
    <row r="127" spans="1:8" x14ac:dyDescent="0.2">
      <c r="A127" s="20" t="s">
        <v>405</v>
      </c>
      <c r="B127" s="21">
        <v>147</v>
      </c>
      <c r="C127" s="22">
        <v>34.013604999999998</v>
      </c>
      <c r="D127" s="22">
        <v>43.537415000000003</v>
      </c>
      <c r="E127" s="22">
        <v>7.4829929999999996</v>
      </c>
      <c r="F127" s="22">
        <v>6.802721</v>
      </c>
      <c r="G127" s="22">
        <v>5.442177</v>
      </c>
      <c r="H127" s="22">
        <v>2.721088</v>
      </c>
    </row>
    <row r="128" spans="1:8" x14ac:dyDescent="0.2">
      <c r="A128" s="20" t="s">
        <v>398</v>
      </c>
      <c r="B128" s="21">
        <v>177</v>
      </c>
      <c r="C128" s="22">
        <v>38.418078999999999</v>
      </c>
      <c r="D128" s="22">
        <v>40.112994</v>
      </c>
      <c r="E128" s="22">
        <v>3.9548019999999999</v>
      </c>
      <c r="F128" s="22">
        <v>7.344633</v>
      </c>
      <c r="G128" s="22">
        <v>7.344633</v>
      </c>
      <c r="H128" s="22">
        <v>2.824859</v>
      </c>
    </row>
    <row r="129" spans="1:8" x14ac:dyDescent="0.2">
      <c r="A129" s="20" t="s">
        <v>406</v>
      </c>
      <c r="B129" s="21">
        <v>99</v>
      </c>
      <c r="C129" s="22">
        <v>47.474747000000001</v>
      </c>
      <c r="D129" s="22">
        <v>34.343434000000002</v>
      </c>
      <c r="E129" s="22">
        <v>3.030303</v>
      </c>
      <c r="F129" s="22">
        <v>2.0202019999999998</v>
      </c>
      <c r="G129" s="22">
        <v>9.0909089999999999</v>
      </c>
      <c r="H129" s="22">
        <v>4.0404039999999997</v>
      </c>
    </row>
    <row r="130" spans="1:8" x14ac:dyDescent="0.2">
      <c r="A130" s="20" t="s">
        <v>407</v>
      </c>
      <c r="B130" s="21">
        <v>33</v>
      </c>
      <c r="C130" s="22">
        <v>42.424242</v>
      </c>
      <c r="D130" s="22">
        <v>48.484848</v>
      </c>
      <c r="E130" s="22">
        <v>3.030303</v>
      </c>
      <c r="F130" s="22">
        <v>0</v>
      </c>
      <c r="G130" s="22">
        <v>6.0606059999999999</v>
      </c>
      <c r="H130" s="22">
        <v>0</v>
      </c>
    </row>
    <row r="131" spans="1:8" x14ac:dyDescent="0.2">
      <c r="A131" s="33" t="s">
        <v>400</v>
      </c>
      <c r="B131" s="34">
        <v>163</v>
      </c>
      <c r="C131" s="35">
        <v>38.650306999999998</v>
      </c>
      <c r="D131" s="35">
        <v>40.490797999999998</v>
      </c>
      <c r="E131" s="35">
        <v>4.9079750000000004</v>
      </c>
      <c r="F131" s="35">
        <v>3.6809820000000002</v>
      </c>
      <c r="G131" s="35">
        <v>7.97546</v>
      </c>
      <c r="H131" s="35">
        <v>4.2944789999999999</v>
      </c>
    </row>
  </sheetData>
  <phoneticPr fontId="2"/>
  <pageMargins left="0.75" right="0.75" top="1" bottom="1" header="0.5" footer="0.5"/>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16BD7-4658-4FCC-A297-2EB2CF1E9679}">
  <dimension ref="A1:O131"/>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5" x14ac:dyDescent="0.2">
      <c r="A1" s="11" t="s">
        <v>3</v>
      </c>
      <c r="B1" s="7"/>
    </row>
    <row r="2" spans="1:15" x14ac:dyDescent="0.2">
      <c r="A2" s="15" t="str">
        <f xml:space="preserve"> HYPERLINK("#'目次'!B55","[49]")</f>
        <v>[49]</v>
      </c>
      <c r="B2" s="23" t="s">
        <v>334</v>
      </c>
    </row>
    <row r="3" spans="1:15" x14ac:dyDescent="0.2">
      <c r="A3" s="7" t="s">
        <v>3</v>
      </c>
      <c r="B3" s="8" t="s">
        <v>1</v>
      </c>
    </row>
    <row r="4" spans="1:15" x14ac:dyDescent="0.2">
      <c r="A4" s="7" t="s">
        <v>3</v>
      </c>
      <c r="B4" s="8" t="s">
        <v>86</v>
      </c>
    </row>
    <row r="5" spans="1:15" x14ac:dyDescent="0.2">
      <c r="A5" s="7" t="s">
        <v>3</v>
      </c>
      <c r="B5" s="8" t="s">
        <v>85</v>
      </c>
    </row>
    <row r="6" spans="1:15" s="18" customFormat="1" ht="100.8" x14ac:dyDescent="0.2">
      <c r="A6" s="16" t="s">
        <v>3</v>
      </c>
      <c r="B6" s="17" t="s">
        <v>335</v>
      </c>
      <c r="C6" s="17" t="s">
        <v>567</v>
      </c>
      <c r="D6" s="17" t="s">
        <v>568</v>
      </c>
      <c r="E6" s="17" t="s">
        <v>280</v>
      </c>
      <c r="F6" s="17" t="s">
        <v>281</v>
      </c>
      <c r="G6" s="17" t="s">
        <v>282</v>
      </c>
      <c r="H6" s="17" t="s">
        <v>283</v>
      </c>
      <c r="I6" s="17" t="s">
        <v>569</v>
      </c>
      <c r="J6" s="17" t="s">
        <v>570</v>
      </c>
      <c r="K6" s="17" t="s">
        <v>571</v>
      </c>
      <c r="L6" s="17" t="s">
        <v>284</v>
      </c>
      <c r="M6" s="17" t="s">
        <v>387</v>
      </c>
      <c r="N6" s="17" t="s">
        <v>523</v>
      </c>
      <c r="O6" s="17" t="s">
        <v>366</v>
      </c>
    </row>
    <row r="7" spans="1:15" x14ac:dyDescent="0.2">
      <c r="A7" s="19" t="s">
        <v>338</v>
      </c>
      <c r="B7" s="10">
        <v>2677</v>
      </c>
      <c r="C7" s="13">
        <v>23.907359</v>
      </c>
      <c r="D7" s="13">
        <v>23.757937999999999</v>
      </c>
      <c r="E7" s="13">
        <v>6.7239449999999996</v>
      </c>
      <c r="F7" s="13">
        <v>6.5371680000000003</v>
      </c>
      <c r="G7" s="13">
        <v>21.479268000000001</v>
      </c>
      <c r="H7" s="13">
        <v>6.0889049999999996</v>
      </c>
      <c r="I7" s="13">
        <v>9.6376539999999995</v>
      </c>
      <c r="J7" s="13">
        <v>12.812849999999999</v>
      </c>
      <c r="K7" s="13">
        <v>9.7123650000000001</v>
      </c>
      <c r="L7" s="13">
        <v>6.014195</v>
      </c>
      <c r="M7" s="13">
        <v>3.2125509999999999</v>
      </c>
      <c r="N7" s="13">
        <v>39.260365999999998</v>
      </c>
      <c r="O7" s="13">
        <v>2.7269329999999998</v>
      </c>
    </row>
    <row r="8" spans="1:15" x14ac:dyDescent="0.2">
      <c r="A8" s="9" t="s">
        <v>339</v>
      </c>
      <c r="B8" s="9"/>
      <c r="C8" s="9"/>
      <c r="D8" s="9"/>
      <c r="E8" s="9"/>
      <c r="F8" s="9"/>
      <c r="G8" s="9"/>
      <c r="H8" s="9"/>
      <c r="I8" s="9"/>
      <c r="J8" s="9"/>
      <c r="K8" s="9"/>
      <c r="L8" s="9"/>
      <c r="M8" s="9"/>
      <c r="N8" s="9"/>
      <c r="O8" s="9"/>
    </row>
    <row r="9" spans="1:15" x14ac:dyDescent="0.2">
      <c r="A9" s="20" t="s">
        <v>340</v>
      </c>
      <c r="B9" s="21">
        <v>1277</v>
      </c>
      <c r="C9" s="22">
        <v>20.986688000000001</v>
      </c>
      <c r="D9" s="22">
        <v>20.830069999999999</v>
      </c>
      <c r="E9" s="22">
        <v>5.403289</v>
      </c>
      <c r="F9" s="22">
        <v>5.6382149999999998</v>
      </c>
      <c r="G9" s="22">
        <v>20.751761999999999</v>
      </c>
      <c r="H9" s="22">
        <v>5.7948320000000004</v>
      </c>
      <c r="I9" s="22">
        <v>10.180110000000001</v>
      </c>
      <c r="J9" s="22">
        <v>11.74628</v>
      </c>
      <c r="K9" s="22">
        <v>9.7885670000000005</v>
      </c>
      <c r="L9" s="22">
        <v>6.1863739999999998</v>
      </c>
      <c r="M9" s="22">
        <v>3.993735</v>
      </c>
      <c r="N9" s="22">
        <v>41.973374999999997</v>
      </c>
      <c r="O9" s="22">
        <v>2.2709480000000002</v>
      </c>
    </row>
    <row r="10" spans="1:15" x14ac:dyDescent="0.2">
      <c r="A10" s="20" t="s">
        <v>341</v>
      </c>
      <c r="B10" s="21">
        <v>1400</v>
      </c>
      <c r="C10" s="22">
        <v>26.571428999999998</v>
      </c>
      <c r="D10" s="22">
        <v>26.428571000000002</v>
      </c>
      <c r="E10" s="22">
        <v>7.9285709999999998</v>
      </c>
      <c r="F10" s="22">
        <v>7.3571429999999998</v>
      </c>
      <c r="G10" s="22">
        <v>22.142856999999999</v>
      </c>
      <c r="H10" s="22">
        <v>6.3571429999999998</v>
      </c>
      <c r="I10" s="22">
        <v>9.1428569999999993</v>
      </c>
      <c r="J10" s="22">
        <v>13.785714</v>
      </c>
      <c r="K10" s="22">
        <v>9.6428569999999993</v>
      </c>
      <c r="L10" s="22">
        <v>5.8571429999999998</v>
      </c>
      <c r="M10" s="22">
        <v>2.5</v>
      </c>
      <c r="N10" s="22">
        <v>36.785713999999999</v>
      </c>
      <c r="O10" s="22">
        <v>3.1428569999999998</v>
      </c>
    </row>
    <row r="11" spans="1:15" x14ac:dyDescent="0.2">
      <c r="A11" s="9" t="s">
        <v>342</v>
      </c>
      <c r="B11" s="9"/>
      <c r="C11" s="9"/>
      <c r="D11" s="9"/>
      <c r="E11" s="9"/>
      <c r="F11" s="9"/>
      <c r="G11" s="9"/>
      <c r="H11" s="9"/>
      <c r="I11" s="9"/>
      <c r="J11" s="9"/>
      <c r="K11" s="9"/>
      <c r="L11" s="9"/>
      <c r="M11" s="9"/>
      <c r="N11" s="9"/>
      <c r="O11" s="9"/>
    </row>
    <row r="12" spans="1:15" x14ac:dyDescent="0.2">
      <c r="A12" s="20" t="s">
        <v>343</v>
      </c>
      <c r="B12" s="21">
        <v>610</v>
      </c>
      <c r="C12" s="22">
        <v>19.508196999999999</v>
      </c>
      <c r="D12" s="22">
        <v>19.180327999999999</v>
      </c>
      <c r="E12" s="22">
        <v>7.0491799999999998</v>
      </c>
      <c r="F12" s="22">
        <v>5.7377050000000001</v>
      </c>
      <c r="G12" s="22">
        <v>22.622951</v>
      </c>
      <c r="H12" s="22">
        <v>5.7377050000000001</v>
      </c>
      <c r="I12" s="22">
        <v>8.8524589999999996</v>
      </c>
      <c r="J12" s="22">
        <v>15.57377</v>
      </c>
      <c r="K12" s="22">
        <v>9.5081969999999991</v>
      </c>
      <c r="L12" s="22">
        <v>10</v>
      </c>
      <c r="M12" s="22">
        <v>3.770492</v>
      </c>
      <c r="N12" s="22">
        <v>39.344262000000001</v>
      </c>
      <c r="O12" s="22">
        <v>0.98360700000000001</v>
      </c>
    </row>
    <row r="13" spans="1:15" x14ac:dyDescent="0.2">
      <c r="A13" s="20" t="s">
        <v>344</v>
      </c>
      <c r="B13" s="21">
        <v>755</v>
      </c>
      <c r="C13" s="22">
        <v>22.649007000000001</v>
      </c>
      <c r="D13" s="22">
        <v>19.867550000000001</v>
      </c>
      <c r="E13" s="22">
        <v>5.9602649999999997</v>
      </c>
      <c r="F13" s="22">
        <v>6.0927150000000001</v>
      </c>
      <c r="G13" s="22">
        <v>20.529800999999999</v>
      </c>
      <c r="H13" s="22">
        <v>6.3576160000000002</v>
      </c>
      <c r="I13" s="22">
        <v>9.4039739999999998</v>
      </c>
      <c r="J13" s="22">
        <v>12.847682000000001</v>
      </c>
      <c r="K13" s="22">
        <v>9.6688740000000006</v>
      </c>
      <c r="L13" s="22">
        <v>5.8278150000000002</v>
      </c>
      <c r="M13" s="22">
        <v>3.1788080000000001</v>
      </c>
      <c r="N13" s="22">
        <v>43.046357999999998</v>
      </c>
      <c r="O13" s="22">
        <v>1.324503</v>
      </c>
    </row>
    <row r="14" spans="1:15" x14ac:dyDescent="0.2">
      <c r="A14" s="20" t="s">
        <v>345</v>
      </c>
      <c r="B14" s="21">
        <v>601</v>
      </c>
      <c r="C14" s="22">
        <v>25.956738999999999</v>
      </c>
      <c r="D14" s="22">
        <v>25.291181000000002</v>
      </c>
      <c r="E14" s="22">
        <v>6.489185</v>
      </c>
      <c r="F14" s="22">
        <v>7.4875210000000001</v>
      </c>
      <c r="G14" s="22">
        <v>22.628952000000002</v>
      </c>
      <c r="H14" s="22">
        <v>6.1564059999999996</v>
      </c>
      <c r="I14" s="22">
        <v>9.9833610000000004</v>
      </c>
      <c r="J14" s="22">
        <v>11.480865</v>
      </c>
      <c r="K14" s="22">
        <v>11.647254999999999</v>
      </c>
      <c r="L14" s="22">
        <v>4.6589020000000003</v>
      </c>
      <c r="M14" s="22">
        <v>3.1613980000000002</v>
      </c>
      <c r="N14" s="22">
        <v>34.109817</v>
      </c>
      <c r="O14" s="22">
        <v>3.1613980000000002</v>
      </c>
    </row>
    <row r="15" spans="1:15" x14ac:dyDescent="0.2">
      <c r="A15" s="20" t="s">
        <v>346</v>
      </c>
      <c r="B15" s="21">
        <v>425</v>
      </c>
      <c r="C15" s="22">
        <v>25.411764999999999</v>
      </c>
      <c r="D15" s="22">
        <v>29.647058999999999</v>
      </c>
      <c r="E15" s="22">
        <v>9.1764709999999994</v>
      </c>
      <c r="F15" s="22">
        <v>6.8235289999999997</v>
      </c>
      <c r="G15" s="22">
        <v>21.176470999999999</v>
      </c>
      <c r="H15" s="22">
        <v>6.3529410000000004</v>
      </c>
      <c r="I15" s="22">
        <v>11.294117999999999</v>
      </c>
      <c r="J15" s="22">
        <v>11.058824</v>
      </c>
      <c r="K15" s="22">
        <v>9.6470590000000005</v>
      </c>
      <c r="L15" s="22">
        <v>4.2352939999999997</v>
      </c>
      <c r="M15" s="22">
        <v>3.058824</v>
      </c>
      <c r="N15" s="22">
        <v>40</v>
      </c>
      <c r="O15" s="22">
        <v>4.4705880000000002</v>
      </c>
    </row>
    <row r="16" spans="1:15" x14ac:dyDescent="0.2">
      <c r="A16" s="20" t="s">
        <v>347</v>
      </c>
      <c r="B16" s="21">
        <v>217</v>
      </c>
      <c r="C16" s="22">
        <v>28.110599000000001</v>
      </c>
      <c r="D16" s="22">
        <v>29.493088</v>
      </c>
      <c r="E16" s="22">
        <v>5.529954</v>
      </c>
      <c r="F16" s="22">
        <v>7.8341010000000004</v>
      </c>
      <c r="G16" s="22">
        <v>19.354838999999998</v>
      </c>
      <c r="H16" s="22">
        <v>6.451613</v>
      </c>
      <c r="I16" s="22">
        <v>9.2165900000000001</v>
      </c>
      <c r="J16" s="22">
        <v>13.364055</v>
      </c>
      <c r="K16" s="22">
        <v>6.451613</v>
      </c>
      <c r="L16" s="22">
        <v>4.1474650000000004</v>
      </c>
      <c r="M16" s="22">
        <v>3.225806</v>
      </c>
      <c r="N16" s="22">
        <v>39.631335999999997</v>
      </c>
      <c r="O16" s="22">
        <v>7.373272</v>
      </c>
    </row>
    <row r="17" spans="1:15" x14ac:dyDescent="0.2">
      <c r="A17" s="20" t="s">
        <v>348</v>
      </c>
      <c r="B17" s="21">
        <v>56</v>
      </c>
      <c r="C17" s="22">
        <v>41.071429000000002</v>
      </c>
      <c r="D17" s="22">
        <v>42.857143000000001</v>
      </c>
      <c r="E17" s="22">
        <v>1.785714</v>
      </c>
      <c r="F17" s="22">
        <v>5.3571429999999998</v>
      </c>
      <c r="G17" s="22">
        <v>25</v>
      </c>
      <c r="H17" s="22">
        <v>3.5714290000000002</v>
      </c>
      <c r="I17" s="22">
        <v>8.9285709999999998</v>
      </c>
      <c r="J17" s="22">
        <v>10.714286</v>
      </c>
      <c r="K17" s="22">
        <v>5.3571429999999998</v>
      </c>
      <c r="L17" s="22">
        <v>1.785714</v>
      </c>
      <c r="M17" s="22">
        <v>0</v>
      </c>
      <c r="N17" s="22">
        <v>30.357143000000001</v>
      </c>
      <c r="O17" s="22">
        <v>5.3571429999999998</v>
      </c>
    </row>
    <row r="18" spans="1:15" x14ac:dyDescent="0.2">
      <c r="A18" s="20" t="s">
        <v>349</v>
      </c>
      <c r="B18" s="21">
        <v>13</v>
      </c>
      <c r="C18" s="22">
        <v>15.384615</v>
      </c>
      <c r="D18" s="22">
        <v>23.076923000000001</v>
      </c>
      <c r="E18" s="22">
        <v>7.6923079999999997</v>
      </c>
      <c r="F18" s="22">
        <v>0</v>
      </c>
      <c r="G18" s="22">
        <v>0</v>
      </c>
      <c r="H18" s="22">
        <v>0</v>
      </c>
      <c r="I18" s="22">
        <v>0</v>
      </c>
      <c r="J18" s="22">
        <v>0</v>
      </c>
      <c r="K18" s="22">
        <v>7.6923079999999997</v>
      </c>
      <c r="L18" s="22">
        <v>0</v>
      </c>
      <c r="M18" s="22">
        <v>0</v>
      </c>
      <c r="N18" s="22">
        <v>61.538462000000003</v>
      </c>
      <c r="O18" s="22">
        <v>0</v>
      </c>
    </row>
    <row r="19" spans="1:15" x14ac:dyDescent="0.2">
      <c r="A19" s="20" t="s">
        <v>350</v>
      </c>
      <c r="B19" s="21">
        <v>1365</v>
      </c>
      <c r="C19" s="22">
        <v>21.245421</v>
      </c>
      <c r="D19" s="22">
        <v>19.56044</v>
      </c>
      <c r="E19" s="22">
        <v>6.4468860000000001</v>
      </c>
      <c r="F19" s="22">
        <v>5.9340659999999996</v>
      </c>
      <c r="G19" s="22">
        <v>21.465201</v>
      </c>
      <c r="H19" s="22">
        <v>6.0805860000000003</v>
      </c>
      <c r="I19" s="22">
        <v>9.1575089999999992</v>
      </c>
      <c r="J19" s="22">
        <v>14.065934</v>
      </c>
      <c r="K19" s="22">
        <v>9.5970700000000004</v>
      </c>
      <c r="L19" s="22">
        <v>7.6923079999999997</v>
      </c>
      <c r="M19" s="22">
        <v>3.4432230000000001</v>
      </c>
      <c r="N19" s="22">
        <v>41.391941000000003</v>
      </c>
      <c r="O19" s="22">
        <v>1.172161</v>
      </c>
    </row>
    <row r="20" spans="1:15" x14ac:dyDescent="0.2">
      <c r="A20" s="20" t="s">
        <v>351</v>
      </c>
      <c r="B20" s="21">
        <v>1026</v>
      </c>
      <c r="C20" s="22">
        <v>25.730993999999999</v>
      </c>
      <c r="D20" s="22">
        <v>27.095517000000001</v>
      </c>
      <c r="E20" s="22">
        <v>7.6023389999999997</v>
      </c>
      <c r="F20" s="22">
        <v>7.2124759999999997</v>
      </c>
      <c r="G20" s="22">
        <v>22.027290000000001</v>
      </c>
      <c r="H20" s="22">
        <v>6.2378169999999997</v>
      </c>
      <c r="I20" s="22">
        <v>10.526316</v>
      </c>
      <c r="J20" s="22">
        <v>11.306043000000001</v>
      </c>
      <c r="K20" s="22">
        <v>10.818713000000001</v>
      </c>
      <c r="L20" s="22">
        <v>4.4834310000000004</v>
      </c>
      <c r="M20" s="22">
        <v>3.1189079999999998</v>
      </c>
      <c r="N20" s="22">
        <v>36.549708000000003</v>
      </c>
      <c r="O20" s="22">
        <v>3.7037040000000001</v>
      </c>
    </row>
    <row r="21" spans="1:15" x14ac:dyDescent="0.2">
      <c r="A21" s="20" t="s">
        <v>352</v>
      </c>
      <c r="B21" s="21">
        <v>286</v>
      </c>
      <c r="C21" s="22">
        <v>30.069929999999999</v>
      </c>
      <c r="D21" s="22">
        <v>31.818182</v>
      </c>
      <c r="E21" s="22">
        <v>4.895105</v>
      </c>
      <c r="F21" s="22">
        <v>6.9930070000000004</v>
      </c>
      <c r="G21" s="22">
        <v>19.58042</v>
      </c>
      <c r="H21" s="22">
        <v>5.5944060000000002</v>
      </c>
      <c r="I21" s="22">
        <v>8.7412589999999994</v>
      </c>
      <c r="J21" s="22">
        <v>12.237762</v>
      </c>
      <c r="K21" s="22">
        <v>6.2937060000000002</v>
      </c>
      <c r="L21" s="22">
        <v>3.4965030000000001</v>
      </c>
      <c r="M21" s="22">
        <v>2.4475519999999999</v>
      </c>
      <c r="N21" s="22">
        <v>38.811188999999999</v>
      </c>
      <c r="O21" s="22">
        <v>6.643357</v>
      </c>
    </row>
    <row r="22" spans="1:15" x14ac:dyDescent="0.2">
      <c r="A22" s="20" t="s">
        <v>353</v>
      </c>
      <c r="B22" s="21">
        <v>1312</v>
      </c>
      <c r="C22" s="22">
        <v>26.676829000000001</v>
      </c>
      <c r="D22" s="22">
        <v>28.125</v>
      </c>
      <c r="E22" s="22">
        <v>7.0121950000000002</v>
      </c>
      <c r="F22" s="22">
        <v>7.1646340000000004</v>
      </c>
      <c r="G22" s="22">
        <v>21.493901999999999</v>
      </c>
      <c r="H22" s="22">
        <v>6.0975609999999998</v>
      </c>
      <c r="I22" s="22">
        <v>10.137195</v>
      </c>
      <c r="J22" s="22">
        <v>11.509145999999999</v>
      </c>
      <c r="K22" s="22">
        <v>9.8323169999999998</v>
      </c>
      <c r="L22" s="22">
        <v>4.2682929999999999</v>
      </c>
      <c r="M22" s="22">
        <v>2.9725609999999998</v>
      </c>
      <c r="N22" s="22">
        <v>37.042682999999997</v>
      </c>
      <c r="O22" s="22">
        <v>4.3445119999999999</v>
      </c>
    </row>
    <row r="23" spans="1:15" x14ac:dyDescent="0.2">
      <c r="A23" s="9" t="s">
        <v>354</v>
      </c>
      <c r="B23" s="10">
        <v>298</v>
      </c>
      <c r="C23" s="13">
        <v>17.449663999999999</v>
      </c>
      <c r="D23" s="13">
        <v>17.785235</v>
      </c>
      <c r="E23" s="13">
        <v>6.375839</v>
      </c>
      <c r="F23" s="13">
        <v>5.0335570000000001</v>
      </c>
      <c r="G23" s="13">
        <v>21.476510000000001</v>
      </c>
      <c r="H23" s="13">
        <v>4.6979870000000004</v>
      </c>
      <c r="I23" s="13">
        <v>9.7315439999999995</v>
      </c>
      <c r="J23" s="13">
        <v>12.416107</v>
      </c>
      <c r="K23" s="13">
        <v>7.718121</v>
      </c>
      <c r="L23" s="13">
        <v>9.7315439999999995</v>
      </c>
      <c r="M23" s="13">
        <v>4.6979870000000004</v>
      </c>
      <c r="N23" s="13">
        <v>44.295302</v>
      </c>
      <c r="O23" s="13">
        <v>0.67114099999999999</v>
      </c>
    </row>
    <row r="24" spans="1:15" x14ac:dyDescent="0.2">
      <c r="A24" s="20" t="s">
        <v>344</v>
      </c>
      <c r="B24" s="21">
        <v>388</v>
      </c>
      <c r="C24" s="22">
        <v>19.845361</v>
      </c>
      <c r="D24" s="22">
        <v>16.494845000000002</v>
      </c>
      <c r="E24" s="22">
        <v>4.8969069999999997</v>
      </c>
      <c r="F24" s="22">
        <v>5.6701030000000001</v>
      </c>
      <c r="G24" s="22">
        <v>20.103093000000001</v>
      </c>
      <c r="H24" s="22">
        <v>5.1546390000000004</v>
      </c>
      <c r="I24" s="22">
        <v>9.0206189999999999</v>
      </c>
      <c r="J24" s="22">
        <v>14.175257999999999</v>
      </c>
      <c r="K24" s="22">
        <v>10.051546</v>
      </c>
      <c r="L24" s="22">
        <v>5.6701030000000001</v>
      </c>
      <c r="M24" s="22">
        <v>4.381443</v>
      </c>
      <c r="N24" s="22">
        <v>44.587629</v>
      </c>
      <c r="O24" s="22">
        <v>1.2886599999999999</v>
      </c>
    </row>
    <row r="25" spans="1:15" x14ac:dyDescent="0.2">
      <c r="A25" s="20" t="s">
        <v>345</v>
      </c>
      <c r="B25" s="21">
        <v>299</v>
      </c>
      <c r="C25" s="22">
        <v>24.080268</v>
      </c>
      <c r="D25" s="22">
        <v>22.742474999999999</v>
      </c>
      <c r="E25" s="22">
        <v>5.685619</v>
      </c>
      <c r="F25" s="22">
        <v>7.0234110000000003</v>
      </c>
      <c r="G25" s="22">
        <v>22.408027000000001</v>
      </c>
      <c r="H25" s="22">
        <v>7.3578599999999996</v>
      </c>
      <c r="I25" s="22">
        <v>12.040134</v>
      </c>
      <c r="J25" s="22">
        <v>10.367893</v>
      </c>
      <c r="K25" s="22">
        <v>13.377926</v>
      </c>
      <c r="L25" s="22">
        <v>5.685619</v>
      </c>
      <c r="M25" s="22">
        <v>3.6789299999999998</v>
      </c>
      <c r="N25" s="22">
        <v>34.782609000000001</v>
      </c>
      <c r="O25" s="22">
        <v>2.3411369999999998</v>
      </c>
    </row>
    <row r="26" spans="1:15" x14ac:dyDescent="0.2">
      <c r="A26" s="20" t="s">
        <v>346</v>
      </c>
      <c r="B26" s="21">
        <v>192</v>
      </c>
      <c r="C26" s="22">
        <v>20.3125</v>
      </c>
      <c r="D26" s="22">
        <v>27.083333</v>
      </c>
      <c r="E26" s="22">
        <v>5.7291670000000003</v>
      </c>
      <c r="F26" s="22">
        <v>4.6875</v>
      </c>
      <c r="G26" s="22">
        <v>19.791667</v>
      </c>
      <c r="H26" s="22">
        <v>5.7291670000000003</v>
      </c>
      <c r="I26" s="22">
        <v>10.416667</v>
      </c>
      <c r="J26" s="22">
        <v>8.3333329999999997</v>
      </c>
      <c r="K26" s="22">
        <v>10.416667</v>
      </c>
      <c r="L26" s="22">
        <v>4.1666670000000003</v>
      </c>
      <c r="M26" s="22">
        <v>3.6458330000000001</v>
      </c>
      <c r="N26" s="22">
        <v>44.270833000000003</v>
      </c>
      <c r="O26" s="22">
        <v>3.6458330000000001</v>
      </c>
    </row>
    <row r="27" spans="1:15" x14ac:dyDescent="0.2">
      <c r="A27" s="20" t="s">
        <v>347</v>
      </c>
      <c r="B27" s="21">
        <v>77</v>
      </c>
      <c r="C27" s="22">
        <v>23.376622999999999</v>
      </c>
      <c r="D27" s="22">
        <v>27.272727</v>
      </c>
      <c r="E27" s="22">
        <v>2.5974029999999999</v>
      </c>
      <c r="F27" s="22">
        <v>5.1948049999999997</v>
      </c>
      <c r="G27" s="22">
        <v>18.181818</v>
      </c>
      <c r="H27" s="22">
        <v>6.493506</v>
      </c>
      <c r="I27" s="22">
        <v>9.0909089999999999</v>
      </c>
      <c r="J27" s="22">
        <v>10.389609999999999</v>
      </c>
      <c r="K27" s="22">
        <v>2.5974029999999999</v>
      </c>
      <c r="L27" s="22">
        <v>3.8961039999999998</v>
      </c>
      <c r="M27" s="22">
        <v>2.5974029999999999</v>
      </c>
      <c r="N27" s="22">
        <v>41.558441999999999</v>
      </c>
      <c r="O27" s="22">
        <v>10.389609999999999</v>
      </c>
    </row>
    <row r="28" spans="1:15" x14ac:dyDescent="0.2">
      <c r="A28" s="20" t="s">
        <v>348</v>
      </c>
      <c r="B28" s="21">
        <v>19</v>
      </c>
      <c r="C28" s="22">
        <v>47.368420999999998</v>
      </c>
      <c r="D28" s="22">
        <v>42.105263000000001</v>
      </c>
      <c r="E28" s="22">
        <v>5.2631579999999998</v>
      </c>
      <c r="F28" s="22">
        <v>5.2631579999999998</v>
      </c>
      <c r="G28" s="22">
        <v>21.052631999999999</v>
      </c>
      <c r="H28" s="22">
        <v>10.526316</v>
      </c>
      <c r="I28" s="22">
        <v>15.789474</v>
      </c>
      <c r="J28" s="22">
        <v>15.789474</v>
      </c>
      <c r="K28" s="22">
        <v>5.2631579999999998</v>
      </c>
      <c r="L28" s="22">
        <v>0</v>
      </c>
      <c r="M28" s="22">
        <v>0</v>
      </c>
      <c r="N28" s="22">
        <v>36.842104999999997</v>
      </c>
      <c r="O28" s="22">
        <v>0</v>
      </c>
    </row>
    <row r="29" spans="1:15" x14ac:dyDescent="0.2">
      <c r="A29" s="20" t="s">
        <v>349</v>
      </c>
      <c r="B29" s="21">
        <v>4</v>
      </c>
      <c r="C29" s="22">
        <v>25</v>
      </c>
      <c r="D29" s="22">
        <v>0</v>
      </c>
      <c r="E29" s="22">
        <v>0</v>
      </c>
      <c r="F29" s="22">
        <v>0</v>
      </c>
      <c r="G29" s="22">
        <v>0</v>
      </c>
      <c r="H29" s="22">
        <v>0</v>
      </c>
      <c r="I29" s="22">
        <v>0</v>
      </c>
      <c r="J29" s="22">
        <v>0</v>
      </c>
      <c r="K29" s="22">
        <v>0</v>
      </c>
      <c r="L29" s="22">
        <v>0</v>
      </c>
      <c r="M29" s="22">
        <v>0</v>
      </c>
      <c r="N29" s="22">
        <v>75</v>
      </c>
      <c r="O29" s="22">
        <v>0</v>
      </c>
    </row>
    <row r="30" spans="1:15" x14ac:dyDescent="0.2">
      <c r="A30" s="20" t="s">
        <v>350</v>
      </c>
      <c r="B30" s="21">
        <v>686</v>
      </c>
      <c r="C30" s="22">
        <v>18.804665</v>
      </c>
      <c r="D30" s="22">
        <v>17.055394</v>
      </c>
      <c r="E30" s="22">
        <v>5.5393590000000001</v>
      </c>
      <c r="F30" s="22">
        <v>5.393586</v>
      </c>
      <c r="G30" s="22">
        <v>20.699708000000001</v>
      </c>
      <c r="H30" s="22">
        <v>4.9562679999999997</v>
      </c>
      <c r="I30" s="22">
        <v>9.3294460000000008</v>
      </c>
      <c r="J30" s="22">
        <v>13.411079000000001</v>
      </c>
      <c r="K30" s="22">
        <v>9.0379009999999997</v>
      </c>
      <c r="L30" s="22">
        <v>7.4344020000000004</v>
      </c>
      <c r="M30" s="22">
        <v>4.5189500000000002</v>
      </c>
      <c r="N30" s="22">
        <v>44.460641000000003</v>
      </c>
      <c r="O30" s="22">
        <v>1.020408</v>
      </c>
    </row>
    <row r="31" spans="1:15" x14ac:dyDescent="0.2">
      <c r="A31" s="20" t="s">
        <v>351</v>
      </c>
      <c r="B31" s="21">
        <v>491</v>
      </c>
      <c r="C31" s="22">
        <v>22.606925</v>
      </c>
      <c r="D31" s="22">
        <v>24.439919</v>
      </c>
      <c r="E31" s="22">
        <v>5.7026479999999999</v>
      </c>
      <c r="F31" s="22">
        <v>6.1099800000000002</v>
      </c>
      <c r="G31" s="22">
        <v>21.384929</v>
      </c>
      <c r="H31" s="22">
        <v>6.7209779999999997</v>
      </c>
      <c r="I31" s="22">
        <v>11.405295000000001</v>
      </c>
      <c r="J31" s="22">
        <v>9.5723009999999995</v>
      </c>
      <c r="K31" s="22">
        <v>12.219958999999999</v>
      </c>
      <c r="L31" s="22">
        <v>5.0916499999999996</v>
      </c>
      <c r="M31" s="22">
        <v>3.665988</v>
      </c>
      <c r="N31" s="22">
        <v>38.492871999999998</v>
      </c>
      <c r="O31" s="22">
        <v>2.851324</v>
      </c>
    </row>
    <row r="32" spans="1:15" x14ac:dyDescent="0.2">
      <c r="A32" s="20" t="s">
        <v>352</v>
      </c>
      <c r="B32" s="21">
        <v>100</v>
      </c>
      <c r="C32" s="22">
        <v>28</v>
      </c>
      <c r="D32" s="22">
        <v>29</v>
      </c>
      <c r="E32" s="22">
        <v>3</v>
      </c>
      <c r="F32" s="22">
        <v>5</v>
      </c>
      <c r="G32" s="22">
        <v>18</v>
      </c>
      <c r="H32" s="22">
        <v>7</v>
      </c>
      <c r="I32" s="22">
        <v>10</v>
      </c>
      <c r="J32" s="22">
        <v>11</v>
      </c>
      <c r="K32" s="22">
        <v>3</v>
      </c>
      <c r="L32" s="22">
        <v>3</v>
      </c>
      <c r="M32" s="22">
        <v>2</v>
      </c>
      <c r="N32" s="22">
        <v>42</v>
      </c>
      <c r="O32" s="22">
        <v>8</v>
      </c>
    </row>
    <row r="33" spans="1:15" x14ac:dyDescent="0.2">
      <c r="A33" s="20" t="s">
        <v>353</v>
      </c>
      <c r="B33" s="21">
        <v>591</v>
      </c>
      <c r="C33" s="22">
        <v>23.519459000000001</v>
      </c>
      <c r="D33" s="22">
        <v>25.211506</v>
      </c>
      <c r="E33" s="22">
        <v>5.2453469999999998</v>
      </c>
      <c r="F33" s="22">
        <v>5.9221659999999998</v>
      </c>
      <c r="G33" s="22">
        <v>20.812183000000001</v>
      </c>
      <c r="H33" s="22">
        <v>6.7681899999999997</v>
      </c>
      <c r="I33" s="22">
        <v>11.167513</v>
      </c>
      <c r="J33" s="22">
        <v>9.8138749999999995</v>
      </c>
      <c r="K33" s="22">
        <v>10.659898</v>
      </c>
      <c r="L33" s="22">
        <v>4.7377330000000004</v>
      </c>
      <c r="M33" s="22">
        <v>3.3840949999999999</v>
      </c>
      <c r="N33" s="22">
        <v>39.086294000000002</v>
      </c>
      <c r="O33" s="22">
        <v>3.7225039999999998</v>
      </c>
    </row>
    <row r="34" spans="1:15" x14ac:dyDescent="0.2">
      <c r="A34" s="9" t="s">
        <v>355</v>
      </c>
      <c r="B34" s="10">
        <v>312</v>
      </c>
      <c r="C34" s="13">
        <v>21.474359</v>
      </c>
      <c r="D34" s="13">
        <v>20.512820999999999</v>
      </c>
      <c r="E34" s="13">
        <v>7.6923079999999997</v>
      </c>
      <c r="F34" s="13">
        <v>6.4102560000000004</v>
      </c>
      <c r="G34" s="13">
        <v>23.717949000000001</v>
      </c>
      <c r="H34" s="13">
        <v>6.7307689999999996</v>
      </c>
      <c r="I34" s="13">
        <v>8.0128210000000006</v>
      </c>
      <c r="J34" s="13">
        <v>18.589744</v>
      </c>
      <c r="K34" s="13">
        <v>11.217949000000001</v>
      </c>
      <c r="L34" s="13">
        <v>10.256410000000001</v>
      </c>
      <c r="M34" s="13">
        <v>2.8846150000000002</v>
      </c>
      <c r="N34" s="13">
        <v>34.615385000000003</v>
      </c>
      <c r="O34" s="13">
        <v>1.2820510000000001</v>
      </c>
    </row>
    <row r="35" spans="1:15" x14ac:dyDescent="0.2">
      <c r="A35" s="20" t="s">
        <v>344</v>
      </c>
      <c r="B35" s="21">
        <v>367</v>
      </c>
      <c r="C35" s="22">
        <v>25.613078999999999</v>
      </c>
      <c r="D35" s="22">
        <v>23.433243000000001</v>
      </c>
      <c r="E35" s="22">
        <v>7.0844690000000003</v>
      </c>
      <c r="F35" s="22">
        <v>6.5395099999999999</v>
      </c>
      <c r="G35" s="22">
        <v>20.980926</v>
      </c>
      <c r="H35" s="22">
        <v>7.6294279999999999</v>
      </c>
      <c r="I35" s="22">
        <v>9.8092640000000006</v>
      </c>
      <c r="J35" s="22">
        <v>11.444141999999999</v>
      </c>
      <c r="K35" s="22">
        <v>9.2643050000000002</v>
      </c>
      <c r="L35" s="22">
        <v>5.9945500000000003</v>
      </c>
      <c r="M35" s="22">
        <v>1.907357</v>
      </c>
      <c r="N35" s="22">
        <v>41.416893999999999</v>
      </c>
      <c r="O35" s="22">
        <v>1.362398</v>
      </c>
    </row>
    <row r="36" spans="1:15" x14ac:dyDescent="0.2">
      <c r="A36" s="20" t="s">
        <v>345</v>
      </c>
      <c r="B36" s="21">
        <v>302</v>
      </c>
      <c r="C36" s="22">
        <v>27.81457</v>
      </c>
      <c r="D36" s="22">
        <v>27.81457</v>
      </c>
      <c r="E36" s="22">
        <v>7.2847679999999997</v>
      </c>
      <c r="F36" s="22">
        <v>7.9470200000000002</v>
      </c>
      <c r="G36" s="22">
        <v>22.847681999999999</v>
      </c>
      <c r="H36" s="22">
        <v>4.9668869999999998</v>
      </c>
      <c r="I36" s="22">
        <v>7.9470200000000002</v>
      </c>
      <c r="J36" s="22">
        <v>12.582781000000001</v>
      </c>
      <c r="K36" s="22">
        <v>9.9337750000000007</v>
      </c>
      <c r="L36" s="22">
        <v>3.6423839999999998</v>
      </c>
      <c r="M36" s="22">
        <v>2.6490070000000001</v>
      </c>
      <c r="N36" s="22">
        <v>33.443708999999998</v>
      </c>
      <c r="O36" s="22">
        <v>3.9735100000000001</v>
      </c>
    </row>
    <row r="37" spans="1:15" x14ac:dyDescent="0.2">
      <c r="A37" s="20" t="s">
        <v>346</v>
      </c>
      <c r="B37" s="21">
        <v>233</v>
      </c>
      <c r="C37" s="22">
        <v>29.613734000000001</v>
      </c>
      <c r="D37" s="22">
        <v>31.759657000000001</v>
      </c>
      <c r="E37" s="22">
        <v>12.017167000000001</v>
      </c>
      <c r="F37" s="22">
        <v>8.583691</v>
      </c>
      <c r="G37" s="22">
        <v>22.317596999999999</v>
      </c>
      <c r="H37" s="22">
        <v>6.8669529999999996</v>
      </c>
      <c r="I37" s="22">
        <v>12.017167000000001</v>
      </c>
      <c r="J37" s="22">
        <v>13.304721000000001</v>
      </c>
      <c r="K37" s="22">
        <v>9.0128760000000003</v>
      </c>
      <c r="L37" s="22">
        <v>4.2918450000000004</v>
      </c>
      <c r="M37" s="22">
        <v>2.575107</v>
      </c>
      <c r="N37" s="22">
        <v>36.480687000000003</v>
      </c>
      <c r="O37" s="22">
        <v>5.1502150000000002</v>
      </c>
    </row>
    <row r="38" spans="1:15" x14ac:dyDescent="0.2">
      <c r="A38" s="20" t="s">
        <v>347</v>
      </c>
      <c r="B38" s="21">
        <v>140</v>
      </c>
      <c r="C38" s="22">
        <v>30.714286000000001</v>
      </c>
      <c r="D38" s="22">
        <v>30.714286000000001</v>
      </c>
      <c r="E38" s="22">
        <v>7.1428570000000002</v>
      </c>
      <c r="F38" s="22">
        <v>9.2857140000000005</v>
      </c>
      <c r="G38" s="22">
        <v>20</v>
      </c>
      <c r="H38" s="22">
        <v>6.4285709999999998</v>
      </c>
      <c r="I38" s="22">
        <v>9.2857140000000005</v>
      </c>
      <c r="J38" s="22">
        <v>15</v>
      </c>
      <c r="K38" s="22">
        <v>8.5714290000000002</v>
      </c>
      <c r="L38" s="22">
        <v>4.2857139999999996</v>
      </c>
      <c r="M38" s="22">
        <v>3.5714290000000002</v>
      </c>
      <c r="N38" s="22">
        <v>38.571429000000002</v>
      </c>
      <c r="O38" s="22">
        <v>5.7142860000000004</v>
      </c>
    </row>
    <row r="39" spans="1:15" x14ac:dyDescent="0.2">
      <c r="A39" s="20" t="s">
        <v>348</v>
      </c>
      <c r="B39" s="21">
        <v>37</v>
      </c>
      <c r="C39" s="22">
        <v>37.837837999999998</v>
      </c>
      <c r="D39" s="22">
        <v>43.243243</v>
      </c>
      <c r="E39" s="22">
        <v>0</v>
      </c>
      <c r="F39" s="22">
        <v>5.405405</v>
      </c>
      <c r="G39" s="22">
        <v>27.027027</v>
      </c>
      <c r="H39" s="22">
        <v>0</v>
      </c>
      <c r="I39" s="22">
        <v>5.405405</v>
      </c>
      <c r="J39" s="22">
        <v>8.1081079999999996</v>
      </c>
      <c r="K39" s="22">
        <v>5.405405</v>
      </c>
      <c r="L39" s="22">
        <v>2.7027030000000001</v>
      </c>
      <c r="M39" s="22">
        <v>0</v>
      </c>
      <c r="N39" s="22">
        <v>27.027027</v>
      </c>
      <c r="O39" s="22">
        <v>8.1081079999999996</v>
      </c>
    </row>
    <row r="40" spans="1:15" x14ac:dyDescent="0.2">
      <c r="A40" s="20" t="s">
        <v>349</v>
      </c>
      <c r="B40" s="21">
        <v>9</v>
      </c>
      <c r="C40" s="22">
        <v>11.111110999999999</v>
      </c>
      <c r="D40" s="22">
        <v>33.333333000000003</v>
      </c>
      <c r="E40" s="22">
        <v>11.111110999999999</v>
      </c>
      <c r="F40" s="22">
        <v>0</v>
      </c>
      <c r="G40" s="22">
        <v>0</v>
      </c>
      <c r="H40" s="22">
        <v>0</v>
      </c>
      <c r="I40" s="22">
        <v>0</v>
      </c>
      <c r="J40" s="22">
        <v>0</v>
      </c>
      <c r="K40" s="22">
        <v>11.111110999999999</v>
      </c>
      <c r="L40" s="22">
        <v>0</v>
      </c>
      <c r="M40" s="22">
        <v>0</v>
      </c>
      <c r="N40" s="22">
        <v>55.555556000000003</v>
      </c>
      <c r="O40" s="22">
        <v>0</v>
      </c>
    </row>
    <row r="41" spans="1:15" x14ac:dyDescent="0.2">
      <c r="A41" s="20" t="s">
        <v>350</v>
      </c>
      <c r="B41" s="21">
        <v>679</v>
      </c>
      <c r="C41" s="22">
        <v>23.71134</v>
      </c>
      <c r="D41" s="22">
        <v>22.091311000000001</v>
      </c>
      <c r="E41" s="22">
        <v>7.3637699999999997</v>
      </c>
      <c r="F41" s="22">
        <v>6.480118</v>
      </c>
      <c r="G41" s="22">
        <v>22.238586000000002</v>
      </c>
      <c r="H41" s="22">
        <v>7.2164950000000001</v>
      </c>
      <c r="I41" s="22">
        <v>8.9838000000000005</v>
      </c>
      <c r="J41" s="22">
        <v>14.727541</v>
      </c>
      <c r="K41" s="22">
        <v>10.162003</v>
      </c>
      <c r="L41" s="22">
        <v>7.9528720000000002</v>
      </c>
      <c r="M41" s="22">
        <v>2.3564059999999998</v>
      </c>
      <c r="N41" s="22">
        <v>38.291604999999997</v>
      </c>
      <c r="O41" s="22">
        <v>1.3254790000000001</v>
      </c>
    </row>
    <row r="42" spans="1:15" x14ac:dyDescent="0.2">
      <c r="A42" s="20" t="s">
        <v>351</v>
      </c>
      <c r="B42" s="21">
        <v>535</v>
      </c>
      <c r="C42" s="22">
        <v>28.598130999999999</v>
      </c>
      <c r="D42" s="22">
        <v>29.532710000000002</v>
      </c>
      <c r="E42" s="22">
        <v>9.3457939999999997</v>
      </c>
      <c r="F42" s="22">
        <v>8.2242990000000002</v>
      </c>
      <c r="G42" s="22">
        <v>22.616821999999999</v>
      </c>
      <c r="H42" s="22">
        <v>5.7943930000000003</v>
      </c>
      <c r="I42" s="22">
        <v>9.7196259999999999</v>
      </c>
      <c r="J42" s="22">
        <v>12.897195999999999</v>
      </c>
      <c r="K42" s="22">
        <v>9.5327099999999998</v>
      </c>
      <c r="L42" s="22">
        <v>3.9252340000000001</v>
      </c>
      <c r="M42" s="22">
        <v>2.616822</v>
      </c>
      <c r="N42" s="22">
        <v>34.766354999999997</v>
      </c>
      <c r="O42" s="22">
        <v>4.4859809999999998</v>
      </c>
    </row>
    <row r="43" spans="1:15" x14ac:dyDescent="0.2">
      <c r="A43" s="20" t="s">
        <v>352</v>
      </c>
      <c r="B43" s="21">
        <v>186</v>
      </c>
      <c r="C43" s="22">
        <v>31.182796</v>
      </c>
      <c r="D43" s="22">
        <v>33.333333000000003</v>
      </c>
      <c r="E43" s="22">
        <v>5.9139780000000002</v>
      </c>
      <c r="F43" s="22">
        <v>8.0645159999999994</v>
      </c>
      <c r="G43" s="22">
        <v>20.430108000000001</v>
      </c>
      <c r="H43" s="22">
        <v>4.8387099999999998</v>
      </c>
      <c r="I43" s="22">
        <v>8.0645159999999994</v>
      </c>
      <c r="J43" s="22">
        <v>12.903226</v>
      </c>
      <c r="K43" s="22">
        <v>8.0645159999999994</v>
      </c>
      <c r="L43" s="22">
        <v>3.7634409999999998</v>
      </c>
      <c r="M43" s="22">
        <v>2.6881719999999998</v>
      </c>
      <c r="N43" s="22">
        <v>37.096774000000003</v>
      </c>
      <c r="O43" s="22">
        <v>5.9139780000000002</v>
      </c>
    </row>
    <row r="44" spans="1:15" x14ac:dyDescent="0.2">
      <c r="A44" s="20" t="s">
        <v>353</v>
      </c>
      <c r="B44" s="21">
        <v>721</v>
      </c>
      <c r="C44" s="22">
        <v>29.26491</v>
      </c>
      <c r="D44" s="22">
        <v>30.513176000000001</v>
      </c>
      <c r="E44" s="22">
        <v>8.4604719999999993</v>
      </c>
      <c r="F44" s="22">
        <v>8.1830789999999993</v>
      </c>
      <c r="G44" s="22">
        <v>22.052705</v>
      </c>
      <c r="H44" s="22">
        <v>5.5478500000000004</v>
      </c>
      <c r="I44" s="22">
        <v>9.2926490000000008</v>
      </c>
      <c r="J44" s="22">
        <v>12.898752</v>
      </c>
      <c r="K44" s="22">
        <v>9.1539529999999996</v>
      </c>
      <c r="L44" s="22">
        <v>3.8834949999999999</v>
      </c>
      <c r="M44" s="22">
        <v>2.6352289999999998</v>
      </c>
      <c r="N44" s="22">
        <v>35.367545</v>
      </c>
      <c r="O44" s="22">
        <v>4.8543690000000002</v>
      </c>
    </row>
    <row r="45" spans="1:15" x14ac:dyDescent="0.2">
      <c r="A45" s="9" t="s">
        <v>356</v>
      </c>
      <c r="B45" s="9"/>
      <c r="C45" s="9"/>
      <c r="D45" s="9"/>
      <c r="E45" s="9"/>
      <c r="F45" s="9"/>
      <c r="G45" s="9"/>
      <c r="H45" s="9"/>
      <c r="I45" s="9"/>
      <c r="J45" s="9"/>
      <c r="K45" s="9"/>
      <c r="L45" s="9"/>
      <c r="M45" s="9"/>
      <c r="N45" s="9"/>
      <c r="O45" s="9"/>
    </row>
    <row r="46" spans="1:15" x14ac:dyDescent="0.2">
      <c r="A46" s="20" t="s">
        <v>357</v>
      </c>
      <c r="B46" s="21">
        <v>138</v>
      </c>
      <c r="C46" s="22">
        <v>20.289854999999999</v>
      </c>
      <c r="D46" s="22">
        <v>16.666667</v>
      </c>
      <c r="E46" s="22">
        <v>7.2463769999999998</v>
      </c>
      <c r="F46" s="22">
        <v>6.5217390000000002</v>
      </c>
      <c r="G46" s="22">
        <v>18.115942</v>
      </c>
      <c r="H46" s="22">
        <v>6.5217390000000002</v>
      </c>
      <c r="I46" s="22">
        <v>12.318841000000001</v>
      </c>
      <c r="J46" s="22">
        <v>12.318841000000001</v>
      </c>
      <c r="K46" s="22">
        <v>9.4202899999999996</v>
      </c>
      <c r="L46" s="22">
        <v>3.6231879999999999</v>
      </c>
      <c r="M46" s="22">
        <v>9.4202899999999996</v>
      </c>
      <c r="N46" s="22">
        <v>42.028986000000003</v>
      </c>
      <c r="O46" s="22">
        <v>2.8985509999999999</v>
      </c>
    </row>
    <row r="47" spans="1:15" x14ac:dyDescent="0.2">
      <c r="A47" s="20" t="s">
        <v>328</v>
      </c>
      <c r="B47" s="21">
        <v>1747</v>
      </c>
      <c r="C47" s="22">
        <v>23.812249999999999</v>
      </c>
      <c r="D47" s="22">
        <v>22.896394000000001</v>
      </c>
      <c r="E47" s="22">
        <v>7.0406409999999999</v>
      </c>
      <c r="F47" s="22">
        <v>6.9261590000000002</v>
      </c>
      <c r="G47" s="22">
        <v>22.839153</v>
      </c>
      <c r="H47" s="22">
        <v>5.8958209999999998</v>
      </c>
      <c r="I47" s="22">
        <v>9.6737260000000003</v>
      </c>
      <c r="J47" s="22">
        <v>13.050943999999999</v>
      </c>
      <c r="K47" s="22">
        <v>9.8454490000000003</v>
      </c>
      <c r="L47" s="22">
        <v>7.1551229999999997</v>
      </c>
      <c r="M47" s="22">
        <v>2.976531</v>
      </c>
      <c r="N47" s="22">
        <v>38.637664999999998</v>
      </c>
      <c r="O47" s="22">
        <v>1.888952</v>
      </c>
    </row>
    <row r="48" spans="1:15" x14ac:dyDescent="0.2">
      <c r="A48" s="20" t="s">
        <v>329</v>
      </c>
      <c r="B48" s="21">
        <v>191</v>
      </c>
      <c r="C48" s="22">
        <v>24.607330000000001</v>
      </c>
      <c r="D48" s="22">
        <v>24.083770000000001</v>
      </c>
      <c r="E48" s="22">
        <v>4.7120420000000003</v>
      </c>
      <c r="F48" s="22">
        <v>2.617801</v>
      </c>
      <c r="G48" s="22">
        <v>13.612565</v>
      </c>
      <c r="H48" s="22">
        <v>5.2356020000000001</v>
      </c>
      <c r="I48" s="22">
        <v>7.3298430000000003</v>
      </c>
      <c r="J48" s="22">
        <v>12.565445</v>
      </c>
      <c r="K48" s="22">
        <v>9.4240840000000006</v>
      </c>
      <c r="L48" s="22">
        <v>4.7120420000000003</v>
      </c>
      <c r="M48" s="22">
        <v>3.1413609999999998</v>
      </c>
      <c r="N48" s="22">
        <v>45.026178000000002</v>
      </c>
      <c r="O48" s="22">
        <v>2.617801</v>
      </c>
    </row>
    <row r="49" spans="1:15" x14ac:dyDescent="0.2">
      <c r="A49" s="20" t="s">
        <v>330</v>
      </c>
      <c r="B49" s="21">
        <v>544</v>
      </c>
      <c r="C49" s="22">
        <v>25.551470999999999</v>
      </c>
      <c r="D49" s="22">
        <v>28.125</v>
      </c>
      <c r="E49" s="22">
        <v>6.0661759999999996</v>
      </c>
      <c r="F49" s="22">
        <v>6.8014710000000003</v>
      </c>
      <c r="G49" s="22">
        <v>20.955881999999999</v>
      </c>
      <c r="H49" s="22">
        <v>6.8014710000000003</v>
      </c>
      <c r="I49" s="22">
        <v>10.110294</v>
      </c>
      <c r="J49" s="22">
        <v>12.132353</v>
      </c>
      <c r="K49" s="22">
        <v>9.0073530000000002</v>
      </c>
      <c r="L49" s="22">
        <v>4.0441180000000001</v>
      </c>
      <c r="M49" s="22">
        <v>2.5735290000000002</v>
      </c>
      <c r="N49" s="22">
        <v>38.602941000000001</v>
      </c>
      <c r="O49" s="22">
        <v>4.9632350000000001</v>
      </c>
    </row>
    <row r="50" spans="1:15" x14ac:dyDescent="0.2">
      <c r="A50" s="20" t="s">
        <v>358</v>
      </c>
      <c r="B50" s="21">
        <v>57</v>
      </c>
      <c r="C50" s="22">
        <v>17.543859999999999</v>
      </c>
      <c r="D50" s="22">
        <v>24.561404</v>
      </c>
      <c r="E50" s="22">
        <v>8.7719299999999993</v>
      </c>
      <c r="F50" s="22">
        <v>5.2631579999999998</v>
      </c>
      <c r="G50" s="22">
        <v>19.298245999999999</v>
      </c>
      <c r="H50" s="22">
        <v>7.017544</v>
      </c>
      <c r="I50" s="22">
        <v>5.2631579999999998</v>
      </c>
      <c r="J50" s="22">
        <v>14.035088</v>
      </c>
      <c r="K50" s="22">
        <v>14.035088</v>
      </c>
      <c r="L50" s="22">
        <v>0</v>
      </c>
      <c r="M50" s="22">
        <v>1.754386</v>
      </c>
      <c r="N50" s="22">
        <v>38.596491</v>
      </c>
      <c r="O50" s="22">
        <v>7.017544</v>
      </c>
    </row>
    <row r="51" spans="1:15" x14ac:dyDescent="0.2">
      <c r="A51" s="9" t="s">
        <v>359</v>
      </c>
      <c r="B51" s="10">
        <v>89</v>
      </c>
      <c r="C51" s="13">
        <v>19.101123999999999</v>
      </c>
      <c r="D51" s="13">
        <v>17.977528</v>
      </c>
      <c r="E51" s="13">
        <v>5.6179779999999999</v>
      </c>
      <c r="F51" s="13">
        <v>3.370787</v>
      </c>
      <c r="G51" s="13">
        <v>13.483146</v>
      </c>
      <c r="H51" s="13">
        <v>5.6179779999999999</v>
      </c>
      <c r="I51" s="13">
        <v>7.8651689999999999</v>
      </c>
      <c r="J51" s="13">
        <v>14.606742000000001</v>
      </c>
      <c r="K51" s="13">
        <v>7.8651689999999999</v>
      </c>
      <c r="L51" s="13">
        <v>4.4943819999999999</v>
      </c>
      <c r="M51" s="13">
        <v>10.112360000000001</v>
      </c>
      <c r="N51" s="13">
        <v>43.820225000000001</v>
      </c>
      <c r="O51" s="13">
        <v>4.4943819999999999</v>
      </c>
    </row>
    <row r="52" spans="1:15" x14ac:dyDescent="0.2">
      <c r="A52" s="20" t="s">
        <v>331</v>
      </c>
      <c r="B52" s="21">
        <v>977</v>
      </c>
      <c r="C52" s="22">
        <v>21.494371000000001</v>
      </c>
      <c r="D52" s="22">
        <v>20.675536999999998</v>
      </c>
      <c r="E52" s="22">
        <v>6.1412490000000002</v>
      </c>
      <c r="F52" s="22">
        <v>6.3459570000000003</v>
      </c>
      <c r="G52" s="22">
        <v>22.620266000000001</v>
      </c>
      <c r="H52" s="22">
        <v>5.7318319999999998</v>
      </c>
      <c r="I52" s="22">
        <v>10.440123</v>
      </c>
      <c r="J52" s="22">
        <v>12.180142999999999</v>
      </c>
      <c r="K52" s="22">
        <v>10.747185</v>
      </c>
      <c r="L52" s="22">
        <v>7.16479</v>
      </c>
      <c r="M52" s="22">
        <v>3.582395</v>
      </c>
      <c r="N52" s="22">
        <v>40.429887000000001</v>
      </c>
      <c r="O52" s="22">
        <v>1.6376660000000001</v>
      </c>
    </row>
    <row r="53" spans="1:15" x14ac:dyDescent="0.2">
      <c r="A53" s="20" t="s">
        <v>332</v>
      </c>
      <c r="B53" s="21">
        <v>73</v>
      </c>
      <c r="C53" s="22">
        <v>20.547944999999999</v>
      </c>
      <c r="D53" s="22">
        <v>26.027397000000001</v>
      </c>
      <c r="E53" s="22">
        <v>2.7397260000000001</v>
      </c>
      <c r="F53" s="22">
        <v>1.3698630000000001</v>
      </c>
      <c r="G53" s="22">
        <v>10.958904</v>
      </c>
      <c r="H53" s="22">
        <v>2.7397260000000001</v>
      </c>
      <c r="I53" s="22">
        <v>10.958904</v>
      </c>
      <c r="J53" s="22">
        <v>9.5890409999999999</v>
      </c>
      <c r="K53" s="22">
        <v>1.3698630000000001</v>
      </c>
      <c r="L53" s="22">
        <v>2.7397260000000001</v>
      </c>
      <c r="M53" s="22">
        <v>2.7397260000000001</v>
      </c>
      <c r="N53" s="22">
        <v>52.054794999999999</v>
      </c>
      <c r="O53" s="22">
        <v>2.7397260000000001</v>
      </c>
    </row>
    <row r="54" spans="1:15" x14ac:dyDescent="0.2">
      <c r="A54" s="20" t="s">
        <v>333</v>
      </c>
      <c r="B54" s="21">
        <v>108</v>
      </c>
      <c r="C54" s="22">
        <v>20.370370000000001</v>
      </c>
      <c r="D54" s="22">
        <v>22.222221999999999</v>
      </c>
      <c r="E54" s="22">
        <v>1.8518520000000001</v>
      </c>
      <c r="F54" s="22">
        <v>4.6296299999999997</v>
      </c>
      <c r="G54" s="22">
        <v>19.444444000000001</v>
      </c>
      <c r="H54" s="22">
        <v>7.4074070000000001</v>
      </c>
      <c r="I54" s="22">
        <v>10.185185000000001</v>
      </c>
      <c r="J54" s="22">
        <v>6.4814809999999996</v>
      </c>
      <c r="K54" s="22">
        <v>6.4814809999999996</v>
      </c>
      <c r="L54" s="22">
        <v>2.7777780000000001</v>
      </c>
      <c r="M54" s="22">
        <v>3.7037040000000001</v>
      </c>
      <c r="N54" s="22">
        <v>46.296295999999998</v>
      </c>
      <c r="O54" s="22">
        <v>5.5555560000000002</v>
      </c>
    </row>
    <row r="55" spans="1:15" x14ac:dyDescent="0.2">
      <c r="A55" s="20" t="s">
        <v>358</v>
      </c>
      <c r="B55" s="21">
        <v>30</v>
      </c>
      <c r="C55" s="22">
        <v>13.333333</v>
      </c>
      <c r="D55" s="22">
        <v>16.666667</v>
      </c>
      <c r="E55" s="22">
        <v>0</v>
      </c>
      <c r="F55" s="22">
        <v>3.3333330000000001</v>
      </c>
      <c r="G55" s="22">
        <v>10</v>
      </c>
      <c r="H55" s="22">
        <v>10</v>
      </c>
      <c r="I55" s="22">
        <v>6.6666670000000003</v>
      </c>
      <c r="J55" s="22">
        <v>13.333333</v>
      </c>
      <c r="K55" s="22">
        <v>16.666667</v>
      </c>
      <c r="L55" s="22">
        <v>0</v>
      </c>
      <c r="M55" s="22">
        <v>3.3333330000000001</v>
      </c>
      <c r="N55" s="22">
        <v>46.666666999999997</v>
      </c>
      <c r="O55" s="22">
        <v>3.3333330000000001</v>
      </c>
    </row>
    <row r="56" spans="1:15" x14ac:dyDescent="0.2">
      <c r="A56" s="9" t="s">
        <v>360</v>
      </c>
      <c r="B56" s="10">
        <v>49</v>
      </c>
      <c r="C56" s="13">
        <v>22.448979999999999</v>
      </c>
      <c r="D56" s="13">
        <v>14.285714</v>
      </c>
      <c r="E56" s="13">
        <v>10.204082</v>
      </c>
      <c r="F56" s="13">
        <v>12.244897999999999</v>
      </c>
      <c r="G56" s="13">
        <v>26.530612000000001</v>
      </c>
      <c r="H56" s="13">
        <v>8.1632650000000009</v>
      </c>
      <c r="I56" s="13">
        <v>20.408162999999998</v>
      </c>
      <c r="J56" s="13">
        <v>8.1632650000000009</v>
      </c>
      <c r="K56" s="13">
        <v>12.244897999999999</v>
      </c>
      <c r="L56" s="13">
        <v>2.040816</v>
      </c>
      <c r="M56" s="13">
        <v>8.1632650000000009</v>
      </c>
      <c r="N56" s="13">
        <v>38.775509999999997</v>
      </c>
      <c r="O56" s="13">
        <v>0</v>
      </c>
    </row>
    <row r="57" spans="1:15" x14ac:dyDescent="0.2">
      <c r="A57" s="20" t="s">
        <v>331</v>
      </c>
      <c r="B57" s="21">
        <v>770</v>
      </c>
      <c r="C57" s="22">
        <v>26.753247000000002</v>
      </c>
      <c r="D57" s="22">
        <v>25.714286000000001</v>
      </c>
      <c r="E57" s="22">
        <v>8.1818179999999998</v>
      </c>
      <c r="F57" s="22">
        <v>7.6623380000000001</v>
      </c>
      <c r="G57" s="22">
        <v>23.116883000000001</v>
      </c>
      <c r="H57" s="22">
        <v>6.1038959999999998</v>
      </c>
      <c r="I57" s="22">
        <v>8.7012990000000006</v>
      </c>
      <c r="J57" s="22">
        <v>14.155844</v>
      </c>
      <c r="K57" s="22">
        <v>8.7012990000000006</v>
      </c>
      <c r="L57" s="22">
        <v>7.1428570000000002</v>
      </c>
      <c r="M57" s="22">
        <v>2.207792</v>
      </c>
      <c r="N57" s="22">
        <v>36.363636</v>
      </c>
      <c r="O57" s="22">
        <v>2.207792</v>
      </c>
    </row>
    <row r="58" spans="1:15" x14ac:dyDescent="0.2">
      <c r="A58" s="20" t="s">
        <v>332</v>
      </c>
      <c r="B58" s="21">
        <v>118</v>
      </c>
      <c r="C58" s="22">
        <v>27.118644</v>
      </c>
      <c r="D58" s="22">
        <v>22.881356</v>
      </c>
      <c r="E58" s="22">
        <v>5.9322030000000003</v>
      </c>
      <c r="F58" s="22">
        <v>3.389831</v>
      </c>
      <c r="G58" s="22">
        <v>15.254237</v>
      </c>
      <c r="H58" s="22">
        <v>6.7796609999999999</v>
      </c>
      <c r="I58" s="22">
        <v>5.084746</v>
      </c>
      <c r="J58" s="22">
        <v>14.406779999999999</v>
      </c>
      <c r="K58" s="22">
        <v>14.406779999999999</v>
      </c>
      <c r="L58" s="22">
        <v>5.9322030000000003</v>
      </c>
      <c r="M58" s="22">
        <v>3.389831</v>
      </c>
      <c r="N58" s="22">
        <v>40.677965999999998</v>
      </c>
      <c r="O58" s="22">
        <v>2.542373</v>
      </c>
    </row>
    <row r="59" spans="1:15" x14ac:dyDescent="0.2">
      <c r="A59" s="20" t="s">
        <v>333</v>
      </c>
      <c r="B59" s="21">
        <v>436</v>
      </c>
      <c r="C59" s="22">
        <v>26.834862000000001</v>
      </c>
      <c r="D59" s="22">
        <v>29.587156</v>
      </c>
      <c r="E59" s="22">
        <v>7.1100919999999999</v>
      </c>
      <c r="F59" s="22">
        <v>7.3394500000000003</v>
      </c>
      <c r="G59" s="22">
        <v>21.330275</v>
      </c>
      <c r="H59" s="22">
        <v>6.651376</v>
      </c>
      <c r="I59" s="22">
        <v>10.091742999999999</v>
      </c>
      <c r="J59" s="22">
        <v>13.532109999999999</v>
      </c>
      <c r="K59" s="22">
        <v>9.6330279999999995</v>
      </c>
      <c r="L59" s="22">
        <v>4.3577979999999998</v>
      </c>
      <c r="M59" s="22">
        <v>2.2935780000000001</v>
      </c>
      <c r="N59" s="22">
        <v>36.697248000000002</v>
      </c>
      <c r="O59" s="22">
        <v>4.8165139999999997</v>
      </c>
    </row>
    <row r="60" spans="1:15" x14ac:dyDescent="0.2">
      <c r="A60" s="20" t="s">
        <v>358</v>
      </c>
      <c r="B60" s="21">
        <v>27</v>
      </c>
      <c r="C60" s="22">
        <v>22.222221999999999</v>
      </c>
      <c r="D60" s="22">
        <v>33.333333000000003</v>
      </c>
      <c r="E60" s="22">
        <v>18.518519000000001</v>
      </c>
      <c r="F60" s="22">
        <v>7.4074070000000001</v>
      </c>
      <c r="G60" s="22">
        <v>29.629629999999999</v>
      </c>
      <c r="H60" s="22">
        <v>3.7037040000000001</v>
      </c>
      <c r="I60" s="22">
        <v>3.7037040000000001</v>
      </c>
      <c r="J60" s="22">
        <v>14.814814999999999</v>
      </c>
      <c r="K60" s="22">
        <v>11.111110999999999</v>
      </c>
      <c r="L60" s="22">
        <v>0</v>
      </c>
      <c r="M60" s="22">
        <v>0</v>
      </c>
      <c r="N60" s="22">
        <v>29.629629999999999</v>
      </c>
      <c r="O60" s="22">
        <v>11.111110999999999</v>
      </c>
    </row>
    <row r="61" spans="1:15" x14ac:dyDescent="0.2">
      <c r="A61" s="9" t="s">
        <v>361</v>
      </c>
      <c r="B61" s="9"/>
      <c r="C61" s="9"/>
      <c r="D61" s="9"/>
      <c r="E61" s="9"/>
      <c r="F61" s="9"/>
      <c r="G61" s="9"/>
      <c r="H61" s="9"/>
      <c r="I61" s="9"/>
      <c r="J61" s="9"/>
      <c r="K61" s="9"/>
      <c r="L61" s="9"/>
      <c r="M61" s="9"/>
      <c r="N61" s="9"/>
      <c r="O61" s="9"/>
    </row>
    <row r="62" spans="1:15" x14ac:dyDescent="0.2">
      <c r="A62" s="20" t="s">
        <v>362</v>
      </c>
      <c r="B62" s="21">
        <v>360</v>
      </c>
      <c r="C62" s="22">
        <v>21.666667</v>
      </c>
      <c r="D62" s="22">
        <v>24.444444000000001</v>
      </c>
      <c r="E62" s="22">
        <v>8.0555559999999993</v>
      </c>
      <c r="F62" s="22">
        <v>6.1111110000000002</v>
      </c>
      <c r="G62" s="22">
        <v>20</v>
      </c>
      <c r="H62" s="22">
        <v>9.4444440000000007</v>
      </c>
      <c r="I62" s="22">
        <v>8.8888890000000007</v>
      </c>
      <c r="J62" s="22">
        <v>13.611110999999999</v>
      </c>
      <c r="K62" s="22">
        <v>10.555555999999999</v>
      </c>
      <c r="L62" s="22">
        <v>7.2222220000000004</v>
      </c>
      <c r="M62" s="22">
        <v>2.2222219999999999</v>
      </c>
      <c r="N62" s="22">
        <v>41.944443999999997</v>
      </c>
      <c r="O62" s="22">
        <v>4.1666670000000003</v>
      </c>
    </row>
    <row r="63" spans="1:15" x14ac:dyDescent="0.2">
      <c r="A63" s="20" t="s">
        <v>363</v>
      </c>
      <c r="B63" s="21">
        <v>1326</v>
      </c>
      <c r="C63" s="22">
        <v>26.244344000000002</v>
      </c>
      <c r="D63" s="22">
        <v>24.132729999999999</v>
      </c>
      <c r="E63" s="22">
        <v>6.9381599999999999</v>
      </c>
      <c r="F63" s="22">
        <v>5.4298640000000002</v>
      </c>
      <c r="G63" s="22">
        <v>22.322775</v>
      </c>
      <c r="H63" s="22">
        <v>5.9577679999999997</v>
      </c>
      <c r="I63" s="22">
        <v>9.502262</v>
      </c>
      <c r="J63" s="22">
        <v>12.443439</v>
      </c>
      <c r="K63" s="22">
        <v>9.5776769999999996</v>
      </c>
      <c r="L63" s="22">
        <v>5.3544489999999998</v>
      </c>
      <c r="M63" s="22">
        <v>2.7903470000000001</v>
      </c>
      <c r="N63" s="22">
        <v>38.084465000000002</v>
      </c>
      <c r="O63" s="22">
        <v>2.5641029999999998</v>
      </c>
    </row>
    <row r="64" spans="1:15" x14ac:dyDescent="0.2">
      <c r="A64" s="20" t="s">
        <v>364</v>
      </c>
      <c r="B64" s="21">
        <v>649</v>
      </c>
      <c r="C64" s="22">
        <v>21.571649000000001</v>
      </c>
      <c r="D64" s="22">
        <v>23.574729999999999</v>
      </c>
      <c r="E64" s="22">
        <v>6.0092449999999999</v>
      </c>
      <c r="F64" s="22">
        <v>8.782743</v>
      </c>
      <c r="G64" s="22">
        <v>21.725732000000001</v>
      </c>
      <c r="H64" s="22">
        <v>5.3929119999999999</v>
      </c>
      <c r="I64" s="22">
        <v>10.169492</v>
      </c>
      <c r="J64" s="22">
        <v>13.867488</v>
      </c>
      <c r="K64" s="22">
        <v>9.8613250000000008</v>
      </c>
      <c r="L64" s="22">
        <v>8.3204930000000008</v>
      </c>
      <c r="M64" s="22">
        <v>3.2357469999999999</v>
      </c>
      <c r="N64" s="22">
        <v>39.137134000000003</v>
      </c>
      <c r="O64" s="22">
        <v>1.8489979999999999</v>
      </c>
    </row>
    <row r="65" spans="1:15" x14ac:dyDescent="0.2">
      <c r="A65" s="20" t="s">
        <v>365</v>
      </c>
      <c r="B65" s="21">
        <v>277</v>
      </c>
      <c r="C65" s="22">
        <v>22.021661000000002</v>
      </c>
      <c r="D65" s="22">
        <v>20.577617</v>
      </c>
      <c r="E65" s="22">
        <v>5.4151619999999996</v>
      </c>
      <c r="F65" s="22">
        <v>7.2202169999999999</v>
      </c>
      <c r="G65" s="22">
        <v>19.855595999999998</v>
      </c>
      <c r="H65" s="22">
        <v>3.9711189999999998</v>
      </c>
      <c r="I65" s="22">
        <v>11.191336</v>
      </c>
      <c r="J65" s="22">
        <v>10.830325</v>
      </c>
      <c r="K65" s="22">
        <v>8.6642600000000005</v>
      </c>
      <c r="L65" s="22">
        <v>2.8880870000000001</v>
      </c>
      <c r="M65" s="22">
        <v>6.1371840000000004</v>
      </c>
      <c r="N65" s="22">
        <v>42.599277999999998</v>
      </c>
      <c r="O65" s="22">
        <v>2.1660650000000001</v>
      </c>
    </row>
    <row r="66" spans="1:15" x14ac:dyDescent="0.2">
      <c r="A66" s="20" t="s">
        <v>366</v>
      </c>
      <c r="B66" s="21">
        <v>65</v>
      </c>
      <c r="C66" s="22">
        <v>20</v>
      </c>
      <c r="D66" s="22">
        <v>27.692308000000001</v>
      </c>
      <c r="E66" s="22">
        <v>7.6923079999999997</v>
      </c>
      <c r="F66" s="22">
        <v>6.1538459999999997</v>
      </c>
      <c r="G66" s="22">
        <v>16.923076999999999</v>
      </c>
      <c r="H66" s="22">
        <v>6.1538459999999997</v>
      </c>
      <c r="I66" s="22">
        <v>4.6153849999999998</v>
      </c>
      <c r="J66" s="22">
        <v>13.846154</v>
      </c>
      <c r="K66" s="22">
        <v>10.769231</v>
      </c>
      <c r="L66" s="22">
        <v>3.0769229999999999</v>
      </c>
      <c r="M66" s="22">
        <v>4.6153849999999998</v>
      </c>
      <c r="N66" s="22">
        <v>35.384614999999997</v>
      </c>
      <c r="O66" s="22">
        <v>9.2307690000000004</v>
      </c>
    </row>
    <row r="67" spans="1:15" x14ac:dyDescent="0.2">
      <c r="A67" s="9" t="s">
        <v>367</v>
      </c>
      <c r="B67" s="9"/>
      <c r="C67" s="9"/>
      <c r="D67" s="9"/>
      <c r="E67" s="9"/>
      <c r="F67" s="9"/>
      <c r="G67" s="9"/>
      <c r="H67" s="9"/>
      <c r="I67" s="9"/>
      <c r="J67" s="9"/>
      <c r="K67" s="9"/>
      <c r="L67" s="9"/>
      <c r="M67" s="9"/>
      <c r="N67" s="9"/>
      <c r="O67" s="9"/>
    </row>
    <row r="68" spans="1:15" x14ac:dyDescent="0.2">
      <c r="A68" s="20" t="s">
        <v>368</v>
      </c>
      <c r="B68" s="21">
        <v>537</v>
      </c>
      <c r="C68" s="22">
        <v>24.394786</v>
      </c>
      <c r="D68" s="22">
        <v>22.718807999999999</v>
      </c>
      <c r="E68" s="22">
        <v>6.3314709999999996</v>
      </c>
      <c r="F68" s="22">
        <v>5.9590319999999997</v>
      </c>
      <c r="G68" s="22">
        <v>18.621974000000002</v>
      </c>
      <c r="H68" s="22">
        <v>4.6554929999999999</v>
      </c>
      <c r="I68" s="22">
        <v>8.3798879999999993</v>
      </c>
      <c r="J68" s="22">
        <v>11.545624</v>
      </c>
      <c r="K68" s="22">
        <v>8.1936689999999999</v>
      </c>
      <c r="L68" s="22">
        <v>3.7243949999999999</v>
      </c>
      <c r="M68" s="22">
        <v>4.8417130000000004</v>
      </c>
      <c r="N68" s="22">
        <v>41.899441000000003</v>
      </c>
      <c r="O68" s="22">
        <v>3.7243949999999999</v>
      </c>
    </row>
    <row r="69" spans="1:15" x14ac:dyDescent="0.2">
      <c r="A69" s="20" t="s">
        <v>180</v>
      </c>
      <c r="B69" s="21">
        <v>1667</v>
      </c>
      <c r="C69" s="22">
        <v>23.215357000000001</v>
      </c>
      <c r="D69" s="22">
        <v>22.615476999999998</v>
      </c>
      <c r="E69" s="22">
        <v>6.9586079999999999</v>
      </c>
      <c r="F69" s="22">
        <v>6.8386319999999996</v>
      </c>
      <c r="G69" s="22">
        <v>22.795441</v>
      </c>
      <c r="H69" s="22">
        <v>5.8188360000000001</v>
      </c>
      <c r="I69" s="22">
        <v>9.5380920000000007</v>
      </c>
      <c r="J69" s="22">
        <v>12.897421</v>
      </c>
      <c r="K69" s="22">
        <v>9.8980200000000007</v>
      </c>
      <c r="L69" s="22">
        <v>7.0785840000000002</v>
      </c>
      <c r="M69" s="22">
        <v>2.9394119999999999</v>
      </c>
      <c r="N69" s="22">
        <v>38.632274000000002</v>
      </c>
      <c r="O69" s="22">
        <v>2.0395919999999998</v>
      </c>
    </row>
    <row r="70" spans="1:15" x14ac:dyDescent="0.2">
      <c r="A70" s="20" t="s">
        <v>369</v>
      </c>
      <c r="B70" s="21">
        <v>99</v>
      </c>
      <c r="C70" s="22">
        <v>29.292929000000001</v>
      </c>
      <c r="D70" s="22">
        <v>31.313130999999998</v>
      </c>
      <c r="E70" s="22">
        <v>8.0808079999999993</v>
      </c>
      <c r="F70" s="22">
        <v>13.131313</v>
      </c>
      <c r="G70" s="22">
        <v>35.353535000000001</v>
      </c>
      <c r="H70" s="22">
        <v>10.10101</v>
      </c>
      <c r="I70" s="22">
        <v>13.131313</v>
      </c>
      <c r="J70" s="22">
        <v>18.181818</v>
      </c>
      <c r="K70" s="22">
        <v>19.191918999999999</v>
      </c>
      <c r="L70" s="22">
        <v>5.0505050000000002</v>
      </c>
      <c r="M70" s="22">
        <v>3.030303</v>
      </c>
      <c r="N70" s="22">
        <v>28.282827999999999</v>
      </c>
      <c r="O70" s="22">
        <v>1.0101009999999999</v>
      </c>
    </row>
    <row r="71" spans="1:15" x14ac:dyDescent="0.2">
      <c r="A71" s="20" t="s">
        <v>370</v>
      </c>
      <c r="B71" s="21">
        <v>819</v>
      </c>
      <c r="C71" s="22">
        <v>22.466422000000001</v>
      </c>
      <c r="D71" s="22">
        <v>23.443223</v>
      </c>
      <c r="E71" s="22">
        <v>6.9597069999999999</v>
      </c>
      <c r="F71" s="22">
        <v>7.4481070000000003</v>
      </c>
      <c r="G71" s="22">
        <v>21.611722</v>
      </c>
      <c r="H71" s="22">
        <v>6.593407</v>
      </c>
      <c r="I71" s="22">
        <v>10.01221</v>
      </c>
      <c r="J71" s="22">
        <v>13.919414</v>
      </c>
      <c r="K71" s="22">
        <v>9.5238099999999992</v>
      </c>
      <c r="L71" s="22">
        <v>8.0586079999999995</v>
      </c>
      <c r="M71" s="22">
        <v>2.5641029999999998</v>
      </c>
      <c r="N71" s="22">
        <v>39.56044</v>
      </c>
      <c r="O71" s="22">
        <v>2.442002</v>
      </c>
    </row>
    <row r="72" spans="1:15" x14ac:dyDescent="0.2">
      <c r="A72" s="20" t="s">
        <v>371</v>
      </c>
      <c r="B72" s="21">
        <v>87</v>
      </c>
      <c r="C72" s="22">
        <v>22.988506000000001</v>
      </c>
      <c r="D72" s="22">
        <v>16.091954000000001</v>
      </c>
      <c r="E72" s="22">
        <v>8.0459770000000006</v>
      </c>
      <c r="F72" s="22">
        <v>4.5977009999999998</v>
      </c>
      <c r="G72" s="22">
        <v>18.390805</v>
      </c>
      <c r="H72" s="22">
        <v>8.0459770000000006</v>
      </c>
      <c r="I72" s="22">
        <v>11.494253</v>
      </c>
      <c r="J72" s="22">
        <v>8.0459770000000006</v>
      </c>
      <c r="K72" s="22">
        <v>9.1954019999999996</v>
      </c>
      <c r="L72" s="22">
        <v>4.5977009999999998</v>
      </c>
      <c r="M72" s="22">
        <v>4.5977009999999998</v>
      </c>
      <c r="N72" s="22">
        <v>44.827585999999997</v>
      </c>
      <c r="O72" s="22">
        <v>5.7471259999999997</v>
      </c>
    </row>
    <row r="73" spans="1:15" x14ac:dyDescent="0.2">
      <c r="A73" s="20" t="s">
        <v>366</v>
      </c>
      <c r="B73" s="21">
        <v>55</v>
      </c>
      <c r="C73" s="22">
        <v>18.181818</v>
      </c>
      <c r="D73" s="22">
        <v>27.272727</v>
      </c>
      <c r="E73" s="22">
        <v>9.0909089999999999</v>
      </c>
      <c r="F73" s="22">
        <v>5.4545450000000004</v>
      </c>
      <c r="G73" s="22">
        <v>21.818182</v>
      </c>
      <c r="H73" s="22">
        <v>9.0909089999999999</v>
      </c>
      <c r="I73" s="22">
        <v>3.6363639999999999</v>
      </c>
      <c r="J73" s="22">
        <v>16.363636</v>
      </c>
      <c r="K73" s="22">
        <v>14.545455</v>
      </c>
      <c r="L73" s="22">
        <v>0</v>
      </c>
      <c r="M73" s="22">
        <v>3.6363639999999999</v>
      </c>
      <c r="N73" s="22">
        <v>38.181818</v>
      </c>
      <c r="O73" s="22">
        <v>5.4545450000000004</v>
      </c>
    </row>
    <row r="74" spans="1:15" x14ac:dyDescent="0.2">
      <c r="A74" s="9" t="s">
        <v>372</v>
      </c>
      <c r="B74" s="9"/>
      <c r="C74" s="9"/>
      <c r="D74" s="9"/>
      <c r="E74" s="9"/>
      <c r="F74" s="9"/>
      <c r="G74" s="9"/>
      <c r="H74" s="9"/>
      <c r="I74" s="9"/>
      <c r="J74" s="9"/>
      <c r="K74" s="9"/>
      <c r="L74" s="9"/>
      <c r="M74" s="9"/>
      <c r="N74" s="9"/>
      <c r="O74" s="9"/>
    </row>
    <row r="75" spans="1:15" x14ac:dyDescent="0.2">
      <c r="A75" s="20" t="s">
        <v>373</v>
      </c>
      <c r="B75" s="21">
        <v>537</v>
      </c>
      <c r="C75" s="22">
        <v>24.394786</v>
      </c>
      <c r="D75" s="22">
        <v>22.718807999999999</v>
      </c>
      <c r="E75" s="22">
        <v>6.3314709999999996</v>
      </c>
      <c r="F75" s="22">
        <v>5.9590319999999997</v>
      </c>
      <c r="G75" s="22">
        <v>18.621974000000002</v>
      </c>
      <c r="H75" s="22">
        <v>4.6554929999999999</v>
      </c>
      <c r="I75" s="22">
        <v>8.3798879999999993</v>
      </c>
      <c r="J75" s="22">
        <v>11.545624</v>
      </c>
      <c r="K75" s="22">
        <v>8.1936689999999999</v>
      </c>
      <c r="L75" s="22">
        <v>3.7243949999999999</v>
      </c>
      <c r="M75" s="22">
        <v>4.8417130000000004</v>
      </c>
      <c r="N75" s="22">
        <v>41.899441000000003</v>
      </c>
      <c r="O75" s="22">
        <v>3.7243949999999999</v>
      </c>
    </row>
    <row r="76" spans="1:15" x14ac:dyDescent="0.2">
      <c r="A76" s="20" t="s">
        <v>374</v>
      </c>
      <c r="B76" s="21">
        <v>1329</v>
      </c>
      <c r="C76" s="22">
        <v>24.905944000000002</v>
      </c>
      <c r="D76" s="22">
        <v>24.755455000000001</v>
      </c>
      <c r="E76" s="22">
        <v>6.7720089999999997</v>
      </c>
      <c r="F76" s="22">
        <v>6.3205419999999997</v>
      </c>
      <c r="G76" s="22">
        <v>21.820917999999999</v>
      </c>
      <c r="H76" s="22">
        <v>6.0948079999999996</v>
      </c>
      <c r="I76" s="22">
        <v>10.158014</v>
      </c>
      <c r="J76" s="22">
        <v>12.716328000000001</v>
      </c>
      <c r="K76" s="22">
        <v>10.684725</v>
      </c>
      <c r="L76" s="22">
        <v>5.718585</v>
      </c>
      <c r="M76" s="22">
        <v>2.5583149999999999</v>
      </c>
      <c r="N76" s="22">
        <v>38.073740000000001</v>
      </c>
      <c r="O76" s="22">
        <v>2.633559</v>
      </c>
    </row>
    <row r="77" spans="1:15" x14ac:dyDescent="0.2">
      <c r="A77" s="20" t="s">
        <v>375</v>
      </c>
      <c r="B77" s="21">
        <v>406</v>
      </c>
      <c r="C77" s="22">
        <v>21.182265999999998</v>
      </c>
      <c r="D77" s="22">
        <v>20.689654999999998</v>
      </c>
      <c r="E77" s="22">
        <v>7.3891629999999999</v>
      </c>
      <c r="F77" s="22">
        <v>8.8669949999999993</v>
      </c>
      <c r="G77" s="22">
        <v>21.674876999999999</v>
      </c>
      <c r="H77" s="22">
        <v>6.8965519999999998</v>
      </c>
      <c r="I77" s="22">
        <v>9.8522169999999996</v>
      </c>
      <c r="J77" s="22">
        <v>15.270936000000001</v>
      </c>
      <c r="K77" s="22">
        <v>8.8669949999999993</v>
      </c>
      <c r="L77" s="22">
        <v>6.4039409999999997</v>
      </c>
      <c r="M77" s="22">
        <v>3.6945809999999999</v>
      </c>
      <c r="N77" s="22">
        <v>41.871921</v>
      </c>
      <c r="O77" s="22">
        <v>0.98522200000000004</v>
      </c>
    </row>
    <row r="78" spans="1:15" x14ac:dyDescent="0.2">
      <c r="A78" s="20" t="s">
        <v>376</v>
      </c>
      <c r="B78" s="21">
        <v>152</v>
      </c>
      <c r="C78" s="22">
        <v>21.052631999999999</v>
      </c>
      <c r="D78" s="22">
        <v>23.684211000000001</v>
      </c>
      <c r="E78" s="22">
        <v>7.8947370000000001</v>
      </c>
      <c r="F78" s="22">
        <v>4.6052629999999999</v>
      </c>
      <c r="G78" s="22">
        <v>27.631578999999999</v>
      </c>
      <c r="H78" s="22">
        <v>5.2631579999999998</v>
      </c>
      <c r="I78" s="22">
        <v>9.2105259999999998</v>
      </c>
      <c r="J78" s="22">
        <v>11.184210999999999</v>
      </c>
      <c r="K78" s="22">
        <v>7.8947370000000001</v>
      </c>
      <c r="L78" s="22">
        <v>7.8947370000000001</v>
      </c>
      <c r="M78" s="22">
        <v>3.2894739999999998</v>
      </c>
      <c r="N78" s="22">
        <v>33.552632000000003</v>
      </c>
      <c r="O78" s="22">
        <v>3.947368</v>
      </c>
    </row>
    <row r="79" spans="1:15" x14ac:dyDescent="0.2">
      <c r="A79" s="20" t="s">
        <v>377</v>
      </c>
      <c r="B79" s="21">
        <v>88</v>
      </c>
      <c r="C79" s="22">
        <v>26.136364</v>
      </c>
      <c r="D79" s="22">
        <v>25</v>
      </c>
      <c r="E79" s="22">
        <v>2.2727270000000002</v>
      </c>
      <c r="F79" s="22">
        <v>4.5454549999999996</v>
      </c>
      <c r="G79" s="22">
        <v>26.136364</v>
      </c>
      <c r="H79" s="22">
        <v>11.363636</v>
      </c>
      <c r="I79" s="22">
        <v>12.5</v>
      </c>
      <c r="J79" s="22">
        <v>12.5</v>
      </c>
      <c r="K79" s="22">
        <v>14.772727</v>
      </c>
      <c r="L79" s="22">
        <v>11.363636</v>
      </c>
      <c r="M79" s="22">
        <v>3.4090910000000001</v>
      </c>
      <c r="N79" s="22">
        <v>37.5</v>
      </c>
      <c r="O79" s="22">
        <v>2.2727270000000002</v>
      </c>
    </row>
    <row r="80" spans="1:15" x14ac:dyDescent="0.2">
      <c r="A80" s="20" t="s">
        <v>378</v>
      </c>
      <c r="B80" s="21">
        <v>84</v>
      </c>
      <c r="C80" s="22">
        <v>23.809524</v>
      </c>
      <c r="D80" s="22">
        <v>27.380952000000001</v>
      </c>
      <c r="E80" s="22">
        <v>7.1428570000000002</v>
      </c>
      <c r="F80" s="22">
        <v>8.3333329999999997</v>
      </c>
      <c r="G80" s="22">
        <v>21.428571000000002</v>
      </c>
      <c r="H80" s="22">
        <v>5.9523809999999999</v>
      </c>
      <c r="I80" s="22">
        <v>9.5238099999999992</v>
      </c>
      <c r="J80" s="22">
        <v>14.285714</v>
      </c>
      <c r="K80" s="22">
        <v>7.1428570000000002</v>
      </c>
      <c r="L80" s="22">
        <v>17.857143000000001</v>
      </c>
      <c r="M80" s="22">
        <v>2.3809520000000002</v>
      </c>
      <c r="N80" s="22">
        <v>35.714286000000001</v>
      </c>
      <c r="O80" s="22">
        <v>2.3809520000000002</v>
      </c>
    </row>
    <row r="81" spans="1:15" x14ac:dyDescent="0.2">
      <c r="A81" s="20" t="s">
        <v>366</v>
      </c>
      <c r="B81" s="21">
        <v>81</v>
      </c>
      <c r="C81" s="22">
        <v>20.987653999999999</v>
      </c>
      <c r="D81" s="22">
        <v>24.691358000000001</v>
      </c>
      <c r="E81" s="22">
        <v>7.4074070000000001</v>
      </c>
      <c r="F81" s="22">
        <v>6.1728399999999999</v>
      </c>
      <c r="G81" s="22">
        <v>17.283950999999998</v>
      </c>
      <c r="H81" s="22">
        <v>7.4074070000000001</v>
      </c>
      <c r="I81" s="22">
        <v>6.1728399999999999</v>
      </c>
      <c r="J81" s="22">
        <v>12.345679000000001</v>
      </c>
      <c r="K81" s="22">
        <v>8.6419750000000004</v>
      </c>
      <c r="L81" s="22">
        <v>2.4691360000000002</v>
      </c>
      <c r="M81" s="22">
        <v>1.2345680000000001</v>
      </c>
      <c r="N81" s="22">
        <v>44.444443999999997</v>
      </c>
      <c r="O81" s="22">
        <v>4.9382720000000004</v>
      </c>
    </row>
    <row r="82" spans="1:15" x14ac:dyDescent="0.2">
      <c r="A82" s="9" t="s">
        <v>379</v>
      </c>
      <c r="B82" s="9"/>
      <c r="C82" s="9"/>
      <c r="D82" s="9"/>
      <c r="E82" s="9"/>
      <c r="F82" s="9"/>
      <c r="G82" s="9"/>
      <c r="H82" s="9"/>
      <c r="I82" s="9"/>
      <c r="J82" s="9"/>
      <c r="K82" s="9"/>
      <c r="L82" s="9"/>
      <c r="M82" s="9"/>
      <c r="N82" s="9"/>
      <c r="O82" s="9"/>
    </row>
    <row r="83" spans="1:15" x14ac:dyDescent="0.2">
      <c r="A83" s="20" t="s">
        <v>380</v>
      </c>
      <c r="B83" s="21">
        <v>788</v>
      </c>
      <c r="C83" s="22">
        <v>18.401015000000001</v>
      </c>
      <c r="D83" s="22">
        <v>15.101523</v>
      </c>
      <c r="E83" s="22">
        <v>6.2182740000000001</v>
      </c>
      <c r="F83" s="22">
        <v>6.3451779999999998</v>
      </c>
      <c r="G83" s="22">
        <v>22.208121999999999</v>
      </c>
      <c r="H83" s="22">
        <v>5.964467</v>
      </c>
      <c r="I83" s="22">
        <v>9.3908629999999995</v>
      </c>
      <c r="J83" s="22">
        <v>13.071066</v>
      </c>
      <c r="K83" s="22">
        <v>10.025380999999999</v>
      </c>
      <c r="L83" s="22">
        <v>7.9949240000000001</v>
      </c>
      <c r="M83" s="22">
        <v>2.9187820000000002</v>
      </c>
      <c r="N83" s="22">
        <v>42.512689999999999</v>
      </c>
      <c r="O83" s="22">
        <v>2.1573600000000002</v>
      </c>
    </row>
    <row r="84" spans="1:15" x14ac:dyDescent="0.2">
      <c r="A84" s="20" t="s">
        <v>381</v>
      </c>
      <c r="B84" s="21">
        <v>1824</v>
      </c>
      <c r="C84" s="22">
        <v>26.589912000000002</v>
      </c>
      <c r="D84" s="22">
        <v>27.412281</v>
      </c>
      <c r="E84" s="22">
        <v>6.8530699999999998</v>
      </c>
      <c r="F84" s="22">
        <v>6.6885960000000004</v>
      </c>
      <c r="G84" s="22">
        <v>21.162281</v>
      </c>
      <c r="H84" s="22">
        <v>6.0307019999999998</v>
      </c>
      <c r="I84" s="22">
        <v>9.8135960000000004</v>
      </c>
      <c r="J84" s="22">
        <v>12.664474</v>
      </c>
      <c r="K84" s="22">
        <v>9.5394740000000002</v>
      </c>
      <c r="L84" s="22">
        <v>5.3179819999999998</v>
      </c>
      <c r="M84" s="22">
        <v>3.3991229999999999</v>
      </c>
      <c r="N84" s="22">
        <v>37.719298000000002</v>
      </c>
      <c r="O84" s="22">
        <v>2.8508770000000001</v>
      </c>
    </row>
    <row r="85" spans="1:15" x14ac:dyDescent="0.2">
      <c r="A85" s="20" t="s">
        <v>366</v>
      </c>
      <c r="B85" s="21">
        <v>65</v>
      </c>
      <c r="C85" s="22">
        <v>15.384615</v>
      </c>
      <c r="D85" s="22">
        <v>26.153846000000001</v>
      </c>
      <c r="E85" s="22">
        <v>9.2307690000000004</v>
      </c>
      <c r="F85" s="22">
        <v>4.6153849999999998</v>
      </c>
      <c r="G85" s="22">
        <v>21.538461999999999</v>
      </c>
      <c r="H85" s="22">
        <v>9.2307690000000004</v>
      </c>
      <c r="I85" s="22">
        <v>7.6923079999999997</v>
      </c>
      <c r="J85" s="22">
        <v>13.846154</v>
      </c>
      <c r="K85" s="22">
        <v>10.769231</v>
      </c>
      <c r="L85" s="22">
        <v>1.538462</v>
      </c>
      <c r="M85" s="22">
        <v>1.538462</v>
      </c>
      <c r="N85" s="22">
        <v>43.076923000000001</v>
      </c>
      <c r="O85" s="22">
        <v>6.1538459999999997</v>
      </c>
    </row>
    <row r="86" spans="1:15" x14ac:dyDescent="0.2">
      <c r="A86" s="9" t="s">
        <v>382</v>
      </c>
      <c r="B86" s="9"/>
      <c r="C86" s="9"/>
      <c r="D86" s="9"/>
      <c r="E86" s="9"/>
      <c r="F86" s="9"/>
      <c r="G86" s="9"/>
      <c r="H86" s="9"/>
      <c r="I86" s="9"/>
      <c r="J86" s="9"/>
      <c r="K86" s="9"/>
      <c r="L86" s="9"/>
      <c r="M86" s="9"/>
      <c r="N86" s="9"/>
      <c r="O86" s="9"/>
    </row>
    <row r="87" spans="1:15" x14ac:dyDescent="0.2">
      <c r="A87" s="20" t="s">
        <v>383</v>
      </c>
      <c r="B87" s="21">
        <v>393</v>
      </c>
      <c r="C87" s="22">
        <v>17.557251999999998</v>
      </c>
      <c r="D87" s="22">
        <v>13.994911</v>
      </c>
      <c r="E87" s="22">
        <v>5.852417</v>
      </c>
      <c r="F87" s="22">
        <v>4.834606</v>
      </c>
      <c r="G87" s="22">
        <v>20.86514</v>
      </c>
      <c r="H87" s="22">
        <v>5.3435110000000003</v>
      </c>
      <c r="I87" s="22">
        <v>9.4147580000000008</v>
      </c>
      <c r="J87" s="22">
        <v>12.722645999999999</v>
      </c>
      <c r="K87" s="22">
        <v>8.9058519999999994</v>
      </c>
      <c r="L87" s="22">
        <v>7.6335879999999996</v>
      </c>
      <c r="M87" s="22">
        <v>3.0534349999999999</v>
      </c>
      <c r="N87" s="22">
        <v>46.310433000000003</v>
      </c>
      <c r="O87" s="22">
        <v>1.272265</v>
      </c>
    </row>
    <row r="88" spans="1:15" x14ac:dyDescent="0.2">
      <c r="A88" s="20" t="s">
        <v>181</v>
      </c>
      <c r="B88" s="21">
        <v>1944</v>
      </c>
      <c r="C88" s="22">
        <v>25.668724000000001</v>
      </c>
      <c r="D88" s="22">
        <v>25.720165000000001</v>
      </c>
      <c r="E88" s="22">
        <v>6.8930040000000004</v>
      </c>
      <c r="F88" s="22">
        <v>7.0987650000000002</v>
      </c>
      <c r="G88" s="22">
        <v>22.273662999999999</v>
      </c>
      <c r="H88" s="22">
        <v>6.2757199999999997</v>
      </c>
      <c r="I88" s="22">
        <v>10.082305</v>
      </c>
      <c r="J88" s="22">
        <v>12.808642000000001</v>
      </c>
      <c r="K88" s="22">
        <v>9.7736630000000009</v>
      </c>
      <c r="L88" s="22">
        <v>5.658436</v>
      </c>
      <c r="M88" s="22">
        <v>3.0349789999999999</v>
      </c>
      <c r="N88" s="22">
        <v>37.757201999999999</v>
      </c>
      <c r="O88" s="22">
        <v>2.932099</v>
      </c>
    </row>
    <row r="89" spans="1:15" x14ac:dyDescent="0.2">
      <c r="A89" s="20" t="s">
        <v>182</v>
      </c>
      <c r="B89" s="21">
        <v>38</v>
      </c>
      <c r="C89" s="22">
        <v>15.789474</v>
      </c>
      <c r="D89" s="22">
        <v>13.157895</v>
      </c>
      <c r="E89" s="22">
        <v>7.8947370000000001</v>
      </c>
      <c r="F89" s="22">
        <v>2.6315789999999999</v>
      </c>
      <c r="G89" s="22">
        <v>13.157895</v>
      </c>
      <c r="H89" s="22">
        <v>0</v>
      </c>
      <c r="I89" s="22">
        <v>0</v>
      </c>
      <c r="J89" s="22">
        <v>5.2631579999999998</v>
      </c>
      <c r="K89" s="22">
        <v>21.052631999999999</v>
      </c>
      <c r="L89" s="22">
        <v>2.6315789999999999</v>
      </c>
      <c r="M89" s="22">
        <v>2.6315789999999999</v>
      </c>
      <c r="N89" s="22">
        <v>50</v>
      </c>
      <c r="O89" s="22">
        <v>0</v>
      </c>
    </row>
    <row r="90" spans="1:15" x14ac:dyDescent="0.2">
      <c r="A90" s="20" t="s">
        <v>384</v>
      </c>
      <c r="B90" s="21">
        <v>36</v>
      </c>
      <c r="C90" s="22">
        <v>30.555555999999999</v>
      </c>
      <c r="D90" s="22">
        <v>30.555555999999999</v>
      </c>
      <c r="E90" s="22">
        <v>8.3333329999999997</v>
      </c>
      <c r="F90" s="22">
        <v>8.3333329999999997</v>
      </c>
      <c r="G90" s="22">
        <v>27.777778000000001</v>
      </c>
      <c r="H90" s="22">
        <v>5.5555560000000002</v>
      </c>
      <c r="I90" s="22">
        <v>13.888889000000001</v>
      </c>
      <c r="J90" s="22">
        <v>16.666667</v>
      </c>
      <c r="K90" s="22">
        <v>19.444444000000001</v>
      </c>
      <c r="L90" s="22">
        <v>11.111110999999999</v>
      </c>
      <c r="M90" s="22">
        <v>0</v>
      </c>
      <c r="N90" s="22">
        <v>22.222221999999999</v>
      </c>
      <c r="O90" s="22">
        <v>5.5555560000000002</v>
      </c>
    </row>
    <row r="91" spans="1:15" x14ac:dyDescent="0.2">
      <c r="A91" s="20" t="s">
        <v>183</v>
      </c>
      <c r="B91" s="21">
        <v>53</v>
      </c>
      <c r="C91" s="22">
        <v>11.320755</v>
      </c>
      <c r="D91" s="22">
        <v>13.207547</v>
      </c>
      <c r="E91" s="22">
        <v>3.7735850000000002</v>
      </c>
      <c r="F91" s="22">
        <v>5.6603770000000004</v>
      </c>
      <c r="G91" s="22">
        <v>18.867925</v>
      </c>
      <c r="H91" s="22">
        <v>9.4339619999999993</v>
      </c>
      <c r="I91" s="22">
        <v>7.5471700000000004</v>
      </c>
      <c r="J91" s="22">
        <v>13.207547</v>
      </c>
      <c r="K91" s="22">
        <v>7.5471700000000004</v>
      </c>
      <c r="L91" s="22">
        <v>13.207547</v>
      </c>
      <c r="M91" s="22">
        <v>0</v>
      </c>
      <c r="N91" s="22">
        <v>47.169811000000003</v>
      </c>
      <c r="O91" s="22">
        <v>1.886792</v>
      </c>
    </row>
    <row r="92" spans="1:15" x14ac:dyDescent="0.2">
      <c r="A92" s="20" t="s">
        <v>385</v>
      </c>
      <c r="B92" s="21">
        <v>22</v>
      </c>
      <c r="C92" s="22">
        <v>18.181818</v>
      </c>
      <c r="D92" s="22">
        <v>31.818182</v>
      </c>
      <c r="E92" s="22">
        <v>9.0909089999999999</v>
      </c>
      <c r="F92" s="22">
        <v>9.0909089999999999</v>
      </c>
      <c r="G92" s="22">
        <v>9.0909089999999999</v>
      </c>
      <c r="H92" s="22">
        <v>18.181818</v>
      </c>
      <c r="I92" s="22">
        <v>18.181818</v>
      </c>
      <c r="J92" s="22">
        <v>9.0909089999999999</v>
      </c>
      <c r="K92" s="22">
        <v>9.0909089999999999</v>
      </c>
      <c r="L92" s="22">
        <v>0</v>
      </c>
      <c r="M92" s="22">
        <v>0</v>
      </c>
      <c r="N92" s="22">
        <v>27.272727</v>
      </c>
      <c r="O92" s="22">
        <v>9.0909089999999999</v>
      </c>
    </row>
    <row r="93" spans="1:15" x14ac:dyDescent="0.2">
      <c r="A93" s="20" t="s">
        <v>386</v>
      </c>
      <c r="B93" s="21">
        <v>32</v>
      </c>
      <c r="C93" s="22">
        <v>25</v>
      </c>
      <c r="D93" s="22">
        <v>28.125</v>
      </c>
      <c r="E93" s="22">
        <v>0</v>
      </c>
      <c r="F93" s="22">
        <v>3.125</v>
      </c>
      <c r="G93" s="22">
        <v>6.25</v>
      </c>
      <c r="H93" s="22">
        <v>0</v>
      </c>
      <c r="I93" s="22">
        <v>3.125</v>
      </c>
      <c r="J93" s="22">
        <v>9.375</v>
      </c>
      <c r="K93" s="22">
        <v>6.25</v>
      </c>
      <c r="L93" s="22">
        <v>0</v>
      </c>
      <c r="M93" s="22">
        <v>6.25</v>
      </c>
      <c r="N93" s="22">
        <v>46.875</v>
      </c>
      <c r="O93" s="22">
        <v>6.25</v>
      </c>
    </row>
    <row r="94" spans="1:15" x14ac:dyDescent="0.2">
      <c r="A94" s="20" t="s">
        <v>387</v>
      </c>
      <c r="B94" s="21">
        <v>9</v>
      </c>
      <c r="C94" s="22">
        <v>22.222221999999999</v>
      </c>
      <c r="D94" s="22">
        <v>11.111110999999999</v>
      </c>
      <c r="E94" s="22">
        <v>0</v>
      </c>
      <c r="F94" s="22">
        <v>0</v>
      </c>
      <c r="G94" s="22">
        <v>22.222221999999999</v>
      </c>
      <c r="H94" s="22">
        <v>0</v>
      </c>
      <c r="I94" s="22">
        <v>11.111110999999999</v>
      </c>
      <c r="J94" s="22">
        <v>11.111110999999999</v>
      </c>
      <c r="K94" s="22">
        <v>11.111110999999999</v>
      </c>
      <c r="L94" s="22">
        <v>11.111110999999999</v>
      </c>
      <c r="M94" s="22">
        <v>0</v>
      </c>
      <c r="N94" s="22">
        <v>55.555556000000003</v>
      </c>
      <c r="O94" s="22">
        <v>0</v>
      </c>
    </row>
    <row r="95" spans="1:15" x14ac:dyDescent="0.2">
      <c r="A95" s="20" t="s">
        <v>366</v>
      </c>
      <c r="B95" s="21">
        <v>150</v>
      </c>
      <c r="C95" s="22">
        <v>23.333333</v>
      </c>
      <c r="D95" s="22">
        <v>27.333333</v>
      </c>
      <c r="E95" s="22">
        <v>8.6666670000000003</v>
      </c>
      <c r="F95" s="22">
        <v>5.3333329999999997</v>
      </c>
      <c r="G95" s="22">
        <v>19.333333</v>
      </c>
      <c r="H95" s="22">
        <v>6</v>
      </c>
      <c r="I95" s="22">
        <v>6.6666670000000003</v>
      </c>
      <c r="J95" s="22">
        <v>15.333333</v>
      </c>
      <c r="K95" s="22">
        <v>7.3333329999999997</v>
      </c>
      <c r="L95" s="22">
        <v>5.3333329999999997</v>
      </c>
      <c r="M95" s="22">
        <v>8</v>
      </c>
      <c r="N95" s="22">
        <v>38</v>
      </c>
      <c r="O95" s="22">
        <v>2.6666669999999999</v>
      </c>
    </row>
    <row r="96" spans="1:15" x14ac:dyDescent="0.2">
      <c r="A96" s="9" t="s">
        <v>388</v>
      </c>
      <c r="B96" s="9"/>
      <c r="C96" s="9"/>
      <c r="D96" s="9"/>
      <c r="E96" s="9"/>
      <c r="F96" s="9"/>
      <c r="G96" s="9"/>
      <c r="H96" s="9"/>
      <c r="I96" s="9"/>
      <c r="J96" s="9"/>
      <c r="K96" s="9"/>
      <c r="L96" s="9"/>
      <c r="M96" s="9"/>
      <c r="N96" s="9"/>
      <c r="O96" s="9"/>
    </row>
    <row r="97" spans="1:15" x14ac:dyDescent="0.2">
      <c r="A97" s="20" t="s">
        <v>184</v>
      </c>
      <c r="B97" s="21">
        <v>54</v>
      </c>
      <c r="C97" s="22">
        <v>24.074074</v>
      </c>
      <c r="D97" s="22">
        <v>22.222221999999999</v>
      </c>
      <c r="E97" s="22">
        <v>7.4074070000000001</v>
      </c>
      <c r="F97" s="22">
        <v>7.4074070000000001</v>
      </c>
      <c r="G97" s="22">
        <v>18.518519000000001</v>
      </c>
      <c r="H97" s="22">
        <v>1.8518520000000001</v>
      </c>
      <c r="I97" s="22">
        <v>7.4074070000000001</v>
      </c>
      <c r="J97" s="22">
        <v>18.518519000000001</v>
      </c>
      <c r="K97" s="22">
        <v>12.962963</v>
      </c>
      <c r="L97" s="22">
        <v>11.111110999999999</v>
      </c>
      <c r="M97" s="22">
        <v>7.4074070000000001</v>
      </c>
      <c r="N97" s="22">
        <v>35.185184999999997</v>
      </c>
      <c r="O97" s="22">
        <v>3.7037040000000001</v>
      </c>
    </row>
    <row r="98" spans="1:15" x14ac:dyDescent="0.2">
      <c r="A98" s="20" t="s">
        <v>185</v>
      </c>
      <c r="B98" s="21">
        <v>196</v>
      </c>
      <c r="C98" s="22">
        <v>27.551020000000001</v>
      </c>
      <c r="D98" s="22">
        <v>25.510204000000002</v>
      </c>
      <c r="E98" s="22">
        <v>6.1224489999999996</v>
      </c>
      <c r="F98" s="22">
        <v>4.5918369999999999</v>
      </c>
      <c r="G98" s="22">
        <v>21.428571000000002</v>
      </c>
      <c r="H98" s="22">
        <v>4.5918369999999999</v>
      </c>
      <c r="I98" s="22">
        <v>8.6734690000000008</v>
      </c>
      <c r="J98" s="22">
        <v>10.714286</v>
      </c>
      <c r="K98" s="22">
        <v>8.6734690000000008</v>
      </c>
      <c r="L98" s="22">
        <v>2.5510199999999998</v>
      </c>
      <c r="M98" s="22">
        <v>2.5510199999999998</v>
      </c>
      <c r="N98" s="22">
        <v>40.816327000000001</v>
      </c>
      <c r="O98" s="22">
        <v>7.1428570000000002</v>
      </c>
    </row>
    <row r="99" spans="1:15" x14ac:dyDescent="0.2">
      <c r="A99" s="20" t="s">
        <v>186</v>
      </c>
      <c r="B99" s="21">
        <v>310</v>
      </c>
      <c r="C99" s="22">
        <v>23.870968000000001</v>
      </c>
      <c r="D99" s="22">
        <v>22.903226</v>
      </c>
      <c r="E99" s="22">
        <v>4.8387099999999998</v>
      </c>
      <c r="F99" s="22">
        <v>4.8387099999999998</v>
      </c>
      <c r="G99" s="22">
        <v>18.064516000000001</v>
      </c>
      <c r="H99" s="22">
        <v>5.1612900000000002</v>
      </c>
      <c r="I99" s="22">
        <v>9.6774190000000004</v>
      </c>
      <c r="J99" s="22">
        <v>13.225806</v>
      </c>
      <c r="K99" s="22">
        <v>7.0967739999999999</v>
      </c>
      <c r="L99" s="22">
        <v>4.1935479999999998</v>
      </c>
      <c r="M99" s="22">
        <v>3.548387</v>
      </c>
      <c r="N99" s="22">
        <v>37.741934999999998</v>
      </c>
      <c r="O99" s="22">
        <v>4.1935479999999998</v>
      </c>
    </row>
    <row r="100" spans="1:15" x14ac:dyDescent="0.2">
      <c r="A100" s="20" t="s">
        <v>187</v>
      </c>
      <c r="B100" s="21">
        <v>385</v>
      </c>
      <c r="C100" s="22">
        <v>27.792207999999999</v>
      </c>
      <c r="D100" s="22">
        <v>26.233765999999999</v>
      </c>
      <c r="E100" s="22">
        <v>7.0129869999999999</v>
      </c>
      <c r="F100" s="22">
        <v>7.2727269999999997</v>
      </c>
      <c r="G100" s="22">
        <v>23.376622999999999</v>
      </c>
      <c r="H100" s="22">
        <v>4.675325</v>
      </c>
      <c r="I100" s="22">
        <v>9.6103900000000007</v>
      </c>
      <c r="J100" s="22">
        <v>14.025974</v>
      </c>
      <c r="K100" s="22">
        <v>10.12987</v>
      </c>
      <c r="L100" s="22">
        <v>5.1948049999999997</v>
      </c>
      <c r="M100" s="22">
        <v>3.3766229999999999</v>
      </c>
      <c r="N100" s="22">
        <v>39.740259999999999</v>
      </c>
      <c r="O100" s="22">
        <v>1.818182</v>
      </c>
    </row>
    <row r="101" spans="1:15" x14ac:dyDescent="0.2">
      <c r="A101" s="20" t="s">
        <v>188</v>
      </c>
      <c r="B101" s="21">
        <v>361</v>
      </c>
      <c r="C101" s="22">
        <v>25.207756</v>
      </c>
      <c r="D101" s="22">
        <v>28.531856000000001</v>
      </c>
      <c r="E101" s="22">
        <v>8.5872580000000003</v>
      </c>
      <c r="F101" s="22">
        <v>7.7562329999999999</v>
      </c>
      <c r="G101" s="22">
        <v>24.099723000000001</v>
      </c>
      <c r="H101" s="22">
        <v>6.3711909999999996</v>
      </c>
      <c r="I101" s="22">
        <v>10.526316</v>
      </c>
      <c r="J101" s="22">
        <v>11.634349</v>
      </c>
      <c r="K101" s="22">
        <v>9.4182830000000006</v>
      </c>
      <c r="L101" s="22">
        <v>6.9252079999999996</v>
      </c>
      <c r="M101" s="22">
        <v>4.4321330000000003</v>
      </c>
      <c r="N101" s="22">
        <v>37.67313</v>
      </c>
      <c r="O101" s="22">
        <v>2.2160660000000001</v>
      </c>
    </row>
    <row r="102" spans="1:15" x14ac:dyDescent="0.2">
      <c r="A102" s="20" t="s">
        <v>189</v>
      </c>
      <c r="B102" s="21">
        <v>315</v>
      </c>
      <c r="C102" s="22">
        <v>24.444444000000001</v>
      </c>
      <c r="D102" s="22">
        <v>22.539683</v>
      </c>
      <c r="E102" s="22">
        <v>7.3015869999999996</v>
      </c>
      <c r="F102" s="22">
        <v>6.6666670000000003</v>
      </c>
      <c r="G102" s="22">
        <v>19.682539999999999</v>
      </c>
      <c r="H102" s="22">
        <v>6.6666670000000003</v>
      </c>
      <c r="I102" s="22">
        <v>11.111110999999999</v>
      </c>
      <c r="J102" s="22">
        <v>11.111110999999999</v>
      </c>
      <c r="K102" s="22">
        <v>9.2063489999999994</v>
      </c>
      <c r="L102" s="22">
        <v>4.4444439999999998</v>
      </c>
      <c r="M102" s="22">
        <v>3.4920629999999999</v>
      </c>
      <c r="N102" s="22">
        <v>38.730159</v>
      </c>
      <c r="O102" s="22">
        <v>1.587302</v>
      </c>
    </row>
    <row r="103" spans="1:15" x14ac:dyDescent="0.2">
      <c r="A103" s="20" t="s">
        <v>190</v>
      </c>
      <c r="B103" s="21">
        <v>364</v>
      </c>
      <c r="C103" s="22">
        <v>20.32967</v>
      </c>
      <c r="D103" s="22">
        <v>23.351648000000001</v>
      </c>
      <c r="E103" s="22">
        <v>7.6923079999999997</v>
      </c>
      <c r="F103" s="22">
        <v>6.8681320000000001</v>
      </c>
      <c r="G103" s="22">
        <v>26.098901000000001</v>
      </c>
      <c r="H103" s="22">
        <v>9.89011</v>
      </c>
      <c r="I103" s="22">
        <v>12.637363000000001</v>
      </c>
      <c r="J103" s="22">
        <v>15.934066</v>
      </c>
      <c r="K103" s="22">
        <v>10.989011</v>
      </c>
      <c r="L103" s="22">
        <v>9.3406590000000005</v>
      </c>
      <c r="M103" s="22">
        <v>2.1978019999999998</v>
      </c>
      <c r="N103" s="22">
        <v>38.186813000000001</v>
      </c>
      <c r="O103" s="22">
        <v>1.373626</v>
      </c>
    </row>
    <row r="104" spans="1:15" x14ac:dyDescent="0.2">
      <c r="A104" s="20" t="s">
        <v>191</v>
      </c>
      <c r="B104" s="21">
        <v>267</v>
      </c>
      <c r="C104" s="22">
        <v>22.846442</v>
      </c>
      <c r="D104" s="22">
        <v>20.224719</v>
      </c>
      <c r="E104" s="22">
        <v>5.9925090000000001</v>
      </c>
      <c r="F104" s="22">
        <v>5.6179779999999999</v>
      </c>
      <c r="G104" s="22">
        <v>22.471910000000001</v>
      </c>
      <c r="H104" s="22">
        <v>5.9925090000000001</v>
      </c>
      <c r="I104" s="22">
        <v>7.8651689999999999</v>
      </c>
      <c r="J104" s="22">
        <v>11.985018999999999</v>
      </c>
      <c r="K104" s="22">
        <v>12.734082000000001</v>
      </c>
      <c r="L104" s="22">
        <v>6.7415729999999998</v>
      </c>
      <c r="M104" s="22">
        <v>2.6217229999999998</v>
      </c>
      <c r="N104" s="22">
        <v>38.202247</v>
      </c>
      <c r="O104" s="22">
        <v>1.123596</v>
      </c>
    </row>
    <row r="105" spans="1:15" x14ac:dyDescent="0.2">
      <c r="A105" s="20" t="s">
        <v>192</v>
      </c>
      <c r="B105" s="21">
        <v>90</v>
      </c>
      <c r="C105" s="22">
        <v>15.555555999999999</v>
      </c>
      <c r="D105" s="22">
        <v>21.111111000000001</v>
      </c>
      <c r="E105" s="22">
        <v>3.3333330000000001</v>
      </c>
      <c r="F105" s="22">
        <v>5.5555560000000002</v>
      </c>
      <c r="G105" s="22">
        <v>21.111111000000001</v>
      </c>
      <c r="H105" s="22">
        <v>3.3333330000000001</v>
      </c>
      <c r="I105" s="22">
        <v>8.8888890000000007</v>
      </c>
      <c r="J105" s="22">
        <v>11.111110999999999</v>
      </c>
      <c r="K105" s="22">
        <v>8.8888890000000007</v>
      </c>
      <c r="L105" s="22">
        <v>12.222222</v>
      </c>
      <c r="M105" s="22">
        <v>1.111111</v>
      </c>
      <c r="N105" s="22">
        <v>43.333333000000003</v>
      </c>
      <c r="O105" s="22">
        <v>4.4444439999999998</v>
      </c>
    </row>
    <row r="106" spans="1:15" x14ac:dyDescent="0.2">
      <c r="A106" s="20" t="s">
        <v>193</v>
      </c>
      <c r="B106" s="21">
        <v>94</v>
      </c>
      <c r="C106" s="22">
        <v>15.957447</v>
      </c>
      <c r="D106" s="22">
        <v>9.5744679999999995</v>
      </c>
      <c r="E106" s="22">
        <v>5.3191490000000003</v>
      </c>
      <c r="F106" s="22">
        <v>7.446809</v>
      </c>
      <c r="G106" s="22">
        <v>17.021277000000001</v>
      </c>
      <c r="H106" s="22">
        <v>4.2553190000000001</v>
      </c>
      <c r="I106" s="22">
        <v>4.2553190000000001</v>
      </c>
      <c r="J106" s="22">
        <v>12.765957</v>
      </c>
      <c r="K106" s="22">
        <v>12.765957</v>
      </c>
      <c r="L106" s="22">
        <v>9.5744679999999995</v>
      </c>
      <c r="M106" s="22">
        <v>3.1914889999999998</v>
      </c>
      <c r="N106" s="22">
        <v>52.127659999999999</v>
      </c>
      <c r="O106" s="22">
        <v>0</v>
      </c>
    </row>
    <row r="107" spans="1:15" x14ac:dyDescent="0.2">
      <c r="A107" s="20" t="s">
        <v>389</v>
      </c>
      <c r="B107" s="21">
        <v>47</v>
      </c>
      <c r="C107" s="22">
        <v>23.404254999999999</v>
      </c>
      <c r="D107" s="22">
        <v>19.148935999999999</v>
      </c>
      <c r="E107" s="22">
        <v>4.2553190000000001</v>
      </c>
      <c r="F107" s="22">
        <v>4.2553190000000001</v>
      </c>
      <c r="G107" s="22">
        <v>4.2553190000000001</v>
      </c>
      <c r="H107" s="22">
        <v>0</v>
      </c>
      <c r="I107" s="22">
        <v>6.3829789999999997</v>
      </c>
      <c r="J107" s="22">
        <v>10.638298000000001</v>
      </c>
      <c r="K107" s="22">
        <v>8.5106380000000001</v>
      </c>
      <c r="L107" s="22">
        <v>0</v>
      </c>
      <c r="M107" s="22">
        <v>4.2553190000000001</v>
      </c>
      <c r="N107" s="22">
        <v>46.808511000000003</v>
      </c>
      <c r="O107" s="22">
        <v>2.1276600000000001</v>
      </c>
    </row>
    <row r="108" spans="1:15" x14ac:dyDescent="0.2">
      <c r="A108" s="20" t="s">
        <v>366</v>
      </c>
      <c r="B108" s="21">
        <v>194</v>
      </c>
      <c r="C108" s="22">
        <v>25.257732000000001</v>
      </c>
      <c r="D108" s="22">
        <v>26.804124000000002</v>
      </c>
      <c r="E108" s="22">
        <v>7.2164950000000001</v>
      </c>
      <c r="F108" s="22">
        <v>8.2474229999999995</v>
      </c>
      <c r="G108" s="22">
        <v>18.556701</v>
      </c>
      <c r="H108" s="22">
        <v>8.2474229999999995</v>
      </c>
      <c r="I108" s="22">
        <v>7.7319589999999998</v>
      </c>
      <c r="J108" s="22">
        <v>11.85567</v>
      </c>
      <c r="K108" s="22">
        <v>7.2164950000000001</v>
      </c>
      <c r="L108" s="22">
        <v>3.092784</v>
      </c>
      <c r="M108" s="22">
        <v>2.5773199999999998</v>
      </c>
      <c r="N108" s="22">
        <v>37.628866000000002</v>
      </c>
      <c r="O108" s="22">
        <v>5.6701030000000001</v>
      </c>
    </row>
    <row r="109" spans="1:15" x14ac:dyDescent="0.2">
      <c r="A109" s="9" t="s">
        <v>390</v>
      </c>
      <c r="B109" s="9"/>
      <c r="C109" s="9"/>
      <c r="D109" s="9"/>
      <c r="E109" s="9"/>
      <c r="F109" s="9"/>
      <c r="G109" s="9"/>
      <c r="H109" s="9"/>
      <c r="I109" s="9"/>
      <c r="J109" s="9"/>
      <c r="K109" s="9"/>
      <c r="L109" s="9"/>
      <c r="M109" s="9"/>
      <c r="N109" s="9"/>
      <c r="O109" s="9"/>
    </row>
    <row r="110" spans="1:15" x14ac:dyDescent="0.2">
      <c r="A110" s="20" t="s">
        <v>391</v>
      </c>
      <c r="B110" s="21">
        <v>633</v>
      </c>
      <c r="C110" s="22">
        <v>18.957346000000001</v>
      </c>
      <c r="D110" s="22">
        <v>17.219588999999999</v>
      </c>
      <c r="E110" s="22">
        <v>7.4249609999999997</v>
      </c>
      <c r="F110" s="22">
        <v>6.6350709999999999</v>
      </c>
      <c r="G110" s="22">
        <v>11.690363</v>
      </c>
      <c r="H110" s="22">
        <v>3.9494470000000002</v>
      </c>
      <c r="I110" s="22">
        <v>8.2148500000000002</v>
      </c>
      <c r="J110" s="22">
        <v>9.6366510000000005</v>
      </c>
      <c r="K110" s="22">
        <v>8.2148500000000002</v>
      </c>
      <c r="L110" s="22">
        <v>5.5292260000000004</v>
      </c>
      <c r="M110" s="22">
        <v>4.1074250000000001</v>
      </c>
      <c r="N110" s="22">
        <v>46.603476000000001</v>
      </c>
      <c r="O110" s="22">
        <v>2.3696679999999999</v>
      </c>
    </row>
    <row r="111" spans="1:15" x14ac:dyDescent="0.2">
      <c r="A111" s="20" t="s">
        <v>392</v>
      </c>
      <c r="B111" s="21">
        <v>1123</v>
      </c>
      <c r="C111" s="22">
        <v>22.974176</v>
      </c>
      <c r="D111" s="22">
        <v>22.528939999999999</v>
      </c>
      <c r="E111" s="22">
        <v>7.1237760000000003</v>
      </c>
      <c r="F111" s="22">
        <v>6.2333040000000004</v>
      </c>
      <c r="G111" s="22">
        <v>21.371327000000001</v>
      </c>
      <c r="H111" s="22">
        <v>6.6785399999999999</v>
      </c>
      <c r="I111" s="22">
        <v>9.7951910000000009</v>
      </c>
      <c r="J111" s="22">
        <v>12.288513</v>
      </c>
      <c r="K111" s="22">
        <v>9.0828140000000008</v>
      </c>
      <c r="L111" s="22">
        <v>5.3428319999999996</v>
      </c>
      <c r="M111" s="22">
        <v>3.0276049999999999</v>
      </c>
      <c r="N111" s="22">
        <v>39.982191</v>
      </c>
      <c r="O111" s="22">
        <v>2.9385569999999999</v>
      </c>
    </row>
    <row r="112" spans="1:15" x14ac:dyDescent="0.2">
      <c r="A112" s="20" t="s">
        <v>393</v>
      </c>
      <c r="B112" s="21">
        <v>660</v>
      </c>
      <c r="C112" s="22">
        <v>28.939394</v>
      </c>
      <c r="D112" s="22">
        <v>30</v>
      </c>
      <c r="E112" s="22">
        <v>5.9090910000000001</v>
      </c>
      <c r="F112" s="22">
        <v>6.969697</v>
      </c>
      <c r="G112" s="22">
        <v>28.939394</v>
      </c>
      <c r="H112" s="22">
        <v>6.0606059999999999</v>
      </c>
      <c r="I112" s="22">
        <v>10.151515</v>
      </c>
      <c r="J112" s="22">
        <v>15.757576</v>
      </c>
      <c r="K112" s="22">
        <v>12.727273</v>
      </c>
      <c r="L112" s="22">
        <v>7.2727269999999997</v>
      </c>
      <c r="M112" s="22">
        <v>2.7272729999999998</v>
      </c>
      <c r="N112" s="22">
        <v>32.575758</v>
      </c>
      <c r="O112" s="22">
        <v>2.424242</v>
      </c>
    </row>
    <row r="113" spans="1:15" x14ac:dyDescent="0.2">
      <c r="A113" s="20" t="s">
        <v>394</v>
      </c>
      <c r="B113" s="21">
        <v>261</v>
      </c>
      <c r="C113" s="22">
        <v>27.203064999999999</v>
      </c>
      <c r="D113" s="22">
        <v>29.118773999999998</v>
      </c>
      <c r="E113" s="22">
        <v>5.3639849999999996</v>
      </c>
      <c r="F113" s="22">
        <v>6.5134100000000004</v>
      </c>
      <c r="G113" s="22">
        <v>26.819922999999999</v>
      </c>
      <c r="H113" s="22">
        <v>8.8122609999999995</v>
      </c>
      <c r="I113" s="22">
        <v>11.111110999999999</v>
      </c>
      <c r="J113" s="22">
        <v>15.325670000000001</v>
      </c>
      <c r="K113" s="22">
        <v>8.429119</v>
      </c>
      <c r="L113" s="22">
        <v>6.8965519999999998</v>
      </c>
      <c r="M113" s="22">
        <v>3.065134</v>
      </c>
      <c r="N113" s="22">
        <v>35.249042000000003</v>
      </c>
      <c r="O113" s="22">
        <v>3.4482759999999999</v>
      </c>
    </row>
    <row r="114" spans="1:15" x14ac:dyDescent="0.2">
      <c r="A114" s="9" t="s">
        <v>395</v>
      </c>
      <c r="B114" s="9"/>
      <c r="C114" s="9"/>
      <c r="D114" s="9"/>
      <c r="E114" s="9"/>
      <c r="F114" s="9"/>
      <c r="G114" s="9"/>
      <c r="H114" s="9"/>
      <c r="I114" s="9"/>
      <c r="J114" s="9"/>
      <c r="K114" s="9"/>
      <c r="L114" s="9"/>
      <c r="M114" s="9"/>
      <c r="N114" s="9"/>
      <c r="O114" s="9"/>
    </row>
    <row r="115" spans="1:15" x14ac:dyDescent="0.2">
      <c r="A115" s="20" t="s">
        <v>396</v>
      </c>
      <c r="B115" s="21">
        <v>329</v>
      </c>
      <c r="C115" s="22">
        <v>30.395136999999998</v>
      </c>
      <c r="D115" s="22">
        <v>33.130699</v>
      </c>
      <c r="E115" s="22">
        <v>7.2948329999999997</v>
      </c>
      <c r="F115" s="22">
        <v>6.3829789999999997</v>
      </c>
      <c r="G115" s="22">
        <v>22.796353</v>
      </c>
      <c r="H115" s="22">
        <v>4.8632220000000004</v>
      </c>
      <c r="I115" s="22">
        <v>6.6869300000000003</v>
      </c>
      <c r="J115" s="22">
        <v>11.550152000000001</v>
      </c>
      <c r="K115" s="22">
        <v>6.079027</v>
      </c>
      <c r="L115" s="22">
        <v>7.5987840000000002</v>
      </c>
      <c r="M115" s="22">
        <v>3.951368</v>
      </c>
      <c r="N115" s="22">
        <v>35.562309999999997</v>
      </c>
      <c r="O115" s="22">
        <v>2.4316110000000002</v>
      </c>
    </row>
    <row r="116" spans="1:15" x14ac:dyDescent="0.2">
      <c r="A116" s="20" t="s">
        <v>397</v>
      </c>
      <c r="B116" s="21">
        <v>828</v>
      </c>
      <c r="C116" s="22">
        <v>24.879227</v>
      </c>
      <c r="D116" s="22">
        <v>22.222221999999999</v>
      </c>
      <c r="E116" s="22">
        <v>7.0048310000000003</v>
      </c>
      <c r="F116" s="22">
        <v>6.4009660000000004</v>
      </c>
      <c r="G116" s="22">
        <v>19.323671000000001</v>
      </c>
      <c r="H116" s="22">
        <v>6.0386470000000001</v>
      </c>
      <c r="I116" s="22">
        <v>10.265700000000001</v>
      </c>
      <c r="J116" s="22">
        <v>11.352657000000001</v>
      </c>
      <c r="K116" s="22">
        <v>10.144928</v>
      </c>
      <c r="L116" s="22">
        <v>5.1932369999999999</v>
      </c>
      <c r="M116" s="22">
        <v>3.0193240000000001</v>
      </c>
      <c r="N116" s="22">
        <v>40.458936999999999</v>
      </c>
      <c r="O116" s="22">
        <v>2.8985509999999999</v>
      </c>
    </row>
    <row r="117" spans="1:15" x14ac:dyDescent="0.2">
      <c r="A117" s="20" t="s">
        <v>879</v>
      </c>
      <c r="B117" s="21">
        <v>499</v>
      </c>
      <c r="C117" s="22">
        <v>23.847695000000002</v>
      </c>
      <c r="D117" s="22">
        <v>26.052104</v>
      </c>
      <c r="E117" s="22">
        <v>6.2124249999999996</v>
      </c>
      <c r="F117" s="22">
        <v>8.0160319999999992</v>
      </c>
      <c r="G117" s="22">
        <v>28.056111999999999</v>
      </c>
      <c r="H117" s="22">
        <v>6.8136270000000003</v>
      </c>
      <c r="I117" s="22">
        <v>11.022043999999999</v>
      </c>
      <c r="J117" s="22">
        <v>15.831663000000001</v>
      </c>
      <c r="K117" s="22">
        <v>10.02004</v>
      </c>
      <c r="L117" s="22">
        <v>7.4148300000000003</v>
      </c>
      <c r="M117" s="22">
        <v>3.6072139999999999</v>
      </c>
      <c r="N117" s="22">
        <v>35.470942000000001</v>
      </c>
      <c r="O117" s="22">
        <v>2.2044090000000001</v>
      </c>
    </row>
    <row r="118" spans="1:15" x14ac:dyDescent="0.2">
      <c r="A118" s="20" t="s">
        <v>398</v>
      </c>
      <c r="B118" s="21">
        <v>468</v>
      </c>
      <c r="C118" s="22">
        <v>16.452991000000001</v>
      </c>
      <c r="D118" s="22">
        <v>18.803419000000002</v>
      </c>
      <c r="E118" s="22">
        <v>9.188034</v>
      </c>
      <c r="F118" s="22">
        <v>6.4102560000000004</v>
      </c>
      <c r="G118" s="22">
        <v>17.094017000000001</v>
      </c>
      <c r="H118" s="22">
        <v>6.8376070000000002</v>
      </c>
      <c r="I118" s="22">
        <v>9.188034</v>
      </c>
      <c r="J118" s="22">
        <v>13.675214</v>
      </c>
      <c r="K118" s="22">
        <v>11.111110999999999</v>
      </c>
      <c r="L118" s="22">
        <v>4.9145300000000001</v>
      </c>
      <c r="M118" s="22">
        <v>2.7777780000000001</v>
      </c>
      <c r="N118" s="22">
        <v>41.452990999999997</v>
      </c>
      <c r="O118" s="22">
        <v>3.632479</v>
      </c>
    </row>
    <row r="119" spans="1:15" x14ac:dyDescent="0.2">
      <c r="A119" s="20" t="s">
        <v>399</v>
      </c>
      <c r="B119" s="21">
        <v>257</v>
      </c>
      <c r="C119" s="22">
        <v>26.459143999999998</v>
      </c>
      <c r="D119" s="22">
        <v>24.902723999999999</v>
      </c>
      <c r="E119" s="22">
        <v>5.836576</v>
      </c>
      <c r="F119" s="22">
        <v>5.836576</v>
      </c>
      <c r="G119" s="22">
        <v>22.178988</v>
      </c>
      <c r="H119" s="22">
        <v>3.891051</v>
      </c>
      <c r="I119" s="22">
        <v>9.7276260000000008</v>
      </c>
      <c r="J119" s="22">
        <v>10.894942</v>
      </c>
      <c r="K119" s="22">
        <v>8.1712059999999997</v>
      </c>
      <c r="L119" s="22">
        <v>5.836576</v>
      </c>
      <c r="M119" s="22">
        <v>2.3346300000000002</v>
      </c>
      <c r="N119" s="22">
        <v>40.466926000000001</v>
      </c>
      <c r="O119" s="22">
        <v>1.1673150000000001</v>
      </c>
    </row>
    <row r="120" spans="1:15" x14ac:dyDescent="0.2">
      <c r="A120" s="20" t="s">
        <v>400</v>
      </c>
      <c r="B120" s="21">
        <v>296</v>
      </c>
      <c r="C120" s="22">
        <v>23.648648999999999</v>
      </c>
      <c r="D120" s="22">
        <v>20.608108000000001</v>
      </c>
      <c r="E120" s="22">
        <v>3.0405410000000002</v>
      </c>
      <c r="F120" s="22">
        <v>5.405405</v>
      </c>
      <c r="G120" s="22">
        <v>21.283784000000001</v>
      </c>
      <c r="H120" s="22">
        <v>7.094595</v>
      </c>
      <c r="I120" s="22">
        <v>9.4594590000000007</v>
      </c>
      <c r="J120" s="22">
        <v>13.513514000000001</v>
      </c>
      <c r="K120" s="22">
        <v>11.148649000000001</v>
      </c>
      <c r="L120" s="22">
        <v>6.0810810000000002</v>
      </c>
      <c r="M120" s="22">
        <v>3.7162160000000002</v>
      </c>
      <c r="N120" s="22">
        <v>41.891891999999999</v>
      </c>
      <c r="O120" s="22">
        <v>3.3783780000000001</v>
      </c>
    </row>
    <row r="121" spans="1:15" x14ac:dyDescent="0.2">
      <c r="A121" s="9" t="s">
        <v>401</v>
      </c>
      <c r="B121" s="9"/>
      <c r="C121" s="9"/>
      <c r="D121" s="9"/>
      <c r="E121" s="9"/>
      <c r="F121" s="9"/>
      <c r="G121" s="9"/>
      <c r="H121" s="9"/>
      <c r="I121" s="9"/>
      <c r="J121" s="9"/>
      <c r="K121" s="9"/>
      <c r="L121" s="9"/>
      <c r="M121" s="9"/>
      <c r="N121" s="9"/>
      <c r="O121" s="9"/>
    </row>
    <row r="122" spans="1:15" x14ac:dyDescent="0.2">
      <c r="A122" s="20" t="s">
        <v>878</v>
      </c>
      <c r="B122" s="21">
        <v>116</v>
      </c>
      <c r="C122" s="22">
        <v>25.862069000000002</v>
      </c>
      <c r="D122" s="22">
        <v>31.034483000000002</v>
      </c>
      <c r="E122" s="22">
        <v>6.8965519999999998</v>
      </c>
      <c r="F122" s="22">
        <v>7.7586209999999998</v>
      </c>
      <c r="G122" s="22">
        <v>16.37931</v>
      </c>
      <c r="H122" s="22">
        <v>3.4482759999999999</v>
      </c>
      <c r="I122" s="22">
        <v>5.1724139999999998</v>
      </c>
      <c r="J122" s="22">
        <v>6.8965519999999998</v>
      </c>
      <c r="K122" s="22">
        <v>6.0344829999999998</v>
      </c>
      <c r="L122" s="22">
        <v>3.4482759999999999</v>
      </c>
      <c r="M122" s="22">
        <v>5.1724139999999998</v>
      </c>
      <c r="N122" s="22">
        <v>43.103448</v>
      </c>
      <c r="O122" s="22">
        <v>2.5862069999999999</v>
      </c>
    </row>
    <row r="123" spans="1:15" x14ac:dyDescent="0.2">
      <c r="A123" s="20" t="s">
        <v>402</v>
      </c>
      <c r="B123" s="21">
        <v>213</v>
      </c>
      <c r="C123" s="22">
        <v>32.863849999999999</v>
      </c>
      <c r="D123" s="22">
        <v>34.272300000000001</v>
      </c>
      <c r="E123" s="22">
        <v>7.5117370000000001</v>
      </c>
      <c r="F123" s="22">
        <v>5.6338030000000003</v>
      </c>
      <c r="G123" s="22">
        <v>26.291080000000001</v>
      </c>
      <c r="H123" s="22">
        <v>5.6338030000000003</v>
      </c>
      <c r="I123" s="22">
        <v>7.5117370000000001</v>
      </c>
      <c r="J123" s="22">
        <v>14.084507</v>
      </c>
      <c r="K123" s="22">
        <v>6.1032859999999998</v>
      </c>
      <c r="L123" s="22">
        <v>9.8591549999999994</v>
      </c>
      <c r="M123" s="22">
        <v>3.2863850000000001</v>
      </c>
      <c r="N123" s="22">
        <v>31.455399</v>
      </c>
      <c r="O123" s="22">
        <v>2.3474179999999998</v>
      </c>
    </row>
    <row r="124" spans="1:15" x14ac:dyDescent="0.2">
      <c r="A124" s="20" t="s">
        <v>397</v>
      </c>
      <c r="B124" s="21">
        <v>828</v>
      </c>
      <c r="C124" s="22">
        <v>24.879227</v>
      </c>
      <c r="D124" s="22">
        <v>22.222221999999999</v>
      </c>
      <c r="E124" s="22">
        <v>7.0048310000000003</v>
      </c>
      <c r="F124" s="22">
        <v>6.4009660000000004</v>
      </c>
      <c r="G124" s="22">
        <v>19.323671000000001</v>
      </c>
      <c r="H124" s="22">
        <v>6.0386470000000001</v>
      </c>
      <c r="I124" s="22">
        <v>10.265700000000001</v>
      </c>
      <c r="J124" s="22">
        <v>11.352657000000001</v>
      </c>
      <c r="K124" s="22">
        <v>10.144928</v>
      </c>
      <c r="L124" s="22">
        <v>5.1932369999999999</v>
      </c>
      <c r="M124" s="22">
        <v>3.0193240000000001</v>
      </c>
      <c r="N124" s="22">
        <v>40.458936999999999</v>
      </c>
      <c r="O124" s="22">
        <v>2.8985509999999999</v>
      </c>
    </row>
    <row r="125" spans="1:15" x14ac:dyDescent="0.2">
      <c r="A125" s="20" t="s">
        <v>403</v>
      </c>
      <c r="B125" s="21">
        <v>133</v>
      </c>
      <c r="C125" s="22">
        <v>28.571428999999998</v>
      </c>
      <c r="D125" s="22">
        <v>31.578946999999999</v>
      </c>
      <c r="E125" s="22">
        <v>6.0150379999999997</v>
      </c>
      <c r="F125" s="22">
        <v>8.2706769999999992</v>
      </c>
      <c r="G125" s="22">
        <v>33.834586000000002</v>
      </c>
      <c r="H125" s="22">
        <v>6.0150379999999997</v>
      </c>
      <c r="I125" s="22">
        <v>4.5112779999999999</v>
      </c>
      <c r="J125" s="22">
        <v>21.052631999999999</v>
      </c>
      <c r="K125" s="22">
        <v>12.781955</v>
      </c>
      <c r="L125" s="22">
        <v>9.0225559999999998</v>
      </c>
      <c r="M125" s="22">
        <v>3.759398</v>
      </c>
      <c r="N125" s="22">
        <v>24.81203</v>
      </c>
      <c r="O125" s="22">
        <v>1.5037590000000001</v>
      </c>
    </row>
    <row r="126" spans="1:15" x14ac:dyDescent="0.2">
      <c r="A126" s="20" t="s">
        <v>404</v>
      </c>
      <c r="B126" s="21">
        <v>120</v>
      </c>
      <c r="C126" s="22">
        <v>21.666667</v>
      </c>
      <c r="D126" s="22">
        <v>20.833333</v>
      </c>
      <c r="E126" s="22">
        <v>7.5</v>
      </c>
      <c r="F126" s="22">
        <v>7.5</v>
      </c>
      <c r="G126" s="22">
        <v>27.5</v>
      </c>
      <c r="H126" s="22">
        <v>8.3333329999999997</v>
      </c>
      <c r="I126" s="22">
        <v>14.166667</v>
      </c>
      <c r="J126" s="22">
        <v>19.166667</v>
      </c>
      <c r="K126" s="22">
        <v>10.833333</v>
      </c>
      <c r="L126" s="22">
        <v>10</v>
      </c>
      <c r="M126" s="22">
        <v>2.5</v>
      </c>
      <c r="N126" s="22">
        <v>40</v>
      </c>
      <c r="O126" s="22">
        <v>3.3333330000000001</v>
      </c>
    </row>
    <row r="127" spans="1:15" x14ac:dyDescent="0.2">
      <c r="A127" s="20" t="s">
        <v>405</v>
      </c>
      <c r="B127" s="21">
        <v>246</v>
      </c>
      <c r="C127" s="22">
        <v>22.357724000000001</v>
      </c>
      <c r="D127" s="22">
        <v>25.609756000000001</v>
      </c>
      <c r="E127" s="22">
        <v>5.6910569999999998</v>
      </c>
      <c r="F127" s="22">
        <v>8.1300810000000006</v>
      </c>
      <c r="G127" s="22">
        <v>25.203251999999999</v>
      </c>
      <c r="H127" s="22">
        <v>6.5040649999999998</v>
      </c>
      <c r="I127" s="22">
        <v>13.00813</v>
      </c>
      <c r="J127" s="22">
        <v>11.382114</v>
      </c>
      <c r="K127" s="22">
        <v>8.1300810000000006</v>
      </c>
      <c r="L127" s="22">
        <v>5.2845529999999998</v>
      </c>
      <c r="M127" s="22">
        <v>4.0650409999999999</v>
      </c>
      <c r="N127" s="22">
        <v>39.024389999999997</v>
      </c>
      <c r="O127" s="22">
        <v>2.0325199999999999</v>
      </c>
    </row>
    <row r="128" spans="1:15" x14ac:dyDescent="0.2">
      <c r="A128" s="20" t="s">
        <v>398</v>
      </c>
      <c r="B128" s="21">
        <v>468</v>
      </c>
      <c r="C128" s="22">
        <v>16.452991000000001</v>
      </c>
      <c r="D128" s="22">
        <v>18.803419000000002</v>
      </c>
      <c r="E128" s="22">
        <v>9.188034</v>
      </c>
      <c r="F128" s="22">
        <v>6.4102560000000004</v>
      </c>
      <c r="G128" s="22">
        <v>17.094017000000001</v>
      </c>
      <c r="H128" s="22">
        <v>6.8376070000000002</v>
      </c>
      <c r="I128" s="22">
        <v>9.188034</v>
      </c>
      <c r="J128" s="22">
        <v>13.675214</v>
      </c>
      <c r="K128" s="22">
        <v>11.111110999999999</v>
      </c>
      <c r="L128" s="22">
        <v>4.9145300000000001</v>
      </c>
      <c r="M128" s="22">
        <v>2.7777780000000001</v>
      </c>
      <c r="N128" s="22">
        <v>41.452990999999997</v>
      </c>
      <c r="O128" s="22">
        <v>3.632479</v>
      </c>
    </row>
    <row r="129" spans="1:15" x14ac:dyDescent="0.2">
      <c r="A129" s="20" t="s">
        <v>406</v>
      </c>
      <c r="B129" s="21">
        <v>180</v>
      </c>
      <c r="C129" s="22">
        <v>27.222221999999999</v>
      </c>
      <c r="D129" s="22">
        <v>27.222221999999999</v>
      </c>
      <c r="E129" s="22">
        <v>4.4444439999999998</v>
      </c>
      <c r="F129" s="22">
        <v>6.1111110000000002</v>
      </c>
      <c r="G129" s="22">
        <v>19.444444000000001</v>
      </c>
      <c r="H129" s="22">
        <v>3.8888889999999998</v>
      </c>
      <c r="I129" s="22">
        <v>8.8888890000000007</v>
      </c>
      <c r="J129" s="22">
        <v>8.3333329999999997</v>
      </c>
      <c r="K129" s="22">
        <v>7.7777779999999996</v>
      </c>
      <c r="L129" s="22">
        <v>6.1111110000000002</v>
      </c>
      <c r="M129" s="22">
        <v>2.2222219999999999</v>
      </c>
      <c r="N129" s="22">
        <v>43.333333000000003</v>
      </c>
      <c r="O129" s="22">
        <v>0.55555600000000005</v>
      </c>
    </row>
    <row r="130" spans="1:15" x14ac:dyDescent="0.2">
      <c r="A130" s="20" t="s">
        <v>407</v>
      </c>
      <c r="B130" s="21">
        <v>77</v>
      </c>
      <c r="C130" s="22">
        <v>24.675325000000001</v>
      </c>
      <c r="D130" s="22">
        <v>19.480519000000001</v>
      </c>
      <c r="E130" s="22">
        <v>9.0909089999999999</v>
      </c>
      <c r="F130" s="22">
        <v>5.1948049999999997</v>
      </c>
      <c r="G130" s="22">
        <v>28.571428999999998</v>
      </c>
      <c r="H130" s="22">
        <v>3.8961039999999998</v>
      </c>
      <c r="I130" s="22">
        <v>11.688312</v>
      </c>
      <c r="J130" s="22">
        <v>16.883116999999999</v>
      </c>
      <c r="K130" s="22">
        <v>9.0909089999999999</v>
      </c>
      <c r="L130" s="22">
        <v>5.1948049999999997</v>
      </c>
      <c r="M130" s="22">
        <v>2.5974029999999999</v>
      </c>
      <c r="N130" s="22">
        <v>33.766233999999997</v>
      </c>
      <c r="O130" s="22">
        <v>2.5974029999999999</v>
      </c>
    </row>
    <row r="131" spans="1:15" x14ac:dyDescent="0.2">
      <c r="A131" s="33" t="s">
        <v>400</v>
      </c>
      <c r="B131" s="34">
        <v>296</v>
      </c>
      <c r="C131" s="35">
        <v>23.648648999999999</v>
      </c>
      <c r="D131" s="35">
        <v>20.608108000000001</v>
      </c>
      <c r="E131" s="35">
        <v>3.0405410000000002</v>
      </c>
      <c r="F131" s="35">
        <v>5.405405</v>
      </c>
      <c r="G131" s="35">
        <v>21.283784000000001</v>
      </c>
      <c r="H131" s="35">
        <v>7.094595</v>
      </c>
      <c r="I131" s="35">
        <v>9.4594590000000007</v>
      </c>
      <c r="J131" s="35">
        <v>13.513514000000001</v>
      </c>
      <c r="K131" s="35">
        <v>11.148649000000001</v>
      </c>
      <c r="L131" s="35">
        <v>6.0810810000000002</v>
      </c>
      <c r="M131" s="35">
        <v>3.7162160000000002</v>
      </c>
      <c r="N131" s="35">
        <v>41.891891999999999</v>
      </c>
      <c r="O131" s="35">
        <v>3.3783780000000001</v>
      </c>
    </row>
  </sheetData>
  <phoneticPr fontId="2"/>
  <pageMargins left="0.75" right="0.75" top="1" bottom="1" header="0.5" footer="0.5"/>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F5BCC-ED91-40EF-8736-4CCDA4E0F8A8}">
  <dimension ref="A1:S130"/>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9" x14ac:dyDescent="0.2">
      <c r="A1" s="11" t="s">
        <v>3</v>
      </c>
      <c r="B1" s="7"/>
    </row>
    <row r="2" spans="1:19" x14ac:dyDescent="0.2">
      <c r="A2" s="15" t="str">
        <f xml:space="preserve"> HYPERLINK("#'目次'!B56","[50]")</f>
        <v>[50]</v>
      </c>
      <c r="B2" s="23" t="s">
        <v>334</v>
      </c>
    </row>
    <row r="3" spans="1:19" x14ac:dyDescent="0.2">
      <c r="A3" s="7" t="s">
        <v>3</v>
      </c>
      <c r="B3" s="8" t="s">
        <v>88</v>
      </c>
    </row>
    <row r="4" spans="1:19" x14ac:dyDescent="0.2">
      <c r="A4" s="7" t="s">
        <v>3</v>
      </c>
      <c r="B4" s="8" t="s">
        <v>87</v>
      </c>
    </row>
    <row r="5" spans="1:19" s="18" customFormat="1" ht="88.2" x14ac:dyDescent="0.2">
      <c r="A5" s="16" t="s">
        <v>3</v>
      </c>
      <c r="B5" s="17" t="s">
        <v>335</v>
      </c>
      <c r="C5" s="17" t="s">
        <v>572</v>
      </c>
      <c r="D5" s="17" t="s">
        <v>573</v>
      </c>
      <c r="E5" s="17" t="s">
        <v>574</v>
      </c>
      <c r="F5" s="17" t="s">
        <v>575</v>
      </c>
      <c r="G5" s="17" t="s">
        <v>576</v>
      </c>
      <c r="H5" s="17" t="s">
        <v>577</v>
      </c>
      <c r="I5" s="17" t="s">
        <v>285</v>
      </c>
      <c r="J5" s="17" t="s">
        <v>286</v>
      </c>
      <c r="K5" s="17" t="s">
        <v>287</v>
      </c>
      <c r="L5" s="17" t="s">
        <v>288</v>
      </c>
      <c r="M5" s="17" t="s">
        <v>578</v>
      </c>
      <c r="N5" s="17" t="s">
        <v>579</v>
      </c>
      <c r="O5" s="17" t="s">
        <v>580</v>
      </c>
      <c r="P5" s="17" t="s">
        <v>581</v>
      </c>
      <c r="Q5" s="17" t="s">
        <v>387</v>
      </c>
      <c r="R5" s="17" t="s">
        <v>523</v>
      </c>
      <c r="S5" s="17" t="s">
        <v>366</v>
      </c>
    </row>
    <row r="6" spans="1:19" x14ac:dyDescent="0.2">
      <c r="A6" s="19" t="s">
        <v>338</v>
      </c>
      <c r="B6" s="10">
        <v>2677</v>
      </c>
      <c r="C6" s="13">
        <v>55.285767999999997</v>
      </c>
      <c r="D6" s="13">
        <v>47.814717999999999</v>
      </c>
      <c r="E6" s="13">
        <v>43.593575000000001</v>
      </c>
      <c r="F6" s="13">
        <v>26.709002999999999</v>
      </c>
      <c r="G6" s="13">
        <v>14.456481</v>
      </c>
      <c r="H6" s="13">
        <v>15.091519999999999</v>
      </c>
      <c r="I6" s="13">
        <v>22.226372999999999</v>
      </c>
      <c r="J6" s="13">
        <v>8.0313780000000001</v>
      </c>
      <c r="K6" s="13">
        <v>9.2641019999999994</v>
      </c>
      <c r="L6" s="13">
        <v>9.5255880000000008</v>
      </c>
      <c r="M6" s="13">
        <v>10.870377</v>
      </c>
      <c r="N6" s="13">
        <v>12.626073999999999</v>
      </c>
      <c r="O6" s="13">
        <v>30.332462</v>
      </c>
      <c r="P6" s="13">
        <v>30.481883</v>
      </c>
      <c r="Q6" s="13">
        <v>2.577512</v>
      </c>
      <c r="R6" s="13">
        <v>9.1893910000000005</v>
      </c>
      <c r="S6" s="13">
        <v>1.7556970000000001</v>
      </c>
    </row>
    <row r="7" spans="1:19" x14ac:dyDescent="0.2">
      <c r="A7" s="9" t="s">
        <v>339</v>
      </c>
      <c r="B7" s="9"/>
      <c r="C7" s="9"/>
      <c r="D7" s="9"/>
      <c r="E7" s="9"/>
      <c r="F7" s="9"/>
      <c r="G7" s="9"/>
      <c r="H7" s="9"/>
      <c r="I7" s="9"/>
      <c r="J7" s="9"/>
      <c r="K7" s="9"/>
      <c r="L7" s="9"/>
      <c r="M7" s="9"/>
      <c r="N7" s="9"/>
      <c r="O7" s="9"/>
      <c r="P7" s="9"/>
      <c r="Q7" s="9"/>
      <c r="R7" s="9"/>
      <c r="S7" s="9"/>
    </row>
    <row r="8" spans="1:19" x14ac:dyDescent="0.2">
      <c r="A8" s="20" t="s">
        <v>340</v>
      </c>
      <c r="B8" s="21">
        <v>1277</v>
      </c>
      <c r="C8" s="22">
        <v>52.858262000000003</v>
      </c>
      <c r="D8" s="22">
        <v>46.985120999999999</v>
      </c>
      <c r="E8" s="22">
        <v>46.593578999999998</v>
      </c>
      <c r="F8" s="22">
        <v>25.371966</v>
      </c>
      <c r="G8" s="22">
        <v>16.209866999999999</v>
      </c>
      <c r="H8" s="22">
        <v>13.703994</v>
      </c>
      <c r="I8" s="22">
        <v>20.516836000000001</v>
      </c>
      <c r="J8" s="22">
        <v>7.1260770000000004</v>
      </c>
      <c r="K8" s="22">
        <v>9.9451839999999994</v>
      </c>
      <c r="L8" s="22">
        <v>9.7885670000000005</v>
      </c>
      <c r="M8" s="22">
        <v>10.571652</v>
      </c>
      <c r="N8" s="22">
        <v>13.703994</v>
      </c>
      <c r="O8" s="22">
        <v>26.468285000000002</v>
      </c>
      <c r="P8" s="22">
        <v>28.269380999999999</v>
      </c>
      <c r="Q8" s="22">
        <v>3.054033</v>
      </c>
      <c r="R8" s="22">
        <v>10.415035</v>
      </c>
      <c r="S8" s="22">
        <v>1.566171</v>
      </c>
    </row>
    <row r="9" spans="1:19" x14ac:dyDescent="0.2">
      <c r="A9" s="20" t="s">
        <v>341</v>
      </c>
      <c r="B9" s="21">
        <v>1400</v>
      </c>
      <c r="C9" s="22">
        <v>57.5</v>
      </c>
      <c r="D9" s="22">
        <v>48.571429000000002</v>
      </c>
      <c r="E9" s="22">
        <v>40.857143000000001</v>
      </c>
      <c r="F9" s="22">
        <v>27.928571000000002</v>
      </c>
      <c r="G9" s="22">
        <v>12.857143000000001</v>
      </c>
      <c r="H9" s="22">
        <v>16.357143000000001</v>
      </c>
      <c r="I9" s="22">
        <v>23.785713999999999</v>
      </c>
      <c r="J9" s="22">
        <v>8.8571430000000007</v>
      </c>
      <c r="K9" s="22">
        <v>8.6428569999999993</v>
      </c>
      <c r="L9" s="22">
        <v>9.2857140000000005</v>
      </c>
      <c r="M9" s="22">
        <v>11.142856999999999</v>
      </c>
      <c r="N9" s="22">
        <v>11.642856999999999</v>
      </c>
      <c r="O9" s="22">
        <v>33.857143000000001</v>
      </c>
      <c r="P9" s="22">
        <v>32.5</v>
      </c>
      <c r="Q9" s="22">
        <v>2.1428569999999998</v>
      </c>
      <c r="R9" s="22">
        <v>8.0714290000000002</v>
      </c>
      <c r="S9" s="22">
        <v>1.928571</v>
      </c>
    </row>
    <row r="10" spans="1:19" x14ac:dyDescent="0.2">
      <c r="A10" s="9" t="s">
        <v>342</v>
      </c>
      <c r="B10" s="9"/>
      <c r="C10" s="9"/>
      <c r="D10" s="9"/>
      <c r="E10" s="9"/>
      <c r="F10" s="9"/>
      <c r="G10" s="9"/>
      <c r="H10" s="9"/>
      <c r="I10" s="9"/>
      <c r="J10" s="9"/>
      <c r="K10" s="9"/>
      <c r="L10" s="9"/>
      <c r="M10" s="9"/>
      <c r="N10" s="9"/>
      <c r="O10" s="9"/>
      <c r="P10" s="9"/>
      <c r="Q10" s="9"/>
      <c r="R10" s="9"/>
      <c r="S10" s="9"/>
    </row>
    <row r="11" spans="1:19" x14ac:dyDescent="0.2">
      <c r="A11" s="20" t="s">
        <v>343</v>
      </c>
      <c r="B11" s="21">
        <v>610</v>
      </c>
      <c r="C11" s="22">
        <v>55.737704999999998</v>
      </c>
      <c r="D11" s="22">
        <v>50.983606999999999</v>
      </c>
      <c r="E11" s="22">
        <v>51.967213000000001</v>
      </c>
      <c r="F11" s="22">
        <v>24.754097999999999</v>
      </c>
      <c r="G11" s="22">
        <v>23.442623000000001</v>
      </c>
      <c r="H11" s="22">
        <v>19.508196999999999</v>
      </c>
      <c r="I11" s="22">
        <v>22.295082000000001</v>
      </c>
      <c r="J11" s="22">
        <v>7.2131150000000002</v>
      </c>
      <c r="K11" s="22">
        <v>11.47541</v>
      </c>
      <c r="L11" s="22">
        <v>11.311475</v>
      </c>
      <c r="M11" s="22">
        <v>13.770492000000001</v>
      </c>
      <c r="N11" s="22">
        <v>18.032786999999999</v>
      </c>
      <c r="O11" s="22">
        <v>33.442622999999998</v>
      </c>
      <c r="P11" s="22">
        <v>32.622951</v>
      </c>
      <c r="Q11" s="22">
        <v>3.4426230000000002</v>
      </c>
      <c r="R11" s="22">
        <v>7.3770490000000004</v>
      </c>
      <c r="S11" s="22">
        <v>0.49180299999999999</v>
      </c>
    </row>
    <row r="12" spans="1:19" x14ac:dyDescent="0.2">
      <c r="A12" s="20" t="s">
        <v>344</v>
      </c>
      <c r="B12" s="21">
        <v>755</v>
      </c>
      <c r="C12" s="22">
        <v>52.317881</v>
      </c>
      <c r="D12" s="22">
        <v>46.225166000000002</v>
      </c>
      <c r="E12" s="22">
        <v>42.119205000000001</v>
      </c>
      <c r="F12" s="22">
        <v>25.827815000000001</v>
      </c>
      <c r="G12" s="22">
        <v>16.291391000000001</v>
      </c>
      <c r="H12" s="22">
        <v>15.629139</v>
      </c>
      <c r="I12" s="22">
        <v>21.986754999999999</v>
      </c>
      <c r="J12" s="22">
        <v>7.4172190000000002</v>
      </c>
      <c r="K12" s="22">
        <v>8.4768209999999993</v>
      </c>
      <c r="L12" s="22">
        <v>10.993377000000001</v>
      </c>
      <c r="M12" s="22">
        <v>12.450331</v>
      </c>
      <c r="N12" s="22">
        <v>14.304636</v>
      </c>
      <c r="O12" s="22">
        <v>32.582780999999997</v>
      </c>
      <c r="P12" s="22">
        <v>30.331126000000001</v>
      </c>
      <c r="Q12" s="22">
        <v>2.119205</v>
      </c>
      <c r="R12" s="22">
        <v>8.7417219999999993</v>
      </c>
      <c r="S12" s="22">
        <v>1.324503</v>
      </c>
    </row>
    <row r="13" spans="1:19" x14ac:dyDescent="0.2">
      <c r="A13" s="20" t="s">
        <v>345</v>
      </c>
      <c r="B13" s="21">
        <v>601</v>
      </c>
      <c r="C13" s="22">
        <v>54.409317999999999</v>
      </c>
      <c r="D13" s="22">
        <v>45.590682000000001</v>
      </c>
      <c r="E13" s="22">
        <v>45.424292999999999</v>
      </c>
      <c r="F13" s="22">
        <v>28.951747000000001</v>
      </c>
      <c r="G13" s="22">
        <v>12.146423</v>
      </c>
      <c r="H13" s="22">
        <v>13.643927</v>
      </c>
      <c r="I13" s="22">
        <v>21.797004999999999</v>
      </c>
      <c r="J13" s="22">
        <v>7.3211310000000003</v>
      </c>
      <c r="K13" s="22">
        <v>8.6522459999999999</v>
      </c>
      <c r="L13" s="22">
        <v>9.4841929999999994</v>
      </c>
      <c r="M13" s="22">
        <v>10.482529</v>
      </c>
      <c r="N13" s="22">
        <v>10.149749999999999</v>
      </c>
      <c r="O13" s="22">
        <v>31.780366000000001</v>
      </c>
      <c r="P13" s="22">
        <v>31.780366000000001</v>
      </c>
      <c r="Q13" s="22">
        <v>1.663894</v>
      </c>
      <c r="R13" s="22">
        <v>8.1530780000000007</v>
      </c>
      <c r="S13" s="22">
        <v>2.3294510000000002</v>
      </c>
    </row>
    <row r="14" spans="1:19" x14ac:dyDescent="0.2">
      <c r="A14" s="20" t="s">
        <v>346</v>
      </c>
      <c r="B14" s="21">
        <v>425</v>
      </c>
      <c r="C14" s="22">
        <v>56.235294000000003</v>
      </c>
      <c r="D14" s="22">
        <v>47.764705999999997</v>
      </c>
      <c r="E14" s="22">
        <v>38.823529000000001</v>
      </c>
      <c r="F14" s="22">
        <v>28.941175999999999</v>
      </c>
      <c r="G14" s="22">
        <v>8.2352939999999997</v>
      </c>
      <c r="H14" s="22">
        <v>12</v>
      </c>
      <c r="I14" s="22">
        <v>23.764706</v>
      </c>
      <c r="J14" s="22">
        <v>8.4705879999999993</v>
      </c>
      <c r="K14" s="22">
        <v>10.117647</v>
      </c>
      <c r="L14" s="22">
        <v>8.4705879999999993</v>
      </c>
      <c r="M14" s="22">
        <v>8.4705879999999993</v>
      </c>
      <c r="N14" s="22">
        <v>8.9411760000000005</v>
      </c>
      <c r="O14" s="22">
        <v>25.882352999999998</v>
      </c>
      <c r="P14" s="22">
        <v>28.941175999999999</v>
      </c>
      <c r="Q14" s="22">
        <v>3.058824</v>
      </c>
      <c r="R14" s="22">
        <v>13.411765000000001</v>
      </c>
      <c r="S14" s="22">
        <v>2.5882350000000001</v>
      </c>
    </row>
    <row r="15" spans="1:19" x14ac:dyDescent="0.2">
      <c r="A15" s="20" t="s">
        <v>347</v>
      </c>
      <c r="B15" s="21">
        <v>217</v>
      </c>
      <c r="C15" s="22">
        <v>60.829492999999999</v>
      </c>
      <c r="D15" s="22">
        <v>49.308756000000002</v>
      </c>
      <c r="E15" s="22">
        <v>35.023040999999999</v>
      </c>
      <c r="F15" s="22">
        <v>25.345621999999999</v>
      </c>
      <c r="G15" s="22">
        <v>5.9907830000000004</v>
      </c>
      <c r="H15" s="22">
        <v>11.981567</v>
      </c>
      <c r="I15" s="22">
        <v>19.815667999999999</v>
      </c>
      <c r="J15" s="22">
        <v>10.599078</v>
      </c>
      <c r="K15" s="22">
        <v>6.9124420000000004</v>
      </c>
      <c r="L15" s="22">
        <v>4.1474650000000004</v>
      </c>
      <c r="M15" s="22">
        <v>5.0691240000000004</v>
      </c>
      <c r="N15" s="22">
        <v>8.7557600000000004</v>
      </c>
      <c r="O15" s="22">
        <v>20.276498</v>
      </c>
      <c r="P15" s="22">
        <v>27.188939999999999</v>
      </c>
      <c r="Q15" s="22">
        <v>2.764977</v>
      </c>
      <c r="R15" s="22">
        <v>10.138249</v>
      </c>
      <c r="S15" s="22">
        <v>3.225806</v>
      </c>
    </row>
    <row r="16" spans="1:19" x14ac:dyDescent="0.2">
      <c r="A16" s="20" t="s">
        <v>348</v>
      </c>
      <c r="B16" s="21">
        <v>56</v>
      </c>
      <c r="C16" s="22">
        <v>64.285713999999999</v>
      </c>
      <c r="D16" s="22">
        <v>48.214286000000001</v>
      </c>
      <c r="E16" s="22">
        <v>23.214286000000001</v>
      </c>
      <c r="F16" s="22">
        <v>23.214286000000001</v>
      </c>
      <c r="G16" s="22">
        <v>0</v>
      </c>
      <c r="H16" s="22">
        <v>10.714286</v>
      </c>
      <c r="I16" s="22">
        <v>26.785713999999999</v>
      </c>
      <c r="J16" s="22">
        <v>17.857143000000001</v>
      </c>
      <c r="K16" s="22">
        <v>5.3571429999999998</v>
      </c>
      <c r="L16" s="22">
        <v>1.785714</v>
      </c>
      <c r="M16" s="22">
        <v>3.5714290000000002</v>
      </c>
      <c r="N16" s="22">
        <v>3.5714290000000002</v>
      </c>
      <c r="O16" s="22">
        <v>25</v>
      </c>
      <c r="P16" s="22">
        <v>23.214286000000001</v>
      </c>
      <c r="Q16" s="22">
        <v>3.5714290000000002</v>
      </c>
      <c r="R16" s="22">
        <v>10.714286</v>
      </c>
      <c r="S16" s="22">
        <v>3.5714290000000002</v>
      </c>
    </row>
    <row r="17" spans="1:19" x14ac:dyDescent="0.2">
      <c r="A17" s="20" t="s">
        <v>349</v>
      </c>
      <c r="B17" s="21">
        <v>13</v>
      </c>
      <c r="C17" s="22">
        <v>84.615385000000003</v>
      </c>
      <c r="D17" s="22">
        <v>69.230768999999995</v>
      </c>
      <c r="E17" s="22">
        <v>38.461537999999997</v>
      </c>
      <c r="F17" s="22">
        <v>30.769231000000001</v>
      </c>
      <c r="G17" s="22">
        <v>0</v>
      </c>
      <c r="H17" s="22">
        <v>15.384615</v>
      </c>
      <c r="I17" s="22">
        <v>23.076923000000001</v>
      </c>
      <c r="J17" s="22">
        <v>15.384615</v>
      </c>
      <c r="K17" s="22">
        <v>7.6923079999999997</v>
      </c>
      <c r="L17" s="22">
        <v>0</v>
      </c>
      <c r="M17" s="22">
        <v>7.6923079999999997</v>
      </c>
      <c r="N17" s="22">
        <v>0</v>
      </c>
      <c r="O17" s="22">
        <v>23.076923000000001</v>
      </c>
      <c r="P17" s="22">
        <v>15.384615</v>
      </c>
      <c r="Q17" s="22">
        <v>7.6923079999999997</v>
      </c>
      <c r="R17" s="22">
        <v>7.6923079999999997</v>
      </c>
      <c r="S17" s="22">
        <v>0</v>
      </c>
    </row>
    <row r="18" spans="1:19" x14ac:dyDescent="0.2">
      <c r="A18" s="20" t="s">
        <v>350</v>
      </c>
      <c r="B18" s="21">
        <v>1365</v>
      </c>
      <c r="C18" s="22">
        <v>53.846153999999999</v>
      </c>
      <c r="D18" s="22">
        <v>48.351647999999997</v>
      </c>
      <c r="E18" s="22">
        <v>46.520147000000001</v>
      </c>
      <c r="F18" s="22">
        <v>25.347985000000001</v>
      </c>
      <c r="G18" s="22">
        <v>19.487179000000001</v>
      </c>
      <c r="H18" s="22">
        <v>17.362636999999999</v>
      </c>
      <c r="I18" s="22">
        <v>22.124542000000002</v>
      </c>
      <c r="J18" s="22">
        <v>7.3260069999999997</v>
      </c>
      <c r="K18" s="22">
        <v>9.8168500000000005</v>
      </c>
      <c r="L18" s="22">
        <v>11.135531</v>
      </c>
      <c r="M18" s="22">
        <v>13.040293</v>
      </c>
      <c r="N18" s="22">
        <v>15.970696</v>
      </c>
      <c r="O18" s="22">
        <v>32.967033000000001</v>
      </c>
      <c r="P18" s="22">
        <v>31.355311</v>
      </c>
      <c r="Q18" s="22">
        <v>2.710623</v>
      </c>
      <c r="R18" s="22">
        <v>8.1318680000000008</v>
      </c>
      <c r="S18" s="22">
        <v>0.95238100000000003</v>
      </c>
    </row>
    <row r="19" spans="1:19" x14ac:dyDescent="0.2">
      <c r="A19" s="20" t="s">
        <v>351</v>
      </c>
      <c r="B19" s="21">
        <v>1026</v>
      </c>
      <c r="C19" s="22">
        <v>55.165692</v>
      </c>
      <c r="D19" s="22">
        <v>46.491228</v>
      </c>
      <c r="E19" s="22">
        <v>42.690058000000001</v>
      </c>
      <c r="F19" s="22">
        <v>28.947368000000001</v>
      </c>
      <c r="G19" s="22">
        <v>10.526316</v>
      </c>
      <c r="H19" s="22">
        <v>12.962963</v>
      </c>
      <c r="I19" s="22">
        <v>22.612086000000001</v>
      </c>
      <c r="J19" s="22">
        <v>7.7972710000000003</v>
      </c>
      <c r="K19" s="22">
        <v>9.2592590000000001</v>
      </c>
      <c r="L19" s="22">
        <v>9.0643270000000005</v>
      </c>
      <c r="M19" s="22">
        <v>9.6491229999999995</v>
      </c>
      <c r="N19" s="22">
        <v>9.6491229999999995</v>
      </c>
      <c r="O19" s="22">
        <v>29.337232</v>
      </c>
      <c r="P19" s="22">
        <v>30.604288</v>
      </c>
      <c r="Q19" s="22">
        <v>2.2417150000000001</v>
      </c>
      <c r="R19" s="22">
        <v>10.331384</v>
      </c>
      <c r="S19" s="22">
        <v>2.4366469999999998</v>
      </c>
    </row>
    <row r="20" spans="1:19" x14ac:dyDescent="0.2">
      <c r="A20" s="20" t="s">
        <v>352</v>
      </c>
      <c r="B20" s="21">
        <v>286</v>
      </c>
      <c r="C20" s="22">
        <v>62.587412999999998</v>
      </c>
      <c r="D20" s="22">
        <v>50</v>
      </c>
      <c r="E20" s="22">
        <v>32.867133000000003</v>
      </c>
      <c r="F20" s="22">
        <v>25.174824999999998</v>
      </c>
      <c r="G20" s="22">
        <v>4.5454549999999996</v>
      </c>
      <c r="H20" s="22">
        <v>11.888112</v>
      </c>
      <c r="I20" s="22">
        <v>21.328671</v>
      </c>
      <c r="J20" s="22">
        <v>12.237762</v>
      </c>
      <c r="K20" s="22">
        <v>6.643357</v>
      </c>
      <c r="L20" s="22">
        <v>3.4965030000000001</v>
      </c>
      <c r="M20" s="22">
        <v>4.895105</v>
      </c>
      <c r="N20" s="22">
        <v>7.342657</v>
      </c>
      <c r="O20" s="22">
        <v>21.328671</v>
      </c>
      <c r="P20" s="22">
        <v>25.874126</v>
      </c>
      <c r="Q20" s="22">
        <v>3.1468530000000001</v>
      </c>
      <c r="R20" s="22">
        <v>10.139860000000001</v>
      </c>
      <c r="S20" s="22">
        <v>3.1468530000000001</v>
      </c>
    </row>
    <row r="21" spans="1:19" x14ac:dyDescent="0.2">
      <c r="A21" s="20" t="s">
        <v>353</v>
      </c>
      <c r="B21" s="21">
        <v>1312</v>
      </c>
      <c r="C21" s="22">
        <v>56.783537000000003</v>
      </c>
      <c r="D21" s="22">
        <v>47.256098000000001</v>
      </c>
      <c r="E21" s="22">
        <v>40.548780000000001</v>
      </c>
      <c r="F21" s="22">
        <v>28.125</v>
      </c>
      <c r="G21" s="22">
        <v>9.2225610000000007</v>
      </c>
      <c r="H21" s="22">
        <v>12.728659</v>
      </c>
      <c r="I21" s="22">
        <v>22.332317</v>
      </c>
      <c r="J21" s="22">
        <v>8.7652439999999991</v>
      </c>
      <c r="K21" s="22">
        <v>8.6890239999999999</v>
      </c>
      <c r="L21" s="22">
        <v>7.8506099999999996</v>
      </c>
      <c r="M21" s="22">
        <v>8.6128049999999998</v>
      </c>
      <c r="N21" s="22">
        <v>9.1463409999999996</v>
      </c>
      <c r="O21" s="22">
        <v>27.591463000000001</v>
      </c>
      <c r="P21" s="22">
        <v>29.573170999999999</v>
      </c>
      <c r="Q21" s="22">
        <v>2.4390239999999999</v>
      </c>
      <c r="R21" s="22">
        <v>10.289634</v>
      </c>
      <c r="S21" s="22">
        <v>2.5914630000000001</v>
      </c>
    </row>
    <row r="22" spans="1:19" x14ac:dyDescent="0.2">
      <c r="A22" s="9" t="s">
        <v>354</v>
      </c>
      <c r="B22" s="10">
        <v>298</v>
      </c>
      <c r="C22" s="13">
        <v>53.691274999999997</v>
      </c>
      <c r="D22" s="13">
        <v>50</v>
      </c>
      <c r="E22" s="13">
        <v>52.348993</v>
      </c>
      <c r="F22" s="13">
        <v>23.154361999999999</v>
      </c>
      <c r="G22" s="13">
        <v>22.147651</v>
      </c>
      <c r="H22" s="13">
        <v>17.785235</v>
      </c>
      <c r="I22" s="13">
        <v>18.791945999999999</v>
      </c>
      <c r="J22" s="13">
        <v>6.0402680000000002</v>
      </c>
      <c r="K22" s="13">
        <v>12.080537</v>
      </c>
      <c r="L22" s="13">
        <v>10.738255000000001</v>
      </c>
      <c r="M22" s="13">
        <v>12.751678</v>
      </c>
      <c r="N22" s="13">
        <v>21.140940000000001</v>
      </c>
      <c r="O22" s="13">
        <v>28.187919000000001</v>
      </c>
      <c r="P22" s="13">
        <v>25.503356</v>
      </c>
      <c r="Q22" s="13">
        <v>3.6912750000000001</v>
      </c>
      <c r="R22" s="13">
        <v>9.0604030000000009</v>
      </c>
      <c r="S22" s="13">
        <v>1.0067109999999999</v>
      </c>
    </row>
    <row r="23" spans="1:19" x14ac:dyDescent="0.2">
      <c r="A23" s="20" t="s">
        <v>344</v>
      </c>
      <c r="B23" s="21">
        <v>388</v>
      </c>
      <c r="C23" s="22">
        <v>51.804124000000002</v>
      </c>
      <c r="D23" s="22">
        <v>47.938144000000001</v>
      </c>
      <c r="E23" s="22">
        <v>46.649484999999999</v>
      </c>
      <c r="F23" s="22">
        <v>24.742267999999999</v>
      </c>
      <c r="G23" s="22">
        <v>19.072164999999998</v>
      </c>
      <c r="H23" s="22">
        <v>12.628866</v>
      </c>
      <c r="I23" s="22">
        <v>19.587629</v>
      </c>
      <c r="J23" s="22">
        <v>6.4432989999999997</v>
      </c>
      <c r="K23" s="22">
        <v>8.2474229999999995</v>
      </c>
      <c r="L23" s="22">
        <v>11.082473999999999</v>
      </c>
      <c r="M23" s="22">
        <v>11.082473999999999</v>
      </c>
      <c r="N23" s="22">
        <v>13.14433</v>
      </c>
      <c r="O23" s="22">
        <v>27.319588</v>
      </c>
      <c r="P23" s="22">
        <v>27.319588</v>
      </c>
      <c r="Q23" s="22">
        <v>1.8041240000000001</v>
      </c>
      <c r="R23" s="22">
        <v>9.2783510000000007</v>
      </c>
      <c r="S23" s="22">
        <v>1.2886599999999999</v>
      </c>
    </row>
    <row r="24" spans="1:19" x14ac:dyDescent="0.2">
      <c r="A24" s="20" t="s">
        <v>345</v>
      </c>
      <c r="B24" s="21">
        <v>299</v>
      </c>
      <c r="C24" s="22">
        <v>51.505017000000002</v>
      </c>
      <c r="D24" s="22">
        <v>42.474916</v>
      </c>
      <c r="E24" s="22">
        <v>49.498328000000001</v>
      </c>
      <c r="F24" s="22">
        <v>27.424748999999998</v>
      </c>
      <c r="G24" s="22">
        <v>14.381271</v>
      </c>
      <c r="H24" s="22">
        <v>13.712375</v>
      </c>
      <c r="I24" s="22">
        <v>22.073578999999999</v>
      </c>
      <c r="J24" s="22">
        <v>6.3545150000000001</v>
      </c>
      <c r="K24" s="22">
        <v>9.3645479999999992</v>
      </c>
      <c r="L24" s="22">
        <v>9.0300999999999991</v>
      </c>
      <c r="M24" s="22">
        <v>11.705686</v>
      </c>
      <c r="N24" s="22">
        <v>12.040134</v>
      </c>
      <c r="O24" s="22">
        <v>29.765885999999998</v>
      </c>
      <c r="P24" s="22">
        <v>33.444816000000003</v>
      </c>
      <c r="Q24" s="22">
        <v>2.3411369999999998</v>
      </c>
      <c r="R24" s="22">
        <v>8.3612040000000007</v>
      </c>
      <c r="S24" s="22">
        <v>1.337793</v>
      </c>
    </row>
    <row r="25" spans="1:19" x14ac:dyDescent="0.2">
      <c r="A25" s="20" t="s">
        <v>346</v>
      </c>
      <c r="B25" s="21">
        <v>192</v>
      </c>
      <c r="C25" s="22">
        <v>50</v>
      </c>
      <c r="D25" s="22">
        <v>47.916666999999997</v>
      </c>
      <c r="E25" s="22">
        <v>39.583333000000003</v>
      </c>
      <c r="F25" s="22">
        <v>25.520833</v>
      </c>
      <c r="G25" s="22">
        <v>9.8958329999999997</v>
      </c>
      <c r="H25" s="22">
        <v>10.9375</v>
      </c>
      <c r="I25" s="22">
        <v>20.833333</v>
      </c>
      <c r="J25" s="22">
        <v>8.3333329999999997</v>
      </c>
      <c r="K25" s="22">
        <v>10.9375</v>
      </c>
      <c r="L25" s="22">
        <v>9.8958329999999997</v>
      </c>
      <c r="M25" s="22">
        <v>6.7708329999999997</v>
      </c>
      <c r="N25" s="22">
        <v>9.8958329999999997</v>
      </c>
      <c r="O25" s="22">
        <v>19.791667</v>
      </c>
      <c r="P25" s="22">
        <v>27.083333</v>
      </c>
      <c r="Q25" s="22">
        <v>4.6875</v>
      </c>
      <c r="R25" s="22">
        <v>18.229167</v>
      </c>
      <c r="S25" s="22">
        <v>2.0833330000000001</v>
      </c>
    </row>
    <row r="26" spans="1:19" x14ac:dyDescent="0.2">
      <c r="A26" s="20" t="s">
        <v>347</v>
      </c>
      <c r="B26" s="21">
        <v>77</v>
      </c>
      <c r="C26" s="22">
        <v>62.337662000000002</v>
      </c>
      <c r="D26" s="22">
        <v>45.454545000000003</v>
      </c>
      <c r="E26" s="22">
        <v>37.662337999999998</v>
      </c>
      <c r="F26" s="22">
        <v>27.272727</v>
      </c>
      <c r="G26" s="22">
        <v>6.493506</v>
      </c>
      <c r="H26" s="22">
        <v>11.688312</v>
      </c>
      <c r="I26" s="22">
        <v>16.883116999999999</v>
      </c>
      <c r="J26" s="22">
        <v>6.493506</v>
      </c>
      <c r="K26" s="22">
        <v>11.688312</v>
      </c>
      <c r="L26" s="22">
        <v>5.1948049999999997</v>
      </c>
      <c r="M26" s="22">
        <v>6.493506</v>
      </c>
      <c r="N26" s="22">
        <v>6.493506</v>
      </c>
      <c r="O26" s="22">
        <v>19.480519000000001</v>
      </c>
      <c r="P26" s="22">
        <v>25.974025999999999</v>
      </c>
      <c r="Q26" s="22">
        <v>3.8961039999999998</v>
      </c>
      <c r="R26" s="22">
        <v>9.0909089999999999</v>
      </c>
      <c r="S26" s="22">
        <v>5.1948049999999997</v>
      </c>
    </row>
    <row r="27" spans="1:19" x14ac:dyDescent="0.2">
      <c r="A27" s="20" t="s">
        <v>348</v>
      </c>
      <c r="B27" s="21">
        <v>19</v>
      </c>
      <c r="C27" s="22">
        <v>63.157895000000003</v>
      </c>
      <c r="D27" s="22">
        <v>42.105263000000001</v>
      </c>
      <c r="E27" s="22">
        <v>21.052631999999999</v>
      </c>
      <c r="F27" s="22">
        <v>31.578946999999999</v>
      </c>
      <c r="G27" s="22">
        <v>0</v>
      </c>
      <c r="H27" s="22">
        <v>10.526316</v>
      </c>
      <c r="I27" s="22">
        <v>52.631579000000002</v>
      </c>
      <c r="J27" s="22">
        <v>36.842104999999997</v>
      </c>
      <c r="K27" s="22">
        <v>5.2631579999999998</v>
      </c>
      <c r="L27" s="22">
        <v>0</v>
      </c>
      <c r="M27" s="22">
        <v>5.2631579999999998</v>
      </c>
      <c r="N27" s="22">
        <v>5.2631579999999998</v>
      </c>
      <c r="O27" s="22">
        <v>31.578946999999999</v>
      </c>
      <c r="P27" s="22">
        <v>36.842104999999997</v>
      </c>
      <c r="Q27" s="22">
        <v>10.526316</v>
      </c>
      <c r="R27" s="22">
        <v>15.789474</v>
      </c>
      <c r="S27" s="22">
        <v>0</v>
      </c>
    </row>
    <row r="28" spans="1:19" x14ac:dyDescent="0.2">
      <c r="A28" s="20" t="s">
        <v>349</v>
      </c>
      <c r="B28" s="21">
        <v>4</v>
      </c>
      <c r="C28" s="22">
        <v>100</v>
      </c>
      <c r="D28" s="22">
        <v>75</v>
      </c>
      <c r="E28" s="22">
        <v>25</v>
      </c>
      <c r="F28" s="22">
        <v>25</v>
      </c>
      <c r="G28" s="22">
        <v>0</v>
      </c>
      <c r="H28" s="22">
        <v>0</v>
      </c>
      <c r="I28" s="22">
        <v>25</v>
      </c>
      <c r="J28" s="22">
        <v>25</v>
      </c>
      <c r="K28" s="22">
        <v>0</v>
      </c>
      <c r="L28" s="22">
        <v>0</v>
      </c>
      <c r="M28" s="22">
        <v>0</v>
      </c>
      <c r="N28" s="22">
        <v>0</v>
      </c>
      <c r="O28" s="22">
        <v>0</v>
      </c>
      <c r="P28" s="22">
        <v>0</v>
      </c>
      <c r="Q28" s="22">
        <v>0</v>
      </c>
      <c r="R28" s="22">
        <v>0</v>
      </c>
      <c r="S28" s="22">
        <v>0</v>
      </c>
    </row>
    <row r="29" spans="1:19" x14ac:dyDescent="0.2">
      <c r="A29" s="20" t="s">
        <v>350</v>
      </c>
      <c r="B29" s="21">
        <v>686</v>
      </c>
      <c r="C29" s="22">
        <v>52.623907000000003</v>
      </c>
      <c r="D29" s="22">
        <v>48.833818999999998</v>
      </c>
      <c r="E29" s="22">
        <v>49.125363999999998</v>
      </c>
      <c r="F29" s="22">
        <v>24.052478000000001</v>
      </c>
      <c r="G29" s="22">
        <v>20.408162999999998</v>
      </c>
      <c r="H29" s="22">
        <v>14.868805</v>
      </c>
      <c r="I29" s="22">
        <v>19.241983000000001</v>
      </c>
      <c r="J29" s="22">
        <v>6.2682219999999997</v>
      </c>
      <c r="K29" s="22">
        <v>9.9125359999999993</v>
      </c>
      <c r="L29" s="22">
        <v>10.932945</v>
      </c>
      <c r="M29" s="22">
        <v>11.80758</v>
      </c>
      <c r="N29" s="22">
        <v>16.618075999999999</v>
      </c>
      <c r="O29" s="22">
        <v>27.696793</v>
      </c>
      <c r="P29" s="22">
        <v>26.530612000000001</v>
      </c>
      <c r="Q29" s="22">
        <v>2.623907</v>
      </c>
      <c r="R29" s="22">
        <v>9.1836730000000006</v>
      </c>
      <c r="S29" s="22">
        <v>1.1661809999999999</v>
      </c>
    </row>
    <row r="30" spans="1:19" x14ac:dyDescent="0.2">
      <c r="A30" s="20" t="s">
        <v>351</v>
      </c>
      <c r="B30" s="21">
        <v>491</v>
      </c>
      <c r="C30" s="22">
        <v>50.916497</v>
      </c>
      <c r="D30" s="22">
        <v>44.602851000000001</v>
      </c>
      <c r="E30" s="22">
        <v>45.621181</v>
      </c>
      <c r="F30" s="22">
        <v>26.680243999999998</v>
      </c>
      <c r="G30" s="22">
        <v>12.627291</v>
      </c>
      <c r="H30" s="22">
        <v>12.627291</v>
      </c>
      <c r="I30" s="22">
        <v>21.588595000000002</v>
      </c>
      <c r="J30" s="22">
        <v>7.1283099999999999</v>
      </c>
      <c r="K30" s="22">
        <v>9.9796329999999998</v>
      </c>
      <c r="L30" s="22">
        <v>9.3686349999999994</v>
      </c>
      <c r="M30" s="22">
        <v>9.7759669999999996</v>
      </c>
      <c r="N30" s="22">
        <v>11.201629000000001</v>
      </c>
      <c r="O30" s="22">
        <v>25.865580000000001</v>
      </c>
      <c r="P30" s="22">
        <v>30.957229999999999</v>
      </c>
      <c r="Q30" s="22">
        <v>3.2586560000000002</v>
      </c>
      <c r="R30" s="22">
        <v>12.219958999999999</v>
      </c>
      <c r="S30" s="22">
        <v>1.6293280000000001</v>
      </c>
    </row>
    <row r="31" spans="1:19" x14ac:dyDescent="0.2">
      <c r="A31" s="20" t="s">
        <v>352</v>
      </c>
      <c r="B31" s="21">
        <v>100</v>
      </c>
      <c r="C31" s="22">
        <v>64</v>
      </c>
      <c r="D31" s="22">
        <v>46</v>
      </c>
      <c r="E31" s="22">
        <v>34</v>
      </c>
      <c r="F31" s="22">
        <v>28</v>
      </c>
      <c r="G31" s="22">
        <v>5</v>
      </c>
      <c r="H31" s="22">
        <v>11</v>
      </c>
      <c r="I31" s="22">
        <v>24</v>
      </c>
      <c r="J31" s="22">
        <v>13</v>
      </c>
      <c r="K31" s="22">
        <v>10</v>
      </c>
      <c r="L31" s="22">
        <v>4</v>
      </c>
      <c r="M31" s="22">
        <v>6</v>
      </c>
      <c r="N31" s="22">
        <v>6</v>
      </c>
      <c r="O31" s="22">
        <v>21</v>
      </c>
      <c r="P31" s="22">
        <v>27</v>
      </c>
      <c r="Q31" s="22">
        <v>5</v>
      </c>
      <c r="R31" s="22">
        <v>10</v>
      </c>
      <c r="S31" s="22">
        <v>4</v>
      </c>
    </row>
    <row r="32" spans="1:19" x14ac:dyDescent="0.2">
      <c r="A32" s="20" t="s">
        <v>353</v>
      </c>
      <c r="B32" s="21">
        <v>591</v>
      </c>
      <c r="C32" s="22">
        <v>53.130288</v>
      </c>
      <c r="D32" s="22">
        <v>44.839255000000001</v>
      </c>
      <c r="E32" s="22">
        <v>43.654822000000003</v>
      </c>
      <c r="F32" s="22">
        <v>26.903552999999999</v>
      </c>
      <c r="G32" s="22">
        <v>11.336717</v>
      </c>
      <c r="H32" s="22">
        <v>12.351946</v>
      </c>
      <c r="I32" s="22">
        <v>21.996616</v>
      </c>
      <c r="J32" s="22">
        <v>8.1218269999999997</v>
      </c>
      <c r="K32" s="22">
        <v>9.9830799999999993</v>
      </c>
      <c r="L32" s="22">
        <v>8.4602369999999993</v>
      </c>
      <c r="M32" s="22">
        <v>9.1370559999999994</v>
      </c>
      <c r="N32" s="22">
        <v>10.321489</v>
      </c>
      <c r="O32" s="22">
        <v>25.042300999999998</v>
      </c>
      <c r="P32" s="22">
        <v>30.287648000000001</v>
      </c>
      <c r="Q32" s="22">
        <v>3.553299</v>
      </c>
      <c r="R32" s="22">
        <v>11.844332</v>
      </c>
      <c r="S32" s="22">
        <v>2.0304570000000002</v>
      </c>
    </row>
    <row r="33" spans="1:19" x14ac:dyDescent="0.2">
      <c r="A33" s="9" t="s">
        <v>355</v>
      </c>
      <c r="B33" s="10">
        <v>312</v>
      </c>
      <c r="C33" s="13">
        <v>57.692307999999997</v>
      </c>
      <c r="D33" s="13">
        <v>51.923076999999999</v>
      </c>
      <c r="E33" s="13">
        <v>51.602564000000001</v>
      </c>
      <c r="F33" s="13">
        <v>26.282050999999999</v>
      </c>
      <c r="G33" s="13">
        <v>24.679487000000002</v>
      </c>
      <c r="H33" s="13">
        <v>21.153846000000001</v>
      </c>
      <c r="I33" s="13">
        <v>25.641026</v>
      </c>
      <c r="J33" s="13">
        <v>8.3333329999999997</v>
      </c>
      <c r="K33" s="13">
        <v>10.897436000000001</v>
      </c>
      <c r="L33" s="13">
        <v>11.858974</v>
      </c>
      <c r="M33" s="13">
        <v>14.743589999999999</v>
      </c>
      <c r="N33" s="13">
        <v>15.064102999999999</v>
      </c>
      <c r="O33" s="13">
        <v>38.461537999999997</v>
      </c>
      <c r="P33" s="13">
        <v>39.423076999999999</v>
      </c>
      <c r="Q33" s="13">
        <v>3.2051280000000002</v>
      </c>
      <c r="R33" s="13">
        <v>5.7692310000000004</v>
      </c>
      <c r="S33" s="13">
        <v>0</v>
      </c>
    </row>
    <row r="34" spans="1:19" x14ac:dyDescent="0.2">
      <c r="A34" s="20" t="s">
        <v>344</v>
      </c>
      <c r="B34" s="21">
        <v>367</v>
      </c>
      <c r="C34" s="22">
        <v>52.861035000000001</v>
      </c>
      <c r="D34" s="22">
        <v>44.414169000000001</v>
      </c>
      <c r="E34" s="22">
        <v>37.329700000000003</v>
      </c>
      <c r="F34" s="22">
        <v>26.975477000000001</v>
      </c>
      <c r="G34" s="22">
        <v>13.351499</v>
      </c>
      <c r="H34" s="22">
        <v>18.801089999999999</v>
      </c>
      <c r="I34" s="22">
        <v>24.523161000000002</v>
      </c>
      <c r="J34" s="22">
        <v>8.446866</v>
      </c>
      <c r="K34" s="22">
        <v>8.7193459999999998</v>
      </c>
      <c r="L34" s="22">
        <v>10.899183000000001</v>
      </c>
      <c r="M34" s="22">
        <v>13.896458000000001</v>
      </c>
      <c r="N34" s="22">
        <v>15.531335</v>
      </c>
      <c r="O34" s="22">
        <v>38.147139000000003</v>
      </c>
      <c r="P34" s="22">
        <v>33.514986</v>
      </c>
      <c r="Q34" s="22">
        <v>2.4523160000000002</v>
      </c>
      <c r="R34" s="22">
        <v>8.1743869999999994</v>
      </c>
      <c r="S34" s="22">
        <v>1.362398</v>
      </c>
    </row>
    <row r="35" spans="1:19" x14ac:dyDescent="0.2">
      <c r="A35" s="20" t="s">
        <v>345</v>
      </c>
      <c r="B35" s="21">
        <v>302</v>
      </c>
      <c r="C35" s="22">
        <v>57.284768</v>
      </c>
      <c r="D35" s="22">
        <v>48.675497</v>
      </c>
      <c r="E35" s="22">
        <v>41.390728000000003</v>
      </c>
      <c r="F35" s="22">
        <v>30.463576</v>
      </c>
      <c r="G35" s="22">
        <v>9.9337750000000007</v>
      </c>
      <c r="H35" s="22">
        <v>13.576159000000001</v>
      </c>
      <c r="I35" s="22">
        <v>21.523178999999999</v>
      </c>
      <c r="J35" s="22">
        <v>8.2781459999999996</v>
      </c>
      <c r="K35" s="22">
        <v>7.9470200000000002</v>
      </c>
      <c r="L35" s="22">
        <v>9.9337750000000007</v>
      </c>
      <c r="M35" s="22">
        <v>9.2715230000000002</v>
      </c>
      <c r="N35" s="22">
        <v>8.2781459999999996</v>
      </c>
      <c r="O35" s="22">
        <v>33.774833999999998</v>
      </c>
      <c r="P35" s="22">
        <v>30.132449999999999</v>
      </c>
      <c r="Q35" s="22">
        <v>0.99337699999999995</v>
      </c>
      <c r="R35" s="22">
        <v>7.9470200000000002</v>
      </c>
      <c r="S35" s="22">
        <v>3.311258</v>
      </c>
    </row>
    <row r="36" spans="1:19" x14ac:dyDescent="0.2">
      <c r="A36" s="20" t="s">
        <v>346</v>
      </c>
      <c r="B36" s="21">
        <v>233</v>
      </c>
      <c r="C36" s="22">
        <v>61.373390999999998</v>
      </c>
      <c r="D36" s="22">
        <v>47.639485000000001</v>
      </c>
      <c r="E36" s="22">
        <v>38.197425000000003</v>
      </c>
      <c r="F36" s="22">
        <v>31.759657000000001</v>
      </c>
      <c r="G36" s="22">
        <v>6.8669529999999996</v>
      </c>
      <c r="H36" s="22">
        <v>12.875536</v>
      </c>
      <c r="I36" s="22">
        <v>26.180257999999998</v>
      </c>
      <c r="J36" s="22">
        <v>8.583691</v>
      </c>
      <c r="K36" s="22">
        <v>9.4420599999999997</v>
      </c>
      <c r="L36" s="22">
        <v>7.2961369999999999</v>
      </c>
      <c r="M36" s="22">
        <v>9.871245</v>
      </c>
      <c r="N36" s="22">
        <v>8.1545059999999996</v>
      </c>
      <c r="O36" s="22">
        <v>30.901288000000001</v>
      </c>
      <c r="P36" s="22">
        <v>30.472103000000001</v>
      </c>
      <c r="Q36" s="22">
        <v>1.7167380000000001</v>
      </c>
      <c r="R36" s="22">
        <v>9.4420599999999997</v>
      </c>
      <c r="S36" s="22">
        <v>3.004292</v>
      </c>
    </row>
    <row r="37" spans="1:19" x14ac:dyDescent="0.2">
      <c r="A37" s="20" t="s">
        <v>347</v>
      </c>
      <c r="B37" s="21">
        <v>140</v>
      </c>
      <c r="C37" s="22">
        <v>60</v>
      </c>
      <c r="D37" s="22">
        <v>51.428570999999998</v>
      </c>
      <c r="E37" s="22">
        <v>33.571429000000002</v>
      </c>
      <c r="F37" s="22">
        <v>24.285713999999999</v>
      </c>
      <c r="G37" s="22">
        <v>5.7142860000000004</v>
      </c>
      <c r="H37" s="22">
        <v>12.142856999999999</v>
      </c>
      <c r="I37" s="22">
        <v>21.428571000000002</v>
      </c>
      <c r="J37" s="22">
        <v>12.857143000000001</v>
      </c>
      <c r="K37" s="22">
        <v>4.2857139999999996</v>
      </c>
      <c r="L37" s="22">
        <v>3.5714290000000002</v>
      </c>
      <c r="M37" s="22">
        <v>4.2857139999999996</v>
      </c>
      <c r="N37" s="22">
        <v>10</v>
      </c>
      <c r="O37" s="22">
        <v>20.714286000000001</v>
      </c>
      <c r="P37" s="22">
        <v>27.857143000000001</v>
      </c>
      <c r="Q37" s="22">
        <v>2.1428569999999998</v>
      </c>
      <c r="R37" s="22">
        <v>10.714286</v>
      </c>
      <c r="S37" s="22">
        <v>2.1428569999999998</v>
      </c>
    </row>
    <row r="38" spans="1:19" x14ac:dyDescent="0.2">
      <c r="A38" s="20" t="s">
        <v>348</v>
      </c>
      <c r="B38" s="21">
        <v>37</v>
      </c>
      <c r="C38" s="22">
        <v>64.864864999999995</v>
      </c>
      <c r="D38" s="22">
        <v>51.351351000000001</v>
      </c>
      <c r="E38" s="22">
        <v>24.324324000000001</v>
      </c>
      <c r="F38" s="22">
        <v>18.918918999999999</v>
      </c>
      <c r="G38" s="22">
        <v>0</v>
      </c>
      <c r="H38" s="22">
        <v>10.810810999999999</v>
      </c>
      <c r="I38" s="22">
        <v>13.513514000000001</v>
      </c>
      <c r="J38" s="22">
        <v>8.1081079999999996</v>
      </c>
      <c r="K38" s="22">
        <v>5.405405</v>
      </c>
      <c r="L38" s="22">
        <v>2.7027030000000001</v>
      </c>
      <c r="M38" s="22">
        <v>2.7027030000000001</v>
      </c>
      <c r="N38" s="22">
        <v>2.7027030000000001</v>
      </c>
      <c r="O38" s="22">
        <v>21.621621999999999</v>
      </c>
      <c r="P38" s="22">
        <v>16.216215999999999</v>
      </c>
      <c r="Q38" s="22">
        <v>0</v>
      </c>
      <c r="R38" s="22">
        <v>8.1081079999999996</v>
      </c>
      <c r="S38" s="22">
        <v>5.405405</v>
      </c>
    </row>
    <row r="39" spans="1:19" x14ac:dyDescent="0.2">
      <c r="A39" s="20" t="s">
        <v>349</v>
      </c>
      <c r="B39" s="21">
        <v>9</v>
      </c>
      <c r="C39" s="22">
        <v>77.777777999999998</v>
      </c>
      <c r="D39" s="22">
        <v>66.666667000000004</v>
      </c>
      <c r="E39" s="22">
        <v>44.444443999999997</v>
      </c>
      <c r="F39" s="22">
        <v>33.333333000000003</v>
      </c>
      <c r="G39" s="22">
        <v>0</v>
      </c>
      <c r="H39" s="22">
        <v>22.222221999999999</v>
      </c>
      <c r="I39" s="22">
        <v>22.222221999999999</v>
      </c>
      <c r="J39" s="22">
        <v>11.111110999999999</v>
      </c>
      <c r="K39" s="22">
        <v>11.111110999999999</v>
      </c>
      <c r="L39" s="22">
        <v>0</v>
      </c>
      <c r="M39" s="22">
        <v>11.111110999999999</v>
      </c>
      <c r="N39" s="22">
        <v>0</v>
      </c>
      <c r="O39" s="22">
        <v>33.333333000000003</v>
      </c>
      <c r="P39" s="22">
        <v>22.222221999999999</v>
      </c>
      <c r="Q39" s="22">
        <v>11.111110999999999</v>
      </c>
      <c r="R39" s="22">
        <v>11.111110999999999</v>
      </c>
      <c r="S39" s="22">
        <v>0</v>
      </c>
    </row>
    <row r="40" spans="1:19" x14ac:dyDescent="0.2">
      <c r="A40" s="20" t="s">
        <v>350</v>
      </c>
      <c r="B40" s="21">
        <v>679</v>
      </c>
      <c r="C40" s="22">
        <v>55.081001000000001</v>
      </c>
      <c r="D40" s="22">
        <v>47.864507000000003</v>
      </c>
      <c r="E40" s="22">
        <v>43.888070999999997</v>
      </c>
      <c r="F40" s="22">
        <v>26.656848</v>
      </c>
      <c r="G40" s="22">
        <v>18.556701</v>
      </c>
      <c r="H40" s="22">
        <v>19.882180000000002</v>
      </c>
      <c r="I40" s="22">
        <v>25.036819000000001</v>
      </c>
      <c r="J40" s="22">
        <v>8.394698</v>
      </c>
      <c r="K40" s="22">
        <v>9.7201769999999996</v>
      </c>
      <c r="L40" s="22">
        <v>11.340206</v>
      </c>
      <c r="M40" s="22">
        <v>14.285714</v>
      </c>
      <c r="N40" s="22">
        <v>15.316642</v>
      </c>
      <c r="O40" s="22">
        <v>38.291604999999997</v>
      </c>
      <c r="P40" s="22">
        <v>36.229750000000003</v>
      </c>
      <c r="Q40" s="22">
        <v>2.7982330000000002</v>
      </c>
      <c r="R40" s="22">
        <v>7.0692190000000004</v>
      </c>
      <c r="S40" s="22">
        <v>0.73637699999999995</v>
      </c>
    </row>
    <row r="41" spans="1:19" x14ac:dyDescent="0.2">
      <c r="A41" s="20" t="s">
        <v>351</v>
      </c>
      <c r="B41" s="21">
        <v>535</v>
      </c>
      <c r="C41" s="22">
        <v>59.065421000000001</v>
      </c>
      <c r="D41" s="22">
        <v>48.224299000000002</v>
      </c>
      <c r="E41" s="22">
        <v>40</v>
      </c>
      <c r="F41" s="22">
        <v>31.028037000000001</v>
      </c>
      <c r="G41" s="22">
        <v>8.5981310000000004</v>
      </c>
      <c r="H41" s="22">
        <v>13.271027999999999</v>
      </c>
      <c r="I41" s="22">
        <v>23.551402</v>
      </c>
      <c r="J41" s="22">
        <v>8.4112150000000003</v>
      </c>
      <c r="K41" s="22">
        <v>8.5981310000000004</v>
      </c>
      <c r="L41" s="22">
        <v>8.7850470000000005</v>
      </c>
      <c r="M41" s="22">
        <v>9.5327099999999998</v>
      </c>
      <c r="N41" s="22">
        <v>8.2242990000000002</v>
      </c>
      <c r="O41" s="22">
        <v>32.523364000000001</v>
      </c>
      <c r="P41" s="22">
        <v>30.280373999999998</v>
      </c>
      <c r="Q41" s="22">
        <v>1.308411</v>
      </c>
      <c r="R41" s="22">
        <v>8.5981310000000004</v>
      </c>
      <c r="S41" s="22">
        <v>3.1775699999999998</v>
      </c>
    </row>
    <row r="42" spans="1:19" x14ac:dyDescent="0.2">
      <c r="A42" s="20" t="s">
        <v>352</v>
      </c>
      <c r="B42" s="21">
        <v>186</v>
      </c>
      <c r="C42" s="22">
        <v>61.827956999999998</v>
      </c>
      <c r="D42" s="22">
        <v>52.150537999999997</v>
      </c>
      <c r="E42" s="22">
        <v>32.258065000000002</v>
      </c>
      <c r="F42" s="22">
        <v>23.655913999999999</v>
      </c>
      <c r="G42" s="22">
        <v>4.301075</v>
      </c>
      <c r="H42" s="22">
        <v>12.365591</v>
      </c>
      <c r="I42" s="22">
        <v>19.892472999999999</v>
      </c>
      <c r="J42" s="22">
        <v>11.827957</v>
      </c>
      <c r="K42" s="22">
        <v>4.8387099999999998</v>
      </c>
      <c r="L42" s="22">
        <v>3.225806</v>
      </c>
      <c r="M42" s="22">
        <v>4.301075</v>
      </c>
      <c r="N42" s="22">
        <v>8.0645159999999994</v>
      </c>
      <c r="O42" s="22">
        <v>21.505375999999998</v>
      </c>
      <c r="P42" s="22">
        <v>25.268816999999999</v>
      </c>
      <c r="Q42" s="22">
        <v>2.1505380000000001</v>
      </c>
      <c r="R42" s="22">
        <v>10.215054</v>
      </c>
      <c r="S42" s="22">
        <v>2.6881719999999998</v>
      </c>
    </row>
    <row r="43" spans="1:19" x14ac:dyDescent="0.2">
      <c r="A43" s="20" t="s">
        <v>353</v>
      </c>
      <c r="B43" s="21">
        <v>721</v>
      </c>
      <c r="C43" s="22">
        <v>59.778086000000002</v>
      </c>
      <c r="D43" s="22">
        <v>49.237170999999996</v>
      </c>
      <c r="E43" s="22">
        <v>38.002774000000002</v>
      </c>
      <c r="F43" s="22">
        <v>29.126214000000001</v>
      </c>
      <c r="G43" s="22">
        <v>7.489598</v>
      </c>
      <c r="H43" s="22">
        <v>13.037447999999999</v>
      </c>
      <c r="I43" s="22">
        <v>22.607489999999999</v>
      </c>
      <c r="J43" s="22">
        <v>9.2926490000000008</v>
      </c>
      <c r="K43" s="22">
        <v>7.6282940000000004</v>
      </c>
      <c r="L43" s="22">
        <v>7.3509019999999996</v>
      </c>
      <c r="M43" s="22">
        <v>8.1830789999999993</v>
      </c>
      <c r="N43" s="22">
        <v>8.1830789999999993</v>
      </c>
      <c r="O43" s="22">
        <v>29.680999</v>
      </c>
      <c r="P43" s="22">
        <v>28.987517</v>
      </c>
      <c r="Q43" s="22">
        <v>1.5256590000000001</v>
      </c>
      <c r="R43" s="22">
        <v>9.0152570000000001</v>
      </c>
      <c r="S43" s="22">
        <v>3.0513180000000002</v>
      </c>
    </row>
    <row r="44" spans="1:19" x14ac:dyDescent="0.2">
      <c r="A44" s="9" t="s">
        <v>356</v>
      </c>
      <c r="B44" s="9"/>
      <c r="C44" s="9"/>
      <c r="D44" s="9"/>
      <c r="E44" s="9"/>
      <c r="F44" s="9"/>
      <c r="G44" s="9"/>
      <c r="H44" s="9"/>
      <c r="I44" s="9"/>
      <c r="J44" s="9"/>
      <c r="K44" s="9"/>
      <c r="L44" s="9"/>
      <c r="M44" s="9"/>
      <c r="N44" s="9"/>
      <c r="O44" s="9"/>
      <c r="P44" s="9"/>
      <c r="Q44" s="9"/>
      <c r="R44" s="9"/>
      <c r="S44" s="9"/>
    </row>
    <row r="45" spans="1:19" x14ac:dyDescent="0.2">
      <c r="A45" s="20" t="s">
        <v>357</v>
      </c>
      <c r="B45" s="21">
        <v>138</v>
      </c>
      <c r="C45" s="22">
        <v>55.072463999999997</v>
      </c>
      <c r="D45" s="22">
        <v>50.724637999999999</v>
      </c>
      <c r="E45" s="22">
        <v>44.202899000000002</v>
      </c>
      <c r="F45" s="22">
        <v>18.115942</v>
      </c>
      <c r="G45" s="22">
        <v>12.318841000000001</v>
      </c>
      <c r="H45" s="22">
        <v>24.637681000000001</v>
      </c>
      <c r="I45" s="22">
        <v>21.739129999999999</v>
      </c>
      <c r="J45" s="22">
        <v>8.6956520000000008</v>
      </c>
      <c r="K45" s="22">
        <v>11.594203</v>
      </c>
      <c r="L45" s="22">
        <v>8.6956520000000008</v>
      </c>
      <c r="M45" s="22">
        <v>10.144928</v>
      </c>
      <c r="N45" s="22">
        <v>7.9710140000000003</v>
      </c>
      <c r="O45" s="22">
        <v>21.014493000000002</v>
      </c>
      <c r="P45" s="22">
        <v>26.086957000000002</v>
      </c>
      <c r="Q45" s="22">
        <v>6.5217390000000002</v>
      </c>
      <c r="R45" s="22">
        <v>10.144928</v>
      </c>
      <c r="S45" s="22">
        <v>2.1739130000000002</v>
      </c>
    </row>
    <row r="46" spans="1:19" x14ac:dyDescent="0.2">
      <c r="A46" s="20" t="s">
        <v>328</v>
      </c>
      <c r="B46" s="21">
        <v>1747</v>
      </c>
      <c r="C46" s="22">
        <v>56.382370000000002</v>
      </c>
      <c r="D46" s="22">
        <v>50.486547999999999</v>
      </c>
      <c r="E46" s="22">
        <v>44.590727000000001</v>
      </c>
      <c r="F46" s="22">
        <v>28.277045999999999</v>
      </c>
      <c r="G46" s="22">
        <v>14.367487000000001</v>
      </c>
      <c r="H46" s="22">
        <v>12.821980999999999</v>
      </c>
      <c r="I46" s="22">
        <v>23.182599</v>
      </c>
      <c r="J46" s="22">
        <v>6.9833999999999996</v>
      </c>
      <c r="K46" s="22">
        <v>8.7578709999999997</v>
      </c>
      <c r="L46" s="22">
        <v>9.5020030000000002</v>
      </c>
      <c r="M46" s="22">
        <v>11.61992</v>
      </c>
      <c r="N46" s="22">
        <v>14.195764</v>
      </c>
      <c r="O46" s="22">
        <v>31.597023</v>
      </c>
      <c r="P46" s="22">
        <v>32.112192</v>
      </c>
      <c r="Q46" s="22">
        <v>2.3468800000000001</v>
      </c>
      <c r="R46" s="22">
        <v>8.1854610000000001</v>
      </c>
      <c r="S46" s="22">
        <v>1.0875790000000001</v>
      </c>
    </row>
    <row r="47" spans="1:19" x14ac:dyDescent="0.2">
      <c r="A47" s="20" t="s">
        <v>329</v>
      </c>
      <c r="B47" s="21">
        <v>191</v>
      </c>
      <c r="C47" s="22">
        <v>47.120418999999998</v>
      </c>
      <c r="D47" s="22">
        <v>37.696334999999998</v>
      </c>
      <c r="E47" s="22">
        <v>48.691099000000001</v>
      </c>
      <c r="F47" s="22">
        <v>23.036649000000001</v>
      </c>
      <c r="G47" s="22">
        <v>25.130890000000001</v>
      </c>
      <c r="H47" s="22">
        <v>26.17801</v>
      </c>
      <c r="I47" s="22">
        <v>12.041885000000001</v>
      </c>
      <c r="J47" s="22">
        <v>14.659686000000001</v>
      </c>
      <c r="K47" s="22">
        <v>13.089005</v>
      </c>
      <c r="L47" s="22">
        <v>10.471204</v>
      </c>
      <c r="M47" s="22">
        <v>14.136126000000001</v>
      </c>
      <c r="N47" s="22">
        <v>13.089005</v>
      </c>
      <c r="O47" s="22">
        <v>25.130890000000001</v>
      </c>
      <c r="P47" s="22">
        <v>21.465969000000001</v>
      </c>
      <c r="Q47" s="22">
        <v>2.617801</v>
      </c>
      <c r="R47" s="22">
        <v>12.565445</v>
      </c>
      <c r="S47" s="22">
        <v>1.0471200000000001</v>
      </c>
    </row>
    <row r="48" spans="1:19" x14ac:dyDescent="0.2">
      <c r="A48" s="20" t="s">
        <v>330</v>
      </c>
      <c r="B48" s="21">
        <v>544</v>
      </c>
      <c r="C48" s="22">
        <v>54.779412000000001</v>
      </c>
      <c r="D48" s="22">
        <v>43.014705999999997</v>
      </c>
      <c r="E48" s="22">
        <v>37.683824000000001</v>
      </c>
      <c r="F48" s="22">
        <v>25</v>
      </c>
      <c r="G48" s="22">
        <v>11.213234999999999</v>
      </c>
      <c r="H48" s="22">
        <v>15.257353</v>
      </c>
      <c r="I48" s="22">
        <v>23.897058999999999</v>
      </c>
      <c r="J48" s="22">
        <v>8.8235290000000006</v>
      </c>
      <c r="K48" s="22">
        <v>7.9044119999999998</v>
      </c>
      <c r="L48" s="22">
        <v>9.0073530000000002</v>
      </c>
      <c r="M48" s="22">
        <v>7.5367649999999999</v>
      </c>
      <c r="N48" s="22">
        <v>9.0073530000000002</v>
      </c>
      <c r="O48" s="22">
        <v>30.882352999999998</v>
      </c>
      <c r="P48" s="22">
        <v>30.330881999999999</v>
      </c>
      <c r="Q48" s="22">
        <v>2.3897059999999999</v>
      </c>
      <c r="R48" s="22">
        <v>10.661765000000001</v>
      </c>
      <c r="S48" s="22">
        <v>3.8602940000000001</v>
      </c>
    </row>
    <row r="49" spans="1:19" x14ac:dyDescent="0.2">
      <c r="A49" s="20" t="s">
        <v>358</v>
      </c>
      <c r="B49" s="21">
        <v>57</v>
      </c>
      <c r="C49" s="22">
        <v>54.385964999999999</v>
      </c>
      <c r="D49" s="22">
        <v>38.596491</v>
      </c>
      <c r="E49" s="22">
        <v>50.877192999999998</v>
      </c>
      <c r="F49" s="22">
        <v>28.070174999999999</v>
      </c>
      <c r="G49" s="22">
        <v>17.543859999999999</v>
      </c>
      <c r="H49" s="22">
        <v>22.807017999999999</v>
      </c>
      <c r="I49" s="22">
        <v>12.280702</v>
      </c>
      <c r="J49" s="22">
        <v>8.7719299999999993</v>
      </c>
      <c r="K49" s="22">
        <v>19.298245999999999</v>
      </c>
      <c r="L49" s="22">
        <v>14.035088</v>
      </c>
      <c r="M49" s="22">
        <v>10.526316</v>
      </c>
      <c r="N49" s="22">
        <v>8.7719299999999993</v>
      </c>
      <c r="O49" s="22">
        <v>26.315788999999999</v>
      </c>
      <c r="P49" s="22">
        <v>22.807017999999999</v>
      </c>
      <c r="Q49" s="22">
        <v>1.754386</v>
      </c>
      <c r="R49" s="22">
        <v>12.280702</v>
      </c>
      <c r="S49" s="22">
        <v>3.508772</v>
      </c>
    </row>
    <row r="50" spans="1:19" x14ac:dyDescent="0.2">
      <c r="A50" s="9" t="s">
        <v>359</v>
      </c>
      <c r="B50" s="10">
        <v>89</v>
      </c>
      <c r="C50" s="13">
        <v>49.438201999999997</v>
      </c>
      <c r="D50" s="13">
        <v>51.685392999999998</v>
      </c>
      <c r="E50" s="13">
        <v>44.943820000000002</v>
      </c>
      <c r="F50" s="13">
        <v>17.977528</v>
      </c>
      <c r="G50" s="13">
        <v>13.483146</v>
      </c>
      <c r="H50" s="13">
        <v>23.595506</v>
      </c>
      <c r="I50" s="13">
        <v>19.101123999999999</v>
      </c>
      <c r="J50" s="13">
        <v>7.8651689999999999</v>
      </c>
      <c r="K50" s="13">
        <v>13.483146</v>
      </c>
      <c r="L50" s="13">
        <v>8.9887639999999998</v>
      </c>
      <c r="M50" s="13">
        <v>8.9887639999999998</v>
      </c>
      <c r="N50" s="13">
        <v>7.8651689999999999</v>
      </c>
      <c r="O50" s="13">
        <v>17.977528</v>
      </c>
      <c r="P50" s="13">
        <v>17.977528</v>
      </c>
      <c r="Q50" s="13">
        <v>6.7415729999999998</v>
      </c>
      <c r="R50" s="13">
        <v>12.359551</v>
      </c>
      <c r="S50" s="13">
        <v>3.370787</v>
      </c>
    </row>
    <row r="51" spans="1:19" x14ac:dyDescent="0.2">
      <c r="A51" s="20" t="s">
        <v>331</v>
      </c>
      <c r="B51" s="21">
        <v>977</v>
      </c>
      <c r="C51" s="22">
        <v>53.735925999999999</v>
      </c>
      <c r="D51" s="22">
        <v>48.106448</v>
      </c>
      <c r="E51" s="22">
        <v>48.004094000000002</v>
      </c>
      <c r="F51" s="22">
        <v>27.635618999999998</v>
      </c>
      <c r="G51" s="22">
        <v>16.786079999999998</v>
      </c>
      <c r="H51" s="22">
        <v>11.566018</v>
      </c>
      <c r="I51" s="22">
        <v>21.596724999999999</v>
      </c>
      <c r="J51" s="22">
        <v>6.3459570000000003</v>
      </c>
      <c r="K51" s="22">
        <v>9.6212900000000001</v>
      </c>
      <c r="L51" s="22">
        <v>10.235415</v>
      </c>
      <c r="M51" s="22">
        <v>11.258956</v>
      </c>
      <c r="N51" s="22">
        <v>15.353122000000001</v>
      </c>
      <c r="O51" s="22">
        <v>28.659161000000001</v>
      </c>
      <c r="P51" s="22">
        <v>30.399180999999999</v>
      </c>
      <c r="Q51" s="22">
        <v>2.6612079999999998</v>
      </c>
      <c r="R51" s="22">
        <v>9.4165810000000008</v>
      </c>
      <c r="S51" s="22">
        <v>1.2282500000000001</v>
      </c>
    </row>
    <row r="52" spans="1:19" x14ac:dyDescent="0.2">
      <c r="A52" s="20" t="s">
        <v>332</v>
      </c>
      <c r="B52" s="21">
        <v>73</v>
      </c>
      <c r="C52" s="22">
        <v>45.205478999999997</v>
      </c>
      <c r="D52" s="22">
        <v>36.986300999999997</v>
      </c>
      <c r="E52" s="22">
        <v>39.726027000000002</v>
      </c>
      <c r="F52" s="22">
        <v>10.958904</v>
      </c>
      <c r="G52" s="22">
        <v>19.178082</v>
      </c>
      <c r="H52" s="22">
        <v>26.027397000000001</v>
      </c>
      <c r="I52" s="22">
        <v>8.2191779999999994</v>
      </c>
      <c r="J52" s="22">
        <v>9.5890409999999999</v>
      </c>
      <c r="K52" s="22">
        <v>13.69863</v>
      </c>
      <c r="L52" s="22">
        <v>5.4794520000000002</v>
      </c>
      <c r="M52" s="22">
        <v>12.328766999999999</v>
      </c>
      <c r="N52" s="22">
        <v>8.2191779999999994</v>
      </c>
      <c r="O52" s="22">
        <v>12.328766999999999</v>
      </c>
      <c r="P52" s="22">
        <v>13.69863</v>
      </c>
      <c r="Q52" s="22">
        <v>4.1095889999999997</v>
      </c>
      <c r="R52" s="22">
        <v>16.438355999999999</v>
      </c>
      <c r="S52" s="22">
        <v>2.7397260000000001</v>
      </c>
    </row>
    <row r="53" spans="1:19" x14ac:dyDescent="0.2">
      <c r="A53" s="20" t="s">
        <v>333</v>
      </c>
      <c r="B53" s="21">
        <v>108</v>
      </c>
      <c r="C53" s="22">
        <v>54.629629999999999</v>
      </c>
      <c r="D53" s="22">
        <v>45.370370000000001</v>
      </c>
      <c r="E53" s="22">
        <v>39.814815000000003</v>
      </c>
      <c r="F53" s="22">
        <v>25</v>
      </c>
      <c r="G53" s="22">
        <v>9.2592590000000001</v>
      </c>
      <c r="H53" s="22">
        <v>14.814814999999999</v>
      </c>
      <c r="I53" s="22">
        <v>23.148147999999999</v>
      </c>
      <c r="J53" s="22">
        <v>12.962963</v>
      </c>
      <c r="K53" s="22">
        <v>7.4074070000000001</v>
      </c>
      <c r="L53" s="22">
        <v>7.4074070000000001</v>
      </c>
      <c r="M53" s="22">
        <v>6.4814809999999996</v>
      </c>
      <c r="N53" s="22">
        <v>8.3333329999999997</v>
      </c>
      <c r="O53" s="22">
        <v>25.925926</v>
      </c>
      <c r="P53" s="22">
        <v>28.703703999999998</v>
      </c>
      <c r="Q53" s="22">
        <v>3.7037040000000001</v>
      </c>
      <c r="R53" s="22">
        <v>12.962963</v>
      </c>
      <c r="S53" s="22">
        <v>2.7777780000000001</v>
      </c>
    </row>
    <row r="54" spans="1:19" x14ac:dyDescent="0.2">
      <c r="A54" s="20" t="s">
        <v>358</v>
      </c>
      <c r="B54" s="21">
        <v>30</v>
      </c>
      <c r="C54" s="22">
        <v>46.666666999999997</v>
      </c>
      <c r="D54" s="22">
        <v>26.666667</v>
      </c>
      <c r="E54" s="22">
        <v>46.666666999999997</v>
      </c>
      <c r="F54" s="22">
        <v>10</v>
      </c>
      <c r="G54" s="22">
        <v>23.333333</v>
      </c>
      <c r="H54" s="22">
        <v>20</v>
      </c>
      <c r="I54" s="22">
        <v>10</v>
      </c>
      <c r="J54" s="22">
        <v>3.3333330000000001</v>
      </c>
      <c r="K54" s="22">
        <v>10</v>
      </c>
      <c r="L54" s="22">
        <v>16.666667</v>
      </c>
      <c r="M54" s="22">
        <v>3.3333330000000001</v>
      </c>
      <c r="N54" s="22">
        <v>10</v>
      </c>
      <c r="O54" s="22">
        <v>16.666667</v>
      </c>
      <c r="P54" s="22">
        <v>23.333333</v>
      </c>
      <c r="Q54" s="22">
        <v>0</v>
      </c>
      <c r="R54" s="22">
        <v>13.333333</v>
      </c>
      <c r="S54" s="22">
        <v>0</v>
      </c>
    </row>
    <row r="55" spans="1:19" x14ac:dyDescent="0.2">
      <c r="A55" s="9" t="s">
        <v>360</v>
      </c>
      <c r="B55" s="10">
        <v>49</v>
      </c>
      <c r="C55" s="13">
        <v>65.306122000000002</v>
      </c>
      <c r="D55" s="13">
        <v>48.979591999999997</v>
      </c>
      <c r="E55" s="13">
        <v>42.857143000000001</v>
      </c>
      <c r="F55" s="13">
        <v>18.367346999999999</v>
      </c>
      <c r="G55" s="13">
        <v>10.204082</v>
      </c>
      <c r="H55" s="13">
        <v>26.530612000000001</v>
      </c>
      <c r="I55" s="13">
        <v>26.530612000000001</v>
      </c>
      <c r="J55" s="13">
        <v>10.204082</v>
      </c>
      <c r="K55" s="13">
        <v>8.1632650000000009</v>
      </c>
      <c r="L55" s="13">
        <v>8.1632650000000009</v>
      </c>
      <c r="M55" s="13">
        <v>12.244897999999999</v>
      </c>
      <c r="N55" s="13">
        <v>8.1632650000000009</v>
      </c>
      <c r="O55" s="13">
        <v>26.530612000000001</v>
      </c>
      <c r="P55" s="13">
        <v>40.816327000000001</v>
      </c>
      <c r="Q55" s="13">
        <v>6.1224489999999996</v>
      </c>
      <c r="R55" s="13">
        <v>6.1224489999999996</v>
      </c>
      <c r="S55" s="13">
        <v>0</v>
      </c>
    </row>
    <row r="56" spans="1:19" x14ac:dyDescent="0.2">
      <c r="A56" s="20" t="s">
        <v>331</v>
      </c>
      <c r="B56" s="21">
        <v>770</v>
      </c>
      <c r="C56" s="22">
        <v>59.740259999999999</v>
      </c>
      <c r="D56" s="22">
        <v>53.506494000000004</v>
      </c>
      <c r="E56" s="22">
        <v>40.259740000000001</v>
      </c>
      <c r="F56" s="22">
        <v>29.090909</v>
      </c>
      <c r="G56" s="22">
        <v>11.298700999999999</v>
      </c>
      <c r="H56" s="22">
        <v>14.415584000000001</v>
      </c>
      <c r="I56" s="22">
        <v>25.194804999999999</v>
      </c>
      <c r="J56" s="22">
        <v>7.7922079999999996</v>
      </c>
      <c r="K56" s="22">
        <v>7.6623380000000001</v>
      </c>
      <c r="L56" s="22">
        <v>8.5714290000000002</v>
      </c>
      <c r="M56" s="22">
        <v>12.077921999999999</v>
      </c>
      <c r="N56" s="22">
        <v>12.727273</v>
      </c>
      <c r="O56" s="22">
        <v>35.324674999999999</v>
      </c>
      <c r="P56" s="22">
        <v>34.285713999999999</v>
      </c>
      <c r="Q56" s="22">
        <v>1.9480519999999999</v>
      </c>
      <c r="R56" s="22">
        <v>6.6233769999999996</v>
      </c>
      <c r="S56" s="22">
        <v>0.90909099999999998</v>
      </c>
    </row>
    <row r="57" spans="1:19" x14ac:dyDescent="0.2">
      <c r="A57" s="20" t="s">
        <v>332</v>
      </c>
      <c r="B57" s="21">
        <v>118</v>
      </c>
      <c r="C57" s="22">
        <v>48.305084999999998</v>
      </c>
      <c r="D57" s="22">
        <v>38.135593</v>
      </c>
      <c r="E57" s="22">
        <v>54.237287999999999</v>
      </c>
      <c r="F57" s="22">
        <v>30.508475000000001</v>
      </c>
      <c r="G57" s="22">
        <v>28.813559000000001</v>
      </c>
      <c r="H57" s="22">
        <v>26.271186</v>
      </c>
      <c r="I57" s="22">
        <v>14.406779999999999</v>
      </c>
      <c r="J57" s="22">
        <v>17.796610000000001</v>
      </c>
      <c r="K57" s="22">
        <v>12.711864</v>
      </c>
      <c r="L57" s="22">
        <v>13.559322</v>
      </c>
      <c r="M57" s="22">
        <v>15.254237</v>
      </c>
      <c r="N57" s="22">
        <v>16.101694999999999</v>
      </c>
      <c r="O57" s="22">
        <v>33.050846999999997</v>
      </c>
      <c r="P57" s="22">
        <v>26.271186</v>
      </c>
      <c r="Q57" s="22">
        <v>1.6949149999999999</v>
      </c>
      <c r="R57" s="22">
        <v>10.169492</v>
      </c>
      <c r="S57" s="22">
        <v>0</v>
      </c>
    </row>
    <row r="58" spans="1:19" x14ac:dyDescent="0.2">
      <c r="A58" s="20" t="s">
        <v>333</v>
      </c>
      <c r="B58" s="21">
        <v>436</v>
      </c>
      <c r="C58" s="22">
        <v>54.816513999999998</v>
      </c>
      <c r="D58" s="22">
        <v>42.431193</v>
      </c>
      <c r="E58" s="22">
        <v>37.155963</v>
      </c>
      <c r="F58" s="22">
        <v>25</v>
      </c>
      <c r="G58" s="22">
        <v>11.697248</v>
      </c>
      <c r="H58" s="22">
        <v>15.366972000000001</v>
      </c>
      <c r="I58" s="22">
        <v>24.082568999999999</v>
      </c>
      <c r="J58" s="22">
        <v>7.798165</v>
      </c>
      <c r="K58" s="22">
        <v>8.0275230000000004</v>
      </c>
      <c r="L58" s="22">
        <v>9.40367</v>
      </c>
      <c r="M58" s="22">
        <v>7.798165</v>
      </c>
      <c r="N58" s="22">
        <v>9.1743120000000005</v>
      </c>
      <c r="O58" s="22">
        <v>32.110092000000002</v>
      </c>
      <c r="P58" s="22">
        <v>30.733944999999999</v>
      </c>
      <c r="Q58" s="22">
        <v>2.0642200000000002</v>
      </c>
      <c r="R58" s="22">
        <v>10.091742999999999</v>
      </c>
      <c r="S58" s="22">
        <v>4.1284400000000003</v>
      </c>
    </row>
    <row r="59" spans="1:19" x14ac:dyDescent="0.2">
      <c r="A59" s="20" t="s">
        <v>358</v>
      </c>
      <c r="B59" s="21">
        <v>27</v>
      </c>
      <c r="C59" s="22">
        <v>62.962963000000002</v>
      </c>
      <c r="D59" s="22">
        <v>51.851852000000001</v>
      </c>
      <c r="E59" s="22">
        <v>55.555556000000003</v>
      </c>
      <c r="F59" s="22">
        <v>48.148147999999999</v>
      </c>
      <c r="G59" s="22">
        <v>11.111110999999999</v>
      </c>
      <c r="H59" s="22">
        <v>25.925926</v>
      </c>
      <c r="I59" s="22">
        <v>14.814814999999999</v>
      </c>
      <c r="J59" s="22">
        <v>14.814814999999999</v>
      </c>
      <c r="K59" s="22">
        <v>29.629629999999999</v>
      </c>
      <c r="L59" s="22">
        <v>11.111110999999999</v>
      </c>
      <c r="M59" s="22">
        <v>18.518519000000001</v>
      </c>
      <c r="N59" s="22">
        <v>7.4074070000000001</v>
      </c>
      <c r="O59" s="22">
        <v>37.037036999999998</v>
      </c>
      <c r="P59" s="22">
        <v>22.222221999999999</v>
      </c>
      <c r="Q59" s="22">
        <v>3.7037040000000001</v>
      </c>
      <c r="R59" s="22">
        <v>11.111110999999999</v>
      </c>
      <c r="S59" s="22">
        <v>7.4074070000000001</v>
      </c>
    </row>
    <row r="60" spans="1:19" x14ac:dyDescent="0.2">
      <c r="A60" s="9" t="s">
        <v>361</v>
      </c>
      <c r="B60" s="9"/>
      <c r="C60" s="9"/>
      <c r="D60" s="9"/>
      <c r="E60" s="9"/>
      <c r="F60" s="9"/>
      <c r="G60" s="9"/>
      <c r="H60" s="9"/>
      <c r="I60" s="9"/>
      <c r="J60" s="9"/>
      <c r="K60" s="9"/>
      <c r="L60" s="9"/>
      <c r="M60" s="9"/>
      <c r="N60" s="9"/>
      <c r="O60" s="9"/>
      <c r="P60" s="9"/>
      <c r="Q60" s="9"/>
      <c r="R60" s="9"/>
      <c r="S60" s="9"/>
    </row>
    <row r="61" spans="1:19" x14ac:dyDescent="0.2">
      <c r="A61" s="20" t="s">
        <v>362</v>
      </c>
      <c r="B61" s="21">
        <v>360</v>
      </c>
      <c r="C61" s="22">
        <v>54.166666999999997</v>
      </c>
      <c r="D61" s="22">
        <v>50.277777999999998</v>
      </c>
      <c r="E61" s="22">
        <v>44.166666999999997</v>
      </c>
      <c r="F61" s="22">
        <v>25.833333</v>
      </c>
      <c r="G61" s="22">
        <v>14.444444000000001</v>
      </c>
      <c r="H61" s="22">
        <v>11.944444000000001</v>
      </c>
      <c r="I61" s="22">
        <v>23.055555999999999</v>
      </c>
      <c r="J61" s="22">
        <v>10.833333</v>
      </c>
      <c r="K61" s="22">
        <v>10.833333</v>
      </c>
      <c r="L61" s="22">
        <v>8.6111109999999993</v>
      </c>
      <c r="M61" s="22">
        <v>8.6111109999999993</v>
      </c>
      <c r="N61" s="22">
        <v>11.666667</v>
      </c>
      <c r="O61" s="22">
        <v>26.944444000000001</v>
      </c>
      <c r="P61" s="22">
        <v>29.444444000000001</v>
      </c>
      <c r="Q61" s="22">
        <v>2.5</v>
      </c>
      <c r="R61" s="22">
        <v>12.5</v>
      </c>
      <c r="S61" s="22">
        <v>2.7777780000000001</v>
      </c>
    </row>
    <row r="62" spans="1:19" x14ac:dyDescent="0.2">
      <c r="A62" s="20" t="s">
        <v>363</v>
      </c>
      <c r="B62" s="21">
        <v>1326</v>
      </c>
      <c r="C62" s="22">
        <v>56.033183000000001</v>
      </c>
      <c r="D62" s="22">
        <v>47.134238000000003</v>
      </c>
      <c r="E62" s="22">
        <v>41.704374000000001</v>
      </c>
      <c r="F62" s="22">
        <v>26.772247</v>
      </c>
      <c r="G62" s="22">
        <v>13.87632</v>
      </c>
      <c r="H62" s="22">
        <v>15.46003</v>
      </c>
      <c r="I62" s="22">
        <v>21.116139</v>
      </c>
      <c r="J62" s="22">
        <v>6.7873299999999999</v>
      </c>
      <c r="K62" s="22">
        <v>8.2202110000000008</v>
      </c>
      <c r="L62" s="22">
        <v>10.256410000000001</v>
      </c>
      <c r="M62" s="22">
        <v>11.538462000000001</v>
      </c>
      <c r="N62" s="22">
        <v>13.046756999999999</v>
      </c>
      <c r="O62" s="22">
        <v>30.090498</v>
      </c>
      <c r="P62" s="22">
        <v>30.316742000000001</v>
      </c>
      <c r="Q62" s="22">
        <v>2.4886879999999998</v>
      </c>
      <c r="R62" s="22">
        <v>8.7481150000000003</v>
      </c>
      <c r="S62" s="22">
        <v>1.5082960000000001</v>
      </c>
    </row>
    <row r="63" spans="1:19" x14ac:dyDescent="0.2">
      <c r="A63" s="20" t="s">
        <v>364</v>
      </c>
      <c r="B63" s="21">
        <v>649</v>
      </c>
      <c r="C63" s="22">
        <v>55.778120000000001</v>
      </c>
      <c r="D63" s="22">
        <v>49.768875000000001</v>
      </c>
      <c r="E63" s="22">
        <v>46.224961</v>
      </c>
      <c r="F63" s="22">
        <v>28.505393000000002</v>
      </c>
      <c r="G63" s="22">
        <v>16.640986000000002</v>
      </c>
      <c r="H63" s="22">
        <v>11.248074000000001</v>
      </c>
      <c r="I63" s="22">
        <v>25.731895000000002</v>
      </c>
      <c r="J63" s="22">
        <v>8.9368259999999999</v>
      </c>
      <c r="K63" s="22">
        <v>8.9368259999999999</v>
      </c>
      <c r="L63" s="22">
        <v>8.4745760000000008</v>
      </c>
      <c r="M63" s="22">
        <v>10.323575</v>
      </c>
      <c r="N63" s="22">
        <v>15.254237</v>
      </c>
      <c r="O63" s="22">
        <v>39.291217000000003</v>
      </c>
      <c r="P63" s="22">
        <v>34.360554999999998</v>
      </c>
      <c r="Q63" s="22">
        <v>2.003082</v>
      </c>
      <c r="R63" s="22">
        <v>7.0878269999999999</v>
      </c>
      <c r="S63" s="22">
        <v>0.92449899999999996</v>
      </c>
    </row>
    <row r="64" spans="1:19" x14ac:dyDescent="0.2">
      <c r="A64" s="20" t="s">
        <v>365</v>
      </c>
      <c r="B64" s="21">
        <v>277</v>
      </c>
      <c r="C64" s="22">
        <v>51.98556</v>
      </c>
      <c r="D64" s="22">
        <v>44.404331999999997</v>
      </c>
      <c r="E64" s="22">
        <v>44.043320999999999</v>
      </c>
      <c r="F64" s="22">
        <v>22.743682</v>
      </c>
      <c r="G64" s="22">
        <v>11.913357</v>
      </c>
      <c r="H64" s="22">
        <v>25.270758000000001</v>
      </c>
      <c r="I64" s="22">
        <v>20.577617</v>
      </c>
      <c r="J64" s="22">
        <v>7.9422379999999997</v>
      </c>
      <c r="K64" s="22">
        <v>11.913357</v>
      </c>
      <c r="L64" s="22">
        <v>8.3032489999999992</v>
      </c>
      <c r="M64" s="22">
        <v>11.552346999999999</v>
      </c>
      <c r="N64" s="22">
        <v>6.1371840000000004</v>
      </c>
      <c r="O64" s="22">
        <v>16.245487000000001</v>
      </c>
      <c r="P64" s="22">
        <v>25.270758000000001</v>
      </c>
      <c r="Q64" s="22">
        <v>4.3321300000000003</v>
      </c>
      <c r="R64" s="22">
        <v>11.913357</v>
      </c>
      <c r="S64" s="22">
        <v>2.5270760000000001</v>
      </c>
    </row>
    <row r="65" spans="1:19" x14ac:dyDescent="0.2">
      <c r="A65" s="20" t="s">
        <v>366</v>
      </c>
      <c r="B65" s="21">
        <v>65</v>
      </c>
      <c r="C65" s="22">
        <v>55.384614999999997</v>
      </c>
      <c r="D65" s="22">
        <v>43.076923000000001</v>
      </c>
      <c r="E65" s="22">
        <v>50.769230999999998</v>
      </c>
      <c r="F65" s="22">
        <v>29.230768999999999</v>
      </c>
      <c r="G65" s="22">
        <v>15.384615</v>
      </c>
      <c r="H65" s="22">
        <v>20</v>
      </c>
      <c r="I65" s="22">
        <v>12.307691999999999</v>
      </c>
      <c r="J65" s="22">
        <v>9.2307690000000004</v>
      </c>
      <c r="K65" s="22">
        <v>13.846154</v>
      </c>
      <c r="L65" s="22">
        <v>15.384615</v>
      </c>
      <c r="M65" s="22">
        <v>12.307691999999999</v>
      </c>
      <c r="N65" s="22">
        <v>10.769231</v>
      </c>
      <c r="O65" s="22">
        <v>24.615385</v>
      </c>
      <c r="P65" s="22">
        <v>23.076923000000001</v>
      </c>
      <c r="Q65" s="22">
        <v>3.0769229999999999</v>
      </c>
      <c r="R65" s="22">
        <v>9.2307690000000004</v>
      </c>
      <c r="S65" s="22">
        <v>6.1538459999999997</v>
      </c>
    </row>
    <row r="66" spans="1:19" x14ac:dyDescent="0.2">
      <c r="A66" s="9" t="s">
        <v>367</v>
      </c>
      <c r="B66" s="9"/>
      <c r="C66" s="9"/>
      <c r="D66" s="9"/>
      <c r="E66" s="9"/>
      <c r="F66" s="9"/>
      <c r="G66" s="9"/>
      <c r="H66" s="9"/>
      <c r="I66" s="9"/>
      <c r="J66" s="9"/>
      <c r="K66" s="9"/>
      <c r="L66" s="9"/>
      <c r="M66" s="9"/>
      <c r="N66" s="9"/>
      <c r="O66" s="9"/>
      <c r="P66" s="9"/>
      <c r="Q66" s="9"/>
      <c r="R66" s="9"/>
      <c r="S66" s="9"/>
    </row>
    <row r="67" spans="1:19" x14ac:dyDescent="0.2">
      <c r="A67" s="20" t="s">
        <v>368</v>
      </c>
      <c r="B67" s="21">
        <v>537</v>
      </c>
      <c r="C67" s="22">
        <v>54.003723999999998</v>
      </c>
      <c r="D67" s="22">
        <v>40.037244000000001</v>
      </c>
      <c r="E67" s="22">
        <v>39.106144999999998</v>
      </c>
      <c r="F67" s="22">
        <v>22.718807999999999</v>
      </c>
      <c r="G67" s="22">
        <v>14.33892</v>
      </c>
      <c r="H67" s="22">
        <v>23.091248</v>
      </c>
      <c r="I67" s="22">
        <v>18.063314999999999</v>
      </c>
      <c r="J67" s="22">
        <v>8.0074489999999994</v>
      </c>
      <c r="K67" s="22">
        <v>9.8696459999999995</v>
      </c>
      <c r="L67" s="22">
        <v>10.428305</v>
      </c>
      <c r="M67" s="22">
        <v>10.055866</v>
      </c>
      <c r="N67" s="22">
        <v>9.4972069999999995</v>
      </c>
      <c r="O67" s="22">
        <v>23.836127000000001</v>
      </c>
      <c r="P67" s="22">
        <v>24.953444999999999</v>
      </c>
      <c r="Q67" s="22">
        <v>2.7932959999999998</v>
      </c>
      <c r="R67" s="22">
        <v>12.104283000000001</v>
      </c>
      <c r="S67" s="22">
        <v>3.1657359999999999</v>
      </c>
    </row>
    <row r="68" spans="1:19" x14ac:dyDescent="0.2">
      <c r="A68" s="20" t="s">
        <v>180</v>
      </c>
      <c r="B68" s="21">
        <v>1667</v>
      </c>
      <c r="C68" s="22">
        <v>56.388722000000001</v>
      </c>
      <c r="D68" s="22">
        <v>50.389921999999999</v>
      </c>
      <c r="E68" s="22">
        <v>44.271146000000002</v>
      </c>
      <c r="F68" s="22">
        <v>27.774445</v>
      </c>
      <c r="G68" s="22">
        <v>14.037193</v>
      </c>
      <c r="H68" s="22">
        <v>12.537493</v>
      </c>
      <c r="I68" s="22">
        <v>23.335332999999999</v>
      </c>
      <c r="J68" s="22">
        <v>7.0785840000000002</v>
      </c>
      <c r="K68" s="22">
        <v>8.6382720000000006</v>
      </c>
      <c r="L68" s="22">
        <v>9.4181159999999995</v>
      </c>
      <c r="M68" s="22">
        <v>11.577684</v>
      </c>
      <c r="N68" s="22">
        <v>14.277145000000001</v>
      </c>
      <c r="O68" s="22">
        <v>31.493701000000001</v>
      </c>
      <c r="P68" s="22">
        <v>32.393521</v>
      </c>
      <c r="Q68" s="22">
        <v>2.459508</v>
      </c>
      <c r="R68" s="22">
        <v>8.038392</v>
      </c>
      <c r="S68" s="22">
        <v>1.139772</v>
      </c>
    </row>
    <row r="69" spans="1:19" x14ac:dyDescent="0.2">
      <c r="A69" s="20" t="s">
        <v>369</v>
      </c>
      <c r="B69" s="21">
        <v>99</v>
      </c>
      <c r="C69" s="22">
        <v>60.606060999999997</v>
      </c>
      <c r="D69" s="22">
        <v>47.474747000000001</v>
      </c>
      <c r="E69" s="22">
        <v>44.444443999999997</v>
      </c>
      <c r="F69" s="22">
        <v>27.272727</v>
      </c>
      <c r="G69" s="22">
        <v>17.171717000000001</v>
      </c>
      <c r="H69" s="22">
        <v>13.131313</v>
      </c>
      <c r="I69" s="22">
        <v>23.232323000000001</v>
      </c>
      <c r="J69" s="22">
        <v>7.0707069999999996</v>
      </c>
      <c r="K69" s="22">
        <v>14.141413999999999</v>
      </c>
      <c r="L69" s="22">
        <v>11.111110999999999</v>
      </c>
      <c r="M69" s="22">
        <v>16.161615999999999</v>
      </c>
      <c r="N69" s="22">
        <v>16.161615999999999</v>
      </c>
      <c r="O69" s="22">
        <v>34.343434000000002</v>
      </c>
      <c r="P69" s="22">
        <v>38.383837999999997</v>
      </c>
      <c r="Q69" s="22">
        <v>2.0202019999999998</v>
      </c>
      <c r="R69" s="22">
        <v>11.111110999999999</v>
      </c>
      <c r="S69" s="22">
        <v>1.0101009999999999</v>
      </c>
    </row>
    <row r="70" spans="1:19" x14ac:dyDescent="0.2">
      <c r="A70" s="20" t="s">
        <v>370</v>
      </c>
      <c r="B70" s="21">
        <v>819</v>
      </c>
      <c r="C70" s="22">
        <v>55.799756000000002</v>
      </c>
      <c r="D70" s="22">
        <v>51.404150999999999</v>
      </c>
      <c r="E70" s="22">
        <v>46.153846000000001</v>
      </c>
      <c r="F70" s="22">
        <v>26.984127000000001</v>
      </c>
      <c r="G70" s="22">
        <v>16.849817000000002</v>
      </c>
      <c r="H70" s="22">
        <v>10.622711000000001</v>
      </c>
      <c r="I70" s="22">
        <v>24.664224999999998</v>
      </c>
      <c r="J70" s="22">
        <v>9.5238099999999992</v>
      </c>
      <c r="K70" s="22">
        <v>9.6459100000000007</v>
      </c>
      <c r="L70" s="22">
        <v>8.7912090000000003</v>
      </c>
      <c r="M70" s="22">
        <v>10.01221</v>
      </c>
      <c r="N70" s="22">
        <v>14.407814</v>
      </c>
      <c r="O70" s="22">
        <v>36.141635999999998</v>
      </c>
      <c r="P70" s="22">
        <v>33.089132999999997</v>
      </c>
      <c r="Q70" s="22">
        <v>2.3199019999999999</v>
      </c>
      <c r="R70" s="22">
        <v>8.6691090000000006</v>
      </c>
      <c r="S70" s="22">
        <v>1.7094020000000001</v>
      </c>
    </row>
    <row r="71" spans="1:19" x14ac:dyDescent="0.2">
      <c r="A71" s="20" t="s">
        <v>371</v>
      </c>
      <c r="B71" s="21">
        <v>87</v>
      </c>
      <c r="C71" s="22">
        <v>42.528736000000002</v>
      </c>
      <c r="D71" s="22">
        <v>42.528736000000002</v>
      </c>
      <c r="E71" s="22">
        <v>45.977010999999997</v>
      </c>
      <c r="F71" s="22">
        <v>21.839079999999999</v>
      </c>
      <c r="G71" s="22">
        <v>16.091954000000001</v>
      </c>
      <c r="H71" s="22">
        <v>17.241378999999998</v>
      </c>
      <c r="I71" s="22">
        <v>19.540230000000001</v>
      </c>
      <c r="J71" s="22">
        <v>5.7471259999999997</v>
      </c>
      <c r="K71" s="22">
        <v>8.0459770000000006</v>
      </c>
      <c r="L71" s="22">
        <v>6.8965519999999998</v>
      </c>
      <c r="M71" s="22">
        <v>13.793103</v>
      </c>
      <c r="N71" s="22">
        <v>10.344828</v>
      </c>
      <c r="O71" s="22">
        <v>26.436782000000001</v>
      </c>
      <c r="P71" s="22">
        <v>26.436782000000001</v>
      </c>
      <c r="Q71" s="22">
        <v>4.5977009999999998</v>
      </c>
      <c r="R71" s="22">
        <v>13.793103</v>
      </c>
      <c r="S71" s="22">
        <v>2.298851</v>
      </c>
    </row>
    <row r="72" spans="1:19" x14ac:dyDescent="0.2">
      <c r="A72" s="20" t="s">
        <v>366</v>
      </c>
      <c r="B72" s="21">
        <v>55</v>
      </c>
      <c r="C72" s="22">
        <v>56.363636</v>
      </c>
      <c r="D72" s="22">
        <v>45.454545000000003</v>
      </c>
      <c r="E72" s="22">
        <v>56.363636</v>
      </c>
      <c r="F72" s="22">
        <v>30.909091</v>
      </c>
      <c r="G72" s="22">
        <v>16.363636</v>
      </c>
      <c r="H72" s="22">
        <v>23.636364</v>
      </c>
      <c r="I72" s="22">
        <v>14.545455</v>
      </c>
      <c r="J72" s="22">
        <v>7.2727269999999997</v>
      </c>
      <c r="K72" s="22">
        <v>18.181818</v>
      </c>
      <c r="L72" s="22">
        <v>14.545455</v>
      </c>
      <c r="M72" s="22">
        <v>10.909091</v>
      </c>
      <c r="N72" s="22">
        <v>9.0909089999999999</v>
      </c>
      <c r="O72" s="22">
        <v>27.272727</v>
      </c>
      <c r="P72" s="22">
        <v>27.272727</v>
      </c>
      <c r="Q72" s="22">
        <v>1.818182</v>
      </c>
      <c r="R72" s="22">
        <v>12.727273</v>
      </c>
      <c r="S72" s="22">
        <v>1.818182</v>
      </c>
    </row>
    <row r="73" spans="1:19" x14ac:dyDescent="0.2">
      <c r="A73" s="9" t="s">
        <v>372</v>
      </c>
      <c r="B73" s="9"/>
      <c r="C73" s="9"/>
      <c r="D73" s="9"/>
      <c r="E73" s="9"/>
      <c r="F73" s="9"/>
      <c r="G73" s="9"/>
      <c r="H73" s="9"/>
      <c r="I73" s="9"/>
      <c r="J73" s="9"/>
      <c r="K73" s="9"/>
      <c r="L73" s="9"/>
      <c r="M73" s="9"/>
      <c r="N73" s="9"/>
      <c r="O73" s="9"/>
      <c r="P73" s="9"/>
      <c r="Q73" s="9"/>
      <c r="R73" s="9"/>
      <c r="S73" s="9"/>
    </row>
    <row r="74" spans="1:19" x14ac:dyDescent="0.2">
      <c r="A74" s="20" t="s">
        <v>373</v>
      </c>
      <c r="B74" s="21">
        <v>537</v>
      </c>
      <c r="C74" s="22">
        <v>54.003723999999998</v>
      </c>
      <c r="D74" s="22">
        <v>40.037244000000001</v>
      </c>
      <c r="E74" s="22">
        <v>39.106144999999998</v>
      </c>
      <c r="F74" s="22">
        <v>22.718807999999999</v>
      </c>
      <c r="G74" s="22">
        <v>14.33892</v>
      </c>
      <c r="H74" s="22">
        <v>23.091248</v>
      </c>
      <c r="I74" s="22">
        <v>18.063314999999999</v>
      </c>
      <c r="J74" s="22">
        <v>8.0074489999999994</v>
      </c>
      <c r="K74" s="22">
        <v>9.8696459999999995</v>
      </c>
      <c r="L74" s="22">
        <v>10.428305</v>
      </c>
      <c r="M74" s="22">
        <v>10.055866</v>
      </c>
      <c r="N74" s="22">
        <v>9.4972069999999995</v>
      </c>
      <c r="O74" s="22">
        <v>23.836127000000001</v>
      </c>
      <c r="P74" s="22">
        <v>24.953444999999999</v>
      </c>
      <c r="Q74" s="22">
        <v>2.7932959999999998</v>
      </c>
      <c r="R74" s="22">
        <v>12.104283000000001</v>
      </c>
      <c r="S74" s="22">
        <v>3.1657359999999999</v>
      </c>
    </row>
    <row r="75" spans="1:19" x14ac:dyDescent="0.2">
      <c r="A75" s="20" t="s">
        <v>374</v>
      </c>
      <c r="B75" s="21">
        <v>1329</v>
      </c>
      <c r="C75" s="22">
        <v>55.079006999999997</v>
      </c>
      <c r="D75" s="22">
        <v>49.586154999999998</v>
      </c>
      <c r="E75" s="22">
        <v>44.018059000000001</v>
      </c>
      <c r="F75" s="22">
        <v>28.291948999999999</v>
      </c>
      <c r="G75" s="22">
        <v>13.092551</v>
      </c>
      <c r="H75" s="22">
        <v>14.070729999999999</v>
      </c>
      <c r="I75" s="22">
        <v>23.852520999999999</v>
      </c>
      <c r="J75" s="22">
        <v>7.9759219999999997</v>
      </c>
      <c r="K75" s="22">
        <v>8.6531230000000008</v>
      </c>
      <c r="L75" s="22">
        <v>9.10459</v>
      </c>
      <c r="M75" s="22">
        <v>11.136193</v>
      </c>
      <c r="N75" s="22">
        <v>13.167795</v>
      </c>
      <c r="O75" s="22">
        <v>29.646350999999999</v>
      </c>
      <c r="P75" s="22">
        <v>32.054175999999998</v>
      </c>
      <c r="Q75" s="22">
        <v>2.4830700000000001</v>
      </c>
      <c r="R75" s="22">
        <v>7.5996990000000002</v>
      </c>
      <c r="S75" s="22">
        <v>1.429646</v>
      </c>
    </row>
    <row r="76" spans="1:19" x14ac:dyDescent="0.2">
      <c r="A76" s="20" t="s">
        <v>375</v>
      </c>
      <c r="B76" s="21">
        <v>406</v>
      </c>
      <c r="C76" s="22">
        <v>57.142856999999999</v>
      </c>
      <c r="D76" s="22">
        <v>49.753695</v>
      </c>
      <c r="E76" s="22">
        <v>45.812807999999997</v>
      </c>
      <c r="F76" s="22">
        <v>27.339901000000001</v>
      </c>
      <c r="G76" s="22">
        <v>13.300492999999999</v>
      </c>
      <c r="H76" s="22">
        <v>11.576355</v>
      </c>
      <c r="I76" s="22">
        <v>22.660098999999999</v>
      </c>
      <c r="J76" s="22">
        <v>7.8817729999999999</v>
      </c>
      <c r="K76" s="22">
        <v>10.098522000000001</v>
      </c>
      <c r="L76" s="22">
        <v>8.8669949999999993</v>
      </c>
      <c r="M76" s="22">
        <v>11.822660000000001</v>
      </c>
      <c r="N76" s="22">
        <v>12.561576000000001</v>
      </c>
      <c r="O76" s="22">
        <v>34.975369000000001</v>
      </c>
      <c r="P76" s="22">
        <v>33.497537000000001</v>
      </c>
      <c r="Q76" s="22">
        <v>3.2019700000000002</v>
      </c>
      <c r="R76" s="22">
        <v>8.3743839999999992</v>
      </c>
      <c r="S76" s="22">
        <v>1.231527</v>
      </c>
    </row>
    <row r="77" spans="1:19" x14ac:dyDescent="0.2">
      <c r="A77" s="20" t="s">
        <v>376</v>
      </c>
      <c r="B77" s="21">
        <v>152</v>
      </c>
      <c r="C77" s="22">
        <v>56.578946999999999</v>
      </c>
      <c r="D77" s="22">
        <v>51.973683999999999</v>
      </c>
      <c r="E77" s="22">
        <v>45.394736999999999</v>
      </c>
      <c r="F77" s="22">
        <v>25</v>
      </c>
      <c r="G77" s="22">
        <v>23.026316000000001</v>
      </c>
      <c r="H77" s="22">
        <v>8.5526319999999991</v>
      </c>
      <c r="I77" s="22">
        <v>19.736841999999999</v>
      </c>
      <c r="J77" s="22">
        <v>7.8947370000000001</v>
      </c>
      <c r="K77" s="22">
        <v>9.2105259999999998</v>
      </c>
      <c r="L77" s="22">
        <v>7.2368420000000002</v>
      </c>
      <c r="M77" s="22">
        <v>11.842105</v>
      </c>
      <c r="N77" s="22">
        <v>9.8684209999999997</v>
      </c>
      <c r="O77" s="22">
        <v>36.842104999999997</v>
      </c>
      <c r="P77" s="22">
        <v>28.947368000000001</v>
      </c>
      <c r="Q77" s="22">
        <v>1.973684</v>
      </c>
      <c r="R77" s="22">
        <v>12.5</v>
      </c>
      <c r="S77" s="22">
        <v>0.65789500000000001</v>
      </c>
    </row>
    <row r="78" spans="1:19" x14ac:dyDescent="0.2">
      <c r="A78" s="20" t="s">
        <v>377</v>
      </c>
      <c r="B78" s="21">
        <v>88</v>
      </c>
      <c r="C78" s="22">
        <v>55.681818</v>
      </c>
      <c r="D78" s="22">
        <v>51.136364</v>
      </c>
      <c r="E78" s="22">
        <v>42.045454999999997</v>
      </c>
      <c r="F78" s="22">
        <v>21.590909</v>
      </c>
      <c r="G78" s="22">
        <v>11.363636</v>
      </c>
      <c r="H78" s="22">
        <v>11.363636</v>
      </c>
      <c r="I78" s="22">
        <v>21.590909</v>
      </c>
      <c r="J78" s="22">
        <v>10.227273</v>
      </c>
      <c r="K78" s="22">
        <v>10.227273</v>
      </c>
      <c r="L78" s="22">
        <v>11.363636</v>
      </c>
      <c r="M78" s="22">
        <v>9.0909089999999999</v>
      </c>
      <c r="N78" s="22">
        <v>19.318182</v>
      </c>
      <c r="O78" s="22">
        <v>35.227272999999997</v>
      </c>
      <c r="P78" s="22">
        <v>28.409091</v>
      </c>
      <c r="Q78" s="22">
        <v>2.2727270000000002</v>
      </c>
      <c r="R78" s="22">
        <v>10.227273</v>
      </c>
      <c r="S78" s="22">
        <v>1.1363639999999999</v>
      </c>
    </row>
    <row r="79" spans="1:19" x14ac:dyDescent="0.2">
      <c r="A79" s="20" t="s">
        <v>378</v>
      </c>
      <c r="B79" s="21">
        <v>84</v>
      </c>
      <c r="C79" s="22">
        <v>57.142856999999999</v>
      </c>
      <c r="D79" s="22">
        <v>57.142856999999999</v>
      </c>
      <c r="E79" s="22">
        <v>47.619047999999999</v>
      </c>
      <c r="F79" s="22">
        <v>27.380952000000001</v>
      </c>
      <c r="G79" s="22">
        <v>22.619047999999999</v>
      </c>
      <c r="H79" s="22">
        <v>5.9523809999999999</v>
      </c>
      <c r="I79" s="22">
        <v>30.952380999999999</v>
      </c>
      <c r="J79" s="22">
        <v>5.9523809999999999</v>
      </c>
      <c r="K79" s="22">
        <v>3.5714290000000002</v>
      </c>
      <c r="L79" s="22">
        <v>11.904762</v>
      </c>
      <c r="M79" s="22">
        <v>8.3333329999999997</v>
      </c>
      <c r="N79" s="22">
        <v>26.190476</v>
      </c>
      <c r="O79" s="22">
        <v>45.238095000000001</v>
      </c>
      <c r="P79" s="22">
        <v>39.285713999999999</v>
      </c>
      <c r="Q79" s="22">
        <v>2.3809520000000002</v>
      </c>
      <c r="R79" s="22">
        <v>9.5238099999999992</v>
      </c>
      <c r="S79" s="22">
        <v>1.1904760000000001</v>
      </c>
    </row>
    <row r="80" spans="1:19" x14ac:dyDescent="0.2">
      <c r="A80" s="20" t="s">
        <v>366</v>
      </c>
      <c r="B80" s="21">
        <v>81</v>
      </c>
      <c r="C80" s="22">
        <v>53.086419999999997</v>
      </c>
      <c r="D80" s="22">
        <v>39.506172999999997</v>
      </c>
      <c r="E80" s="22">
        <v>49.382716000000002</v>
      </c>
      <c r="F80" s="22">
        <v>32.098765</v>
      </c>
      <c r="G80" s="22">
        <v>22.222221999999999</v>
      </c>
      <c r="H80" s="22">
        <v>22.222221999999999</v>
      </c>
      <c r="I80" s="22">
        <v>17.283950999999998</v>
      </c>
      <c r="J80" s="22">
        <v>9.8765429999999999</v>
      </c>
      <c r="K80" s="22">
        <v>16.049382999999999</v>
      </c>
      <c r="L80" s="22">
        <v>13.580247</v>
      </c>
      <c r="M80" s="22">
        <v>9.8765429999999999</v>
      </c>
      <c r="N80" s="22">
        <v>8.6419750000000004</v>
      </c>
      <c r="O80" s="22">
        <v>28.395061999999999</v>
      </c>
      <c r="P80" s="22">
        <v>22.222221999999999</v>
      </c>
      <c r="Q80" s="22">
        <v>1.2345680000000001</v>
      </c>
      <c r="R80" s="22">
        <v>12.345679000000001</v>
      </c>
      <c r="S80" s="22">
        <v>3.7037040000000001</v>
      </c>
    </row>
    <row r="81" spans="1:19" x14ac:dyDescent="0.2">
      <c r="A81" s="9" t="s">
        <v>379</v>
      </c>
      <c r="B81" s="9"/>
      <c r="C81" s="9"/>
      <c r="D81" s="9"/>
      <c r="E81" s="9"/>
      <c r="F81" s="9"/>
      <c r="G81" s="9"/>
      <c r="H81" s="9"/>
      <c r="I81" s="9"/>
      <c r="J81" s="9"/>
      <c r="K81" s="9"/>
      <c r="L81" s="9"/>
      <c r="M81" s="9"/>
      <c r="N81" s="9"/>
      <c r="O81" s="9"/>
      <c r="P81" s="9"/>
      <c r="Q81" s="9"/>
      <c r="R81" s="9"/>
      <c r="S81" s="9"/>
    </row>
    <row r="82" spans="1:19" x14ac:dyDescent="0.2">
      <c r="A82" s="20" t="s">
        <v>380</v>
      </c>
      <c r="B82" s="21">
        <v>788</v>
      </c>
      <c r="C82" s="22">
        <v>53.680202999999999</v>
      </c>
      <c r="D82" s="22">
        <v>45.939086000000003</v>
      </c>
      <c r="E82" s="22">
        <v>46.319797000000001</v>
      </c>
      <c r="F82" s="22">
        <v>24.238579000000001</v>
      </c>
      <c r="G82" s="22">
        <v>26.015228</v>
      </c>
      <c r="H82" s="22">
        <v>16.878173</v>
      </c>
      <c r="I82" s="22">
        <v>22.588832</v>
      </c>
      <c r="J82" s="22">
        <v>9.0101519999999997</v>
      </c>
      <c r="K82" s="22">
        <v>11.040609</v>
      </c>
      <c r="L82" s="22">
        <v>12.055838</v>
      </c>
      <c r="M82" s="22">
        <v>13.705584</v>
      </c>
      <c r="N82" s="22">
        <v>16.243655</v>
      </c>
      <c r="O82" s="22">
        <v>32.233502999999999</v>
      </c>
      <c r="P82" s="22">
        <v>30.964466999999999</v>
      </c>
      <c r="Q82" s="22">
        <v>2.411168</v>
      </c>
      <c r="R82" s="22">
        <v>8.5025379999999995</v>
      </c>
      <c r="S82" s="22">
        <v>1.395939</v>
      </c>
    </row>
    <row r="83" spans="1:19" x14ac:dyDescent="0.2">
      <c r="A83" s="20" t="s">
        <v>381</v>
      </c>
      <c r="B83" s="21">
        <v>1824</v>
      </c>
      <c r="C83" s="22">
        <v>55.921053000000001</v>
      </c>
      <c r="D83" s="22">
        <v>48.793860000000002</v>
      </c>
      <c r="E83" s="22">
        <v>42.105263000000001</v>
      </c>
      <c r="F83" s="22">
        <v>27.686404</v>
      </c>
      <c r="G83" s="22">
        <v>9.3201750000000008</v>
      </c>
      <c r="H83" s="22">
        <v>14.144736999999999</v>
      </c>
      <c r="I83" s="22">
        <v>22.478069999999999</v>
      </c>
      <c r="J83" s="22">
        <v>7.6754389999999999</v>
      </c>
      <c r="K83" s="22">
        <v>8.2785089999999997</v>
      </c>
      <c r="L83" s="22">
        <v>8.2236840000000004</v>
      </c>
      <c r="M83" s="22">
        <v>9.5942980000000002</v>
      </c>
      <c r="N83" s="22">
        <v>11.129386</v>
      </c>
      <c r="O83" s="22">
        <v>29.605263000000001</v>
      </c>
      <c r="P83" s="22">
        <v>30.427631999999999</v>
      </c>
      <c r="Q83" s="22">
        <v>2.686404</v>
      </c>
      <c r="R83" s="22">
        <v>9.4298249999999992</v>
      </c>
      <c r="S83" s="22">
        <v>1.91886</v>
      </c>
    </row>
    <row r="84" spans="1:19" x14ac:dyDescent="0.2">
      <c r="A84" s="20" t="s">
        <v>366</v>
      </c>
      <c r="B84" s="21">
        <v>65</v>
      </c>
      <c r="C84" s="22">
        <v>56.923076999999999</v>
      </c>
      <c r="D84" s="22">
        <v>43.076923000000001</v>
      </c>
      <c r="E84" s="22">
        <v>52.307692000000003</v>
      </c>
      <c r="F84" s="22">
        <v>29.230768999999999</v>
      </c>
      <c r="G84" s="22">
        <v>18.461538000000001</v>
      </c>
      <c r="H84" s="22">
        <v>20</v>
      </c>
      <c r="I84" s="22">
        <v>10.769231</v>
      </c>
      <c r="J84" s="22">
        <v>6.1538459999999997</v>
      </c>
      <c r="K84" s="22">
        <v>15.384615</v>
      </c>
      <c r="L84" s="22">
        <v>15.384615</v>
      </c>
      <c r="M84" s="22">
        <v>12.307691999999999</v>
      </c>
      <c r="N84" s="22">
        <v>10.769231</v>
      </c>
      <c r="O84" s="22">
        <v>27.692308000000001</v>
      </c>
      <c r="P84" s="22">
        <v>26.153846000000001</v>
      </c>
      <c r="Q84" s="22">
        <v>1.538462</v>
      </c>
      <c r="R84" s="22">
        <v>10.769231</v>
      </c>
      <c r="S84" s="22">
        <v>1.538462</v>
      </c>
    </row>
    <row r="85" spans="1:19" x14ac:dyDescent="0.2">
      <c r="A85" s="9" t="s">
        <v>382</v>
      </c>
      <c r="B85" s="9"/>
      <c r="C85" s="9"/>
      <c r="D85" s="9"/>
      <c r="E85" s="9"/>
      <c r="F85" s="9"/>
      <c r="G85" s="9"/>
      <c r="H85" s="9"/>
      <c r="I85" s="9"/>
      <c r="J85" s="9"/>
      <c r="K85" s="9"/>
      <c r="L85" s="9"/>
      <c r="M85" s="9"/>
      <c r="N85" s="9"/>
      <c r="O85" s="9"/>
      <c r="P85" s="9"/>
      <c r="Q85" s="9"/>
      <c r="R85" s="9"/>
      <c r="S85" s="9"/>
    </row>
    <row r="86" spans="1:19" x14ac:dyDescent="0.2">
      <c r="A86" s="20" t="s">
        <v>383</v>
      </c>
      <c r="B86" s="21">
        <v>393</v>
      </c>
      <c r="C86" s="22">
        <v>50.127226</v>
      </c>
      <c r="D86" s="22">
        <v>43.511450000000004</v>
      </c>
      <c r="E86" s="22">
        <v>44.529262000000003</v>
      </c>
      <c r="F86" s="22">
        <v>19.847328000000001</v>
      </c>
      <c r="G86" s="22">
        <v>29.007633999999999</v>
      </c>
      <c r="H86" s="22">
        <v>17.811705</v>
      </c>
      <c r="I86" s="22">
        <v>20.101780999999999</v>
      </c>
      <c r="J86" s="22">
        <v>8.6513989999999996</v>
      </c>
      <c r="K86" s="22">
        <v>11.704834999999999</v>
      </c>
      <c r="L86" s="22">
        <v>11.704834999999999</v>
      </c>
      <c r="M86" s="22">
        <v>12.468192999999999</v>
      </c>
      <c r="N86" s="22">
        <v>16.030533999999999</v>
      </c>
      <c r="O86" s="22">
        <v>28.244274999999998</v>
      </c>
      <c r="P86" s="22">
        <v>26.463104000000001</v>
      </c>
      <c r="Q86" s="22">
        <v>2.290076</v>
      </c>
      <c r="R86" s="22">
        <v>10.178117</v>
      </c>
      <c r="S86" s="22">
        <v>1.526718</v>
      </c>
    </row>
    <row r="87" spans="1:19" x14ac:dyDescent="0.2">
      <c r="A87" s="20" t="s">
        <v>181</v>
      </c>
      <c r="B87" s="21">
        <v>1944</v>
      </c>
      <c r="C87" s="22">
        <v>57.716048999999998</v>
      </c>
      <c r="D87" s="22">
        <v>50.051439999999999</v>
      </c>
      <c r="E87" s="22">
        <v>45.061728000000002</v>
      </c>
      <c r="F87" s="22">
        <v>28.600822999999998</v>
      </c>
      <c r="G87" s="22">
        <v>11.985597</v>
      </c>
      <c r="H87" s="22">
        <v>14.197531</v>
      </c>
      <c r="I87" s="22">
        <v>23.148147999999999</v>
      </c>
      <c r="J87" s="22">
        <v>8.1275720000000007</v>
      </c>
      <c r="K87" s="22">
        <v>8.2818930000000002</v>
      </c>
      <c r="L87" s="22">
        <v>9.0534979999999994</v>
      </c>
      <c r="M87" s="22">
        <v>10.648148000000001</v>
      </c>
      <c r="N87" s="22">
        <v>12.088476999999999</v>
      </c>
      <c r="O87" s="22">
        <v>31.121399</v>
      </c>
      <c r="P87" s="22">
        <v>32.150205999999997</v>
      </c>
      <c r="Q87" s="22">
        <v>2.4176950000000001</v>
      </c>
      <c r="R87" s="22">
        <v>8.1790120000000002</v>
      </c>
      <c r="S87" s="22">
        <v>1.646091</v>
      </c>
    </row>
    <row r="88" spans="1:19" x14ac:dyDescent="0.2">
      <c r="A88" s="20" t="s">
        <v>182</v>
      </c>
      <c r="B88" s="21">
        <v>38</v>
      </c>
      <c r="C88" s="22">
        <v>47.368420999999998</v>
      </c>
      <c r="D88" s="22">
        <v>60.526316000000001</v>
      </c>
      <c r="E88" s="22">
        <v>31.578946999999999</v>
      </c>
      <c r="F88" s="22">
        <v>23.684211000000001</v>
      </c>
      <c r="G88" s="22">
        <v>15.789474</v>
      </c>
      <c r="H88" s="22">
        <v>7.8947370000000001</v>
      </c>
      <c r="I88" s="22">
        <v>23.684211000000001</v>
      </c>
      <c r="J88" s="22">
        <v>5.2631579999999998</v>
      </c>
      <c r="K88" s="22">
        <v>10.526316</v>
      </c>
      <c r="L88" s="22">
        <v>13.157895</v>
      </c>
      <c r="M88" s="22">
        <v>7.8947370000000001</v>
      </c>
      <c r="N88" s="22">
        <v>13.157895</v>
      </c>
      <c r="O88" s="22">
        <v>23.684211000000001</v>
      </c>
      <c r="P88" s="22">
        <v>26.315788999999999</v>
      </c>
      <c r="Q88" s="22">
        <v>2.6315789999999999</v>
      </c>
      <c r="R88" s="22">
        <v>7.8947370000000001</v>
      </c>
      <c r="S88" s="22">
        <v>2.6315789999999999</v>
      </c>
    </row>
    <row r="89" spans="1:19" x14ac:dyDescent="0.2">
      <c r="A89" s="20" t="s">
        <v>384</v>
      </c>
      <c r="B89" s="21">
        <v>36</v>
      </c>
      <c r="C89" s="22">
        <v>47.222222000000002</v>
      </c>
      <c r="D89" s="22">
        <v>38.888888999999999</v>
      </c>
      <c r="E89" s="22">
        <v>33.333333000000003</v>
      </c>
      <c r="F89" s="22">
        <v>25</v>
      </c>
      <c r="G89" s="22">
        <v>16.666667</v>
      </c>
      <c r="H89" s="22">
        <v>11.111110999999999</v>
      </c>
      <c r="I89" s="22">
        <v>25</v>
      </c>
      <c r="J89" s="22">
        <v>13.888889000000001</v>
      </c>
      <c r="K89" s="22">
        <v>13.888889000000001</v>
      </c>
      <c r="L89" s="22">
        <v>13.888889000000001</v>
      </c>
      <c r="M89" s="22">
        <v>8.3333329999999997</v>
      </c>
      <c r="N89" s="22">
        <v>19.444444000000001</v>
      </c>
      <c r="O89" s="22">
        <v>41.666666999999997</v>
      </c>
      <c r="P89" s="22">
        <v>33.333333000000003</v>
      </c>
      <c r="Q89" s="22">
        <v>0</v>
      </c>
      <c r="R89" s="22">
        <v>5.5555560000000002</v>
      </c>
      <c r="S89" s="22">
        <v>0</v>
      </c>
    </row>
    <row r="90" spans="1:19" x14ac:dyDescent="0.2">
      <c r="A90" s="20" t="s">
        <v>183</v>
      </c>
      <c r="B90" s="21">
        <v>53</v>
      </c>
      <c r="C90" s="22">
        <v>52.830188999999997</v>
      </c>
      <c r="D90" s="22">
        <v>49.056604</v>
      </c>
      <c r="E90" s="22">
        <v>35.849057000000002</v>
      </c>
      <c r="F90" s="22">
        <v>30.188679</v>
      </c>
      <c r="G90" s="22">
        <v>7.5471700000000004</v>
      </c>
      <c r="H90" s="22">
        <v>13.207547</v>
      </c>
      <c r="I90" s="22">
        <v>32.075471999999998</v>
      </c>
      <c r="J90" s="22">
        <v>3.7735850000000002</v>
      </c>
      <c r="K90" s="22">
        <v>3.7735850000000002</v>
      </c>
      <c r="L90" s="22">
        <v>9.4339619999999993</v>
      </c>
      <c r="M90" s="22">
        <v>20.754716999999999</v>
      </c>
      <c r="N90" s="22">
        <v>18.867925</v>
      </c>
      <c r="O90" s="22">
        <v>35.849057000000002</v>
      </c>
      <c r="P90" s="22">
        <v>35.849057000000002</v>
      </c>
      <c r="Q90" s="22">
        <v>3.7735850000000002</v>
      </c>
      <c r="R90" s="22">
        <v>9.4339619999999993</v>
      </c>
      <c r="S90" s="22">
        <v>0</v>
      </c>
    </row>
    <row r="91" spans="1:19" x14ac:dyDescent="0.2">
      <c r="A91" s="20" t="s">
        <v>385</v>
      </c>
      <c r="B91" s="21">
        <v>22</v>
      </c>
      <c r="C91" s="22">
        <v>63.636364</v>
      </c>
      <c r="D91" s="22">
        <v>50</v>
      </c>
      <c r="E91" s="22">
        <v>36.363636</v>
      </c>
      <c r="F91" s="22">
        <v>13.636364</v>
      </c>
      <c r="G91" s="22">
        <v>0</v>
      </c>
      <c r="H91" s="22">
        <v>13.636364</v>
      </c>
      <c r="I91" s="22">
        <v>9.0909089999999999</v>
      </c>
      <c r="J91" s="22">
        <v>4.5454549999999996</v>
      </c>
      <c r="K91" s="22">
        <v>4.5454549999999996</v>
      </c>
      <c r="L91" s="22">
        <v>0</v>
      </c>
      <c r="M91" s="22">
        <v>4.5454549999999996</v>
      </c>
      <c r="N91" s="22">
        <v>0</v>
      </c>
      <c r="O91" s="22">
        <v>40.909090999999997</v>
      </c>
      <c r="P91" s="22">
        <v>27.272727</v>
      </c>
      <c r="Q91" s="22">
        <v>0</v>
      </c>
      <c r="R91" s="22">
        <v>4.5454549999999996</v>
      </c>
      <c r="S91" s="22">
        <v>4.5454549999999996</v>
      </c>
    </row>
    <row r="92" spans="1:19" x14ac:dyDescent="0.2">
      <c r="A92" s="20" t="s">
        <v>386</v>
      </c>
      <c r="B92" s="21">
        <v>32</v>
      </c>
      <c r="C92" s="22">
        <v>34.375</v>
      </c>
      <c r="D92" s="22">
        <v>18.75</v>
      </c>
      <c r="E92" s="22">
        <v>12.5</v>
      </c>
      <c r="F92" s="22">
        <v>9.375</v>
      </c>
      <c r="G92" s="22">
        <v>9.375</v>
      </c>
      <c r="H92" s="22">
        <v>37.5</v>
      </c>
      <c r="I92" s="22">
        <v>6.25</v>
      </c>
      <c r="J92" s="22">
        <v>3.125</v>
      </c>
      <c r="K92" s="22">
        <v>9.375</v>
      </c>
      <c r="L92" s="22">
        <v>9.375</v>
      </c>
      <c r="M92" s="22">
        <v>3.125</v>
      </c>
      <c r="N92" s="22">
        <v>6.25</v>
      </c>
      <c r="O92" s="22">
        <v>12.5</v>
      </c>
      <c r="P92" s="22">
        <v>6.25</v>
      </c>
      <c r="Q92" s="22">
        <v>3.125</v>
      </c>
      <c r="R92" s="22">
        <v>34.375</v>
      </c>
      <c r="S92" s="22">
        <v>6.25</v>
      </c>
    </row>
    <row r="93" spans="1:19" x14ac:dyDescent="0.2">
      <c r="A93" s="20" t="s">
        <v>387</v>
      </c>
      <c r="B93" s="21">
        <v>9</v>
      </c>
      <c r="C93" s="22">
        <v>44.444443999999997</v>
      </c>
      <c r="D93" s="22">
        <v>44.444443999999997</v>
      </c>
      <c r="E93" s="22">
        <v>44.444443999999997</v>
      </c>
      <c r="F93" s="22">
        <v>11.111110999999999</v>
      </c>
      <c r="G93" s="22">
        <v>0</v>
      </c>
      <c r="H93" s="22">
        <v>11.111110999999999</v>
      </c>
      <c r="I93" s="22">
        <v>11.111110999999999</v>
      </c>
      <c r="J93" s="22">
        <v>0</v>
      </c>
      <c r="K93" s="22">
        <v>11.111110999999999</v>
      </c>
      <c r="L93" s="22">
        <v>0</v>
      </c>
      <c r="M93" s="22">
        <v>0</v>
      </c>
      <c r="N93" s="22">
        <v>11.111110999999999</v>
      </c>
      <c r="O93" s="22">
        <v>11.111110999999999</v>
      </c>
      <c r="P93" s="22">
        <v>11.111110999999999</v>
      </c>
      <c r="Q93" s="22">
        <v>0</v>
      </c>
      <c r="R93" s="22">
        <v>22.222221999999999</v>
      </c>
      <c r="S93" s="22">
        <v>0</v>
      </c>
    </row>
    <row r="94" spans="1:19" x14ac:dyDescent="0.2">
      <c r="A94" s="20" t="s">
        <v>366</v>
      </c>
      <c r="B94" s="21">
        <v>150</v>
      </c>
      <c r="C94" s="22">
        <v>46</v>
      </c>
      <c r="D94" s="22">
        <v>34.666666999999997</v>
      </c>
      <c r="E94" s="22">
        <v>38</v>
      </c>
      <c r="F94" s="22">
        <v>26.666667</v>
      </c>
      <c r="G94" s="22">
        <v>14</v>
      </c>
      <c r="H94" s="22">
        <v>18.666667</v>
      </c>
      <c r="I94" s="22">
        <v>17.333333</v>
      </c>
      <c r="J94" s="22">
        <v>8</v>
      </c>
      <c r="K94" s="22">
        <v>16.666667</v>
      </c>
      <c r="L94" s="22">
        <v>10</v>
      </c>
      <c r="M94" s="22">
        <v>10.666667</v>
      </c>
      <c r="N94" s="22">
        <v>10</v>
      </c>
      <c r="O94" s="22">
        <v>26</v>
      </c>
      <c r="P94" s="22">
        <v>24.666667</v>
      </c>
      <c r="Q94" s="22">
        <v>6</v>
      </c>
      <c r="R94" s="22">
        <v>15.333333</v>
      </c>
      <c r="S94" s="22">
        <v>3.3333330000000001</v>
      </c>
    </row>
    <row r="95" spans="1:19" x14ac:dyDescent="0.2">
      <c r="A95" s="9" t="s">
        <v>388</v>
      </c>
      <c r="B95" s="9"/>
      <c r="C95" s="9"/>
      <c r="D95" s="9"/>
      <c r="E95" s="9"/>
      <c r="F95" s="9"/>
      <c r="G95" s="9"/>
      <c r="H95" s="9"/>
      <c r="I95" s="9"/>
      <c r="J95" s="9"/>
      <c r="K95" s="9"/>
      <c r="L95" s="9"/>
      <c r="M95" s="9"/>
      <c r="N95" s="9"/>
      <c r="O95" s="9"/>
      <c r="P95" s="9"/>
      <c r="Q95" s="9"/>
      <c r="R95" s="9"/>
      <c r="S95" s="9"/>
    </row>
    <row r="96" spans="1:19" x14ac:dyDescent="0.2">
      <c r="A96" s="20" t="s">
        <v>184</v>
      </c>
      <c r="B96" s="21">
        <v>54</v>
      </c>
      <c r="C96" s="22">
        <v>44.444443999999997</v>
      </c>
      <c r="D96" s="22">
        <v>33.333333000000003</v>
      </c>
      <c r="E96" s="22">
        <v>48.148147999999999</v>
      </c>
      <c r="F96" s="22">
        <v>11.111110999999999</v>
      </c>
      <c r="G96" s="22">
        <v>9.2592590000000001</v>
      </c>
      <c r="H96" s="22">
        <v>12.962963</v>
      </c>
      <c r="I96" s="22">
        <v>14.814814999999999</v>
      </c>
      <c r="J96" s="22">
        <v>1.8518520000000001</v>
      </c>
      <c r="K96" s="22">
        <v>7.4074070000000001</v>
      </c>
      <c r="L96" s="22">
        <v>5.5555560000000002</v>
      </c>
      <c r="M96" s="22">
        <v>7.4074070000000001</v>
      </c>
      <c r="N96" s="22">
        <v>9.2592590000000001</v>
      </c>
      <c r="O96" s="22">
        <v>18.518519000000001</v>
      </c>
      <c r="P96" s="22">
        <v>12.962963</v>
      </c>
      <c r="Q96" s="22">
        <v>5.5555560000000002</v>
      </c>
      <c r="R96" s="22">
        <v>27.777778000000001</v>
      </c>
      <c r="S96" s="22">
        <v>1.8518520000000001</v>
      </c>
    </row>
    <row r="97" spans="1:19" x14ac:dyDescent="0.2">
      <c r="A97" s="20" t="s">
        <v>185</v>
      </c>
      <c r="B97" s="21">
        <v>196</v>
      </c>
      <c r="C97" s="22">
        <v>54.591836999999998</v>
      </c>
      <c r="D97" s="22">
        <v>39.795918</v>
      </c>
      <c r="E97" s="22">
        <v>44.897959</v>
      </c>
      <c r="F97" s="22">
        <v>28.061223999999999</v>
      </c>
      <c r="G97" s="22">
        <v>9.6938779999999998</v>
      </c>
      <c r="H97" s="22">
        <v>23.469387999999999</v>
      </c>
      <c r="I97" s="22">
        <v>14.795918</v>
      </c>
      <c r="J97" s="22">
        <v>10.204082</v>
      </c>
      <c r="K97" s="22">
        <v>12.755102000000001</v>
      </c>
      <c r="L97" s="22">
        <v>10.714286</v>
      </c>
      <c r="M97" s="22">
        <v>8.6734690000000008</v>
      </c>
      <c r="N97" s="22">
        <v>7.6530610000000001</v>
      </c>
      <c r="O97" s="22">
        <v>19.897959</v>
      </c>
      <c r="P97" s="22">
        <v>21.428571000000002</v>
      </c>
      <c r="Q97" s="22">
        <v>3.0612240000000002</v>
      </c>
      <c r="R97" s="22">
        <v>10.204082</v>
      </c>
      <c r="S97" s="22">
        <v>5.1020409999999998</v>
      </c>
    </row>
    <row r="98" spans="1:19" x14ac:dyDescent="0.2">
      <c r="A98" s="20" t="s">
        <v>186</v>
      </c>
      <c r="B98" s="21">
        <v>310</v>
      </c>
      <c r="C98" s="22">
        <v>52.903225999999997</v>
      </c>
      <c r="D98" s="22">
        <v>45.161290000000001</v>
      </c>
      <c r="E98" s="22">
        <v>46.451613000000002</v>
      </c>
      <c r="F98" s="22">
        <v>22.580645000000001</v>
      </c>
      <c r="G98" s="22">
        <v>12.903226</v>
      </c>
      <c r="H98" s="22">
        <v>16.451612999999998</v>
      </c>
      <c r="I98" s="22">
        <v>17.741935000000002</v>
      </c>
      <c r="J98" s="22">
        <v>6.7741939999999996</v>
      </c>
      <c r="K98" s="22">
        <v>8.7096769999999992</v>
      </c>
      <c r="L98" s="22">
        <v>10.645161</v>
      </c>
      <c r="M98" s="22">
        <v>8.0645159999999994</v>
      </c>
      <c r="N98" s="22">
        <v>12.903226</v>
      </c>
      <c r="O98" s="22">
        <v>23.870968000000001</v>
      </c>
      <c r="P98" s="22">
        <v>25.483871000000001</v>
      </c>
      <c r="Q98" s="22">
        <v>2.5806450000000001</v>
      </c>
      <c r="R98" s="22">
        <v>11.935484000000001</v>
      </c>
      <c r="S98" s="22">
        <v>2.9032260000000001</v>
      </c>
    </row>
    <row r="99" spans="1:19" x14ac:dyDescent="0.2">
      <c r="A99" s="20" t="s">
        <v>187</v>
      </c>
      <c r="B99" s="21">
        <v>385</v>
      </c>
      <c r="C99" s="22">
        <v>54.285713999999999</v>
      </c>
      <c r="D99" s="22">
        <v>48.051948000000003</v>
      </c>
      <c r="E99" s="22">
        <v>46.753247000000002</v>
      </c>
      <c r="F99" s="22">
        <v>27.532468000000001</v>
      </c>
      <c r="G99" s="22">
        <v>16.623377000000001</v>
      </c>
      <c r="H99" s="22">
        <v>17.662337999999998</v>
      </c>
      <c r="I99" s="22">
        <v>21.818182</v>
      </c>
      <c r="J99" s="22">
        <v>6.753247</v>
      </c>
      <c r="K99" s="22">
        <v>11.168831000000001</v>
      </c>
      <c r="L99" s="22">
        <v>8.0519479999999994</v>
      </c>
      <c r="M99" s="22">
        <v>9.8701299999999996</v>
      </c>
      <c r="N99" s="22">
        <v>10.12987</v>
      </c>
      <c r="O99" s="22">
        <v>24.155843999999998</v>
      </c>
      <c r="P99" s="22">
        <v>28.831168999999999</v>
      </c>
      <c r="Q99" s="22">
        <v>2.5974029999999999</v>
      </c>
      <c r="R99" s="22">
        <v>8.0519479999999994</v>
      </c>
      <c r="S99" s="22">
        <v>1.818182</v>
      </c>
    </row>
    <row r="100" spans="1:19" x14ac:dyDescent="0.2">
      <c r="A100" s="20" t="s">
        <v>188</v>
      </c>
      <c r="B100" s="21">
        <v>361</v>
      </c>
      <c r="C100" s="22">
        <v>57.617728999999997</v>
      </c>
      <c r="D100" s="22">
        <v>50.969529000000001</v>
      </c>
      <c r="E100" s="22">
        <v>47.922438</v>
      </c>
      <c r="F100" s="22">
        <v>31.578946999999999</v>
      </c>
      <c r="G100" s="22">
        <v>14.958449</v>
      </c>
      <c r="H100" s="22">
        <v>15.235457</v>
      </c>
      <c r="I100" s="22">
        <v>24.099723000000001</v>
      </c>
      <c r="J100" s="22">
        <v>9.1412739999999992</v>
      </c>
      <c r="K100" s="22">
        <v>9.4182830000000006</v>
      </c>
      <c r="L100" s="22">
        <v>11.634349</v>
      </c>
      <c r="M100" s="22">
        <v>11.634349</v>
      </c>
      <c r="N100" s="22">
        <v>13.850415999999999</v>
      </c>
      <c r="O100" s="22">
        <v>36.288088999999999</v>
      </c>
      <c r="P100" s="22">
        <v>34.349029999999999</v>
      </c>
      <c r="Q100" s="22">
        <v>2.2160660000000001</v>
      </c>
      <c r="R100" s="22">
        <v>6.3711909999999996</v>
      </c>
      <c r="S100" s="22">
        <v>1.108033</v>
      </c>
    </row>
    <row r="101" spans="1:19" x14ac:dyDescent="0.2">
      <c r="A101" s="20" t="s">
        <v>189</v>
      </c>
      <c r="B101" s="21">
        <v>315</v>
      </c>
      <c r="C101" s="22">
        <v>59.682540000000003</v>
      </c>
      <c r="D101" s="22">
        <v>50.158729999999998</v>
      </c>
      <c r="E101" s="22">
        <v>44.761904999999999</v>
      </c>
      <c r="F101" s="22">
        <v>25.079364999999999</v>
      </c>
      <c r="G101" s="22">
        <v>13.333333</v>
      </c>
      <c r="H101" s="22">
        <v>11.111110999999999</v>
      </c>
      <c r="I101" s="22">
        <v>24.126984</v>
      </c>
      <c r="J101" s="22">
        <v>6.0317460000000001</v>
      </c>
      <c r="K101" s="22">
        <v>9.2063489999999994</v>
      </c>
      <c r="L101" s="22">
        <v>7.9365079999999999</v>
      </c>
      <c r="M101" s="22">
        <v>9.5238099999999992</v>
      </c>
      <c r="N101" s="22">
        <v>12.380952000000001</v>
      </c>
      <c r="O101" s="22">
        <v>34.603175</v>
      </c>
      <c r="P101" s="22">
        <v>35.873016</v>
      </c>
      <c r="Q101" s="22">
        <v>3.4920629999999999</v>
      </c>
      <c r="R101" s="22">
        <v>5.0793650000000001</v>
      </c>
      <c r="S101" s="22">
        <v>1.269841</v>
      </c>
    </row>
    <row r="102" spans="1:19" x14ac:dyDescent="0.2">
      <c r="A102" s="20" t="s">
        <v>190</v>
      </c>
      <c r="B102" s="21">
        <v>364</v>
      </c>
      <c r="C102" s="22">
        <v>58.791209000000002</v>
      </c>
      <c r="D102" s="22">
        <v>51.923076999999999</v>
      </c>
      <c r="E102" s="22">
        <v>41.483516000000002</v>
      </c>
      <c r="F102" s="22">
        <v>29.67033</v>
      </c>
      <c r="G102" s="22">
        <v>18.406593000000001</v>
      </c>
      <c r="H102" s="22">
        <v>12.362636999999999</v>
      </c>
      <c r="I102" s="22">
        <v>29.945055</v>
      </c>
      <c r="J102" s="22">
        <v>9.3406590000000005</v>
      </c>
      <c r="K102" s="22">
        <v>10.164835</v>
      </c>
      <c r="L102" s="22">
        <v>9.0659340000000004</v>
      </c>
      <c r="M102" s="22">
        <v>15.934066</v>
      </c>
      <c r="N102" s="22">
        <v>13.736264</v>
      </c>
      <c r="O102" s="22">
        <v>38.461537999999997</v>
      </c>
      <c r="P102" s="22">
        <v>37.087912000000003</v>
      </c>
      <c r="Q102" s="22">
        <v>2.4725269999999999</v>
      </c>
      <c r="R102" s="22">
        <v>7.4175820000000003</v>
      </c>
      <c r="S102" s="22">
        <v>0.274725</v>
      </c>
    </row>
    <row r="103" spans="1:19" x14ac:dyDescent="0.2">
      <c r="A103" s="20" t="s">
        <v>191</v>
      </c>
      <c r="B103" s="21">
        <v>267</v>
      </c>
      <c r="C103" s="22">
        <v>56.928839000000004</v>
      </c>
      <c r="D103" s="22">
        <v>57.303370999999999</v>
      </c>
      <c r="E103" s="22">
        <v>41.947566000000002</v>
      </c>
      <c r="F103" s="22">
        <v>26.591760000000001</v>
      </c>
      <c r="G103" s="22">
        <v>14.606742000000001</v>
      </c>
      <c r="H103" s="22">
        <v>11.235955000000001</v>
      </c>
      <c r="I103" s="22">
        <v>24.344569</v>
      </c>
      <c r="J103" s="22">
        <v>9.7378280000000004</v>
      </c>
      <c r="K103" s="22">
        <v>7.4906370000000004</v>
      </c>
      <c r="L103" s="22">
        <v>9.7378280000000004</v>
      </c>
      <c r="M103" s="22">
        <v>14.23221</v>
      </c>
      <c r="N103" s="22">
        <v>18.352060000000002</v>
      </c>
      <c r="O103" s="22">
        <v>37.453184</v>
      </c>
      <c r="P103" s="22">
        <v>33.707864999999998</v>
      </c>
      <c r="Q103" s="22">
        <v>1.498127</v>
      </c>
      <c r="R103" s="22">
        <v>8.2396999999999991</v>
      </c>
      <c r="S103" s="22">
        <v>0.37453199999999998</v>
      </c>
    </row>
    <row r="104" spans="1:19" x14ac:dyDescent="0.2">
      <c r="A104" s="20" t="s">
        <v>192</v>
      </c>
      <c r="B104" s="21">
        <v>90</v>
      </c>
      <c r="C104" s="22">
        <v>55.555556000000003</v>
      </c>
      <c r="D104" s="22">
        <v>55.555556000000003</v>
      </c>
      <c r="E104" s="22">
        <v>42.222222000000002</v>
      </c>
      <c r="F104" s="22">
        <v>27.777778000000001</v>
      </c>
      <c r="G104" s="22">
        <v>13.333333</v>
      </c>
      <c r="H104" s="22">
        <v>6.6666670000000003</v>
      </c>
      <c r="I104" s="22">
        <v>22.222221999999999</v>
      </c>
      <c r="J104" s="22">
        <v>8.8888890000000007</v>
      </c>
      <c r="K104" s="22">
        <v>4.4444439999999998</v>
      </c>
      <c r="L104" s="22">
        <v>8.8888890000000007</v>
      </c>
      <c r="M104" s="22">
        <v>8.8888890000000007</v>
      </c>
      <c r="N104" s="22">
        <v>18.888888999999999</v>
      </c>
      <c r="O104" s="22">
        <v>32.222222000000002</v>
      </c>
      <c r="P104" s="22">
        <v>32.222222000000002</v>
      </c>
      <c r="Q104" s="22">
        <v>0</v>
      </c>
      <c r="R104" s="22">
        <v>5.5555560000000002</v>
      </c>
      <c r="S104" s="22">
        <v>0</v>
      </c>
    </row>
    <row r="105" spans="1:19" x14ac:dyDescent="0.2">
      <c r="A105" s="20" t="s">
        <v>193</v>
      </c>
      <c r="B105" s="21">
        <v>94</v>
      </c>
      <c r="C105" s="22">
        <v>44.680850999999997</v>
      </c>
      <c r="D105" s="22">
        <v>36.170212999999997</v>
      </c>
      <c r="E105" s="22">
        <v>28.723403999999999</v>
      </c>
      <c r="F105" s="22">
        <v>22.340426000000001</v>
      </c>
      <c r="G105" s="22">
        <v>18.085106</v>
      </c>
      <c r="H105" s="22">
        <v>11.702128</v>
      </c>
      <c r="I105" s="22">
        <v>27.659573999999999</v>
      </c>
      <c r="J105" s="22">
        <v>9.5744679999999995</v>
      </c>
      <c r="K105" s="22">
        <v>4.2553190000000001</v>
      </c>
      <c r="L105" s="22">
        <v>11.702128</v>
      </c>
      <c r="M105" s="22">
        <v>18.085106</v>
      </c>
      <c r="N105" s="22">
        <v>21.276596000000001</v>
      </c>
      <c r="O105" s="22">
        <v>38.297871999999998</v>
      </c>
      <c r="P105" s="22">
        <v>35.106383000000001</v>
      </c>
      <c r="Q105" s="22">
        <v>3.1914889999999998</v>
      </c>
      <c r="R105" s="22">
        <v>14.893617000000001</v>
      </c>
      <c r="S105" s="22">
        <v>1.0638300000000001</v>
      </c>
    </row>
    <row r="106" spans="1:19" x14ac:dyDescent="0.2">
      <c r="A106" s="20" t="s">
        <v>389</v>
      </c>
      <c r="B106" s="21">
        <v>47</v>
      </c>
      <c r="C106" s="22">
        <v>44.680850999999997</v>
      </c>
      <c r="D106" s="22">
        <v>31.914894</v>
      </c>
      <c r="E106" s="22">
        <v>31.914894</v>
      </c>
      <c r="F106" s="22">
        <v>14.893617000000001</v>
      </c>
      <c r="G106" s="22">
        <v>10.638298000000001</v>
      </c>
      <c r="H106" s="22">
        <v>25.531915000000001</v>
      </c>
      <c r="I106" s="22">
        <v>17.021277000000001</v>
      </c>
      <c r="J106" s="22">
        <v>8.5106380000000001</v>
      </c>
      <c r="K106" s="22">
        <v>4.2553190000000001</v>
      </c>
      <c r="L106" s="22">
        <v>12.765957</v>
      </c>
      <c r="M106" s="22">
        <v>8.5106380000000001</v>
      </c>
      <c r="N106" s="22">
        <v>2.1276600000000001</v>
      </c>
      <c r="O106" s="22">
        <v>17.021277000000001</v>
      </c>
      <c r="P106" s="22">
        <v>12.765957</v>
      </c>
      <c r="Q106" s="22">
        <v>4.2553190000000001</v>
      </c>
      <c r="R106" s="22">
        <v>17.021277000000001</v>
      </c>
      <c r="S106" s="22">
        <v>0</v>
      </c>
    </row>
    <row r="107" spans="1:19" x14ac:dyDescent="0.2">
      <c r="A107" s="20" t="s">
        <v>366</v>
      </c>
      <c r="B107" s="21">
        <v>194</v>
      </c>
      <c r="C107" s="22">
        <v>52.061855999999999</v>
      </c>
      <c r="D107" s="22">
        <v>39.175257999999999</v>
      </c>
      <c r="E107" s="22">
        <v>37.113402000000001</v>
      </c>
      <c r="F107" s="22">
        <v>27.319588</v>
      </c>
      <c r="G107" s="22">
        <v>11.85567</v>
      </c>
      <c r="H107" s="22">
        <v>19.587629</v>
      </c>
      <c r="I107" s="22">
        <v>14.43299</v>
      </c>
      <c r="J107" s="22">
        <v>7.2164950000000001</v>
      </c>
      <c r="K107" s="22">
        <v>9.7938139999999994</v>
      </c>
      <c r="L107" s="22">
        <v>8.2474229999999995</v>
      </c>
      <c r="M107" s="22">
        <v>5.1546390000000004</v>
      </c>
      <c r="N107" s="22">
        <v>6.7010310000000004</v>
      </c>
      <c r="O107" s="22">
        <v>22.164947999999999</v>
      </c>
      <c r="P107" s="22">
        <v>24.226804000000001</v>
      </c>
      <c r="Q107" s="22">
        <v>2.5773199999999998</v>
      </c>
      <c r="R107" s="22">
        <v>14.43299</v>
      </c>
      <c r="S107" s="22">
        <v>4.6391749999999998</v>
      </c>
    </row>
    <row r="108" spans="1:19" x14ac:dyDescent="0.2">
      <c r="A108" s="9" t="s">
        <v>390</v>
      </c>
      <c r="B108" s="9"/>
      <c r="C108" s="9"/>
      <c r="D108" s="9"/>
      <c r="E108" s="9"/>
      <c r="F108" s="9"/>
      <c r="G108" s="9"/>
      <c r="H108" s="9"/>
      <c r="I108" s="9"/>
      <c r="J108" s="9"/>
      <c r="K108" s="9"/>
      <c r="L108" s="9"/>
      <c r="M108" s="9"/>
      <c r="N108" s="9"/>
      <c r="O108" s="9"/>
      <c r="P108" s="9"/>
      <c r="Q108" s="9"/>
      <c r="R108" s="9"/>
      <c r="S108" s="9"/>
    </row>
    <row r="109" spans="1:19" x14ac:dyDescent="0.2">
      <c r="A109" s="20" t="s">
        <v>391</v>
      </c>
      <c r="B109" s="21">
        <v>633</v>
      </c>
      <c r="C109" s="22">
        <v>56.082147999999997</v>
      </c>
      <c r="D109" s="22">
        <v>46.287520000000001</v>
      </c>
      <c r="E109" s="22">
        <v>45.497630000000001</v>
      </c>
      <c r="F109" s="22">
        <v>24.802527999999999</v>
      </c>
      <c r="G109" s="22">
        <v>15.007899</v>
      </c>
      <c r="H109" s="22">
        <v>17.219588999999999</v>
      </c>
      <c r="I109" s="22">
        <v>25.908373000000001</v>
      </c>
      <c r="J109" s="22">
        <v>8.8467610000000008</v>
      </c>
      <c r="K109" s="22">
        <v>8.6887840000000001</v>
      </c>
      <c r="L109" s="22">
        <v>9.9526070000000004</v>
      </c>
      <c r="M109" s="22">
        <v>12.164296999999999</v>
      </c>
      <c r="N109" s="22">
        <v>12.006319</v>
      </c>
      <c r="O109" s="22">
        <v>27.804106999999998</v>
      </c>
      <c r="P109" s="22">
        <v>30.963664999999999</v>
      </c>
      <c r="Q109" s="22">
        <v>2.5276459999999998</v>
      </c>
      <c r="R109" s="22">
        <v>9.0047390000000007</v>
      </c>
      <c r="S109" s="22">
        <v>2.3696679999999999</v>
      </c>
    </row>
    <row r="110" spans="1:19" x14ac:dyDescent="0.2">
      <c r="A110" s="20" t="s">
        <v>392</v>
      </c>
      <c r="B110" s="21">
        <v>1123</v>
      </c>
      <c r="C110" s="22">
        <v>53.962600000000002</v>
      </c>
      <c r="D110" s="22">
        <v>47.195013000000003</v>
      </c>
      <c r="E110" s="22">
        <v>42.475512000000002</v>
      </c>
      <c r="F110" s="22">
        <v>26.268923000000001</v>
      </c>
      <c r="G110" s="22">
        <v>13.802315</v>
      </c>
      <c r="H110" s="22">
        <v>13.980409999999999</v>
      </c>
      <c r="I110" s="22">
        <v>20.124666000000001</v>
      </c>
      <c r="J110" s="22">
        <v>7.5690119999999999</v>
      </c>
      <c r="K110" s="22">
        <v>9.4390029999999996</v>
      </c>
      <c r="L110" s="22">
        <v>8.8156719999999993</v>
      </c>
      <c r="M110" s="22">
        <v>9.9732859999999999</v>
      </c>
      <c r="N110" s="22">
        <v>12.644702000000001</v>
      </c>
      <c r="O110" s="22">
        <v>29.296527000000001</v>
      </c>
      <c r="P110" s="22">
        <v>31.255565000000001</v>
      </c>
      <c r="Q110" s="22">
        <v>2.7604630000000001</v>
      </c>
      <c r="R110" s="22">
        <v>9.8842390000000009</v>
      </c>
      <c r="S110" s="22">
        <v>1.6028500000000001</v>
      </c>
    </row>
    <row r="111" spans="1:19" x14ac:dyDescent="0.2">
      <c r="A111" s="20" t="s">
        <v>393</v>
      </c>
      <c r="B111" s="21">
        <v>660</v>
      </c>
      <c r="C111" s="22">
        <v>55.151515000000003</v>
      </c>
      <c r="D111" s="22">
        <v>48.636364</v>
      </c>
      <c r="E111" s="22">
        <v>43.484848</v>
      </c>
      <c r="F111" s="22">
        <v>28.787879</v>
      </c>
      <c r="G111" s="22">
        <v>16.666667</v>
      </c>
      <c r="H111" s="22">
        <v>15.909091</v>
      </c>
      <c r="I111" s="22">
        <v>21.818182</v>
      </c>
      <c r="J111" s="22">
        <v>8.7878790000000002</v>
      </c>
      <c r="K111" s="22">
        <v>8.7878790000000002</v>
      </c>
      <c r="L111" s="22">
        <v>10.30303</v>
      </c>
      <c r="M111" s="22">
        <v>11.969697</v>
      </c>
      <c r="N111" s="22">
        <v>13.030303</v>
      </c>
      <c r="O111" s="22">
        <v>33.939394</v>
      </c>
      <c r="P111" s="22">
        <v>30.454545</v>
      </c>
      <c r="Q111" s="22">
        <v>2.2727270000000002</v>
      </c>
      <c r="R111" s="22">
        <v>8.6363640000000004</v>
      </c>
      <c r="S111" s="22">
        <v>1.5151520000000001</v>
      </c>
    </row>
    <row r="112" spans="1:19" x14ac:dyDescent="0.2">
      <c r="A112" s="20" t="s">
        <v>394</v>
      </c>
      <c r="B112" s="21">
        <v>261</v>
      </c>
      <c r="C112" s="22">
        <v>59.386972999999998</v>
      </c>
      <c r="D112" s="22">
        <v>52.107280000000003</v>
      </c>
      <c r="E112" s="22">
        <v>44.061303000000002</v>
      </c>
      <c r="F112" s="22">
        <v>27.969349000000001</v>
      </c>
      <c r="G112" s="22">
        <v>10.344828</v>
      </c>
      <c r="H112" s="22">
        <v>12.643678</v>
      </c>
      <c r="I112" s="22">
        <v>23.371648</v>
      </c>
      <c r="J112" s="22">
        <v>6.1302680000000001</v>
      </c>
      <c r="K112" s="22">
        <v>11.111110999999999</v>
      </c>
      <c r="L112" s="22">
        <v>9.5785440000000008</v>
      </c>
      <c r="M112" s="22">
        <v>8.8122609999999995</v>
      </c>
      <c r="N112" s="22">
        <v>13.026820000000001</v>
      </c>
      <c r="O112" s="22">
        <v>31.800765999999999</v>
      </c>
      <c r="P112" s="22">
        <v>26.053640000000001</v>
      </c>
      <c r="Q112" s="22">
        <v>2.6819920000000002</v>
      </c>
      <c r="R112" s="22">
        <v>8.0459770000000006</v>
      </c>
      <c r="S112" s="22">
        <v>1.532567</v>
      </c>
    </row>
    <row r="113" spans="1:19" x14ac:dyDescent="0.2">
      <c r="A113" s="9" t="s">
        <v>395</v>
      </c>
      <c r="B113" s="9"/>
      <c r="C113" s="9"/>
      <c r="D113" s="9"/>
      <c r="E113" s="9"/>
      <c r="F113" s="9"/>
      <c r="G113" s="9"/>
      <c r="H113" s="9"/>
      <c r="I113" s="9"/>
      <c r="J113" s="9"/>
      <c r="K113" s="9"/>
      <c r="L113" s="9"/>
      <c r="M113" s="9"/>
      <c r="N113" s="9"/>
      <c r="O113" s="9"/>
      <c r="P113" s="9"/>
      <c r="Q113" s="9"/>
      <c r="R113" s="9"/>
      <c r="S113" s="9"/>
    </row>
    <row r="114" spans="1:19" x14ac:dyDescent="0.2">
      <c r="A114" s="20" t="s">
        <v>396</v>
      </c>
      <c r="B114" s="21">
        <v>329</v>
      </c>
      <c r="C114" s="22">
        <v>53.191488999999997</v>
      </c>
      <c r="D114" s="22">
        <v>48.328266999999997</v>
      </c>
      <c r="E114" s="22">
        <v>50.759878</v>
      </c>
      <c r="F114" s="22">
        <v>26.443769</v>
      </c>
      <c r="G114" s="22">
        <v>14.285714</v>
      </c>
      <c r="H114" s="22">
        <v>11.854103</v>
      </c>
      <c r="I114" s="22">
        <v>20.972643999999999</v>
      </c>
      <c r="J114" s="22">
        <v>8.2066870000000005</v>
      </c>
      <c r="K114" s="22">
        <v>7.902736</v>
      </c>
      <c r="L114" s="22">
        <v>10.334346999999999</v>
      </c>
      <c r="M114" s="22">
        <v>11.854103</v>
      </c>
      <c r="N114" s="22">
        <v>12.462006000000001</v>
      </c>
      <c r="O114" s="22">
        <v>31.610942000000001</v>
      </c>
      <c r="P114" s="22">
        <v>26.747720000000001</v>
      </c>
      <c r="Q114" s="22">
        <v>3.3434650000000001</v>
      </c>
      <c r="R114" s="22">
        <v>7.902736</v>
      </c>
      <c r="S114" s="22">
        <v>1.8237080000000001</v>
      </c>
    </row>
    <row r="115" spans="1:19" x14ac:dyDescent="0.2">
      <c r="A115" s="20" t="s">
        <v>397</v>
      </c>
      <c r="B115" s="21">
        <v>828</v>
      </c>
      <c r="C115" s="22">
        <v>58.091786999999997</v>
      </c>
      <c r="D115" s="22">
        <v>52.294685999999999</v>
      </c>
      <c r="E115" s="22">
        <v>44.082126000000002</v>
      </c>
      <c r="F115" s="22">
        <v>28.743960999999999</v>
      </c>
      <c r="G115" s="22">
        <v>16.062802000000001</v>
      </c>
      <c r="H115" s="22">
        <v>17.149757999999999</v>
      </c>
      <c r="I115" s="22">
        <v>24.758454</v>
      </c>
      <c r="J115" s="22">
        <v>8.6956520000000008</v>
      </c>
      <c r="K115" s="22">
        <v>9.6618359999999992</v>
      </c>
      <c r="L115" s="22">
        <v>9.5410629999999994</v>
      </c>
      <c r="M115" s="22">
        <v>12.198067999999999</v>
      </c>
      <c r="N115" s="22">
        <v>14.251208</v>
      </c>
      <c r="O115" s="22">
        <v>31.159420000000001</v>
      </c>
      <c r="P115" s="22">
        <v>34.178744000000002</v>
      </c>
      <c r="Q115" s="22">
        <v>2.4154589999999998</v>
      </c>
      <c r="R115" s="22">
        <v>7.6086960000000001</v>
      </c>
      <c r="S115" s="22">
        <v>1.3285020000000001</v>
      </c>
    </row>
    <row r="116" spans="1:19" x14ac:dyDescent="0.2">
      <c r="A116" s="20" t="s">
        <v>879</v>
      </c>
      <c r="B116" s="21">
        <v>499</v>
      </c>
      <c r="C116" s="22">
        <v>57.314628999999996</v>
      </c>
      <c r="D116" s="22">
        <v>49.298597000000001</v>
      </c>
      <c r="E116" s="22">
        <v>42.084167999999998</v>
      </c>
      <c r="F116" s="22">
        <v>26.252504999999999</v>
      </c>
      <c r="G116" s="22">
        <v>12.825651000000001</v>
      </c>
      <c r="H116" s="22">
        <v>14.028055999999999</v>
      </c>
      <c r="I116" s="22">
        <v>23.446894</v>
      </c>
      <c r="J116" s="22">
        <v>8.0160319999999992</v>
      </c>
      <c r="K116" s="22">
        <v>9.8196390000000005</v>
      </c>
      <c r="L116" s="22">
        <v>9.0180360000000004</v>
      </c>
      <c r="M116" s="22">
        <v>11.623246</v>
      </c>
      <c r="N116" s="22">
        <v>12.424849999999999</v>
      </c>
      <c r="O116" s="22">
        <v>30.260521000000001</v>
      </c>
      <c r="P116" s="22">
        <v>27.454910000000002</v>
      </c>
      <c r="Q116" s="22">
        <v>2.8056109999999999</v>
      </c>
      <c r="R116" s="22">
        <v>9.2184369999999998</v>
      </c>
      <c r="S116" s="22">
        <v>1.6032059999999999</v>
      </c>
    </row>
    <row r="117" spans="1:19" x14ac:dyDescent="0.2">
      <c r="A117" s="20" t="s">
        <v>398</v>
      </c>
      <c r="B117" s="21">
        <v>468</v>
      </c>
      <c r="C117" s="22">
        <v>54.273504000000003</v>
      </c>
      <c r="D117" s="22">
        <v>44.444443999999997</v>
      </c>
      <c r="E117" s="22">
        <v>40.811965999999998</v>
      </c>
      <c r="F117" s="22">
        <v>24.572649999999999</v>
      </c>
      <c r="G117" s="22">
        <v>15.598291</v>
      </c>
      <c r="H117" s="22">
        <v>16.025641</v>
      </c>
      <c r="I117" s="22">
        <v>20.512820999999999</v>
      </c>
      <c r="J117" s="22">
        <v>7.4786320000000002</v>
      </c>
      <c r="K117" s="22">
        <v>9.8290600000000001</v>
      </c>
      <c r="L117" s="22">
        <v>9.8290600000000001</v>
      </c>
      <c r="M117" s="22">
        <v>10.470084999999999</v>
      </c>
      <c r="N117" s="22">
        <v>10.683761000000001</v>
      </c>
      <c r="O117" s="22">
        <v>28.205127999999998</v>
      </c>
      <c r="P117" s="22">
        <v>31.623932</v>
      </c>
      <c r="Q117" s="22">
        <v>2.3504269999999998</v>
      </c>
      <c r="R117" s="22">
        <v>10.042735</v>
      </c>
      <c r="S117" s="22">
        <v>1.4957260000000001</v>
      </c>
    </row>
    <row r="118" spans="1:19" x14ac:dyDescent="0.2">
      <c r="A118" s="20" t="s">
        <v>399</v>
      </c>
      <c r="B118" s="21">
        <v>257</v>
      </c>
      <c r="C118" s="22">
        <v>53.307392999999998</v>
      </c>
      <c r="D118" s="22">
        <v>42.023345999999997</v>
      </c>
      <c r="E118" s="22">
        <v>38.910505999999998</v>
      </c>
      <c r="F118" s="22">
        <v>26.848248999999999</v>
      </c>
      <c r="G118" s="22">
        <v>11.284046999999999</v>
      </c>
      <c r="H118" s="22">
        <v>10.116732000000001</v>
      </c>
      <c r="I118" s="22">
        <v>21.789883</v>
      </c>
      <c r="J118" s="22">
        <v>5.4474710000000002</v>
      </c>
      <c r="K118" s="22">
        <v>8.9494159999999994</v>
      </c>
      <c r="L118" s="22">
        <v>10.116732000000001</v>
      </c>
      <c r="M118" s="22">
        <v>8.9494159999999994</v>
      </c>
      <c r="N118" s="22">
        <v>11.673152</v>
      </c>
      <c r="O118" s="22">
        <v>28.793773999999999</v>
      </c>
      <c r="P118" s="22">
        <v>30.7393</v>
      </c>
      <c r="Q118" s="22">
        <v>1.5564199999999999</v>
      </c>
      <c r="R118" s="22">
        <v>10.116732000000001</v>
      </c>
      <c r="S118" s="22">
        <v>2.3346300000000002</v>
      </c>
    </row>
    <row r="119" spans="1:19" x14ac:dyDescent="0.2">
      <c r="A119" s="20" t="s">
        <v>400</v>
      </c>
      <c r="B119" s="21">
        <v>296</v>
      </c>
      <c r="C119" s="22">
        <v>49.662162000000002</v>
      </c>
      <c r="D119" s="22">
        <v>42.567568000000001</v>
      </c>
      <c r="E119" s="22">
        <v>45.270269999999996</v>
      </c>
      <c r="F119" s="22">
        <v>25.337838000000001</v>
      </c>
      <c r="G119" s="22">
        <v>13.851350999999999</v>
      </c>
      <c r="H119" s="22">
        <v>17.567568000000001</v>
      </c>
      <c r="I119" s="22">
        <v>17.567568000000001</v>
      </c>
      <c r="J119" s="22">
        <v>9.1216220000000003</v>
      </c>
      <c r="K119" s="22">
        <v>8.1081079999999996</v>
      </c>
      <c r="L119" s="22">
        <v>8.4459459999999993</v>
      </c>
      <c r="M119" s="22">
        <v>7.094595</v>
      </c>
      <c r="N119" s="22">
        <v>12.5</v>
      </c>
      <c r="O119" s="22">
        <v>31.418918999999999</v>
      </c>
      <c r="P119" s="22">
        <v>27.364865000000002</v>
      </c>
      <c r="Q119" s="22">
        <v>3.0405410000000002</v>
      </c>
      <c r="R119" s="22">
        <v>12.837838</v>
      </c>
      <c r="S119" s="22">
        <v>3.0405410000000002</v>
      </c>
    </row>
    <row r="120" spans="1:19" x14ac:dyDescent="0.2">
      <c r="A120" s="9" t="s">
        <v>401</v>
      </c>
      <c r="B120" s="9"/>
      <c r="C120" s="9"/>
      <c r="D120" s="9"/>
      <c r="E120" s="9"/>
      <c r="F120" s="9"/>
      <c r="G120" s="9"/>
      <c r="H120" s="9"/>
      <c r="I120" s="9"/>
      <c r="J120" s="9"/>
      <c r="K120" s="9"/>
      <c r="L120" s="9"/>
      <c r="M120" s="9"/>
      <c r="N120" s="9"/>
      <c r="O120" s="9"/>
      <c r="P120" s="9"/>
      <c r="Q120" s="9"/>
      <c r="R120" s="9"/>
      <c r="S120" s="9"/>
    </row>
    <row r="121" spans="1:19" x14ac:dyDescent="0.2">
      <c r="A121" s="20" t="s">
        <v>878</v>
      </c>
      <c r="B121" s="21">
        <v>116</v>
      </c>
      <c r="C121" s="22">
        <v>56.896552</v>
      </c>
      <c r="D121" s="22">
        <v>47.413792999999998</v>
      </c>
      <c r="E121" s="22">
        <v>45.689655000000002</v>
      </c>
      <c r="F121" s="22">
        <v>26.724138</v>
      </c>
      <c r="G121" s="22">
        <v>8.6206899999999997</v>
      </c>
      <c r="H121" s="22">
        <v>16.37931</v>
      </c>
      <c r="I121" s="22">
        <v>18.965516999999998</v>
      </c>
      <c r="J121" s="22">
        <v>7.7586209999999998</v>
      </c>
      <c r="K121" s="22">
        <v>6.8965519999999998</v>
      </c>
      <c r="L121" s="22">
        <v>12.068966</v>
      </c>
      <c r="M121" s="22">
        <v>10.344828</v>
      </c>
      <c r="N121" s="22">
        <v>11.206897</v>
      </c>
      <c r="O121" s="22">
        <v>28.448276</v>
      </c>
      <c r="P121" s="22">
        <v>25.862069000000002</v>
      </c>
      <c r="Q121" s="22">
        <v>4.3103449999999999</v>
      </c>
      <c r="R121" s="22">
        <v>5.1724139999999998</v>
      </c>
      <c r="S121" s="22">
        <v>3.4482759999999999</v>
      </c>
    </row>
    <row r="122" spans="1:19" x14ac:dyDescent="0.2">
      <c r="A122" s="20" t="s">
        <v>402</v>
      </c>
      <c r="B122" s="21">
        <v>213</v>
      </c>
      <c r="C122" s="22">
        <v>51.173709000000002</v>
      </c>
      <c r="D122" s="22">
        <v>48.826290999999998</v>
      </c>
      <c r="E122" s="22">
        <v>53.521127</v>
      </c>
      <c r="F122" s="22">
        <v>26.291080000000001</v>
      </c>
      <c r="G122" s="22">
        <v>17.370892000000001</v>
      </c>
      <c r="H122" s="22">
        <v>9.3896709999999999</v>
      </c>
      <c r="I122" s="22">
        <v>22.065728</v>
      </c>
      <c r="J122" s="22">
        <v>8.450704</v>
      </c>
      <c r="K122" s="22">
        <v>8.450704</v>
      </c>
      <c r="L122" s="22">
        <v>9.3896709999999999</v>
      </c>
      <c r="M122" s="22">
        <v>12.676056000000001</v>
      </c>
      <c r="N122" s="22">
        <v>13.14554</v>
      </c>
      <c r="O122" s="22">
        <v>33.333333000000003</v>
      </c>
      <c r="P122" s="22">
        <v>27.230046999999999</v>
      </c>
      <c r="Q122" s="22">
        <v>2.8169010000000001</v>
      </c>
      <c r="R122" s="22">
        <v>9.3896709999999999</v>
      </c>
      <c r="S122" s="22">
        <v>0.938967</v>
      </c>
    </row>
    <row r="123" spans="1:19" x14ac:dyDescent="0.2">
      <c r="A123" s="20" t="s">
        <v>397</v>
      </c>
      <c r="B123" s="21">
        <v>828</v>
      </c>
      <c r="C123" s="22">
        <v>58.091786999999997</v>
      </c>
      <c r="D123" s="22">
        <v>52.294685999999999</v>
      </c>
      <c r="E123" s="22">
        <v>44.082126000000002</v>
      </c>
      <c r="F123" s="22">
        <v>28.743960999999999</v>
      </c>
      <c r="G123" s="22">
        <v>16.062802000000001</v>
      </c>
      <c r="H123" s="22">
        <v>17.149757999999999</v>
      </c>
      <c r="I123" s="22">
        <v>24.758454</v>
      </c>
      <c r="J123" s="22">
        <v>8.6956520000000008</v>
      </c>
      <c r="K123" s="22">
        <v>9.6618359999999992</v>
      </c>
      <c r="L123" s="22">
        <v>9.5410629999999994</v>
      </c>
      <c r="M123" s="22">
        <v>12.198067999999999</v>
      </c>
      <c r="N123" s="22">
        <v>14.251208</v>
      </c>
      <c r="O123" s="22">
        <v>31.159420000000001</v>
      </c>
      <c r="P123" s="22">
        <v>34.178744000000002</v>
      </c>
      <c r="Q123" s="22">
        <v>2.4154589999999998</v>
      </c>
      <c r="R123" s="22">
        <v>7.6086960000000001</v>
      </c>
      <c r="S123" s="22">
        <v>1.3285020000000001</v>
      </c>
    </row>
    <row r="124" spans="1:19" x14ac:dyDescent="0.2">
      <c r="A124" s="20" t="s">
        <v>403</v>
      </c>
      <c r="B124" s="21">
        <v>133</v>
      </c>
      <c r="C124" s="22">
        <v>57.142856999999999</v>
      </c>
      <c r="D124" s="22">
        <v>48.120300999999998</v>
      </c>
      <c r="E124" s="22">
        <v>42.105263000000001</v>
      </c>
      <c r="F124" s="22">
        <v>26.315788999999999</v>
      </c>
      <c r="G124" s="22">
        <v>16.541353000000001</v>
      </c>
      <c r="H124" s="22">
        <v>18.796991999999999</v>
      </c>
      <c r="I124" s="22">
        <v>24.06015</v>
      </c>
      <c r="J124" s="22">
        <v>5.2631579999999998</v>
      </c>
      <c r="K124" s="22">
        <v>8.2706769999999992</v>
      </c>
      <c r="L124" s="22">
        <v>10.526316</v>
      </c>
      <c r="M124" s="22">
        <v>13.533835</v>
      </c>
      <c r="N124" s="22">
        <v>15.037594</v>
      </c>
      <c r="O124" s="22">
        <v>29.323308000000001</v>
      </c>
      <c r="P124" s="22">
        <v>28.571428999999998</v>
      </c>
      <c r="Q124" s="22">
        <v>2.2556389999999999</v>
      </c>
      <c r="R124" s="22">
        <v>6.7669170000000003</v>
      </c>
      <c r="S124" s="22">
        <v>2.2556389999999999</v>
      </c>
    </row>
    <row r="125" spans="1:19" x14ac:dyDescent="0.2">
      <c r="A125" s="20" t="s">
        <v>404</v>
      </c>
      <c r="B125" s="21">
        <v>120</v>
      </c>
      <c r="C125" s="22">
        <v>55</v>
      </c>
      <c r="D125" s="22">
        <v>50.833333000000003</v>
      </c>
      <c r="E125" s="22">
        <v>42.5</v>
      </c>
      <c r="F125" s="22">
        <v>29.166667</v>
      </c>
      <c r="G125" s="22">
        <v>12.5</v>
      </c>
      <c r="H125" s="22">
        <v>16.666667</v>
      </c>
      <c r="I125" s="22">
        <v>20</v>
      </c>
      <c r="J125" s="22">
        <v>12.5</v>
      </c>
      <c r="K125" s="22">
        <v>15</v>
      </c>
      <c r="L125" s="22">
        <v>14.166667</v>
      </c>
      <c r="M125" s="22">
        <v>10.833333</v>
      </c>
      <c r="N125" s="22">
        <v>15.833333</v>
      </c>
      <c r="O125" s="22">
        <v>34.166666999999997</v>
      </c>
      <c r="P125" s="22">
        <v>25</v>
      </c>
      <c r="Q125" s="22">
        <v>2.5</v>
      </c>
      <c r="R125" s="22">
        <v>13.333333</v>
      </c>
      <c r="S125" s="22">
        <v>0.83333299999999999</v>
      </c>
    </row>
    <row r="126" spans="1:19" x14ac:dyDescent="0.2">
      <c r="A126" s="20" t="s">
        <v>405</v>
      </c>
      <c r="B126" s="21">
        <v>246</v>
      </c>
      <c r="C126" s="22">
        <v>58.536585000000002</v>
      </c>
      <c r="D126" s="22">
        <v>49.186991999999996</v>
      </c>
      <c r="E126" s="22">
        <v>41.869919000000003</v>
      </c>
      <c r="F126" s="22">
        <v>24.796748000000001</v>
      </c>
      <c r="G126" s="22">
        <v>10.97561</v>
      </c>
      <c r="H126" s="22">
        <v>10.162602</v>
      </c>
      <c r="I126" s="22">
        <v>24.796748000000001</v>
      </c>
      <c r="J126" s="22">
        <v>7.3170729999999997</v>
      </c>
      <c r="K126" s="22">
        <v>8.1300810000000006</v>
      </c>
      <c r="L126" s="22">
        <v>5.6910569999999998</v>
      </c>
      <c r="M126" s="22">
        <v>10.97561</v>
      </c>
      <c r="N126" s="22">
        <v>9.3495930000000005</v>
      </c>
      <c r="O126" s="22">
        <v>28.861789000000002</v>
      </c>
      <c r="P126" s="22">
        <v>28.048780000000001</v>
      </c>
      <c r="Q126" s="22">
        <v>3.252033</v>
      </c>
      <c r="R126" s="22">
        <v>8.5365850000000005</v>
      </c>
      <c r="S126" s="22">
        <v>1.6260159999999999</v>
      </c>
    </row>
    <row r="127" spans="1:19" x14ac:dyDescent="0.2">
      <c r="A127" s="20" t="s">
        <v>398</v>
      </c>
      <c r="B127" s="21">
        <v>468</v>
      </c>
      <c r="C127" s="22">
        <v>54.273504000000003</v>
      </c>
      <c r="D127" s="22">
        <v>44.444443999999997</v>
      </c>
      <c r="E127" s="22">
        <v>40.811965999999998</v>
      </c>
      <c r="F127" s="22">
        <v>24.572649999999999</v>
      </c>
      <c r="G127" s="22">
        <v>15.598291</v>
      </c>
      <c r="H127" s="22">
        <v>16.025641</v>
      </c>
      <c r="I127" s="22">
        <v>20.512820999999999</v>
      </c>
      <c r="J127" s="22">
        <v>7.4786320000000002</v>
      </c>
      <c r="K127" s="22">
        <v>9.8290600000000001</v>
      </c>
      <c r="L127" s="22">
        <v>9.8290600000000001</v>
      </c>
      <c r="M127" s="22">
        <v>10.470084999999999</v>
      </c>
      <c r="N127" s="22">
        <v>10.683761000000001</v>
      </c>
      <c r="O127" s="22">
        <v>28.205127999999998</v>
      </c>
      <c r="P127" s="22">
        <v>31.623932</v>
      </c>
      <c r="Q127" s="22">
        <v>2.3504269999999998</v>
      </c>
      <c r="R127" s="22">
        <v>10.042735</v>
      </c>
      <c r="S127" s="22">
        <v>1.4957260000000001</v>
      </c>
    </row>
    <row r="128" spans="1:19" x14ac:dyDescent="0.2">
      <c r="A128" s="20" t="s">
        <v>406</v>
      </c>
      <c r="B128" s="21">
        <v>180</v>
      </c>
      <c r="C128" s="22">
        <v>50</v>
      </c>
      <c r="D128" s="22">
        <v>40</v>
      </c>
      <c r="E128" s="22">
        <v>36.111111000000001</v>
      </c>
      <c r="F128" s="22">
        <v>23.333333</v>
      </c>
      <c r="G128" s="22">
        <v>12.222222</v>
      </c>
      <c r="H128" s="22">
        <v>10.555555999999999</v>
      </c>
      <c r="I128" s="22">
        <v>19.444444000000001</v>
      </c>
      <c r="J128" s="22">
        <v>3.3333330000000001</v>
      </c>
      <c r="K128" s="22">
        <v>9.4444440000000007</v>
      </c>
      <c r="L128" s="22">
        <v>10.555555999999999</v>
      </c>
      <c r="M128" s="22">
        <v>7.7777779999999996</v>
      </c>
      <c r="N128" s="22">
        <v>11.111110999999999</v>
      </c>
      <c r="O128" s="22">
        <v>27.777778000000001</v>
      </c>
      <c r="P128" s="22">
        <v>27.777778000000001</v>
      </c>
      <c r="Q128" s="22">
        <v>1.6666669999999999</v>
      </c>
      <c r="R128" s="22">
        <v>12.222222</v>
      </c>
      <c r="S128" s="22">
        <v>2.7777780000000001</v>
      </c>
    </row>
    <row r="129" spans="1:19" x14ac:dyDescent="0.2">
      <c r="A129" s="20" t="s">
        <v>407</v>
      </c>
      <c r="B129" s="21">
        <v>77</v>
      </c>
      <c r="C129" s="22">
        <v>61.038961</v>
      </c>
      <c r="D129" s="22">
        <v>46.753247000000002</v>
      </c>
      <c r="E129" s="22">
        <v>45.454545000000003</v>
      </c>
      <c r="F129" s="22">
        <v>35.064934999999998</v>
      </c>
      <c r="G129" s="22">
        <v>9.0909089999999999</v>
      </c>
      <c r="H129" s="22">
        <v>9.0909089999999999</v>
      </c>
      <c r="I129" s="22">
        <v>27.272727</v>
      </c>
      <c r="J129" s="22">
        <v>10.389609999999999</v>
      </c>
      <c r="K129" s="22">
        <v>7.7922079999999996</v>
      </c>
      <c r="L129" s="22">
        <v>9.0909089999999999</v>
      </c>
      <c r="M129" s="22">
        <v>11.688312</v>
      </c>
      <c r="N129" s="22">
        <v>12.987012999999999</v>
      </c>
      <c r="O129" s="22">
        <v>31.168831000000001</v>
      </c>
      <c r="P129" s="22">
        <v>37.662337999999998</v>
      </c>
      <c r="Q129" s="22">
        <v>1.2987010000000001</v>
      </c>
      <c r="R129" s="22">
        <v>5.1948049999999997</v>
      </c>
      <c r="S129" s="22">
        <v>1.2987010000000001</v>
      </c>
    </row>
    <row r="130" spans="1:19" x14ac:dyDescent="0.2">
      <c r="A130" s="33" t="s">
        <v>400</v>
      </c>
      <c r="B130" s="34">
        <v>296</v>
      </c>
      <c r="C130" s="35">
        <v>49.662162000000002</v>
      </c>
      <c r="D130" s="35">
        <v>42.567568000000001</v>
      </c>
      <c r="E130" s="35">
        <v>45.270269999999996</v>
      </c>
      <c r="F130" s="35">
        <v>25.337838000000001</v>
      </c>
      <c r="G130" s="35">
        <v>13.851350999999999</v>
      </c>
      <c r="H130" s="35">
        <v>17.567568000000001</v>
      </c>
      <c r="I130" s="35">
        <v>17.567568000000001</v>
      </c>
      <c r="J130" s="35">
        <v>9.1216220000000003</v>
      </c>
      <c r="K130" s="35">
        <v>8.1081079999999996</v>
      </c>
      <c r="L130" s="35">
        <v>8.4459459999999993</v>
      </c>
      <c r="M130" s="35">
        <v>7.094595</v>
      </c>
      <c r="N130" s="35">
        <v>12.5</v>
      </c>
      <c r="O130" s="35">
        <v>31.418918999999999</v>
      </c>
      <c r="P130" s="35">
        <v>27.364865000000002</v>
      </c>
      <c r="Q130" s="35">
        <v>3.0405410000000002</v>
      </c>
      <c r="R130" s="35">
        <v>12.837838</v>
      </c>
      <c r="S130" s="35">
        <v>3.0405410000000002</v>
      </c>
    </row>
  </sheetData>
  <phoneticPr fontId="2"/>
  <pageMargins left="0.75" right="0.75" top="1" bottom="1" header="0.5" footer="0.5"/>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2DF2A-9226-427D-8ACD-459BC07CB2F0}">
  <dimension ref="A1:D245"/>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4" x14ac:dyDescent="0.2">
      <c r="A1" s="11" t="s">
        <v>3</v>
      </c>
      <c r="B1" s="7"/>
    </row>
    <row r="2" spans="1:4" x14ac:dyDescent="0.2">
      <c r="A2" s="15" t="str">
        <f xml:space="preserve"> HYPERLINK("#'目次'!B7","[1]")</f>
        <v>[1]</v>
      </c>
    </row>
    <row r="3" spans="1:4" x14ac:dyDescent="0.2">
      <c r="A3" s="7" t="s">
        <v>3</v>
      </c>
      <c r="B3" s="8" t="s">
        <v>308</v>
      </c>
    </row>
    <row r="4" spans="1:4" x14ac:dyDescent="0.2">
      <c r="A4" s="7" t="s">
        <v>3</v>
      </c>
      <c r="B4" s="8" t="s">
        <v>1</v>
      </c>
    </row>
    <row r="5" spans="1:4" x14ac:dyDescent="0.2">
      <c r="A5" s="7" t="s">
        <v>3</v>
      </c>
      <c r="B5" s="8" t="s">
        <v>309</v>
      </c>
    </row>
    <row r="6" spans="1:4" s="18" customFormat="1" x14ac:dyDescent="0.2">
      <c r="A6" s="16" t="s">
        <v>3</v>
      </c>
      <c r="B6" s="17" t="s">
        <v>335</v>
      </c>
      <c r="C6" s="17" t="s">
        <v>336</v>
      </c>
      <c r="D6" s="17" t="s">
        <v>337</v>
      </c>
    </row>
    <row r="7" spans="1:4" x14ac:dyDescent="0.2">
      <c r="A7" s="19" t="s">
        <v>338</v>
      </c>
      <c r="B7" s="10">
        <v>2677</v>
      </c>
      <c r="C7" s="10">
        <v>1277</v>
      </c>
      <c r="D7" s="10">
        <v>1400</v>
      </c>
    </row>
    <row r="8" spans="1:4" x14ac:dyDescent="0.2">
      <c r="A8" s="24" t="s">
        <v>3</v>
      </c>
      <c r="B8" s="25">
        <v>100</v>
      </c>
      <c r="C8" s="25">
        <v>47.702652</v>
      </c>
      <c r="D8" s="25">
        <v>52.297348</v>
      </c>
    </row>
    <row r="9" spans="1:4" x14ac:dyDescent="0.2">
      <c r="A9" s="9" t="s">
        <v>339</v>
      </c>
      <c r="B9" s="9"/>
      <c r="C9" s="9"/>
      <c r="D9" s="9"/>
    </row>
    <row r="10" spans="1:4" x14ac:dyDescent="0.2">
      <c r="A10" s="20" t="s">
        <v>340</v>
      </c>
      <c r="B10" s="21">
        <v>1277</v>
      </c>
      <c r="C10" s="21">
        <v>1277</v>
      </c>
      <c r="D10" s="21">
        <v>0</v>
      </c>
    </row>
    <row r="11" spans="1:4" x14ac:dyDescent="0.2">
      <c r="A11" s="24" t="s">
        <v>3</v>
      </c>
      <c r="B11" s="25">
        <v>100</v>
      </c>
      <c r="C11" s="25">
        <v>100</v>
      </c>
      <c r="D11" s="25">
        <v>0</v>
      </c>
    </row>
    <row r="12" spans="1:4" x14ac:dyDescent="0.2">
      <c r="A12" s="20" t="s">
        <v>341</v>
      </c>
      <c r="B12" s="21">
        <v>1400</v>
      </c>
      <c r="C12" s="21">
        <v>0</v>
      </c>
      <c r="D12" s="21">
        <v>1400</v>
      </c>
    </row>
    <row r="13" spans="1:4" x14ac:dyDescent="0.2">
      <c r="A13" s="24" t="s">
        <v>3</v>
      </c>
      <c r="B13" s="25">
        <v>100</v>
      </c>
      <c r="C13" s="25">
        <v>0</v>
      </c>
      <c r="D13" s="25">
        <v>100</v>
      </c>
    </row>
    <row r="14" spans="1:4" x14ac:dyDescent="0.2">
      <c r="A14" s="9" t="s">
        <v>342</v>
      </c>
      <c r="B14" s="9"/>
      <c r="C14" s="9"/>
      <c r="D14" s="9"/>
    </row>
    <row r="15" spans="1:4" x14ac:dyDescent="0.2">
      <c r="A15" s="20" t="s">
        <v>343</v>
      </c>
      <c r="B15" s="21">
        <v>610</v>
      </c>
      <c r="C15" s="21">
        <v>298</v>
      </c>
      <c r="D15" s="21">
        <v>312</v>
      </c>
    </row>
    <row r="16" spans="1:4" x14ac:dyDescent="0.2">
      <c r="A16" s="24" t="s">
        <v>3</v>
      </c>
      <c r="B16" s="25">
        <v>100</v>
      </c>
      <c r="C16" s="25">
        <v>48.852459000000003</v>
      </c>
      <c r="D16" s="25">
        <v>51.147540999999997</v>
      </c>
    </row>
    <row r="17" spans="1:4" x14ac:dyDescent="0.2">
      <c r="A17" s="20" t="s">
        <v>344</v>
      </c>
      <c r="B17" s="21">
        <v>755</v>
      </c>
      <c r="C17" s="21">
        <v>388</v>
      </c>
      <c r="D17" s="21">
        <v>367</v>
      </c>
    </row>
    <row r="18" spans="1:4" x14ac:dyDescent="0.2">
      <c r="A18" s="24" t="s">
        <v>3</v>
      </c>
      <c r="B18" s="25">
        <v>100</v>
      </c>
      <c r="C18" s="25">
        <v>51.390728000000003</v>
      </c>
      <c r="D18" s="25">
        <v>48.609271999999997</v>
      </c>
    </row>
    <row r="19" spans="1:4" x14ac:dyDescent="0.2">
      <c r="A19" s="20" t="s">
        <v>345</v>
      </c>
      <c r="B19" s="21">
        <v>601</v>
      </c>
      <c r="C19" s="21">
        <v>299</v>
      </c>
      <c r="D19" s="21">
        <v>302</v>
      </c>
    </row>
    <row r="20" spans="1:4" x14ac:dyDescent="0.2">
      <c r="A20" s="24" t="s">
        <v>3</v>
      </c>
      <c r="B20" s="25">
        <v>100</v>
      </c>
      <c r="C20" s="25">
        <v>49.750416000000001</v>
      </c>
      <c r="D20" s="25">
        <v>50.249583999999999</v>
      </c>
    </row>
    <row r="21" spans="1:4" x14ac:dyDescent="0.2">
      <c r="A21" s="20" t="s">
        <v>346</v>
      </c>
      <c r="B21" s="21">
        <v>425</v>
      </c>
      <c r="C21" s="21">
        <v>192</v>
      </c>
      <c r="D21" s="21">
        <v>233</v>
      </c>
    </row>
    <row r="22" spans="1:4" x14ac:dyDescent="0.2">
      <c r="A22" s="24" t="s">
        <v>3</v>
      </c>
      <c r="B22" s="25">
        <v>100</v>
      </c>
      <c r="C22" s="25">
        <v>45.176470999999999</v>
      </c>
      <c r="D22" s="25">
        <v>54.823529000000001</v>
      </c>
    </row>
    <row r="23" spans="1:4" x14ac:dyDescent="0.2">
      <c r="A23" s="20" t="s">
        <v>347</v>
      </c>
      <c r="B23" s="21">
        <v>217</v>
      </c>
      <c r="C23" s="21">
        <v>77</v>
      </c>
      <c r="D23" s="21">
        <v>140</v>
      </c>
    </row>
    <row r="24" spans="1:4" x14ac:dyDescent="0.2">
      <c r="A24" s="24" t="s">
        <v>3</v>
      </c>
      <c r="B24" s="25">
        <v>100</v>
      </c>
      <c r="C24" s="25">
        <v>35.483871000000001</v>
      </c>
      <c r="D24" s="25">
        <v>64.516129000000006</v>
      </c>
    </row>
    <row r="25" spans="1:4" x14ac:dyDescent="0.2">
      <c r="A25" s="20" t="s">
        <v>348</v>
      </c>
      <c r="B25" s="21">
        <v>56</v>
      </c>
      <c r="C25" s="21">
        <v>19</v>
      </c>
      <c r="D25" s="21">
        <v>37</v>
      </c>
    </row>
    <row r="26" spans="1:4" x14ac:dyDescent="0.2">
      <c r="A26" s="24" t="s">
        <v>3</v>
      </c>
      <c r="B26" s="25">
        <v>100</v>
      </c>
      <c r="C26" s="25">
        <v>33.928570999999998</v>
      </c>
      <c r="D26" s="25">
        <v>66.071428999999995</v>
      </c>
    </row>
    <row r="27" spans="1:4" x14ac:dyDescent="0.2">
      <c r="A27" s="20" t="s">
        <v>349</v>
      </c>
      <c r="B27" s="21">
        <v>13</v>
      </c>
      <c r="C27" s="21">
        <v>4</v>
      </c>
      <c r="D27" s="21">
        <v>9</v>
      </c>
    </row>
    <row r="28" spans="1:4" x14ac:dyDescent="0.2">
      <c r="A28" s="24" t="s">
        <v>3</v>
      </c>
      <c r="B28" s="25">
        <v>100</v>
      </c>
      <c r="C28" s="25">
        <v>30.769231000000001</v>
      </c>
      <c r="D28" s="25">
        <v>69.230768999999995</v>
      </c>
    </row>
    <row r="29" spans="1:4" x14ac:dyDescent="0.2">
      <c r="A29" s="20" t="s">
        <v>350</v>
      </c>
      <c r="B29" s="21">
        <v>1365</v>
      </c>
      <c r="C29" s="21">
        <v>686</v>
      </c>
      <c r="D29" s="21">
        <v>679</v>
      </c>
    </row>
    <row r="30" spans="1:4" x14ac:dyDescent="0.2">
      <c r="A30" s="24" t="s">
        <v>3</v>
      </c>
      <c r="B30" s="25">
        <v>100</v>
      </c>
      <c r="C30" s="25">
        <v>50.256410000000002</v>
      </c>
      <c r="D30" s="25">
        <v>49.743589999999998</v>
      </c>
    </row>
    <row r="31" spans="1:4" x14ac:dyDescent="0.2">
      <c r="A31" s="20" t="s">
        <v>351</v>
      </c>
      <c r="B31" s="21">
        <v>1026</v>
      </c>
      <c r="C31" s="21">
        <v>491</v>
      </c>
      <c r="D31" s="21">
        <v>535</v>
      </c>
    </row>
    <row r="32" spans="1:4" x14ac:dyDescent="0.2">
      <c r="A32" s="24" t="s">
        <v>3</v>
      </c>
      <c r="B32" s="25">
        <v>100</v>
      </c>
      <c r="C32" s="25">
        <v>47.85575</v>
      </c>
      <c r="D32" s="25">
        <v>52.14425</v>
      </c>
    </row>
    <row r="33" spans="1:4" x14ac:dyDescent="0.2">
      <c r="A33" s="20" t="s">
        <v>352</v>
      </c>
      <c r="B33" s="21">
        <v>286</v>
      </c>
      <c r="C33" s="21">
        <v>100</v>
      </c>
      <c r="D33" s="21">
        <v>186</v>
      </c>
    </row>
    <row r="34" spans="1:4" x14ac:dyDescent="0.2">
      <c r="A34" s="24" t="s">
        <v>3</v>
      </c>
      <c r="B34" s="25">
        <v>100</v>
      </c>
      <c r="C34" s="25">
        <v>34.965035</v>
      </c>
      <c r="D34" s="25">
        <v>65.034965</v>
      </c>
    </row>
    <row r="35" spans="1:4" x14ac:dyDescent="0.2">
      <c r="A35" s="20" t="s">
        <v>353</v>
      </c>
      <c r="B35" s="21">
        <v>1312</v>
      </c>
      <c r="C35" s="21">
        <v>591</v>
      </c>
      <c r="D35" s="21">
        <v>721</v>
      </c>
    </row>
    <row r="36" spans="1:4" x14ac:dyDescent="0.2">
      <c r="A36" s="24" t="s">
        <v>3</v>
      </c>
      <c r="B36" s="25">
        <v>100</v>
      </c>
      <c r="C36" s="25">
        <v>45.045732000000001</v>
      </c>
      <c r="D36" s="25">
        <v>54.954267999999999</v>
      </c>
    </row>
    <row r="37" spans="1:4" x14ac:dyDescent="0.2">
      <c r="A37" s="9" t="s">
        <v>354</v>
      </c>
      <c r="B37" s="10">
        <v>298</v>
      </c>
      <c r="C37" s="10">
        <v>298</v>
      </c>
      <c r="D37" s="10">
        <v>0</v>
      </c>
    </row>
    <row r="38" spans="1:4" x14ac:dyDescent="0.2">
      <c r="A38" s="24" t="s">
        <v>3</v>
      </c>
      <c r="B38" s="25">
        <v>100</v>
      </c>
      <c r="C38" s="25">
        <v>100</v>
      </c>
      <c r="D38" s="25">
        <v>0</v>
      </c>
    </row>
    <row r="39" spans="1:4" x14ac:dyDescent="0.2">
      <c r="A39" s="20" t="s">
        <v>344</v>
      </c>
      <c r="B39" s="21">
        <v>388</v>
      </c>
      <c r="C39" s="21">
        <v>388</v>
      </c>
      <c r="D39" s="21">
        <v>0</v>
      </c>
    </row>
    <row r="40" spans="1:4" x14ac:dyDescent="0.2">
      <c r="A40" s="24" t="s">
        <v>3</v>
      </c>
      <c r="B40" s="25">
        <v>100</v>
      </c>
      <c r="C40" s="25">
        <v>100</v>
      </c>
      <c r="D40" s="25">
        <v>0</v>
      </c>
    </row>
    <row r="41" spans="1:4" x14ac:dyDescent="0.2">
      <c r="A41" s="20" t="s">
        <v>345</v>
      </c>
      <c r="B41" s="21">
        <v>299</v>
      </c>
      <c r="C41" s="21">
        <v>299</v>
      </c>
      <c r="D41" s="21">
        <v>0</v>
      </c>
    </row>
    <row r="42" spans="1:4" x14ac:dyDescent="0.2">
      <c r="A42" s="24" t="s">
        <v>3</v>
      </c>
      <c r="B42" s="25">
        <v>100</v>
      </c>
      <c r="C42" s="25">
        <v>100</v>
      </c>
      <c r="D42" s="25">
        <v>0</v>
      </c>
    </row>
    <row r="43" spans="1:4" x14ac:dyDescent="0.2">
      <c r="A43" s="20" t="s">
        <v>346</v>
      </c>
      <c r="B43" s="21">
        <v>192</v>
      </c>
      <c r="C43" s="21">
        <v>192</v>
      </c>
      <c r="D43" s="21">
        <v>0</v>
      </c>
    </row>
    <row r="44" spans="1:4" x14ac:dyDescent="0.2">
      <c r="A44" s="24" t="s">
        <v>3</v>
      </c>
      <c r="B44" s="25">
        <v>100</v>
      </c>
      <c r="C44" s="25">
        <v>100</v>
      </c>
      <c r="D44" s="25">
        <v>0</v>
      </c>
    </row>
    <row r="45" spans="1:4" x14ac:dyDescent="0.2">
      <c r="A45" s="20" t="s">
        <v>347</v>
      </c>
      <c r="B45" s="21">
        <v>77</v>
      </c>
      <c r="C45" s="21">
        <v>77</v>
      </c>
      <c r="D45" s="21">
        <v>0</v>
      </c>
    </row>
    <row r="46" spans="1:4" x14ac:dyDescent="0.2">
      <c r="A46" s="24" t="s">
        <v>3</v>
      </c>
      <c r="B46" s="25">
        <v>100</v>
      </c>
      <c r="C46" s="25">
        <v>100</v>
      </c>
      <c r="D46" s="25">
        <v>0</v>
      </c>
    </row>
    <row r="47" spans="1:4" x14ac:dyDescent="0.2">
      <c r="A47" s="20" t="s">
        <v>348</v>
      </c>
      <c r="B47" s="21">
        <v>19</v>
      </c>
      <c r="C47" s="21">
        <v>19</v>
      </c>
      <c r="D47" s="21">
        <v>0</v>
      </c>
    </row>
    <row r="48" spans="1:4" x14ac:dyDescent="0.2">
      <c r="A48" s="24" t="s">
        <v>3</v>
      </c>
      <c r="B48" s="25">
        <v>100</v>
      </c>
      <c r="C48" s="25">
        <v>100</v>
      </c>
      <c r="D48" s="25">
        <v>0</v>
      </c>
    </row>
    <row r="49" spans="1:4" x14ac:dyDescent="0.2">
      <c r="A49" s="20" t="s">
        <v>349</v>
      </c>
      <c r="B49" s="21">
        <v>4</v>
      </c>
      <c r="C49" s="21">
        <v>4</v>
      </c>
      <c r="D49" s="21">
        <v>0</v>
      </c>
    </row>
    <row r="50" spans="1:4" x14ac:dyDescent="0.2">
      <c r="A50" s="24" t="s">
        <v>3</v>
      </c>
      <c r="B50" s="25">
        <v>100</v>
      </c>
      <c r="C50" s="25">
        <v>100</v>
      </c>
      <c r="D50" s="25">
        <v>0</v>
      </c>
    </row>
    <row r="51" spans="1:4" x14ac:dyDescent="0.2">
      <c r="A51" s="20" t="s">
        <v>350</v>
      </c>
      <c r="B51" s="21">
        <v>686</v>
      </c>
      <c r="C51" s="21">
        <v>686</v>
      </c>
      <c r="D51" s="21">
        <v>0</v>
      </c>
    </row>
    <row r="52" spans="1:4" x14ac:dyDescent="0.2">
      <c r="A52" s="24" t="s">
        <v>3</v>
      </c>
      <c r="B52" s="25">
        <v>100</v>
      </c>
      <c r="C52" s="25">
        <v>100</v>
      </c>
      <c r="D52" s="25">
        <v>0</v>
      </c>
    </row>
    <row r="53" spans="1:4" x14ac:dyDescent="0.2">
      <c r="A53" s="20" t="s">
        <v>351</v>
      </c>
      <c r="B53" s="21">
        <v>491</v>
      </c>
      <c r="C53" s="21">
        <v>491</v>
      </c>
      <c r="D53" s="21">
        <v>0</v>
      </c>
    </row>
    <row r="54" spans="1:4" x14ac:dyDescent="0.2">
      <c r="A54" s="24" t="s">
        <v>3</v>
      </c>
      <c r="B54" s="25">
        <v>100</v>
      </c>
      <c r="C54" s="25">
        <v>100</v>
      </c>
      <c r="D54" s="25">
        <v>0</v>
      </c>
    </row>
    <row r="55" spans="1:4" x14ac:dyDescent="0.2">
      <c r="A55" s="20" t="s">
        <v>352</v>
      </c>
      <c r="B55" s="21">
        <v>100</v>
      </c>
      <c r="C55" s="21">
        <v>100</v>
      </c>
      <c r="D55" s="21">
        <v>0</v>
      </c>
    </row>
    <row r="56" spans="1:4" x14ac:dyDescent="0.2">
      <c r="A56" s="24" t="s">
        <v>3</v>
      </c>
      <c r="B56" s="25">
        <v>100</v>
      </c>
      <c r="C56" s="25">
        <v>100</v>
      </c>
      <c r="D56" s="25">
        <v>0</v>
      </c>
    </row>
    <row r="57" spans="1:4" x14ac:dyDescent="0.2">
      <c r="A57" s="20" t="s">
        <v>353</v>
      </c>
      <c r="B57" s="21">
        <v>591</v>
      </c>
      <c r="C57" s="21">
        <v>591</v>
      </c>
      <c r="D57" s="21">
        <v>0</v>
      </c>
    </row>
    <row r="58" spans="1:4" x14ac:dyDescent="0.2">
      <c r="A58" s="24" t="s">
        <v>3</v>
      </c>
      <c r="B58" s="25">
        <v>100</v>
      </c>
      <c r="C58" s="25">
        <v>100</v>
      </c>
      <c r="D58" s="25">
        <v>0</v>
      </c>
    </row>
    <row r="59" spans="1:4" x14ac:dyDescent="0.2">
      <c r="A59" s="9" t="s">
        <v>355</v>
      </c>
      <c r="B59" s="10">
        <v>312</v>
      </c>
      <c r="C59" s="10">
        <v>0</v>
      </c>
      <c r="D59" s="10">
        <v>312</v>
      </c>
    </row>
    <row r="60" spans="1:4" x14ac:dyDescent="0.2">
      <c r="A60" s="24" t="s">
        <v>3</v>
      </c>
      <c r="B60" s="25">
        <v>100</v>
      </c>
      <c r="C60" s="25">
        <v>0</v>
      </c>
      <c r="D60" s="25">
        <v>100</v>
      </c>
    </row>
    <row r="61" spans="1:4" x14ac:dyDescent="0.2">
      <c r="A61" s="20" t="s">
        <v>344</v>
      </c>
      <c r="B61" s="21">
        <v>367</v>
      </c>
      <c r="C61" s="21">
        <v>0</v>
      </c>
      <c r="D61" s="21">
        <v>367</v>
      </c>
    </row>
    <row r="62" spans="1:4" x14ac:dyDescent="0.2">
      <c r="A62" s="24" t="s">
        <v>3</v>
      </c>
      <c r="B62" s="25">
        <v>100</v>
      </c>
      <c r="C62" s="25">
        <v>0</v>
      </c>
      <c r="D62" s="25">
        <v>100</v>
      </c>
    </row>
    <row r="63" spans="1:4" x14ac:dyDescent="0.2">
      <c r="A63" s="20" t="s">
        <v>345</v>
      </c>
      <c r="B63" s="21">
        <v>302</v>
      </c>
      <c r="C63" s="21">
        <v>0</v>
      </c>
      <c r="D63" s="21">
        <v>302</v>
      </c>
    </row>
    <row r="64" spans="1:4" x14ac:dyDescent="0.2">
      <c r="A64" s="24" t="s">
        <v>3</v>
      </c>
      <c r="B64" s="25">
        <v>100</v>
      </c>
      <c r="C64" s="25">
        <v>0</v>
      </c>
      <c r="D64" s="25">
        <v>100</v>
      </c>
    </row>
    <row r="65" spans="1:4" x14ac:dyDescent="0.2">
      <c r="A65" s="20" t="s">
        <v>346</v>
      </c>
      <c r="B65" s="21">
        <v>233</v>
      </c>
      <c r="C65" s="21">
        <v>0</v>
      </c>
      <c r="D65" s="21">
        <v>233</v>
      </c>
    </row>
    <row r="66" spans="1:4" x14ac:dyDescent="0.2">
      <c r="A66" s="24" t="s">
        <v>3</v>
      </c>
      <c r="B66" s="25">
        <v>100</v>
      </c>
      <c r="C66" s="25">
        <v>0</v>
      </c>
      <c r="D66" s="25">
        <v>100</v>
      </c>
    </row>
    <row r="67" spans="1:4" x14ac:dyDescent="0.2">
      <c r="A67" s="20" t="s">
        <v>347</v>
      </c>
      <c r="B67" s="21">
        <v>140</v>
      </c>
      <c r="C67" s="21">
        <v>0</v>
      </c>
      <c r="D67" s="21">
        <v>140</v>
      </c>
    </row>
    <row r="68" spans="1:4" x14ac:dyDescent="0.2">
      <c r="A68" s="24" t="s">
        <v>3</v>
      </c>
      <c r="B68" s="25">
        <v>100</v>
      </c>
      <c r="C68" s="25">
        <v>0</v>
      </c>
      <c r="D68" s="25">
        <v>100</v>
      </c>
    </row>
    <row r="69" spans="1:4" x14ac:dyDescent="0.2">
      <c r="A69" s="20" t="s">
        <v>348</v>
      </c>
      <c r="B69" s="21">
        <v>37</v>
      </c>
      <c r="C69" s="21">
        <v>0</v>
      </c>
      <c r="D69" s="21">
        <v>37</v>
      </c>
    </row>
    <row r="70" spans="1:4" x14ac:dyDescent="0.2">
      <c r="A70" s="24" t="s">
        <v>3</v>
      </c>
      <c r="B70" s="25">
        <v>100</v>
      </c>
      <c r="C70" s="25">
        <v>0</v>
      </c>
      <c r="D70" s="25">
        <v>100</v>
      </c>
    </row>
    <row r="71" spans="1:4" x14ac:dyDescent="0.2">
      <c r="A71" s="20" t="s">
        <v>349</v>
      </c>
      <c r="B71" s="21">
        <v>9</v>
      </c>
      <c r="C71" s="21">
        <v>0</v>
      </c>
      <c r="D71" s="21">
        <v>9</v>
      </c>
    </row>
    <row r="72" spans="1:4" x14ac:dyDescent="0.2">
      <c r="A72" s="24" t="s">
        <v>3</v>
      </c>
      <c r="B72" s="25">
        <v>100</v>
      </c>
      <c r="C72" s="25">
        <v>0</v>
      </c>
      <c r="D72" s="25">
        <v>100</v>
      </c>
    </row>
    <row r="73" spans="1:4" x14ac:dyDescent="0.2">
      <c r="A73" s="20" t="s">
        <v>350</v>
      </c>
      <c r="B73" s="21">
        <v>679</v>
      </c>
      <c r="C73" s="21">
        <v>0</v>
      </c>
      <c r="D73" s="21">
        <v>679</v>
      </c>
    </row>
    <row r="74" spans="1:4" x14ac:dyDescent="0.2">
      <c r="A74" s="24" t="s">
        <v>3</v>
      </c>
      <c r="B74" s="25">
        <v>100</v>
      </c>
      <c r="C74" s="25">
        <v>0</v>
      </c>
      <c r="D74" s="25">
        <v>100</v>
      </c>
    </row>
    <row r="75" spans="1:4" x14ac:dyDescent="0.2">
      <c r="A75" s="20" t="s">
        <v>351</v>
      </c>
      <c r="B75" s="21">
        <v>535</v>
      </c>
      <c r="C75" s="21">
        <v>0</v>
      </c>
      <c r="D75" s="21">
        <v>535</v>
      </c>
    </row>
    <row r="76" spans="1:4" x14ac:dyDescent="0.2">
      <c r="A76" s="24" t="s">
        <v>3</v>
      </c>
      <c r="B76" s="25">
        <v>100</v>
      </c>
      <c r="C76" s="25">
        <v>0</v>
      </c>
      <c r="D76" s="25">
        <v>100</v>
      </c>
    </row>
    <row r="77" spans="1:4" x14ac:dyDescent="0.2">
      <c r="A77" s="20" t="s">
        <v>352</v>
      </c>
      <c r="B77" s="21">
        <v>186</v>
      </c>
      <c r="C77" s="21">
        <v>0</v>
      </c>
      <c r="D77" s="21">
        <v>186</v>
      </c>
    </row>
    <row r="78" spans="1:4" x14ac:dyDescent="0.2">
      <c r="A78" s="24" t="s">
        <v>3</v>
      </c>
      <c r="B78" s="25">
        <v>100</v>
      </c>
      <c r="C78" s="25">
        <v>0</v>
      </c>
      <c r="D78" s="25">
        <v>100</v>
      </c>
    </row>
    <row r="79" spans="1:4" x14ac:dyDescent="0.2">
      <c r="A79" s="20" t="s">
        <v>353</v>
      </c>
      <c r="B79" s="21">
        <v>721</v>
      </c>
      <c r="C79" s="21">
        <v>0</v>
      </c>
      <c r="D79" s="21">
        <v>721</v>
      </c>
    </row>
    <row r="80" spans="1:4" x14ac:dyDescent="0.2">
      <c r="A80" s="24" t="s">
        <v>3</v>
      </c>
      <c r="B80" s="25">
        <v>100</v>
      </c>
      <c r="C80" s="25">
        <v>0</v>
      </c>
      <c r="D80" s="25">
        <v>100</v>
      </c>
    </row>
    <row r="81" spans="1:4" x14ac:dyDescent="0.2">
      <c r="A81" s="9" t="s">
        <v>356</v>
      </c>
      <c r="B81" s="9"/>
      <c r="C81" s="9"/>
      <c r="D81" s="9"/>
    </row>
    <row r="82" spans="1:4" x14ac:dyDescent="0.2">
      <c r="A82" s="20" t="s">
        <v>357</v>
      </c>
      <c r="B82" s="21">
        <v>138</v>
      </c>
      <c r="C82" s="21">
        <v>89</v>
      </c>
      <c r="D82" s="21">
        <v>49</v>
      </c>
    </row>
    <row r="83" spans="1:4" x14ac:dyDescent="0.2">
      <c r="A83" s="24" t="s">
        <v>3</v>
      </c>
      <c r="B83" s="25">
        <v>100</v>
      </c>
      <c r="C83" s="25">
        <v>64.492754000000005</v>
      </c>
      <c r="D83" s="25">
        <v>35.507246000000002</v>
      </c>
    </row>
    <row r="84" spans="1:4" x14ac:dyDescent="0.2">
      <c r="A84" s="20" t="s">
        <v>328</v>
      </c>
      <c r="B84" s="21">
        <v>1747</v>
      </c>
      <c r="C84" s="21">
        <v>977</v>
      </c>
      <c r="D84" s="21">
        <v>770</v>
      </c>
    </row>
    <row r="85" spans="1:4" x14ac:dyDescent="0.2">
      <c r="A85" s="24" t="s">
        <v>3</v>
      </c>
      <c r="B85" s="25">
        <v>100</v>
      </c>
      <c r="C85" s="25">
        <v>55.924441999999999</v>
      </c>
      <c r="D85" s="25">
        <v>44.075558000000001</v>
      </c>
    </row>
    <row r="86" spans="1:4" x14ac:dyDescent="0.2">
      <c r="A86" s="20" t="s">
        <v>329</v>
      </c>
      <c r="B86" s="21">
        <v>191</v>
      </c>
      <c r="C86" s="21">
        <v>73</v>
      </c>
      <c r="D86" s="21">
        <v>118</v>
      </c>
    </row>
    <row r="87" spans="1:4" x14ac:dyDescent="0.2">
      <c r="A87" s="24" t="s">
        <v>3</v>
      </c>
      <c r="B87" s="25">
        <v>100</v>
      </c>
      <c r="C87" s="25">
        <v>38.219895000000001</v>
      </c>
      <c r="D87" s="25">
        <v>61.780104999999999</v>
      </c>
    </row>
    <row r="88" spans="1:4" x14ac:dyDescent="0.2">
      <c r="A88" s="20" t="s">
        <v>330</v>
      </c>
      <c r="B88" s="21">
        <v>544</v>
      </c>
      <c r="C88" s="21">
        <v>108</v>
      </c>
      <c r="D88" s="21">
        <v>436</v>
      </c>
    </row>
    <row r="89" spans="1:4" x14ac:dyDescent="0.2">
      <c r="A89" s="24" t="s">
        <v>3</v>
      </c>
      <c r="B89" s="25">
        <v>100</v>
      </c>
      <c r="C89" s="25">
        <v>19.852941000000001</v>
      </c>
      <c r="D89" s="25">
        <v>80.147058999999999</v>
      </c>
    </row>
    <row r="90" spans="1:4" x14ac:dyDescent="0.2">
      <c r="A90" s="20" t="s">
        <v>358</v>
      </c>
      <c r="B90" s="21">
        <v>57</v>
      </c>
      <c r="C90" s="21">
        <v>30</v>
      </c>
      <c r="D90" s="21">
        <v>27</v>
      </c>
    </row>
    <row r="91" spans="1:4" x14ac:dyDescent="0.2">
      <c r="A91" s="24" t="s">
        <v>3</v>
      </c>
      <c r="B91" s="25">
        <v>100</v>
      </c>
      <c r="C91" s="25">
        <v>52.631579000000002</v>
      </c>
      <c r="D91" s="25">
        <v>47.368420999999998</v>
      </c>
    </row>
    <row r="92" spans="1:4" x14ac:dyDescent="0.2">
      <c r="A92" s="9" t="s">
        <v>359</v>
      </c>
      <c r="B92" s="10">
        <v>89</v>
      </c>
      <c r="C92" s="10">
        <v>89</v>
      </c>
      <c r="D92" s="10">
        <v>0</v>
      </c>
    </row>
    <row r="93" spans="1:4" x14ac:dyDescent="0.2">
      <c r="A93" s="24" t="s">
        <v>3</v>
      </c>
      <c r="B93" s="25">
        <v>100</v>
      </c>
      <c r="C93" s="25">
        <v>100</v>
      </c>
      <c r="D93" s="25">
        <v>0</v>
      </c>
    </row>
    <row r="94" spans="1:4" x14ac:dyDescent="0.2">
      <c r="A94" s="20" t="s">
        <v>331</v>
      </c>
      <c r="B94" s="21">
        <v>977</v>
      </c>
      <c r="C94" s="21">
        <v>977</v>
      </c>
      <c r="D94" s="21">
        <v>0</v>
      </c>
    </row>
    <row r="95" spans="1:4" x14ac:dyDescent="0.2">
      <c r="A95" s="24" t="s">
        <v>3</v>
      </c>
      <c r="B95" s="25">
        <v>100</v>
      </c>
      <c r="C95" s="25">
        <v>100</v>
      </c>
      <c r="D95" s="25">
        <v>0</v>
      </c>
    </row>
    <row r="96" spans="1:4" x14ac:dyDescent="0.2">
      <c r="A96" s="20" t="s">
        <v>332</v>
      </c>
      <c r="B96" s="21">
        <v>73</v>
      </c>
      <c r="C96" s="21">
        <v>73</v>
      </c>
      <c r="D96" s="21">
        <v>0</v>
      </c>
    </row>
    <row r="97" spans="1:4" x14ac:dyDescent="0.2">
      <c r="A97" s="24" t="s">
        <v>3</v>
      </c>
      <c r="B97" s="25">
        <v>100</v>
      </c>
      <c r="C97" s="25">
        <v>100</v>
      </c>
      <c r="D97" s="25">
        <v>0</v>
      </c>
    </row>
    <row r="98" spans="1:4" x14ac:dyDescent="0.2">
      <c r="A98" s="20" t="s">
        <v>333</v>
      </c>
      <c r="B98" s="21">
        <v>108</v>
      </c>
      <c r="C98" s="21">
        <v>108</v>
      </c>
      <c r="D98" s="21">
        <v>0</v>
      </c>
    </row>
    <row r="99" spans="1:4" x14ac:dyDescent="0.2">
      <c r="A99" s="24" t="s">
        <v>3</v>
      </c>
      <c r="B99" s="25">
        <v>100</v>
      </c>
      <c r="C99" s="25">
        <v>100</v>
      </c>
      <c r="D99" s="25">
        <v>0</v>
      </c>
    </row>
    <row r="100" spans="1:4" x14ac:dyDescent="0.2">
      <c r="A100" s="20" t="s">
        <v>358</v>
      </c>
      <c r="B100" s="21">
        <v>30</v>
      </c>
      <c r="C100" s="21">
        <v>30</v>
      </c>
      <c r="D100" s="21">
        <v>0</v>
      </c>
    </row>
    <row r="101" spans="1:4" x14ac:dyDescent="0.2">
      <c r="A101" s="24" t="s">
        <v>3</v>
      </c>
      <c r="B101" s="25">
        <v>100</v>
      </c>
      <c r="C101" s="25">
        <v>100</v>
      </c>
      <c r="D101" s="25">
        <v>0</v>
      </c>
    </row>
    <row r="102" spans="1:4" x14ac:dyDescent="0.2">
      <c r="A102" s="9" t="s">
        <v>360</v>
      </c>
      <c r="B102" s="10">
        <v>49</v>
      </c>
      <c r="C102" s="10">
        <v>0</v>
      </c>
      <c r="D102" s="10">
        <v>49</v>
      </c>
    </row>
    <row r="103" spans="1:4" x14ac:dyDescent="0.2">
      <c r="A103" s="24" t="s">
        <v>3</v>
      </c>
      <c r="B103" s="25">
        <v>100</v>
      </c>
      <c r="C103" s="25">
        <v>0</v>
      </c>
      <c r="D103" s="25">
        <v>100</v>
      </c>
    </row>
    <row r="104" spans="1:4" x14ac:dyDescent="0.2">
      <c r="A104" s="20" t="s">
        <v>331</v>
      </c>
      <c r="B104" s="21">
        <v>770</v>
      </c>
      <c r="C104" s="21">
        <v>0</v>
      </c>
      <c r="D104" s="21">
        <v>770</v>
      </c>
    </row>
    <row r="105" spans="1:4" x14ac:dyDescent="0.2">
      <c r="A105" s="24" t="s">
        <v>3</v>
      </c>
      <c r="B105" s="25">
        <v>100</v>
      </c>
      <c r="C105" s="25">
        <v>0</v>
      </c>
      <c r="D105" s="25">
        <v>100</v>
      </c>
    </row>
    <row r="106" spans="1:4" x14ac:dyDescent="0.2">
      <c r="A106" s="20" t="s">
        <v>332</v>
      </c>
      <c r="B106" s="21">
        <v>118</v>
      </c>
      <c r="C106" s="21">
        <v>0</v>
      </c>
      <c r="D106" s="21">
        <v>118</v>
      </c>
    </row>
    <row r="107" spans="1:4" x14ac:dyDescent="0.2">
      <c r="A107" s="24" t="s">
        <v>3</v>
      </c>
      <c r="B107" s="25">
        <v>100</v>
      </c>
      <c r="C107" s="25">
        <v>0</v>
      </c>
      <c r="D107" s="25">
        <v>100</v>
      </c>
    </row>
    <row r="108" spans="1:4" x14ac:dyDescent="0.2">
      <c r="A108" s="20" t="s">
        <v>333</v>
      </c>
      <c r="B108" s="21">
        <v>436</v>
      </c>
      <c r="C108" s="21">
        <v>0</v>
      </c>
      <c r="D108" s="21">
        <v>436</v>
      </c>
    </row>
    <row r="109" spans="1:4" x14ac:dyDescent="0.2">
      <c r="A109" s="24" t="s">
        <v>3</v>
      </c>
      <c r="B109" s="25">
        <v>100</v>
      </c>
      <c r="C109" s="25">
        <v>0</v>
      </c>
      <c r="D109" s="25">
        <v>100</v>
      </c>
    </row>
    <row r="110" spans="1:4" x14ac:dyDescent="0.2">
      <c r="A110" s="20" t="s">
        <v>358</v>
      </c>
      <c r="B110" s="21">
        <v>27</v>
      </c>
      <c r="C110" s="21">
        <v>0</v>
      </c>
      <c r="D110" s="21">
        <v>27</v>
      </c>
    </row>
    <row r="111" spans="1:4" x14ac:dyDescent="0.2">
      <c r="A111" s="24" t="s">
        <v>3</v>
      </c>
      <c r="B111" s="25">
        <v>100</v>
      </c>
      <c r="C111" s="25">
        <v>0</v>
      </c>
      <c r="D111" s="25">
        <v>100</v>
      </c>
    </row>
    <row r="112" spans="1:4" x14ac:dyDescent="0.2">
      <c r="A112" s="9" t="s">
        <v>361</v>
      </c>
      <c r="B112" s="9"/>
      <c r="C112" s="9"/>
      <c r="D112" s="9"/>
    </row>
    <row r="113" spans="1:4" x14ac:dyDescent="0.2">
      <c r="A113" s="20" t="s">
        <v>362</v>
      </c>
      <c r="B113" s="21">
        <v>360</v>
      </c>
      <c r="C113" s="21">
        <v>180</v>
      </c>
      <c r="D113" s="21">
        <v>180</v>
      </c>
    </row>
    <row r="114" spans="1:4" x14ac:dyDescent="0.2">
      <c r="A114" s="24" t="s">
        <v>3</v>
      </c>
      <c r="B114" s="25">
        <v>100</v>
      </c>
      <c r="C114" s="25">
        <v>50</v>
      </c>
      <c r="D114" s="25">
        <v>50</v>
      </c>
    </row>
    <row r="115" spans="1:4" x14ac:dyDescent="0.2">
      <c r="A115" s="20" t="s">
        <v>363</v>
      </c>
      <c r="B115" s="21">
        <v>1326</v>
      </c>
      <c r="C115" s="21">
        <v>637</v>
      </c>
      <c r="D115" s="21">
        <v>689</v>
      </c>
    </row>
    <row r="116" spans="1:4" x14ac:dyDescent="0.2">
      <c r="A116" s="24" t="s">
        <v>3</v>
      </c>
      <c r="B116" s="25">
        <v>100</v>
      </c>
      <c r="C116" s="25">
        <v>48.039216000000003</v>
      </c>
      <c r="D116" s="25">
        <v>51.960783999999997</v>
      </c>
    </row>
    <row r="117" spans="1:4" x14ac:dyDescent="0.2">
      <c r="A117" s="20" t="s">
        <v>364</v>
      </c>
      <c r="B117" s="21">
        <v>649</v>
      </c>
      <c r="C117" s="21">
        <v>266</v>
      </c>
      <c r="D117" s="21">
        <v>383</v>
      </c>
    </row>
    <row r="118" spans="1:4" x14ac:dyDescent="0.2">
      <c r="A118" s="24" t="s">
        <v>3</v>
      </c>
      <c r="B118" s="25">
        <v>100</v>
      </c>
      <c r="C118" s="25">
        <v>40.986133000000002</v>
      </c>
      <c r="D118" s="25">
        <v>59.013866999999998</v>
      </c>
    </row>
    <row r="119" spans="1:4" x14ac:dyDescent="0.2">
      <c r="A119" s="20" t="s">
        <v>365</v>
      </c>
      <c r="B119" s="21">
        <v>277</v>
      </c>
      <c r="C119" s="21">
        <v>159</v>
      </c>
      <c r="D119" s="21">
        <v>118</v>
      </c>
    </row>
    <row r="120" spans="1:4" x14ac:dyDescent="0.2">
      <c r="A120" s="24" t="s">
        <v>3</v>
      </c>
      <c r="B120" s="25">
        <v>100</v>
      </c>
      <c r="C120" s="25">
        <v>57.400722000000002</v>
      </c>
      <c r="D120" s="25">
        <v>42.599277999999998</v>
      </c>
    </row>
    <row r="121" spans="1:4" x14ac:dyDescent="0.2">
      <c r="A121" s="20" t="s">
        <v>366</v>
      </c>
      <c r="B121" s="21">
        <v>65</v>
      </c>
      <c r="C121" s="21">
        <v>35</v>
      </c>
      <c r="D121" s="21">
        <v>30</v>
      </c>
    </row>
    <row r="122" spans="1:4" x14ac:dyDescent="0.2">
      <c r="A122" s="24" t="s">
        <v>3</v>
      </c>
      <c r="B122" s="25">
        <v>100</v>
      </c>
      <c r="C122" s="25">
        <v>53.846153999999999</v>
      </c>
      <c r="D122" s="25">
        <v>46.153846000000001</v>
      </c>
    </row>
    <row r="123" spans="1:4" x14ac:dyDescent="0.2">
      <c r="A123" s="9" t="s">
        <v>367</v>
      </c>
      <c r="B123" s="9"/>
      <c r="C123" s="9"/>
      <c r="D123" s="9"/>
    </row>
    <row r="124" spans="1:4" x14ac:dyDescent="0.2">
      <c r="A124" s="20" t="s">
        <v>368</v>
      </c>
      <c r="B124" s="21">
        <v>537</v>
      </c>
      <c r="C124" s="21">
        <v>194</v>
      </c>
      <c r="D124" s="21">
        <v>343</v>
      </c>
    </row>
    <row r="125" spans="1:4" x14ac:dyDescent="0.2">
      <c r="A125" s="24" t="s">
        <v>3</v>
      </c>
      <c r="B125" s="25">
        <v>100</v>
      </c>
      <c r="C125" s="25">
        <v>36.126629000000001</v>
      </c>
      <c r="D125" s="25">
        <v>63.873370999999999</v>
      </c>
    </row>
    <row r="126" spans="1:4" x14ac:dyDescent="0.2">
      <c r="A126" s="20" t="s">
        <v>180</v>
      </c>
      <c r="B126" s="21">
        <v>1667</v>
      </c>
      <c r="C126" s="21">
        <v>944</v>
      </c>
      <c r="D126" s="21">
        <v>723</v>
      </c>
    </row>
    <row r="127" spans="1:4" x14ac:dyDescent="0.2">
      <c r="A127" s="24" t="s">
        <v>3</v>
      </c>
      <c r="B127" s="25">
        <v>100</v>
      </c>
      <c r="C127" s="25">
        <v>56.628673999999997</v>
      </c>
      <c r="D127" s="25">
        <v>43.371326000000003</v>
      </c>
    </row>
    <row r="128" spans="1:4" x14ac:dyDescent="0.2">
      <c r="A128" s="20" t="s">
        <v>369</v>
      </c>
      <c r="B128" s="21">
        <v>99</v>
      </c>
      <c r="C128" s="21">
        <v>56</v>
      </c>
      <c r="D128" s="21">
        <v>43</v>
      </c>
    </row>
    <row r="129" spans="1:4" x14ac:dyDescent="0.2">
      <c r="A129" s="24" t="s">
        <v>3</v>
      </c>
      <c r="B129" s="25">
        <v>100</v>
      </c>
      <c r="C129" s="25">
        <v>56.565657000000002</v>
      </c>
      <c r="D129" s="25">
        <v>43.434342999999998</v>
      </c>
    </row>
    <row r="130" spans="1:4" x14ac:dyDescent="0.2">
      <c r="A130" s="20" t="s">
        <v>370</v>
      </c>
      <c r="B130" s="21">
        <v>819</v>
      </c>
      <c r="C130" s="21">
        <v>338</v>
      </c>
      <c r="D130" s="21">
        <v>481</v>
      </c>
    </row>
    <row r="131" spans="1:4" x14ac:dyDescent="0.2">
      <c r="A131" s="24" t="s">
        <v>3</v>
      </c>
      <c r="B131" s="25">
        <v>100</v>
      </c>
      <c r="C131" s="25">
        <v>41.269841</v>
      </c>
      <c r="D131" s="25">
        <v>58.730159</v>
      </c>
    </row>
    <row r="132" spans="1:4" x14ac:dyDescent="0.2">
      <c r="A132" s="20" t="s">
        <v>371</v>
      </c>
      <c r="B132" s="21">
        <v>87</v>
      </c>
      <c r="C132" s="21">
        <v>33</v>
      </c>
      <c r="D132" s="21">
        <v>54</v>
      </c>
    </row>
    <row r="133" spans="1:4" x14ac:dyDescent="0.2">
      <c r="A133" s="24" t="s">
        <v>3</v>
      </c>
      <c r="B133" s="25">
        <v>100</v>
      </c>
      <c r="C133" s="25">
        <v>37.931033999999997</v>
      </c>
      <c r="D133" s="25">
        <v>62.068966000000003</v>
      </c>
    </row>
    <row r="134" spans="1:4" x14ac:dyDescent="0.2">
      <c r="A134" s="20" t="s">
        <v>366</v>
      </c>
      <c r="B134" s="21">
        <v>55</v>
      </c>
      <c r="C134" s="21">
        <v>30</v>
      </c>
      <c r="D134" s="21">
        <v>25</v>
      </c>
    </row>
    <row r="135" spans="1:4" x14ac:dyDescent="0.2">
      <c r="A135" s="24" t="s">
        <v>3</v>
      </c>
      <c r="B135" s="25">
        <v>100</v>
      </c>
      <c r="C135" s="25">
        <v>54.545454999999997</v>
      </c>
      <c r="D135" s="25">
        <v>45.454545000000003</v>
      </c>
    </row>
    <row r="136" spans="1:4" x14ac:dyDescent="0.2">
      <c r="A136" s="9" t="s">
        <v>372</v>
      </c>
      <c r="B136" s="9"/>
      <c r="C136" s="9"/>
      <c r="D136" s="9"/>
    </row>
    <row r="137" spans="1:4" x14ac:dyDescent="0.2">
      <c r="A137" s="20" t="s">
        <v>373</v>
      </c>
      <c r="B137" s="21">
        <v>537</v>
      </c>
      <c r="C137" s="21">
        <v>194</v>
      </c>
      <c r="D137" s="21">
        <v>343</v>
      </c>
    </row>
    <row r="138" spans="1:4" x14ac:dyDescent="0.2">
      <c r="A138" s="24" t="s">
        <v>3</v>
      </c>
      <c r="B138" s="25">
        <v>100</v>
      </c>
      <c r="C138" s="25">
        <v>36.126629000000001</v>
      </c>
      <c r="D138" s="25">
        <v>63.873370999999999</v>
      </c>
    </row>
    <row r="139" spans="1:4" x14ac:dyDescent="0.2">
      <c r="A139" s="20" t="s">
        <v>374</v>
      </c>
      <c r="B139" s="21">
        <v>1329</v>
      </c>
      <c r="C139" s="21">
        <v>701</v>
      </c>
      <c r="D139" s="21">
        <v>628</v>
      </c>
    </row>
    <row r="140" spans="1:4" x14ac:dyDescent="0.2">
      <c r="A140" s="24" t="s">
        <v>3</v>
      </c>
      <c r="B140" s="25">
        <v>100</v>
      </c>
      <c r="C140" s="25">
        <v>52.746426</v>
      </c>
      <c r="D140" s="25">
        <v>47.253574</v>
      </c>
    </row>
    <row r="141" spans="1:4" x14ac:dyDescent="0.2">
      <c r="A141" s="20" t="s">
        <v>375</v>
      </c>
      <c r="B141" s="21">
        <v>406</v>
      </c>
      <c r="C141" s="21">
        <v>193</v>
      </c>
      <c r="D141" s="21">
        <v>213</v>
      </c>
    </row>
    <row r="142" spans="1:4" x14ac:dyDescent="0.2">
      <c r="A142" s="24" t="s">
        <v>3</v>
      </c>
      <c r="B142" s="25">
        <v>100</v>
      </c>
      <c r="C142" s="25">
        <v>47.536946</v>
      </c>
      <c r="D142" s="25">
        <v>52.463054</v>
      </c>
    </row>
    <row r="143" spans="1:4" x14ac:dyDescent="0.2">
      <c r="A143" s="20" t="s">
        <v>376</v>
      </c>
      <c r="B143" s="21">
        <v>152</v>
      </c>
      <c r="C143" s="21">
        <v>74</v>
      </c>
      <c r="D143" s="21">
        <v>78</v>
      </c>
    </row>
    <row r="144" spans="1:4" x14ac:dyDescent="0.2">
      <c r="A144" s="24" t="s">
        <v>3</v>
      </c>
      <c r="B144" s="25">
        <v>100</v>
      </c>
      <c r="C144" s="25">
        <v>48.684210999999998</v>
      </c>
      <c r="D144" s="25">
        <v>51.315789000000002</v>
      </c>
    </row>
    <row r="145" spans="1:4" x14ac:dyDescent="0.2">
      <c r="A145" s="20" t="s">
        <v>377</v>
      </c>
      <c r="B145" s="21">
        <v>88</v>
      </c>
      <c r="C145" s="21">
        <v>35</v>
      </c>
      <c r="D145" s="21">
        <v>53</v>
      </c>
    </row>
    <row r="146" spans="1:4" x14ac:dyDescent="0.2">
      <c r="A146" s="24" t="s">
        <v>3</v>
      </c>
      <c r="B146" s="25">
        <v>100</v>
      </c>
      <c r="C146" s="25">
        <v>39.772727000000003</v>
      </c>
      <c r="D146" s="25">
        <v>60.227272999999997</v>
      </c>
    </row>
    <row r="147" spans="1:4" x14ac:dyDescent="0.2">
      <c r="A147" s="20" t="s">
        <v>378</v>
      </c>
      <c r="B147" s="21">
        <v>84</v>
      </c>
      <c r="C147" s="21">
        <v>38</v>
      </c>
      <c r="D147" s="21">
        <v>46</v>
      </c>
    </row>
    <row r="148" spans="1:4" x14ac:dyDescent="0.2">
      <c r="A148" s="24" t="s">
        <v>3</v>
      </c>
      <c r="B148" s="25">
        <v>100</v>
      </c>
      <c r="C148" s="25">
        <v>45.238095000000001</v>
      </c>
      <c r="D148" s="25">
        <v>54.761904999999999</v>
      </c>
    </row>
    <row r="149" spans="1:4" x14ac:dyDescent="0.2">
      <c r="A149" s="20" t="s">
        <v>366</v>
      </c>
      <c r="B149" s="21">
        <v>81</v>
      </c>
      <c r="C149" s="21">
        <v>42</v>
      </c>
      <c r="D149" s="21">
        <v>39</v>
      </c>
    </row>
    <row r="150" spans="1:4" x14ac:dyDescent="0.2">
      <c r="A150" s="24" t="s">
        <v>3</v>
      </c>
      <c r="B150" s="25">
        <v>100</v>
      </c>
      <c r="C150" s="25">
        <v>51.851852000000001</v>
      </c>
      <c r="D150" s="25">
        <v>48.148147999999999</v>
      </c>
    </row>
    <row r="151" spans="1:4" x14ac:dyDescent="0.2">
      <c r="A151" s="9" t="s">
        <v>379</v>
      </c>
      <c r="B151" s="9"/>
      <c r="C151" s="9"/>
      <c r="D151" s="9"/>
    </row>
    <row r="152" spans="1:4" x14ac:dyDescent="0.2">
      <c r="A152" s="20" t="s">
        <v>380</v>
      </c>
      <c r="B152" s="21">
        <v>788</v>
      </c>
      <c r="C152" s="21">
        <v>466</v>
      </c>
      <c r="D152" s="21">
        <v>322</v>
      </c>
    </row>
    <row r="153" spans="1:4" x14ac:dyDescent="0.2">
      <c r="A153" s="24" t="s">
        <v>3</v>
      </c>
      <c r="B153" s="25">
        <v>100</v>
      </c>
      <c r="C153" s="25">
        <v>59.137056000000001</v>
      </c>
      <c r="D153" s="25">
        <v>40.862943999999999</v>
      </c>
    </row>
    <row r="154" spans="1:4" x14ac:dyDescent="0.2">
      <c r="A154" s="20" t="s">
        <v>381</v>
      </c>
      <c r="B154" s="21">
        <v>1824</v>
      </c>
      <c r="C154" s="21">
        <v>778</v>
      </c>
      <c r="D154" s="21">
        <v>1046</v>
      </c>
    </row>
    <row r="155" spans="1:4" x14ac:dyDescent="0.2">
      <c r="A155" s="24" t="s">
        <v>3</v>
      </c>
      <c r="B155" s="25">
        <v>100</v>
      </c>
      <c r="C155" s="25">
        <v>42.653509</v>
      </c>
      <c r="D155" s="25">
        <v>57.346491</v>
      </c>
    </row>
    <row r="156" spans="1:4" x14ac:dyDescent="0.2">
      <c r="A156" s="20" t="s">
        <v>366</v>
      </c>
      <c r="B156" s="21">
        <v>65</v>
      </c>
      <c r="C156" s="21">
        <v>33</v>
      </c>
      <c r="D156" s="21">
        <v>32</v>
      </c>
    </row>
    <row r="157" spans="1:4" x14ac:dyDescent="0.2">
      <c r="A157" s="24" t="s">
        <v>3</v>
      </c>
      <c r="B157" s="25">
        <v>100</v>
      </c>
      <c r="C157" s="25">
        <v>50.769230999999998</v>
      </c>
      <c r="D157" s="25">
        <v>49.230769000000002</v>
      </c>
    </row>
    <row r="158" spans="1:4" x14ac:dyDescent="0.2">
      <c r="A158" s="9" t="s">
        <v>382</v>
      </c>
      <c r="B158" s="9"/>
      <c r="C158" s="9"/>
      <c r="D158" s="9"/>
    </row>
    <row r="159" spans="1:4" x14ac:dyDescent="0.2">
      <c r="A159" s="20" t="s">
        <v>383</v>
      </c>
      <c r="B159" s="21">
        <v>393</v>
      </c>
      <c r="C159" s="21">
        <v>234</v>
      </c>
      <c r="D159" s="21">
        <v>159</v>
      </c>
    </row>
    <row r="160" spans="1:4" x14ac:dyDescent="0.2">
      <c r="A160" s="24" t="s">
        <v>3</v>
      </c>
      <c r="B160" s="25">
        <v>100</v>
      </c>
      <c r="C160" s="25">
        <v>59.541984999999997</v>
      </c>
      <c r="D160" s="25">
        <v>40.458015000000003</v>
      </c>
    </row>
    <row r="161" spans="1:4" x14ac:dyDescent="0.2">
      <c r="A161" s="20" t="s">
        <v>181</v>
      </c>
      <c r="B161" s="21">
        <v>1944</v>
      </c>
      <c r="C161" s="21">
        <v>903</v>
      </c>
      <c r="D161" s="21">
        <v>1041</v>
      </c>
    </row>
    <row r="162" spans="1:4" x14ac:dyDescent="0.2">
      <c r="A162" s="24" t="s">
        <v>3</v>
      </c>
      <c r="B162" s="25">
        <v>100</v>
      </c>
      <c r="C162" s="25">
        <v>46.450617000000001</v>
      </c>
      <c r="D162" s="25">
        <v>53.549382999999999</v>
      </c>
    </row>
    <row r="163" spans="1:4" x14ac:dyDescent="0.2">
      <c r="A163" s="20" t="s">
        <v>182</v>
      </c>
      <c r="B163" s="21">
        <v>38</v>
      </c>
      <c r="C163" s="21">
        <v>20</v>
      </c>
      <c r="D163" s="21">
        <v>18</v>
      </c>
    </row>
    <row r="164" spans="1:4" x14ac:dyDescent="0.2">
      <c r="A164" s="24" t="s">
        <v>3</v>
      </c>
      <c r="B164" s="25">
        <v>100</v>
      </c>
      <c r="C164" s="25">
        <v>52.631579000000002</v>
      </c>
      <c r="D164" s="25">
        <v>47.368420999999998</v>
      </c>
    </row>
    <row r="165" spans="1:4" x14ac:dyDescent="0.2">
      <c r="A165" s="20" t="s">
        <v>384</v>
      </c>
      <c r="B165" s="21">
        <v>36</v>
      </c>
      <c r="C165" s="21">
        <v>13</v>
      </c>
      <c r="D165" s="21">
        <v>23</v>
      </c>
    </row>
    <row r="166" spans="1:4" x14ac:dyDescent="0.2">
      <c r="A166" s="24" t="s">
        <v>3</v>
      </c>
      <c r="B166" s="25">
        <v>100</v>
      </c>
      <c r="C166" s="25">
        <v>36.111111000000001</v>
      </c>
      <c r="D166" s="25">
        <v>63.888888999999999</v>
      </c>
    </row>
    <row r="167" spans="1:4" x14ac:dyDescent="0.2">
      <c r="A167" s="20" t="s">
        <v>183</v>
      </c>
      <c r="B167" s="21">
        <v>53</v>
      </c>
      <c r="C167" s="21">
        <v>23</v>
      </c>
      <c r="D167" s="21">
        <v>30</v>
      </c>
    </row>
    <row r="168" spans="1:4" x14ac:dyDescent="0.2">
      <c r="A168" s="24" t="s">
        <v>3</v>
      </c>
      <c r="B168" s="25">
        <v>100</v>
      </c>
      <c r="C168" s="25">
        <v>43.396225999999999</v>
      </c>
      <c r="D168" s="25">
        <v>56.603774000000001</v>
      </c>
    </row>
    <row r="169" spans="1:4" x14ac:dyDescent="0.2">
      <c r="A169" s="20" t="s">
        <v>385</v>
      </c>
      <c r="B169" s="21">
        <v>22</v>
      </c>
      <c r="C169" s="21">
        <v>3</v>
      </c>
      <c r="D169" s="21">
        <v>19</v>
      </c>
    </row>
    <row r="170" spans="1:4" x14ac:dyDescent="0.2">
      <c r="A170" s="24" t="s">
        <v>3</v>
      </c>
      <c r="B170" s="25">
        <v>100</v>
      </c>
      <c r="C170" s="25">
        <v>13.636364</v>
      </c>
      <c r="D170" s="25">
        <v>86.363636</v>
      </c>
    </row>
    <row r="171" spans="1:4" x14ac:dyDescent="0.2">
      <c r="A171" s="20" t="s">
        <v>386</v>
      </c>
      <c r="B171" s="21">
        <v>32</v>
      </c>
      <c r="C171" s="21">
        <v>15</v>
      </c>
      <c r="D171" s="21">
        <v>17</v>
      </c>
    </row>
    <row r="172" spans="1:4" x14ac:dyDescent="0.2">
      <c r="A172" s="24" t="s">
        <v>3</v>
      </c>
      <c r="B172" s="25">
        <v>100</v>
      </c>
      <c r="C172" s="25">
        <v>46.875</v>
      </c>
      <c r="D172" s="25">
        <v>53.125</v>
      </c>
    </row>
    <row r="173" spans="1:4" x14ac:dyDescent="0.2">
      <c r="A173" s="20" t="s">
        <v>387</v>
      </c>
      <c r="B173" s="21">
        <v>9</v>
      </c>
      <c r="C173" s="21">
        <v>2</v>
      </c>
      <c r="D173" s="21">
        <v>7</v>
      </c>
    </row>
    <row r="174" spans="1:4" x14ac:dyDescent="0.2">
      <c r="A174" s="24" t="s">
        <v>3</v>
      </c>
      <c r="B174" s="25">
        <v>100</v>
      </c>
      <c r="C174" s="25">
        <v>22.222221999999999</v>
      </c>
      <c r="D174" s="25">
        <v>77.777777999999998</v>
      </c>
    </row>
    <row r="175" spans="1:4" x14ac:dyDescent="0.2">
      <c r="A175" s="20" t="s">
        <v>366</v>
      </c>
      <c r="B175" s="21">
        <v>150</v>
      </c>
      <c r="C175" s="21">
        <v>64</v>
      </c>
      <c r="D175" s="21">
        <v>86</v>
      </c>
    </row>
    <row r="176" spans="1:4" x14ac:dyDescent="0.2">
      <c r="A176" s="24" t="s">
        <v>3</v>
      </c>
      <c r="B176" s="25">
        <v>100</v>
      </c>
      <c r="C176" s="25">
        <v>42.666666999999997</v>
      </c>
      <c r="D176" s="25">
        <v>57.333333000000003</v>
      </c>
    </row>
    <row r="177" spans="1:4" x14ac:dyDescent="0.2">
      <c r="A177" s="9" t="s">
        <v>388</v>
      </c>
      <c r="B177" s="9"/>
      <c r="C177" s="9"/>
      <c r="D177" s="9"/>
    </row>
    <row r="178" spans="1:4" x14ac:dyDescent="0.2">
      <c r="A178" s="20" t="s">
        <v>184</v>
      </c>
      <c r="B178" s="21">
        <v>54</v>
      </c>
      <c r="C178" s="21">
        <v>28</v>
      </c>
      <c r="D178" s="21">
        <v>26</v>
      </c>
    </row>
    <row r="179" spans="1:4" x14ac:dyDescent="0.2">
      <c r="A179" s="24" t="s">
        <v>3</v>
      </c>
      <c r="B179" s="25">
        <v>100</v>
      </c>
      <c r="C179" s="25">
        <v>51.851852000000001</v>
      </c>
      <c r="D179" s="25">
        <v>48.148147999999999</v>
      </c>
    </row>
    <row r="180" spans="1:4" x14ac:dyDescent="0.2">
      <c r="A180" s="20" t="s">
        <v>185</v>
      </c>
      <c r="B180" s="21">
        <v>196</v>
      </c>
      <c r="C180" s="21">
        <v>79</v>
      </c>
      <c r="D180" s="21">
        <v>117</v>
      </c>
    </row>
    <row r="181" spans="1:4" x14ac:dyDescent="0.2">
      <c r="A181" s="24" t="s">
        <v>3</v>
      </c>
      <c r="B181" s="25">
        <v>100</v>
      </c>
      <c r="C181" s="25">
        <v>40.306122000000002</v>
      </c>
      <c r="D181" s="25">
        <v>59.693877999999998</v>
      </c>
    </row>
    <row r="182" spans="1:4" x14ac:dyDescent="0.2">
      <c r="A182" s="20" t="s">
        <v>186</v>
      </c>
      <c r="B182" s="21">
        <v>310</v>
      </c>
      <c r="C182" s="21">
        <v>128</v>
      </c>
      <c r="D182" s="21">
        <v>182</v>
      </c>
    </row>
    <row r="183" spans="1:4" x14ac:dyDescent="0.2">
      <c r="A183" s="24" t="s">
        <v>3</v>
      </c>
      <c r="B183" s="25">
        <v>100</v>
      </c>
      <c r="C183" s="25">
        <v>41.290323000000001</v>
      </c>
      <c r="D183" s="25">
        <v>58.709676999999999</v>
      </c>
    </row>
    <row r="184" spans="1:4" x14ac:dyDescent="0.2">
      <c r="A184" s="20" t="s">
        <v>187</v>
      </c>
      <c r="B184" s="21">
        <v>385</v>
      </c>
      <c r="C184" s="21">
        <v>186</v>
      </c>
      <c r="D184" s="21">
        <v>199</v>
      </c>
    </row>
    <row r="185" spans="1:4" x14ac:dyDescent="0.2">
      <c r="A185" s="24" t="s">
        <v>3</v>
      </c>
      <c r="B185" s="25">
        <v>100</v>
      </c>
      <c r="C185" s="25">
        <v>48.311687999999997</v>
      </c>
      <c r="D185" s="25">
        <v>51.688312000000003</v>
      </c>
    </row>
    <row r="186" spans="1:4" x14ac:dyDescent="0.2">
      <c r="A186" s="20" t="s">
        <v>188</v>
      </c>
      <c r="B186" s="21">
        <v>361</v>
      </c>
      <c r="C186" s="21">
        <v>191</v>
      </c>
      <c r="D186" s="21">
        <v>170</v>
      </c>
    </row>
    <row r="187" spans="1:4" x14ac:dyDescent="0.2">
      <c r="A187" s="24" t="s">
        <v>3</v>
      </c>
      <c r="B187" s="25">
        <v>100</v>
      </c>
      <c r="C187" s="25">
        <v>52.908586999999997</v>
      </c>
      <c r="D187" s="25">
        <v>47.091413000000003</v>
      </c>
    </row>
    <row r="188" spans="1:4" x14ac:dyDescent="0.2">
      <c r="A188" s="20" t="s">
        <v>189</v>
      </c>
      <c r="B188" s="21">
        <v>315</v>
      </c>
      <c r="C188" s="21">
        <v>157</v>
      </c>
      <c r="D188" s="21">
        <v>158</v>
      </c>
    </row>
    <row r="189" spans="1:4" x14ac:dyDescent="0.2">
      <c r="A189" s="24" t="s">
        <v>3</v>
      </c>
      <c r="B189" s="25">
        <v>100</v>
      </c>
      <c r="C189" s="25">
        <v>49.841270000000002</v>
      </c>
      <c r="D189" s="25">
        <v>50.158729999999998</v>
      </c>
    </row>
    <row r="190" spans="1:4" x14ac:dyDescent="0.2">
      <c r="A190" s="20" t="s">
        <v>190</v>
      </c>
      <c r="B190" s="21">
        <v>364</v>
      </c>
      <c r="C190" s="21">
        <v>190</v>
      </c>
      <c r="D190" s="21">
        <v>174</v>
      </c>
    </row>
    <row r="191" spans="1:4" x14ac:dyDescent="0.2">
      <c r="A191" s="24" t="s">
        <v>3</v>
      </c>
      <c r="B191" s="25">
        <v>100</v>
      </c>
      <c r="C191" s="25">
        <v>52.197802000000003</v>
      </c>
      <c r="D191" s="25">
        <v>47.802197999999997</v>
      </c>
    </row>
    <row r="192" spans="1:4" x14ac:dyDescent="0.2">
      <c r="A192" s="20" t="s">
        <v>191</v>
      </c>
      <c r="B192" s="21">
        <v>267</v>
      </c>
      <c r="C192" s="21">
        <v>136</v>
      </c>
      <c r="D192" s="21">
        <v>131</v>
      </c>
    </row>
    <row r="193" spans="1:4" x14ac:dyDescent="0.2">
      <c r="A193" s="24" t="s">
        <v>3</v>
      </c>
      <c r="B193" s="25">
        <v>100</v>
      </c>
      <c r="C193" s="25">
        <v>50.936329999999998</v>
      </c>
      <c r="D193" s="25">
        <v>49.063670000000002</v>
      </c>
    </row>
    <row r="194" spans="1:4" x14ac:dyDescent="0.2">
      <c r="A194" s="20" t="s">
        <v>192</v>
      </c>
      <c r="B194" s="21">
        <v>90</v>
      </c>
      <c r="C194" s="21">
        <v>40</v>
      </c>
      <c r="D194" s="21">
        <v>50</v>
      </c>
    </row>
    <row r="195" spans="1:4" x14ac:dyDescent="0.2">
      <c r="A195" s="24" t="s">
        <v>3</v>
      </c>
      <c r="B195" s="25">
        <v>100</v>
      </c>
      <c r="C195" s="25">
        <v>44.444443999999997</v>
      </c>
      <c r="D195" s="25">
        <v>55.555556000000003</v>
      </c>
    </row>
    <row r="196" spans="1:4" x14ac:dyDescent="0.2">
      <c r="A196" s="20" t="s">
        <v>193</v>
      </c>
      <c r="B196" s="21">
        <v>94</v>
      </c>
      <c r="C196" s="21">
        <v>51</v>
      </c>
      <c r="D196" s="21">
        <v>43</v>
      </c>
    </row>
    <row r="197" spans="1:4" x14ac:dyDescent="0.2">
      <c r="A197" s="24" t="s">
        <v>3</v>
      </c>
      <c r="B197" s="25">
        <v>100</v>
      </c>
      <c r="C197" s="25">
        <v>54.255319</v>
      </c>
      <c r="D197" s="25">
        <v>45.744681</v>
      </c>
    </row>
    <row r="198" spans="1:4" x14ac:dyDescent="0.2">
      <c r="A198" s="20" t="s">
        <v>389</v>
      </c>
      <c r="B198" s="21">
        <v>47</v>
      </c>
      <c r="C198" s="21">
        <v>24</v>
      </c>
      <c r="D198" s="21">
        <v>23</v>
      </c>
    </row>
    <row r="199" spans="1:4" x14ac:dyDescent="0.2">
      <c r="A199" s="24" t="s">
        <v>3</v>
      </c>
      <c r="B199" s="25">
        <v>100</v>
      </c>
      <c r="C199" s="25">
        <v>51.063830000000003</v>
      </c>
      <c r="D199" s="25">
        <v>48.936169999999997</v>
      </c>
    </row>
    <row r="200" spans="1:4" x14ac:dyDescent="0.2">
      <c r="A200" s="20" t="s">
        <v>366</v>
      </c>
      <c r="B200" s="21">
        <v>194</v>
      </c>
      <c r="C200" s="21">
        <v>67</v>
      </c>
      <c r="D200" s="21">
        <v>127</v>
      </c>
    </row>
    <row r="201" spans="1:4" ht="11.1" customHeight="1" x14ac:dyDescent="0.2">
      <c r="A201" s="24" t="s">
        <v>3</v>
      </c>
      <c r="B201" s="25">
        <v>100</v>
      </c>
      <c r="C201" s="25">
        <v>34.536082</v>
      </c>
      <c r="D201" s="25">
        <v>65.463918000000007</v>
      </c>
    </row>
    <row r="202" spans="1:4" ht="11.1" customHeight="1" x14ac:dyDescent="0.2">
      <c r="A202" s="9" t="s">
        <v>390</v>
      </c>
      <c r="B202" s="9"/>
      <c r="C202" s="9"/>
      <c r="D202" s="9"/>
    </row>
    <row r="203" spans="1:4" ht="11.1" customHeight="1" x14ac:dyDescent="0.2">
      <c r="A203" s="20" t="s">
        <v>391</v>
      </c>
      <c r="B203" s="21">
        <v>633</v>
      </c>
      <c r="C203" s="21">
        <v>282</v>
      </c>
      <c r="D203" s="21">
        <v>351</v>
      </c>
    </row>
    <row r="204" spans="1:4" ht="11.1" customHeight="1" x14ac:dyDescent="0.2">
      <c r="A204" s="24" t="s">
        <v>3</v>
      </c>
      <c r="B204" s="25">
        <v>100</v>
      </c>
      <c r="C204" s="25">
        <v>44.549762999999999</v>
      </c>
      <c r="D204" s="25">
        <v>55.450237000000001</v>
      </c>
    </row>
    <row r="205" spans="1:4" ht="11.1" customHeight="1" x14ac:dyDescent="0.2">
      <c r="A205" s="20" t="s">
        <v>392</v>
      </c>
      <c r="B205" s="21">
        <v>1123</v>
      </c>
      <c r="C205" s="21">
        <v>540</v>
      </c>
      <c r="D205" s="21">
        <v>583</v>
      </c>
    </row>
    <row r="206" spans="1:4" ht="11.1" customHeight="1" x14ac:dyDescent="0.2">
      <c r="A206" s="24" t="s">
        <v>3</v>
      </c>
      <c r="B206" s="25">
        <v>100</v>
      </c>
      <c r="C206" s="25">
        <v>48.085484999999998</v>
      </c>
      <c r="D206" s="25">
        <v>51.914515000000002</v>
      </c>
    </row>
    <row r="207" spans="1:4" ht="11.1" customHeight="1" x14ac:dyDescent="0.2">
      <c r="A207" s="20" t="s">
        <v>393</v>
      </c>
      <c r="B207" s="21">
        <v>660</v>
      </c>
      <c r="C207" s="21">
        <v>338</v>
      </c>
      <c r="D207" s="21">
        <v>322</v>
      </c>
    </row>
    <row r="208" spans="1:4" ht="11.1" customHeight="1" x14ac:dyDescent="0.2">
      <c r="A208" s="24" t="s">
        <v>3</v>
      </c>
      <c r="B208" s="25">
        <v>100</v>
      </c>
      <c r="C208" s="25">
        <v>51.212121000000003</v>
      </c>
      <c r="D208" s="25">
        <v>48.787878999999997</v>
      </c>
    </row>
    <row r="209" spans="1:4" ht="11.1" customHeight="1" x14ac:dyDescent="0.2">
      <c r="A209" s="20" t="s">
        <v>394</v>
      </c>
      <c r="B209" s="21">
        <v>261</v>
      </c>
      <c r="C209" s="21">
        <v>117</v>
      </c>
      <c r="D209" s="21">
        <v>144</v>
      </c>
    </row>
    <row r="210" spans="1:4" ht="11.1" customHeight="1" x14ac:dyDescent="0.2">
      <c r="A210" s="24" t="s">
        <v>3</v>
      </c>
      <c r="B210" s="25">
        <v>100</v>
      </c>
      <c r="C210" s="25">
        <v>44.827585999999997</v>
      </c>
      <c r="D210" s="25">
        <v>55.172414000000003</v>
      </c>
    </row>
    <row r="211" spans="1:4" ht="11.1" customHeight="1" x14ac:dyDescent="0.2">
      <c r="A211" s="9" t="s">
        <v>395</v>
      </c>
      <c r="B211" s="9"/>
      <c r="C211" s="9"/>
      <c r="D211" s="9"/>
    </row>
    <row r="212" spans="1:4" ht="11.1" customHeight="1" x14ac:dyDescent="0.2">
      <c r="A212" s="20" t="s">
        <v>396</v>
      </c>
      <c r="B212" s="21">
        <v>329</v>
      </c>
      <c r="C212" s="21">
        <v>144</v>
      </c>
      <c r="D212" s="21">
        <v>185</v>
      </c>
    </row>
    <row r="213" spans="1:4" ht="11.1" customHeight="1" x14ac:dyDescent="0.2">
      <c r="A213" s="24" t="s">
        <v>3</v>
      </c>
      <c r="B213" s="25">
        <v>100</v>
      </c>
      <c r="C213" s="25">
        <v>43.768996999999999</v>
      </c>
      <c r="D213" s="25">
        <v>56.231003000000001</v>
      </c>
    </row>
    <row r="214" spans="1:4" ht="11.1" customHeight="1" x14ac:dyDescent="0.2">
      <c r="A214" s="20" t="s">
        <v>397</v>
      </c>
      <c r="B214" s="21">
        <v>828</v>
      </c>
      <c r="C214" s="21">
        <v>407</v>
      </c>
      <c r="D214" s="21">
        <v>421</v>
      </c>
    </row>
    <row r="215" spans="1:4" ht="11.1" customHeight="1" x14ac:dyDescent="0.2">
      <c r="A215" s="24" t="s">
        <v>3</v>
      </c>
      <c r="B215" s="25">
        <v>100</v>
      </c>
      <c r="C215" s="25">
        <v>49.154589000000001</v>
      </c>
      <c r="D215" s="25">
        <v>50.845410999999999</v>
      </c>
    </row>
    <row r="216" spans="1:4" ht="11.1" customHeight="1" x14ac:dyDescent="0.2">
      <c r="A216" s="20" t="s">
        <v>879</v>
      </c>
      <c r="B216" s="21">
        <v>499</v>
      </c>
      <c r="C216" s="21">
        <v>258</v>
      </c>
      <c r="D216" s="21">
        <v>241</v>
      </c>
    </row>
    <row r="217" spans="1:4" ht="11.1" customHeight="1" x14ac:dyDescent="0.2">
      <c r="A217" s="24" t="s">
        <v>3</v>
      </c>
      <c r="B217" s="25">
        <v>100</v>
      </c>
      <c r="C217" s="25">
        <v>51.703406999999999</v>
      </c>
      <c r="D217" s="25">
        <v>48.296593000000001</v>
      </c>
    </row>
    <row r="218" spans="1:4" ht="11.1" customHeight="1" x14ac:dyDescent="0.2">
      <c r="A218" s="20" t="s">
        <v>398</v>
      </c>
      <c r="B218" s="21">
        <v>468</v>
      </c>
      <c r="C218" s="21">
        <v>217</v>
      </c>
      <c r="D218" s="21">
        <v>251</v>
      </c>
    </row>
    <row r="219" spans="1:4" ht="11.1" customHeight="1" x14ac:dyDescent="0.2">
      <c r="A219" s="24" t="s">
        <v>3</v>
      </c>
      <c r="B219" s="25">
        <v>100</v>
      </c>
      <c r="C219" s="25">
        <v>46.367521000000004</v>
      </c>
      <c r="D219" s="25">
        <v>53.632478999999996</v>
      </c>
    </row>
    <row r="220" spans="1:4" ht="11.1" customHeight="1" x14ac:dyDescent="0.2">
      <c r="A220" s="20" t="s">
        <v>399</v>
      </c>
      <c r="B220" s="21">
        <v>257</v>
      </c>
      <c r="C220" s="21">
        <v>110</v>
      </c>
      <c r="D220" s="21">
        <v>147</v>
      </c>
    </row>
    <row r="221" spans="1:4" ht="11.1" customHeight="1" x14ac:dyDescent="0.2">
      <c r="A221" s="24" t="s">
        <v>3</v>
      </c>
      <c r="B221" s="25">
        <v>100</v>
      </c>
      <c r="C221" s="25">
        <v>42.801555999999998</v>
      </c>
      <c r="D221" s="25">
        <v>57.198444000000002</v>
      </c>
    </row>
    <row r="222" spans="1:4" ht="11.1" customHeight="1" x14ac:dyDescent="0.2">
      <c r="A222" s="20" t="s">
        <v>400</v>
      </c>
      <c r="B222" s="21">
        <v>296</v>
      </c>
      <c r="C222" s="21">
        <v>141</v>
      </c>
      <c r="D222" s="21">
        <v>155</v>
      </c>
    </row>
    <row r="223" spans="1:4" ht="11.1" customHeight="1" x14ac:dyDescent="0.2">
      <c r="A223" s="24" t="s">
        <v>3</v>
      </c>
      <c r="B223" s="25">
        <v>100</v>
      </c>
      <c r="C223" s="25">
        <v>47.635134999999998</v>
      </c>
      <c r="D223" s="25">
        <v>52.364865000000002</v>
      </c>
    </row>
    <row r="224" spans="1:4" ht="11.1" customHeight="1" x14ac:dyDescent="0.2">
      <c r="A224" s="9" t="s">
        <v>401</v>
      </c>
      <c r="B224" s="9"/>
      <c r="C224" s="9"/>
      <c r="D224" s="9"/>
    </row>
    <row r="225" spans="1:4" ht="11.1" customHeight="1" x14ac:dyDescent="0.2">
      <c r="A225" s="20" t="s">
        <v>878</v>
      </c>
      <c r="B225" s="21">
        <v>116</v>
      </c>
      <c r="C225" s="21">
        <v>49</v>
      </c>
      <c r="D225" s="21">
        <v>67</v>
      </c>
    </row>
    <row r="226" spans="1:4" ht="11.1" customHeight="1" x14ac:dyDescent="0.2">
      <c r="A226" s="24" t="s">
        <v>3</v>
      </c>
      <c r="B226" s="25">
        <v>100</v>
      </c>
      <c r="C226" s="25">
        <v>42.241379000000002</v>
      </c>
      <c r="D226" s="25">
        <v>57.758620999999998</v>
      </c>
    </row>
    <row r="227" spans="1:4" ht="11.1" customHeight="1" x14ac:dyDescent="0.2">
      <c r="A227" s="20" t="s">
        <v>402</v>
      </c>
      <c r="B227" s="21">
        <v>213</v>
      </c>
      <c r="C227" s="21">
        <v>95</v>
      </c>
      <c r="D227" s="21">
        <v>118</v>
      </c>
    </row>
    <row r="228" spans="1:4" ht="11.1" customHeight="1" x14ac:dyDescent="0.2">
      <c r="A228" s="24" t="s">
        <v>3</v>
      </c>
      <c r="B228" s="25">
        <v>100</v>
      </c>
      <c r="C228" s="25">
        <v>44.600938999999997</v>
      </c>
      <c r="D228" s="25">
        <v>55.399061000000003</v>
      </c>
    </row>
    <row r="229" spans="1:4" ht="11.1" customHeight="1" x14ac:dyDescent="0.2">
      <c r="A229" s="20" t="s">
        <v>397</v>
      </c>
      <c r="B229" s="21">
        <v>828</v>
      </c>
      <c r="C229" s="21">
        <v>407</v>
      </c>
      <c r="D229" s="21">
        <v>421</v>
      </c>
    </row>
    <row r="230" spans="1:4" ht="11.1" customHeight="1" x14ac:dyDescent="0.2">
      <c r="A230" s="24" t="s">
        <v>3</v>
      </c>
      <c r="B230" s="25">
        <v>100</v>
      </c>
      <c r="C230" s="25">
        <v>49.154589000000001</v>
      </c>
      <c r="D230" s="25">
        <v>50.845410999999999</v>
      </c>
    </row>
    <row r="231" spans="1:4" ht="11.1" customHeight="1" x14ac:dyDescent="0.2">
      <c r="A231" s="20" t="s">
        <v>403</v>
      </c>
      <c r="B231" s="21">
        <v>133</v>
      </c>
      <c r="C231" s="21">
        <v>69</v>
      </c>
      <c r="D231" s="21">
        <v>64</v>
      </c>
    </row>
    <row r="232" spans="1:4" ht="11.1" customHeight="1" x14ac:dyDescent="0.2">
      <c r="A232" s="24" t="s">
        <v>3</v>
      </c>
      <c r="B232" s="25">
        <v>100</v>
      </c>
      <c r="C232" s="25">
        <v>51.879699000000002</v>
      </c>
      <c r="D232" s="25">
        <v>48.120300999999998</v>
      </c>
    </row>
    <row r="233" spans="1:4" ht="11.1" customHeight="1" x14ac:dyDescent="0.2">
      <c r="A233" s="20" t="s">
        <v>404</v>
      </c>
      <c r="B233" s="21">
        <v>120</v>
      </c>
      <c r="C233" s="21">
        <v>63</v>
      </c>
      <c r="D233" s="21">
        <v>57</v>
      </c>
    </row>
    <row r="234" spans="1:4" ht="11.1" customHeight="1" x14ac:dyDescent="0.2">
      <c r="A234" s="24" t="s">
        <v>3</v>
      </c>
      <c r="B234" s="25">
        <v>100</v>
      </c>
      <c r="C234" s="25">
        <v>52.5</v>
      </c>
      <c r="D234" s="25">
        <v>47.5</v>
      </c>
    </row>
    <row r="235" spans="1:4" ht="11.1" customHeight="1" x14ac:dyDescent="0.2">
      <c r="A235" s="20" t="s">
        <v>405</v>
      </c>
      <c r="B235" s="21">
        <v>246</v>
      </c>
      <c r="C235" s="21">
        <v>126</v>
      </c>
      <c r="D235" s="21">
        <v>120</v>
      </c>
    </row>
    <row r="236" spans="1:4" ht="11.1" customHeight="1" x14ac:dyDescent="0.2">
      <c r="A236" s="24" t="s">
        <v>3</v>
      </c>
      <c r="B236" s="25">
        <v>100</v>
      </c>
      <c r="C236" s="25">
        <v>51.219512000000002</v>
      </c>
      <c r="D236" s="25">
        <v>48.780487999999998</v>
      </c>
    </row>
    <row r="237" spans="1:4" ht="11.1" customHeight="1" x14ac:dyDescent="0.2">
      <c r="A237" s="20" t="s">
        <v>398</v>
      </c>
      <c r="B237" s="21">
        <v>468</v>
      </c>
      <c r="C237" s="21">
        <v>217</v>
      </c>
      <c r="D237" s="21">
        <v>251</v>
      </c>
    </row>
    <row r="238" spans="1:4" ht="11.1" customHeight="1" x14ac:dyDescent="0.2">
      <c r="A238" s="24" t="s">
        <v>3</v>
      </c>
      <c r="B238" s="25">
        <v>100</v>
      </c>
      <c r="C238" s="25">
        <v>46.367521000000004</v>
      </c>
      <c r="D238" s="25">
        <v>53.632478999999996</v>
      </c>
    </row>
    <row r="239" spans="1:4" ht="11.1" customHeight="1" x14ac:dyDescent="0.2">
      <c r="A239" s="20" t="s">
        <v>406</v>
      </c>
      <c r="B239" s="21">
        <v>180</v>
      </c>
      <c r="C239" s="21">
        <v>77</v>
      </c>
      <c r="D239" s="21">
        <v>103</v>
      </c>
    </row>
    <row r="240" spans="1:4" ht="11.1" customHeight="1" x14ac:dyDescent="0.2">
      <c r="A240" s="24" t="s">
        <v>3</v>
      </c>
      <c r="B240" s="25">
        <v>100</v>
      </c>
      <c r="C240" s="25">
        <v>42.777777999999998</v>
      </c>
      <c r="D240" s="25">
        <v>57.222222000000002</v>
      </c>
    </row>
    <row r="241" spans="1:4" ht="11.1" customHeight="1" x14ac:dyDescent="0.2">
      <c r="A241" s="20" t="s">
        <v>407</v>
      </c>
      <c r="B241" s="21">
        <v>77</v>
      </c>
      <c r="C241" s="21">
        <v>33</v>
      </c>
      <c r="D241" s="21">
        <v>44</v>
      </c>
    </row>
    <row r="242" spans="1:4" ht="11.1" customHeight="1" x14ac:dyDescent="0.2">
      <c r="A242" s="24" t="s">
        <v>3</v>
      </c>
      <c r="B242" s="25">
        <v>100</v>
      </c>
      <c r="C242" s="25">
        <v>42.857143000000001</v>
      </c>
      <c r="D242" s="25">
        <v>57.142856999999999</v>
      </c>
    </row>
    <row r="243" spans="1:4" ht="11.1" customHeight="1" x14ac:dyDescent="0.2">
      <c r="A243" s="20" t="s">
        <v>400</v>
      </c>
      <c r="B243" s="21">
        <v>296</v>
      </c>
      <c r="C243" s="21">
        <v>141</v>
      </c>
      <c r="D243" s="21">
        <v>155</v>
      </c>
    </row>
    <row r="244" spans="1:4" ht="11.1" customHeight="1" x14ac:dyDescent="0.2">
      <c r="A244" s="26"/>
      <c r="B244" s="27">
        <v>100</v>
      </c>
      <c r="C244" s="27">
        <v>47.635134999999998</v>
      </c>
      <c r="D244" s="27">
        <v>52.364865000000002</v>
      </c>
    </row>
    <row r="245" spans="1:4" ht="11.1" customHeight="1" x14ac:dyDescent="0.2"/>
  </sheetData>
  <phoneticPr fontId="2"/>
  <pageMargins left="0.75" right="0.75" top="1" bottom="1" header="0.5" footer="0.5"/>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D8F95-33BB-40C9-887D-A4B9C98BED48}">
  <dimension ref="A1:P243"/>
  <sheetViews>
    <sheetView workbookViewId="0"/>
  </sheetViews>
  <sheetFormatPr defaultColWidth="9" defaultRowHeight="12.6" x14ac:dyDescent="0.2"/>
  <cols>
    <col min="1" max="1" width="43" style="12" bestFit="1" customWidth="1"/>
    <col min="2" max="15" width="7.6640625" style="12" customWidth="1"/>
    <col min="16" max="16" width="15.33203125" style="12" customWidth="1"/>
    <col min="17" max="256" width="7.6640625" style="12" customWidth="1"/>
    <col min="257" max="16384" width="9" style="12"/>
  </cols>
  <sheetData>
    <row r="1" spans="1:16" x14ac:dyDescent="0.2">
      <c r="A1" s="11" t="s">
        <v>3</v>
      </c>
      <c r="B1" s="7"/>
    </row>
    <row r="2" spans="1:16" x14ac:dyDescent="0.2">
      <c r="A2" s="15" t="str">
        <f xml:space="preserve"> HYPERLINK("#'目次'!B8","[2]")</f>
        <v>[2]</v>
      </c>
    </row>
    <row r="3" spans="1:16" x14ac:dyDescent="0.2">
      <c r="A3" s="7" t="s">
        <v>3</v>
      </c>
      <c r="B3" s="8" t="s">
        <v>310</v>
      </c>
    </row>
    <row r="4" spans="1:16" s="18" customFormat="1" ht="37.799999999999997" x14ac:dyDescent="0.2">
      <c r="A4" s="16" t="s">
        <v>3</v>
      </c>
      <c r="B4" s="17" t="s">
        <v>335</v>
      </c>
      <c r="C4" s="17" t="s">
        <v>408</v>
      </c>
      <c r="D4" s="17" t="s">
        <v>409</v>
      </c>
      <c r="E4" s="17" t="s">
        <v>410</v>
      </c>
      <c r="F4" s="17" t="s">
        <v>411</v>
      </c>
      <c r="G4" s="17" t="s">
        <v>412</v>
      </c>
      <c r="H4" s="17" t="s">
        <v>413</v>
      </c>
      <c r="I4" s="17" t="s">
        <v>414</v>
      </c>
      <c r="J4" s="17" t="s">
        <v>415</v>
      </c>
      <c r="K4" s="17" t="s">
        <v>416</v>
      </c>
      <c r="L4" s="17" t="s">
        <v>417</v>
      </c>
      <c r="M4" s="17" t="s">
        <v>418</v>
      </c>
      <c r="N4" s="43" t="s">
        <v>419</v>
      </c>
      <c r="O4" s="43" t="s">
        <v>420</v>
      </c>
      <c r="P4" s="43" t="s">
        <v>421</v>
      </c>
    </row>
    <row r="5" spans="1:16" x14ac:dyDescent="0.2">
      <c r="A5" s="19" t="s">
        <v>338</v>
      </c>
      <c r="B5" s="10">
        <v>2677</v>
      </c>
      <c r="C5" s="10">
        <v>610</v>
      </c>
      <c r="D5" s="10">
        <v>755</v>
      </c>
      <c r="E5" s="10">
        <v>601</v>
      </c>
      <c r="F5" s="10">
        <v>425</v>
      </c>
      <c r="G5" s="10">
        <v>217</v>
      </c>
      <c r="H5" s="10">
        <v>56</v>
      </c>
      <c r="I5" s="10">
        <v>13</v>
      </c>
      <c r="J5" s="10">
        <v>1365</v>
      </c>
      <c r="K5" s="10">
        <v>1026</v>
      </c>
      <c r="L5" s="10">
        <v>286</v>
      </c>
      <c r="M5" s="10">
        <v>1312</v>
      </c>
      <c r="N5" s="28">
        <v>0</v>
      </c>
      <c r="O5" s="28">
        <v>0</v>
      </c>
      <c r="P5" s="28">
        <v>0</v>
      </c>
    </row>
    <row r="6" spans="1:16" x14ac:dyDescent="0.2">
      <c r="A6" s="24" t="s">
        <v>3</v>
      </c>
      <c r="B6" s="25">
        <v>100</v>
      </c>
      <c r="C6" s="25">
        <v>22.786701999999998</v>
      </c>
      <c r="D6" s="25">
        <v>28.203213000000002</v>
      </c>
      <c r="E6" s="25">
        <v>22.450503999999999</v>
      </c>
      <c r="F6" s="25">
        <v>15.875980999999999</v>
      </c>
      <c r="G6" s="25">
        <v>8.1060890000000008</v>
      </c>
      <c r="H6" s="25">
        <v>2.0918939999999999</v>
      </c>
      <c r="I6" s="25">
        <v>0.48561799999999999</v>
      </c>
      <c r="J6" s="25">
        <v>50.989913999999999</v>
      </c>
      <c r="K6" s="25">
        <v>38.326484999999998</v>
      </c>
      <c r="L6" s="25">
        <v>10.683600999999999</v>
      </c>
      <c r="M6" s="25">
        <v>49.010086000000001</v>
      </c>
      <c r="N6" s="25">
        <v>75.207322000000005</v>
      </c>
      <c r="O6" s="25">
        <v>74</v>
      </c>
      <c r="P6" s="28">
        <v>75</v>
      </c>
    </row>
    <row r="7" spans="1:16" x14ac:dyDescent="0.2">
      <c r="A7" s="9" t="s">
        <v>339</v>
      </c>
      <c r="B7" s="9"/>
      <c r="C7" s="9"/>
      <c r="D7" s="9"/>
      <c r="E7" s="9"/>
      <c r="F7" s="9"/>
      <c r="G7" s="9"/>
      <c r="H7" s="9"/>
      <c r="I7" s="9"/>
      <c r="J7" s="9"/>
      <c r="K7" s="9"/>
      <c r="L7" s="9"/>
      <c r="M7" s="9"/>
      <c r="N7" s="9"/>
      <c r="O7" s="9"/>
      <c r="P7" s="41"/>
    </row>
    <row r="8" spans="1:16" x14ac:dyDescent="0.2">
      <c r="A8" s="20" t="s">
        <v>340</v>
      </c>
      <c r="B8" s="21">
        <v>1277</v>
      </c>
      <c r="C8" s="21">
        <v>298</v>
      </c>
      <c r="D8" s="21">
        <v>388</v>
      </c>
      <c r="E8" s="21">
        <v>299</v>
      </c>
      <c r="F8" s="21">
        <v>192</v>
      </c>
      <c r="G8" s="21">
        <v>77</v>
      </c>
      <c r="H8" s="21">
        <v>19</v>
      </c>
      <c r="I8" s="21">
        <v>4</v>
      </c>
      <c r="J8" s="21">
        <v>686</v>
      </c>
      <c r="K8" s="21">
        <v>491</v>
      </c>
      <c r="L8" s="21">
        <v>100</v>
      </c>
      <c r="M8" s="21">
        <v>591</v>
      </c>
      <c r="N8" s="21">
        <v>0</v>
      </c>
      <c r="O8" s="21">
        <v>0</v>
      </c>
      <c r="P8" s="21">
        <v>0</v>
      </c>
    </row>
    <row r="9" spans="1:16" x14ac:dyDescent="0.2">
      <c r="A9" s="24" t="s">
        <v>3</v>
      </c>
      <c r="B9" s="25">
        <v>100</v>
      </c>
      <c r="C9" s="25">
        <v>23.335944000000001</v>
      </c>
      <c r="D9" s="25">
        <v>30.383711999999999</v>
      </c>
      <c r="E9" s="25">
        <v>23.414252000000001</v>
      </c>
      <c r="F9" s="25">
        <v>15.035239000000001</v>
      </c>
      <c r="G9" s="25">
        <v>6.029757</v>
      </c>
      <c r="H9" s="25">
        <v>1.487862</v>
      </c>
      <c r="I9" s="25">
        <v>0.31323400000000001</v>
      </c>
      <c r="J9" s="25">
        <v>53.719655000000003</v>
      </c>
      <c r="K9" s="25">
        <v>38.449491000000002</v>
      </c>
      <c r="L9" s="25">
        <v>7.8308540000000004</v>
      </c>
      <c r="M9" s="25">
        <v>46.280344999999997</v>
      </c>
      <c r="N9" s="25">
        <v>74.725137000000004</v>
      </c>
      <c r="O9" s="25">
        <v>74</v>
      </c>
      <c r="P9" s="28" t="s">
        <v>856</v>
      </c>
    </row>
    <row r="10" spans="1:16" x14ac:dyDescent="0.2">
      <c r="A10" s="20" t="s">
        <v>341</v>
      </c>
      <c r="B10" s="21">
        <v>1400</v>
      </c>
      <c r="C10" s="21">
        <v>312</v>
      </c>
      <c r="D10" s="21">
        <v>367</v>
      </c>
      <c r="E10" s="21">
        <v>302</v>
      </c>
      <c r="F10" s="21">
        <v>233</v>
      </c>
      <c r="G10" s="21">
        <v>140</v>
      </c>
      <c r="H10" s="21">
        <v>37</v>
      </c>
      <c r="I10" s="21">
        <v>9</v>
      </c>
      <c r="J10" s="21">
        <v>679</v>
      </c>
      <c r="K10" s="21">
        <v>535</v>
      </c>
      <c r="L10" s="21">
        <v>186</v>
      </c>
      <c r="M10" s="21">
        <v>721</v>
      </c>
      <c r="N10" s="21">
        <v>0</v>
      </c>
      <c r="O10" s="21">
        <v>0</v>
      </c>
      <c r="P10" s="21"/>
    </row>
    <row r="11" spans="1:16" x14ac:dyDescent="0.2">
      <c r="A11" s="24" t="s">
        <v>3</v>
      </c>
      <c r="B11" s="25">
        <v>100</v>
      </c>
      <c r="C11" s="25">
        <v>22.285713999999999</v>
      </c>
      <c r="D11" s="25">
        <v>26.214286000000001</v>
      </c>
      <c r="E11" s="25">
        <v>21.571428999999998</v>
      </c>
      <c r="F11" s="25">
        <v>16.642856999999999</v>
      </c>
      <c r="G11" s="25">
        <v>10</v>
      </c>
      <c r="H11" s="25">
        <v>2.6428569999999998</v>
      </c>
      <c r="I11" s="25">
        <v>0.64285700000000001</v>
      </c>
      <c r="J11" s="25">
        <v>48.5</v>
      </c>
      <c r="K11" s="25">
        <v>38.214286000000001</v>
      </c>
      <c r="L11" s="25">
        <v>13.285714</v>
      </c>
      <c r="M11" s="25">
        <v>51.5</v>
      </c>
      <c r="N11" s="25">
        <v>75.647143</v>
      </c>
      <c r="O11" s="25">
        <v>75</v>
      </c>
      <c r="P11" s="28">
        <v>75</v>
      </c>
    </row>
    <row r="12" spans="1:16" x14ac:dyDescent="0.2">
      <c r="A12" s="9" t="s">
        <v>342</v>
      </c>
      <c r="B12" s="9"/>
      <c r="C12" s="9"/>
      <c r="D12" s="9"/>
      <c r="E12" s="9"/>
      <c r="F12" s="9"/>
      <c r="G12" s="9"/>
      <c r="H12" s="9"/>
      <c r="I12" s="9"/>
      <c r="J12" s="9"/>
      <c r="K12" s="9"/>
      <c r="L12" s="9"/>
      <c r="M12" s="9"/>
      <c r="N12" s="9"/>
      <c r="O12" s="9"/>
      <c r="P12" s="41"/>
    </row>
    <row r="13" spans="1:16" x14ac:dyDescent="0.2">
      <c r="A13" s="20" t="s">
        <v>343</v>
      </c>
      <c r="B13" s="21">
        <v>610</v>
      </c>
      <c r="C13" s="21">
        <v>610</v>
      </c>
      <c r="D13" s="21">
        <v>0</v>
      </c>
      <c r="E13" s="21">
        <v>0</v>
      </c>
      <c r="F13" s="21">
        <v>0</v>
      </c>
      <c r="G13" s="21">
        <v>0</v>
      </c>
      <c r="H13" s="21">
        <v>0</v>
      </c>
      <c r="I13" s="21">
        <v>0</v>
      </c>
      <c r="J13" s="21">
        <v>610</v>
      </c>
      <c r="K13" s="21">
        <v>0</v>
      </c>
      <c r="L13" s="21">
        <v>0</v>
      </c>
      <c r="M13" s="21">
        <v>0</v>
      </c>
      <c r="N13" s="21">
        <v>0</v>
      </c>
      <c r="O13" s="21">
        <v>0</v>
      </c>
      <c r="P13" s="21">
        <v>0</v>
      </c>
    </row>
    <row r="14" spans="1:16" x14ac:dyDescent="0.2">
      <c r="A14" s="24" t="s">
        <v>3</v>
      </c>
      <c r="B14" s="25">
        <v>100</v>
      </c>
      <c r="C14" s="25">
        <v>100</v>
      </c>
      <c r="D14" s="25">
        <v>0</v>
      </c>
      <c r="E14" s="25">
        <v>0</v>
      </c>
      <c r="F14" s="25">
        <v>0</v>
      </c>
      <c r="G14" s="25">
        <v>0</v>
      </c>
      <c r="H14" s="25">
        <v>0</v>
      </c>
      <c r="I14" s="25">
        <v>0</v>
      </c>
      <c r="J14" s="25">
        <v>100</v>
      </c>
      <c r="K14" s="25">
        <v>0</v>
      </c>
      <c r="L14" s="25">
        <v>0</v>
      </c>
      <c r="M14" s="25">
        <v>0</v>
      </c>
      <c r="N14" s="25">
        <v>67.116393000000002</v>
      </c>
      <c r="O14" s="25">
        <v>67</v>
      </c>
      <c r="P14" s="28">
        <v>68</v>
      </c>
    </row>
    <row r="15" spans="1:16" x14ac:dyDescent="0.2">
      <c r="A15" s="20" t="s">
        <v>344</v>
      </c>
      <c r="B15" s="21">
        <v>755</v>
      </c>
      <c r="C15" s="21">
        <v>0</v>
      </c>
      <c r="D15" s="21">
        <v>755</v>
      </c>
      <c r="E15" s="21">
        <v>0</v>
      </c>
      <c r="F15" s="21">
        <v>0</v>
      </c>
      <c r="G15" s="21">
        <v>0</v>
      </c>
      <c r="H15" s="21">
        <v>0</v>
      </c>
      <c r="I15" s="21">
        <v>0</v>
      </c>
      <c r="J15" s="21">
        <v>755</v>
      </c>
      <c r="K15" s="21">
        <v>0</v>
      </c>
      <c r="L15" s="21">
        <v>0</v>
      </c>
      <c r="M15" s="21">
        <v>0</v>
      </c>
      <c r="N15" s="21">
        <v>0</v>
      </c>
      <c r="O15" s="21">
        <v>0</v>
      </c>
      <c r="P15" s="21">
        <v>0</v>
      </c>
    </row>
    <row r="16" spans="1:16" x14ac:dyDescent="0.2">
      <c r="A16" s="24" t="s">
        <v>3</v>
      </c>
      <c r="B16" s="25">
        <v>100</v>
      </c>
      <c r="C16" s="25">
        <v>0</v>
      </c>
      <c r="D16" s="25">
        <v>100</v>
      </c>
      <c r="E16" s="25">
        <v>0</v>
      </c>
      <c r="F16" s="25">
        <v>0</v>
      </c>
      <c r="G16" s="25">
        <v>0</v>
      </c>
      <c r="H16" s="25">
        <v>0</v>
      </c>
      <c r="I16" s="25">
        <v>0</v>
      </c>
      <c r="J16" s="25">
        <v>100</v>
      </c>
      <c r="K16" s="25">
        <v>0</v>
      </c>
      <c r="L16" s="25">
        <v>0</v>
      </c>
      <c r="M16" s="25">
        <v>0</v>
      </c>
      <c r="N16" s="25">
        <v>72.098012999999995</v>
      </c>
      <c r="O16" s="25">
        <v>72</v>
      </c>
      <c r="P16" s="28">
        <v>73</v>
      </c>
    </row>
    <row r="17" spans="1:16" x14ac:dyDescent="0.2">
      <c r="A17" s="20" t="s">
        <v>345</v>
      </c>
      <c r="B17" s="21">
        <v>601</v>
      </c>
      <c r="C17" s="21">
        <v>0</v>
      </c>
      <c r="D17" s="21">
        <v>0</v>
      </c>
      <c r="E17" s="21">
        <v>601</v>
      </c>
      <c r="F17" s="21">
        <v>0</v>
      </c>
      <c r="G17" s="21">
        <v>0</v>
      </c>
      <c r="H17" s="21">
        <v>0</v>
      </c>
      <c r="I17" s="21">
        <v>0</v>
      </c>
      <c r="J17" s="21">
        <v>0</v>
      </c>
      <c r="K17" s="21">
        <v>601</v>
      </c>
      <c r="L17" s="21">
        <v>0</v>
      </c>
      <c r="M17" s="21">
        <v>601</v>
      </c>
      <c r="N17" s="21">
        <v>0</v>
      </c>
      <c r="O17" s="21">
        <v>0</v>
      </c>
      <c r="P17" s="21">
        <v>0</v>
      </c>
    </row>
    <row r="18" spans="1:16" x14ac:dyDescent="0.2">
      <c r="A18" s="24" t="s">
        <v>3</v>
      </c>
      <c r="B18" s="25">
        <v>100</v>
      </c>
      <c r="C18" s="25">
        <v>0</v>
      </c>
      <c r="D18" s="25">
        <v>0</v>
      </c>
      <c r="E18" s="25">
        <v>100</v>
      </c>
      <c r="F18" s="25">
        <v>0</v>
      </c>
      <c r="G18" s="25">
        <v>0</v>
      </c>
      <c r="H18" s="25">
        <v>0</v>
      </c>
      <c r="I18" s="25">
        <v>0</v>
      </c>
      <c r="J18" s="25">
        <v>0</v>
      </c>
      <c r="K18" s="25">
        <v>100</v>
      </c>
      <c r="L18" s="25">
        <v>0</v>
      </c>
      <c r="M18" s="25">
        <v>100</v>
      </c>
      <c r="N18" s="25">
        <v>76.605656999999994</v>
      </c>
      <c r="O18" s="25">
        <v>76</v>
      </c>
      <c r="P18" s="28">
        <v>75</v>
      </c>
    </row>
    <row r="19" spans="1:16" x14ac:dyDescent="0.2">
      <c r="A19" s="20" t="s">
        <v>346</v>
      </c>
      <c r="B19" s="21">
        <v>425</v>
      </c>
      <c r="C19" s="21">
        <v>0</v>
      </c>
      <c r="D19" s="21">
        <v>0</v>
      </c>
      <c r="E19" s="21">
        <v>0</v>
      </c>
      <c r="F19" s="21">
        <v>425</v>
      </c>
      <c r="G19" s="21">
        <v>0</v>
      </c>
      <c r="H19" s="21">
        <v>0</v>
      </c>
      <c r="I19" s="21">
        <v>0</v>
      </c>
      <c r="J19" s="21">
        <v>0</v>
      </c>
      <c r="K19" s="21">
        <v>425</v>
      </c>
      <c r="L19" s="21">
        <v>0</v>
      </c>
      <c r="M19" s="21">
        <v>425</v>
      </c>
      <c r="N19" s="21">
        <v>0</v>
      </c>
      <c r="O19" s="21">
        <v>0</v>
      </c>
      <c r="P19" s="21">
        <v>0</v>
      </c>
    </row>
    <row r="20" spans="1:16" x14ac:dyDescent="0.2">
      <c r="A20" s="24" t="s">
        <v>3</v>
      </c>
      <c r="B20" s="25">
        <v>100</v>
      </c>
      <c r="C20" s="25">
        <v>0</v>
      </c>
      <c r="D20" s="25">
        <v>0</v>
      </c>
      <c r="E20" s="25">
        <v>0</v>
      </c>
      <c r="F20" s="25">
        <v>100</v>
      </c>
      <c r="G20" s="25">
        <v>0</v>
      </c>
      <c r="H20" s="25">
        <v>0</v>
      </c>
      <c r="I20" s="25">
        <v>0</v>
      </c>
      <c r="J20" s="25">
        <v>0</v>
      </c>
      <c r="K20" s="25">
        <v>100</v>
      </c>
      <c r="L20" s="25">
        <v>0</v>
      </c>
      <c r="M20" s="25">
        <v>100</v>
      </c>
      <c r="N20" s="25">
        <v>81.703529000000003</v>
      </c>
      <c r="O20" s="25">
        <v>82</v>
      </c>
      <c r="P20" s="28">
        <v>80</v>
      </c>
    </row>
    <row r="21" spans="1:16" x14ac:dyDescent="0.2">
      <c r="A21" s="20" t="s">
        <v>347</v>
      </c>
      <c r="B21" s="21">
        <v>217</v>
      </c>
      <c r="C21" s="21">
        <v>0</v>
      </c>
      <c r="D21" s="21">
        <v>0</v>
      </c>
      <c r="E21" s="21">
        <v>0</v>
      </c>
      <c r="F21" s="21">
        <v>0</v>
      </c>
      <c r="G21" s="21">
        <v>217</v>
      </c>
      <c r="H21" s="21">
        <v>0</v>
      </c>
      <c r="I21" s="21">
        <v>0</v>
      </c>
      <c r="J21" s="21">
        <v>0</v>
      </c>
      <c r="K21" s="21">
        <v>0</v>
      </c>
      <c r="L21" s="21">
        <v>217</v>
      </c>
      <c r="M21" s="21">
        <v>217</v>
      </c>
      <c r="N21" s="21">
        <v>0</v>
      </c>
      <c r="O21" s="21">
        <v>0</v>
      </c>
      <c r="P21" s="21">
        <v>0</v>
      </c>
    </row>
    <row r="22" spans="1:16" x14ac:dyDescent="0.2">
      <c r="A22" s="24" t="s">
        <v>3</v>
      </c>
      <c r="B22" s="25">
        <v>100</v>
      </c>
      <c r="C22" s="25">
        <v>0</v>
      </c>
      <c r="D22" s="25">
        <v>0</v>
      </c>
      <c r="E22" s="25">
        <v>0</v>
      </c>
      <c r="F22" s="25">
        <v>0</v>
      </c>
      <c r="G22" s="25">
        <v>100</v>
      </c>
      <c r="H22" s="25">
        <v>0</v>
      </c>
      <c r="I22" s="25">
        <v>0</v>
      </c>
      <c r="J22" s="25">
        <v>0</v>
      </c>
      <c r="K22" s="25">
        <v>0</v>
      </c>
      <c r="L22" s="25">
        <v>100</v>
      </c>
      <c r="M22" s="25">
        <v>100</v>
      </c>
      <c r="N22" s="25">
        <v>86.686635999999993</v>
      </c>
      <c r="O22" s="25">
        <v>86</v>
      </c>
      <c r="P22" s="28">
        <v>85</v>
      </c>
    </row>
    <row r="23" spans="1:16" x14ac:dyDescent="0.2">
      <c r="A23" s="20" t="s">
        <v>348</v>
      </c>
      <c r="B23" s="21">
        <v>56</v>
      </c>
      <c r="C23" s="21">
        <v>0</v>
      </c>
      <c r="D23" s="21">
        <v>0</v>
      </c>
      <c r="E23" s="21">
        <v>0</v>
      </c>
      <c r="F23" s="21">
        <v>0</v>
      </c>
      <c r="G23" s="21">
        <v>0</v>
      </c>
      <c r="H23" s="21">
        <v>56</v>
      </c>
      <c r="I23" s="21">
        <v>0</v>
      </c>
      <c r="J23" s="21">
        <v>0</v>
      </c>
      <c r="K23" s="21">
        <v>0</v>
      </c>
      <c r="L23" s="21">
        <v>56</v>
      </c>
      <c r="M23" s="21">
        <v>56</v>
      </c>
      <c r="N23" s="21">
        <v>0</v>
      </c>
      <c r="O23" s="21">
        <v>0</v>
      </c>
      <c r="P23" s="21">
        <v>0</v>
      </c>
    </row>
    <row r="24" spans="1:16" x14ac:dyDescent="0.2">
      <c r="A24" s="24" t="s">
        <v>3</v>
      </c>
      <c r="B24" s="25">
        <v>100</v>
      </c>
      <c r="C24" s="25">
        <v>0</v>
      </c>
      <c r="D24" s="25">
        <v>0</v>
      </c>
      <c r="E24" s="25">
        <v>0</v>
      </c>
      <c r="F24" s="25">
        <v>0</v>
      </c>
      <c r="G24" s="25">
        <v>0</v>
      </c>
      <c r="H24" s="25">
        <v>100</v>
      </c>
      <c r="I24" s="25">
        <v>0</v>
      </c>
      <c r="J24" s="25">
        <v>0</v>
      </c>
      <c r="K24" s="25">
        <v>0</v>
      </c>
      <c r="L24" s="25">
        <v>100</v>
      </c>
      <c r="M24" s="25">
        <v>100</v>
      </c>
      <c r="N24" s="25">
        <v>91.535713999999999</v>
      </c>
      <c r="O24" s="25">
        <v>91.5</v>
      </c>
      <c r="P24" s="28">
        <v>90</v>
      </c>
    </row>
    <row r="25" spans="1:16" x14ac:dyDescent="0.2">
      <c r="A25" s="20" t="s">
        <v>349</v>
      </c>
      <c r="B25" s="21">
        <v>13</v>
      </c>
      <c r="C25" s="21">
        <v>0</v>
      </c>
      <c r="D25" s="21">
        <v>0</v>
      </c>
      <c r="E25" s="21">
        <v>0</v>
      </c>
      <c r="F25" s="21">
        <v>0</v>
      </c>
      <c r="G25" s="21">
        <v>0</v>
      </c>
      <c r="H25" s="21">
        <v>0</v>
      </c>
      <c r="I25" s="21">
        <v>13</v>
      </c>
      <c r="J25" s="21">
        <v>0</v>
      </c>
      <c r="K25" s="21">
        <v>0</v>
      </c>
      <c r="L25" s="21">
        <v>13</v>
      </c>
      <c r="M25" s="21">
        <v>13</v>
      </c>
      <c r="N25" s="21">
        <v>0</v>
      </c>
      <c r="O25" s="21">
        <v>0</v>
      </c>
      <c r="P25" s="21">
        <v>0</v>
      </c>
    </row>
    <row r="26" spans="1:16" x14ac:dyDescent="0.2">
      <c r="A26" s="24" t="s">
        <v>3</v>
      </c>
      <c r="B26" s="25">
        <v>100</v>
      </c>
      <c r="C26" s="25">
        <v>0</v>
      </c>
      <c r="D26" s="25">
        <v>0</v>
      </c>
      <c r="E26" s="25">
        <v>0</v>
      </c>
      <c r="F26" s="25">
        <v>0</v>
      </c>
      <c r="G26" s="25">
        <v>0</v>
      </c>
      <c r="H26" s="25">
        <v>0</v>
      </c>
      <c r="I26" s="25">
        <v>100</v>
      </c>
      <c r="J26" s="25">
        <v>0</v>
      </c>
      <c r="K26" s="25">
        <v>0</v>
      </c>
      <c r="L26" s="25">
        <v>100</v>
      </c>
      <c r="M26" s="25">
        <v>100</v>
      </c>
      <c r="N26" s="25">
        <v>96.461538000000004</v>
      </c>
      <c r="O26" s="25">
        <v>96</v>
      </c>
      <c r="P26" s="28">
        <v>95</v>
      </c>
    </row>
    <row r="27" spans="1:16" x14ac:dyDescent="0.2">
      <c r="A27" s="20" t="s">
        <v>350</v>
      </c>
      <c r="B27" s="21">
        <v>1365</v>
      </c>
      <c r="C27" s="21">
        <v>610</v>
      </c>
      <c r="D27" s="21">
        <v>755</v>
      </c>
      <c r="E27" s="21">
        <v>0</v>
      </c>
      <c r="F27" s="21">
        <v>0</v>
      </c>
      <c r="G27" s="21">
        <v>0</v>
      </c>
      <c r="H27" s="21">
        <v>0</v>
      </c>
      <c r="I27" s="21">
        <v>0</v>
      </c>
      <c r="J27" s="21">
        <v>1365</v>
      </c>
      <c r="K27" s="21">
        <v>0</v>
      </c>
      <c r="L27" s="21">
        <v>0</v>
      </c>
      <c r="M27" s="21">
        <v>0</v>
      </c>
      <c r="N27" s="21">
        <v>0</v>
      </c>
      <c r="O27" s="21">
        <v>0</v>
      </c>
      <c r="P27" s="21">
        <v>0</v>
      </c>
    </row>
    <row r="28" spans="1:16" x14ac:dyDescent="0.2">
      <c r="A28" s="24" t="s">
        <v>3</v>
      </c>
      <c r="B28" s="25">
        <v>100</v>
      </c>
      <c r="C28" s="25">
        <v>44.688645000000001</v>
      </c>
      <c r="D28" s="25">
        <v>55.311354999999999</v>
      </c>
      <c r="E28" s="25">
        <v>0</v>
      </c>
      <c r="F28" s="25">
        <v>0</v>
      </c>
      <c r="G28" s="25">
        <v>0</v>
      </c>
      <c r="H28" s="25">
        <v>0</v>
      </c>
      <c r="I28" s="25">
        <v>0</v>
      </c>
      <c r="J28" s="25">
        <v>100</v>
      </c>
      <c r="K28" s="25">
        <v>0</v>
      </c>
      <c r="L28" s="25">
        <v>0</v>
      </c>
      <c r="M28" s="25">
        <v>0</v>
      </c>
      <c r="N28" s="25">
        <v>69.871795000000006</v>
      </c>
      <c r="O28" s="25">
        <v>70</v>
      </c>
      <c r="P28" s="28">
        <v>73</v>
      </c>
    </row>
    <row r="29" spans="1:16" x14ac:dyDescent="0.2">
      <c r="A29" s="20" t="s">
        <v>351</v>
      </c>
      <c r="B29" s="21">
        <v>1026</v>
      </c>
      <c r="C29" s="21">
        <v>0</v>
      </c>
      <c r="D29" s="21">
        <v>0</v>
      </c>
      <c r="E29" s="21">
        <v>601</v>
      </c>
      <c r="F29" s="21">
        <v>425</v>
      </c>
      <c r="G29" s="21">
        <v>0</v>
      </c>
      <c r="H29" s="21">
        <v>0</v>
      </c>
      <c r="I29" s="21">
        <v>0</v>
      </c>
      <c r="J29" s="21">
        <v>0</v>
      </c>
      <c r="K29" s="21">
        <v>1026</v>
      </c>
      <c r="L29" s="21">
        <v>0</v>
      </c>
      <c r="M29" s="21">
        <v>1026</v>
      </c>
      <c r="N29" s="21">
        <v>0</v>
      </c>
      <c r="O29" s="21">
        <v>0</v>
      </c>
      <c r="P29" s="21">
        <v>0</v>
      </c>
    </row>
    <row r="30" spans="1:16" x14ac:dyDescent="0.2">
      <c r="A30" s="24" t="s">
        <v>3</v>
      </c>
      <c r="B30" s="25">
        <v>100</v>
      </c>
      <c r="C30" s="25">
        <v>0</v>
      </c>
      <c r="D30" s="25">
        <v>0</v>
      </c>
      <c r="E30" s="25">
        <v>58.576998000000003</v>
      </c>
      <c r="F30" s="25">
        <v>41.423001999999997</v>
      </c>
      <c r="G30" s="25">
        <v>0</v>
      </c>
      <c r="H30" s="25">
        <v>0</v>
      </c>
      <c r="I30" s="25">
        <v>0</v>
      </c>
      <c r="J30" s="25">
        <v>0</v>
      </c>
      <c r="K30" s="25">
        <v>100</v>
      </c>
      <c r="L30" s="25">
        <v>0</v>
      </c>
      <c r="M30" s="25">
        <v>100</v>
      </c>
      <c r="N30" s="25">
        <v>78.717348999999999</v>
      </c>
      <c r="O30" s="25">
        <v>79</v>
      </c>
      <c r="P30" s="28">
        <v>75</v>
      </c>
    </row>
    <row r="31" spans="1:16" x14ac:dyDescent="0.2">
      <c r="A31" s="20" t="s">
        <v>352</v>
      </c>
      <c r="B31" s="21">
        <v>286</v>
      </c>
      <c r="C31" s="21">
        <v>0</v>
      </c>
      <c r="D31" s="21">
        <v>0</v>
      </c>
      <c r="E31" s="21">
        <v>0</v>
      </c>
      <c r="F31" s="21">
        <v>0</v>
      </c>
      <c r="G31" s="21">
        <v>217</v>
      </c>
      <c r="H31" s="21">
        <v>56</v>
      </c>
      <c r="I31" s="21">
        <v>13</v>
      </c>
      <c r="J31" s="21">
        <v>0</v>
      </c>
      <c r="K31" s="21">
        <v>0</v>
      </c>
      <c r="L31" s="21">
        <v>286</v>
      </c>
      <c r="M31" s="21">
        <v>286</v>
      </c>
      <c r="N31" s="21">
        <v>0</v>
      </c>
      <c r="O31" s="21">
        <v>0</v>
      </c>
      <c r="P31" s="21">
        <v>0</v>
      </c>
    </row>
    <row r="32" spans="1:16" x14ac:dyDescent="0.2">
      <c r="A32" s="24" t="s">
        <v>3</v>
      </c>
      <c r="B32" s="25">
        <v>100</v>
      </c>
      <c r="C32" s="25">
        <v>0</v>
      </c>
      <c r="D32" s="25">
        <v>0</v>
      </c>
      <c r="E32" s="25">
        <v>0</v>
      </c>
      <c r="F32" s="25">
        <v>0</v>
      </c>
      <c r="G32" s="25">
        <v>75.874126000000004</v>
      </c>
      <c r="H32" s="25">
        <v>19.58042</v>
      </c>
      <c r="I32" s="25">
        <v>4.5454549999999996</v>
      </c>
      <c r="J32" s="25">
        <v>0</v>
      </c>
      <c r="K32" s="25">
        <v>0</v>
      </c>
      <c r="L32" s="25">
        <v>100</v>
      </c>
      <c r="M32" s="25">
        <v>100</v>
      </c>
      <c r="N32" s="25">
        <v>88.080420000000004</v>
      </c>
      <c r="O32" s="25">
        <v>88</v>
      </c>
      <c r="P32" s="28">
        <v>85</v>
      </c>
    </row>
    <row r="33" spans="1:16" x14ac:dyDescent="0.2">
      <c r="A33" s="20" t="s">
        <v>353</v>
      </c>
      <c r="B33" s="21">
        <v>1312</v>
      </c>
      <c r="C33" s="21">
        <v>0</v>
      </c>
      <c r="D33" s="21">
        <v>0</v>
      </c>
      <c r="E33" s="21">
        <v>601</v>
      </c>
      <c r="F33" s="21">
        <v>425</v>
      </c>
      <c r="G33" s="21">
        <v>217</v>
      </c>
      <c r="H33" s="21">
        <v>56</v>
      </c>
      <c r="I33" s="21">
        <v>13</v>
      </c>
      <c r="J33" s="21">
        <v>0</v>
      </c>
      <c r="K33" s="21">
        <v>1026</v>
      </c>
      <c r="L33" s="21">
        <v>286</v>
      </c>
      <c r="M33" s="21">
        <v>1312</v>
      </c>
      <c r="N33" s="21">
        <v>0</v>
      </c>
      <c r="O33" s="21">
        <v>0</v>
      </c>
      <c r="P33" s="21">
        <v>0</v>
      </c>
    </row>
    <row r="34" spans="1:16" x14ac:dyDescent="0.2">
      <c r="A34" s="24" t="s">
        <v>3</v>
      </c>
      <c r="B34" s="25">
        <v>100</v>
      </c>
      <c r="C34" s="25">
        <v>0</v>
      </c>
      <c r="D34" s="25">
        <v>0</v>
      </c>
      <c r="E34" s="25">
        <v>45.807926999999999</v>
      </c>
      <c r="F34" s="25">
        <v>32.393293</v>
      </c>
      <c r="G34" s="25">
        <v>16.539634</v>
      </c>
      <c r="H34" s="25">
        <v>4.2682929999999999</v>
      </c>
      <c r="I34" s="25">
        <v>0.99085400000000001</v>
      </c>
      <c r="J34" s="25">
        <v>0</v>
      </c>
      <c r="K34" s="25">
        <v>78.201220000000006</v>
      </c>
      <c r="L34" s="25">
        <v>21.798780000000001</v>
      </c>
      <c r="M34" s="25">
        <v>100</v>
      </c>
      <c r="N34" s="42">
        <v>80.758384000000007</v>
      </c>
      <c r="O34" s="42">
        <v>80</v>
      </c>
      <c r="P34" s="28">
        <v>75</v>
      </c>
    </row>
    <row r="35" spans="1:16" x14ac:dyDescent="0.2">
      <c r="A35" s="9" t="s">
        <v>354</v>
      </c>
      <c r="B35" s="10">
        <v>298</v>
      </c>
      <c r="C35" s="10">
        <v>298</v>
      </c>
      <c r="D35" s="10">
        <v>0</v>
      </c>
      <c r="E35" s="10">
        <v>0</v>
      </c>
      <c r="F35" s="10">
        <v>0</v>
      </c>
      <c r="G35" s="10">
        <v>0</v>
      </c>
      <c r="H35" s="10">
        <v>0</v>
      </c>
      <c r="I35" s="10">
        <v>0</v>
      </c>
      <c r="J35" s="10">
        <v>298</v>
      </c>
      <c r="K35" s="10">
        <v>0</v>
      </c>
      <c r="L35" s="10">
        <v>0</v>
      </c>
      <c r="M35" s="10">
        <v>0</v>
      </c>
      <c r="N35" s="28">
        <v>0</v>
      </c>
      <c r="O35" s="36">
        <v>0</v>
      </c>
      <c r="P35" s="36">
        <v>0</v>
      </c>
    </row>
    <row r="36" spans="1:16" x14ac:dyDescent="0.2">
      <c r="A36" s="24" t="s">
        <v>3</v>
      </c>
      <c r="B36" s="25">
        <v>100</v>
      </c>
      <c r="C36" s="25">
        <v>100</v>
      </c>
      <c r="D36" s="25">
        <v>0</v>
      </c>
      <c r="E36" s="25">
        <v>0</v>
      </c>
      <c r="F36" s="25">
        <v>0</v>
      </c>
      <c r="G36" s="25">
        <v>0</v>
      </c>
      <c r="H36" s="25">
        <v>0</v>
      </c>
      <c r="I36" s="25">
        <v>0</v>
      </c>
      <c r="J36" s="25">
        <v>100</v>
      </c>
      <c r="K36" s="25">
        <v>0</v>
      </c>
      <c r="L36" s="25">
        <v>0</v>
      </c>
      <c r="M36" s="25">
        <v>0</v>
      </c>
      <c r="N36" s="25">
        <v>67.130871999999997</v>
      </c>
      <c r="O36" s="25">
        <v>67</v>
      </c>
      <c r="P36" s="28">
        <v>69</v>
      </c>
    </row>
    <row r="37" spans="1:16" x14ac:dyDescent="0.2">
      <c r="A37" s="20" t="s">
        <v>344</v>
      </c>
      <c r="B37" s="21">
        <v>388</v>
      </c>
      <c r="C37" s="21">
        <v>0</v>
      </c>
      <c r="D37" s="21">
        <v>388</v>
      </c>
      <c r="E37" s="21">
        <v>0</v>
      </c>
      <c r="F37" s="21">
        <v>0</v>
      </c>
      <c r="G37" s="21">
        <v>0</v>
      </c>
      <c r="H37" s="21">
        <v>0</v>
      </c>
      <c r="I37" s="21">
        <v>0</v>
      </c>
      <c r="J37" s="21">
        <v>388</v>
      </c>
      <c r="K37" s="21">
        <v>0</v>
      </c>
      <c r="L37" s="21">
        <v>0</v>
      </c>
      <c r="M37" s="21">
        <v>0</v>
      </c>
      <c r="N37" s="21">
        <v>0</v>
      </c>
      <c r="O37" s="21">
        <v>0</v>
      </c>
      <c r="P37" s="21">
        <v>0</v>
      </c>
    </row>
    <row r="38" spans="1:16" x14ac:dyDescent="0.2">
      <c r="A38" s="24" t="s">
        <v>3</v>
      </c>
      <c r="B38" s="25">
        <v>100</v>
      </c>
      <c r="C38" s="25">
        <v>0</v>
      </c>
      <c r="D38" s="25">
        <v>100</v>
      </c>
      <c r="E38" s="25">
        <v>0</v>
      </c>
      <c r="F38" s="25">
        <v>0</v>
      </c>
      <c r="G38" s="25">
        <v>0</v>
      </c>
      <c r="H38" s="25">
        <v>0</v>
      </c>
      <c r="I38" s="25">
        <v>0</v>
      </c>
      <c r="J38" s="25">
        <v>100</v>
      </c>
      <c r="K38" s="25">
        <v>0</v>
      </c>
      <c r="L38" s="25">
        <v>0</v>
      </c>
      <c r="M38" s="25">
        <v>0</v>
      </c>
      <c r="N38" s="25">
        <v>72.208763000000005</v>
      </c>
      <c r="O38" s="25">
        <v>72</v>
      </c>
      <c r="P38" s="28">
        <v>74</v>
      </c>
    </row>
    <row r="39" spans="1:16" x14ac:dyDescent="0.2">
      <c r="A39" s="20" t="s">
        <v>345</v>
      </c>
      <c r="B39" s="21">
        <v>299</v>
      </c>
      <c r="C39" s="21">
        <v>0</v>
      </c>
      <c r="D39" s="21">
        <v>0</v>
      </c>
      <c r="E39" s="21">
        <v>299</v>
      </c>
      <c r="F39" s="21">
        <v>0</v>
      </c>
      <c r="G39" s="21">
        <v>0</v>
      </c>
      <c r="H39" s="21">
        <v>0</v>
      </c>
      <c r="I39" s="21">
        <v>0</v>
      </c>
      <c r="J39" s="21">
        <v>0</v>
      </c>
      <c r="K39" s="21">
        <v>299</v>
      </c>
      <c r="L39" s="21">
        <v>0</v>
      </c>
      <c r="M39" s="21">
        <v>299</v>
      </c>
      <c r="N39" s="21">
        <v>0</v>
      </c>
      <c r="O39" s="21">
        <v>0</v>
      </c>
      <c r="P39" s="21">
        <v>0</v>
      </c>
    </row>
    <row r="40" spans="1:16" x14ac:dyDescent="0.2">
      <c r="A40" s="24" t="s">
        <v>3</v>
      </c>
      <c r="B40" s="25">
        <v>100</v>
      </c>
      <c r="C40" s="25">
        <v>0</v>
      </c>
      <c r="D40" s="25">
        <v>0</v>
      </c>
      <c r="E40" s="25">
        <v>100</v>
      </c>
      <c r="F40" s="25">
        <v>0</v>
      </c>
      <c r="G40" s="25">
        <v>0</v>
      </c>
      <c r="H40" s="25">
        <v>0</v>
      </c>
      <c r="I40" s="25">
        <v>0</v>
      </c>
      <c r="J40" s="25">
        <v>0</v>
      </c>
      <c r="K40" s="25">
        <v>100</v>
      </c>
      <c r="L40" s="25">
        <v>0</v>
      </c>
      <c r="M40" s="25">
        <v>100</v>
      </c>
      <c r="N40" s="25">
        <v>76.565217000000004</v>
      </c>
      <c r="O40" s="25">
        <v>76</v>
      </c>
      <c r="P40" s="28">
        <v>75</v>
      </c>
    </row>
    <row r="41" spans="1:16" x14ac:dyDescent="0.2">
      <c r="A41" s="20" t="s">
        <v>346</v>
      </c>
      <c r="B41" s="21">
        <v>192</v>
      </c>
      <c r="C41" s="21">
        <v>0</v>
      </c>
      <c r="D41" s="21">
        <v>0</v>
      </c>
      <c r="E41" s="21">
        <v>0</v>
      </c>
      <c r="F41" s="21">
        <v>192</v>
      </c>
      <c r="G41" s="21">
        <v>0</v>
      </c>
      <c r="H41" s="21">
        <v>0</v>
      </c>
      <c r="I41" s="21">
        <v>0</v>
      </c>
      <c r="J41" s="21">
        <v>0</v>
      </c>
      <c r="K41" s="21">
        <v>192</v>
      </c>
      <c r="L41" s="21">
        <v>0</v>
      </c>
      <c r="M41" s="21">
        <v>192</v>
      </c>
      <c r="N41" s="21">
        <v>0</v>
      </c>
      <c r="O41" s="21">
        <v>0</v>
      </c>
      <c r="P41" s="21">
        <v>0</v>
      </c>
    </row>
    <row r="42" spans="1:16" x14ac:dyDescent="0.2">
      <c r="A42" s="24" t="s">
        <v>3</v>
      </c>
      <c r="B42" s="25">
        <v>100</v>
      </c>
      <c r="C42" s="25">
        <v>0</v>
      </c>
      <c r="D42" s="25">
        <v>0</v>
      </c>
      <c r="E42" s="25">
        <v>0</v>
      </c>
      <c r="F42" s="25">
        <v>100</v>
      </c>
      <c r="G42" s="25">
        <v>0</v>
      </c>
      <c r="H42" s="25">
        <v>0</v>
      </c>
      <c r="I42" s="25">
        <v>0</v>
      </c>
      <c r="J42" s="25">
        <v>0</v>
      </c>
      <c r="K42" s="25">
        <v>100</v>
      </c>
      <c r="L42" s="25">
        <v>0</v>
      </c>
      <c r="M42" s="25">
        <v>100</v>
      </c>
      <c r="N42" s="25">
        <v>81.765625</v>
      </c>
      <c r="O42" s="25">
        <v>82</v>
      </c>
      <c r="P42" s="28">
        <v>81</v>
      </c>
    </row>
    <row r="43" spans="1:16" x14ac:dyDescent="0.2">
      <c r="A43" s="20" t="s">
        <v>347</v>
      </c>
      <c r="B43" s="21">
        <v>77</v>
      </c>
      <c r="C43" s="21">
        <v>0</v>
      </c>
      <c r="D43" s="21">
        <v>0</v>
      </c>
      <c r="E43" s="21">
        <v>0</v>
      </c>
      <c r="F43" s="21">
        <v>0</v>
      </c>
      <c r="G43" s="21">
        <v>77</v>
      </c>
      <c r="H43" s="21">
        <v>0</v>
      </c>
      <c r="I43" s="21">
        <v>0</v>
      </c>
      <c r="J43" s="21">
        <v>0</v>
      </c>
      <c r="K43" s="21">
        <v>0</v>
      </c>
      <c r="L43" s="21">
        <v>77</v>
      </c>
      <c r="M43" s="21">
        <v>77</v>
      </c>
      <c r="N43" s="21">
        <v>0</v>
      </c>
      <c r="O43" s="21">
        <v>0</v>
      </c>
      <c r="P43" s="21">
        <v>0</v>
      </c>
    </row>
    <row r="44" spans="1:16" x14ac:dyDescent="0.2">
      <c r="A44" s="24" t="s">
        <v>3</v>
      </c>
      <c r="B44" s="25">
        <v>100</v>
      </c>
      <c r="C44" s="25">
        <v>0</v>
      </c>
      <c r="D44" s="25">
        <v>0</v>
      </c>
      <c r="E44" s="25">
        <v>0</v>
      </c>
      <c r="F44" s="25">
        <v>0</v>
      </c>
      <c r="G44" s="25">
        <v>100</v>
      </c>
      <c r="H44" s="25">
        <v>0</v>
      </c>
      <c r="I44" s="25">
        <v>0</v>
      </c>
      <c r="J44" s="25">
        <v>0</v>
      </c>
      <c r="K44" s="25">
        <v>0</v>
      </c>
      <c r="L44" s="25">
        <v>100</v>
      </c>
      <c r="M44" s="25">
        <v>100</v>
      </c>
      <c r="N44" s="25">
        <v>86.714286000000001</v>
      </c>
      <c r="O44" s="25">
        <v>87</v>
      </c>
      <c r="P44" s="28" t="s">
        <v>857</v>
      </c>
    </row>
    <row r="45" spans="1:16" x14ac:dyDescent="0.2">
      <c r="A45" s="20" t="s">
        <v>348</v>
      </c>
      <c r="B45" s="21">
        <v>19</v>
      </c>
      <c r="C45" s="21">
        <v>0</v>
      </c>
      <c r="D45" s="21">
        <v>0</v>
      </c>
      <c r="E45" s="21">
        <v>0</v>
      </c>
      <c r="F45" s="21">
        <v>0</v>
      </c>
      <c r="G45" s="21">
        <v>0</v>
      </c>
      <c r="H45" s="21">
        <v>19</v>
      </c>
      <c r="I45" s="21">
        <v>0</v>
      </c>
      <c r="J45" s="21">
        <v>0</v>
      </c>
      <c r="K45" s="21">
        <v>0</v>
      </c>
      <c r="L45" s="21">
        <v>19</v>
      </c>
      <c r="M45" s="21">
        <v>19</v>
      </c>
      <c r="N45" s="21">
        <v>0</v>
      </c>
      <c r="O45" s="21">
        <v>0</v>
      </c>
      <c r="P45" s="21">
        <v>0</v>
      </c>
    </row>
    <row r="46" spans="1:16" x14ac:dyDescent="0.2">
      <c r="A46" s="24" t="s">
        <v>3</v>
      </c>
      <c r="B46" s="25">
        <v>100</v>
      </c>
      <c r="C46" s="25">
        <v>0</v>
      </c>
      <c r="D46" s="25">
        <v>0</v>
      </c>
      <c r="E46" s="25">
        <v>0</v>
      </c>
      <c r="F46" s="25">
        <v>0</v>
      </c>
      <c r="G46" s="25">
        <v>0</v>
      </c>
      <c r="H46" s="25">
        <v>100</v>
      </c>
      <c r="I46" s="25">
        <v>0</v>
      </c>
      <c r="J46" s="25">
        <v>0</v>
      </c>
      <c r="K46" s="25">
        <v>0</v>
      </c>
      <c r="L46" s="25">
        <v>100</v>
      </c>
      <c r="M46" s="25">
        <v>100</v>
      </c>
      <c r="N46" s="25">
        <v>91.894737000000006</v>
      </c>
      <c r="O46" s="25">
        <v>92</v>
      </c>
      <c r="P46" s="28">
        <v>93</v>
      </c>
    </row>
    <row r="47" spans="1:16" x14ac:dyDescent="0.2">
      <c r="A47" s="20" t="s">
        <v>349</v>
      </c>
      <c r="B47" s="21">
        <v>4</v>
      </c>
      <c r="C47" s="21">
        <v>0</v>
      </c>
      <c r="D47" s="21">
        <v>0</v>
      </c>
      <c r="E47" s="21">
        <v>0</v>
      </c>
      <c r="F47" s="21">
        <v>0</v>
      </c>
      <c r="G47" s="21">
        <v>0</v>
      </c>
      <c r="H47" s="21">
        <v>0</v>
      </c>
      <c r="I47" s="21">
        <v>4</v>
      </c>
      <c r="J47" s="21">
        <v>0</v>
      </c>
      <c r="K47" s="21">
        <v>0</v>
      </c>
      <c r="L47" s="21">
        <v>4</v>
      </c>
      <c r="M47" s="21">
        <v>4</v>
      </c>
      <c r="N47" s="21">
        <v>0</v>
      </c>
      <c r="O47" s="21">
        <v>0</v>
      </c>
      <c r="P47" s="21">
        <v>0</v>
      </c>
    </row>
    <row r="48" spans="1:16" x14ac:dyDescent="0.2">
      <c r="A48" s="24" t="s">
        <v>3</v>
      </c>
      <c r="B48" s="25">
        <v>100</v>
      </c>
      <c r="C48" s="25">
        <v>0</v>
      </c>
      <c r="D48" s="25">
        <v>0</v>
      </c>
      <c r="E48" s="25">
        <v>0</v>
      </c>
      <c r="F48" s="25">
        <v>0</v>
      </c>
      <c r="G48" s="25">
        <v>0</v>
      </c>
      <c r="H48" s="25">
        <v>0</v>
      </c>
      <c r="I48" s="25">
        <v>100</v>
      </c>
      <c r="J48" s="25">
        <v>0</v>
      </c>
      <c r="K48" s="25">
        <v>0</v>
      </c>
      <c r="L48" s="25">
        <v>100</v>
      </c>
      <c r="M48" s="25">
        <v>100</v>
      </c>
      <c r="N48" s="25">
        <v>96.75</v>
      </c>
      <c r="O48" s="25">
        <v>96.5</v>
      </c>
      <c r="P48" s="28">
        <v>95</v>
      </c>
    </row>
    <row r="49" spans="1:16" x14ac:dyDescent="0.2">
      <c r="A49" s="20" t="s">
        <v>350</v>
      </c>
      <c r="B49" s="21">
        <v>686</v>
      </c>
      <c r="C49" s="21">
        <v>298</v>
      </c>
      <c r="D49" s="21">
        <v>388</v>
      </c>
      <c r="E49" s="21">
        <v>0</v>
      </c>
      <c r="F49" s="21">
        <v>0</v>
      </c>
      <c r="G49" s="21">
        <v>0</v>
      </c>
      <c r="H49" s="21">
        <v>0</v>
      </c>
      <c r="I49" s="21">
        <v>0</v>
      </c>
      <c r="J49" s="21">
        <v>686</v>
      </c>
      <c r="K49" s="21">
        <v>0</v>
      </c>
      <c r="L49" s="21">
        <v>0</v>
      </c>
      <c r="M49" s="21">
        <v>0</v>
      </c>
      <c r="N49" s="21">
        <v>0</v>
      </c>
      <c r="O49" s="21">
        <v>0</v>
      </c>
      <c r="P49" s="21">
        <v>0</v>
      </c>
    </row>
    <row r="50" spans="1:16" x14ac:dyDescent="0.2">
      <c r="A50" s="24" t="s">
        <v>3</v>
      </c>
      <c r="B50" s="25">
        <v>100</v>
      </c>
      <c r="C50" s="25">
        <v>43.440232999999999</v>
      </c>
      <c r="D50" s="25">
        <v>56.559767000000001</v>
      </c>
      <c r="E50" s="25">
        <v>0</v>
      </c>
      <c r="F50" s="25">
        <v>0</v>
      </c>
      <c r="G50" s="25">
        <v>0</v>
      </c>
      <c r="H50" s="25">
        <v>0</v>
      </c>
      <c r="I50" s="25">
        <v>0</v>
      </c>
      <c r="J50" s="25">
        <v>100</v>
      </c>
      <c r="K50" s="25">
        <v>0</v>
      </c>
      <c r="L50" s="25">
        <v>0</v>
      </c>
      <c r="M50" s="25">
        <v>0</v>
      </c>
      <c r="N50" s="25">
        <v>70.002915000000002</v>
      </c>
      <c r="O50" s="25">
        <v>70</v>
      </c>
      <c r="P50" s="28">
        <v>74</v>
      </c>
    </row>
    <row r="51" spans="1:16" x14ac:dyDescent="0.2">
      <c r="A51" s="20" t="s">
        <v>351</v>
      </c>
      <c r="B51" s="21">
        <v>491</v>
      </c>
      <c r="C51" s="21">
        <v>0</v>
      </c>
      <c r="D51" s="21">
        <v>0</v>
      </c>
      <c r="E51" s="21">
        <v>299</v>
      </c>
      <c r="F51" s="21">
        <v>192</v>
      </c>
      <c r="G51" s="21">
        <v>0</v>
      </c>
      <c r="H51" s="21">
        <v>0</v>
      </c>
      <c r="I51" s="21">
        <v>0</v>
      </c>
      <c r="J51" s="21">
        <v>0</v>
      </c>
      <c r="K51" s="21">
        <v>491</v>
      </c>
      <c r="L51" s="21">
        <v>0</v>
      </c>
      <c r="M51" s="21">
        <v>491</v>
      </c>
      <c r="N51" s="21">
        <v>0</v>
      </c>
      <c r="O51" s="21">
        <v>0</v>
      </c>
      <c r="P51" s="21">
        <v>0</v>
      </c>
    </row>
    <row r="52" spans="1:16" x14ac:dyDescent="0.2">
      <c r="A52" s="24" t="s">
        <v>3</v>
      </c>
      <c r="B52" s="25">
        <v>100</v>
      </c>
      <c r="C52" s="25">
        <v>0</v>
      </c>
      <c r="D52" s="25">
        <v>0</v>
      </c>
      <c r="E52" s="25">
        <v>60.896129999999999</v>
      </c>
      <c r="F52" s="25">
        <v>39.103870000000001</v>
      </c>
      <c r="G52" s="25">
        <v>0</v>
      </c>
      <c r="H52" s="25">
        <v>0</v>
      </c>
      <c r="I52" s="25">
        <v>0</v>
      </c>
      <c r="J52" s="25">
        <v>0</v>
      </c>
      <c r="K52" s="25">
        <v>100</v>
      </c>
      <c r="L52" s="25">
        <v>0</v>
      </c>
      <c r="M52" s="25">
        <v>100</v>
      </c>
      <c r="N52" s="25">
        <v>78.598777999999996</v>
      </c>
      <c r="O52" s="25">
        <v>78</v>
      </c>
      <c r="P52" s="28">
        <v>75</v>
      </c>
    </row>
    <row r="53" spans="1:16" x14ac:dyDescent="0.2">
      <c r="A53" s="20" t="s">
        <v>352</v>
      </c>
      <c r="B53" s="21">
        <v>100</v>
      </c>
      <c r="C53" s="21">
        <v>0</v>
      </c>
      <c r="D53" s="21">
        <v>0</v>
      </c>
      <c r="E53" s="21">
        <v>0</v>
      </c>
      <c r="F53" s="21">
        <v>0</v>
      </c>
      <c r="G53" s="21">
        <v>77</v>
      </c>
      <c r="H53" s="21">
        <v>19</v>
      </c>
      <c r="I53" s="21">
        <v>4</v>
      </c>
      <c r="J53" s="21">
        <v>0</v>
      </c>
      <c r="K53" s="21">
        <v>0</v>
      </c>
      <c r="L53" s="21">
        <v>100</v>
      </c>
      <c r="M53" s="21">
        <v>100</v>
      </c>
      <c r="N53" s="21">
        <v>0</v>
      </c>
      <c r="O53" s="21">
        <v>0</v>
      </c>
      <c r="P53" s="21">
        <v>0</v>
      </c>
    </row>
    <row r="54" spans="1:16" x14ac:dyDescent="0.2">
      <c r="A54" s="24" t="s">
        <v>3</v>
      </c>
      <c r="B54" s="25">
        <v>100</v>
      </c>
      <c r="C54" s="25">
        <v>0</v>
      </c>
      <c r="D54" s="25">
        <v>0</v>
      </c>
      <c r="E54" s="25">
        <v>0</v>
      </c>
      <c r="F54" s="25">
        <v>0</v>
      </c>
      <c r="G54" s="25">
        <v>77</v>
      </c>
      <c r="H54" s="25">
        <v>19</v>
      </c>
      <c r="I54" s="25">
        <v>4</v>
      </c>
      <c r="J54" s="25">
        <v>0</v>
      </c>
      <c r="K54" s="25">
        <v>0</v>
      </c>
      <c r="L54" s="25">
        <v>100</v>
      </c>
      <c r="M54" s="25">
        <v>100</v>
      </c>
      <c r="N54" s="25">
        <v>88.1</v>
      </c>
      <c r="O54" s="25">
        <v>87.5</v>
      </c>
      <c r="P54" s="28" t="s">
        <v>857</v>
      </c>
    </row>
    <row r="55" spans="1:16" x14ac:dyDescent="0.2">
      <c r="A55" s="20" t="s">
        <v>353</v>
      </c>
      <c r="B55" s="21">
        <v>591</v>
      </c>
      <c r="C55" s="21">
        <v>0</v>
      </c>
      <c r="D55" s="21">
        <v>0</v>
      </c>
      <c r="E55" s="21">
        <v>299</v>
      </c>
      <c r="F55" s="21">
        <v>192</v>
      </c>
      <c r="G55" s="21">
        <v>77</v>
      </c>
      <c r="H55" s="21">
        <v>19</v>
      </c>
      <c r="I55" s="21">
        <v>4</v>
      </c>
      <c r="J55" s="21">
        <v>0</v>
      </c>
      <c r="K55" s="21">
        <v>491</v>
      </c>
      <c r="L55" s="21">
        <v>100</v>
      </c>
      <c r="M55" s="21">
        <v>591</v>
      </c>
      <c r="N55" s="21">
        <v>0</v>
      </c>
      <c r="O55" s="21">
        <v>0</v>
      </c>
      <c r="P55" s="21">
        <v>0</v>
      </c>
    </row>
    <row r="56" spans="1:16" x14ac:dyDescent="0.2">
      <c r="A56" s="24" t="s">
        <v>3</v>
      </c>
      <c r="B56" s="25">
        <v>100</v>
      </c>
      <c r="C56" s="25">
        <v>0</v>
      </c>
      <c r="D56" s="25">
        <v>0</v>
      </c>
      <c r="E56" s="25">
        <v>50.592216999999998</v>
      </c>
      <c r="F56" s="25">
        <v>32.487310000000001</v>
      </c>
      <c r="G56" s="25">
        <v>13.028765</v>
      </c>
      <c r="H56" s="25">
        <v>3.21489</v>
      </c>
      <c r="I56" s="25">
        <v>0.67681899999999995</v>
      </c>
      <c r="J56" s="25">
        <v>0</v>
      </c>
      <c r="K56" s="25">
        <v>83.079526000000001</v>
      </c>
      <c r="L56" s="25">
        <v>16.920473999999999</v>
      </c>
      <c r="M56" s="25">
        <v>100</v>
      </c>
      <c r="N56" s="42">
        <v>80.206429999999997</v>
      </c>
      <c r="O56" s="42">
        <v>79</v>
      </c>
      <c r="P56" s="28">
        <v>75</v>
      </c>
    </row>
    <row r="57" spans="1:16" x14ac:dyDescent="0.2">
      <c r="A57" s="9" t="s">
        <v>355</v>
      </c>
      <c r="B57" s="10">
        <v>312</v>
      </c>
      <c r="C57" s="10">
        <v>312</v>
      </c>
      <c r="D57" s="10">
        <v>0</v>
      </c>
      <c r="E57" s="10">
        <v>0</v>
      </c>
      <c r="F57" s="10">
        <v>0</v>
      </c>
      <c r="G57" s="10">
        <v>0</v>
      </c>
      <c r="H57" s="10">
        <v>0</v>
      </c>
      <c r="I57" s="10">
        <v>0</v>
      </c>
      <c r="J57" s="10">
        <v>312</v>
      </c>
      <c r="K57" s="10">
        <v>0</v>
      </c>
      <c r="L57" s="10">
        <v>0</v>
      </c>
      <c r="M57" s="10">
        <v>0</v>
      </c>
      <c r="N57" s="28">
        <v>0</v>
      </c>
      <c r="O57" s="28">
        <v>0</v>
      </c>
      <c r="P57" s="36">
        <v>0</v>
      </c>
    </row>
    <row r="58" spans="1:16" x14ac:dyDescent="0.2">
      <c r="A58" s="24" t="s">
        <v>3</v>
      </c>
      <c r="B58" s="25">
        <v>100</v>
      </c>
      <c r="C58" s="25">
        <v>100</v>
      </c>
      <c r="D58" s="25">
        <v>0</v>
      </c>
      <c r="E58" s="25">
        <v>0</v>
      </c>
      <c r="F58" s="25">
        <v>0</v>
      </c>
      <c r="G58" s="25">
        <v>0</v>
      </c>
      <c r="H58" s="25">
        <v>0</v>
      </c>
      <c r="I58" s="25">
        <v>0</v>
      </c>
      <c r="J58" s="25">
        <v>100</v>
      </c>
      <c r="K58" s="25">
        <v>0</v>
      </c>
      <c r="L58" s="25">
        <v>0</v>
      </c>
      <c r="M58" s="25">
        <v>0</v>
      </c>
      <c r="N58" s="25">
        <v>67.102564000000001</v>
      </c>
      <c r="O58" s="25">
        <v>67</v>
      </c>
      <c r="P58" s="28">
        <v>68</v>
      </c>
    </row>
    <row r="59" spans="1:16" x14ac:dyDescent="0.2">
      <c r="A59" s="20" t="s">
        <v>344</v>
      </c>
      <c r="B59" s="21">
        <v>367</v>
      </c>
      <c r="C59" s="21">
        <v>0</v>
      </c>
      <c r="D59" s="21">
        <v>367</v>
      </c>
      <c r="E59" s="21">
        <v>0</v>
      </c>
      <c r="F59" s="21">
        <v>0</v>
      </c>
      <c r="G59" s="21">
        <v>0</v>
      </c>
      <c r="H59" s="21">
        <v>0</v>
      </c>
      <c r="I59" s="21">
        <v>0</v>
      </c>
      <c r="J59" s="21">
        <v>367</v>
      </c>
      <c r="K59" s="21">
        <v>0</v>
      </c>
      <c r="L59" s="21">
        <v>0</v>
      </c>
      <c r="M59" s="21">
        <v>0</v>
      </c>
      <c r="N59" s="21">
        <v>0</v>
      </c>
      <c r="O59" s="21">
        <v>0</v>
      </c>
      <c r="P59" s="21">
        <v>0</v>
      </c>
    </row>
    <row r="60" spans="1:16" x14ac:dyDescent="0.2">
      <c r="A60" s="24" t="s">
        <v>3</v>
      </c>
      <c r="B60" s="25">
        <v>100</v>
      </c>
      <c r="C60" s="25">
        <v>0</v>
      </c>
      <c r="D60" s="25">
        <v>100</v>
      </c>
      <c r="E60" s="25">
        <v>0</v>
      </c>
      <c r="F60" s="25">
        <v>0</v>
      </c>
      <c r="G60" s="25">
        <v>0</v>
      </c>
      <c r="H60" s="25">
        <v>0</v>
      </c>
      <c r="I60" s="25">
        <v>0</v>
      </c>
      <c r="J60" s="25">
        <v>100</v>
      </c>
      <c r="K60" s="25">
        <v>0</v>
      </c>
      <c r="L60" s="25">
        <v>0</v>
      </c>
      <c r="M60" s="25">
        <v>0</v>
      </c>
      <c r="N60" s="25">
        <v>71.980925999999997</v>
      </c>
      <c r="O60" s="25">
        <v>72</v>
      </c>
      <c r="P60" s="28">
        <v>70</v>
      </c>
    </row>
    <row r="61" spans="1:16" x14ac:dyDescent="0.2">
      <c r="A61" s="20" t="s">
        <v>345</v>
      </c>
      <c r="B61" s="21">
        <v>302</v>
      </c>
      <c r="C61" s="21">
        <v>0</v>
      </c>
      <c r="D61" s="21">
        <v>0</v>
      </c>
      <c r="E61" s="21">
        <v>302</v>
      </c>
      <c r="F61" s="21">
        <v>0</v>
      </c>
      <c r="G61" s="21">
        <v>0</v>
      </c>
      <c r="H61" s="21">
        <v>0</v>
      </c>
      <c r="I61" s="21">
        <v>0</v>
      </c>
      <c r="J61" s="21">
        <v>0</v>
      </c>
      <c r="K61" s="21">
        <v>302</v>
      </c>
      <c r="L61" s="21">
        <v>0</v>
      </c>
      <c r="M61" s="21">
        <v>302</v>
      </c>
      <c r="N61" s="21">
        <v>0</v>
      </c>
      <c r="O61" s="21">
        <v>0</v>
      </c>
      <c r="P61" s="21">
        <v>0</v>
      </c>
    </row>
    <row r="62" spans="1:16" x14ac:dyDescent="0.2">
      <c r="A62" s="24" t="s">
        <v>3</v>
      </c>
      <c r="B62" s="25">
        <v>100</v>
      </c>
      <c r="C62" s="25">
        <v>0</v>
      </c>
      <c r="D62" s="25">
        <v>0</v>
      </c>
      <c r="E62" s="25">
        <v>100</v>
      </c>
      <c r="F62" s="25">
        <v>0</v>
      </c>
      <c r="G62" s="25">
        <v>0</v>
      </c>
      <c r="H62" s="25">
        <v>0</v>
      </c>
      <c r="I62" s="25">
        <v>0</v>
      </c>
      <c r="J62" s="25">
        <v>0</v>
      </c>
      <c r="K62" s="25">
        <v>100</v>
      </c>
      <c r="L62" s="25">
        <v>0</v>
      </c>
      <c r="M62" s="25">
        <v>100</v>
      </c>
      <c r="N62" s="25">
        <v>76.645695000000003</v>
      </c>
      <c r="O62" s="25">
        <v>76</v>
      </c>
      <c r="P62" s="28">
        <v>75</v>
      </c>
    </row>
    <row r="63" spans="1:16" x14ac:dyDescent="0.2">
      <c r="A63" s="20" t="s">
        <v>346</v>
      </c>
      <c r="B63" s="21">
        <v>233</v>
      </c>
      <c r="C63" s="21">
        <v>0</v>
      </c>
      <c r="D63" s="21">
        <v>0</v>
      </c>
      <c r="E63" s="21">
        <v>0</v>
      </c>
      <c r="F63" s="21">
        <v>233</v>
      </c>
      <c r="G63" s="21">
        <v>0</v>
      </c>
      <c r="H63" s="21">
        <v>0</v>
      </c>
      <c r="I63" s="21">
        <v>0</v>
      </c>
      <c r="J63" s="21">
        <v>0</v>
      </c>
      <c r="K63" s="21">
        <v>233</v>
      </c>
      <c r="L63" s="21">
        <v>0</v>
      </c>
      <c r="M63" s="21">
        <v>233</v>
      </c>
      <c r="N63" s="21">
        <v>0</v>
      </c>
      <c r="O63" s="21">
        <v>0</v>
      </c>
      <c r="P63" s="21">
        <v>0</v>
      </c>
    </row>
    <row r="64" spans="1:16" x14ac:dyDescent="0.2">
      <c r="A64" s="24" t="s">
        <v>3</v>
      </c>
      <c r="B64" s="25">
        <v>100</v>
      </c>
      <c r="C64" s="25">
        <v>0</v>
      </c>
      <c r="D64" s="25">
        <v>0</v>
      </c>
      <c r="E64" s="25">
        <v>0</v>
      </c>
      <c r="F64" s="25">
        <v>100</v>
      </c>
      <c r="G64" s="25">
        <v>0</v>
      </c>
      <c r="H64" s="25">
        <v>0</v>
      </c>
      <c r="I64" s="25">
        <v>0</v>
      </c>
      <c r="J64" s="25">
        <v>0</v>
      </c>
      <c r="K64" s="25">
        <v>100</v>
      </c>
      <c r="L64" s="25">
        <v>0</v>
      </c>
      <c r="M64" s="25">
        <v>100</v>
      </c>
      <c r="N64" s="25">
        <v>81.652360999999999</v>
      </c>
      <c r="O64" s="25">
        <v>82</v>
      </c>
      <c r="P64" s="28">
        <v>80</v>
      </c>
    </row>
    <row r="65" spans="1:16" x14ac:dyDescent="0.2">
      <c r="A65" s="20" t="s">
        <v>347</v>
      </c>
      <c r="B65" s="21">
        <v>140</v>
      </c>
      <c r="C65" s="21">
        <v>0</v>
      </c>
      <c r="D65" s="21">
        <v>0</v>
      </c>
      <c r="E65" s="21">
        <v>0</v>
      </c>
      <c r="F65" s="21">
        <v>0</v>
      </c>
      <c r="G65" s="21">
        <v>140</v>
      </c>
      <c r="H65" s="21">
        <v>0</v>
      </c>
      <c r="I65" s="21">
        <v>0</v>
      </c>
      <c r="J65" s="21">
        <v>0</v>
      </c>
      <c r="K65" s="21">
        <v>0</v>
      </c>
      <c r="L65" s="21">
        <v>140</v>
      </c>
      <c r="M65" s="21">
        <v>140</v>
      </c>
      <c r="N65" s="21">
        <v>0</v>
      </c>
      <c r="O65" s="21">
        <v>0</v>
      </c>
      <c r="P65" s="21">
        <v>0</v>
      </c>
    </row>
    <row r="66" spans="1:16" x14ac:dyDescent="0.2">
      <c r="A66" s="24" t="s">
        <v>3</v>
      </c>
      <c r="B66" s="25">
        <v>100</v>
      </c>
      <c r="C66" s="25">
        <v>0</v>
      </c>
      <c r="D66" s="25">
        <v>0</v>
      </c>
      <c r="E66" s="25">
        <v>0</v>
      </c>
      <c r="F66" s="25">
        <v>0</v>
      </c>
      <c r="G66" s="25">
        <v>100</v>
      </c>
      <c r="H66" s="25">
        <v>0</v>
      </c>
      <c r="I66" s="25">
        <v>0</v>
      </c>
      <c r="J66" s="25">
        <v>0</v>
      </c>
      <c r="K66" s="25">
        <v>0</v>
      </c>
      <c r="L66" s="25">
        <v>100</v>
      </c>
      <c r="M66" s="25">
        <v>100</v>
      </c>
      <c r="N66" s="25">
        <v>86.671429000000003</v>
      </c>
      <c r="O66" s="25">
        <v>86</v>
      </c>
      <c r="P66" s="28">
        <v>85</v>
      </c>
    </row>
    <row r="67" spans="1:16" x14ac:dyDescent="0.2">
      <c r="A67" s="20" t="s">
        <v>348</v>
      </c>
      <c r="B67" s="21">
        <v>37</v>
      </c>
      <c r="C67" s="21">
        <v>0</v>
      </c>
      <c r="D67" s="21">
        <v>0</v>
      </c>
      <c r="E67" s="21">
        <v>0</v>
      </c>
      <c r="F67" s="21">
        <v>0</v>
      </c>
      <c r="G67" s="21">
        <v>0</v>
      </c>
      <c r="H67" s="21">
        <v>37</v>
      </c>
      <c r="I67" s="21">
        <v>0</v>
      </c>
      <c r="J67" s="21">
        <v>0</v>
      </c>
      <c r="K67" s="21">
        <v>0</v>
      </c>
      <c r="L67" s="21">
        <v>37</v>
      </c>
      <c r="M67" s="21">
        <v>37</v>
      </c>
      <c r="N67" s="21">
        <v>0</v>
      </c>
      <c r="O67" s="21">
        <v>0</v>
      </c>
      <c r="P67" s="21">
        <v>0</v>
      </c>
    </row>
    <row r="68" spans="1:16" x14ac:dyDescent="0.2">
      <c r="A68" s="24" t="s">
        <v>3</v>
      </c>
      <c r="B68" s="25">
        <v>100</v>
      </c>
      <c r="C68" s="25">
        <v>0</v>
      </c>
      <c r="D68" s="25">
        <v>0</v>
      </c>
      <c r="E68" s="25">
        <v>0</v>
      </c>
      <c r="F68" s="25">
        <v>0</v>
      </c>
      <c r="G68" s="25">
        <v>0</v>
      </c>
      <c r="H68" s="25">
        <v>100</v>
      </c>
      <c r="I68" s="25">
        <v>0</v>
      </c>
      <c r="J68" s="25">
        <v>0</v>
      </c>
      <c r="K68" s="25">
        <v>0</v>
      </c>
      <c r="L68" s="25">
        <v>100</v>
      </c>
      <c r="M68" s="25">
        <v>100</v>
      </c>
      <c r="N68" s="25">
        <v>91.351350999999994</v>
      </c>
      <c r="O68" s="25">
        <v>91</v>
      </c>
      <c r="P68" s="28">
        <v>90</v>
      </c>
    </row>
    <row r="69" spans="1:16" x14ac:dyDescent="0.2">
      <c r="A69" s="20" t="s">
        <v>349</v>
      </c>
      <c r="B69" s="21">
        <v>9</v>
      </c>
      <c r="C69" s="21">
        <v>0</v>
      </c>
      <c r="D69" s="21">
        <v>0</v>
      </c>
      <c r="E69" s="21">
        <v>0</v>
      </c>
      <c r="F69" s="21">
        <v>0</v>
      </c>
      <c r="G69" s="21">
        <v>0</v>
      </c>
      <c r="H69" s="21">
        <v>0</v>
      </c>
      <c r="I69" s="21">
        <v>9</v>
      </c>
      <c r="J69" s="21">
        <v>0</v>
      </c>
      <c r="K69" s="21">
        <v>0</v>
      </c>
      <c r="L69" s="21">
        <v>9</v>
      </c>
      <c r="M69" s="21">
        <v>9</v>
      </c>
      <c r="N69" s="21">
        <v>0</v>
      </c>
      <c r="O69" s="21">
        <v>0</v>
      </c>
      <c r="P69" s="21">
        <v>0</v>
      </c>
    </row>
    <row r="70" spans="1:16" x14ac:dyDescent="0.2">
      <c r="A70" s="24" t="s">
        <v>3</v>
      </c>
      <c r="B70" s="25">
        <v>100</v>
      </c>
      <c r="C70" s="25">
        <v>0</v>
      </c>
      <c r="D70" s="25">
        <v>0</v>
      </c>
      <c r="E70" s="25">
        <v>0</v>
      </c>
      <c r="F70" s="25">
        <v>0</v>
      </c>
      <c r="G70" s="25">
        <v>0</v>
      </c>
      <c r="H70" s="25">
        <v>0</v>
      </c>
      <c r="I70" s="25">
        <v>100</v>
      </c>
      <c r="J70" s="25">
        <v>0</v>
      </c>
      <c r="K70" s="25">
        <v>0</v>
      </c>
      <c r="L70" s="25">
        <v>100</v>
      </c>
      <c r="M70" s="25">
        <v>100</v>
      </c>
      <c r="N70" s="25">
        <v>96.333332999999996</v>
      </c>
      <c r="O70" s="25">
        <v>96</v>
      </c>
      <c r="P70" s="28" t="s">
        <v>858</v>
      </c>
    </row>
    <row r="71" spans="1:16" x14ac:dyDescent="0.2">
      <c r="A71" s="20" t="s">
        <v>350</v>
      </c>
      <c r="B71" s="21">
        <v>679</v>
      </c>
      <c r="C71" s="21">
        <v>312</v>
      </c>
      <c r="D71" s="21">
        <v>367</v>
      </c>
      <c r="E71" s="21">
        <v>0</v>
      </c>
      <c r="F71" s="21">
        <v>0</v>
      </c>
      <c r="G71" s="21">
        <v>0</v>
      </c>
      <c r="H71" s="21">
        <v>0</v>
      </c>
      <c r="I71" s="21">
        <v>0</v>
      </c>
      <c r="J71" s="21">
        <v>679</v>
      </c>
      <c r="K71" s="21">
        <v>0</v>
      </c>
      <c r="L71" s="21">
        <v>0</v>
      </c>
      <c r="M71" s="21">
        <v>0</v>
      </c>
      <c r="N71" s="21">
        <v>0</v>
      </c>
      <c r="O71" s="21">
        <v>0</v>
      </c>
      <c r="P71" s="21">
        <v>0</v>
      </c>
    </row>
    <row r="72" spans="1:16" x14ac:dyDescent="0.2">
      <c r="A72" s="24" t="s">
        <v>3</v>
      </c>
      <c r="B72" s="25">
        <v>100</v>
      </c>
      <c r="C72" s="25">
        <v>45.949925999999998</v>
      </c>
      <c r="D72" s="25">
        <v>54.050074000000002</v>
      </c>
      <c r="E72" s="25">
        <v>0</v>
      </c>
      <c r="F72" s="25">
        <v>0</v>
      </c>
      <c r="G72" s="25">
        <v>0</v>
      </c>
      <c r="H72" s="25">
        <v>0</v>
      </c>
      <c r="I72" s="25">
        <v>0</v>
      </c>
      <c r="J72" s="25">
        <v>100</v>
      </c>
      <c r="K72" s="25">
        <v>0</v>
      </c>
      <c r="L72" s="25">
        <v>0</v>
      </c>
      <c r="M72" s="25">
        <v>0</v>
      </c>
      <c r="N72" s="25">
        <v>69.739322999999999</v>
      </c>
      <c r="O72" s="25">
        <v>70</v>
      </c>
      <c r="P72" s="28">
        <v>70</v>
      </c>
    </row>
    <row r="73" spans="1:16" x14ac:dyDescent="0.2">
      <c r="A73" s="20" t="s">
        <v>351</v>
      </c>
      <c r="B73" s="21">
        <v>535</v>
      </c>
      <c r="C73" s="21">
        <v>0</v>
      </c>
      <c r="D73" s="21">
        <v>0</v>
      </c>
      <c r="E73" s="21">
        <v>302</v>
      </c>
      <c r="F73" s="21">
        <v>233</v>
      </c>
      <c r="G73" s="21">
        <v>0</v>
      </c>
      <c r="H73" s="21">
        <v>0</v>
      </c>
      <c r="I73" s="21">
        <v>0</v>
      </c>
      <c r="J73" s="21">
        <v>0</v>
      </c>
      <c r="K73" s="21">
        <v>535</v>
      </c>
      <c r="L73" s="21">
        <v>0</v>
      </c>
      <c r="M73" s="21">
        <v>535</v>
      </c>
      <c r="N73" s="21">
        <v>0</v>
      </c>
      <c r="O73" s="21">
        <v>0</v>
      </c>
      <c r="P73" s="21">
        <v>0</v>
      </c>
    </row>
    <row r="74" spans="1:16" x14ac:dyDescent="0.2">
      <c r="A74" s="24" t="s">
        <v>3</v>
      </c>
      <c r="B74" s="25">
        <v>100</v>
      </c>
      <c r="C74" s="25">
        <v>0</v>
      </c>
      <c r="D74" s="25">
        <v>0</v>
      </c>
      <c r="E74" s="25">
        <v>56.448597999999997</v>
      </c>
      <c r="F74" s="25">
        <v>43.551402000000003</v>
      </c>
      <c r="G74" s="25">
        <v>0</v>
      </c>
      <c r="H74" s="25">
        <v>0</v>
      </c>
      <c r="I74" s="25">
        <v>0</v>
      </c>
      <c r="J74" s="25">
        <v>0</v>
      </c>
      <c r="K74" s="25">
        <v>100</v>
      </c>
      <c r="L74" s="25">
        <v>0</v>
      </c>
      <c r="M74" s="25">
        <v>100</v>
      </c>
      <c r="N74" s="25">
        <v>78.826167999999996</v>
      </c>
      <c r="O74" s="25">
        <v>79</v>
      </c>
      <c r="P74" s="28">
        <v>75</v>
      </c>
    </row>
    <row r="75" spans="1:16" x14ac:dyDescent="0.2">
      <c r="A75" s="20" t="s">
        <v>352</v>
      </c>
      <c r="B75" s="21">
        <v>186</v>
      </c>
      <c r="C75" s="21">
        <v>0</v>
      </c>
      <c r="D75" s="21">
        <v>0</v>
      </c>
      <c r="E75" s="21">
        <v>0</v>
      </c>
      <c r="F75" s="21">
        <v>0</v>
      </c>
      <c r="G75" s="21">
        <v>140</v>
      </c>
      <c r="H75" s="21">
        <v>37</v>
      </c>
      <c r="I75" s="21">
        <v>9</v>
      </c>
      <c r="J75" s="21">
        <v>0</v>
      </c>
      <c r="K75" s="21">
        <v>0</v>
      </c>
      <c r="L75" s="21">
        <v>186</v>
      </c>
      <c r="M75" s="21">
        <v>186</v>
      </c>
      <c r="N75" s="21">
        <v>0</v>
      </c>
      <c r="O75" s="21">
        <v>0</v>
      </c>
      <c r="P75" s="21">
        <v>0</v>
      </c>
    </row>
    <row r="76" spans="1:16" x14ac:dyDescent="0.2">
      <c r="A76" s="24" t="s">
        <v>3</v>
      </c>
      <c r="B76" s="25">
        <v>100</v>
      </c>
      <c r="C76" s="25">
        <v>0</v>
      </c>
      <c r="D76" s="25">
        <v>0</v>
      </c>
      <c r="E76" s="25">
        <v>0</v>
      </c>
      <c r="F76" s="25">
        <v>0</v>
      </c>
      <c r="G76" s="25">
        <v>75.268816999999999</v>
      </c>
      <c r="H76" s="25">
        <v>19.892472999999999</v>
      </c>
      <c r="I76" s="25">
        <v>4.8387099999999998</v>
      </c>
      <c r="J76" s="25">
        <v>0</v>
      </c>
      <c r="K76" s="25">
        <v>0</v>
      </c>
      <c r="L76" s="25">
        <v>100</v>
      </c>
      <c r="M76" s="25">
        <v>100</v>
      </c>
      <c r="N76" s="25">
        <v>88.069891999999996</v>
      </c>
      <c r="O76" s="25">
        <v>88</v>
      </c>
      <c r="P76" s="28">
        <v>85</v>
      </c>
    </row>
    <row r="77" spans="1:16" x14ac:dyDescent="0.2">
      <c r="A77" s="20" t="s">
        <v>353</v>
      </c>
      <c r="B77" s="21">
        <v>721</v>
      </c>
      <c r="C77" s="21">
        <v>0</v>
      </c>
      <c r="D77" s="21">
        <v>0</v>
      </c>
      <c r="E77" s="21">
        <v>302</v>
      </c>
      <c r="F77" s="21">
        <v>233</v>
      </c>
      <c r="G77" s="21">
        <v>140</v>
      </c>
      <c r="H77" s="21">
        <v>37</v>
      </c>
      <c r="I77" s="21">
        <v>9</v>
      </c>
      <c r="J77" s="21">
        <v>0</v>
      </c>
      <c r="K77" s="21">
        <v>535</v>
      </c>
      <c r="L77" s="21">
        <v>186</v>
      </c>
      <c r="M77" s="21">
        <v>721</v>
      </c>
      <c r="N77" s="21">
        <v>0</v>
      </c>
      <c r="O77" s="21">
        <v>0</v>
      </c>
      <c r="P77" s="21">
        <v>0</v>
      </c>
    </row>
    <row r="78" spans="1:16" x14ac:dyDescent="0.2">
      <c r="A78" s="24" t="s">
        <v>3</v>
      </c>
      <c r="B78" s="25">
        <v>100</v>
      </c>
      <c r="C78" s="25">
        <v>0</v>
      </c>
      <c r="D78" s="25">
        <v>0</v>
      </c>
      <c r="E78" s="25">
        <v>41.886268999999999</v>
      </c>
      <c r="F78" s="25">
        <v>32.316226999999998</v>
      </c>
      <c r="G78" s="25">
        <v>19.417476000000001</v>
      </c>
      <c r="H78" s="25">
        <v>5.131761</v>
      </c>
      <c r="I78" s="25">
        <v>1.2482660000000001</v>
      </c>
      <c r="J78" s="25">
        <v>0</v>
      </c>
      <c r="K78" s="25">
        <v>74.202496999999994</v>
      </c>
      <c r="L78" s="25">
        <v>25.797502999999999</v>
      </c>
      <c r="M78" s="25">
        <v>100</v>
      </c>
      <c r="N78" s="25">
        <v>81.210818000000003</v>
      </c>
      <c r="O78" s="25">
        <v>80</v>
      </c>
      <c r="P78" s="28">
        <v>75</v>
      </c>
    </row>
    <row r="79" spans="1:16" x14ac:dyDescent="0.2">
      <c r="A79" s="9" t="s">
        <v>356</v>
      </c>
      <c r="B79" s="9"/>
      <c r="C79" s="9"/>
      <c r="D79" s="9"/>
      <c r="E79" s="9"/>
      <c r="F79" s="9"/>
      <c r="G79" s="9"/>
      <c r="H79" s="9"/>
      <c r="I79" s="9"/>
      <c r="J79" s="9"/>
      <c r="K79" s="9"/>
      <c r="L79" s="9"/>
      <c r="M79" s="9"/>
      <c r="N79" s="9"/>
      <c r="O79" s="9"/>
      <c r="P79" s="36"/>
    </row>
    <row r="80" spans="1:16" x14ac:dyDescent="0.2">
      <c r="A80" s="20" t="s">
        <v>357</v>
      </c>
      <c r="B80" s="21">
        <v>138</v>
      </c>
      <c r="C80" s="21">
        <v>56</v>
      </c>
      <c r="D80" s="21">
        <v>43</v>
      </c>
      <c r="E80" s="21">
        <v>23</v>
      </c>
      <c r="F80" s="21">
        <v>8</v>
      </c>
      <c r="G80" s="21">
        <v>7</v>
      </c>
      <c r="H80" s="21">
        <v>1</v>
      </c>
      <c r="I80" s="21">
        <v>0</v>
      </c>
      <c r="J80" s="21">
        <v>99</v>
      </c>
      <c r="K80" s="21">
        <v>31</v>
      </c>
      <c r="L80" s="21">
        <v>8</v>
      </c>
      <c r="M80" s="21">
        <v>39</v>
      </c>
      <c r="N80" s="21">
        <v>0</v>
      </c>
      <c r="O80" s="21">
        <v>0</v>
      </c>
      <c r="P80" s="21">
        <v>0</v>
      </c>
    </row>
    <row r="81" spans="1:16" x14ac:dyDescent="0.2">
      <c r="A81" s="24" t="s">
        <v>3</v>
      </c>
      <c r="B81" s="25">
        <v>100</v>
      </c>
      <c r="C81" s="25">
        <v>40.579709999999999</v>
      </c>
      <c r="D81" s="25">
        <v>31.159420000000001</v>
      </c>
      <c r="E81" s="25">
        <v>16.666667</v>
      </c>
      <c r="F81" s="25">
        <v>5.7971009999999996</v>
      </c>
      <c r="G81" s="25">
        <v>5.0724640000000001</v>
      </c>
      <c r="H81" s="25">
        <v>0.724638</v>
      </c>
      <c r="I81" s="25">
        <v>0</v>
      </c>
      <c r="J81" s="25">
        <v>71.739130000000003</v>
      </c>
      <c r="K81" s="25">
        <v>22.463768000000002</v>
      </c>
      <c r="L81" s="25">
        <v>5.7971009999999996</v>
      </c>
      <c r="M81" s="25">
        <v>28.260870000000001</v>
      </c>
      <c r="N81" s="25">
        <v>72.188406000000001</v>
      </c>
      <c r="O81" s="25">
        <v>71.5</v>
      </c>
      <c r="P81" s="28">
        <v>69</v>
      </c>
    </row>
    <row r="82" spans="1:16" x14ac:dyDescent="0.2">
      <c r="A82" s="20" t="s">
        <v>328</v>
      </c>
      <c r="B82" s="21">
        <v>1747</v>
      </c>
      <c r="C82" s="21">
        <v>436</v>
      </c>
      <c r="D82" s="21">
        <v>555</v>
      </c>
      <c r="E82" s="21">
        <v>402</v>
      </c>
      <c r="F82" s="21">
        <v>245</v>
      </c>
      <c r="G82" s="21">
        <v>92</v>
      </c>
      <c r="H82" s="21">
        <v>17</v>
      </c>
      <c r="I82" s="21">
        <v>0</v>
      </c>
      <c r="J82" s="21">
        <v>991</v>
      </c>
      <c r="K82" s="21">
        <v>647</v>
      </c>
      <c r="L82" s="21">
        <v>109</v>
      </c>
      <c r="M82" s="21">
        <v>756</v>
      </c>
      <c r="N82" s="21">
        <v>0</v>
      </c>
      <c r="O82" s="21">
        <v>0</v>
      </c>
      <c r="P82" s="21">
        <v>0</v>
      </c>
    </row>
    <row r="83" spans="1:16" x14ac:dyDescent="0.2">
      <c r="A83" s="24" t="s">
        <v>3</v>
      </c>
      <c r="B83" s="25">
        <v>100</v>
      </c>
      <c r="C83" s="25">
        <v>24.957069000000001</v>
      </c>
      <c r="D83" s="25">
        <v>31.768746</v>
      </c>
      <c r="E83" s="25">
        <v>23.010876</v>
      </c>
      <c r="F83" s="25">
        <v>14.024041</v>
      </c>
      <c r="G83" s="25">
        <v>5.2661709999999999</v>
      </c>
      <c r="H83" s="25">
        <v>0.97309699999999999</v>
      </c>
      <c r="I83" s="25">
        <v>0</v>
      </c>
      <c r="J83" s="25">
        <v>56.725816000000002</v>
      </c>
      <c r="K83" s="25">
        <v>37.034917</v>
      </c>
      <c r="L83" s="25">
        <v>6.2392669999999999</v>
      </c>
      <c r="M83" s="25">
        <v>43.274183999999998</v>
      </c>
      <c r="N83" s="25">
        <v>74.188322999999997</v>
      </c>
      <c r="O83" s="25">
        <v>73</v>
      </c>
      <c r="P83" s="28">
        <v>73</v>
      </c>
    </row>
    <row r="84" spans="1:16" x14ac:dyDescent="0.2">
      <c r="A84" s="20" t="s">
        <v>329</v>
      </c>
      <c r="B84" s="21">
        <v>191</v>
      </c>
      <c r="C84" s="21">
        <v>60</v>
      </c>
      <c r="D84" s="21">
        <v>58</v>
      </c>
      <c r="E84" s="21">
        <v>40</v>
      </c>
      <c r="F84" s="21">
        <v>19</v>
      </c>
      <c r="G84" s="21">
        <v>14</v>
      </c>
      <c r="H84" s="21">
        <v>0</v>
      </c>
      <c r="I84" s="21">
        <v>0</v>
      </c>
      <c r="J84" s="21">
        <v>118</v>
      </c>
      <c r="K84" s="21">
        <v>59</v>
      </c>
      <c r="L84" s="21">
        <v>14</v>
      </c>
      <c r="M84" s="21">
        <v>73</v>
      </c>
      <c r="N84" s="21">
        <v>0</v>
      </c>
      <c r="O84" s="21">
        <v>0</v>
      </c>
      <c r="P84" s="21">
        <v>0</v>
      </c>
    </row>
    <row r="85" spans="1:16" x14ac:dyDescent="0.2">
      <c r="A85" s="24" t="s">
        <v>3</v>
      </c>
      <c r="B85" s="25">
        <v>100</v>
      </c>
      <c r="C85" s="25">
        <v>31.413613000000002</v>
      </c>
      <c r="D85" s="25">
        <v>30.366492000000001</v>
      </c>
      <c r="E85" s="25">
        <v>20.942408</v>
      </c>
      <c r="F85" s="25">
        <v>9.9476440000000004</v>
      </c>
      <c r="G85" s="25">
        <v>7.3298430000000003</v>
      </c>
      <c r="H85" s="25">
        <v>0</v>
      </c>
      <c r="I85" s="25">
        <v>0</v>
      </c>
      <c r="J85" s="25">
        <v>61.780104999999999</v>
      </c>
      <c r="K85" s="25">
        <v>30.890052000000001</v>
      </c>
      <c r="L85" s="25">
        <v>7.3298430000000003</v>
      </c>
      <c r="M85" s="25">
        <v>38.219895000000001</v>
      </c>
      <c r="N85" s="25">
        <v>73.329842999999997</v>
      </c>
      <c r="O85" s="25">
        <v>73</v>
      </c>
      <c r="P85" s="28">
        <v>75</v>
      </c>
    </row>
    <row r="86" spans="1:16" x14ac:dyDescent="0.2">
      <c r="A86" s="20" t="s">
        <v>330</v>
      </c>
      <c r="B86" s="21">
        <v>544</v>
      </c>
      <c r="C86" s="21">
        <v>49</v>
      </c>
      <c r="D86" s="21">
        <v>85</v>
      </c>
      <c r="E86" s="21">
        <v>122</v>
      </c>
      <c r="F86" s="21">
        <v>141</v>
      </c>
      <c r="G86" s="21">
        <v>100</v>
      </c>
      <c r="H86" s="21">
        <v>35</v>
      </c>
      <c r="I86" s="21">
        <v>12</v>
      </c>
      <c r="J86" s="21">
        <v>134</v>
      </c>
      <c r="K86" s="21">
        <v>263</v>
      </c>
      <c r="L86" s="21">
        <v>147</v>
      </c>
      <c r="M86" s="21">
        <v>410</v>
      </c>
      <c r="N86" s="21">
        <v>0</v>
      </c>
      <c r="O86" s="21">
        <v>0</v>
      </c>
      <c r="P86" s="21">
        <v>0</v>
      </c>
    </row>
    <row r="87" spans="1:16" x14ac:dyDescent="0.2">
      <c r="A87" s="24" t="s">
        <v>3</v>
      </c>
      <c r="B87" s="25">
        <v>100</v>
      </c>
      <c r="C87" s="25">
        <v>9.0073530000000002</v>
      </c>
      <c r="D87" s="25">
        <v>15.625</v>
      </c>
      <c r="E87" s="25">
        <v>22.426470999999999</v>
      </c>
      <c r="F87" s="25">
        <v>25.919118000000001</v>
      </c>
      <c r="G87" s="25">
        <v>18.382352999999998</v>
      </c>
      <c r="H87" s="25">
        <v>6.4338240000000004</v>
      </c>
      <c r="I87" s="25">
        <v>2.2058819999999999</v>
      </c>
      <c r="J87" s="25">
        <v>24.632352999999998</v>
      </c>
      <c r="K87" s="25">
        <v>48.345587999999999</v>
      </c>
      <c r="L87" s="25">
        <v>27.022058999999999</v>
      </c>
      <c r="M87" s="25">
        <v>75.367647000000005</v>
      </c>
      <c r="N87" s="25">
        <v>79.737132000000003</v>
      </c>
      <c r="O87" s="25">
        <v>80</v>
      </c>
      <c r="P87" s="28">
        <v>75</v>
      </c>
    </row>
    <row r="88" spans="1:16" x14ac:dyDescent="0.2">
      <c r="A88" s="20" t="s">
        <v>358</v>
      </c>
      <c r="B88" s="21">
        <v>57</v>
      </c>
      <c r="C88" s="21">
        <v>9</v>
      </c>
      <c r="D88" s="21">
        <v>14</v>
      </c>
      <c r="E88" s="21">
        <v>14</v>
      </c>
      <c r="F88" s="21">
        <v>12</v>
      </c>
      <c r="G88" s="21">
        <v>4</v>
      </c>
      <c r="H88" s="21">
        <v>3</v>
      </c>
      <c r="I88" s="21">
        <v>1</v>
      </c>
      <c r="J88" s="21">
        <v>23</v>
      </c>
      <c r="K88" s="21">
        <v>26</v>
      </c>
      <c r="L88" s="21">
        <v>8</v>
      </c>
      <c r="M88" s="21">
        <v>34</v>
      </c>
      <c r="N88" s="21">
        <v>0</v>
      </c>
      <c r="O88" s="21">
        <v>0</v>
      </c>
      <c r="P88" s="21">
        <v>0</v>
      </c>
    </row>
    <row r="89" spans="1:16" x14ac:dyDescent="0.2">
      <c r="A89" s="24" t="s">
        <v>3</v>
      </c>
      <c r="B89" s="25">
        <v>100</v>
      </c>
      <c r="C89" s="25">
        <v>15.789474</v>
      </c>
      <c r="D89" s="25">
        <v>24.561404</v>
      </c>
      <c r="E89" s="25">
        <v>24.561404</v>
      </c>
      <c r="F89" s="25">
        <v>21.052631999999999</v>
      </c>
      <c r="G89" s="25">
        <v>7.017544</v>
      </c>
      <c r="H89" s="25">
        <v>5.2631579999999998</v>
      </c>
      <c r="I89" s="25">
        <v>1.754386</v>
      </c>
      <c r="J89" s="25">
        <v>40.350876999999997</v>
      </c>
      <c r="K89" s="25">
        <v>45.614035000000001</v>
      </c>
      <c r="L89" s="25">
        <v>14.035088</v>
      </c>
      <c r="M89" s="25">
        <v>59.649123000000003</v>
      </c>
      <c r="N89" s="42">
        <v>76.807017999999999</v>
      </c>
      <c r="O89" s="25">
        <v>76</v>
      </c>
      <c r="P89" s="28" t="s">
        <v>859</v>
      </c>
    </row>
    <row r="90" spans="1:16" x14ac:dyDescent="0.2">
      <c r="A90" s="9" t="s">
        <v>359</v>
      </c>
      <c r="B90" s="10">
        <v>89</v>
      </c>
      <c r="C90" s="10">
        <v>35</v>
      </c>
      <c r="D90" s="10">
        <v>30</v>
      </c>
      <c r="E90" s="10">
        <v>16</v>
      </c>
      <c r="F90" s="10">
        <v>4</v>
      </c>
      <c r="G90" s="10">
        <v>3</v>
      </c>
      <c r="H90" s="10">
        <v>1</v>
      </c>
      <c r="I90" s="10">
        <v>0</v>
      </c>
      <c r="J90" s="10">
        <v>65</v>
      </c>
      <c r="K90" s="10">
        <v>20</v>
      </c>
      <c r="L90" s="10">
        <v>4</v>
      </c>
      <c r="M90" s="10">
        <v>24</v>
      </c>
      <c r="N90" s="28">
        <v>0</v>
      </c>
      <c r="O90" s="10">
        <v>0</v>
      </c>
      <c r="P90" s="36">
        <v>0</v>
      </c>
    </row>
    <row r="91" spans="1:16" x14ac:dyDescent="0.2">
      <c r="A91" s="24" t="s">
        <v>3</v>
      </c>
      <c r="B91" s="25">
        <v>100</v>
      </c>
      <c r="C91" s="25">
        <v>39.325842999999999</v>
      </c>
      <c r="D91" s="25">
        <v>33.707864999999998</v>
      </c>
      <c r="E91" s="25">
        <v>17.977528</v>
      </c>
      <c r="F91" s="25">
        <v>4.4943819999999999</v>
      </c>
      <c r="G91" s="25">
        <v>3.370787</v>
      </c>
      <c r="H91" s="25">
        <v>1.123596</v>
      </c>
      <c r="I91" s="25">
        <v>0</v>
      </c>
      <c r="J91" s="25">
        <v>73.033708000000004</v>
      </c>
      <c r="K91" s="25">
        <v>22.471910000000001</v>
      </c>
      <c r="L91" s="25">
        <v>4.4943819999999999</v>
      </c>
      <c r="M91" s="25">
        <v>26.966291999999999</v>
      </c>
      <c r="N91" s="25">
        <v>72.056179999999998</v>
      </c>
      <c r="O91" s="25">
        <v>71</v>
      </c>
      <c r="P91" s="28">
        <v>69</v>
      </c>
    </row>
    <row r="92" spans="1:16" x14ac:dyDescent="0.2">
      <c r="A92" s="20" t="s">
        <v>331</v>
      </c>
      <c r="B92" s="21">
        <v>977</v>
      </c>
      <c r="C92" s="21">
        <v>231</v>
      </c>
      <c r="D92" s="21">
        <v>309</v>
      </c>
      <c r="E92" s="21">
        <v>229</v>
      </c>
      <c r="F92" s="21">
        <v>146</v>
      </c>
      <c r="G92" s="21">
        <v>52</v>
      </c>
      <c r="H92" s="21">
        <v>10</v>
      </c>
      <c r="I92" s="21">
        <v>0</v>
      </c>
      <c r="J92" s="21">
        <v>540</v>
      </c>
      <c r="K92" s="21">
        <v>375</v>
      </c>
      <c r="L92" s="21">
        <v>62</v>
      </c>
      <c r="M92" s="21">
        <v>437</v>
      </c>
      <c r="N92" s="21">
        <v>0</v>
      </c>
      <c r="O92" s="21">
        <v>0</v>
      </c>
      <c r="P92" s="21">
        <v>0</v>
      </c>
    </row>
    <row r="93" spans="1:16" x14ac:dyDescent="0.2">
      <c r="A93" s="24" t="s">
        <v>3</v>
      </c>
      <c r="B93" s="25">
        <v>100</v>
      </c>
      <c r="C93" s="25">
        <v>23.643808</v>
      </c>
      <c r="D93" s="25">
        <v>31.627431000000001</v>
      </c>
      <c r="E93" s="25">
        <v>23.439098999999999</v>
      </c>
      <c r="F93" s="25">
        <v>14.943705</v>
      </c>
      <c r="G93" s="25">
        <v>5.3224159999999996</v>
      </c>
      <c r="H93" s="25">
        <v>1.023541</v>
      </c>
      <c r="I93" s="25">
        <v>0</v>
      </c>
      <c r="J93" s="25">
        <v>55.271237999999997</v>
      </c>
      <c r="K93" s="25">
        <v>38.382804999999998</v>
      </c>
      <c r="L93" s="25">
        <v>6.3459570000000003</v>
      </c>
      <c r="M93" s="25">
        <v>44.728762000000003</v>
      </c>
      <c r="N93" s="25">
        <v>74.441146000000003</v>
      </c>
      <c r="O93" s="25">
        <v>74</v>
      </c>
      <c r="P93" s="28">
        <v>74</v>
      </c>
    </row>
    <row r="94" spans="1:16" x14ac:dyDescent="0.2">
      <c r="A94" s="20" t="s">
        <v>332</v>
      </c>
      <c r="B94" s="21">
        <v>73</v>
      </c>
      <c r="C94" s="21">
        <v>20</v>
      </c>
      <c r="D94" s="21">
        <v>24</v>
      </c>
      <c r="E94" s="21">
        <v>15</v>
      </c>
      <c r="F94" s="21">
        <v>10</v>
      </c>
      <c r="G94" s="21">
        <v>4</v>
      </c>
      <c r="H94" s="21">
        <v>0</v>
      </c>
      <c r="I94" s="21">
        <v>0</v>
      </c>
      <c r="J94" s="21">
        <v>44</v>
      </c>
      <c r="K94" s="21">
        <v>25</v>
      </c>
      <c r="L94" s="21">
        <v>4</v>
      </c>
      <c r="M94" s="21">
        <v>29</v>
      </c>
      <c r="N94" s="21">
        <v>0</v>
      </c>
      <c r="O94" s="21">
        <v>0</v>
      </c>
      <c r="P94" s="21">
        <v>0</v>
      </c>
    </row>
    <row r="95" spans="1:16" x14ac:dyDescent="0.2">
      <c r="A95" s="24" t="s">
        <v>3</v>
      </c>
      <c r="B95" s="25">
        <v>100</v>
      </c>
      <c r="C95" s="25">
        <v>27.397259999999999</v>
      </c>
      <c r="D95" s="25">
        <v>32.876711999999998</v>
      </c>
      <c r="E95" s="25">
        <v>20.547944999999999</v>
      </c>
      <c r="F95" s="25">
        <v>13.69863</v>
      </c>
      <c r="G95" s="25">
        <v>5.4794520000000002</v>
      </c>
      <c r="H95" s="25">
        <v>0</v>
      </c>
      <c r="I95" s="25">
        <v>0</v>
      </c>
      <c r="J95" s="25">
        <v>60.273972999999998</v>
      </c>
      <c r="K95" s="25">
        <v>34.246575</v>
      </c>
      <c r="L95" s="25">
        <v>5.4794520000000002</v>
      </c>
      <c r="M95" s="25">
        <v>39.726027000000002</v>
      </c>
      <c r="N95" s="25">
        <v>73.643835999999993</v>
      </c>
      <c r="O95" s="25">
        <v>73</v>
      </c>
      <c r="P95" s="28">
        <v>68</v>
      </c>
    </row>
    <row r="96" spans="1:16" x14ac:dyDescent="0.2">
      <c r="A96" s="20" t="s">
        <v>333</v>
      </c>
      <c r="B96" s="21">
        <v>108</v>
      </c>
      <c r="C96" s="21">
        <v>8</v>
      </c>
      <c r="D96" s="21">
        <v>19</v>
      </c>
      <c r="E96" s="21">
        <v>29</v>
      </c>
      <c r="F96" s="21">
        <v>25</v>
      </c>
      <c r="G96" s="21">
        <v>15</v>
      </c>
      <c r="H96" s="21">
        <v>8</v>
      </c>
      <c r="I96" s="21">
        <v>4</v>
      </c>
      <c r="J96" s="21">
        <v>27</v>
      </c>
      <c r="K96" s="21">
        <v>54</v>
      </c>
      <c r="L96" s="21">
        <v>27</v>
      </c>
      <c r="M96" s="21">
        <v>81</v>
      </c>
      <c r="N96" s="21">
        <v>0</v>
      </c>
      <c r="O96" s="21">
        <v>0</v>
      </c>
      <c r="P96" s="21">
        <v>0</v>
      </c>
    </row>
    <row r="97" spans="1:16" x14ac:dyDescent="0.2">
      <c r="A97" s="24" t="s">
        <v>3</v>
      </c>
      <c r="B97" s="25">
        <v>100</v>
      </c>
      <c r="C97" s="25">
        <v>7.4074070000000001</v>
      </c>
      <c r="D97" s="25">
        <v>17.592593000000001</v>
      </c>
      <c r="E97" s="25">
        <v>26.851852000000001</v>
      </c>
      <c r="F97" s="25">
        <v>23.148147999999999</v>
      </c>
      <c r="G97" s="25">
        <v>13.888889000000001</v>
      </c>
      <c r="H97" s="25">
        <v>7.4074070000000001</v>
      </c>
      <c r="I97" s="25">
        <v>3.7037040000000001</v>
      </c>
      <c r="J97" s="25">
        <v>25</v>
      </c>
      <c r="K97" s="25">
        <v>50</v>
      </c>
      <c r="L97" s="25">
        <v>25</v>
      </c>
      <c r="M97" s="25">
        <v>75</v>
      </c>
      <c r="N97" s="25">
        <v>79.703704000000002</v>
      </c>
      <c r="O97" s="25">
        <v>79</v>
      </c>
      <c r="P97" s="28">
        <v>75</v>
      </c>
    </row>
    <row r="98" spans="1:16" x14ac:dyDescent="0.2">
      <c r="A98" s="20" t="s">
        <v>358</v>
      </c>
      <c r="B98" s="21">
        <v>30</v>
      </c>
      <c r="C98" s="21">
        <v>4</v>
      </c>
      <c r="D98" s="21">
        <v>6</v>
      </c>
      <c r="E98" s="21">
        <v>10</v>
      </c>
      <c r="F98" s="21">
        <v>7</v>
      </c>
      <c r="G98" s="21">
        <v>3</v>
      </c>
      <c r="H98" s="21">
        <v>0</v>
      </c>
      <c r="I98" s="21">
        <v>0</v>
      </c>
      <c r="J98" s="21">
        <v>10</v>
      </c>
      <c r="K98" s="21">
        <v>17</v>
      </c>
      <c r="L98" s="21">
        <v>3</v>
      </c>
      <c r="M98" s="21">
        <v>20</v>
      </c>
      <c r="N98" s="21">
        <v>0</v>
      </c>
      <c r="O98" s="21">
        <v>0</v>
      </c>
      <c r="P98" s="21">
        <v>0</v>
      </c>
    </row>
    <row r="99" spans="1:16" x14ac:dyDescent="0.2">
      <c r="A99" s="24" t="s">
        <v>3</v>
      </c>
      <c r="B99" s="25">
        <v>100</v>
      </c>
      <c r="C99" s="25">
        <v>13.333333</v>
      </c>
      <c r="D99" s="25">
        <v>20</v>
      </c>
      <c r="E99" s="25">
        <v>33.333333000000003</v>
      </c>
      <c r="F99" s="25">
        <v>23.333333</v>
      </c>
      <c r="G99" s="25">
        <v>10</v>
      </c>
      <c r="H99" s="25">
        <v>0</v>
      </c>
      <c r="I99" s="25">
        <v>0</v>
      </c>
      <c r="J99" s="25">
        <v>33.333333000000003</v>
      </c>
      <c r="K99" s="25">
        <v>56.666666999999997</v>
      </c>
      <c r="L99" s="25">
        <v>10</v>
      </c>
      <c r="M99" s="25">
        <v>66.666667000000004</v>
      </c>
      <c r="N99" s="42">
        <v>76.599999999999994</v>
      </c>
      <c r="O99" s="25">
        <v>76.5</v>
      </c>
      <c r="P99" s="28" t="s">
        <v>860</v>
      </c>
    </row>
    <row r="100" spans="1:16" x14ac:dyDescent="0.2">
      <c r="A100" s="9" t="s">
        <v>360</v>
      </c>
      <c r="B100" s="10">
        <v>49</v>
      </c>
      <c r="C100" s="10">
        <v>21</v>
      </c>
      <c r="D100" s="10">
        <v>13</v>
      </c>
      <c r="E100" s="10">
        <v>7</v>
      </c>
      <c r="F100" s="10">
        <v>4</v>
      </c>
      <c r="G100" s="10">
        <v>4</v>
      </c>
      <c r="H100" s="10">
        <v>0</v>
      </c>
      <c r="I100" s="10">
        <v>0</v>
      </c>
      <c r="J100" s="10">
        <v>34</v>
      </c>
      <c r="K100" s="10">
        <v>11</v>
      </c>
      <c r="L100" s="10">
        <v>4</v>
      </c>
      <c r="M100" s="10">
        <v>15</v>
      </c>
      <c r="N100" s="28">
        <v>0</v>
      </c>
      <c r="O100" s="10">
        <v>0</v>
      </c>
      <c r="P100" s="36">
        <v>0</v>
      </c>
    </row>
    <row r="101" spans="1:16" x14ac:dyDescent="0.2">
      <c r="A101" s="24" t="s">
        <v>3</v>
      </c>
      <c r="B101" s="25">
        <v>100</v>
      </c>
      <c r="C101" s="25">
        <v>42.857143000000001</v>
      </c>
      <c r="D101" s="25">
        <v>26.530612000000001</v>
      </c>
      <c r="E101" s="25">
        <v>14.285714</v>
      </c>
      <c r="F101" s="25">
        <v>8.1632650000000009</v>
      </c>
      <c r="G101" s="25">
        <v>8.1632650000000009</v>
      </c>
      <c r="H101" s="25">
        <v>0</v>
      </c>
      <c r="I101" s="25">
        <v>0</v>
      </c>
      <c r="J101" s="25">
        <v>69.387754999999999</v>
      </c>
      <c r="K101" s="25">
        <v>22.448979999999999</v>
      </c>
      <c r="L101" s="25">
        <v>8.1632650000000009</v>
      </c>
      <c r="M101" s="25">
        <v>30.612245000000001</v>
      </c>
      <c r="N101" s="25">
        <v>72.428571000000005</v>
      </c>
      <c r="O101" s="25">
        <v>72</v>
      </c>
      <c r="P101" s="28" t="s">
        <v>861</v>
      </c>
    </row>
    <row r="102" spans="1:16" x14ac:dyDescent="0.2">
      <c r="A102" s="20" t="s">
        <v>331</v>
      </c>
      <c r="B102" s="21">
        <v>770</v>
      </c>
      <c r="C102" s="21">
        <v>205</v>
      </c>
      <c r="D102" s="21">
        <v>246</v>
      </c>
      <c r="E102" s="21">
        <v>173</v>
      </c>
      <c r="F102" s="21">
        <v>99</v>
      </c>
      <c r="G102" s="21">
        <v>40</v>
      </c>
      <c r="H102" s="21">
        <v>7</v>
      </c>
      <c r="I102" s="21">
        <v>0</v>
      </c>
      <c r="J102" s="21">
        <v>451</v>
      </c>
      <c r="K102" s="21">
        <v>272</v>
      </c>
      <c r="L102" s="21">
        <v>47</v>
      </c>
      <c r="M102" s="21">
        <v>319</v>
      </c>
      <c r="N102" s="21">
        <v>0</v>
      </c>
      <c r="O102" s="21">
        <v>0</v>
      </c>
      <c r="P102" s="21">
        <v>0</v>
      </c>
    </row>
    <row r="103" spans="1:16" x14ac:dyDescent="0.2">
      <c r="A103" s="24" t="s">
        <v>3</v>
      </c>
      <c r="B103" s="25">
        <v>100</v>
      </c>
      <c r="C103" s="25">
        <v>26.623377000000001</v>
      </c>
      <c r="D103" s="25">
        <v>31.948052000000001</v>
      </c>
      <c r="E103" s="25">
        <v>22.467531999999999</v>
      </c>
      <c r="F103" s="25">
        <v>12.857143000000001</v>
      </c>
      <c r="G103" s="25">
        <v>5.1948049999999997</v>
      </c>
      <c r="H103" s="25">
        <v>0.90909099999999998</v>
      </c>
      <c r="I103" s="25">
        <v>0</v>
      </c>
      <c r="J103" s="25">
        <v>58.571429000000002</v>
      </c>
      <c r="K103" s="25">
        <v>35.324674999999999</v>
      </c>
      <c r="L103" s="25">
        <v>6.1038959999999998</v>
      </c>
      <c r="M103" s="25">
        <v>41.428570999999998</v>
      </c>
      <c r="N103" s="25">
        <v>73.867531999999997</v>
      </c>
      <c r="O103" s="25">
        <v>73</v>
      </c>
      <c r="P103" s="28">
        <v>73</v>
      </c>
    </row>
    <row r="104" spans="1:16" x14ac:dyDescent="0.2">
      <c r="A104" s="20" t="s">
        <v>332</v>
      </c>
      <c r="B104" s="21">
        <v>118</v>
      </c>
      <c r="C104" s="21">
        <v>40</v>
      </c>
      <c r="D104" s="21">
        <v>34</v>
      </c>
      <c r="E104" s="21">
        <v>25</v>
      </c>
      <c r="F104" s="21">
        <v>9</v>
      </c>
      <c r="G104" s="21">
        <v>10</v>
      </c>
      <c r="H104" s="21">
        <v>0</v>
      </c>
      <c r="I104" s="21">
        <v>0</v>
      </c>
      <c r="J104" s="21">
        <v>74</v>
      </c>
      <c r="K104" s="21">
        <v>34</v>
      </c>
      <c r="L104" s="21">
        <v>10</v>
      </c>
      <c r="M104" s="21">
        <v>44</v>
      </c>
      <c r="N104" s="21">
        <v>0</v>
      </c>
      <c r="O104" s="21">
        <v>0</v>
      </c>
      <c r="P104" s="21">
        <v>0</v>
      </c>
    </row>
    <row r="105" spans="1:16" x14ac:dyDescent="0.2">
      <c r="A105" s="24" t="s">
        <v>3</v>
      </c>
      <c r="B105" s="25">
        <v>100</v>
      </c>
      <c r="C105" s="25">
        <v>33.898305000000001</v>
      </c>
      <c r="D105" s="25">
        <v>28.813559000000001</v>
      </c>
      <c r="E105" s="25">
        <v>21.186440999999999</v>
      </c>
      <c r="F105" s="25">
        <v>7.6271190000000004</v>
      </c>
      <c r="G105" s="25">
        <v>8.4745760000000008</v>
      </c>
      <c r="H105" s="25">
        <v>0</v>
      </c>
      <c r="I105" s="25">
        <v>0</v>
      </c>
      <c r="J105" s="25">
        <v>62.711863999999998</v>
      </c>
      <c r="K105" s="25">
        <v>28.813559000000001</v>
      </c>
      <c r="L105" s="25">
        <v>8.4745760000000008</v>
      </c>
      <c r="M105" s="25">
        <v>37.288136000000002</v>
      </c>
      <c r="N105" s="25">
        <v>73.135593</v>
      </c>
      <c r="O105" s="25">
        <v>72.5</v>
      </c>
      <c r="P105" s="28">
        <v>67</v>
      </c>
    </row>
    <row r="106" spans="1:16" x14ac:dyDescent="0.2">
      <c r="A106" s="20" t="s">
        <v>333</v>
      </c>
      <c r="B106" s="21">
        <v>436</v>
      </c>
      <c r="C106" s="21">
        <v>41</v>
      </c>
      <c r="D106" s="21">
        <v>66</v>
      </c>
      <c r="E106" s="21">
        <v>93</v>
      </c>
      <c r="F106" s="21">
        <v>116</v>
      </c>
      <c r="G106" s="21">
        <v>85</v>
      </c>
      <c r="H106" s="21">
        <v>27</v>
      </c>
      <c r="I106" s="21">
        <v>8</v>
      </c>
      <c r="J106" s="21">
        <v>107</v>
      </c>
      <c r="K106" s="21">
        <v>209</v>
      </c>
      <c r="L106" s="21">
        <v>120</v>
      </c>
      <c r="M106" s="21">
        <v>329</v>
      </c>
      <c r="N106" s="21">
        <v>0</v>
      </c>
      <c r="O106" s="21">
        <v>0</v>
      </c>
      <c r="P106" s="21">
        <v>0</v>
      </c>
    </row>
    <row r="107" spans="1:16" x14ac:dyDescent="0.2">
      <c r="A107" s="24" t="s">
        <v>3</v>
      </c>
      <c r="B107" s="25">
        <v>100</v>
      </c>
      <c r="C107" s="25">
        <v>9.40367</v>
      </c>
      <c r="D107" s="25">
        <v>15.137615</v>
      </c>
      <c r="E107" s="25">
        <v>21.330275</v>
      </c>
      <c r="F107" s="25">
        <v>26.605505000000001</v>
      </c>
      <c r="G107" s="25">
        <v>19.495412999999999</v>
      </c>
      <c r="H107" s="25">
        <v>6.1926610000000002</v>
      </c>
      <c r="I107" s="25">
        <v>1.834862</v>
      </c>
      <c r="J107" s="25">
        <v>24.541284000000001</v>
      </c>
      <c r="K107" s="25">
        <v>47.935780000000001</v>
      </c>
      <c r="L107" s="25">
        <v>27.522936000000001</v>
      </c>
      <c r="M107" s="25">
        <v>75.458715999999995</v>
      </c>
      <c r="N107" s="25">
        <v>79.745412999999999</v>
      </c>
      <c r="O107" s="25">
        <v>80</v>
      </c>
      <c r="P107" s="28">
        <v>82</v>
      </c>
    </row>
    <row r="108" spans="1:16" x14ac:dyDescent="0.2">
      <c r="A108" s="20" t="s">
        <v>358</v>
      </c>
      <c r="B108" s="21">
        <v>27</v>
      </c>
      <c r="C108" s="21">
        <v>5</v>
      </c>
      <c r="D108" s="21">
        <v>8</v>
      </c>
      <c r="E108" s="21">
        <v>4</v>
      </c>
      <c r="F108" s="21">
        <v>5</v>
      </c>
      <c r="G108" s="21">
        <v>1</v>
      </c>
      <c r="H108" s="21">
        <v>3</v>
      </c>
      <c r="I108" s="21">
        <v>1</v>
      </c>
      <c r="J108" s="21">
        <v>13</v>
      </c>
      <c r="K108" s="21">
        <v>9</v>
      </c>
      <c r="L108" s="21">
        <v>5</v>
      </c>
      <c r="M108" s="21">
        <v>14</v>
      </c>
      <c r="N108" s="21">
        <v>0</v>
      </c>
      <c r="O108" s="21">
        <v>0</v>
      </c>
      <c r="P108" s="21">
        <v>0</v>
      </c>
    </row>
    <row r="109" spans="1:16" x14ac:dyDescent="0.2">
      <c r="A109" s="24" t="s">
        <v>3</v>
      </c>
      <c r="B109" s="25">
        <v>100</v>
      </c>
      <c r="C109" s="25">
        <v>18.518519000000001</v>
      </c>
      <c r="D109" s="25">
        <v>29.629629999999999</v>
      </c>
      <c r="E109" s="25">
        <v>14.814814999999999</v>
      </c>
      <c r="F109" s="25">
        <v>18.518519000000001</v>
      </c>
      <c r="G109" s="25">
        <v>3.7037040000000001</v>
      </c>
      <c r="H109" s="25">
        <v>11.111110999999999</v>
      </c>
      <c r="I109" s="25">
        <v>3.7037040000000001</v>
      </c>
      <c r="J109" s="25">
        <v>48.148147999999999</v>
      </c>
      <c r="K109" s="25">
        <v>33.333333000000003</v>
      </c>
      <c r="L109" s="25">
        <v>18.518519000000001</v>
      </c>
      <c r="M109" s="25">
        <v>51.851852000000001</v>
      </c>
      <c r="N109" s="25">
        <v>77.037036999999998</v>
      </c>
      <c r="O109" s="25">
        <v>75</v>
      </c>
      <c r="P109" s="28" t="s">
        <v>862</v>
      </c>
    </row>
    <row r="110" spans="1:16" x14ac:dyDescent="0.2">
      <c r="A110" s="9" t="s">
        <v>361</v>
      </c>
      <c r="B110" s="9"/>
      <c r="C110" s="9"/>
      <c r="D110" s="9"/>
      <c r="E110" s="9"/>
      <c r="F110" s="9"/>
      <c r="G110" s="9"/>
      <c r="H110" s="9"/>
      <c r="I110" s="9"/>
      <c r="J110" s="9"/>
      <c r="K110" s="9"/>
      <c r="L110" s="9"/>
      <c r="M110" s="9"/>
      <c r="N110" s="9"/>
      <c r="O110" s="9"/>
      <c r="P110" s="41"/>
    </row>
    <row r="111" spans="1:16" x14ac:dyDescent="0.2">
      <c r="A111" s="20" t="s">
        <v>362</v>
      </c>
      <c r="B111" s="21">
        <v>360</v>
      </c>
      <c r="C111" s="21">
        <v>65</v>
      </c>
      <c r="D111" s="21">
        <v>92</v>
      </c>
      <c r="E111" s="21">
        <v>76</v>
      </c>
      <c r="F111" s="21">
        <v>71</v>
      </c>
      <c r="G111" s="21">
        <v>43</v>
      </c>
      <c r="H111" s="21">
        <v>10</v>
      </c>
      <c r="I111" s="21">
        <v>3</v>
      </c>
      <c r="J111" s="21">
        <v>157</v>
      </c>
      <c r="K111" s="21">
        <v>147</v>
      </c>
      <c r="L111" s="21">
        <v>56</v>
      </c>
      <c r="M111" s="21">
        <v>203</v>
      </c>
      <c r="N111" s="21">
        <v>0</v>
      </c>
      <c r="O111" s="21">
        <v>0</v>
      </c>
      <c r="P111" s="21">
        <v>0</v>
      </c>
    </row>
    <row r="112" spans="1:16" x14ac:dyDescent="0.2">
      <c r="A112" s="24" t="s">
        <v>3</v>
      </c>
      <c r="B112" s="25">
        <v>100</v>
      </c>
      <c r="C112" s="25">
        <v>18.055555999999999</v>
      </c>
      <c r="D112" s="25">
        <v>25.555555999999999</v>
      </c>
      <c r="E112" s="25">
        <v>21.111111000000001</v>
      </c>
      <c r="F112" s="25">
        <v>19.722221999999999</v>
      </c>
      <c r="G112" s="25">
        <v>11.944444000000001</v>
      </c>
      <c r="H112" s="25">
        <v>2.7777780000000001</v>
      </c>
      <c r="I112" s="25">
        <v>0.83333299999999999</v>
      </c>
      <c r="J112" s="25">
        <v>43.611111000000001</v>
      </c>
      <c r="K112" s="25">
        <v>40.833333000000003</v>
      </c>
      <c r="L112" s="25">
        <v>15.555555999999999</v>
      </c>
      <c r="M112" s="25">
        <v>56.388888999999999</v>
      </c>
      <c r="N112" s="25">
        <v>76.633332999999993</v>
      </c>
      <c r="O112" s="25">
        <v>75.5</v>
      </c>
      <c r="P112" s="28">
        <v>75</v>
      </c>
    </row>
    <row r="113" spans="1:16" x14ac:dyDescent="0.2">
      <c r="A113" s="20" t="s">
        <v>363</v>
      </c>
      <c r="B113" s="21">
        <v>1326</v>
      </c>
      <c r="C113" s="21">
        <v>276</v>
      </c>
      <c r="D113" s="21">
        <v>385</v>
      </c>
      <c r="E113" s="21">
        <v>316</v>
      </c>
      <c r="F113" s="21">
        <v>221</v>
      </c>
      <c r="G113" s="21">
        <v>99</v>
      </c>
      <c r="H113" s="21">
        <v>26</v>
      </c>
      <c r="I113" s="21">
        <v>3</v>
      </c>
      <c r="J113" s="21">
        <v>661</v>
      </c>
      <c r="K113" s="21">
        <v>537</v>
      </c>
      <c r="L113" s="21">
        <v>128</v>
      </c>
      <c r="M113" s="21">
        <v>665</v>
      </c>
      <c r="N113" s="21">
        <v>0</v>
      </c>
      <c r="O113" s="21">
        <v>0</v>
      </c>
      <c r="P113" s="21">
        <v>0</v>
      </c>
    </row>
    <row r="114" spans="1:16" x14ac:dyDescent="0.2">
      <c r="A114" s="24" t="s">
        <v>3</v>
      </c>
      <c r="B114" s="25">
        <v>100</v>
      </c>
      <c r="C114" s="25">
        <v>20.81448</v>
      </c>
      <c r="D114" s="25">
        <v>29.034690999999999</v>
      </c>
      <c r="E114" s="25">
        <v>23.831071000000001</v>
      </c>
      <c r="F114" s="25">
        <v>16.666667</v>
      </c>
      <c r="G114" s="25">
        <v>7.4660630000000001</v>
      </c>
      <c r="H114" s="25">
        <v>1.9607840000000001</v>
      </c>
      <c r="I114" s="25">
        <v>0.226244</v>
      </c>
      <c r="J114" s="25">
        <v>49.849170000000001</v>
      </c>
      <c r="K114" s="25">
        <v>40.497737999999998</v>
      </c>
      <c r="L114" s="25">
        <v>9.6530919999999991</v>
      </c>
      <c r="M114" s="25">
        <v>50.150829999999999</v>
      </c>
      <c r="N114" s="25">
        <v>75.262443000000005</v>
      </c>
      <c r="O114" s="25">
        <v>75</v>
      </c>
      <c r="P114" s="28">
        <v>75</v>
      </c>
    </row>
    <row r="115" spans="1:16" x14ac:dyDescent="0.2">
      <c r="A115" s="20" t="s">
        <v>364</v>
      </c>
      <c r="B115" s="21">
        <v>649</v>
      </c>
      <c r="C115" s="21">
        <v>154</v>
      </c>
      <c r="D115" s="21">
        <v>184</v>
      </c>
      <c r="E115" s="21">
        <v>145</v>
      </c>
      <c r="F115" s="21">
        <v>92</v>
      </c>
      <c r="G115" s="21">
        <v>56</v>
      </c>
      <c r="H115" s="21">
        <v>13</v>
      </c>
      <c r="I115" s="21">
        <v>5</v>
      </c>
      <c r="J115" s="21">
        <v>338</v>
      </c>
      <c r="K115" s="21">
        <v>237</v>
      </c>
      <c r="L115" s="21">
        <v>74</v>
      </c>
      <c r="M115" s="21">
        <v>311</v>
      </c>
      <c r="N115" s="21">
        <v>0</v>
      </c>
      <c r="O115" s="21">
        <v>0</v>
      </c>
      <c r="P115" s="21">
        <v>0</v>
      </c>
    </row>
    <row r="116" spans="1:16" x14ac:dyDescent="0.2">
      <c r="A116" s="24" t="s">
        <v>3</v>
      </c>
      <c r="B116" s="25">
        <v>100</v>
      </c>
      <c r="C116" s="25">
        <v>23.728814</v>
      </c>
      <c r="D116" s="25">
        <v>28.351310000000002</v>
      </c>
      <c r="E116" s="25">
        <v>22.342065000000002</v>
      </c>
      <c r="F116" s="25">
        <v>14.175655000000001</v>
      </c>
      <c r="G116" s="25">
        <v>8.6286590000000007</v>
      </c>
      <c r="H116" s="25">
        <v>2.003082</v>
      </c>
      <c r="I116" s="25">
        <v>0.77041599999999999</v>
      </c>
      <c r="J116" s="25">
        <v>52.080123</v>
      </c>
      <c r="K116" s="25">
        <v>36.517719999999997</v>
      </c>
      <c r="L116" s="25">
        <v>11.402157000000001</v>
      </c>
      <c r="M116" s="25">
        <v>47.919877</v>
      </c>
      <c r="N116" s="25">
        <v>75.095532000000006</v>
      </c>
      <c r="O116" s="25">
        <v>74</v>
      </c>
      <c r="P116" s="28">
        <v>75</v>
      </c>
    </row>
    <row r="117" spans="1:16" x14ac:dyDescent="0.2">
      <c r="A117" s="20" t="s">
        <v>365</v>
      </c>
      <c r="B117" s="21">
        <v>277</v>
      </c>
      <c r="C117" s="21">
        <v>106</v>
      </c>
      <c r="D117" s="21">
        <v>75</v>
      </c>
      <c r="E117" s="21">
        <v>50</v>
      </c>
      <c r="F117" s="21">
        <v>28</v>
      </c>
      <c r="G117" s="21">
        <v>14</v>
      </c>
      <c r="H117" s="21">
        <v>3</v>
      </c>
      <c r="I117" s="21">
        <v>1</v>
      </c>
      <c r="J117" s="21">
        <v>181</v>
      </c>
      <c r="K117" s="21">
        <v>78</v>
      </c>
      <c r="L117" s="21">
        <v>18</v>
      </c>
      <c r="M117" s="21">
        <v>96</v>
      </c>
      <c r="N117" s="21">
        <v>0</v>
      </c>
      <c r="O117" s="21">
        <v>0</v>
      </c>
      <c r="P117" s="21">
        <v>0</v>
      </c>
    </row>
    <row r="118" spans="1:16" x14ac:dyDescent="0.2">
      <c r="A118" s="24" t="s">
        <v>3</v>
      </c>
      <c r="B118" s="25">
        <v>100</v>
      </c>
      <c r="C118" s="25">
        <v>38.267147999999999</v>
      </c>
      <c r="D118" s="25">
        <v>27.075811999999999</v>
      </c>
      <c r="E118" s="25">
        <v>18.050542</v>
      </c>
      <c r="F118" s="25">
        <v>10.108302999999999</v>
      </c>
      <c r="G118" s="25">
        <v>5.0541520000000002</v>
      </c>
      <c r="H118" s="25">
        <v>1.083032</v>
      </c>
      <c r="I118" s="25">
        <v>0.36101100000000003</v>
      </c>
      <c r="J118" s="25">
        <v>65.342960000000005</v>
      </c>
      <c r="K118" s="25">
        <v>28.158844999999999</v>
      </c>
      <c r="L118" s="25">
        <v>6.4981949999999999</v>
      </c>
      <c r="M118" s="25">
        <v>34.657040000000002</v>
      </c>
      <c r="N118" s="25">
        <v>72.938627999999994</v>
      </c>
      <c r="O118" s="25">
        <v>72</v>
      </c>
      <c r="P118" s="28">
        <v>69</v>
      </c>
    </row>
    <row r="119" spans="1:16" x14ac:dyDescent="0.2">
      <c r="A119" s="20" t="s">
        <v>366</v>
      </c>
      <c r="B119" s="21">
        <v>65</v>
      </c>
      <c r="C119" s="21">
        <v>9</v>
      </c>
      <c r="D119" s="21">
        <v>19</v>
      </c>
      <c r="E119" s="21">
        <v>14</v>
      </c>
      <c r="F119" s="21">
        <v>13</v>
      </c>
      <c r="G119" s="21">
        <v>5</v>
      </c>
      <c r="H119" s="21">
        <v>4</v>
      </c>
      <c r="I119" s="21">
        <v>1</v>
      </c>
      <c r="J119" s="21">
        <v>28</v>
      </c>
      <c r="K119" s="21">
        <v>27</v>
      </c>
      <c r="L119" s="21">
        <v>10</v>
      </c>
      <c r="M119" s="21">
        <v>37</v>
      </c>
      <c r="N119" s="21">
        <v>0</v>
      </c>
      <c r="O119" s="21">
        <v>0</v>
      </c>
      <c r="P119" s="21">
        <v>0</v>
      </c>
    </row>
    <row r="120" spans="1:16" x14ac:dyDescent="0.2">
      <c r="A120" s="24" t="s">
        <v>3</v>
      </c>
      <c r="B120" s="25">
        <v>100</v>
      </c>
      <c r="C120" s="25">
        <v>13.846154</v>
      </c>
      <c r="D120" s="25">
        <v>29.230768999999999</v>
      </c>
      <c r="E120" s="25">
        <v>21.538461999999999</v>
      </c>
      <c r="F120" s="25">
        <v>20</v>
      </c>
      <c r="G120" s="25">
        <v>7.6923079999999997</v>
      </c>
      <c r="H120" s="25">
        <v>6.1538459999999997</v>
      </c>
      <c r="I120" s="25">
        <v>1.538462</v>
      </c>
      <c r="J120" s="25">
        <v>43.076923000000001</v>
      </c>
      <c r="K120" s="25">
        <v>41.538462000000003</v>
      </c>
      <c r="L120" s="25">
        <v>15.384615</v>
      </c>
      <c r="M120" s="25">
        <v>56.923076999999999</v>
      </c>
      <c r="N120" s="25">
        <v>76.969230999999994</v>
      </c>
      <c r="O120" s="25">
        <v>76</v>
      </c>
      <c r="P120" s="28">
        <v>72</v>
      </c>
    </row>
    <row r="121" spans="1:16" x14ac:dyDescent="0.2">
      <c r="A121" s="9" t="s">
        <v>367</v>
      </c>
      <c r="B121" s="9"/>
      <c r="C121" s="9"/>
      <c r="D121" s="9"/>
      <c r="E121" s="9"/>
      <c r="F121" s="9"/>
      <c r="G121" s="9"/>
      <c r="H121" s="9"/>
      <c r="I121" s="9"/>
      <c r="J121" s="9"/>
      <c r="K121" s="9"/>
      <c r="L121" s="9"/>
      <c r="M121" s="9"/>
      <c r="N121" s="9"/>
      <c r="O121" s="9"/>
      <c r="P121" s="41"/>
    </row>
    <row r="122" spans="1:16" x14ac:dyDescent="0.2">
      <c r="A122" s="20" t="s">
        <v>368</v>
      </c>
      <c r="B122" s="21">
        <v>537</v>
      </c>
      <c r="C122" s="21">
        <v>113</v>
      </c>
      <c r="D122" s="21">
        <v>120</v>
      </c>
      <c r="E122" s="21">
        <v>120</v>
      </c>
      <c r="F122" s="21">
        <v>103</v>
      </c>
      <c r="G122" s="21">
        <v>56</v>
      </c>
      <c r="H122" s="21">
        <v>22</v>
      </c>
      <c r="I122" s="21">
        <v>3</v>
      </c>
      <c r="J122" s="21">
        <v>233</v>
      </c>
      <c r="K122" s="21">
        <v>223</v>
      </c>
      <c r="L122" s="21">
        <v>81</v>
      </c>
      <c r="M122" s="21">
        <v>304</v>
      </c>
      <c r="N122" s="21">
        <v>0</v>
      </c>
      <c r="O122" s="21">
        <v>0</v>
      </c>
      <c r="P122" s="21">
        <v>0</v>
      </c>
    </row>
    <row r="123" spans="1:16" x14ac:dyDescent="0.2">
      <c r="A123" s="24" t="s">
        <v>3</v>
      </c>
      <c r="B123" s="25">
        <v>100</v>
      </c>
      <c r="C123" s="25">
        <v>21.042831</v>
      </c>
      <c r="D123" s="25">
        <v>22.346368999999999</v>
      </c>
      <c r="E123" s="25">
        <v>22.346368999999999</v>
      </c>
      <c r="F123" s="25">
        <v>19.180633</v>
      </c>
      <c r="G123" s="25">
        <v>10.428305</v>
      </c>
      <c r="H123" s="25">
        <v>4.0968340000000003</v>
      </c>
      <c r="I123" s="25">
        <v>0.55865900000000002</v>
      </c>
      <c r="J123" s="25">
        <v>43.389198999999998</v>
      </c>
      <c r="K123" s="25">
        <v>41.527002000000003</v>
      </c>
      <c r="L123" s="25">
        <v>15.083799000000001</v>
      </c>
      <c r="M123" s="25">
        <v>56.610801000000002</v>
      </c>
      <c r="N123" s="25">
        <v>76.331470999999993</v>
      </c>
      <c r="O123" s="25">
        <v>75</v>
      </c>
      <c r="P123" s="28">
        <v>75</v>
      </c>
    </row>
    <row r="124" spans="1:16" x14ac:dyDescent="0.2">
      <c r="A124" s="20" t="s">
        <v>180</v>
      </c>
      <c r="B124" s="21">
        <v>1667</v>
      </c>
      <c r="C124" s="21">
        <v>417</v>
      </c>
      <c r="D124" s="21">
        <v>532</v>
      </c>
      <c r="E124" s="21">
        <v>388</v>
      </c>
      <c r="F124" s="21">
        <v>230</v>
      </c>
      <c r="G124" s="21">
        <v>83</v>
      </c>
      <c r="H124" s="21">
        <v>17</v>
      </c>
      <c r="I124" s="21">
        <v>0</v>
      </c>
      <c r="J124" s="21">
        <v>949</v>
      </c>
      <c r="K124" s="21">
        <v>618</v>
      </c>
      <c r="L124" s="21">
        <v>100</v>
      </c>
      <c r="M124" s="21">
        <v>718</v>
      </c>
      <c r="N124" s="21">
        <v>0</v>
      </c>
      <c r="O124" s="21">
        <v>0</v>
      </c>
      <c r="P124" s="21">
        <v>0</v>
      </c>
    </row>
    <row r="125" spans="1:16" x14ac:dyDescent="0.2">
      <c r="A125" s="24" t="s">
        <v>3</v>
      </c>
      <c r="B125" s="25">
        <v>100</v>
      </c>
      <c r="C125" s="25">
        <v>25.014997000000001</v>
      </c>
      <c r="D125" s="25">
        <v>31.913616999999999</v>
      </c>
      <c r="E125" s="25">
        <v>23.275345000000002</v>
      </c>
      <c r="F125" s="25">
        <v>13.797241</v>
      </c>
      <c r="G125" s="25">
        <v>4.9790039999999998</v>
      </c>
      <c r="H125" s="25">
        <v>1.0197959999999999</v>
      </c>
      <c r="I125" s="25">
        <v>0</v>
      </c>
      <c r="J125" s="25">
        <v>56.928614000000003</v>
      </c>
      <c r="K125" s="25">
        <v>37.072584999999997</v>
      </c>
      <c r="L125" s="25">
        <v>5.9988000000000001</v>
      </c>
      <c r="M125" s="25">
        <v>43.071385999999997</v>
      </c>
      <c r="N125" s="25">
        <v>74.148169999999993</v>
      </c>
      <c r="O125" s="25">
        <v>73</v>
      </c>
      <c r="P125" s="28">
        <v>73</v>
      </c>
    </row>
    <row r="126" spans="1:16" x14ac:dyDescent="0.2">
      <c r="A126" s="20" t="s">
        <v>369</v>
      </c>
      <c r="B126" s="21">
        <v>99</v>
      </c>
      <c r="C126" s="21">
        <v>60</v>
      </c>
      <c r="D126" s="21">
        <v>31</v>
      </c>
      <c r="E126" s="21">
        <v>5</v>
      </c>
      <c r="F126" s="21">
        <v>3</v>
      </c>
      <c r="G126" s="21">
        <v>0</v>
      </c>
      <c r="H126" s="21">
        <v>0</v>
      </c>
      <c r="I126" s="21">
        <v>0</v>
      </c>
      <c r="J126" s="21">
        <v>91</v>
      </c>
      <c r="K126" s="21">
        <v>8</v>
      </c>
      <c r="L126" s="21">
        <v>0</v>
      </c>
      <c r="M126" s="21">
        <v>8</v>
      </c>
      <c r="N126" s="21">
        <v>0</v>
      </c>
      <c r="O126" s="21">
        <v>0</v>
      </c>
      <c r="P126" s="21">
        <v>0</v>
      </c>
    </row>
    <row r="127" spans="1:16" x14ac:dyDescent="0.2">
      <c r="A127" s="24" t="s">
        <v>3</v>
      </c>
      <c r="B127" s="25">
        <v>100</v>
      </c>
      <c r="C127" s="25">
        <v>60.606060999999997</v>
      </c>
      <c r="D127" s="25">
        <v>31.313130999999998</v>
      </c>
      <c r="E127" s="25">
        <v>5.0505050000000002</v>
      </c>
      <c r="F127" s="25">
        <v>3.030303</v>
      </c>
      <c r="G127" s="25">
        <v>0</v>
      </c>
      <c r="H127" s="25">
        <v>0</v>
      </c>
      <c r="I127" s="25">
        <v>0</v>
      </c>
      <c r="J127" s="25">
        <v>91.919191999999995</v>
      </c>
      <c r="K127" s="25">
        <v>8.0808079999999993</v>
      </c>
      <c r="L127" s="25">
        <v>0</v>
      </c>
      <c r="M127" s="25">
        <v>8.0808079999999993</v>
      </c>
      <c r="N127" s="25">
        <v>69.313130999999998</v>
      </c>
      <c r="O127" s="25">
        <v>69</v>
      </c>
      <c r="P127" s="28">
        <v>65</v>
      </c>
    </row>
    <row r="128" spans="1:16" x14ac:dyDescent="0.2">
      <c r="A128" s="20" t="s">
        <v>370</v>
      </c>
      <c r="B128" s="21">
        <v>819</v>
      </c>
      <c r="C128" s="21">
        <v>197</v>
      </c>
      <c r="D128" s="21">
        <v>217</v>
      </c>
      <c r="E128" s="21">
        <v>169</v>
      </c>
      <c r="F128" s="21">
        <v>121</v>
      </c>
      <c r="G128" s="21">
        <v>88</v>
      </c>
      <c r="H128" s="21">
        <v>19</v>
      </c>
      <c r="I128" s="21">
        <v>8</v>
      </c>
      <c r="J128" s="21">
        <v>414</v>
      </c>
      <c r="K128" s="21">
        <v>290</v>
      </c>
      <c r="L128" s="21">
        <v>115</v>
      </c>
      <c r="M128" s="21">
        <v>405</v>
      </c>
      <c r="N128" s="21">
        <v>0</v>
      </c>
      <c r="O128" s="21">
        <v>0</v>
      </c>
      <c r="P128" s="21">
        <v>0</v>
      </c>
    </row>
    <row r="129" spans="1:16" x14ac:dyDescent="0.2">
      <c r="A129" s="24" t="s">
        <v>3</v>
      </c>
      <c r="B129" s="25">
        <v>100</v>
      </c>
      <c r="C129" s="25">
        <v>24.053723999999999</v>
      </c>
      <c r="D129" s="25">
        <v>26.495726000000001</v>
      </c>
      <c r="E129" s="25">
        <v>20.634920999999999</v>
      </c>
      <c r="F129" s="25">
        <v>14.774115</v>
      </c>
      <c r="G129" s="25">
        <v>10.744811</v>
      </c>
      <c r="H129" s="25">
        <v>2.3199019999999999</v>
      </c>
      <c r="I129" s="25">
        <v>0.97680100000000003</v>
      </c>
      <c r="J129" s="25">
        <v>50.549450999999998</v>
      </c>
      <c r="K129" s="25">
        <v>35.409035000000003</v>
      </c>
      <c r="L129" s="25">
        <v>14.041513999999999</v>
      </c>
      <c r="M129" s="25">
        <v>49.450549000000002</v>
      </c>
      <c r="N129" s="25">
        <v>75.499388999999994</v>
      </c>
      <c r="O129" s="25">
        <v>74</v>
      </c>
      <c r="P129" s="28">
        <v>75</v>
      </c>
    </row>
    <row r="130" spans="1:16" x14ac:dyDescent="0.2">
      <c r="A130" s="20" t="s">
        <v>371</v>
      </c>
      <c r="B130" s="21">
        <v>87</v>
      </c>
      <c r="C130" s="21">
        <v>26</v>
      </c>
      <c r="D130" s="21">
        <v>22</v>
      </c>
      <c r="E130" s="21">
        <v>18</v>
      </c>
      <c r="F130" s="21">
        <v>11</v>
      </c>
      <c r="G130" s="21">
        <v>7</v>
      </c>
      <c r="H130" s="21">
        <v>2</v>
      </c>
      <c r="I130" s="21">
        <v>1</v>
      </c>
      <c r="J130" s="21">
        <v>48</v>
      </c>
      <c r="K130" s="21">
        <v>29</v>
      </c>
      <c r="L130" s="21">
        <v>10</v>
      </c>
      <c r="M130" s="21">
        <v>39</v>
      </c>
      <c r="N130" s="21">
        <v>0</v>
      </c>
      <c r="O130" s="21">
        <v>0</v>
      </c>
      <c r="P130" s="21">
        <v>0</v>
      </c>
    </row>
    <row r="131" spans="1:16" x14ac:dyDescent="0.2">
      <c r="A131" s="24" t="s">
        <v>3</v>
      </c>
      <c r="B131" s="25">
        <v>100</v>
      </c>
      <c r="C131" s="25">
        <v>29.885057</v>
      </c>
      <c r="D131" s="25">
        <v>25.287355999999999</v>
      </c>
      <c r="E131" s="25">
        <v>20.689654999999998</v>
      </c>
      <c r="F131" s="25">
        <v>12.643678</v>
      </c>
      <c r="G131" s="25">
        <v>8.0459770000000006</v>
      </c>
      <c r="H131" s="25">
        <v>2.298851</v>
      </c>
      <c r="I131" s="25">
        <v>1.1494249999999999</v>
      </c>
      <c r="J131" s="25">
        <v>55.172414000000003</v>
      </c>
      <c r="K131" s="25">
        <v>33.333333000000003</v>
      </c>
      <c r="L131" s="25">
        <v>11.494253</v>
      </c>
      <c r="M131" s="25">
        <v>44.827585999999997</v>
      </c>
      <c r="N131" s="25">
        <v>74.597701000000001</v>
      </c>
      <c r="O131" s="25">
        <v>74</v>
      </c>
      <c r="P131" s="28" t="s">
        <v>863</v>
      </c>
    </row>
    <row r="132" spans="1:16" x14ac:dyDescent="0.2">
      <c r="A132" s="20" t="s">
        <v>366</v>
      </c>
      <c r="B132" s="21">
        <v>55</v>
      </c>
      <c r="C132" s="21">
        <v>9</v>
      </c>
      <c r="D132" s="21">
        <v>12</v>
      </c>
      <c r="E132" s="21">
        <v>15</v>
      </c>
      <c r="F132" s="21">
        <v>11</v>
      </c>
      <c r="G132" s="21">
        <v>6</v>
      </c>
      <c r="H132" s="21">
        <v>1</v>
      </c>
      <c r="I132" s="21">
        <v>1</v>
      </c>
      <c r="J132" s="21">
        <v>21</v>
      </c>
      <c r="K132" s="21">
        <v>26</v>
      </c>
      <c r="L132" s="21">
        <v>8</v>
      </c>
      <c r="M132" s="21">
        <v>34</v>
      </c>
      <c r="N132" s="21">
        <v>0</v>
      </c>
      <c r="O132" s="21">
        <v>0</v>
      </c>
      <c r="P132" s="21">
        <v>0</v>
      </c>
    </row>
    <row r="133" spans="1:16" x14ac:dyDescent="0.2">
      <c r="A133" s="24" t="s">
        <v>3</v>
      </c>
      <c r="B133" s="25">
        <v>100</v>
      </c>
      <c r="C133" s="25">
        <v>16.363636</v>
      </c>
      <c r="D133" s="25">
        <v>21.818182</v>
      </c>
      <c r="E133" s="25">
        <v>27.272727</v>
      </c>
      <c r="F133" s="25">
        <v>20</v>
      </c>
      <c r="G133" s="25">
        <v>10.909091</v>
      </c>
      <c r="H133" s="25">
        <v>1.818182</v>
      </c>
      <c r="I133" s="25">
        <v>1.818182</v>
      </c>
      <c r="J133" s="25">
        <v>38.181818</v>
      </c>
      <c r="K133" s="25">
        <v>47.272727000000003</v>
      </c>
      <c r="L133" s="25">
        <v>14.545455</v>
      </c>
      <c r="M133" s="25">
        <v>61.818182</v>
      </c>
      <c r="N133" s="25">
        <v>76.763636000000005</v>
      </c>
      <c r="O133" s="25">
        <v>76</v>
      </c>
      <c r="P133" s="28" t="s">
        <v>864</v>
      </c>
    </row>
    <row r="134" spans="1:16" x14ac:dyDescent="0.2">
      <c r="A134" s="9" t="s">
        <v>372</v>
      </c>
      <c r="B134" s="9"/>
      <c r="C134" s="9"/>
      <c r="D134" s="9"/>
      <c r="E134" s="9"/>
      <c r="F134" s="9"/>
      <c r="G134" s="9"/>
      <c r="H134" s="9"/>
      <c r="I134" s="9"/>
      <c r="J134" s="9"/>
      <c r="K134" s="9"/>
      <c r="L134" s="9"/>
      <c r="M134" s="9"/>
      <c r="N134" s="9"/>
      <c r="O134" s="9"/>
      <c r="P134" s="41"/>
    </row>
    <row r="135" spans="1:16" x14ac:dyDescent="0.2">
      <c r="A135" s="20" t="s">
        <v>373</v>
      </c>
      <c r="B135" s="21">
        <v>537</v>
      </c>
      <c r="C135" s="21">
        <v>113</v>
      </c>
      <c r="D135" s="21">
        <v>120</v>
      </c>
      <c r="E135" s="21">
        <v>120</v>
      </c>
      <c r="F135" s="21">
        <v>103</v>
      </c>
      <c r="G135" s="21">
        <v>56</v>
      </c>
      <c r="H135" s="21">
        <v>22</v>
      </c>
      <c r="I135" s="21">
        <v>3</v>
      </c>
      <c r="J135" s="21">
        <v>233</v>
      </c>
      <c r="K135" s="21">
        <v>223</v>
      </c>
      <c r="L135" s="21">
        <v>81</v>
      </c>
      <c r="M135" s="21">
        <v>304</v>
      </c>
      <c r="N135" s="21">
        <v>0</v>
      </c>
      <c r="O135" s="21">
        <v>0</v>
      </c>
      <c r="P135" s="21">
        <v>0</v>
      </c>
    </row>
    <row r="136" spans="1:16" x14ac:dyDescent="0.2">
      <c r="A136" s="24" t="s">
        <v>3</v>
      </c>
      <c r="B136" s="25">
        <v>100</v>
      </c>
      <c r="C136" s="25">
        <v>21.042831</v>
      </c>
      <c r="D136" s="25">
        <v>22.346368999999999</v>
      </c>
      <c r="E136" s="25">
        <v>22.346368999999999</v>
      </c>
      <c r="F136" s="25">
        <v>19.180633</v>
      </c>
      <c r="G136" s="25">
        <v>10.428305</v>
      </c>
      <c r="H136" s="25">
        <v>4.0968340000000003</v>
      </c>
      <c r="I136" s="25">
        <v>0.55865900000000002</v>
      </c>
      <c r="J136" s="25">
        <v>43.389198999999998</v>
      </c>
      <c r="K136" s="25">
        <v>41.527002000000003</v>
      </c>
      <c r="L136" s="25">
        <v>15.083799000000001</v>
      </c>
      <c r="M136" s="25">
        <v>56.610801000000002</v>
      </c>
      <c r="N136" s="25">
        <v>76.331470999999993</v>
      </c>
      <c r="O136" s="25">
        <v>75</v>
      </c>
      <c r="P136" s="28">
        <v>75</v>
      </c>
    </row>
    <row r="137" spans="1:16" x14ac:dyDescent="0.2">
      <c r="A137" s="20" t="s">
        <v>374</v>
      </c>
      <c r="B137" s="21">
        <v>1329</v>
      </c>
      <c r="C137" s="21">
        <v>268</v>
      </c>
      <c r="D137" s="21">
        <v>402</v>
      </c>
      <c r="E137" s="21">
        <v>326</v>
      </c>
      <c r="F137" s="21">
        <v>218</v>
      </c>
      <c r="G137" s="21">
        <v>94</v>
      </c>
      <c r="H137" s="21">
        <v>20</v>
      </c>
      <c r="I137" s="21">
        <v>1</v>
      </c>
      <c r="J137" s="21">
        <v>670</v>
      </c>
      <c r="K137" s="21">
        <v>544</v>
      </c>
      <c r="L137" s="21">
        <v>115</v>
      </c>
      <c r="M137" s="21">
        <v>659</v>
      </c>
      <c r="N137" s="21">
        <v>0</v>
      </c>
      <c r="O137" s="21">
        <v>0</v>
      </c>
      <c r="P137" s="21">
        <v>0</v>
      </c>
    </row>
    <row r="138" spans="1:16" x14ac:dyDescent="0.2">
      <c r="A138" s="24" t="s">
        <v>3</v>
      </c>
      <c r="B138" s="25">
        <v>100</v>
      </c>
      <c r="C138" s="25">
        <v>20.165538000000002</v>
      </c>
      <c r="D138" s="25">
        <v>30.248307</v>
      </c>
      <c r="E138" s="25">
        <v>24.529722</v>
      </c>
      <c r="F138" s="25">
        <v>16.403310999999999</v>
      </c>
      <c r="G138" s="25">
        <v>7.0729870000000004</v>
      </c>
      <c r="H138" s="25">
        <v>1.504891</v>
      </c>
      <c r="I138" s="25">
        <v>7.5245000000000006E-2</v>
      </c>
      <c r="J138" s="25">
        <v>50.413845000000002</v>
      </c>
      <c r="K138" s="25">
        <v>40.933031999999997</v>
      </c>
      <c r="L138" s="25">
        <v>8.6531230000000008</v>
      </c>
      <c r="M138" s="25">
        <v>49.586154999999998</v>
      </c>
      <c r="N138" s="25">
        <v>75.145222000000004</v>
      </c>
      <c r="O138" s="25">
        <v>74</v>
      </c>
      <c r="P138" s="28" t="s">
        <v>865</v>
      </c>
    </row>
    <row r="139" spans="1:16" x14ac:dyDescent="0.2">
      <c r="A139" s="20" t="s">
        <v>375</v>
      </c>
      <c r="B139" s="21">
        <v>406</v>
      </c>
      <c r="C139" s="21">
        <v>125</v>
      </c>
      <c r="D139" s="21">
        <v>127</v>
      </c>
      <c r="E139" s="21">
        <v>70</v>
      </c>
      <c r="F139" s="21">
        <v>47</v>
      </c>
      <c r="G139" s="21">
        <v>26</v>
      </c>
      <c r="H139" s="21">
        <v>5</v>
      </c>
      <c r="I139" s="21">
        <v>6</v>
      </c>
      <c r="J139" s="21">
        <v>252</v>
      </c>
      <c r="K139" s="21">
        <v>117</v>
      </c>
      <c r="L139" s="21">
        <v>37</v>
      </c>
      <c r="M139" s="21">
        <v>154</v>
      </c>
      <c r="N139" s="21">
        <v>0</v>
      </c>
      <c r="O139" s="21">
        <v>0</v>
      </c>
      <c r="P139" s="21">
        <v>0</v>
      </c>
    </row>
    <row r="140" spans="1:16" x14ac:dyDescent="0.2">
      <c r="A140" s="24" t="s">
        <v>3</v>
      </c>
      <c r="B140" s="25">
        <v>100</v>
      </c>
      <c r="C140" s="25">
        <v>30.788177000000001</v>
      </c>
      <c r="D140" s="25">
        <v>31.280788000000001</v>
      </c>
      <c r="E140" s="25">
        <v>17.241378999999998</v>
      </c>
      <c r="F140" s="25">
        <v>11.576355</v>
      </c>
      <c r="G140" s="25">
        <v>6.4039409999999997</v>
      </c>
      <c r="H140" s="25">
        <v>1.231527</v>
      </c>
      <c r="I140" s="25">
        <v>1.477833</v>
      </c>
      <c r="J140" s="25">
        <v>62.068966000000003</v>
      </c>
      <c r="K140" s="25">
        <v>28.817734000000002</v>
      </c>
      <c r="L140" s="25">
        <v>9.1133000000000006</v>
      </c>
      <c r="M140" s="25">
        <v>37.931033999999997</v>
      </c>
      <c r="N140" s="25">
        <v>74.034482999999994</v>
      </c>
      <c r="O140" s="25">
        <v>73</v>
      </c>
      <c r="P140" s="28">
        <v>74</v>
      </c>
    </row>
    <row r="141" spans="1:16" x14ac:dyDescent="0.2">
      <c r="A141" s="20" t="s">
        <v>376</v>
      </c>
      <c r="B141" s="21">
        <v>152</v>
      </c>
      <c r="C141" s="21">
        <v>41</v>
      </c>
      <c r="D141" s="21">
        <v>37</v>
      </c>
      <c r="E141" s="21">
        <v>30</v>
      </c>
      <c r="F141" s="21">
        <v>20</v>
      </c>
      <c r="G141" s="21">
        <v>18</v>
      </c>
      <c r="H141" s="21">
        <v>5</v>
      </c>
      <c r="I141" s="21">
        <v>1</v>
      </c>
      <c r="J141" s="21">
        <v>78</v>
      </c>
      <c r="K141" s="21">
        <v>50</v>
      </c>
      <c r="L141" s="21">
        <v>24</v>
      </c>
      <c r="M141" s="21">
        <v>74</v>
      </c>
      <c r="N141" s="21">
        <v>0</v>
      </c>
      <c r="O141" s="21">
        <v>0</v>
      </c>
      <c r="P141" s="21">
        <v>0</v>
      </c>
    </row>
    <row r="142" spans="1:16" x14ac:dyDescent="0.2">
      <c r="A142" s="24" t="s">
        <v>3</v>
      </c>
      <c r="B142" s="25">
        <v>100</v>
      </c>
      <c r="C142" s="25">
        <v>26.973683999999999</v>
      </c>
      <c r="D142" s="25">
        <v>24.342105</v>
      </c>
      <c r="E142" s="25">
        <v>19.736841999999999</v>
      </c>
      <c r="F142" s="25">
        <v>13.157895</v>
      </c>
      <c r="G142" s="25">
        <v>11.842105</v>
      </c>
      <c r="H142" s="25">
        <v>3.2894739999999998</v>
      </c>
      <c r="I142" s="25">
        <v>0.65789500000000001</v>
      </c>
      <c r="J142" s="25">
        <v>51.315789000000002</v>
      </c>
      <c r="K142" s="25">
        <v>32.894736999999999</v>
      </c>
      <c r="L142" s="25">
        <v>15.789474</v>
      </c>
      <c r="M142" s="25">
        <v>48.684210999999998</v>
      </c>
      <c r="N142" s="25">
        <v>75.243420999999998</v>
      </c>
      <c r="O142" s="25">
        <v>74</v>
      </c>
      <c r="P142" s="28" t="s">
        <v>866</v>
      </c>
    </row>
    <row r="143" spans="1:16" x14ac:dyDescent="0.2">
      <c r="A143" s="20" t="s">
        <v>377</v>
      </c>
      <c r="B143" s="21">
        <v>88</v>
      </c>
      <c r="C143" s="21">
        <v>22</v>
      </c>
      <c r="D143" s="21">
        <v>33</v>
      </c>
      <c r="E143" s="21">
        <v>14</v>
      </c>
      <c r="F143" s="21">
        <v>7</v>
      </c>
      <c r="G143" s="21">
        <v>11</v>
      </c>
      <c r="H143" s="21">
        <v>1</v>
      </c>
      <c r="I143" s="21">
        <v>0</v>
      </c>
      <c r="J143" s="21">
        <v>55</v>
      </c>
      <c r="K143" s="21">
        <v>21</v>
      </c>
      <c r="L143" s="21">
        <v>12</v>
      </c>
      <c r="M143" s="21">
        <v>33</v>
      </c>
      <c r="N143" s="21">
        <v>0</v>
      </c>
      <c r="O143" s="21">
        <v>0</v>
      </c>
      <c r="P143" s="21">
        <v>0</v>
      </c>
    </row>
    <row r="144" spans="1:16" x14ac:dyDescent="0.2">
      <c r="A144" s="24" t="s">
        <v>3</v>
      </c>
      <c r="B144" s="25">
        <v>100</v>
      </c>
      <c r="C144" s="25">
        <v>25</v>
      </c>
      <c r="D144" s="25">
        <v>37.5</v>
      </c>
      <c r="E144" s="25">
        <v>15.909091</v>
      </c>
      <c r="F144" s="25">
        <v>7.9545450000000004</v>
      </c>
      <c r="G144" s="25">
        <v>12.5</v>
      </c>
      <c r="H144" s="25">
        <v>1.1363639999999999</v>
      </c>
      <c r="I144" s="25">
        <v>0</v>
      </c>
      <c r="J144" s="25">
        <v>62.5</v>
      </c>
      <c r="K144" s="25">
        <v>23.863636</v>
      </c>
      <c r="L144" s="25">
        <v>13.636364</v>
      </c>
      <c r="M144" s="25">
        <v>37.5</v>
      </c>
      <c r="N144" s="25">
        <v>74.352272999999997</v>
      </c>
      <c r="O144" s="25">
        <v>73</v>
      </c>
      <c r="P144" s="28" t="s">
        <v>867</v>
      </c>
    </row>
    <row r="145" spans="1:16" x14ac:dyDescent="0.2">
      <c r="A145" s="20" t="s">
        <v>378</v>
      </c>
      <c r="B145" s="21">
        <v>84</v>
      </c>
      <c r="C145" s="21">
        <v>31</v>
      </c>
      <c r="D145" s="21">
        <v>18</v>
      </c>
      <c r="E145" s="21">
        <v>19</v>
      </c>
      <c r="F145" s="21">
        <v>11</v>
      </c>
      <c r="G145" s="21">
        <v>3</v>
      </c>
      <c r="H145" s="21">
        <v>2</v>
      </c>
      <c r="I145" s="21">
        <v>0</v>
      </c>
      <c r="J145" s="21">
        <v>49</v>
      </c>
      <c r="K145" s="21">
        <v>30</v>
      </c>
      <c r="L145" s="21">
        <v>5</v>
      </c>
      <c r="M145" s="21">
        <v>35</v>
      </c>
      <c r="N145" s="21">
        <v>0</v>
      </c>
      <c r="O145" s="21">
        <v>0</v>
      </c>
      <c r="P145" s="21">
        <v>0</v>
      </c>
    </row>
    <row r="146" spans="1:16" x14ac:dyDescent="0.2">
      <c r="A146" s="24" t="s">
        <v>3</v>
      </c>
      <c r="B146" s="25">
        <v>100</v>
      </c>
      <c r="C146" s="25">
        <v>36.904761999999998</v>
      </c>
      <c r="D146" s="25">
        <v>21.428571000000002</v>
      </c>
      <c r="E146" s="25">
        <v>22.619047999999999</v>
      </c>
      <c r="F146" s="25">
        <v>13.095238</v>
      </c>
      <c r="G146" s="25">
        <v>3.5714290000000002</v>
      </c>
      <c r="H146" s="25">
        <v>2.3809520000000002</v>
      </c>
      <c r="I146" s="25">
        <v>0</v>
      </c>
      <c r="J146" s="25">
        <v>58.333333000000003</v>
      </c>
      <c r="K146" s="25">
        <v>35.714286000000001</v>
      </c>
      <c r="L146" s="25">
        <v>5.9523809999999999</v>
      </c>
      <c r="M146" s="25">
        <v>41.666666999999997</v>
      </c>
      <c r="N146" s="25">
        <v>73.428571000000005</v>
      </c>
      <c r="O146" s="25">
        <v>72</v>
      </c>
      <c r="P146" s="28">
        <v>68</v>
      </c>
    </row>
    <row r="147" spans="1:16" x14ac:dyDescent="0.2">
      <c r="A147" s="20" t="s">
        <v>366</v>
      </c>
      <c r="B147" s="21">
        <v>81</v>
      </c>
      <c r="C147" s="21">
        <v>10</v>
      </c>
      <c r="D147" s="21">
        <v>18</v>
      </c>
      <c r="E147" s="21">
        <v>22</v>
      </c>
      <c r="F147" s="21">
        <v>19</v>
      </c>
      <c r="G147" s="21">
        <v>9</v>
      </c>
      <c r="H147" s="21">
        <v>1</v>
      </c>
      <c r="I147" s="21">
        <v>2</v>
      </c>
      <c r="J147" s="21">
        <v>28</v>
      </c>
      <c r="K147" s="21">
        <v>41</v>
      </c>
      <c r="L147" s="21">
        <v>12</v>
      </c>
      <c r="M147" s="21">
        <v>53</v>
      </c>
      <c r="N147" s="21">
        <v>0</v>
      </c>
      <c r="O147" s="21">
        <v>0</v>
      </c>
      <c r="P147" s="21">
        <v>0</v>
      </c>
    </row>
    <row r="148" spans="1:16" x14ac:dyDescent="0.2">
      <c r="A148" s="24" t="s">
        <v>3</v>
      </c>
      <c r="B148" s="25">
        <v>100</v>
      </c>
      <c r="C148" s="25">
        <v>12.345679000000001</v>
      </c>
      <c r="D148" s="25">
        <v>22.222221999999999</v>
      </c>
      <c r="E148" s="25">
        <v>27.160494</v>
      </c>
      <c r="F148" s="25">
        <v>23.456790000000002</v>
      </c>
      <c r="G148" s="25">
        <v>11.111110999999999</v>
      </c>
      <c r="H148" s="25">
        <v>1.2345680000000001</v>
      </c>
      <c r="I148" s="25">
        <v>2.4691360000000002</v>
      </c>
      <c r="J148" s="25">
        <v>34.567900999999999</v>
      </c>
      <c r="K148" s="25">
        <v>50.617283999999998</v>
      </c>
      <c r="L148" s="25">
        <v>14.814814999999999</v>
      </c>
      <c r="M148" s="25">
        <v>65.432098999999994</v>
      </c>
      <c r="N148" s="25">
        <v>77.358024999999998</v>
      </c>
      <c r="O148" s="25">
        <v>77</v>
      </c>
      <c r="P148" s="28" t="s">
        <v>868</v>
      </c>
    </row>
    <row r="149" spans="1:16" x14ac:dyDescent="0.2">
      <c r="A149" s="9" t="s">
        <v>379</v>
      </c>
      <c r="B149" s="9"/>
      <c r="C149" s="9"/>
      <c r="D149" s="9"/>
      <c r="E149" s="9"/>
      <c r="F149" s="9"/>
      <c r="G149" s="9"/>
      <c r="H149" s="9"/>
      <c r="I149" s="9"/>
      <c r="J149" s="9"/>
      <c r="K149" s="9"/>
      <c r="L149" s="9"/>
      <c r="M149" s="9"/>
      <c r="N149" s="9"/>
      <c r="O149" s="9"/>
      <c r="P149" s="41"/>
    </row>
    <row r="150" spans="1:16" x14ac:dyDescent="0.2">
      <c r="A150" s="20" t="s">
        <v>380</v>
      </c>
      <c r="B150" s="21">
        <v>788</v>
      </c>
      <c r="C150" s="21">
        <v>328</v>
      </c>
      <c r="D150" s="21">
        <v>270</v>
      </c>
      <c r="E150" s="21">
        <v>130</v>
      </c>
      <c r="F150" s="21">
        <v>49</v>
      </c>
      <c r="G150" s="21">
        <v>10</v>
      </c>
      <c r="H150" s="21">
        <v>1</v>
      </c>
      <c r="I150" s="21">
        <v>0</v>
      </c>
      <c r="J150" s="21">
        <v>598</v>
      </c>
      <c r="K150" s="21">
        <v>179</v>
      </c>
      <c r="L150" s="21">
        <v>11</v>
      </c>
      <c r="M150" s="21">
        <v>190</v>
      </c>
      <c r="N150" s="21">
        <v>0</v>
      </c>
      <c r="O150" s="21">
        <v>0</v>
      </c>
      <c r="P150" s="21">
        <v>0</v>
      </c>
    </row>
    <row r="151" spans="1:16" x14ac:dyDescent="0.2">
      <c r="A151" s="24" t="s">
        <v>3</v>
      </c>
      <c r="B151" s="25">
        <v>100</v>
      </c>
      <c r="C151" s="25">
        <v>41.624364999999997</v>
      </c>
      <c r="D151" s="25">
        <v>34.263959</v>
      </c>
      <c r="E151" s="25">
        <v>16.497461999999999</v>
      </c>
      <c r="F151" s="25">
        <v>6.2182740000000001</v>
      </c>
      <c r="G151" s="25">
        <v>1.2690360000000001</v>
      </c>
      <c r="H151" s="25">
        <v>0.12690399999999999</v>
      </c>
      <c r="I151" s="25">
        <v>0</v>
      </c>
      <c r="J151" s="25">
        <v>75.888324999999995</v>
      </c>
      <c r="K151" s="25">
        <v>22.715736</v>
      </c>
      <c r="L151" s="25">
        <v>1.395939</v>
      </c>
      <c r="M151" s="25">
        <v>24.111675000000002</v>
      </c>
      <c r="N151" s="25">
        <v>71.453046000000001</v>
      </c>
      <c r="O151" s="25">
        <v>70.5</v>
      </c>
      <c r="P151" s="28" t="s">
        <v>869</v>
      </c>
    </row>
    <row r="152" spans="1:16" x14ac:dyDescent="0.2">
      <c r="A152" s="20" t="s">
        <v>381</v>
      </c>
      <c r="B152" s="21">
        <v>1824</v>
      </c>
      <c r="C152" s="21">
        <v>272</v>
      </c>
      <c r="D152" s="21">
        <v>468</v>
      </c>
      <c r="E152" s="21">
        <v>455</v>
      </c>
      <c r="F152" s="21">
        <v>364</v>
      </c>
      <c r="G152" s="21">
        <v>200</v>
      </c>
      <c r="H152" s="21">
        <v>53</v>
      </c>
      <c r="I152" s="21">
        <v>12</v>
      </c>
      <c r="J152" s="21">
        <v>740</v>
      </c>
      <c r="K152" s="21">
        <v>819</v>
      </c>
      <c r="L152" s="21">
        <v>265</v>
      </c>
      <c r="M152" s="21">
        <v>1084</v>
      </c>
      <c r="N152" s="21">
        <v>0</v>
      </c>
      <c r="O152" s="21">
        <v>0</v>
      </c>
      <c r="P152" s="21">
        <v>0</v>
      </c>
    </row>
    <row r="153" spans="1:16" x14ac:dyDescent="0.2">
      <c r="A153" s="24" t="s">
        <v>3</v>
      </c>
      <c r="B153" s="25">
        <v>100</v>
      </c>
      <c r="C153" s="25">
        <v>14.912281</v>
      </c>
      <c r="D153" s="25">
        <v>25.657895</v>
      </c>
      <c r="E153" s="25">
        <v>24.945174999999999</v>
      </c>
      <c r="F153" s="25">
        <v>19.956140000000001</v>
      </c>
      <c r="G153" s="25">
        <v>10.964912</v>
      </c>
      <c r="H153" s="25">
        <v>2.9057019999999998</v>
      </c>
      <c r="I153" s="25">
        <v>0.65789500000000001</v>
      </c>
      <c r="J153" s="25">
        <v>40.570174999999999</v>
      </c>
      <c r="K153" s="25">
        <v>44.901316000000001</v>
      </c>
      <c r="L153" s="25">
        <v>14.528509</v>
      </c>
      <c r="M153" s="25">
        <v>59.429825000000001</v>
      </c>
      <c r="N153" s="25">
        <v>76.776864000000003</v>
      </c>
      <c r="O153" s="25">
        <v>76</v>
      </c>
      <c r="P153" s="28">
        <v>75</v>
      </c>
    </row>
    <row r="154" spans="1:16" x14ac:dyDescent="0.2">
      <c r="A154" s="20" t="s">
        <v>366</v>
      </c>
      <c r="B154" s="21">
        <v>65</v>
      </c>
      <c r="C154" s="21">
        <v>10</v>
      </c>
      <c r="D154" s="21">
        <v>17</v>
      </c>
      <c r="E154" s="21">
        <v>16</v>
      </c>
      <c r="F154" s="21">
        <v>12</v>
      </c>
      <c r="G154" s="21">
        <v>7</v>
      </c>
      <c r="H154" s="21">
        <v>2</v>
      </c>
      <c r="I154" s="21">
        <v>1</v>
      </c>
      <c r="J154" s="21">
        <v>27</v>
      </c>
      <c r="K154" s="21">
        <v>28</v>
      </c>
      <c r="L154" s="21">
        <v>10</v>
      </c>
      <c r="M154" s="21">
        <v>38</v>
      </c>
      <c r="N154" s="21">
        <v>0</v>
      </c>
      <c r="O154" s="21">
        <v>0</v>
      </c>
      <c r="P154" s="21">
        <v>0</v>
      </c>
    </row>
    <row r="155" spans="1:16" x14ac:dyDescent="0.2">
      <c r="A155" s="24" t="s">
        <v>3</v>
      </c>
      <c r="B155" s="25">
        <v>100</v>
      </c>
      <c r="C155" s="25">
        <v>15.384615</v>
      </c>
      <c r="D155" s="25">
        <v>26.153846000000001</v>
      </c>
      <c r="E155" s="25">
        <v>24.615385</v>
      </c>
      <c r="F155" s="25">
        <v>18.461538000000001</v>
      </c>
      <c r="G155" s="25">
        <v>10.769231</v>
      </c>
      <c r="H155" s="25">
        <v>3.0769229999999999</v>
      </c>
      <c r="I155" s="25">
        <v>1.538462</v>
      </c>
      <c r="J155" s="25">
        <v>41.538462000000003</v>
      </c>
      <c r="K155" s="25">
        <v>43.076923000000001</v>
      </c>
      <c r="L155" s="25">
        <v>15.384615</v>
      </c>
      <c r="M155" s="25">
        <v>58.461537999999997</v>
      </c>
      <c r="N155" s="25">
        <v>76.676923000000002</v>
      </c>
      <c r="O155" s="25">
        <v>76</v>
      </c>
      <c r="P155" s="28">
        <v>65</v>
      </c>
    </row>
    <row r="156" spans="1:16" x14ac:dyDescent="0.2">
      <c r="A156" s="9" t="s">
        <v>382</v>
      </c>
      <c r="B156" s="9"/>
      <c r="C156" s="9"/>
      <c r="D156" s="9"/>
      <c r="E156" s="9"/>
      <c r="F156" s="9"/>
      <c r="G156" s="9"/>
      <c r="H156" s="9"/>
      <c r="I156" s="9"/>
      <c r="J156" s="9"/>
      <c r="K156" s="9"/>
      <c r="L156" s="9"/>
      <c r="M156" s="9"/>
      <c r="N156" s="9"/>
      <c r="O156" s="9"/>
      <c r="P156" s="41"/>
    </row>
    <row r="157" spans="1:16" x14ac:dyDescent="0.2">
      <c r="A157" s="20" t="s">
        <v>383</v>
      </c>
      <c r="B157" s="21">
        <v>393</v>
      </c>
      <c r="C157" s="21">
        <v>185</v>
      </c>
      <c r="D157" s="21">
        <v>135</v>
      </c>
      <c r="E157" s="21">
        <v>58</v>
      </c>
      <c r="F157" s="21">
        <v>12</v>
      </c>
      <c r="G157" s="21">
        <v>2</v>
      </c>
      <c r="H157" s="21">
        <v>1</v>
      </c>
      <c r="I157" s="21">
        <v>0</v>
      </c>
      <c r="J157" s="21">
        <v>320</v>
      </c>
      <c r="K157" s="21">
        <v>70</v>
      </c>
      <c r="L157" s="21">
        <v>3</v>
      </c>
      <c r="M157" s="21">
        <v>73</v>
      </c>
      <c r="N157" s="21">
        <v>0</v>
      </c>
      <c r="O157" s="21">
        <v>0</v>
      </c>
      <c r="P157" s="21">
        <v>0</v>
      </c>
    </row>
    <row r="158" spans="1:16" x14ac:dyDescent="0.2">
      <c r="A158" s="24" t="s">
        <v>3</v>
      </c>
      <c r="B158" s="25">
        <v>100</v>
      </c>
      <c r="C158" s="25">
        <v>47.073791</v>
      </c>
      <c r="D158" s="25">
        <v>34.351145000000002</v>
      </c>
      <c r="E158" s="25">
        <v>14.75827</v>
      </c>
      <c r="F158" s="25">
        <v>3.0534349999999999</v>
      </c>
      <c r="G158" s="25">
        <v>0.50890599999999997</v>
      </c>
      <c r="H158" s="25">
        <v>0.25445299999999998</v>
      </c>
      <c r="I158" s="25">
        <v>0</v>
      </c>
      <c r="J158" s="25">
        <v>81.424936000000002</v>
      </c>
      <c r="K158" s="25">
        <v>17.811705</v>
      </c>
      <c r="L158" s="25">
        <v>0.76335900000000001</v>
      </c>
      <c r="M158" s="25">
        <v>18.575064000000001</v>
      </c>
      <c r="N158" s="25">
        <v>70.608142000000001</v>
      </c>
      <c r="O158" s="25">
        <v>70</v>
      </c>
      <c r="P158" s="28">
        <v>66</v>
      </c>
    </row>
    <row r="159" spans="1:16" x14ac:dyDescent="0.2">
      <c r="A159" s="20" t="s">
        <v>181</v>
      </c>
      <c r="B159" s="21">
        <v>1944</v>
      </c>
      <c r="C159" s="21">
        <v>359</v>
      </c>
      <c r="D159" s="21">
        <v>536</v>
      </c>
      <c r="E159" s="21">
        <v>464</v>
      </c>
      <c r="F159" s="21">
        <v>348</v>
      </c>
      <c r="G159" s="21">
        <v>178</v>
      </c>
      <c r="H159" s="21">
        <v>49</v>
      </c>
      <c r="I159" s="21">
        <v>10</v>
      </c>
      <c r="J159" s="21">
        <v>895</v>
      </c>
      <c r="K159" s="21">
        <v>812</v>
      </c>
      <c r="L159" s="21">
        <v>237</v>
      </c>
      <c r="M159" s="21">
        <v>1049</v>
      </c>
      <c r="N159" s="21">
        <v>0</v>
      </c>
      <c r="O159" s="21">
        <v>0</v>
      </c>
      <c r="P159" s="21">
        <v>0</v>
      </c>
    </row>
    <row r="160" spans="1:16" x14ac:dyDescent="0.2">
      <c r="A160" s="24" t="s">
        <v>3</v>
      </c>
      <c r="B160" s="25">
        <v>100</v>
      </c>
      <c r="C160" s="25">
        <v>18.467078000000001</v>
      </c>
      <c r="D160" s="25">
        <v>27.572016000000001</v>
      </c>
      <c r="E160" s="25">
        <v>23.868313000000001</v>
      </c>
      <c r="F160" s="25">
        <v>17.901235</v>
      </c>
      <c r="G160" s="25">
        <v>9.1563789999999994</v>
      </c>
      <c r="H160" s="25">
        <v>2.5205760000000001</v>
      </c>
      <c r="I160" s="25">
        <v>0.51440300000000005</v>
      </c>
      <c r="J160" s="25">
        <v>46.039095000000003</v>
      </c>
      <c r="K160" s="25">
        <v>41.769547000000003</v>
      </c>
      <c r="L160" s="25">
        <v>12.191357999999999</v>
      </c>
      <c r="M160" s="25">
        <v>53.960904999999997</v>
      </c>
      <c r="N160" s="25">
        <v>75.982510000000005</v>
      </c>
      <c r="O160" s="25">
        <v>75</v>
      </c>
      <c r="P160" s="28">
        <v>75</v>
      </c>
    </row>
    <row r="161" spans="1:16" x14ac:dyDescent="0.2">
      <c r="A161" s="20" t="s">
        <v>182</v>
      </c>
      <c r="B161" s="21">
        <v>38</v>
      </c>
      <c r="C161" s="21">
        <v>13</v>
      </c>
      <c r="D161" s="21">
        <v>8</v>
      </c>
      <c r="E161" s="21">
        <v>7</v>
      </c>
      <c r="F161" s="21">
        <v>8</v>
      </c>
      <c r="G161" s="21">
        <v>2</v>
      </c>
      <c r="H161" s="21">
        <v>0</v>
      </c>
      <c r="I161" s="21">
        <v>0</v>
      </c>
      <c r="J161" s="21">
        <v>21</v>
      </c>
      <c r="K161" s="21">
        <v>15</v>
      </c>
      <c r="L161" s="21">
        <v>2</v>
      </c>
      <c r="M161" s="21">
        <v>17</v>
      </c>
      <c r="N161" s="21">
        <v>0</v>
      </c>
      <c r="O161" s="21">
        <v>0</v>
      </c>
      <c r="P161" s="21">
        <v>0</v>
      </c>
    </row>
    <row r="162" spans="1:16" x14ac:dyDescent="0.2">
      <c r="A162" s="24" t="s">
        <v>3</v>
      </c>
      <c r="B162" s="25">
        <v>100</v>
      </c>
      <c r="C162" s="25">
        <v>34.210526000000002</v>
      </c>
      <c r="D162" s="25">
        <v>21.052631999999999</v>
      </c>
      <c r="E162" s="25">
        <v>18.421053000000001</v>
      </c>
      <c r="F162" s="25">
        <v>21.052631999999999</v>
      </c>
      <c r="G162" s="25">
        <v>5.2631579999999998</v>
      </c>
      <c r="H162" s="25">
        <v>0</v>
      </c>
      <c r="I162" s="25">
        <v>0</v>
      </c>
      <c r="J162" s="25">
        <v>55.263157999999997</v>
      </c>
      <c r="K162" s="25">
        <v>39.473683999999999</v>
      </c>
      <c r="L162" s="25">
        <v>5.2631579999999998</v>
      </c>
      <c r="M162" s="25">
        <v>44.736842000000003</v>
      </c>
      <c r="N162" s="25">
        <v>73.789473999999998</v>
      </c>
      <c r="O162" s="25">
        <v>73.5</v>
      </c>
      <c r="P162" s="28">
        <v>69</v>
      </c>
    </row>
    <row r="163" spans="1:16" x14ac:dyDescent="0.2">
      <c r="A163" s="20" t="s">
        <v>384</v>
      </c>
      <c r="B163" s="21">
        <v>36</v>
      </c>
      <c r="C163" s="21">
        <v>4</v>
      </c>
      <c r="D163" s="21">
        <v>10</v>
      </c>
      <c r="E163" s="21">
        <v>9</v>
      </c>
      <c r="F163" s="21">
        <v>4</v>
      </c>
      <c r="G163" s="21">
        <v>8</v>
      </c>
      <c r="H163" s="21">
        <v>0</v>
      </c>
      <c r="I163" s="21">
        <v>1</v>
      </c>
      <c r="J163" s="21">
        <v>14</v>
      </c>
      <c r="K163" s="21">
        <v>13</v>
      </c>
      <c r="L163" s="21">
        <v>9</v>
      </c>
      <c r="M163" s="21">
        <v>22</v>
      </c>
      <c r="N163" s="21">
        <v>0</v>
      </c>
      <c r="O163" s="21">
        <v>0</v>
      </c>
      <c r="P163" s="21">
        <v>0</v>
      </c>
    </row>
    <row r="164" spans="1:16" x14ac:dyDescent="0.2">
      <c r="A164" s="24" t="s">
        <v>3</v>
      </c>
      <c r="B164" s="25">
        <v>100</v>
      </c>
      <c r="C164" s="25">
        <v>11.111110999999999</v>
      </c>
      <c r="D164" s="25">
        <v>27.777778000000001</v>
      </c>
      <c r="E164" s="25">
        <v>25</v>
      </c>
      <c r="F164" s="25">
        <v>11.111110999999999</v>
      </c>
      <c r="G164" s="25">
        <v>22.222221999999999</v>
      </c>
      <c r="H164" s="25">
        <v>0</v>
      </c>
      <c r="I164" s="25">
        <v>2.7777780000000001</v>
      </c>
      <c r="J164" s="25">
        <v>38.888888999999999</v>
      </c>
      <c r="K164" s="25">
        <v>36.111111000000001</v>
      </c>
      <c r="L164" s="25">
        <v>25</v>
      </c>
      <c r="M164" s="25">
        <v>61.111111000000001</v>
      </c>
      <c r="N164" s="25">
        <v>77.5</v>
      </c>
      <c r="O164" s="25">
        <v>75.5</v>
      </c>
      <c r="P164" s="28">
        <v>75</v>
      </c>
    </row>
    <row r="165" spans="1:16" x14ac:dyDescent="0.2">
      <c r="A165" s="20" t="s">
        <v>183</v>
      </c>
      <c r="B165" s="21">
        <v>53</v>
      </c>
      <c r="C165" s="21">
        <v>9</v>
      </c>
      <c r="D165" s="21">
        <v>12</v>
      </c>
      <c r="E165" s="21">
        <v>14</v>
      </c>
      <c r="F165" s="21">
        <v>12</v>
      </c>
      <c r="G165" s="21">
        <v>6</v>
      </c>
      <c r="H165" s="21">
        <v>0</v>
      </c>
      <c r="I165" s="21">
        <v>0</v>
      </c>
      <c r="J165" s="21">
        <v>21</v>
      </c>
      <c r="K165" s="21">
        <v>26</v>
      </c>
      <c r="L165" s="21">
        <v>6</v>
      </c>
      <c r="M165" s="21">
        <v>32</v>
      </c>
      <c r="N165" s="21">
        <v>0</v>
      </c>
      <c r="O165" s="21">
        <v>0</v>
      </c>
      <c r="P165" s="21">
        <v>0</v>
      </c>
    </row>
    <row r="166" spans="1:16" x14ac:dyDescent="0.2">
      <c r="A166" s="24" t="s">
        <v>3</v>
      </c>
      <c r="B166" s="25">
        <v>100</v>
      </c>
      <c r="C166" s="25">
        <v>16.981131999999999</v>
      </c>
      <c r="D166" s="25">
        <v>22.641508999999999</v>
      </c>
      <c r="E166" s="25">
        <v>26.415094</v>
      </c>
      <c r="F166" s="25">
        <v>22.641508999999999</v>
      </c>
      <c r="G166" s="25">
        <v>11.320755</v>
      </c>
      <c r="H166" s="25">
        <v>0</v>
      </c>
      <c r="I166" s="25">
        <v>0</v>
      </c>
      <c r="J166" s="25">
        <v>39.622641999999999</v>
      </c>
      <c r="K166" s="25">
        <v>49.056604</v>
      </c>
      <c r="L166" s="25">
        <v>11.320755</v>
      </c>
      <c r="M166" s="25">
        <v>60.377358000000001</v>
      </c>
      <c r="N166" s="25">
        <v>76.396225999999999</v>
      </c>
      <c r="O166" s="25">
        <v>76</v>
      </c>
      <c r="P166" s="28">
        <v>79</v>
      </c>
    </row>
    <row r="167" spans="1:16" x14ac:dyDescent="0.2">
      <c r="A167" s="20" t="s">
        <v>385</v>
      </c>
      <c r="B167" s="21">
        <v>22</v>
      </c>
      <c r="C167" s="21">
        <v>3</v>
      </c>
      <c r="D167" s="21">
        <v>1</v>
      </c>
      <c r="E167" s="21">
        <v>7</v>
      </c>
      <c r="F167" s="21">
        <v>6</v>
      </c>
      <c r="G167" s="21">
        <v>3</v>
      </c>
      <c r="H167" s="21">
        <v>1</v>
      </c>
      <c r="I167" s="21">
        <v>1</v>
      </c>
      <c r="J167" s="21">
        <v>4</v>
      </c>
      <c r="K167" s="21">
        <v>13</v>
      </c>
      <c r="L167" s="21">
        <v>5</v>
      </c>
      <c r="M167" s="21">
        <v>18</v>
      </c>
      <c r="N167" s="21">
        <v>0</v>
      </c>
      <c r="O167" s="21">
        <v>0</v>
      </c>
      <c r="P167" s="21">
        <v>0</v>
      </c>
    </row>
    <row r="168" spans="1:16" x14ac:dyDescent="0.2">
      <c r="A168" s="24" t="s">
        <v>3</v>
      </c>
      <c r="B168" s="25">
        <v>100</v>
      </c>
      <c r="C168" s="25">
        <v>13.636364</v>
      </c>
      <c r="D168" s="25">
        <v>4.5454549999999996</v>
      </c>
      <c r="E168" s="25">
        <v>31.818182</v>
      </c>
      <c r="F168" s="25">
        <v>27.272727</v>
      </c>
      <c r="G168" s="25">
        <v>13.636364</v>
      </c>
      <c r="H168" s="25">
        <v>4.5454549999999996</v>
      </c>
      <c r="I168" s="25">
        <v>4.5454549999999996</v>
      </c>
      <c r="J168" s="25">
        <v>18.181818</v>
      </c>
      <c r="K168" s="25">
        <v>59.090909000000003</v>
      </c>
      <c r="L168" s="25">
        <v>22.727273</v>
      </c>
      <c r="M168" s="25">
        <v>81.818181999999993</v>
      </c>
      <c r="N168" s="25">
        <v>79.409091000000004</v>
      </c>
      <c r="O168" s="25">
        <v>79.5</v>
      </c>
      <c r="P168" s="28" t="s">
        <v>870</v>
      </c>
    </row>
    <row r="169" spans="1:16" x14ac:dyDescent="0.2">
      <c r="A169" s="20" t="s">
        <v>386</v>
      </c>
      <c r="B169" s="21">
        <v>32</v>
      </c>
      <c r="C169" s="21">
        <v>6</v>
      </c>
      <c r="D169" s="21">
        <v>12</v>
      </c>
      <c r="E169" s="21">
        <v>6</v>
      </c>
      <c r="F169" s="21">
        <v>7</v>
      </c>
      <c r="G169" s="21">
        <v>1</v>
      </c>
      <c r="H169" s="21">
        <v>0</v>
      </c>
      <c r="I169" s="21">
        <v>0</v>
      </c>
      <c r="J169" s="21">
        <v>18</v>
      </c>
      <c r="K169" s="21">
        <v>13</v>
      </c>
      <c r="L169" s="21">
        <v>1</v>
      </c>
      <c r="M169" s="21">
        <v>14</v>
      </c>
      <c r="N169" s="21">
        <v>0</v>
      </c>
      <c r="O169" s="21">
        <v>0</v>
      </c>
      <c r="P169" s="21">
        <v>0</v>
      </c>
    </row>
    <row r="170" spans="1:16" x14ac:dyDescent="0.2">
      <c r="A170" s="24" t="s">
        <v>3</v>
      </c>
      <c r="B170" s="25">
        <v>100</v>
      </c>
      <c r="C170" s="25">
        <v>18.75</v>
      </c>
      <c r="D170" s="25">
        <v>37.5</v>
      </c>
      <c r="E170" s="25">
        <v>18.75</v>
      </c>
      <c r="F170" s="25">
        <v>21.875</v>
      </c>
      <c r="G170" s="25">
        <v>3.125</v>
      </c>
      <c r="H170" s="25">
        <v>0</v>
      </c>
      <c r="I170" s="25">
        <v>0</v>
      </c>
      <c r="J170" s="25">
        <v>56.25</v>
      </c>
      <c r="K170" s="25">
        <v>40.625</v>
      </c>
      <c r="L170" s="25">
        <v>3.125</v>
      </c>
      <c r="M170" s="25">
        <v>43.75</v>
      </c>
      <c r="N170" s="25">
        <v>74.4375</v>
      </c>
      <c r="O170" s="25">
        <v>73.5</v>
      </c>
      <c r="P170" s="28">
        <v>73</v>
      </c>
    </row>
    <row r="171" spans="1:16" x14ac:dyDescent="0.2">
      <c r="A171" s="20" t="s">
        <v>387</v>
      </c>
      <c r="B171" s="21">
        <v>9</v>
      </c>
      <c r="C171" s="21">
        <v>3</v>
      </c>
      <c r="D171" s="21">
        <v>2</v>
      </c>
      <c r="E171" s="21">
        <v>1</v>
      </c>
      <c r="F171" s="21">
        <v>1</v>
      </c>
      <c r="G171" s="21">
        <v>0</v>
      </c>
      <c r="H171" s="21">
        <v>2</v>
      </c>
      <c r="I171" s="21">
        <v>0</v>
      </c>
      <c r="J171" s="21">
        <v>5</v>
      </c>
      <c r="K171" s="21">
        <v>2</v>
      </c>
      <c r="L171" s="21">
        <v>2</v>
      </c>
      <c r="M171" s="21">
        <v>4</v>
      </c>
      <c r="N171" s="21">
        <v>0</v>
      </c>
      <c r="O171" s="21">
        <v>0</v>
      </c>
      <c r="P171" s="21">
        <v>0</v>
      </c>
    </row>
    <row r="172" spans="1:16" x14ac:dyDescent="0.2">
      <c r="A172" s="24" t="s">
        <v>3</v>
      </c>
      <c r="B172" s="25">
        <v>100</v>
      </c>
      <c r="C172" s="25">
        <v>33.333333000000003</v>
      </c>
      <c r="D172" s="25">
        <v>22.222221999999999</v>
      </c>
      <c r="E172" s="25">
        <v>11.111110999999999</v>
      </c>
      <c r="F172" s="25">
        <v>11.111110999999999</v>
      </c>
      <c r="G172" s="25">
        <v>0</v>
      </c>
      <c r="H172" s="25">
        <v>22.222221999999999</v>
      </c>
      <c r="I172" s="25">
        <v>0</v>
      </c>
      <c r="J172" s="25">
        <v>55.555556000000003</v>
      </c>
      <c r="K172" s="25">
        <v>22.222221999999999</v>
      </c>
      <c r="L172" s="25">
        <v>22.222221999999999</v>
      </c>
      <c r="M172" s="25">
        <v>44.444443999999997</v>
      </c>
      <c r="N172" s="25">
        <v>75.333332999999996</v>
      </c>
      <c r="O172" s="25">
        <v>72</v>
      </c>
      <c r="P172" s="28">
        <v>90</v>
      </c>
    </row>
    <row r="173" spans="1:16" x14ac:dyDescent="0.2">
      <c r="A173" s="20" t="s">
        <v>366</v>
      </c>
      <c r="B173" s="21">
        <v>150</v>
      </c>
      <c r="C173" s="21">
        <v>28</v>
      </c>
      <c r="D173" s="21">
        <v>39</v>
      </c>
      <c r="E173" s="21">
        <v>35</v>
      </c>
      <c r="F173" s="21">
        <v>27</v>
      </c>
      <c r="G173" s="21">
        <v>17</v>
      </c>
      <c r="H173" s="21">
        <v>3</v>
      </c>
      <c r="I173" s="21">
        <v>1</v>
      </c>
      <c r="J173" s="21">
        <v>67</v>
      </c>
      <c r="K173" s="21">
        <v>62</v>
      </c>
      <c r="L173" s="21">
        <v>21</v>
      </c>
      <c r="M173" s="21">
        <v>83</v>
      </c>
      <c r="N173" s="21">
        <v>0</v>
      </c>
      <c r="O173" s="21">
        <v>0</v>
      </c>
      <c r="P173" s="21">
        <v>0</v>
      </c>
    </row>
    <row r="174" spans="1:16" x14ac:dyDescent="0.2">
      <c r="A174" s="24" t="s">
        <v>3</v>
      </c>
      <c r="B174" s="25">
        <v>100</v>
      </c>
      <c r="C174" s="25">
        <v>18.666667</v>
      </c>
      <c r="D174" s="25">
        <v>26</v>
      </c>
      <c r="E174" s="25">
        <v>23.333333</v>
      </c>
      <c r="F174" s="25">
        <v>18</v>
      </c>
      <c r="G174" s="25">
        <v>11.333333</v>
      </c>
      <c r="H174" s="25">
        <v>2</v>
      </c>
      <c r="I174" s="25">
        <v>0.66666700000000001</v>
      </c>
      <c r="J174" s="25">
        <v>44.666666999999997</v>
      </c>
      <c r="K174" s="25">
        <v>41.333333000000003</v>
      </c>
      <c r="L174" s="25">
        <v>14</v>
      </c>
      <c r="M174" s="25">
        <v>55.333333000000003</v>
      </c>
      <c r="N174" s="25">
        <v>76.14</v>
      </c>
      <c r="O174" s="25">
        <v>75</v>
      </c>
      <c r="P174" s="28">
        <v>75</v>
      </c>
    </row>
    <row r="175" spans="1:16" x14ac:dyDescent="0.2">
      <c r="A175" s="9" t="s">
        <v>388</v>
      </c>
      <c r="B175" s="9"/>
      <c r="C175" s="9"/>
      <c r="D175" s="9"/>
      <c r="E175" s="9"/>
      <c r="F175" s="9"/>
      <c r="G175" s="9"/>
      <c r="H175" s="9"/>
      <c r="I175" s="9"/>
      <c r="J175" s="9"/>
      <c r="K175" s="9"/>
      <c r="L175" s="9"/>
      <c r="M175" s="9"/>
      <c r="N175" s="9"/>
      <c r="O175" s="9"/>
      <c r="P175" s="41"/>
    </row>
    <row r="176" spans="1:16" x14ac:dyDescent="0.2">
      <c r="A176" s="20" t="s">
        <v>184</v>
      </c>
      <c r="B176" s="21">
        <v>54</v>
      </c>
      <c r="C176" s="21">
        <v>16</v>
      </c>
      <c r="D176" s="21">
        <v>12</v>
      </c>
      <c r="E176" s="21">
        <v>10</v>
      </c>
      <c r="F176" s="21">
        <v>12</v>
      </c>
      <c r="G176" s="21">
        <v>4</v>
      </c>
      <c r="H176" s="21">
        <v>0</v>
      </c>
      <c r="I176" s="21">
        <v>0</v>
      </c>
      <c r="J176" s="21">
        <v>28</v>
      </c>
      <c r="K176" s="21">
        <v>22</v>
      </c>
      <c r="L176" s="21">
        <v>4</v>
      </c>
      <c r="M176" s="21">
        <v>26</v>
      </c>
      <c r="N176" s="21">
        <v>0</v>
      </c>
      <c r="O176" s="21">
        <v>0</v>
      </c>
      <c r="P176" s="21">
        <v>0</v>
      </c>
    </row>
    <row r="177" spans="1:16" x14ac:dyDescent="0.2">
      <c r="A177" s="24" t="s">
        <v>3</v>
      </c>
      <c r="B177" s="25">
        <v>100</v>
      </c>
      <c r="C177" s="25">
        <v>29.629629999999999</v>
      </c>
      <c r="D177" s="25">
        <v>22.222221999999999</v>
      </c>
      <c r="E177" s="25">
        <v>18.518519000000001</v>
      </c>
      <c r="F177" s="25">
        <v>22.222221999999999</v>
      </c>
      <c r="G177" s="25">
        <v>7.4074070000000001</v>
      </c>
      <c r="H177" s="25">
        <v>0</v>
      </c>
      <c r="I177" s="25">
        <v>0</v>
      </c>
      <c r="J177" s="25">
        <v>51.851852000000001</v>
      </c>
      <c r="K177" s="25">
        <v>40.740741</v>
      </c>
      <c r="L177" s="25">
        <v>7.4074070000000001</v>
      </c>
      <c r="M177" s="25">
        <v>48.148147999999999</v>
      </c>
      <c r="N177" s="25">
        <v>74.685185000000004</v>
      </c>
      <c r="O177" s="25">
        <v>74</v>
      </c>
      <c r="P177" s="28">
        <v>74</v>
      </c>
    </row>
    <row r="178" spans="1:16" x14ac:dyDescent="0.2">
      <c r="A178" s="20" t="s">
        <v>185</v>
      </c>
      <c r="B178" s="21">
        <v>196</v>
      </c>
      <c r="C178" s="21">
        <v>33</v>
      </c>
      <c r="D178" s="21">
        <v>40</v>
      </c>
      <c r="E178" s="21">
        <v>51</v>
      </c>
      <c r="F178" s="21">
        <v>40</v>
      </c>
      <c r="G178" s="21">
        <v>21</v>
      </c>
      <c r="H178" s="21">
        <v>11</v>
      </c>
      <c r="I178" s="21">
        <v>0</v>
      </c>
      <c r="J178" s="21">
        <v>73</v>
      </c>
      <c r="K178" s="21">
        <v>91</v>
      </c>
      <c r="L178" s="21">
        <v>32</v>
      </c>
      <c r="M178" s="21">
        <v>123</v>
      </c>
      <c r="N178" s="21">
        <v>0</v>
      </c>
      <c r="O178" s="21">
        <v>0</v>
      </c>
      <c r="P178" s="21">
        <v>0</v>
      </c>
    </row>
    <row r="179" spans="1:16" x14ac:dyDescent="0.2">
      <c r="A179" s="24" t="s">
        <v>3</v>
      </c>
      <c r="B179" s="25">
        <v>100</v>
      </c>
      <c r="C179" s="25">
        <v>16.836735000000001</v>
      </c>
      <c r="D179" s="25">
        <v>20.408162999999998</v>
      </c>
      <c r="E179" s="25">
        <v>26.020408</v>
      </c>
      <c r="F179" s="25">
        <v>20.408162999999998</v>
      </c>
      <c r="G179" s="25">
        <v>10.714286</v>
      </c>
      <c r="H179" s="25">
        <v>5.6122449999999997</v>
      </c>
      <c r="I179" s="25">
        <v>0</v>
      </c>
      <c r="J179" s="25">
        <v>37.244897999999999</v>
      </c>
      <c r="K179" s="25">
        <v>46.428570999999998</v>
      </c>
      <c r="L179" s="25">
        <v>16.326530999999999</v>
      </c>
      <c r="M179" s="25">
        <v>62.755102000000001</v>
      </c>
      <c r="N179" s="25">
        <v>77.153060999999994</v>
      </c>
      <c r="O179" s="25">
        <v>76</v>
      </c>
      <c r="P179" s="28">
        <v>75</v>
      </c>
    </row>
    <row r="180" spans="1:16" x14ac:dyDescent="0.2">
      <c r="A180" s="20" t="s">
        <v>186</v>
      </c>
      <c r="B180" s="21">
        <v>310</v>
      </c>
      <c r="C180" s="21">
        <v>60</v>
      </c>
      <c r="D180" s="21">
        <v>83</v>
      </c>
      <c r="E180" s="21">
        <v>69</v>
      </c>
      <c r="F180" s="21">
        <v>59</v>
      </c>
      <c r="G180" s="21">
        <v>31</v>
      </c>
      <c r="H180" s="21">
        <v>6</v>
      </c>
      <c r="I180" s="21">
        <v>2</v>
      </c>
      <c r="J180" s="21">
        <v>143</v>
      </c>
      <c r="K180" s="21">
        <v>128</v>
      </c>
      <c r="L180" s="21">
        <v>39</v>
      </c>
      <c r="M180" s="21">
        <v>167</v>
      </c>
      <c r="N180" s="21">
        <v>0</v>
      </c>
      <c r="O180" s="21">
        <v>0</v>
      </c>
      <c r="P180" s="21">
        <v>0</v>
      </c>
    </row>
    <row r="181" spans="1:16" x14ac:dyDescent="0.2">
      <c r="A181" s="24" t="s">
        <v>3</v>
      </c>
      <c r="B181" s="25">
        <v>100</v>
      </c>
      <c r="C181" s="25">
        <v>19.354838999999998</v>
      </c>
      <c r="D181" s="25">
        <v>26.774194000000001</v>
      </c>
      <c r="E181" s="25">
        <v>22.258064999999998</v>
      </c>
      <c r="F181" s="25">
        <v>19.032257999999999</v>
      </c>
      <c r="G181" s="25">
        <v>10</v>
      </c>
      <c r="H181" s="25">
        <v>1.935484</v>
      </c>
      <c r="I181" s="25">
        <v>0.64516099999999998</v>
      </c>
      <c r="J181" s="25">
        <v>46.129032000000002</v>
      </c>
      <c r="K181" s="25">
        <v>41.290323000000001</v>
      </c>
      <c r="L181" s="25">
        <v>12.580645000000001</v>
      </c>
      <c r="M181" s="25">
        <v>53.870967999999998</v>
      </c>
      <c r="N181" s="25">
        <v>75.961290000000005</v>
      </c>
      <c r="O181" s="25">
        <v>75</v>
      </c>
      <c r="P181" s="28">
        <v>70</v>
      </c>
    </row>
    <row r="182" spans="1:16" x14ac:dyDescent="0.2">
      <c r="A182" s="20" t="s">
        <v>187</v>
      </c>
      <c r="B182" s="21">
        <v>385</v>
      </c>
      <c r="C182" s="21">
        <v>68</v>
      </c>
      <c r="D182" s="21">
        <v>117</v>
      </c>
      <c r="E182" s="21">
        <v>95</v>
      </c>
      <c r="F182" s="21">
        <v>68</v>
      </c>
      <c r="G182" s="21">
        <v>29</v>
      </c>
      <c r="H182" s="21">
        <v>6</v>
      </c>
      <c r="I182" s="21">
        <v>2</v>
      </c>
      <c r="J182" s="21">
        <v>185</v>
      </c>
      <c r="K182" s="21">
        <v>163</v>
      </c>
      <c r="L182" s="21">
        <v>37</v>
      </c>
      <c r="M182" s="21">
        <v>200</v>
      </c>
      <c r="N182" s="21">
        <v>0</v>
      </c>
      <c r="O182" s="21">
        <v>0</v>
      </c>
      <c r="P182" s="21">
        <v>0</v>
      </c>
    </row>
    <row r="183" spans="1:16" x14ac:dyDescent="0.2">
      <c r="A183" s="24" t="s">
        <v>3</v>
      </c>
      <c r="B183" s="25">
        <v>100</v>
      </c>
      <c r="C183" s="25">
        <v>17.662337999999998</v>
      </c>
      <c r="D183" s="25">
        <v>30.389610000000001</v>
      </c>
      <c r="E183" s="25">
        <v>24.675325000000001</v>
      </c>
      <c r="F183" s="25">
        <v>17.662337999999998</v>
      </c>
      <c r="G183" s="25">
        <v>7.5324679999999997</v>
      </c>
      <c r="H183" s="25">
        <v>1.5584420000000001</v>
      </c>
      <c r="I183" s="25">
        <v>0.51948099999999997</v>
      </c>
      <c r="J183" s="25">
        <v>48.051948000000003</v>
      </c>
      <c r="K183" s="25">
        <v>42.337662000000002</v>
      </c>
      <c r="L183" s="25">
        <v>9.6103900000000007</v>
      </c>
      <c r="M183" s="25">
        <v>51.948051999999997</v>
      </c>
      <c r="N183" s="25">
        <v>75.496104000000003</v>
      </c>
      <c r="O183" s="25">
        <v>75</v>
      </c>
      <c r="P183" s="28">
        <v>75</v>
      </c>
    </row>
    <row r="184" spans="1:16" x14ac:dyDescent="0.2">
      <c r="A184" s="20" t="s">
        <v>188</v>
      </c>
      <c r="B184" s="21">
        <v>361</v>
      </c>
      <c r="C184" s="21">
        <v>70</v>
      </c>
      <c r="D184" s="21">
        <v>107</v>
      </c>
      <c r="E184" s="21">
        <v>95</v>
      </c>
      <c r="F184" s="21">
        <v>48</v>
      </c>
      <c r="G184" s="21">
        <v>33</v>
      </c>
      <c r="H184" s="21">
        <v>7</v>
      </c>
      <c r="I184" s="21">
        <v>1</v>
      </c>
      <c r="J184" s="21">
        <v>177</v>
      </c>
      <c r="K184" s="21">
        <v>143</v>
      </c>
      <c r="L184" s="21">
        <v>41</v>
      </c>
      <c r="M184" s="21">
        <v>184</v>
      </c>
      <c r="N184" s="21">
        <v>0</v>
      </c>
      <c r="O184" s="21">
        <v>0</v>
      </c>
      <c r="P184" s="21">
        <v>0</v>
      </c>
    </row>
    <row r="185" spans="1:16" x14ac:dyDescent="0.2">
      <c r="A185" s="24" t="s">
        <v>3</v>
      </c>
      <c r="B185" s="25">
        <v>100</v>
      </c>
      <c r="C185" s="25">
        <v>19.390581999999998</v>
      </c>
      <c r="D185" s="25">
        <v>29.639889</v>
      </c>
      <c r="E185" s="25">
        <v>26.315788999999999</v>
      </c>
      <c r="F185" s="25">
        <v>13.296398999999999</v>
      </c>
      <c r="G185" s="25">
        <v>9.1412739999999992</v>
      </c>
      <c r="H185" s="25">
        <v>1.9390579999999999</v>
      </c>
      <c r="I185" s="25">
        <v>0.27700799999999998</v>
      </c>
      <c r="J185" s="25">
        <v>49.030470999999999</v>
      </c>
      <c r="K185" s="25">
        <v>39.612188000000003</v>
      </c>
      <c r="L185" s="25">
        <v>11.357341</v>
      </c>
      <c r="M185" s="25">
        <v>50.969529000000001</v>
      </c>
      <c r="N185" s="25">
        <v>75.365651</v>
      </c>
      <c r="O185" s="25">
        <v>75</v>
      </c>
      <c r="P185" s="28">
        <v>75</v>
      </c>
    </row>
    <row r="186" spans="1:16" x14ac:dyDescent="0.2">
      <c r="A186" s="20" t="s">
        <v>189</v>
      </c>
      <c r="B186" s="21">
        <v>315</v>
      </c>
      <c r="C186" s="21">
        <v>67</v>
      </c>
      <c r="D186" s="21">
        <v>97</v>
      </c>
      <c r="E186" s="21">
        <v>76</v>
      </c>
      <c r="F186" s="21">
        <v>50</v>
      </c>
      <c r="G186" s="21">
        <v>18</v>
      </c>
      <c r="H186" s="21">
        <v>4</v>
      </c>
      <c r="I186" s="21">
        <v>3</v>
      </c>
      <c r="J186" s="21">
        <v>164</v>
      </c>
      <c r="K186" s="21">
        <v>126</v>
      </c>
      <c r="L186" s="21">
        <v>25</v>
      </c>
      <c r="M186" s="21">
        <v>151</v>
      </c>
      <c r="N186" s="21">
        <v>0</v>
      </c>
      <c r="O186" s="21">
        <v>0</v>
      </c>
      <c r="P186" s="21">
        <v>0</v>
      </c>
    </row>
    <row r="187" spans="1:16" x14ac:dyDescent="0.2">
      <c r="A187" s="24" t="s">
        <v>3</v>
      </c>
      <c r="B187" s="25">
        <v>100</v>
      </c>
      <c r="C187" s="25">
        <v>21.269841</v>
      </c>
      <c r="D187" s="25">
        <v>30.793651000000001</v>
      </c>
      <c r="E187" s="25">
        <v>24.126984</v>
      </c>
      <c r="F187" s="25">
        <v>15.873016</v>
      </c>
      <c r="G187" s="25">
        <v>5.7142860000000004</v>
      </c>
      <c r="H187" s="25">
        <v>1.269841</v>
      </c>
      <c r="I187" s="25">
        <v>0.95238100000000003</v>
      </c>
      <c r="J187" s="25">
        <v>52.063491999999997</v>
      </c>
      <c r="K187" s="25">
        <v>40</v>
      </c>
      <c r="L187" s="25">
        <v>7.9365079999999999</v>
      </c>
      <c r="M187" s="25">
        <v>47.936508000000003</v>
      </c>
      <c r="N187" s="25">
        <v>74.965079000000003</v>
      </c>
      <c r="O187" s="25">
        <v>74</v>
      </c>
      <c r="P187" s="28" t="s">
        <v>871</v>
      </c>
    </row>
    <row r="188" spans="1:16" x14ac:dyDescent="0.2">
      <c r="A188" s="20" t="s">
        <v>190</v>
      </c>
      <c r="B188" s="21">
        <v>364</v>
      </c>
      <c r="C188" s="21">
        <v>117</v>
      </c>
      <c r="D188" s="21">
        <v>104</v>
      </c>
      <c r="E188" s="21">
        <v>67</v>
      </c>
      <c r="F188" s="21">
        <v>42</v>
      </c>
      <c r="G188" s="21">
        <v>26</v>
      </c>
      <c r="H188" s="21">
        <v>7</v>
      </c>
      <c r="I188" s="21">
        <v>1</v>
      </c>
      <c r="J188" s="21">
        <v>221</v>
      </c>
      <c r="K188" s="21">
        <v>109</v>
      </c>
      <c r="L188" s="21">
        <v>34</v>
      </c>
      <c r="M188" s="21">
        <v>143</v>
      </c>
      <c r="N188" s="21">
        <v>0</v>
      </c>
      <c r="O188" s="21">
        <v>0</v>
      </c>
      <c r="P188" s="21">
        <v>0</v>
      </c>
    </row>
    <row r="189" spans="1:16" x14ac:dyDescent="0.2">
      <c r="A189" s="24" t="s">
        <v>3</v>
      </c>
      <c r="B189" s="25">
        <v>100</v>
      </c>
      <c r="C189" s="25">
        <v>32.142856999999999</v>
      </c>
      <c r="D189" s="25">
        <v>28.571428999999998</v>
      </c>
      <c r="E189" s="25">
        <v>18.406593000000001</v>
      </c>
      <c r="F189" s="25">
        <v>11.538462000000001</v>
      </c>
      <c r="G189" s="25">
        <v>7.1428570000000002</v>
      </c>
      <c r="H189" s="25">
        <v>1.9230769999999999</v>
      </c>
      <c r="I189" s="25">
        <v>0.274725</v>
      </c>
      <c r="J189" s="25">
        <v>60.714286000000001</v>
      </c>
      <c r="K189" s="25">
        <v>29.945055</v>
      </c>
      <c r="L189" s="25">
        <v>9.3406590000000005</v>
      </c>
      <c r="M189" s="25">
        <v>39.285713999999999</v>
      </c>
      <c r="N189" s="25">
        <v>73.829669999999993</v>
      </c>
      <c r="O189" s="25">
        <v>73</v>
      </c>
      <c r="P189" s="28">
        <v>65</v>
      </c>
    </row>
    <row r="190" spans="1:16" x14ac:dyDescent="0.2">
      <c r="A190" s="20" t="s">
        <v>191</v>
      </c>
      <c r="B190" s="21">
        <v>267</v>
      </c>
      <c r="C190" s="21">
        <v>95</v>
      </c>
      <c r="D190" s="21">
        <v>85</v>
      </c>
      <c r="E190" s="21">
        <v>43</v>
      </c>
      <c r="F190" s="21">
        <v>22</v>
      </c>
      <c r="G190" s="21">
        <v>16</v>
      </c>
      <c r="H190" s="21">
        <v>4</v>
      </c>
      <c r="I190" s="21">
        <v>2</v>
      </c>
      <c r="J190" s="21">
        <v>180</v>
      </c>
      <c r="K190" s="21">
        <v>65</v>
      </c>
      <c r="L190" s="21">
        <v>22</v>
      </c>
      <c r="M190" s="21">
        <v>87</v>
      </c>
      <c r="N190" s="21">
        <v>0</v>
      </c>
      <c r="O190" s="21">
        <v>0</v>
      </c>
      <c r="P190" s="21">
        <v>0</v>
      </c>
    </row>
    <row r="191" spans="1:16" x14ac:dyDescent="0.2">
      <c r="A191" s="24" t="s">
        <v>3</v>
      </c>
      <c r="B191" s="25">
        <v>100</v>
      </c>
      <c r="C191" s="25">
        <v>35.580523999999997</v>
      </c>
      <c r="D191" s="25">
        <v>31.835205999999999</v>
      </c>
      <c r="E191" s="25">
        <v>16.104869000000001</v>
      </c>
      <c r="F191" s="25">
        <v>8.2396999999999991</v>
      </c>
      <c r="G191" s="25">
        <v>5.9925090000000001</v>
      </c>
      <c r="H191" s="25">
        <v>1.498127</v>
      </c>
      <c r="I191" s="25">
        <v>0.74906399999999995</v>
      </c>
      <c r="J191" s="25">
        <v>67.415729999999996</v>
      </c>
      <c r="K191" s="25">
        <v>24.344569</v>
      </c>
      <c r="L191" s="25">
        <v>8.2396999999999991</v>
      </c>
      <c r="M191" s="25">
        <v>32.584269999999997</v>
      </c>
      <c r="N191" s="25">
        <v>73.344569000000007</v>
      </c>
      <c r="O191" s="25">
        <v>72</v>
      </c>
      <c r="P191" s="28">
        <v>66</v>
      </c>
    </row>
    <row r="192" spans="1:16" x14ac:dyDescent="0.2">
      <c r="A192" s="20" t="s">
        <v>192</v>
      </c>
      <c r="B192" s="21">
        <v>90</v>
      </c>
      <c r="C192" s="21">
        <v>22</v>
      </c>
      <c r="D192" s="21">
        <v>29</v>
      </c>
      <c r="E192" s="21">
        <v>20</v>
      </c>
      <c r="F192" s="21">
        <v>7</v>
      </c>
      <c r="G192" s="21">
        <v>10</v>
      </c>
      <c r="H192" s="21">
        <v>2</v>
      </c>
      <c r="I192" s="21">
        <v>0</v>
      </c>
      <c r="J192" s="21">
        <v>51</v>
      </c>
      <c r="K192" s="21">
        <v>27</v>
      </c>
      <c r="L192" s="21">
        <v>12</v>
      </c>
      <c r="M192" s="21">
        <v>39</v>
      </c>
      <c r="N192" s="21">
        <v>0</v>
      </c>
      <c r="O192" s="21">
        <v>0</v>
      </c>
      <c r="P192" s="21">
        <v>0</v>
      </c>
    </row>
    <row r="193" spans="1:16" x14ac:dyDescent="0.2">
      <c r="A193" s="24" t="s">
        <v>3</v>
      </c>
      <c r="B193" s="25">
        <v>100</v>
      </c>
      <c r="C193" s="25">
        <v>24.444444000000001</v>
      </c>
      <c r="D193" s="25">
        <v>32.222222000000002</v>
      </c>
      <c r="E193" s="25">
        <v>22.222221999999999</v>
      </c>
      <c r="F193" s="25">
        <v>7.7777779999999996</v>
      </c>
      <c r="G193" s="25">
        <v>11.111110999999999</v>
      </c>
      <c r="H193" s="25">
        <v>2.2222219999999999</v>
      </c>
      <c r="I193" s="25">
        <v>0</v>
      </c>
      <c r="J193" s="25">
        <v>56.666666999999997</v>
      </c>
      <c r="K193" s="25">
        <v>30</v>
      </c>
      <c r="L193" s="25">
        <v>13.333333</v>
      </c>
      <c r="M193" s="25">
        <v>43.333333000000003</v>
      </c>
      <c r="N193" s="25">
        <v>74.766666999999998</v>
      </c>
      <c r="O193" s="25">
        <v>73</v>
      </c>
      <c r="P193" s="28">
        <v>73</v>
      </c>
    </row>
    <row r="194" spans="1:16" x14ac:dyDescent="0.2">
      <c r="A194" s="20" t="s">
        <v>193</v>
      </c>
      <c r="B194" s="21">
        <v>94</v>
      </c>
      <c r="C194" s="21">
        <v>29</v>
      </c>
      <c r="D194" s="21">
        <v>29</v>
      </c>
      <c r="E194" s="21">
        <v>17</v>
      </c>
      <c r="F194" s="21">
        <v>16</v>
      </c>
      <c r="G194" s="21">
        <v>2</v>
      </c>
      <c r="H194" s="21">
        <v>1</v>
      </c>
      <c r="I194" s="21">
        <v>0</v>
      </c>
      <c r="J194" s="21">
        <v>58</v>
      </c>
      <c r="K194" s="21">
        <v>33</v>
      </c>
      <c r="L194" s="21">
        <v>3</v>
      </c>
      <c r="M194" s="21">
        <v>36</v>
      </c>
      <c r="N194" s="21">
        <v>0</v>
      </c>
      <c r="O194" s="21">
        <v>0</v>
      </c>
      <c r="P194" s="21">
        <v>0</v>
      </c>
    </row>
    <row r="195" spans="1:16" x14ac:dyDescent="0.2">
      <c r="A195" s="24" t="s">
        <v>3</v>
      </c>
      <c r="B195" s="25">
        <v>100</v>
      </c>
      <c r="C195" s="25">
        <v>30.851064000000001</v>
      </c>
      <c r="D195" s="25">
        <v>30.851064000000001</v>
      </c>
      <c r="E195" s="25">
        <v>18.085106</v>
      </c>
      <c r="F195" s="25">
        <v>17.021277000000001</v>
      </c>
      <c r="G195" s="25">
        <v>2.1276600000000001</v>
      </c>
      <c r="H195" s="25">
        <v>1.0638300000000001</v>
      </c>
      <c r="I195" s="25">
        <v>0</v>
      </c>
      <c r="J195" s="25">
        <v>61.702128000000002</v>
      </c>
      <c r="K195" s="25">
        <v>35.106383000000001</v>
      </c>
      <c r="L195" s="25">
        <v>3.1914889999999998</v>
      </c>
      <c r="M195" s="25">
        <v>38.297871999999998</v>
      </c>
      <c r="N195" s="25">
        <v>73.531914999999998</v>
      </c>
      <c r="O195" s="25">
        <v>73</v>
      </c>
      <c r="P195" s="28">
        <v>70</v>
      </c>
    </row>
    <row r="196" spans="1:16" x14ac:dyDescent="0.2">
      <c r="A196" s="20" t="s">
        <v>389</v>
      </c>
      <c r="B196" s="21">
        <v>47</v>
      </c>
      <c r="C196" s="21">
        <v>8</v>
      </c>
      <c r="D196" s="21">
        <v>8</v>
      </c>
      <c r="E196" s="21">
        <v>15</v>
      </c>
      <c r="F196" s="21">
        <v>10</v>
      </c>
      <c r="G196" s="21">
        <v>4</v>
      </c>
      <c r="H196" s="21">
        <v>1</v>
      </c>
      <c r="I196" s="21">
        <v>1</v>
      </c>
      <c r="J196" s="21">
        <v>16</v>
      </c>
      <c r="K196" s="21">
        <v>25</v>
      </c>
      <c r="L196" s="21">
        <v>6</v>
      </c>
      <c r="M196" s="21">
        <v>31</v>
      </c>
      <c r="N196" s="21">
        <v>0</v>
      </c>
      <c r="O196" s="21">
        <v>0</v>
      </c>
      <c r="P196" s="21">
        <v>0</v>
      </c>
    </row>
    <row r="197" spans="1:16" x14ac:dyDescent="0.2">
      <c r="A197" s="24" t="s">
        <v>3</v>
      </c>
      <c r="B197" s="25">
        <v>100</v>
      </c>
      <c r="C197" s="25">
        <v>17.021277000000001</v>
      </c>
      <c r="D197" s="25">
        <v>17.021277000000001</v>
      </c>
      <c r="E197" s="25">
        <v>31.914894</v>
      </c>
      <c r="F197" s="25">
        <v>21.276596000000001</v>
      </c>
      <c r="G197" s="25">
        <v>8.5106380000000001</v>
      </c>
      <c r="H197" s="25">
        <v>2.1276600000000001</v>
      </c>
      <c r="I197" s="25">
        <v>2.1276600000000001</v>
      </c>
      <c r="J197" s="25">
        <v>34.042552999999998</v>
      </c>
      <c r="K197" s="25">
        <v>53.191488999999997</v>
      </c>
      <c r="L197" s="25">
        <v>12.765957</v>
      </c>
      <c r="M197" s="25">
        <v>65.957447000000002</v>
      </c>
      <c r="N197" s="25">
        <v>76.808510999999996</v>
      </c>
      <c r="O197" s="25">
        <v>76</v>
      </c>
      <c r="P197" s="28" t="s">
        <v>872</v>
      </c>
    </row>
    <row r="198" spans="1:16" x14ac:dyDescent="0.2">
      <c r="A198" s="20" t="s">
        <v>366</v>
      </c>
      <c r="B198" s="21">
        <v>194</v>
      </c>
      <c r="C198" s="21">
        <v>25</v>
      </c>
      <c r="D198" s="21">
        <v>44</v>
      </c>
      <c r="E198" s="21">
        <v>43</v>
      </c>
      <c r="F198" s="21">
        <v>51</v>
      </c>
      <c r="G198" s="21">
        <v>23</v>
      </c>
      <c r="H198" s="21">
        <v>7</v>
      </c>
      <c r="I198" s="21">
        <v>1</v>
      </c>
      <c r="J198" s="21">
        <v>69</v>
      </c>
      <c r="K198" s="21">
        <v>94</v>
      </c>
      <c r="L198" s="21">
        <v>31</v>
      </c>
      <c r="M198" s="21">
        <v>125</v>
      </c>
      <c r="N198" s="21">
        <v>0</v>
      </c>
      <c r="O198" s="21">
        <v>0</v>
      </c>
      <c r="P198" s="21">
        <v>0</v>
      </c>
    </row>
    <row r="199" spans="1:16" x14ac:dyDescent="0.2">
      <c r="A199" s="24" t="s">
        <v>3</v>
      </c>
      <c r="B199" s="25">
        <v>100</v>
      </c>
      <c r="C199" s="25">
        <v>12.886597999999999</v>
      </c>
      <c r="D199" s="25">
        <v>22.680412</v>
      </c>
      <c r="E199" s="25">
        <v>22.164947999999999</v>
      </c>
      <c r="F199" s="25">
        <v>26.28866</v>
      </c>
      <c r="G199" s="25">
        <v>11.85567</v>
      </c>
      <c r="H199" s="25">
        <v>3.608247</v>
      </c>
      <c r="I199" s="25">
        <v>0.51546400000000003</v>
      </c>
      <c r="J199" s="25">
        <v>35.567010000000003</v>
      </c>
      <c r="K199" s="25">
        <v>48.453608000000003</v>
      </c>
      <c r="L199" s="25">
        <v>15.979381</v>
      </c>
      <c r="M199" s="25">
        <v>64.432990000000004</v>
      </c>
      <c r="N199" s="25">
        <v>77.484536000000006</v>
      </c>
      <c r="O199" s="25">
        <v>77</v>
      </c>
      <c r="P199" s="28" t="s">
        <v>873</v>
      </c>
    </row>
    <row r="200" spans="1:16" x14ac:dyDescent="0.2">
      <c r="A200" s="9" t="s">
        <v>390</v>
      </c>
      <c r="B200" s="9"/>
      <c r="C200" s="9"/>
      <c r="D200" s="9"/>
      <c r="E200" s="9"/>
      <c r="F200" s="9"/>
      <c r="G200" s="9"/>
      <c r="H200" s="9"/>
      <c r="I200" s="9"/>
      <c r="J200" s="9"/>
      <c r="K200" s="9"/>
      <c r="L200" s="9"/>
      <c r="M200" s="9"/>
      <c r="N200" s="9"/>
      <c r="O200" s="9"/>
      <c r="P200" s="41"/>
    </row>
    <row r="201" spans="1:16" ht="11.1" customHeight="1" x14ac:dyDescent="0.2">
      <c r="A201" s="20" t="s">
        <v>391</v>
      </c>
      <c r="B201" s="21">
        <v>633</v>
      </c>
      <c r="C201" s="21">
        <v>140</v>
      </c>
      <c r="D201" s="21">
        <v>186</v>
      </c>
      <c r="E201" s="21">
        <v>139</v>
      </c>
      <c r="F201" s="21">
        <v>84</v>
      </c>
      <c r="G201" s="21">
        <v>63</v>
      </c>
      <c r="H201" s="21">
        <v>14</v>
      </c>
      <c r="I201" s="21">
        <v>7</v>
      </c>
      <c r="J201" s="21">
        <v>326</v>
      </c>
      <c r="K201" s="21">
        <v>223</v>
      </c>
      <c r="L201" s="21">
        <v>84</v>
      </c>
      <c r="M201" s="21">
        <v>307</v>
      </c>
      <c r="N201" s="21">
        <v>0</v>
      </c>
      <c r="O201" s="21">
        <v>0</v>
      </c>
      <c r="P201" s="21">
        <v>0</v>
      </c>
    </row>
    <row r="202" spans="1:16" ht="11.1" customHeight="1" x14ac:dyDescent="0.2">
      <c r="A202" s="24" t="s">
        <v>3</v>
      </c>
      <c r="B202" s="25">
        <v>100</v>
      </c>
      <c r="C202" s="25">
        <v>22.116904000000002</v>
      </c>
      <c r="D202" s="25">
        <v>29.383886</v>
      </c>
      <c r="E202" s="25">
        <v>21.958926000000002</v>
      </c>
      <c r="F202" s="25">
        <v>13.270142</v>
      </c>
      <c r="G202" s="25">
        <v>9.9526070000000004</v>
      </c>
      <c r="H202" s="25">
        <v>2.2116899999999999</v>
      </c>
      <c r="I202" s="25">
        <v>1.105845</v>
      </c>
      <c r="J202" s="25">
        <v>51.500790000000002</v>
      </c>
      <c r="K202" s="25">
        <v>35.229067999999998</v>
      </c>
      <c r="L202" s="25">
        <v>13.270142</v>
      </c>
      <c r="M202" s="25">
        <v>48.499209999999998</v>
      </c>
      <c r="N202" s="25">
        <v>75.440758000000002</v>
      </c>
      <c r="O202" s="25">
        <v>74</v>
      </c>
      <c r="P202" s="28">
        <v>73</v>
      </c>
    </row>
    <row r="203" spans="1:16" ht="11.1" customHeight="1" x14ac:dyDescent="0.2">
      <c r="A203" s="20" t="s">
        <v>392</v>
      </c>
      <c r="B203" s="21">
        <v>1123</v>
      </c>
      <c r="C203" s="21">
        <v>257</v>
      </c>
      <c r="D203" s="21">
        <v>294</v>
      </c>
      <c r="E203" s="21">
        <v>255</v>
      </c>
      <c r="F203" s="21">
        <v>201</v>
      </c>
      <c r="G203" s="21">
        <v>91</v>
      </c>
      <c r="H203" s="21">
        <v>21</v>
      </c>
      <c r="I203" s="21">
        <v>4</v>
      </c>
      <c r="J203" s="21">
        <v>551</v>
      </c>
      <c r="K203" s="21">
        <v>456</v>
      </c>
      <c r="L203" s="21">
        <v>116</v>
      </c>
      <c r="M203" s="21">
        <v>572</v>
      </c>
      <c r="N203" s="21">
        <v>0</v>
      </c>
      <c r="O203" s="21">
        <v>0</v>
      </c>
      <c r="P203" s="21">
        <v>0</v>
      </c>
    </row>
    <row r="204" spans="1:16" ht="11.1" customHeight="1" x14ac:dyDescent="0.2">
      <c r="A204" s="24" t="s">
        <v>3</v>
      </c>
      <c r="B204" s="25">
        <v>100</v>
      </c>
      <c r="C204" s="25">
        <v>22.885128999999999</v>
      </c>
      <c r="D204" s="25">
        <v>26.179874999999999</v>
      </c>
      <c r="E204" s="25">
        <v>22.707035000000001</v>
      </c>
      <c r="F204" s="25">
        <v>17.898485999999998</v>
      </c>
      <c r="G204" s="25">
        <v>8.1032949999999992</v>
      </c>
      <c r="H204" s="25">
        <v>1.869991</v>
      </c>
      <c r="I204" s="25">
        <v>0.35618899999999998</v>
      </c>
      <c r="J204" s="25">
        <v>49.065004000000002</v>
      </c>
      <c r="K204" s="25">
        <v>40.605521000000003</v>
      </c>
      <c r="L204" s="25">
        <v>10.329475</v>
      </c>
      <c r="M204" s="25">
        <v>50.934995999999998</v>
      </c>
      <c r="N204" s="25">
        <v>75.342832000000001</v>
      </c>
      <c r="O204" s="25">
        <v>75</v>
      </c>
      <c r="P204" s="28">
        <v>75</v>
      </c>
    </row>
    <row r="205" spans="1:16" ht="11.1" customHeight="1" x14ac:dyDescent="0.2">
      <c r="A205" s="20" t="s">
        <v>393</v>
      </c>
      <c r="B205" s="21">
        <v>660</v>
      </c>
      <c r="C205" s="21">
        <v>151</v>
      </c>
      <c r="D205" s="21">
        <v>195</v>
      </c>
      <c r="E205" s="21">
        <v>145</v>
      </c>
      <c r="F205" s="21">
        <v>104</v>
      </c>
      <c r="G205" s="21">
        <v>47</v>
      </c>
      <c r="H205" s="21">
        <v>16</v>
      </c>
      <c r="I205" s="21">
        <v>2</v>
      </c>
      <c r="J205" s="21">
        <v>346</v>
      </c>
      <c r="K205" s="21">
        <v>249</v>
      </c>
      <c r="L205" s="21">
        <v>65</v>
      </c>
      <c r="M205" s="21">
        <v>314</v>
      </c>
      <c r="N205" s="21">
        <v>0</v>
      </c>
      <c r="O205" s="21">
        <v>0</v>
      </c>
      <c r="P205" s="21">
        <v>0</v>
      </c>
    </row>
    <row r="206" spans="1:16" ht="11.1" customHeight="1" x14ac:dyDescent="0.2">
      <c r="A206" s="24" t="s">
        <v>3</v>
      </c>
      <c r="B206" s="25">
        <v>100</v>
      </c>
      <c r="C206" s="25">
        <v>22.878788</v>
      </c>
      <c r="D206" s="25">
        <v>29.545455</v>
      </c>
      <c r="E206" s="25">
        <v>21.969697</v>
      </c>
      <c r="F206" s="25">
        <v>15.757576</v>
      </c>
      <c r="G206" s="25">
        <v>7.1212119999999999</v>
      </c>
      <c r="H206" s="25">
        <v>2.424242</v>
      </c>
      <c r="I206" s="25">
        <v>0.30303000000000002</v>
      </c>
      <c r="J206" s="25">
        <v>52.424242</v>
      </c>
      <c r="K206" s="25">
        <v>37.727272999999997</v>
      </c>
      <c r="L206" s="25">
        <v>9.8484850000000002</v>
      </c>
      <c r="M206" s="25">
        <v>47.575758</v>
      </c>
      <c r="N206" s="25">
        <v>75.004544999999993</v>
      </c>
      <c r="O206" s="25">
        <v>74</v>
      </c>
      <c r="P206" s="28" t="s">
        <v>874</v>
      </c>
    </row>
    <row r="207" spans="1:16" ht="11.1" customHeight="1" x14ac:dyDescent="0.2">
      <c r="A207" s="20" t="s">
        <v>394</v>
      </c>
      <c r="B207" s="21">
        <v>261</v>
      </c>
      <c r="C207" s="21">
        <v>62</v>
      </c>
      <c r="D207" s="21">
        <v>80</v>
      </c>
      <c r="E207" s="21">
        <v>62</v>
      </c>
      <c r="F207" s="21">
        <v>36</v>
      </c>
      <c r="G207" s="21">
        <v>16</v>
      </c>
      <c r="H207" s="21">
        <v>5</v>
      </c>
      <c r="I207" s="21">
        <v>0</v>
      </c>
      <c r="J207" s="21">
        <v>142</v>
      </c>
      <c r="K207" s="21">
        <v>98</v>
      </c>
      <c r="L207" s="21">
        <v>21</v>
      </c>
      <c r="M207" s="21">
        <v>119</v>
      </c>
      <c r="N207" s="21">
        <v>0</v>
      </c>
      <c r="O207" s="21">
        <v>0</v>
      </c>
      <c r="P207" s="21">
        <v>0</v>
      </c>
    </row>
    <row r="208" spans="1:16" ht="11.1" customHeight="1" x14ac:dyDescent="0.2">
      <c r="A208" s="24" t="s">
        <v>3</v>
      </c>
      <c r="B208" s="25">
        <v>100</v>
      </c>
      <c r="C208" s="25">
        <v>23.754788999999999</v>
      </c>
      <c r="D208" s="25">
        <v>30.651340999999999</v>
      </c>
      <c r="E208" s="25">
        <v>23.754788999999999</v>
      </c>
      <c r="F208" s="25">
        <v>13.793103</v>
      </c>
      <c r="G208" s="25">
        <v>6.1302680000000001</v>
      </c>
      <c r="H208" s="25">
        <v>1.9157090000000001</v>
      </c>
      <c r="I208" s="25">
        <v>0</v>
      </c>
      <c r="J208" s="25">
        <v>54.406129999999997</v>
      </c>
      <c r="K208" s="25">
        <v>37.547893000000002</v>
      </c>
      <c r="L208" s="25">
        <v>8.0459770000000006</v>
      </c>
      <c r="M208" s="25">
        <v>45.593870000000003</v>
      </c>
      <c r="N208" s="25">
        <v>74.570881</v>
      </c>
      <c r="O208" s="25">
        <v>74</v>
      </c>
      <c r="P208" s="28">
        <v>75</v>
      </c>
    </row>
    <row r="209" spans="1:16" ht="11.1" customHeight="1" x14ac:dyDescent="0.2">
      <c r="A209" s="9" t="s">
        <v>395</v>
      </c>
      <c r="B209" s="9"/>
      <c r="C209" s="9"/>
      <c r="D209" s="9"/>
      <c r="E209" s="9"/>
      <c r="F209" s="9"/>
      <c r="G209" s="9"/>
      <c r="H209" s="9"/>
      <c r="I209" s="9"/>
      <c r="J209" s="9"/>
      <c r="K209" s="9"/>
      <c r="L209" s="9"/>
      <c r="M209" s="9"/>
      <c r="N209" s="9"/>
      <c r="O209" s="9"/>
      <c r="P209" s="41"/>
    </row>
    <row r="210" spans="1:16" ht="11.1" customHeight="1" x14ac:dyDescent="0.2">
      <c r="A210" s="20" t="s">
        <v>396</v>
      </c>
      <c r="B210" s="21">
        <v>329</v>
      </c>
      <c r="C210" s="21">
        <v>84</v>
      </c>
      <c r="D210" s="21">
        <v>84</v>
      </c>
      <c r="E210" s="21">
        <v>72</v>
      </c>
      <c r="F210" s="21">
        <v>52</v>
      </c>
      <c r="G210" s="21">
        <v>27</v>
      </c>
      <c r="H210" s="21">
        <v>10</v>
      </c>
      <c r="I210" s="21">
        <v>0</v>
      </c>
      <c r="J210" s="21">
        <v>168</v>
      </c>
      <c r="K210" s="21">
        <v>124</v>
      </c>
      <c r="L210" s="21">
        <v>37</v>
      </c>
      <c r="M210" s="21">
        <v>161</v>
      </c>
      <c r="N210" s="21">
        <v>0</v>
      </c>
      <c r="O210" s="21">
        <v>0</v>
      </c>
      <c r="P210" s="21">
        <v>0</v>
      </c>
    </row>
    <row r="211" spans="1:16" ht="11.1" customHeight="1" x14ac:dyDescent="0.2">
      <c r="A211" s="24" t="s">
        <v>3</v>
      </c>
      <c r="B211" s="25">
        <v>100</v>
      </c>
      <c r="C211" s="25">
        <v>25.531915000000001</v>
      </c>
      <c r="D211" s="25">
        <v>25.531915000000001</v>
      </c>
      <c r="E211" s="25">
        <v>21.884498000000001</v>
      </c>
      <c r="F211" s="25">
        <v>15.805471000000001</v>
      </c>
      <c r="G211" s="25">
        <v>8.2066870000000005</v>
      </c>
      <c r="H211" s="25">
        <v>3.039514</v>
      </c>
      <c r="I211" s="25">
        <v>0</v>
      </c>
      <c r="J211" s="25">
        <v>51.063830000000003</v>
      </c>
      <c r="K211" s="25">
        <v>37.689970000000002</v>
      </c>
      <c r="L211" s="25">
        <v>11.246200999999999</v>
      </c>
      <c r="M211" s="25">
        <v>48.936169999999997</v>
      </c>
      <c r="N211" s="25">
        <v>75.106382999999994</v>
      </c>
      <c r="O211" s="25">
        <v>74</v>
      </c>
      <c r="P211" s="28">
        <v>75</v>
      </c>
    </row>
    <row r="212" spans="1:16" ht="11.1" customHeight="1" x14ac:dyDescent="0.2">
      <c r="A212" s="20" t="s">
        <v>397</v>
      </c>
      <c r="B212" s="21">
        <v>828</v>
      </c>
      <c r="C212" s="21">
        <v>176</v>
      </c>
      <c r="D212" s="21">
        <v>243</v>
      </c>
      <c r="E212" s="21">
        <v>182</v>
      </c>
      <c r="F212" s="21">
        <v>134</v>
      </c>
      <c r="G212" s="21">
        <v>70</v>
      </c>
      <c r="H212" s="21">
        <v>19</v>
      </c>
      <c r="I212" s="21">
        <v>4</v>
      </c>
      <c r="J212" s="21">
        <v>419</v>
      </c>
      <c r="K212" s="21">
        <v>316</v>
      </c>
      <c r="L212" s="21">
        <v>93</v>
      </c>
      <c r="M212" s="21">
        <v>409</v>
      </c>
      <c r="N212" s="21">
        <v>0</v>
      </c>
      <c r="O212" s="21">
        <v>0</v>
      </c>
      <c r="P212" s="21">
        <v>0</v>
      </c>
    </row>
    <row r="213" spans="1:16" ht="11.1" customHeight="1" x14ac:dyDescent="0.2">
      <c r="A213" s="24" t="s">
        <v>3</v>
      </c>
      <c r="B213" s="25">
        <v>100</v>
      </c>
      <c r="C213" s="25">
        <v>21.256039000000001</v>
      </c>
      <c r="D213" s="25">
        <v>29.347826000000001</v>
      </c>
      <c r="E213" s="25">
        <v>21.980675999999999</v>
      </c>
      <c r="F213" s="25">
        <v>16.183575000000001</v>
      </c>
      <c r="G213" s="25">
        <v>8.4541059999999995</v>
      </c>
      <c r="H213" s="25">
        <v>2.294686</v>
      </c>
      <c r="I213" s="25">
        <v>0.48309200000000002</v>
      </c>
      <c r="J213" s="25">
        <v>50.603864999999999</v>
      </c>
      <c r="K213" s="25">
        <v>38.164251</v>
      </c>
      <c r="L213" s="25">
        <v>11.231884000000001</v>
      </c>
      <c r="M213" s="25">
        <v>49.396135000000001</v>
      </c>
      <c r="N213" s="25">
        <v>75.342995000000002</v>
      </c>
      <c r="O213" s="25">
        <v>74</v>
      </c>
      <c r="P213" s="28">
        <v>70</v>
      </c>
    </row>
    <row r="214" spans="1:16" ht="11.1" customHeight="1" x14ac:dyDescent="0.2">
      <c r="A214" s="20" t="s">
        <v>879</v>
      </c>
      <c r="B214" s="21">
        <v>499</v>
      </c>
      <c r="C214" s="21">
        <v>117</v>
      </c>
      <c r="D214" s="21">
        <v>152</v>
      </c>
      <c r="E214" s="21">
        <v>116</v>
      </c>
      <c r="F214" s="21">
        <v>67</v>
      </c>
      <c r="G214" s="21">
        <v>37</v>
      </c>
      <c r="H214" s="21">
        <v>5</v>
      </c>
      <c r="I214" s="21">
        <v>5</v>
      </c>
      <c r="J214" s="21">
        <v>269</v>
      </c>
      <c r="K214" s="21">
        <v>183</v>
      </c>
      <c r="L214" s="21">
        <v>47</v>
      </c>
      <c r="M214" s="21">
        <v>230</v>
      </c>
      <c r="N214" s="21">
        <v>0</v>
      </c>
      <c r="O214" s="21">
        <v>0</v>
      </c>
      <c r="P214" s="21">
        <v>0</v>
      </c>
    </row>
    <row r="215" spans="1:16" ht="11.1" customHeight="1" x14ac:dyDescent="0.2">
      <c r="A215" s="24" t="s">
        <v>3</v>
      </c>
      <c r="B215" s="25">
        <v>100</v>
      </c>
      <c r="C215" s="25">
        <v>23.446894</v>
      </c>
      <c r="D215" s="25">
        <v>30.460922</v>
      </c>
      <c r="E215" s="25">
        <v>23.246493000000001</v>
      </c>
      <c r="F215" s="25">
        <v>13.426854000000001</v>
      </c>
      <c r="G215" s="25">
        <v>7.4148300000000003</v>
      </c>
      <c r="H215" s="25">
        <v>1.0020039999999999</v>
      </c>
      <c r="I215" s="25">
        <v>1.0020039999999999</v>
      </c>
      <c r="J215" s="25">
        <v>53.907815999999997</v>
      </c>
      <c r="K215" s="25">
        <v>36.673347</v>
      </c>
      <c r="L215" s="25">
        <v>9.4188379999999992</v>
      </c>
      <c r="M215" s="25">
        <v>46.092184000000003</v>
      </c>
      <c r="N215" s="25">
        <v>74.865730999999997</v>
      </c>
      <c r="O215" s="25">
        <v>74</v>
      </c>
      <c r="P215" s="28" t="s">
        <v>875</v>
      </c>
    </row>
    <row r="216" spans="1:16" ht="11.1" customHeight="1" x14ac:dyDescent="0.2">
      <c r="A216" s="20" t="s">
        <v>398</v>
      </c>
      <c r="B216" s="21">
        <v>468</v>
      </c>
      <c r="C216" s="21">
        <v>98</v>
      </c>
      <c r="D216" s="21">
        <v>128</v>
      </c>
      <c r="E216" s="21">
        <v>111</v>
      </c>
      <c r="F216" s="21">
        <v>85</v>
      </c>
      <c r="G216" s="21">
        <v>35</v>
      </c>
      <c r="H216" s="21">
        <v>9</v>
      </c>
      <c r="I216" s="21">
        <v>2</v>
      </c>
      <c r="J216" s="21">
        <v>226</v>
      </c>
      <c r="K216" s="21">
        <v>196</v>
      </c>
      <c r="L216" s="21">
        <v>46</v>
      </c>
      <c r="M216" s="21">
        <v>242</v>
      </c>
      <c r="N216" s="21">
        <v>0</v>
      </c>
      <c r="O216" s="21">
        <v>0</v>
      </c>
      <c r="P216" s="21">
        <v>0</v>
      </c>
    </row>
    <row r="217" spans="1:16" ht="11.1" customHeight="1" x14ac:dyDescent="0.2">
      <c r="A217" s="24" t="s">
        <v>3</v>
      </c>
      <c r="B217" s="25">
        <v>100</v>
      </c>
      <c r="C217" s="25">
        <v>20.940170999999999</v>
      </c>
      <c r="D217" s="25">
        <v>27.350427</v>
      </c>
      <c r="E217" s="25">
        <v>23.717949000000001</v>
      </c>
      <c r="F217" s="25">
        <v>18.162393000000002</v>
      </c>
      <c r="G217" s="25">
        <v>7.4786320000000002</v>
      </c>
      <c r="H217" s="25">
        <v>1.9230769999999999</v>
      </c>
      <c r="I217" s="25">
        <v>0.42735000000000001</v>
      </c>
      <c r="J217" s="25">
        <v>48.290598000000003</v>
      </c>
      <c r="K217" s="25">
        <v>41.880341999999999</v>
      </c>
      <c r="L217" s="25">
        <v>9.8290600000000001</v>
      </c>
      <c r="M217" s="25">
        <v>51.709401999999997</v>
      </c>
      <c r="N217" s="25">
        <v>75.474359000000007</v>
      </c>
      <c r="O217" s="25">
        <v>75</v>
      </c>
      <c r="P217" s="28">
        <v>74</v>
      </c>
    </row>
    <row r="218" spans="1:16" ht="11.1" customHeight="1" x14ac:dyDescent="0.2">
      <c r="A218" s="20" t="s">
        <v>399</v>
      </c>
      <c r="B218" s="21">
        <v>257</v>
      </c>
      <c r="C218" s="21">
        <v>47</v>
      </c>
      <c r="D218" s="21">
        <v>65</v>
      </c>
      <c r="E218" s="21">
        <v>61</v>
      </c>
      <c r="F218" s="21">
        <v>51</v>
      </c>
      <c r="G218" s="21">
        <v>27</v>
      </c>
      <c r="H218" s="21">
        <v>6</v>
      </c>
      <c r="I218" s="21">
        <v>0</v>
      </c>
      <c r="J218" s="21">
        <v>112</v>
      </c>
      <c r="K218" s="21">
        <v>112</v>
      </c>
      <c r="L218" s="21">
        <v>33</v>
      </c>
      <c r="M218" s="21">
        <v>145</v>
      </c>
      <c r="N218" s="21">
        <v>0</v>
      </c>
      <c r="O218" s="21">
        <v>0</v>
      </c>
      <c r="P218" s="21">
        <v>0</v>
      </c>
    </row>
    <row r="219" spans="1:16" ht="11.1" customHeight="1" x14ac:dyDescent="0.2">
      <c r="A219" s="24" t="s">
        <v>3</v>
      </c>
      <c r="B219" s="25">
        <v>100</v>
      </c>
      <c r="C219" s="25">
        <v>18.287938</v>
      </c>
      <c r="D219" s="25">
        <v>25.291829</v>
      </c>
      <c r="E219" s="25">
        <v>23.735409000000001</v>
      </c>
      <c r="F219" s="25">
        <v>19.844358</v>
      </c>
      <c r="G219" s="25">
        <v>10.505837</v>
      </c>
      <c r="H219" s="25">
        <v>2.3346300000000002</v>
      </c>
      <c r="I219" s="25">
        <v>0</v>
      </c>
      <c r="J219" s="25">
        <v>43.579766999999997</v>
      </c>
      <c r="K219" s="25">
        <v>43.579766999999997</v>
      </c>
      <c r="L219" s="25">
        <v>12.840467</v>
      </c>
      <c r="M219" s="25">
        <v>56.420233000000003</v>
      </c>
      <c r="N219" s="25">
        <v>76.081711999999996</v>
      </c>
      <c r="O219" s="25">
        <v>75</v>
      </c>
      <c r="P219" s="28">
        <v>75</v>
      </c>
    </row>
    <row r="220" spans="1:16" ht="11.1" customHeight="1" x14ac:dyDescent="0.2">
      <c r="A220" s="20" t="s">
        <v>400</v>
      </c>
      <c r="B220" s="21">
        <v>296</v>
      </c>
      <c r="C220" s="21">
        <v>88</v>
      </c>
      <c r="D220" s="21">
        <v>83</v>
      </c>
      <c r="E220" s="21">
        <v>59</v>
      </c>
      <c r="F220" s="21">
        <v>36</v>
      </c>
      <c r="G220" s="21">
        <v>21</v>
      </c>
      <c r="H220" s="21">
        <v>7</v>
      </c>
      <c r="I220" s="21">
        <v>2</v>
      </c>
      <c r="J220" s="21">
        <v>171</v>
      </c>
      <c r="K220" s="21">
        <v>95</v>
      </c>
      <c r="L220" s="21">
        <v>30</v>
      </c>
      <c r="M220" s="21">
        <v>125</v>
      </c>
      <c r="N220" s="21">
        <v>0</v>
      </c>
      <c r="O220" s="21">
        <v>0</v>
      </c>
      <c r="P220" s="21">
        <v>0</v>
      </c>
    </row>
    <row r="221" spans="1:16" ht="11.1" customHeight="1" x14ac:dyDescent="0.2">
      <c r="A221" s="24" t="s">
        <v>3</v>
      </c>
      <c r="B221" s="25">
        <v>100</v>
      </c>
      <c r="C221" s="25">
        <v>29.72973</v>
      </c>
      <c r="D221" s="25">
        <v>28.040541000000001</v>
      </c>
      <c r="E221" s="25">
        <v>19.932431999999999</v>
      </c>
      <c r="F221" s="25">
        <v>12.162162</v>
      </c>
      <c r="G221" s="25">
        <v>7.094595</v>
      </c>
      <c r="H221" s="25">
        <v>2.364865</v>
      </c>
      <c r="I221" s="25">
        <v>0.67567600000000005</v>
      </c>
      <c r="J221" s="25">
        <v>57.770269999999996</v>
      </c>
      <c r="K221" s="25">
        <v>32.094594999999998</v>
      </c>
      <c r="L221" s="25">
        <v>10.135135</v>
      </c>
      <c r="M221" s="25">
        <v>42.229730000000004</v>
      </c>
      <c r="N221" s="27">
        <v>74.334458999999995</v>
      </c>
      <c r="O221" s="27">
        <v>73</v>
      </c>
      <c r="P221" s="29">
        <v>67</v>
      </c>
    </row>
    <row r="222" spans="1:16" ht="11.1" customHeight="1" x14ac:dyDescent="0.2">
      <c r="A222" s="9" t="s">
        <v>401</v>
      </c>
      <c r="B222" s="9"/>
      <c r="C222" s="9"/>
      <c r="D222" s="9"/>
      <c r="E222" s="9"/>
      <c r="F222" s="9"/>
      <c r="G222" s="9"/>
      <c r="H222" s="9"/>
      <c r="I222" s="9"/>
      <c r="J222" s="9"/>
      <c r="K222" s="9"/>
      <c r="L222" s="9"/>
      <c r="M222" s="9"/>
      <c r="N222" s="9"/>
      <c r="O222" s="9"/>
      <c r="P222" s="9"/>
    </row>
    <row r="223" spans="1:16" ht="11.1" customHeight="1" x14ac:dyDescent="0.2">
      <c r="A223" s="20" t="s">
        <v>878</v>
      </c>
      <c r="B223" s="21">
        <v>116</v>
      </c>
      <c r="C223" s="21">
        <v>33</v>
      </c>
      <c r="D223" s="21">
        <v>32</v>
      </c>
      <c r="E223" s="21">
        <v>22</v>
      </c>
      <c r="F223" s="21">
        <v>20</v>
      </c>
      <c r="G223" s="21">
        <v>9</v>
      </c>
      <c r="H223" s="21">
        <v>0</v>
      </c>
      <c r="I223" s="21">
        <v>0</v>
      </c>
      <c r="J223" s="21">
        <v>65</v>
      </c>
      <c r="K223" s="21">
        <v>42</v>
      </c>
      <c r="L223" s="21">
        <v>9</v>
      </c>
      <c r="M223" s="21">
        <v>51</v>
      </c>
      <c r="N223" s="21">
        <v>0</v>
      </c>
      <c r="O223" s="21">
        <v>0</v>
      </c>
      <c r="P223" s="21">
        <v>0</v>
      </c>
    </row>
    <row r="224" spans="1:16" ht="11.1" customHeight="1" x14ac:dyDescent="0.2">
      <c r="A224" s="24" t="s">
        <v>3</v>
      </c>
      <c r="B224" s="25">
        <v>100</v>
      </c>
      <c r="C224" s="25">
        <v>28.448276</v>
      </c>
      <c r="D224" s="25">
        <v>27.586207000000002</v>
      </c>
      <c r="E224" s="25">
        <v>18.965516999999998</v>
      </c>
      <c r="F224" s="25">
        <v>17.241378999999998</v>
      </c>
      <c r="G224" s="25">
        <v>7.7586209999999998</v>
      </c>
      <c r="H224" s="25">
        <v>0</v>
      </c>
      <c r="I224" s="25">
        <v>0</v>
      </c>
      <c r="J224" s="25">
        <v>56.034483000000002</v>
      </c>
      <c r="K224" s="25">
        <v>36.206896999999998</v>
      </c>
      <c r="L224" s="25">
        <v>7.7586209999999998</v>
      </c>
      <c r="M224" s="25">
        <v>43.965516999999998</v>
      </c>
      <c r="N224" s="25">
        <v>74.534482999999994</v>
      </c>
      <c r="O224" s="25">
        <v>74</v>
      </c>
      <c r="P224" s="28">
        <v>74</v>
      </c>
    </row>
    <row r="225" spans="1:16" ht="11.1" customHeight="1" x14ac:dyDescent="0.2">
      <c r="A225" s="20" t="s">
        <v>402</v>
      </c>
      <c r="B225" s="21">
        <v>213</v>
      </c>
      <c r="C225" s="21">
        <v>51</v>
      </c>
      <c r="D225" s="21">
        <v>52</v>
      </c>
      <c r="E225" s="21">
        <v>50</v>
      </c>
      <c r="F225" s="21">
        <v>32</v>
      </c>
      <c r="G225" s="21">
        <v>18</v>
      </c>
      <c r="H225" s="21">
        <v>10</v>
      </c>
      <c r="I225" s="21">
        <v>0</v>
      </c>
      <c r="J225" s="21">
        <v>103</v>
      </c>
      <c r="K225" s="21">
        <v>82</v>
      </c>
      <c r="L225" s="21">
        <v>28</v>
      </c>
      <c r="M225" s="21">
        <v>110</v>
      </c>
      <c r="N225" s="21">
        <v>0</v>
      </c>
      <c r="O225" s="21">
        <v>0</v>
      </c>
      <c r="P225" s="21">
        <v>0</v>
      </c>
    </row>
    <row r="226" spans="1:16" ht="11.1" customHeight="1" x14ac:dyDescent="0.2">
      <c r="A226" s="24" t="s">
        <v>3</v>
      </c>
      <c r="B226" s="25">
        <v>100</v>
      </c>
      <c r="C226" s="25">
        <v>23.943662</v>
      </c>
      <c r="D226" s="25">
        <v>24.413146000000001</v>
      </c>
      <c r="E226" s="25">
        <v>23.474177999999998</v>
      </c>
      <c r="F226" s="25">
        <v>15.023474</v>
      </c>
      <c r="G226" s="25">
        <v>8.450704</v>
      </c>
      <c r="H226" s="25">
        <v>4.6948359999999996</v>
      </c>
      <c r="I226" s="25">
        <v>0</v>
      </c>
      <c r="J226" s="25">
        <v>48.356808000000001</v>
      </c>
      <c r="K226" s="25">
        <v>38.497653</v>
      </c>
      <c r="L226" s="25">
        <v>13.14554</v>
      </c>
      <c r="M226" s="25">
        <v>51.643191999999999</v>
      </c>
      <c r="N226" s="25">
        <v>75.417839999999998</v>
      </c>
      <c r="O226" s="25">
        <v>75</v>
      </c>
      <c r="P226" s="28">
        <v>75</v>
      </c>
    </row>
    <row r="227" spans="1:16" ht="11.1" customHeight="1" x14ac:dyDescent="0.2">
      <c r="A227" s="20" t="s">
        <v>397</v>
      </c>
      <c r="B227" s="21">
        <v>828</v>
      </c>
      <c r="C227" s="21">
        <v>176</v>
      </c>
      <c r="D227" s="21">
        <v>243</v>
      </c>
      <c r="E227" s="21">
        <v>182</v>
      </c>
      <c r="F227" s="21">
        <v>134</v>
      </c>
      <c r="G227" s="21">
        <v>70</v>
      </c>
      <c r="H227" s="21">
        <v>19</v>
      </c>
      <c r="I227" s="21">
        <v>4</v>
      </c>
      <c r="J227" s="21">
        <v>419</v>
      </c>
      <c r="K227" s="21">
        <v>316</v>
      </c>
      <c r="L227" s="21">
        <v>93</v>
      </c>
      <c r="M227" s="21">
        <v>409</v>
      </c>
      <c r="N227" s="21">
        <v>0</v>
      </c>
      <c r="O227" s="21">
        <v>0</v>
      </c>
      <c r="P227" s="21">
        <v>0</v>
      </c>
    </row>
    <row r="228" spans="1:16" ht="11.1" customHeight="1" x14ac:dyDescent="0.2">
      <c r="A228" s="24" t="s">
        <v>3</v>
      </c>
      <c r="B228" s="25">
        <v>100</v>
      </c>
      <c r="C228" s="25">
        <v>21.256039000000001</v>
      </c>
      <c r="D228" s="25">
        <v>29.347826000000001</v>
      </c>
      <c r="E228" s="25">
        <v>21.980675999999999</v>
      </c>
      <c r="F228" s="25">
        <v>16.183575000000001</v>
      </c>
      <c r="G228" s="25">
        <v>8.4541059999999995</v>
      </c>
      <c r="H228" s="25">
        <v>2.294686</v>
      </c>
      <c r="I228" s="25">
        <v>0.48309200000000002</v>
      </c>
      <c r="J228" s="25">
        <v>50.603864999999999</v>
      </c>
      <c r="K228" s="25">
        <v>38.164251</v>
      </c>
      <c r="L228" s="25">
        <v>11.231884000000001</v>
      </c>
      <c r="M228" s="25">
        <v>49.396135000000001</v>
      </c>
      <c r="N228" s="25">
        <v>75.342995000000002</v>
      </c>
      <c r="O228" s="25">
        <v>74</v>
      </c>
      <c r="P228" s="28">
        <v>70</v>
      </c>
    </row>
    <row r="229" spans="1:16" ht="11.1" customHeight="1" x14ac:dyDescent="0.2">
      <c r="A229" s="20" t="s">
        <v>403</v>
      </c>
      <c r="B229" s="21">
        <v>133</v>
      </c>
      <c r="C229" s="21">
        <v>36</v>
      </c>
      <c r="D229" s="21">
        <v>45</v>
      </c>
      <c r="E229" s="21">
        <v>31</v>
      </c>
      <c r="F229" s="21">
        <v>11</v>
      </c>
      <c r="G229" s="21">
        <v>9</v>
      </c>
      <c r="H229" s="21">
        <v>1</v>
      </c>
      <c r="I229" s="21">
        <v>0</v>
      </c>
      <c r="J229" s="21">
        <v>81</v>
      </c>
      <c r="K229" s="21">
        <v>42</v>
      </c>
      <c r="L229" s="21">
        <v>10</v>
      </c>
      <c r="M229" s="21">
        <v>52</v>
      </c>
      <c r="N229" s="21">
        <v>0</v>
      </c>
      <c r="O229" s="21">
        <v>0</v>
      </c>
      <c r="P229" s="21">
        <v>0</v>
      </c>
    </row>
    <row r="230" spans="1:16" ht="11.1" customHeight="1" x14ac:dyDescent="0.2">
      <c r="A230" s="24" t="s">
        <v>3</v>
      </c>
      <c r="B230" s="25">
        <v>100</v>
      </c>
      <c r="C230" s="25">
        <v>27.067668999999999</v>
      </c>
      <c r="D230" s="25">
        <v>33.834586000000002</v>
      </c>
      <c r="E230" s="25">
        <v>23.308271000000001</v>
      </c>
      <c r="F230" s="25">
        <v>8.2706769999999992</v>
      </c>
      <c r="G230" s="25">
        <v>6.7669170000000003</v>
      </c>
      <c r="H230" s="25">
        <v>0.75187999999999999</v>
      </c>
      <c r="I230" s="25">
        <v>0</v>
      </c>
      <c r="J230" s="25">
        <v>60.902256000000001</v>
      </c>
      <c r="K230" s="25">
        <v>31.578946999999999</v>
      </c>
      <c r="L230" s="25">
        <v>7.5187970000000002</v>
      </c>
      <c r="M230" s="25">
        <v>39.097743999999999</v>
      </c>
      <c r="N230" s="25">
        <v>73.714286000000001</v>
      </c>
      <c r="O230" s="25">
        <v>73</v>
      </c>
      <c r="P230" s="28">
        <v>70</v>
      </c>
    </row>
    <row r="231" spans="1:16" ht="11.1" customHeight="1" x14ac:dyDescent="0.2">
      <c r="A231" s="20" t="s">
        <v>404</v>
      </c>
      <c r="B231" s="21">
        <v>120</v>
      </c>
      <c r="C231" s="21">
        <v>22</v>
      </c>
      <c r="D231" s="21">
        <v>35</v>
      </c>
      <c r="E231" s="21">
        <v>27</v>
      </c>
      <c r="F231" s="21">
        <v>20</v>
      </c>
      <c r="G231" s="21">
        <v>14</v>
      </c>
      <c r="H231" s="21">
        <v>0</v>
      </c>
      <c r="I231" s="21">
        <v>2</v>
      </c>
      <c r="J231" s="21">
        <v>57</v>
      </c>
      <c r="K231" s="21">
        <v>47</v>
      </c>
      <c r="L231" s="21">
        <v>16</v>
      </c>
      <c r="M231" s="21">
        <v>63</v>
      </c>
      <c r="N231" s="21">
        <v>0</v>
      </c>
      <c r="O231" s="21">
        <v>0</v>
      </c>
      <c r="P231" s="21">
        <v>0</v>
      </c>
    </row>
    <row r="232" spans="1:16" ht="11.1" customHeight="1" x14ac:dyDescent="0.2">
      <c r="A232" s="24" t="s">
        <v>3</v>
      </c>
      <c r="B232" s="25">
        <v>100</v>
      </c>
      <c r="C232" s="25">
        <v>18.333333</v>
      </c>
      <c r="D232" s="25">
        <v>29.166667</v>
      </c>
      <c r="E232" s="25">
        <v>22.5</v>
      </c>
      <c r="F232" s="25">
        <v>16.666667</v>
      </c>
      <c r="G232" s="25">
        <v>11.666667</v>
      </c>
      <c r="H232" s="25">
        <v>0</v>
      </c>
      <c r="I232" s="25">
        <v>1.6666669999999999</v>
      </c>
      <c r="J232" s="25">
        <v>47.5</v>
      </c>
      <c r="K232" s="25">
        <v>39.166666999999997</v>
      </c>
      <c r="L232" s="25">
        <v>13.333333</v>
      </c>
      <c r="M232" s="25">
        <v>52.5</v>
      </c>
      <c r="N232" s="25">
        <v>76.133332999999993</v>
      </c>
      <c r="O232" s="25">
        <v>75</v>
      </c>
      <c r="P232" s="28">
        <v>73</v>
      </c>
    </row>
    <row r="233" spans="1:16" ht="11.1" customHeight="1" x14ac:dyDescent="0.2">
      <c r="A233" s="20" t="s">
        <v>405</v>
      </c>
      <c r="B233" s="21">
        <v>246</v>
      </c>
      <c r="C233" s="21">
        <v>59</v>
      </c>
      <c r="D233" s="21">
        <v>72</v>
      </c>
      <c r="E233" s="21">
        <v>58</v>
      </c>
      <c r="F233" s="21">
        <v>36</v>
      </c>
      <c r="G233" s="21">
        <v>14</v>
      </c>
      <c r="H233" s="21">
        <v>4</v>
      </c>
      <c r="I233" s="21">
        <v>3</v>
      </c>
      <c r="J233" s="21">
        <v>131</v>
      </c>
      <c r="K233" s="21">
        <v>94</v>
      </c>
      <c r="L233" s="21">
        <v>21</v>
      </c>
      <c r="M233" s="21">
        <v>115</v>
      </c>
      <c r="N233" s="21">
        <v>0</v>
      </c>
      <c r="O233" s="21">
        <v>0</v>
      </c>
      <c r="P233" s="21">
        <v>0</v>
      </c>
    </row>
    <row r="234" spans="1:16" ht="11.1" customHeight="1" x14ac:dyDescent="0.2">
      <c r="A234" s="24" t="s">
        <v>3</v>
      </c>
      <c r="B234" s="25">
        <v>100</v>
      </c>
      <c r="C234" s="25">
        <v>23.983740000000001</v>
      </c>
      <c r="D234" s="25">
        <v>29.268293</v>
      </c>
      <c r="E234" s="25">
        <v>23.577235999999999</v>
      </c>
      <c r="F234" s="25">
        <v>14.634145999999999</v>
      </c>
      <c r="G234" s="25">
        <v>5.6910569999999998</v>
      </c>
      <c r="H234" s="25">
        <v>1.6260159999999999</v>
      </c>
      <c r="I234" s="25">
        <v>1.2195119999999999</v>
      </c>
      <c r="J234" s="25">
        <v>53.252032999999997</v>
      </c>
      <c r="K234" s="25">
        <v>38.211382</v>
      </c>
      <c r="L234" s="25">
        <v>8.5365850000000005</v>
      </c>
      <c r="M234" s="25">
        <v>46.747967000000003</v>
      </c>
      <c r="N234" s="25">
        <v>74.869918999999996</v>
      </c>
      <c r="O234" s="25">
        <v>74</v>
      </c>
      <c r="P234" s="28" t="s">
        <v>876</v>
      </c>
    </row>
    <row r="235" spans="1:16" ht="11.1" customHeight="1" x14ac:dyDescent="0.2">
      <c r="A235" s="20" t="s">
        <v>398</v>
      </c>
      <c r="B235" s="21">
        <v>468</v>
      </c>
      <c r="C235" s="21">
        <v>98</v>
      </c>
      <c r="D235" s="21">
        <v>128</v>
      </c>
      <c r="E235" s="21">
        <v>111</v>
      </c>
      <c r="F235" s="21">
        <v>85</v>
      </c>
      <c r="G235" s="21">
        <v>35</v>
      </c>
      <c r="H235" s="21">
        <v>9</v>
      </c>
      <c r="I235" s="21">
        <v>2</v>
      </c>
      <c r="J235" s="21">
        <v>226</v>
      </c>
      <c r="K235" s="21">
        <v>196</v>
      </c>
      <c r="L235" s="21">
        <v>46</v>
      </c>
      <c r="M235" s="21">
        <v>242</v>
      </c>
      <c r="N235" s="21">
        <v>0</v>
      </c>
      <c r="O235" s="21">
        <v>0</v>
      </c>
      <c r="P235" s="21">
        <v>0</v>
      </c>
    </row>
    <row r="236" spans="1:16" ht="11.1" customHeight="1" x14ac:dyDescent="0.2">
      <c r="A236" s="24" t="s">
        <v>3</v>
      </c>
      <c r="B236" s="25">
        <v>100</v>
      </c>
      <c r="C236" s="25">
        <v>20.940170999999999</v>
      </c>
      <c r="D236" s="25">
        <v>27.350427</v>
      </c>
      <c r="E236" s="25">
        <v>23.717949000000001</v>
      </c>
      <c r="F236" s="25">
        <v>18.162393000000002</v>
      </c>
      <c r="G236" s="25">
        <v>7.4786320000000002</v>
      </c>
      <c r="H236" s="25">
        <v>1.9230769999999999</v>
      </c>
      <c r="I236" s="25">
        <v>0.42735000000000001</v>
      </c>
      <c r="J236" s="25">
        <v>48.290598000000003</v>
      </c>
      <c r="K236" s="25">
        <v>41.880341999999999</v>
      </c>
      <c r="L236" s="25">
        <v>9.8290600000000001</v>
      </c>
      <c r="M236" s="25">
        <v>51.709401999999997</v>
      </c>
      <c r="N236" s="25">
        <v>75.474359000000007</v>
      </c>
      <c r="O236" s="25">
        <v>75</v>
      </c>
      <c r="P236" s="28">
        <v>74</v>
      </c>
    </row>
    <row r="237" spans="1:16" ht="11.1" customHeight="1" x14ac:dyDescent="0.2">
      <c r="A237" s="20" t="s">
        <v>406</v>
      </c>
      <c r="B237" s="21">
        <v>180</v>
      </c>
      <c r="C237" s="21">
        <v>34</v>
      </c>
      <c r="D237" s="21">
        <v>47</v>
      </c>
      <c r="E237" s="21">
        <v>41</v>
      </c>
      <c r="F237" s="21">
        <v>35</v>
      </c>
      <c r="G237" s="21">
        <v>17</v>
      </c>
      <c r="H237" s="21">
        <v>6</v>
      </c>
      <c r="I237" s="21">
        <v>0</v>
      </c>
      <c r="J237" s="21">
        <v>81</v>
      </c>
      <c r="K237" s="21">
        <v>76</v>
      </c>
      <c r="L237" s="21">
        <v>23</v>
      </c>
      <c r="M237" s="21">
        <v>99</v>
      </c>
      <c r="N237" s="21">
        <v>0</v>
      </c>
      <c r="O237" s="21">
        <v>0</v>
      </c>
      <c r="P237" s="21">
        <v>0</v>
      </c>
    </row>
    <row r="238" spans="1:16" ht="11.1" customHeight="1" x14ac:dyDescent="0.2">
      <c r="A238" s="24" t="s">
        <v>3</v>
      </c>
      <c r="B238" s="25">
        <v>100</v>
      </c>
      <c r="C238" s="25">
        <v>18.888888999999999</v>
      </c>
      <c r="D238" s="25">
        <v>26.111111000000001</v>
      </c>
      <c r="E238" s="25">
        <v>22.777778000000001</v>
      </c>
      <c r="F238" s="25">
        <v>19.444444000000001</v>
      </c>
      <c r="G238" s="25">
        <v>9.4444440000000007</v>
      </c>
      <c r="H238" s="25">
        <v>3.3333330000000001</v>
      </c>
      <c r="I238" s="25">
        <v>0</v>
      </c>
      <c r="J238" s="25">
        <v>45</v>
      </c>
      <c r="K238" s="25">
        <v>42.222222000000002</v>
      </c>
      <c r="L238" s="25">
        <v>12.777778</v>
      </c>
      <c r="M238" s="25">
        <v>55</v>
      </c>
      <c r="N238" s="25">
        <v>76.05</v>
      </c>
      <c r="O238" s="25">
        <v>75</v>
      </c>
      <c r="P238" s="28">
        <v>75</v>
      </c>
    </row>
    <row r="239" spans="1:16" ht="11.1" customHeight="1" x14ac:dyDescent="0.2">
      <c r="A239" s="20" t="s">
        <v>407</v>
      </c>
      <c r="B239" s="21">
        <v>77</v>
      </c>
      <c r="C239" s="21">
        <v>13</v>
      </c>
      <c r="D239" s="21">
        <v>18</v>
      </c>
      <c r="E239" s="21">
        <v>20</v>
      </c>
      <c r="F239" s="21">
        <v>16</v>
      </c>
      <c r="G239" s="21">
        <v>10</v>
      </c>
      <c r="H239" s="21">
        <v>0</v>
      </c>
      <c r="I239" s="21">
        <v>0</v>
      </c>
      <c r="J239" s="21">
        <v>31</v>
      </c>
      <c r="K239" s="21">
        <v>36</v>
      </c>
      <c r="L239" s="21">
        <v>10</v>
      </c>
      <c r="M239" s="21">
        <v>46</v>
      </c>
      <c r="N239" s="21">
        <v>0</v>
      </c>
      <c r="O239" s="21">
        <v>0</v>
      </c>
      <c r="P239" s="21">
        <v>0</v>
      </c>
    </row>
    <row r="240" spans="1:16" ht="11.1" customHeight="1" x14ac:dyDescent="0.2">
      <c r="A240" s="24" t="s">
        <v>3</v>
      </c>
      <c r="B240" s="25">
        <v>100</v>
      </c>
      <c r="C240" s="25">
        <v>16.883116999999999</v>
      </c>
      <c r="D240" s="25">
        <v>23.376622999999999</v>
      </c>
      <c r="E240" s="25">
        <v>25.974025999999999</v>
      </c>
      <c r="F240" s="25">
        <v>20.779221</v>
      </c>
      <c r="G240" s="25">
        <v>12.987012999999999</v>
      </c>
      <c r="H240" s="25">
        <v>0</v>
      </c>
      <c r="I240" s="25">
        <v>0</v>
      </c>
      <c r="J240" s="25">
        <v>40.259740000000001</v>
      </c>
      <c r="K240" s="25">
        <v>46.753247000000002</v>
      </c>
      <c r="L240" s="25">
        <v>12.987012999999999</v>
      </c>
      <c r="M240" s="25">
        <v>59.740259999999999</v>
      </c>
      <c r="N240" s="25">
        <v>76.155844000000002</v>
      </c>
      <c r="O240" s="25">
        <v>75</v>
      </c>
      <c r="P240" s="28">
        <v>75</v>
      </c>
    </row>
    <row r="241" spans="1:16" ht="11.1" customHeight="1" x14ac:dyDescent="0.2">
      <c r="A241" s="20" t="s">
        <v>400</v>
      </c>
      <c r="B241" s="21">
        <v>296</v>
      </c>
      <c r="C241" s="21">
        <v>88</v>
      </c>
      <c r="D241" s="21">
        <v>83</v>
      </c>
      <c r="E241" s="21">
        <v>59</v>
      </c>
      <c r="F241" s="21">
        <v>36</v>
      </c>
      <c r="G241" s="21">
        <v>21</v>
      </c>
      <c r="H241" s="21">
        <v>7</v>
      </c>
      <c r="I241" s="21">
        <v>2</v>
      </c>
      <c r="J241" s="21">
        <v>171</v>
      </c>
      <c r="K241" s="21">
        <v>95</v>
      </c>
      <c r="L241" s="21">
        <v>30</v>
      </c>
      <c r="M241" s="21">
        <v>125</v>
      </c>
      <c r="N241" s="21">
        <v>0</v>
      </c>
      <c r="O241" s="21">
        <v>0</v>
      </c>
      <c r="P241" s="21">
        <v>0</v>
      </c>
    </row>
    <row r="242" spans="1:16" ht="11.1" customHeight="1" x14ac:dyDescent="0.2">
      <c r="A242" s="26"/>
      <c r="B242" s="27">
        <v>100</v>
      </c>
      <c r="C242" s="27">
        <v>29.72973</v>
      </c>
      <c r="D242" s="27">
        <v>28.040541000000001</v>
      </c>
      <c r="E242" s="27">
        <v>19.932431999999999</v>
      </c>
      <c r="F242" s="27">
        <v>12.162162</v>
      </c>
      <c r="G242" s="27">
        <v>7.094595</v>
      </c>
      <c r="H242" s="27">
        <v>2.364865</v>
      </c>
      <c r="I242" s="27">
        <v>0.67567600000000005</v>
      </c>
      <c r="J242" s="27">
        <v>57.770269999999996</v>
      </c>
      <c r="K242" s="27">
        <v>32.094594999999998</v>
      </c>
      <c r="L242" s="27">
        <v>10.135135</v>
      </c>
      <c r="M242" s="27">
        <v>42.229730000000004</v>
      </c>
      <c r="N242" s="27">
        <v>74.334458999999995</v>
      </c>
      <c r="O242" s="27">
        <v>73</v>
      </c>
      <c r="P242" s="29">
        <v>67</v>
      </c>
    </row>
    <row r="243" spans="1:16" ht="11.1" customHeight="1" x14ac:dyDescent="0.2"/>
  </sheetData>
  <phoneticPr fontId="2"/>
  <pageMargins left="0.75" right="0.75" top="1" bottom="1" header="0.5" footer="0.5"/>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7622E7-F58F-4CC2-A252-D8F1170C4771}">
  <dimension ref="A1:G243"/>
  <sheetViews>
    <sheetView workbookViewId="0">
      <selection activeCell="A5" sqref="A5"/>
    </sheetView>
  </sheetViews>
  <sheetFormatPr defaultColWidth="9" defaultRowHeight="12.6" x14ac:dyDescent="0.2"/>
  <cols>
    <col min="1" max="1" width="43" style="12" bestFit="1" customWidth="1"/>
    <col min="2" max="256" width="7.6640625" style="12" customWidth="1"/>
    <col min="257" max="16384" width="9" style="12"/>
  </cols>
  <sheetData>
    <row r="1" spans="1:7" x14ac:dyDescent="0.2">
      <c r="A1" s="11" t="s">
        <v>3</v>
      </c>
      <c r="B1" s="7"/>
    </row>
    <row r="2" spans="1:7" x14ac:dyDescent="0.2">
      <c r="A2" s="15" t="str">
        <f xml:space="preserve"> HYPERLINK("#'目次'!B9","[3]")</f>
        <v>[3]</v>
      </c>
    </row>
    <row r="3" spans="1:7" x14ac:dyDescent="0.2">
      <c r="A3" s="7" t="s">
        <v>3</v>
      </c>
      <c r="B3" s="8" t="s">
        <v>311</v>
      </c>
    </row>
    <row r="4" spans="1:7" s="18" customFormat="1" ht="63" x14ac:dyDescent="0.2">
      <c r="A4" s="16" t="s">
        <v>3</v>
      </c>
      <c r="B4" s="17" t="s">
        <v>335</v>
      </c>
      <c r="C4" s="17" t="s">
        <v>422</v>
      </c>
      <c r="D4" s="17" t="s">
        <v>312</v>
      </c>
      <c r="E4" s="17" t="s">
        <v>313</v>
      </c>
      <c r="F4" s="17" t="s">
        <v>314</v>
      </c>
      <c r="G4" s="17" t="s">
        <v>366</v>
      </c>
    </row>
    <row r="5" spans="1:7" x14ac:dyDescent="0.2">
      <c r="A5" s="19" t="s">
        <v>338</v>
      </c>
      <c r="B5" s="10">
        <v>2677</v>
      </c>
      <c r="C5" s="10">
        <v>138</v>
      </c>
      <c r="D5" s="10">
        <v>1747</v>
      </c>
      <c r="E5" s="10">
        <v>191</v>
      </c>
      <c r="F5" s="10">
        <v>544</v>
      </c>
      <c r="G5" s="10">
        <v>57</v>
      </c>
    </row>
    <row r="6" spans="1:7" x14ac:dyDescent="0.2">
      <c r="A6" s="24" t="s">
        <v>3</v>
      </c>
      <c r="B6" s="25">
        <v>100</v>
      </c>
      <c r="C6" s="25">
        <v>5.1550240000000001</v>
      </c>
      <c r="D6" s="25">
        <v>65.259619000000001</v>
      </c>
      <c r="E6" s="25">
        <v>7.1348520000000004</v>
      </c>
      <c r="F6" s="25">
        <v>20.321255000000001</v>
      </c>
      <c r="G6" s="25">
        <v>2.1292490000000002</v>
      </c>
    </row>
    <row r="7" spans="1:7" x14ac:dyDescent="0.2">
      <c r="A7" s="9" t="s">
        <v>339</v>
      </c>
      <c r="B7" s="9"/>
      <c r="C7" s="9"/>
      <c r="D7" s="9"/>
      <c r="E7" s="9"/>
      <c r="F7" s="9"/>
      <c r="G7" s="9"/>
    </row>
    <row r="8" spans="1:7" x14ac:dyDescent="0.2">
      <c r="A8" s="20" t="s">
        <v>340</v>
      </c>
      <c r="B8" s="21">
        <v>1277</v>
      </c>
      <c r="C8" s="21">
        <v>89</v>
      </c>
      <c r="D8" s="21">
        <v>977</v>
      </c>
      <c r="E8" s="21">
        <v>73</v>
      </c>
      <c r="F8" s="21">
        <v>108</v>
      </c>
      <c r="G8" s="21">
        <v>30</v>
      </c>
    </row>
    <row r="9" spans="1:7" x14ac:dyDescent="0.2">
      <c r="A9" s="24" t="s">
        <v>3</v>
      </c>
      <c r="B9" s="25">
        <v>100</v>
      </c>
      <c r="C9" s="25">
        <v>6.9694599999999998</v>
      </c>
      <c r="D9" s="25">
        <v>76.507439000000005</v>
      </c>
      <c r="E9" s="25">
        <v>5.7165229999999996</v>
      </c>
      <c r="F9" s="25">
        <v>8.4573219999999996</v>
      </c>
      <c r="G9" s="25">
        <v>2.349256</v>
      </c>
    </row>
    <row r="10" spans="1:7" x14ac:dyDescent="0.2">
      <c r="A10" s="20" t="s">
        <v>341</v>
      </c>
      <c r="B10" s="21">
        <v>1400</v>
      </c>
      <c r="C10" s="21">
        <v>49</v>
      </c>
      <c r="D10" s="21">
        <v>770</v>
      </c>
      <c r="E10" s="21">
        <v>118</v>
      </c>
      <c r="F10" s="21">
        <v>436</v>
      </c>
      <c r="G10" s="21">
        <v>27</v>
      </c>
    </row>
    <row r="11" spans="1:7" x14ac:dyDescent="0.2">
      <c r="A11" s="24" t="s">
        <v>3</v>
      </c>
      <c r="B11" s="25">
        <v>100</v>
      </c>
      <c r="C11" s="25">
        <v>3.5</v>
      </c>
      <c r="D11" s="25">
        <v>55</v>
      </c>
      <c r="E11" s="25">
        <v>8.4285709999999998</v>
      </c>
      <c r="F11" s="25">
        <v>31.142856999999999</v>
      </c>
      <c r="G11" s="25">
        <v>1.928571</v>
      </c>
    </row>
    <row r="12" spans="1:7" x14ac:dyDescent="0.2">
      <c r="A12" s="9" t="s">
        <v>342</v>
      </c>
      <c r="B12" s="9"/>
      <c r="C12" s="9"/>
      <c r="D12" s="9"/>
      <c r="E12" s="9"/>
      <c r="F12" s="9"/>
      <c r="G12" s="9"/>
    </row>
    <row r="13" spans="1:7" x14ac:dyDescent="0.2">
      <c r="A13" s="20" t="s">
        <v>343</v>
      </c>
      <c r="B13" s="21">
        <v>610</v>
      </c>
      <c r="C13" s="21">
        <v>56</v>
      </c>
      <c r="D13" s="21">
        <v>436</v>
      </c>
      <c r="E13" s="21">
        <v>60</v>
      </c>
      <c r="F13" s="21">
        <v>49</v>
      </c>
      <c r="G13" s="21">
        <v>9</v>
      </c>
    </row>
    <row r="14" spans="1:7" x14ac:dyDescent="0.2">
      <c r="A14" s="24" t="s">
        <v>3</v>
      </c>
      <c r="B14" s="25">
        <v>100</v>
      </c>
      <c r="C14" s="25">
        <v>9.1803279999999994</v>
      </c>
      <c r="D14" s="25">
        <v>71.475409999999997</v>
      </c>
      <c r="E14" s="25">
        <v>9.8360660000000006</v>
      </c>
      <c r="F14" s="25">
        <v>8.0327870000000008</v>
      </c>
      <c r="G14" s="25">
        <v>1.4754100000000001</v>
      </c>
    </row>
    <row r="15" spans="1:7" x14ac:dyDescent="0.2">
      <c r="A15" s="20" t="s">
        <v>344</v>
      </c>
      <c r="B15" s="21">
        <v>755</v>
      </c>
      <c r="C15" s="21">
        <v>43</v>
      </c>
      <c r="D15" s="21">
        <v>555</v>
      </c>
      <c r="E15" s="21">
        <v>58</v>
      </c>
      <c r="F15" s="21">
        <v>85</v>
      </c>
      <c r="G15" s="21">
        <v>14</v>
      </c>
    </row>
    <row r="16" spans="1:7" x14ac:dyDescent="0.2">
      <c r="A16" s="24" t="s">
        <v>3</v>
      </c>
      <c r="B16" s="25">
        <v>100</v>
      </c>
      <c r="C16" s="25">
        <v>5.6953639999999996</v>
      </c>
      <c r="D16" s="25">
        <v>73.509934000000001</v>
      </c>
      <c r="E16" s="25">
        <v>7.6821190000000001</v>
      </c>
      <c r="F16" s="25">
        <v>11.258278000000001</v>
      </c>
      <c r="G16" s="25">
        <v>1.8543050000000001</v>
      </c>
    </row>
    <row r="17" spans="1:7" x14ac:dyDescent="0.2">
      <c r="A17" s="20" t="s">
        <v>345</v>
      </c>
      <c r="B17" s="21">
        <v>601</v>
      </c>
      <c r="C17" s="21">
        <v>23</v>
      </c>
      <c r="D17" s="21">
        <v>402</v>
      </c>
      <c r="E17" s="21">
        <v>40</v>
      </c>
      <c r="F17" s="21">
        <v>122</v>
      </c>
      <c r="G17" s="21">
        <v>14</v>
      </c>
    </row>
    <row r="18" spans="1:7" x14ac:dyDescent="0.2">
      <c r="A18" s="24" t="s">
        <v>3</v>
      </c>
      <c r="B18" s="25">
        <v>100</v>
      </c>
      <c r="C18" s="25">
        <v>3.8269549999999999</v>
      </c>
      <c r="D18" s="25">
        <v>66.888519000000002</v>
      </c>
      <c r="E18" s="25">
        <v>6.6555739999999997</v>
      </c>
      <c r="F18" s="25">
        <v>20.299500999999999</v>
      </c>
      <c r="G18" s="25">
        <v>2.3294510000000002</v>
      </c>
    </row>
    <row r="19" spans="1:7" x14ac:dyDescent="0.2">
      <c r="A19" s="20" t="s">
        <v>346</v>
      </c>
      <c r="B19" s="21">
        <v>425</v>
      </c>
      <c r="C19" s="21">
        <v>8</v>
      </c>
      <c r="D19" s="21">
        <v>245</v>
      </c>
      <c r="E19" s="21">
        <v>19</v>
      </c>
      <c r="F19" s="21">
        <v>141</v>
      </c>
      <c r="G19" s="21">
        <v>12</v>
      </c>
    </row>
    <row r="20" spans="1:7" x14ac:dyDescent="0.2">
      <c r="A20" s="24" t="s">
        <v>3</v>
      </c>
      <c r="B20" s="25">
        <v>100</v>
      </c>
      <c r="C20" s="25">
        <v>1.8823529999999999</v>
      </c>
      <c r="D20" s="25">
        <v>57.647058999999999</v>
      </c>
      <c r="E20" s="25">
        <v>4.4705880000000002</v>
      </c>
      <c r="F20" s="25">
        <v>33.176470999999999</v>
      </c>
      <c r="G20" s="25">
        <v>2.8235290000000002</v>
      </c>
    </row>
    <row r="21" spans="1:7" x14ac:dyDescent="0.2">
      <c r="A21" s="20" t="s">
        <v>347</v>
      </c>
      <c r="B21" s="21">
        <v>217</v>
      </c>
      <c r="C21" s="21">
        <v>7</v>
      </c>
      <c r="D21" s="21">
        <v>92</v>
      </c>
      <c r="E21" s="21">
        <v>14</v>
      </c>
      <c r="F21" s="21">
        <v>100</v>
      </c>
      <c r="G21" s="21">
        <v>4</v>
      </c>
    </row>
    <row r="22" spans="1:7" x14ac:dyDescent="0.2">
      <c r="A22" s="24" t="s">
        <v>3</v>
      </c>
      <c r="B22" s="25">
        <v>100</v>
      </c>
      <c r="C22" s="25">
        <v>3.225806</v>
      </c>
      <c r="D22" s="25">
        <v>42.396312999999999</v>
      </c>
      <c r="E22" s="25">
        <v>6.451613</v>
      </c>
      <c r="F22" s="25">
        <v>46.082948999999999</v>
      </c>
      <c r="G22" s="25">
        <v>1.843318</v>
      </c>
    </row>
    <row r="23" spans="1:7" x14ac:dyDescent="0.2">
      <c r="A23" s="20" t="s">
        <v>348</v>
      </c>
      <c r="B23" s="21">
        <v>56</v>
      </c>
      <c r="C23" s="21">
        <v>1</v>
      </c>
      <c r="D23" s="21">
        <v>17</v>
      </c>
      <c r="E23" s="21">
        <v>0</v>
      </c>
      <c r="F23" s="21">
        <v>35</v>
      </c>
      <c r="G23" s="21">
        <v>3</v>
      </c>
    </row>
    <row r="24" spans="1:7" x14ac:dyDescent="0.2">
      <c r="A24" s="24" t="s">
        <v>3</v>
      </c>
      <c r="B24" s="25">
        <v>100</v>
      </c>
      <c r="C24" s="25">
        <v>1.785714</v>
      </c>
      <c r="D24" s="25">
        <v>30.357143000000001</v>
      </c>
      <c r="E24" s="25">
        <v>0</v>
      </c>
      <c r="F24" s="25">
        <v>62.5</v>
      </c>
      <c r="G24" s="25">
        <v>5.3571429999999998</v>
      </c>
    </row>
    <row r="25" spans="1:7" x14ac:dyDescent="0.2">
      <c r="A25" s="20" t="s">
        <v>349</v>
      </c>
      <c r="B25" s="21">
        <v>13</v>
      </c>
      <c r="C25" s="21">
        <v>0</v>
      </c>
      <c r="D25" s="21">
        <v>0</v>
      </c>
      <c r="E25" s="21">
        <v>0</v>
      </c>
      <c r="F25" s="21">
        <v>12</v>
      </c>
      <c r="G25" s="21">
        <v>1</v>
      </c>
    </row>
    <row r="26" spans="1:7" x14ac:dyDescent="0.2">
      <c r="A26" s="24" t="s">
        <v>3</v>
      </c>
      <c r="B26" s="25">
        <v>100</v>
      </c>
      <c r="C26" s="25">
        <v>0</v>
      </c>
      <c r="D26" s="25">
        <v>0</v>
      </c>
      <c r="E26" s="25">
        <v>0</v>
      </c>
      <c r="F26" s="25">
        <v>92.307692000000003</v>
      </c>
      <c r="G26" s="25">
        <v>7.6923079999999997</v>
      </c>
    </row>
    <row r="27" spans="1:7" x14ac:dyDescent="0.2">
      <c r="A27" s="20" t="s">
        <v>350</v>
      </c>
      <c r="B27" s="21">
        <v>1365</v>
      </c>
      <c r="C27" s="21">
        <v>99</v>
      </c>
      <c r="D27" s="21">
        <v>991</v>
      </c>
      <c r="E27" s="21">
        <v>118</v>
      </c>
      <c r="F27" s="21">
        <v>134</v>
      </c>
      <c r="G27" s="21">
        <v>23</v>
      </c>
    </row>
    <row r="28" spans="1:7" x14ac:dyDescent="0.2">
      <c r="A28" s="24" t="s">
        <v>3</v>
      </c>
      <c r="B28" s="25">
        <v>100</v>
      </c>
      <c r="C28" s="25">
        <v>7.2527470000000003</v>
      </c>
      <c r="D28" s="25">
        <v>72.600733000000005</v>
      </c>
      <c r="E28" s="25">
        <v>8.6446889999999996</v>
      </c>
      <c r="F28" s="25">
        <v>9.8168500000000005</v>
      </c>
      <c r="G28" s="25">
        <v>1.684982</v>
      </c>
    </row>
    <row r="29" spans="1:7" x14ac:dyDescent="0.2">
      <c r="A29" s="20" t="s">
        <v>351</v>
      </c>
      <c r="B29" s="21">
        <v>1026</v>
      </c>
      <c r="C29" s="21">
        <v>31</v>
      </c>
      <c r="D29" s="21">
        <v>647</v>
      </c>
      <c r="E29" s="21">
        <v>59</v>
      </c>
      <c r="F29" s="21">
        <v>263</v>
      </c>
      <c r="G29" s="21">
        <v>26</v>
      </c>
    </row>
    <row r="30" spans="1:7" x14ac:dyDescent="0.2">
      <c r="A30" s="24" t="s">
        <v>3</v>
      </c>
      <c r="B30" s="25">
        <v>100</v>
      </c>
      <c r="C30" s="25">
        <v>3.021442</v>
      </c>
      <c r="D30" s="25">
        <v>63.060428999999999</v>
      </c>
      <c r="E30" s="25">
        <v>5.7504869999999997</v>
      </c>
      <c r="F30" s="25">
        <v>25.633527999999998</v>
      </c>
      <c r="G30" s="25">
        <v>2.5341130000000001</v>
      </c>
    </row>
    <row r="31" spans="1:7" x14ac:dyDescent="0.2">
      <c r="A31" s="20" t="s">
        <v>352</v>
      </c>
      <c r="B31" s="21">
        <v>286</v>
      </c>
      <c r="C31" s="21">
        <v>8</v>
      </c>
      <c r="D31" s="21">
        <v>109</v>
      </c>
      <c r="E31" s="21">
        <v>14</v>
      </c>
      <c r="F31" s="21">
        <v>147</v>
      </c>
      <c r="G31" s="21">
        <v>8</v>
      </c>
    </row>
    <row r="32" spans="1:7" x14ac:dyDescent="0.2">
      <c r="A32" s="24" t="s">
        <v>3</v>
      </c>
      <c r="B32" s="25">
        <v>100</v>
      </c>
      <c r="C32" s="25">
        <v>2.7972030000000001</v>
      </c>
      <c r="D32" s="25">
        <v>38.111888</v>
      </c>
      <c r="E32" s="25">
        <v>4.895105</v>
      </c>
      <c r="F32" s="25">
        <v>51.398600999999999</v>
      </c>
      <c r="G32" s="25">
        <v>2.7972030000000001</v>
      </c>
    </row>
    <row r="33" spans="1:7" x14ac:dyDescent="0.2">
      <c r="A33" s="20" t="s">
        <v>353</v>
      </c>
      <c r="B33" s="21">
        <v>1312</v>
      </c>
      <c r="C33" s="21">
        <v>39</v>
      </c>
      <c r="D33" s="21">
        <v>756</v>
      </c>
      <c r="E33" s="21">
        <v>73</v>
      </c>
      <c r="F33" s="21">
        <v>410</v>
      </c>
      <c r="G33" s="21">
        <v>34</v>
      </c>
    </row>
    <row r="34" spans="1:7" x14ac:dyDescent="0.2">
      <c r="A34" s="24" t="s">
        <v>3</v>
      </c>
      <c r="B34" s="25">
        <v>100</v>
      </c>
      <c r="C34" s="25">
        <v>2.9725609999999998</v>
      </c>
      <c r="D34" s="25">
        <v>57.621951000000003</v>
      </c>
      <c r="E34" s="25">
        <v>5.5640239999999999</v>
      </c>
      <c r="F34" s="25">
        <v>31.25</v>
      </c>
      <c r="G34" s="25">
        <v>2.5914630000000001</v>
      </c>
    </row>
    <row r="35" spans="1:7" x14ac:dyDescent="0.2">
      <c r="A35" s="9" t="s">
        <v>354</v>
      </c>
      <c r="B35" s="10">
        <v>298</v>
      </c>
      <c r="C35" s="10">
        <v>35</v>
      </c>
      <c r="D35" s="10">
        <v>231</v>
      </c>
      <c r="E35" s="10">
        <v>20</v>
      </c>
      <c r="F35" s="10">
        <v>8</v>
      </c>
      <c r="G35" s="10">
        <v>4</v>
      </c>
    </row>
    <row r="36" spans="1:7" x14ac:dyDescent="0.2">
      <c r="A36" s="24" t="s">
        <v>3</v>
      </c>
      <c r="B36" s="25">
        <v>100</v>
      </c>
      <c r="C36" s="25">
        <v>11.744966</v>
      </c>
      <c r="D36" s="25">
        <v>77.516779</v>
      </c>
      <c r="E36" s="25">
        <v>6.7114089999999997</v>
      </c>
      <c r="F36" s="25">
        <v>2.684564</v>
      </c>
      <c r="G36" s="25">
        <v>1.342282</v>
      </c>
    </row>
    <row r="37" spans="1:7" x14ac:dyDescent="0.2">
      <c r="A37" s="20" t="s">
        <v>344</v>
      </c>
      <c r="B37" s="21">
        <v>388</v>
      </c>
      <c r="C37" s="21">
        <v>30</v>
      </c>
      <c r="D37" s="21">
        <v>309</v>
      </c>
      <c r="E37" s="21">
        <v>24</v>
      </c>
      <c r="F37" s="21">
        <v>19</v>
      </c>
      <c r="G37" s="21">
        <v>6</v>
      </c>
    </row>
    <row r="38" spans="1:7" x14ac:dyDescent="0.2">
      <c r="A38" s="24" t="s">
        <v>3</v>
      </c>
      <c r="B38" s="25">
        <v>100</v>
      </c>
      <c r="C38" s="25">
        <v>7.7319589999999998</v>
      </c>
      <c r="D38" s="25">
        <v>79.639174999999994</v>
      </c>
      <c r="E38" s="25">
        <v>6.1855669999999998</v>
      </c>
      <c r="F38" s="25">
        <v>4.8969069999999997</v>
      </c>
      <c r="G38" s="25">
        <v>1.546392</v>
      </c>
    </row>
    <row r="39" spans="1:7" x14ac:dyDescent="0.2">
      <c r="A39" s="20" t="s">
        <v>345</v>
      </c>
      <c r="B39" s="21">
        <v>299</v>
      </c>
      <c r="C39" s="21">
        <v>16</v>
      </c>
      <c r="D39" s="21">
        <v>229</v>
      </c>
      <c r="E39" s="21">
        <v>15</v>
      </c>
      <c r="F39" s="21">
        <v>29</v>
      </c>
      <c r="G39" s="21">
        <v>10</v>
      </c>
    </row>
    <row r="40" spans="1:7" x14ac:dyDescent="0.2">
      <c r="A40" s="24" t="s">
        <v>3</v>
      </c>
      <c r="B40" s="25">
        <v>100</v>
      </c>
      <c r="C40" s="25">
        <v>5.3511709999999999</v>
      </c>
      <c r="D40" s="25">
        <v>76.588628999999997</v>
      </c>
      <c r="E40" s="25">
        <v>5.0167219999999997</v>
      </c>
      <c r="F40" s="25">
        <v>9.6989970000000003</v>
      </c>
      <c r="G40" s="25">
        <v>3.3444820000000002</v>
      </c>
    </row>
    <row r="41" spans="1:7" x14ac:dyDescent="0.2">
      <c r="A41" s="20" t="s">
        <v>346</v>
      </c>
      <c r="B41" s="21">
        <v>192</v>
      </c>
      <c r="C41" s="21">
        <v>4</v>
      </c>
      <c r="D41" s="21">
        <v>146</v>
      </c>
      <c r="E41" s="21">
        <v>10</v>
      </c>
      <c r="F41" s="21">
        <v>25</v>
      </c>
      <c r="G41" s="21">
        <v>7</v>
      </c>
    </row>
    <row r="42" spans="1:7" x14ac:dyDescent="0.2">
      <c r="A42" s="24" t="s">
        <v>3</v>
      </c>
      <c r="B42" s="25">
        <v>100</v>
      </c>
      <c r="C42" s="25">
        <v>2.0833330000000001</v>
      </c>
      <c r="D42" s="25">
        <v>76.041667000000004</v>
      </c>
      <c r="E42" s="25">
        <v>5.2083329999999997</v>
      </c>
      <c r="F42" s="25">
        <v>13.020833</v>
      </c>
      <c r="G42" s="25">
        <v>3.6458330000000001</v>
      </c>
    </row>
    <row r="43" spans="1:7" x14ac:dyDescent="0.2">
      <c r="A43" s="20" t="s">
        <v>347</v>
      </c>
      <c r="B43" s="21">
        <v>77</v>
      </c>
      <c r="C43" s="21">
        <v>3</v>
      </c>
      <c r="D43" s="21">
        <v>52</v>
      </c>
      <c r="E43" s="21">
        <v>4</v>
      </c>
      <c r="F43" s="21">
        <v>15</v>
      </c>
      <c r="G43" s="21">
        <v>3</v>
      </c>
    </row>
    <row r="44" spans="1:7" x14ac:dyDescent="0.2">
      <c r="A44" s="24" t="s">
        <v>3</v>
      </c>
      <c r="B44" s="25">
        <v>100</v>
      </c>
      <c r="C44" s="25">
        <v>3.8961039999999998</v>
      </c>
      <c r="D44" s="25">
        <v>67.532467999999994</v>
      </c>
      <c r="E44" s="25">
        <v>5.1948049999999997</v>
      </c>
      <c r="F44" s="25">
        <v>19.480519000000001</v>
      </c>
      <c r="G44" s="25">
        <v>3.8961039999999998</v>
      </c>
    </row>
    <row r="45" spans="1:7" x14ac:dyDescent="0.2">
      <c r="A45" s="20" t="s">
        <v>348</v>
      </c>
      <c r="B45" s="21">
        <v>19</v>
      </c>
      <c r="C45" s="21">
        <v>1</v>
      </c>
      <c r="D45" s="21">
        <v>10</v>
      </c>
      <c r="E45" s="21">
        <v>0</v>
      </c>
      <c r="F45" s="21">
        <v>8</v>
      </c>
      <c r="G45" s="21">
        <v>0</v>
      </c>
    </row>
    <row r="46" spans="1:7" x14ac:dyDescent="0.2">
      <c r="A46" s="24" t="s">
        <v>3</v>
      </c>
      <c r="B46" s="25">
        <v>100</v>
      </c>
      <c r="C46" s="25">
        <v>5.2631579999999998</v>
      </c>
      <c r="D46" s="25">
        <v>52.631579000000002</v>
      </c>
      <c r="E46" s="25">
        <v>0</v>
      </c>
      <c r="F46" s="25">
        <v>42.105263000000001</v>
      </c>
      <c r="G46" s="25">
        <v>0</v>
      </c>
    </row>
    <row r="47" spans="1:7" x14ac:dyDescent="0.2">
      <c r="A47" s="20" t="s">
        <v>349</v>
      </c>
      <c r="B47" s="21">
        <v>4</v>
      </c>
      <c r="C47" s="21">
        <v>0</v>
      </c>
      <c r="D47" s="21">
        <v>0</v>
      </c>
      <c r="E47" s="21">
        <v>0</v>
      </c>
      <c r="F47" s="21">
        <v>4</v>
      </c>
      <c r="G47" s="21">
        <v>0</v>
      </c>
    </row>
    <row r="48" spans="1:7" x14ac:dyDescent="0.2">
      <c r="A48" s="24" t="s">
        <v>3</v>
      </c>
      <c r="B48" s="25">
        <v>100</v>
      </c>
      <c r="C48" s="25">
        <v>0</v>
      </c>
      <c r="D48" s="25">
        <v>0</v>
      </c>
      <c r="E48" s="25">
        <v>0</v>
      </c>
      <c r="F48" s="25">
        <v>100</v>
      </c>
      <c r="G48" s="25">
        <v>0</v>
      </c>
    </row>
    <row r="49" spans="1:7" x14ac:dyDescent="0.2">
      <c r="A49" s="20" t="s">
        <v>350</v>
      </c>
      <c r="B49" s="21">
        <v>686</v>
      </c>
      <c r="C49" s="21">
        <v>65</v>
      </c>
      <c r="D49" s="21">
        <v>540</v>
      </c>
      <c r="E49" s="21">
        <v>44</v>
      </c>
      <c r="F49" s="21">
        <v>27</v>
      </c>
      <c r="G49" s="21">
        <v>10</v>
      </c>
    </row>
    <row r="50" spans="1:7" x14ac:dyDescent="0.2">
      <c r="A50" s="24" t="s">
        <v>3</v>
      </c>
      <c r="B50" s="25">
        <v>100</v>
      </c>
      <c r="C50" s="25">
        <v>9.4752189999999992</v>
      </c>
      <c r="D50" s="25">
        <v>78.717201000000003</v>
      </c>
      <c r="E50" s="25">
        <v>6.4139939999999998</v>
      </c>
      <c r="F50" s="25">
        <v>3.9358599999999999</v>
      </c>
      <c r="G50" s="25">
        <v>1.4577260000000001</v>
      </c>
    </row>
    <row r="51" spans="1:7" x14ac:dyDescent="0.2">
      <c r="A51" s="20" t="s">
        <v>351</v>
      </c>
      <c r="B51" s="21">
        <v>491</v>
      </c>
      <c r="C51" s="21">
        <v>20</v>
      </c>
      <c r="D51" s="21">
        <v>375</v>
      </c>
      <c r="E51" s="21">
        <v>25</v>
      </c>
      <c r="F51" s="21">
        <v>54</v>
      </c>
      <c r="G51" s="21">
        <v>17</v>
      </c>
    </row>
    <row r="52" spans="1:7" x14ac:dyDescent="0.2">
      <c r="A52" s="24" t="s">
        <v>3</v>
      </c>
      <c r="B52" s="25">
        <v>100</v>
      </c>
      <c r="C52" s="25">
        <v>4.0733199999999998</v>
      </c>
      <c r="D52" s="25">
        <v>76.374745000000004</v>
      </c>
      <c r="E52" s="25">
        <v>5.0916499999999996</v>
      </c>
      <c r="F52" s="25">
        <v>10.997963</v>
      </c>
      <c r="G52" s="25">
        <v>3.4623219999999999</v>
      </c>
    </row>
    <row r="53" spans="1:7" x14ac:dyDescent="0.2">
      <c r="A53" s="20" t="s">
        <v>352</v>
      </c>
      <c r="B53" s="21">
        <v>100</v>
      </c>
      <c r="C53" s="21">
        <v>4</v>
      </c>
      <c r="D53" s="21">
        <v>62</v>
      </c>
      <c r="E53" s="21">
        <v>4</v>
      </c>
      <c r="F53" s="21">
        <v>27</v>
      </c>
      <c r="G53" s="21">
        <v>3</v>
      </c>
    </row>
    <row r="54" spans="1:7" x14ac:dyDescent="0.2">
      <c r="A54" s="24" t="s">
        <v>3</v>
      </c>
      <c r="B54" s="25">
        <v>100</v>
      </c>
      <c r="C54" s="25">
        <v>4</v>
      </c>
      <c r="D54" s="25">
        <v>62</v>
      </c>
      <c r="E54" s="25">
        <v>4</v>
      </c>
      <c r="F54" s="25">
        <v>27</v>
      </c>
      <c r="G54" s="25">
        <v>3</v>
      </c>
    </row>
    <row r="55" spans="1:7" x14ac:dyDescent="0.2">
      <c r="A55" s="20" t="s">
        <v>353</v>
      </c>
      <c r="B55" s="21">
        <v>591</v>
      </c>
      <c r="C55" s="21">
        <v>24</v>
      </c>
      <c r="D55" s="21">
        <v>437</v>
      </c>
      <c r="E55" s="21">
        <v>29</v>
      </c>
      <c r="F55" s="21">
        <v>81</v>
      </c>
      <c r="G55" s="21">
        <v>20</v>
      </c>
    </row>
    <row r="56" spans="1:7" x14ac:dyDescent="0.2">
      <c r="A56" s="24" t="s">
        <v>3</v>
      </c>
      <c r="B56" s="25">
        <v>100</v>
      </c>
      <c r="C56" s="25">
        <v>4.0609140000000004</v>
      </c>
      <c r="D56" s="25">
        <v>73.94247</v>
      </c>
      <c r="E56" s="25">
        <v>4.9069370000000001</v>
      </c>
      <c r="F56" s="25">
        <v>13.705584</v>
      </c>
      <c r="G56" s="25">
        <v>3.3840949999999999</v>
      </c>
    </row>
    <row r="57" spans="1:7" x14ac:dyDescent="0.2">
      <c r="A57" s="9" t="s">
        <v>355</v>
      </c>
      <c r="B57" s="10">
        <v>312</v>
      </c>
      <c r="C57" s="10">
        <v>21</v>
      </c>
      <c r="D57" s="10">
        <v>205</v>
      </c>
      <c r="E57" s="10">
        <v>40</v>
      </c>
      <c r="F57" s="10">
        <v>41</v>
      </c>
      <c r="G57" s="10">
        <v>5</v>
      </c>
    </row>
    <row r="58" spans="1:7" x14ac:dyDescent="0.2">
      <c r="A58" s="24" t="s">
        <v>3</v>
      </c>
      <c r="B58" s="25">
        <v>100</v>
      </c>
      <c r="C58" s="25">
        <v>6.7307689999999996</v>
      </c>
      <c r="D58" s="25">
        <v>65.705128000000002</v>
      </c>
      <c r="E58" s="25">
        <v>12.820513</v>
      </c>
      <c r="F58" s="25">
        <v>13.141026</v>
      </c>
      <c r="G58" s="25">
        <v>1.6025640000000001</v>
      </c>
    </row>
    <row r="59" spans="1:7" x14ac:dyDescent="0.2">
      <c r="A59" s="20" t="s">
        <v>344</v>
      </c>
      <c r="B59" s="21">
        <v>367</v>
      </c>
      <c r="C59" s="21">
        <v>13</v>
      </c>
      <c r="D59" s="21">
        <v>246</v>
      </c>
      <c r="E59" s="21">
        <v>34</v>
      </c>
      <c r="F59" s="21">
        <v>66</v>
      </c>
      <c r="G59" s="21">
        <v>8</v>
      </c>
    </row>
    <row r="60" spans="1:7" x14ac:dyDescent="0.2">
      <c r="A60" s="24" t="s">
        <v>3</v>
      </c>
      <c r="B60" s="25">
        <v>100</v>
      </c>
      <c r="C60" s="25">
        <v>3.5422340000000001</v>
      </c>
      <c r="D60" s="25">
        <v>67.029972999999998</v>
      </c>
      <c r="E60" s="25">
        <v>9.2643050000000002</v>
      </c>
      <c r="F60" s="25">
        <v>17.983650999999998</v>
      </c>
      <c r="G60" s="25">
        <v>2.179837</v>
      </c>
    </row>
    <row r="61" spans="1:7" x14ac:dyDescent="0.2">
      <c r="A61" s="20" t="s">
        <v>345</v>
      </c>
      <c r="B61" s="21">
        <v>302</v>
      </c>
      <c r="C61" s="21">
        <v>7</v>
      </c>
      <c r="D61" s="21">
        <v>173</v>
      </c>
      <c r="E61" s="21">
        <v>25</v>
      </c>
      <c r="F61" s="21">
        <v>93</v>
      </c>
      <c r="G61" s="21">
        <v>4</v>
      </c>
    </row>
    <row r="62" spans="1:7" x14ac:dyDescent="0.2">
      <c r="A62" s="24" t="s">
        <v>3</v>
      </c>
      <c r="B62" s="25">
        <v>100</v>
      </c>
      <c r="C62" s="25">
        <v>2.3178809999999999</v>
      </c>
      <c r="D62" s="25">
        <v>57.284768</v>
      </c>
      <c r="E62" s="25">
        <v>8.2781459999999996</v>
      </c>
      <c r="F62" s="25">
        <v>30.794702000000001</v>
      </c>
      <c r="G62" s="25">
        <v>1.324503</v>
      </c>
    </row>
    <row r="63" spans="1:7" x14ac:dyDescent="0.2">
      <c r="A63" s="20" t="s">
        <v>346</v>
      </c>
      <c r="B63" s="21">
        <v>233</v>
      </c>
      <c r="C63" s="21">
        <v>4</v>
      </c>
      <c r="D63" s="21">
        <v>99</v>
      </c>
      <c r="E63" s="21">
        <v>9</v>
      </c>
      <c r="F63" s="21">
        <v>116</v>
      </c>
      <c r="G63" s="21">
        <v>5</v>
      </c>
    </row>
    <row r="64" spans="1:7" x14ac:dyDescent="0.2">
      <c r="A64" s="24" t="s">
        <v>3</v>
      </c>
      <c r="B64" s="25">
        <v>100</v>
      </c>
      <c r="C64" s="25">
        <v>1.7167380000000001</v>
      </c>
      <c r="D64" s="25">
        <v>42.489269999999998</v>
      </c>
      <c r="E64" s="25">
        <v>3.8626610000000001</v>
      </c>
      <c r="F64" s="25">
        <v>49.785407999999997</v>
      </c>
      <c r="G64" s="25">
        <v>2.1459229999999998</v>
      </c>
    </row>
    <row r="65" spans="1:7" x14ac:dyDescent="0.2">
      <c r="A65" s="20" t="s">
        <v>347</v>
      </c>
      <c r="B65" s="21">
        <v>140</v>
      </c>
      <c r="C65" s="21">
        <v>4</v>
      </c>
      <c r="D65" s="21">
        <v>40</v>
      </c>
      <c r="E65" s="21">
        <v>10</v>
      </c>
      <c r="F65" s="21">
        <v>85</v>
      </c>
      <c r="G65" s="21">
        <v>1</v>
      </c>
    </row>
    <row r="66" spans="1:7" x14ac:dyDescent="0.2">
      <c r="A66" s="24" t="s">
        <v>3</v>
      </c>
      <c r="B66" s="25">
        <v>100</v>
      </c>
      <c r="C66" s="25">
        <v>2.8571430000000002</v>
      </c>
      <c r="D66" s="25">
        <v>28.571428999999998</v>
      </c>
      <c r="E66" s="25">
        <v>7.1428570000000002</v>
      </c>
      <c r="F66" s="25">
        <v>60.714286000000001</v>
      </c>
      <c r="G66" s="25">
        <v>0.71428599999999998</v>
      </c>
    </row>
    <row r="67" spans="1:7" x14ac:dyDescent="0.2">
      <c r="A67" s="20" t="s">
        <v>348</v>
      </c>
      <c r="B67" s="21">
        <v>37</v>
      </c>
      <c r="C67" s="21">
        <v>0</v>
      </c>
      <c r="D67" s="21">
        <v>7</v>
      </c>
      <c r="E67" s="21">
        <v>0</v>
      </c>
      <c r="F67" s="21">
        <v>27</v>
      </c>
      <c r="G67" s="21">
        <v>3</v>
      </c>
    </row>
    <row r="68" spans="1:7" x14ac:dyDescent="0.2">
      <c r="A68" s="24" t="s">
        <v>3</v>
      </c>
      <c r="B68" s="25">
        <v>100</v>
      </c>
      <c r="C68" s="25">
        <v>0</v>
      </c>
      <c r="D68" s="25">
        <v>18.918918999999999</v>
      </c>
      <c r="E68" s="25">
        <v>0</v>
      </c>
      <c r="F68" s="25">
        <v>72.972972999999996</v>
      </c>
      <c r="G68" s="25">
        <v>8.1081079999999996</v>
      </c>
    </row>
    <row r="69" spans="1:7" x14ac:dyDescent="0.2">
      <c r="A69" s="20" t="s">
        <v>349</v>
      </c>
      <c r="B69" s="21">
        <v>9</v>
      </c>
      <c r="C69" s="21">
        <v>0</v>
      </c>
      <c r="D69" s="21">
        <v>0</v>
      </c>
      <c r="E69" s="21">
        <v>0</v>
      </c>
      <c r="F69" s="21">
        <v>8</v>
      </c>
      <c r="G69" s="21">
        <v>1</v>
      </c>
    </row>
    <row r="70" spans="1:7" x14ac:dyDescent="0.2">
      <c r="A70" s="24" t="s">
        <v>3</v>
      </c>
      <c r="B70" s="25">
        <v>100</v>
      </c>
      <c r="C70" s="25">
        <v>0</v>
      </c>
      <c r="D70" s="25">
        <v>0</v>
      </c>
      <c r="E70" s="25">
        <v>0</v>
      </c>
      <c r="F70" s="25">
        <v>88.888889000000006</v>
      </c>
      <c r="G70" s="25">
        <v>11.111110999999999</v>
      </c>
    </row>
    <row r="71" spans="1:7" x14ac:dyDescent="0.2">
      <c r="A71" s="20" t="s">
        <v>350</v>
      </c>
      <c r="B71" s="21">
        <v>679</v>
      </c>
      <c r="C71" s="21">
        <v>34</v>
      </c>
      <c r="D71" s="21">
        <v>451</v>
      </c>
      <c r="E71" s="21">
        <v>74</v>
      </c>
      <c r="F71" s="21">
        <v>107</v>
      </c>
      <c r="G71" s="21">
        <v>13</v>
      </c>
    </row>
    <row r="72" spans="1:7" x14ac:dyDescent="0.2">
      <c r="A72" s="24" t="s">
        <v>3</v>
      </c>
      <c r="B72" s="25">
        <v>100</v>
      </c>
      <c r="C72" s="25">
        <v>5.0073639999999999</v>
      </c>
      <c r="D72" s="25">
        <v>66.421207999999993</v>
      </c>
      <c r="E72" s="25">
        <v>10.89838</v>
      </c>
      <c r="F72" s="25">
        <v>15.758468000000001</v>
      </c>
      <c r="G72" s="25">
        <v>1.9145799999999999</v>
      </c>
    </row>
    <row r="73" spans="1:7" x14ac:dyDescent="0.2">
      <c r="A73" s="20" t="s">
        <v>351</v>
      </c>
      <c r="B73" s="21">
        <v>535</v>
      </c>
      <c r="C73" s="21">
        <v>11</v>
      </c>
      <c r="D73" s="21">
        <v>272</v>
      </c>
      <c r="E73" s="21">
        <v>34</v>
      </c>
      <c r="F73" s="21">
        <v>209</v>
      </c>
      <c r="G73" s="21">
        <v>9</v>
      </c>
    </row>
    <row r="74" spans="1:7" x14ac:dyDescent="0.2">
      <c r="A74" s="24" t="s">
        <v>3</v>
      </c>
      <c r="B74" s="25">
        <v>100</v>
      </c>
      <c r="C74" s="25">
        <v>2.0560749999999999</v>
      </c>
      <c r="D74" s="25">
        <v>50.841121000000001</v>
      </c>
      <c r="E74" s="25">
        <v>6.3551399999999996</v>
      </c>
      <c r="F74" s="25">
        <v>39.065421000000001</v>
      </c>
      <c r="G74" s="25">
        <v>1.6822429999999999</v>
      </c>
    </row>
    <row r="75" spans="1:7" x14ac:dyDescent="0.2">
      <c r="A75" s="20" t="s">
        <v>352</v>
      </c>
      <c r="B75" s="21">
        <v>186</v>
      </c>
      <c r="C75" s="21">
        <v>4</v>
      </c>
      <c r="D75" s="21">
        <v>47</v>
      </c>
      <c r="E75" s="21">
        <v>10</v>
      </c>
      <c r="F75" s="21">
        <v>120</v>
      </c>
      <c r="G75" s="21">
        <v>5</v>
      </c>
    </row>
    <row r="76" spans="1:7" x14ac:dyDescent="0.2">
      <c r="A76" s="24" t="s">
        <v>3</v>
      </c>
      <c r="B76" s="25">
        <v>100</v>
      </c>
      <c r="C76" s="25">
        <v>2.1505380000000001</v>
      </c>
      <c r="D76" s="25">
        <v>25.268816999999999</v>
      </c>
      <c r="E76" s="25">
        <v>5.3763439999999996</v>
      </c>
      <c r="F76" s="25">
        <v>64.516129000000006</v>
      </c>
      <c r="G76" s="25">
        <v>2.6881719999999998</v>
      </c>
    </row>
    <row r="77" spans="1:7" x14ac:dyDescent="0.2">
      <c r="A77" s="20" t="s">
        <v>353</v>
      </c>
      <c r="B77" s="21">
        <v>721</v>
      </c>
      <c r="C77" s="21">
        <v>15</v>
      </c>
      <c r="D77" s="21">
        <v>319</v>
      </c>
      <c r="E77" s="21">
        <v>44</v>
      </c>
      <c r="F77" s="21">
        <v>329</v>
      </c>
      <c r="G77" s="21">
        <v>14</v>
      </c>
    </row>
    <row r="78" spans="1:7" x14ac:dyDescent="0.2">
      <c r="A78" s="24" t="s">
        <v>3</v>
      </c>
      <c r="B78" s="25">
        <v>100</v>
      </c>
      <c r="C78" s="25">
        <v>2.080444</v>
      </c>
      <c r="D78" s="25">
        <v>44.244104999999998</v>
      </c>
      <c r="E78" s="25">
        <v>6.1026350000000003</v>
      </c>
      <c r="F78" s="25">
        <v>45.631067999999999</v>
      </c>
      <c r="G78" s="25">
        <v>1.941748</v>
      </c>
    </row>
    <row r="79" spans="1:7" x14ac:dyDescent="0.2">
      <c r="A79" s="9" t="s">
        <v>356</v>
      </c>
      <c r="B79" s="9"/>
      <c r="C79" s="9"/>
      <c r="D79" s="9"/>
      <c r="E79" s="9"/>
      <c r="F79" s="9"/>
      <c r="G79" s="9"/>
    </row>
    <row r="80" spans="1:7" x14ac:dyDescent="0.2">
      <c r="A80" s="20" t="s">
        <v>357</v>
      </c>
      <c r="B80" s="21">
        <v>138</v>
      </c>
      <c r="C80" s="21">
        <v>138</v>
      </c>
      <c r="D80" s="21">
        <v>0</v>
      </c>
      <c r="E80" s="21">
        <v>0</v>
      </c>
      <c r="F80" s="21">
        <v>0</v>
      </c>
      <c r="G80" s="21">
        <v>0</v>
      </c>
    </row>
    <row r="81" spans="1:7" x14ac:dyDescent="0.2">
      <c r="A81" s="24" t="s">
        <v>3</v>
      </c>
      <c r="B81" s="25">
        <v>100</v>
      </c>
      <c r="C81" s="25">
        <v>100</v>
      </c>
      <c r="D81" s="25">
        <v>0</v>
      </c>
      <c r="E81" s="25">
        <v>0</v>
      </c>
      <c r="F81" s="25">
        <v>0</v>
      </c>
      <c r="G81" s="25">
        <v>0</v>
      </c>
    </row>
    <row r="82" spans="1:7" x14ac:dyDescent="0.2">
      <c r="A82" s="20" t="s">
        <v>328</v>
      </c>
      <c r="B82" s="21">
        <v>1747</v>
      </c>
      <c r="C82" s="21">
        <v>0</v>
      </c>
      <c r="D82" s="21">
        <v>1747</v>
      </c>
      <c r="E82" s="21">
        <v>0</v>
      </c>
      <c r="F82" s="21">
        <v>0</v>
      </c>
      <c r="G82" s="21">
        <v>0</v>
      </c>
    </row>
    <row r="83" spans="1:7" x14ac:dyDescent="0.2">
      <c r="A83" s="24" t="s">
        <v>3</v>
      </c>
      <c r="B83" s="25">
        <v>100</v>
      </c>
      <c r="C83" s="25">
        <v>0</v>
      </c>
      <c r="D83" s="25">
        <v>100</v>
      </c>
      <c r="E83" s="25">
        <v>0</v>
      </c>
      <c r="F83" s="25">
        <v>0</v>
      </c>
      <c r="G83" s="25">
        <v>0</v>
      </c>
    </row>
    <row r="84" spans="1:7" x14ac:dyDescent="0.2">
      <c r="A84" s="20" t="s">
        <v>329</v>
      </c>
      <c r="B84" s="21">
        <v>191</v>
      </c>
      <c r="C84" s="21">
        <v>0</v>
      </c>
      <c r="D84" s="21">
        <v>0</v>
      </c>
      <c r="E84" s="21">
        <v>191</v>
      </c>
      <c r="F84" s="21">
        <v>0</v>
      </c>
      <c r="G84" s="21">
        <v>0</v>
      </c>
    </row>
    <row r="85" spans="1:7" x14ac:dyDescent="0.2">
      <c r="A85" s="24" t="s">
        <v>3</v>
      </c>
      <c r="B85" s="25">
        <v>100</v>
      </c>
      <c r="C85" s="25">
        <v>0</v>
      </c>
      <c r="D85" s="25">
        <v>0</v>
      </c>
      <c r="E85" s="25">
        <v>100</v>
      </c>
      <c r="F85" s="25">
        <v>0</v>
      </c>
      <c r="G85" s="25">
        <v>0</v>
      </c>
    </row>
    <row r="86" spans="1:7" x14ac:dyDescent="0.2">
      <c r="A86" s="20" t="s">
        <v>330</v>
      </c>
      <c r="B86" s="21">
        <v>544</v>
      </c>
      <c r="C86" s="21">
        <v>0</v>
      </c>
      <c r="D86" s="21">
        <v>0</v>
      </c>
      <c r="E86" s="21">
        <v>0</v>
      </c>
      <c r="F86" s="21">
        <v>544</v>
      </c>
      <c r="G86" s="21">
        <v>0</v>
      </c>
    </row>
    <row r="87" spans="1:7" x14ac:dyDescent="0.2">
      <c r="A87" s="24" t="s">
        <v>3</v>
      </c>
      <c r="B87" s="25">
        <v>100</v>
      </c>
      <c r="C87" s="25">
        <v>0</v>
      </c>
      <c r="D87" s="25">
        <v>0</v>
      </c>
      <c r="E87" s="25">
        <v>0</v>
      </c>
      <c r="F87" s="25">
        <v>100</v>
      </c>
      <c r="G87" s="25">
        <v>0</v>
      </c>
    </row>
    <row r="88" spans="1:7" x14ac:dyDescent="0.2">
      <c r="A88" s="20" t="s">
        <v>358</v>
      </c>
      <c r="B88" s="21">
        <v>57</v>
      </c>
      <c r="C88" s="21">
        <v>0</v>
      </c>
      <c r="D88" s="21">
        <v>0</v>
      </c>
      <c r="E88" s="21">
        <v>0</v>
      </c>
      <c r="F88" s="21">
        <v>0</v>
      </c>
      <c r="G88" s="21">
        <v>57</v>
      </c>
    </row>
    <row r="89" spans="1:7" x14ac:dyDescent="0.2">
      <c r="A89" s="24" t="s">
        <v>3</v>
      </c>
      <c r="B89" s="25">
        <v>100</v>
      </c>
      <c r="C89" s="25">
        <v>0</v>
      </c>
      <c r="D89" s="25">
        <v>0</v>
      </c>
      <c r="E89" s="25">
        <v>0</v>
      </c>
      <c r="F89" s="25">
        <v>0</v>
      </c>
      <c r="G89" s="25">
        <v>100</v>
      </c>
    </row>
    <row r="90" spans="1:7" x14ac:dyDescent="0.2">
      <c r="A90" s="9" t="s">
        <v>359</v>
      </c>
      <c r="B90" s="10">
        <v>89</v>
      </c>
      <c r="C90" s="10">
        <v>89</v>
      </c>
      <c r="D90" s="10">
        <v>0</v>
      </c>
      <c r="E90" s="10">
        <v>0</v>
      </c>
      <c r="F90" s="10">
        <v>0</v>
      </c>
      <c r="G90" s="10">
        <v>0</v>
      </c>
    </row>
    <row r="91" spans="1:7" x14ac:dyDescent="0.2">
      <c r="A91" s="24" t="s">
        <v>3</v>
      </c>
      <c r="B91" s="25">
        <v>100</v>
      </c>
      <c r="C91" s="25">
        <v>100</v>
      </c>
      <c r="D91" s="25">
        <v>0</v>
      </c>
      <c r="E91" s="25">
        <v>0</v>
      </c>
      <c r="F91" s="25">
        <v>0</v>
      </c>
      <c r="G91" s="25">
        <v>0</v>
      </c>
    </row>
    <row r="92" spans="1:7" x14ac:dyDescent="0.2">
      <c r="A92" s="20" t="s">
        <v>331</v>
      </c>
      <c r="B92" s="21">
        <v>977</v>
      </c>
      <c r="C92" s="21">
        <v>0</v>
      </c>
      <c r="D92" s="21">
        <v>977</v>
      </c>
      <c r="E92" s="21">
        <v>0</v>
      </c>
      <c r="F92" s="21">
        <v>0</v>
      </c>
      <c r="G92" s="21">
        <v>0</v>
      </c>
    </row>
    <row r="93" spans="1:7" x14ac:dyDescent="0.2">
      <c r="A93" s="24" t="s">
        <v>3</v>
      </c>
      <c r="B93" s="25">
        <v>100</v>
      </c>
      <c r="C93" s="25">
        <v>0</v>
      </c>
      <c r="D93" s="25">
        <v>100</v>
      </c>
      <c r="E93" s="25">
        <v>0</v>
      </c>
      <c r="F93" s="25">
        <v>0</v>
      </c>
      <c r="G93" s="25">
        <v>0</v>
      </c>
    </row>
    <row r="94" spans="1:7" x14ac:dyDescent="0.2">
      <c r="A94" s="20" t="s">
        <v>332</v>
      </c>
      <c r="B94" s="21">
        <v>73</v>
      </c>
      <c r="C94" s="21">
        <v>0</v>
      </c>
      <c r="D94" s="21">
        <v>0</v>
      </c>
      <c r="E94" s="21">
        <v>73</v>
      </c>
      <c r="F94" s="21">
        <v>0</v>
      </c>
      <c r="G94" s="21">
        <v>0</v>
      </c>
    </row>
    <row r="95" spans="1:7" x14ac:dyDescent="0.2">
      <c r="A95" s="24" t="s">
        <v>3</v>
      </c>
      <c r="B95" s="25">
        <v>100</v>
      </c>
      <c r="C95" s="25">
        <v>0</v>
      </c>
      <c r="D95" s="25">
        <v>0</v>
      </c>
      <c r="E95" s="25">
        <v>100</v>
      </c>
      <c r="F95" s="25">
        <v>0</v>
      </c>
      <c r="G95" s="25">
        <v>0</v>
      </c>
    </row>
    <row r="96" spans="1:7" x14ac:dyDescent="0.2">
      <c r="A96" s="20" t="s">
        <v>333</v>
      </c>
      <c r="B96" s="21">
        <v>108</v>
      </c>
      <c r="C96" s="21">
        <v>0</v>
      </c>
      <c r="D96" s="21">
        <v>0</v>
      </c>
      <c r="E96" s="21">
        <v>0</v>
      </c>
      <c r="F96" s="21">
        <v>108</v>
      </c>
      <c r="G96" s="21">
        <v>0</v>
      </c>
    </row>
    <row r="97" spans="1:7" x14ac:dyDescent="0.2">
      <c r="A97" s="24" t="s">
        <v>3</v>
      </c>
      <c r="B97" s="25">
        <v>100</v>
      </c>
      <c r="C97" s="25">
        <v>0</v>
      </c>
      <c r="D97" s="25">
        <v>0</v>
      </c>
      <c r="E97" s="25">
        <v>0</v>
      </c>
      <c r="F97" s="25">
        <v>100</v>
      </c>
      <c r="G97" s="25">
        <v>0</v>
      </c>
    </row>
    <row r="98" spans="1:7" x14ac:dyDescent="0.2">
      <c r="A98" s="20" t="s">
        <v>358</v>
      </c>
      <c r="B98" s="21">
        <v>30</v>
      </c>
      <c r="C98" s="21">
        <v>0</v>
      </c>
      <c r="D98" s="21">
        <v>0</v>
      </c>
      <c r="E98" s="21">
        <v>0</v>
      </c>
      <c r="F98" s="21">
        <v>0</v>
      </c>
      <c r="G98" s="21">
        <v>30</v>
      </c>
    </row>
    <row r="99" spans="1:7" x14ac:dyDescent="0.2">
      <c r="A99" s="24" t="s">
        <v>3</v>
      </c>
      <c r="B99" s="25">
        <v>100</v>
      </c>
      <c r="C99" s="25">
        <v>0</v>
      </c>
      <c r="D99" s="25">
        <v>0</v>
      </c>
      <c r="E99" s="25">
        <v>0</v>
      </c>
      <c r="F99" s="25">
        <v>0</v>
      </c>
      <c r="G99" s="25">
        <v>100</v>
      </c>
    </row>
    <row r="100" spans="1:7" x14ac:dyDescent="0.2">
      <c r="A100" s="9" t="s">
        <v>360</v>
      </c>
      <c r="B100" s="10">
        <v>49</v>
      </c>
      <c r="C100" s="10">
        <v>49</v>
      </c>
      <c r="D100" s="10">
        <v>0</v>
      </c>
      <c r="E100" s="10">
        <v>0</v>
      </c>
      <c r="F100" s="10">
        <v>0</v>
      </c>
      <c r="G100" s="10">
        <v>0</v>
      </c>
    </row>
    <row r="101" spans="1:7" x14ac:dyDescent="0.2">
      <c r="A101" s="24" t="s">
        <v>3</v>
      </c>
      <c r="B101" s="25">
        <v>100</v>
      </c>
      <c r="C101" s="25">
        <v>100</v>
      </c>
      <c r="D101" s="25">
        <v>0</v>
      </c>
      <c r="E101" s="25">
        <v>0</v>
      </c>
      <c r="F101" s="25">
        <v>0</v>
      </c>
      <c r="G101" s="25">
        <v>0</v>
      </c>
    </row>
    <row r="102" spans="1:7" x14ac:dyDescent="0.2">
      <c r="A102" s="20" t="s">
        <v>331</v>
      </c>
      <c r="B102" s="21">
        <v>770</v>
      </c>
      <c r="C102" s="21">
        <v>0</v>
      </c>
      <c r="D102" s="21">
        <v>770</v>
      </c>
      <c r="E102" s="21">
        <v>0</v>
      </c>
      <c r="F102" s="21">
        <v>0</v>
      </c>
      <c r="G102" s="21">
        <v>0</v>
      </c>
    </row>
    <row r="103" spans="1:7" x14ac:dyDescent="0.2">
      <c r="A103" s="24" t="s">
        <v>3</v>
      </c>
      <c r="B103" s="25">
        <v>100</v>
      </c>
      <c r="C103" s="25">
        <v>0</v>
      </c>
      <c r="D103" s="25">
        <v>100</v>
      </c>
      <c r="E103" s="25">
        <v>0</v>
      </c>
      <c r="F103" s="25">
        <v>0</v>
      </c>
      <c r="G103" s="25">
        <v>0</v>
      </c>
    </row>
    <row r="104" spans="1:7" x14ac:dyDescent="0.2">
      <c r="A104" s="20" t="s">
        <v>332</v>
      </c>
      <c r="B104" s="21">
        <v>118</v>
      </c>
      <c r="C104" s="21">
        <v>0</v>
      </c>
      <c r="D104" s="21">
        <v>0</v>
      </c>
      <c r="E104" s="21">
        <v>118</v>
      </c>
      <c r="F104" s="21">
        <v>0</v>
      </c>
      <c r="G104" s="21">
        <v>0</v>
      </c>
    </row>
    <row r="105" spans="1:7" x14ac:dyDescent="0.2">
      <c r="A105" s="24" t="s">
        <v>3</v>
      </c>
      <c r="B105" s="25">
        <v>100</v>
      </c>
      <c r="C105" s="25">
        <v>0</v>
      </c>
      <c r="D105" s="25">
        <v>0</v>
      </c>
      <c r="E105" s="25">
        <v>100</v>
      </c>
      <c r="F105" s="25">
        <v>0</v>
      </c>
      <c r="G105" s="25">
        <v>0</v>
      </c>
    </row>
    <row r="106" spans="1:7" x14ac:dyDescent="0.2">
      <c r="A106" s="20" t="s">
        <v>333</v>
      </c>
      <c r="B106" s="21">
        <v>436</v>
      </c>
      <c r="C106" s="21">
        <v>0</v>
      </c>
      <c r="D106" s="21">
        <v>0</v>
      </c>
      <c r="E106" s="21">
        <v>0</v>
      </c>
      <c r="F106" s="21">
        <v>436</v>
      </c>
      <c r="G106" s="21">
        <v>0</v>
      </c>
    </row>
    <row r="107" spans="1:7" x14ac:dyDescent="0.2">
      <c r="A107" s="24" t="s">
        <v>3</v>
      </c>
      <c r="B107" s="25">
        <v>100</v>
      </c>
      <c r="C107" s="25">
        <v>0</v>
      </c>
      <c r="D107" s="25">
        <v>0</v>
      </c>
      <c r="E107" s="25">
        <v>0</v>
      </c>
      <c r="F107" s="25">
        <v>100</v>
      </c>
      <c r="G107" s="25">
        <v>0</v>
      </c>
    </row>
    <row r="108" spans="1:7" x14ac:dyDescent="0.2">
      <c r="A108" s="20" t="s">
        <v>358</v>
      </c>
      <c r="B108" s="21">
        <v>27</v>
      </c>
      <c r="C108" s="21">
        <v>0</v>
      </c>
      <c r="D108" s="21">
        <v>0</v>
      </c>
      <c r="E108" s="21">
        <v>0</v>
      </c>
      <c r="F108" s="21">
        <v>0</v>
      </c>
      <c r="G108" s="21">
        <v>27</v>
      </c>
    </row>
    <row r="109" spans="1:7" x14ac:dyDescent="0.2">
      <c r="A109" s="24" t="s">
        <v>3</v>
      </c>
      <c r="B109" s="25">
        <v>100</v>
      </c>
      <c r="C109" s="25">
        <v>0</v>
      </c>
      <c r="D109" s="25">
        <v>0</v>
      </c>
      <c r="E109" s="25">
        <v>0</v>
      </c>
      <c r="F109" s="25">
        <v>0</v>
      </c>
      <c r="G109" s="25">
        <v>100</v>
      </c>
    </row>
    <row r="110" spans="1:7" x14ac:dyDescent="0.2">
      <c r="A110" s="9" t="s">
        <v>361</v>
      </c>
      <c r="B110" s="9"/>
      <c r="C110" s="9"/>
      <c r="D110" s="9"/>
      <c r="E110" s="9"/>
      <c r="F110" s="9"/>
      <c r="G110" s="9"/>
    </row>
    <row r="111" spans="1:7" x14ac:dyDescent="0.2">
      <c r="A111" s="20" t="s">
        <v>362</v>
      </c>
      <c r="B111" s="21">
        <v>360</v>
      </c>
      <c r="C111" s="21">
        <v>4</v>
      </c>
      <c r="D111" s="21">
        <v>233</v>
      </c>
      <c r="E111" s="21">
        <v>13</v>
      </c>
      <c r="F111" s="21">
        <v>110</v>
      </c>
      <c r="G111" s="21">
        <v>0</v>
      </c>
    </row>
    <row r="112" spans="1:7" x14ac:dyDescent="0.2">
      <c r="A112" s="24" t="s">
        <v>3</v>
      </c>
      <c r="B112" s="25">
        <v>100</v>
      </c>
      <c r="C112" s="25">
        <v>1.111111</v>
      </c>
      <c r="D112" s="25">
        <v>64.722222000000002</v>
      </c>
      <c r="E112" s="25">
        <v>3.6111110000000002</v>
      </c>
      <c r="F112" s="25">
        <v>30.555555999999999</v>
      </c>
      <c r="G112" s="25">
        <v>0</v>
      </c>
    </row>
    <row r="113" spans="1:7" x14ac:dyDescent="0.2">
      <c r="A113" s="20" t="s">
        <v>363</v>
      </c>
      <c r="B113" s="21">
        <v>1326</v>
      </c>
      <c r="C113" s="21">
        <v>5</v>
      </c>
      <c r="D113" s="21">
        <v>957</v>
      </c>
      <c r="E113" s="21">
        <v>114</v>
      </c>
      <c r="F113" s="21">
        <v>247</v>
      </c>
      <c r="G113" s="21">
        <v>3</v>
      </c>
    </row>
    <row r="114" spans="1:7" x14ac:dyDescent="0.2">
      <c r="A114" s="24" t="s">
        <v>3</v>
      </c>
      <c r="B114" s="25">
        <v>100</v>
      </c>
      <c r="C114" s="25">
        <v>0.37707400000000002</v>
      </c>
      <c r="D114" s="25">
        <v>72.171946000000005</v>
      </c>
      <c r="E114" s="25">
        <v>8.5972849999999994</v>
      </c>
      <c r="F114" s="25">
        <v>18.627451000000001</v>
      </c>
      <c r="G114" s="25">
        <v>0.226244</v>
      </c>
    </row>
    <row r="115" spans="1:7" x14ac:dyDescent="0.2">
      <c r="A115" s="20" t="s">
        <v>364</v>
      </c>
      <c r="B115" s="21">
        <v>649</v>
      </c>
      <c r="C115" s="21">
        <v>1</v>
      </c>
      <c r="D115" s="21">
        <v>457</v>
      </c>
      <c r="E115" s="21">
        <v>38</v>
      </c>
      <c r="F115" s="21">
        <v>152</v>
      </c>
      <c r="G115" s="21">
        <v>1</v>
      </c>
    </row>
    <row r="116" spans="1:7" x14ac:dyDescent="0.2">
      <c r="A116" s="24" t="s">
        <v>3</v>
      </c>
      <c r="B116" s="25">
        <v>100</v>
      </c>
      <c r="C116" s="25">
        <v>0.154083</v>
      </c>
      <c r="D116" s="25">
        <v>70.416025000000005</v>
      </c>
      <c r="E116" s="25">
        <v>5.855162</v>
      </c>
      <c r="F116" s="25">
        <v>23.420646999999999</v>
      </c>
      <c r="G116" s="25">
        <v>0.154083</v>
      </c>
    </row>
    <row r="117" spans="1:7" x14ac:dyDescent="0.2">
      <c r="A117" s="20" t="s">
        <v>365</v>
      </c>
      <c r="B117" s="21">
        <v>277</v>
      </c>
      <c r="C117" s="21">
        <v>121</v>
      </c>
      <c r="D117" s="21">
        <v>97</v>
      </c>
      <c r="E117" s="21">
        <v>25</v>
      </c>
      <c r="F117" s="21">
        <v>32</v>
      </c>
      <c r="G117" s="21">
        <v>2</v>
      </c>
    </row>
    <row r="118" spans="1:7" x14ac:dyDescent="0.2">
      <c r="A118" s="24" t="s">
        <v>3</v>
      </c>
      <c r="B118" s="25">
        <v>100</v>
      </c>
      <c r="C118" s="25">
        <v>43.682310000000001</v>
      </c>
      <c r="D118" s="25">
        <v>35.018051</v>
      </c>
      <c r="E118" s="25">
        <v>9.025271</v>
      </c>
      <c r="F118" s="25">
        <v>11.552346999999999</v>
      </c>
      <c r="G118" s="25">
        <v>0.72202200000000005</v>
      </c>
    </row>
    <row r="119" spans="1:7" x14ac:dyDescent="0.2">
      <c r="A119" s="20" t="s">
        <v>366</v>
      </c>
      <c r="B119" s="21">
        <v>65</v>
      </c>
      <c r="C119" s="21">
        <v>7</v>
      </c>
      <c r="D119" s="21">
        <v>3</v>
      </c>
      <c r="E119" s="21">
        <v>1</v>
      </c>
      <c r="F119" s="21">
        <v>3</v>
      </c>
      <c r="G119" s="21">
        <v>51</v>
      </c>
    </row>
    <row r="120" spans="1:7" x14ac:dyDescent="0.2">
      <c r="A120" s="24" t="s">
        <v>3</v>
      </c>
      <c r="B120" s="25">
        <v>100</v>
      </c>
      <c r="C120" s="25">
        <v>10.769231</v>
      </c>
      <c r="D120" s="25">
        <v>4.6153849999999998</v>
      </c>
      <c r="E120" s="25">
        <v>1.538462</v>
      </c>
      <c r="F120" s="25">
        <v>4.6153849999999998</v>
      </c>
      <c r="G120" s="25">
        <v>78.461538000000004</v>
      </c>
    </row>
    <row r="121" spans="1:7" x14ac:dyDescent="0.2">
      <c r="A121" s="9" t="s">
        <v>367</v>
      </c>
      <c r="B121" s="9"/>
      <c r="C121" s="9"/>
      <c r="D121" s="9"/>
      <c r="E121" s="9"/>
      <c r="F121" s="9"/>
      <c r="G121" s="9"/>
    </row>
    <row r="122" spans="1:7" x14ac:dyDescent="0.2">
      <c r="A122" s="20" t="s">
        <v>368</v>
      </c>
      <c r="B122" s="21">
        <v>537</v>
      </c>
      <c r="C122" s="21">
        <v>101</v>
      </c>
      <c r="D122" s="21">
        <v>23</v>
      </c>
      <c r="E122" s="21">
        <v>130</v>
      </c>
      <c r="F122" s="21">
        <v>281</v>
      </c>
      <c r="G122" s="21">
        <v>2</v>
      </c>
    </row>
    <row r="123" spans="1:7" x14ac:dyDescent="0.2">
      <c r="A123" s="24" t="s">
        <v>3</v>
      </c>
      <c r="B123" s="25">
        <v>100</v>
      </c>
      <c r="C123" s="25">
        <v>18.808194</v>
      </c>
      <c r="D123" s="25">
        <v>4.2830539999999999</v>
      </c>
      <c r="E123" s="25">
        <v>24.208566000000001</v>
      </c>
      <c r="F123" s="25">
        <v>52.327747000000002</v>
      </c>
      <c r="G123" s="25">
        <v>0.37243900000000002</v>
      </c>
    </row>
    <row r="124" spans="1:7" x14ac:dyDescent="0.2">
      <c r="A124" s="20" t="s">
        <v>180</v>
      </c>
      <c r="B124" s="21">
        <v>1667</v>
      </c>
      <c r="C124" s="21">
        <v>6</v>
      </c>
      <c r="D124" s="21">
        <v>1656</v>
      </c>
      <c r="E124" s="21">
        <v>3</v>
      </c>
      <c r="F124" s="21">
        <v>0</v>
      </c>
      <c r="G124" s="21">
        <v>2</v>
      </c>
    </row>
    <row r="125" spans="1:7" x14ac:dyDescent="0.2">
      <c r="A125" s="24" t="s">
        <v>3</v>
      </c>
      <c r="B125" s="25">
        <v>100</v>
      </c>
      <c r="C125" s="25">
        <v>0.35992800000000003</v>
      </c>
      <c r="D125" s="25">
        <v>99.340131999999997</v>
      </c>
      <c r="E125" s="25">
        <v>0.17996400000000001</v>
      </c>
      <c r="F125" s="25">
        <v>0</v>
      </c>
      <c r="G125" s="25">
        <v>0.119976</v>
      </c>
    </row>
    <row r="126" spans="1:7" x14ac:dyDescent="0.2">
      <c r="A126" s="20" t="s">
        <v>369</v>
      </c>
      <c r="B126" s="21">
        <v>99</v>
      </c>
      <c r="C126" s="21">
        <v>9</v>
      </c>
      <c r="D126" s="21">
        <v>76</v>
      </c>
      <c r="E126" s="21">
        <v>5</v>
      </c>
      <c r="F126" s="21">
        <v>9</v>
      </c>
      <c r="G126" s="21">
        <v>0</v>
      </c>
    </row>
    <row r="127" spans="1:7" x14ac:dyDescent="0.2">
      <c r="A127" s="24" t="s">
        <v>3</v>
      </c>
      <c r="B127" s="25">
        <v>100</v>
      </c>
      <c r="C127" s="25">
        <v>9.0909089999999999</v>
      </c>
      <c r="D127" s="25">
        <v>76.767677000000006</v>
      </c>
      <c r="E127" s="25">
        <v>5.0505050000000002</v>
      </c>
      <c r="F127" s="25">
        <v>9.0909089999999999</v>
      </c>
      <c r="G127" s="25">
        <v>0</v>
      </c>
    </row>
    <row r="128" spans="1:7" x14ac:dyDescent="0.2">
      <c r="A128" s="20" t="s">
        <v>370</v>
      </c>
      <c r="B128" s="21">
        <v>819</v>
      </c>
      <c r="C128" s="21">
        <v>1</v>
      </c>
      <c r="D128" s="21">
        <v>526</v>
      </c>
      <c r="E128" s="21">
        <v>46</v>
      </c>
      <c r="F128" s="21">
        <v>245</v>
      </c>
      <c r="G128" s="21">
        <v>1</v>
      </c>
    </row>
    <row r="129" spans="1:7" x14ac:dyDescent="0.2">
      <c r="A129" s="24" t="s">
        <v>3</v>
      </c>
      <c r="B129" s="25">
        <v>100</v>
      </c>
      <c r="C129" s="25">
        <v>0.1221</v>
      </c>
      <c r="D129" s="25">
        <v>64.224664000000004</v>
      </c>
      <c r="E129" s="25">
        <v>5.616606</v>
      </c>
      <c r="F129" s="25">
        <v>29.914529999999999</v>
      </c>
      <c r="G129" s="25">
        <v>0.1221</v>
      </c>
    </row>
    <row r="130" spans="1:7" x14ac:dyDescent="0.2">
      <c r="A130" s="20" t="s">
        <v>371</v>
      </c>
      <c r="B130" s="21">
        <v>87</v>
      </c>
      <c r="C130" s="21">
        <v>23</v>
      </c>
      <c r="D130" s="21">
        <v>36</v>
      </c>
      <c r="E130" s="21">
        <v>10</v>
      </c>
      <c r="F130" s="21">
        <v>16</v>
      </c>
      <c r="G130" s="21">
        <v>2</v>
      </c>
    </row>
    <row r="131" spans="1:7" x14ac:dyDescent="0.2">
      <c r="A131" s="24" t="s">
        <v>3</v>
      </c>
      <c r="B131" s="25">
        <v>100</v>
      </c>
      <c r="C131" s="25">
        <v>26.436782000000001</v>
      </c>
      <c r="D131" s="25">
        <v>41.379309999999997</v>
      </c>
      <c r="E131" s="25">
        <v>11.494253</v>
      </c>
      <c r="F131" s="25">
        <v>18.390805</v>
      </c>
      <c r="G131" s="25">
        <v>2.298851</v>
      </c>
    </row>
    <row r="132" spans="1:7" x14ac:dyDescent="0.2">
      <c r="A132" s="20" t="s">
        <v>366</v>
      </c>
      <c r="B132" s="21">
        <v>55</v>
      </c>
      <c r="C132" s="21">
        <v>0</v>
      </c>
      <c r="D132" s="21">
        <v>2</v>
      </c>
      <c r="E132" s="21">
        <v>1</v>
      </c>
      <c r="F132" s="21">
        <v>2</v>
      </c>
      <c r="G132" s="21">
        <v>50</v>
      </c>
    </row>
    <row r="133" spans="1:7" x14ac:dyDescent="0.2">
      <c r="A133" s="24" t="s">
        <v>3</v>
      </c>
      <c r="B133" s="25">
        <v>100</v>
      </c>
      <c r="C133" s="25">
        <v>0</v>
      </c>
      <c r="D133" s="25">
        <v>3.6363639999999999</v>
      </c>
      <c r="E133" s="25">
        <v>1.818182</v>
      </c>
      <c r="F133" s="25">
        <v>3.6363639999999999</v>
      </c>
      <c r="G133" s="25">
        <v>90.909091000000004</v>
      </c>
    </row>
    <row r="134" spans="1:7" x14ac:dyDescent="0.2">
      <c r="A134" s="9" t="s">
        <v>372</v>
      </c>
      <c r="B134" s="9"/>
      <c r="C134" s="9"/>
      <c r="D134" s="9"/>
      <c r="E134" s="9"/>
      <c r="F134" s="9"/>
      <c r="G134" s="9"/>
    </row>
    <row r="135" spans="1:7" x14ac:dyDescent="0.2">
      <c r="A135" s="20" t="s">
        <v>373</v>
      </c>
      <c r="B135" s="21">
        <v>537</v>
      </c>
      <c r="C135" s="21">
        <v>101</v>
      </c>
      <c r="D135" s="21">
        <v>23</v>
      </c>
      <c r="E135" s="21">
        <v>130</v>
      </c>
      <c r="F135" s="21">
        <v>281</v>
      </c>
      <c r="G135" s="21">
        <v>2</v>
      </c>
    </row>
    <row r="136" spans="1:7" x14ac:dyDescent="0.2">
      <c r="A136" s="24" t="s">
        <v>3</v>
      </c>
      <c r="B136" s="25">
        <v>100</v>
      </c>
      <c r="C136" s="25">
        <v>18.808194</v>
      </c>
      <c r="D136" s="25">
        <v>4.2830539999999999</v>
      </c>
      <c r="E136" s="25">
        <v>24.208566000000001</v>
      </c>
      <c r="F136" s="25">
        <v>52.327747000000002</v>
      </c>
      <c r="G136" s="25">
        <v>0.37243900000000002</v>
      </c>
    </row>
    <row r="137" spans="1:7" x14ac:dyDescent="0.2">
      <c r="A137" s="20" t="s">
        <v>374</v>
      </c>
      <c r="B137" s="21">
        <v>1329</v>
      </c>
      <c r="C137" s="21">
        <v>22</v>
      </c>
      <c r="D137" s="21">
        <v>1143</v>
      </c>
      <c r="E137" s="21">
        <v>33</v>
      </c>
      <c r="F137" s="21">
        <v>127</v>
      </c>
      <c r="G137" s="21">
        <v>4</v>
      </c>
    </row>
    <row r="138" spans="1:7" x14ac:dyDescent="0.2">
      <c r="A138" s="24" t="s">
        <v>3</v>
      </c>
      <c r="B138" s="25">
        <v>100</v>
      </c>
      <c r="C138" s="25">
        <v>1.6553800000000001</v>
      </c>
      <c r="D138" s="25">
        <v>86.004514999999998</v>
      </c>
      <c r="E138" s="25">
        <v>2.4830700000000001</v>
      </c>
      <c r="F138" s="25">
        <v>9.5560569999999991</v>
      </c>
      <c r="G138" s="25">
        <v>0.30097800000000002</v>
      </c>
    </row>
    <row r="139" spans="1:7" x14ac:dyDescent="0.2">
      <c r="A139" s="20" t="s">
        <v>375</v>
      </c>
      <c r="B139" s="21">
        <v>406</v>
      </c>
      <c r="C139" s="21">
        <v>9</v>
      </c>
      <c r="D139" s="21">
        <v>324</v>
      </c>
      <c r="E139" s="21">
        <v>10</v>
      </c>
      <c r="F139" s="21">
        <v>62</v>
      </c>
      <c r="G139" s="21">
        <v>1</v>
      </c>
    </row>
    <row r="140" spans="1:7" x14ac:dyDescent="0.2">
      <c r="A140" s="24" t="s">
        <v>3</v>
      </c>
      <c r="B140" s="25">
        <v>100</v>
      </c>
      <c r="C140" s="25">
        <v>2.2167490000000001</v>
      </c>
      <c r="D140" s="25">
        <v>79.802955999999995</v>
      </c>
      <c r="E140" s="25">
        <v>2.4630540000000001</v>
      </c>
      <c r="F140" s="25">
        <v>15.270936000000001</v>
      </c>
      <c r="G140" s="25">
        <v>0.246305</v>
      </c>
    </row>
    <row r="141" spans="1:7" x14ac:dyDescent="0.2">
      <c r="A141" s="20" t="s">
        <v>376</v>
      </c>
      <c r="B141" s="21">
        <v>152</v>
      </c>
      <c r="C141" s="21">
        <v>2</v>
      </c>
      <c r="D141" s="21">
        <v>114</v>
      </c>
      <c r="E141" s="21">
        <v>5</v>
      </c>
      <c r="F141" s="21">
        <v>31</v>
      </c>
      <c r="G141" s="21">
        <v>0</v>
      </c>
    </row>
    <row r="142" spans="1:7" x14ac:dyDescent="0.2">
      <c r="A142" s="24" t="s">
        <v>3</v>
      </c>
      <c r="B142" s="25">
        <v>100</v>
      </c>
      <c r="C142" s="25">
        <v>1.3157890000000001</v>
      </c>
      <c r="D142" s="25">
        <v>75</v>
      </c>
      <c r="E142" s="25">
        <v>3.2894739999999998</v>
      </c>
      <c r="F142" s="25">
        <v>20.394736999999999</v>
      </c>
      <c r="G142" s="25">
        <v>0</v>
      </c>
    </row>
    <row r="143" spans="1:7" x14ac:dyDescent="0.2">
      <c r="A143" s="20" t="s">
        <v>377</v>
      </c>
      <c r="B143" s="21">
        <v>88</v>
      </c>
      <c r="C143" s="21">
        <v>3</v>
      </c>
      <c r="D143" s="21">
        <v>58</v>
      </c>
      <c r="E143" s="21">
        <v>7</v>
      </c>
      <c r="F143" s="21">
        <v>20</v>
      </c>
      <c r="G143" s="21">
        <v>0</v>
      </c>
    </row>
    <row r="144" spans="1:7" x14ac:dyDescent="0.2">
      <c r="A144" s="24" t="s">
        <v>3</v>
      </c>
      <c r="B144" s="25">
        <v>100</v>
      </c>
      <c r="C144" s="25">
        <v>3.4090910000000001</v>
      </c>
      <c r="D144" s="25">
        <v>65.909091000000004</v>
      </c>
      <c r="E144" s="25">
        <v>7.9545450000000004</v>
      </c>
      <c r="F144" s="25">
        <v>22.727273</v>
      </c>
      <c r="G144" s="25">
        <v>0</v>
      </c>
    </row>
    <row r="145" spans="1:7" x14ac:dyDescent="0.2">
      <c r="A145" s="20" t="s">
        <v>378</v>
      </c>
      <c r="B145" s="21">
        <v>84</v>
      </c>
      <c r="C145" s="21">
        <v>0</v>
      </c>
      <c r="D145" s="21">
        <v>71</v>
      </c>
      <c r="E145" s="21">
        <v>3</v>
      </c>
      <c r="F145" s="21">
        <v>10</v>
      </c>
      <c r="G145" s="21">
        <v>0</v>
      </c>
    </row>
    <row r="146" spans="1:7" x14ac:dyDescent="0.2">
      <c r="A146" s="24" t="s">
        <v>3</v>
      </c>
      <c r="B146" s="25">
        <v>100</v>
      </c>
      <c r="C146" s="25">
        <v>0</v>
      </c>
      <c r="D146" s="25">
        <v>84.523809999999997</v>
      </c>
      <c r="E146" s="25">
        <v>3.5714290000000002</v>
      </c>
      <c r="F146" s="25">
        <v>11.904762</v>
      </c>
      <c r="G146" s="25">
        <v>0</v>
      </c>
    </row>
    <row r="147" spans="1:7" x14ac:dyDescent="0.2">
      <c r="A147" s="20" t="s">
        <v>366</v>
      </c>
      <c r="B147" s="21">
        <v>81</v>
      </c>
      <c r="C147" s="21">
        <v>1</v>
      </c>
      <c r="D147" s="21">
        <v>14</v>
      </c>
      <c r="E147" s="21">
        <v>3</v>
      </c>
      <c r="F147" s="21">
        <v>13</v>
      </c>
      <c r="G147" s="21">
        <v>50</v>
      </c>
    </row>
    <row r="148" spans="1:7" x14ac:dyDescent="0.2">
      <c r="A148" s="24" t="s">
        <v>3</v>
      </c>
      <c r="B148" s="25">
        <v>100</v>
      </c>
      <c r="C148" s="25">
        <v>1.2345680000000001</v>
      </c>
      <c r="D148" s="25">
        <v>17.283950999999998</v>
      </c>
      <c r="E148" s="25">
        <v>3.7037040000000001</v>
      </c>
      <c r="F148" s="25">
        <v>16.049382999999999</v>
      </c>
      <c r="G148" s="25">
        <v>61.728394999999999</v>
      </c>
    </row>
    <row r="149" spans="1:7" x14ac:dyDescent="0.2">
      <c r="A149" s="9" t="s">
        <v>379</v>
      </c>
      <c r="B149" s="9"/>
      <c r="C149" s="9"/>
      <c r="D149" s="9"/>
      <c r="E149" s="9"/>
      <c r="F149" s="9"/>
      <c r="G149" s="9"/>
    </row>
    <row r="150" spans="1:7" x14ac:dyDescent="0.2">
      <c r="A150" s="20" t="s">
        <v>380</v>
      </c>
      <c r="B150" s="21">
        <v>788</v>
      </c>
      <c r="C150" s="21">
        <v>45</v>
      </c>
      <c r="D150" s="21">
        <v>570</v>
      </c>
      <c r="E150" s="21">
        <v>71</v>
      </c>
      <c r="F150" s="21">
        <v>100</v>
      </c>
      <c r="G150" s="21">
        <v>2</v>
      </c>
    </row>
    <row r="151" spans="1:7" x14ac:dyDescent="0.2">
      <c r="A151" s="24" t="s">
        <v>3</v>
      </c>
      <c r="B151" s="25">
        <v>100</v>
      </c>
      <c r="C151" s="25">
        <v>5.7106599999999998</v>
      </c>
      <c r="D151" s="25">
        <v>72.335025000000002</v>
      </c>
      <c r="E151" s="25">
        <v>9.0101519999999997</v>
      </c>
      <c r="F151" s="25">
        <v>12.690355</v>
      </c>
      <c r="G151" s="25">
        <v>0.253807</v>
      </c>
    </row>
    <row r="152" spans="1:7" x14ac:dyDescent="0.2">
      <c r="A152" s="20" t="s">
        <v>381</v>
      </c>
      <c r="B152" s="21">
        <v>1824</v>
      </c>
      <c r="C152" s="21">
        <v>93</v>
      </c>
      <c r="D152" s="21">
        <v>1167</v>
      </c>
      <c r="E152" s="21">
        <v>119</v>
      </c>
      <c r="F152" s="21">
        <v>440</v>
      </c>
      <c r="G152" s="21">
        <v>5</v>
      </c>
    </row>
    <row r="153" spans="1:7" x14ac:dyDescent="0.2">
      <c r="A153" s="24" t="s">
        <v>3</v>
      </c>
      <c r="B153" s="25">
        <v>100</v>
      </c>
      <c r="C153" s="25">
        <v>5.0986840000000004</v>
      </c>
      <c r="D153" s="25">
        <v>63.980263000000001</v>
      </c>
      <c r="E153" s="25">
        <v>6.5241230000000003</v>
      </c>
      <c r="F153" s="25">
        <v>24.122807000000002</v>
      </c>
      <c r="G153" s="25">
        <v>0.27412300000000001</v>
      </c>
    </row>
    <row r="154" spans="1:7" x14ac:dyDescent="0.2">
      <c r="A154" s="20" t="s">
        <v>366</v>
      </c>
      <c r="B154" s="21">
        <v>65</v>
      </c>
      <c r="C154" s="21">
        <v>0</v>
      </c>
      <c r="D154" s="21">
        <v>10</v>
      </c>
      <c r="E154" s="21">
        <v>1</v>
      </c>
      <c r="F154" s="21">
        <v>4</v>
      </c>
      <c r="G154" s="21">
        <v>50</v>
      </c>
    </row>
    <row r="155" spans="1:7" x14ac:dyDescent="0.2">
      <c r="A155" s="24" t="s">
        <v>3</v>
      </c>
      <c r="B155" s="25">
        <v>100</v>
      </c>
      <c r="C155" s="25">
        <v>0</v>
      </c>
      <c r="D155" s="25">
        <v>15.384615</v>
      </c>
      <c r="E155" s="25">
        <v>1.538462</v>
      </c>
      <c r="F155" s="25">
        <v>6.1538459999999997</v>
      </c>
      <c r="G155" s="25">
        <v>76.923077000000006</v>
      </c>
    </row>
    <row r="156" spans="1:7" x14ac:dyDescent="0.2">
      <c r="A156" s="9" t="s">
        <v>382</v>
      </c>
      <c r="B156" s="9"/>
      <c r="C156" s="9"/>
      <c r="D156" s="9"/>
      <c r="E156" s="9"/>
      <c r="F156" s="9"/>
      <c r="G156" s="9"/>
    </row>
    <row r="157" spans="1:7" x14ac:dyDescent="0.2">
      <c r="A157" s="20" t="s">
        <v>383</v>
      </c>
      <c r="B157" s="21">
        <v>393</v>
      </c>
      <c r="C157" s="21">
        <v>29</v>
      </c>
      <c r="D157" s="21">
        <v>290</v>
      </c>
      <c r="E157" s="21">
        <v>35</v>
      </c>
      <c r="F157" s="21">
        <v>37</v>
      </c>
      <c r="G157" s="21">
        <v>2</v>
      </c>
    </row>
    <row r="158" spans="1:7" x14ac:dyDescent="0.2">
      <c r="A158" s="24" t="s">
        <v>3</v>
      </c>
      <c r="B158" s="25">
        <v>100</v>
      </c>
      <c r="C158" s="25">
        <v>7.3791349999999998</v>
      </c>
      <c r="D158" s="25">
        <v>73.791348999999997</v>
      </c>
      <c r="E158" s="25">
        <v>8.9058519999999994</v>
      </c>
      <c r="F158" s="25">
        <v>9.4147580000000008</v>
      </c>
      <c r="G158" s="25">
        <v>0.50890599999999997</v>
      </c>
    </row>
    <row r="159" spans="1:7" x14ac:dyDescent="0.2">
      <c r="A159" s="20" t="s">
        <v>181</v>
      </c>
      <c r="B159" s="21">
        <v>1944</v>
      </c>
      <c r="C159" s="21">
        <v>88</v>
      </c>
      <c r="D159" s="21">
        <v>1301</v>
      </c>
      <c r="E159" s="21">
        <v>117</v>
      </c>
      <c r="F159" s="21">
        <v>434</v>
      </c>
      <c r="G159" s="21">
        <v>4</v>
      </c>
    </row>
    <row r="160" spans="1:7" x14ac:dyDescent="0.2">
      <c r="A160" s="24" t="s">
        <v>3</v>
      </c>
      <c r="B160" s="25">
        <v>100</v>
      </c>
      <c r="C160" s="25">
        <v>4.5267489999999997</v>
      </c>
      <c r="D160" s="25">
        <v>66.923867999999999</v>
      </c>
      <c r="E160" s="25">
        <v>6.0185190000000004</v>
      </c>
      <c r="F160" s="25">
        <v>22.325102999999999</v>
      </c>
      <c r="G160" s="25">
        <v>0.205761</v>
      </c>
    </row>
    <row r="161" spans="1:7" x14ac:dyDescent="0.2">
      <c r="A161" s="20" t="s">
        <v>182</v>
      </c>
      <c r="B161" s="21">
        <v>38</v>
      </c>
      <c r="C161" s="21">
        <v>3</v>
      </c>
      <c r="D161" s="21">
        <v>25</v>
      </c>
      <c r="E161" s="21">
        <v>3</v>
      </c>
      <c r="F161" s="21">
        <v>7</v>
      </c>
      <c r="G161" s="21">
        <v>0</v>
      </c>
    </row>
    <row r="162" spans="1:7" x14ac:dyDescent="0.2">
      <c r="A162" s="24" t="s">
        <v>3</v>
      </c>
      <c r="B162" s="25">
        <v>100</v>
      </c>
      <c r="C162" s="25">
        <v>7.8947370000000001</v>
      </c>
      <c r="D162" s="25">
        <v>65.789473999999998</v>
      </c>
      <c r="E162" s="25">
        <v>7.8947370000000001</v>
      </c>
      <c r="F162" s="25">
        <v>18.421053000000001</v>
      </c>
      <c r="G162" s="25">
        <v>0</v>
      </c>
    </row>
    <row r="163" spans="1:7" x14ac:dyDescent="0.2">
      <c r="A163" s="20" t="s">
        <v>384</v>
      </c>
      <c r="B163" s="21">
        <v>36</v>
      </c>
      <c r="C163" s="21">
        <v>2</v>
      </c>
      <c r="D163" s="21">
        <v>19</v>
      </c>
      <c r="E163" s="21">
        <v>5</v>
      </c>
      <c r="F163" s="21">
        <v>10</v>
      </c>
      <c r="G163" s="21">
        <v>0</v>
      </c>
    </row>
    <row r="164" spans="1:7" x14ac:dyDescent="0.2">
      <c r="A164" s="24" t="s">
        <v>3</v>
      </c>
      <c r="B164" s="25">
        <v>100</v>
      </c>
      <c r="C164" s="25">
        <v>5.5555560000000002</v>
      </c>
      <c r="D164" s="25">
        <v>52.777777999999998</v>
      </c>
      <c r="E164" s="25">
        <v>13.888889000000001</v>
      </c>
      <c r="F164" s="25">
        <v>27.777778000000001</v>
      </c>
      <c r="G164" s="25">
        <v>0</v>
      </c>
    </row>
    <row r="165" spans="1:7" x14ac:dyDescent="0.2">
      <c r="A165" s="20" t="s">
        <v>183</v>
      </c>
      <c r="B165" s="21">
        <v>53</v>
      </c>
      <c r="C165" s="21">
        <v>2</v>
      </c>
      <c r="D165" s="21">
        <v>33</v>
      </c>
      <c r="E165" s="21">
        <v>5</v>
      </c>
      <c r="F165" s="21">
        <v>13</v>
      </c>
      <c r="G165" s="21">
        <v>0</v>
      </c>
    </row>
    <row r="166" spans="1:7" x14ac:dyDescent="0.2">
      <c r="A166" s="24" t="s">
        <v>3</v>
      </c>
      <c r="B166" s="25">
        <v>100</v>
      </c>
      <c r="C166" s="25">
        <v>3.7735850000000002</v>
      </c>
      <c r="D166" s="25">
        <v>62.264150999999998</v>
      </c>
      <c r="E166" s="25">
        <v>9.4339619999999993</v>
      </c>
      <c r="F166" s="25">
        <v>24.528302</v>
      </c>
      <c r="G166" s="25">
        <v>0</v>
      </c>
    </row>
    <row r="167" spans="1:7" x14ac:dyDescent="0.2">
      <c r="A167" s="20" t="s">
        <v>385</v>
      </c>
      <c r="B167" s="21">
        <v>22</v>
      </c>
      <c r="C167" s="21">
        <v>0</v>
      </c>
      <c r="D167" s="21">
        <v>3</v>
      </c>
      <c r="E167" s="21">
        <v>3</v>
      </c>
      <c r="F167" s="21">
        <v>16</v>
      </c>
      <c r="G167" s="21">
        <v>0</v>
      </c>
    </row>
    <row r="168" spans="1:7" x14ac:dyDescent="0.2">
      <c r="A168" s="24" t="s">
        <v>3</v>
      </c>
      <c r="B168" s="25">
        <v>100</v>
      </c>
      <c r="C168" s="25">
        <v>0</v>
      </c>
      <c r="D168" s="25">
        <v>13.636364</v>
      </c>
      <c r="E168" s="25">
        <v>13.636364</v>
      </c>
      <c r="F168" s="25">
        <v>72.727272999999997</v>
      </c>
      <c r="G168" s="25">
        <v>0</v>
      </c>
    </row>
    <row r="169" spans="1:7" x14ac:dyDescent="0.2">
      <c r="A169" s="20" t="s">
        <v>386</v>
      </c>
      <c r="B169" s="21">
        <v>32</v>
      </c>
      <c r="C169" s="21">
        <v>7</v>
      </c>
      <c r="D169" s="21">
        <v>8</v>
      </c>
      <c r="E169" s="21">
        <v>12</v>
      </c>
      <c r="F169" s="21">
        <v>5</v>
      </c>
      <c r="G169" s="21">
        <v>0</v>
      </c>
    </row>
    <row r="170" spans="1:7" x14ac:dyDescent="0.2">
      <c r="A170" s="24" t="s">
        <v>3</v>
      </c>
      <c r="B170" s="25">
        <v>100</v>
      </c>
      <c r="C170" s="25">
        <v>21.875</v>
      </c>
      <c r="D170" s="25">
        <v>25</v>
      </c>
      <c r="E170" s="25">
        <v>37.5</v>
      </c>
      <c r="F170" s="25">
        <v>15.625</v>
      </c>
      <c r="G170" s="25">
        <v>0</v>
      </c>
    </row>
    <row r="171" spans="1:7" x14ac:dyDescent="0.2">
      <c r="A171" s="20" t="s">
        <v>387</v>
      </c>
      <c r="B171" s="21">
        <v>9</v>
      </c>
      <c r="C171" s="21">
        <v>0</v>
      </c>
      <c r="D171" s="21">
        <v>9</v>
      </c>
      <c r="E171" s="21">
        <v>0</v>
      </c>
      <c r="F171" s="21">
        <v>0</v>
      </c>
      <c r="G171" s="21">
        <v>0</v>
      </c>
    </row>
    <row r="172" spans="1:7" x14ac:dyDescent="0.2">
      <c r="A172" s="24" t="s">
        <v>3</v>
      </c>
      <c r="B172" s="25">
        <v>100</v>
      </c>
      <c r="C172" s="25">
        <v>0</v>
      </c>
      <c r="D172" s="25">
        <v>100</v>
      </c>
      <c r="E172" s="25">
        <v>0</v>
      </c>
      <c r="F172" s="25">
        <v>0</v>
      </c>
      <c r="G172" s="25">
        <v>0</v>
      </c>
    </row>
    <row r="173" spans="1:7" x14ac:dyDescent="0.2">
      <c r="A173" s="20" t="s">
        <v>366</v>
      </c>
      <c r="B173" s="21">
        <v>150</v>
      </c>
      <c r="C173" s="21">
        <v>7</v>
      </c>
      <c r="D173" s="21">
        <v>59</v>
      </c>
      <c r="E173" s="21">
        <v>11</v>
      </c>
      <c r="F173" s="21">
        <v>22</v>
      </c>
      <c r="G173" s="21">
        <v>51</v>
      </c>
    </row>
    <row r="174" spans="1:7" x14ac:dyDescent="0.2">
      <c r="A174" s="24" t="s">
        <v>3</v>
      </c>
      <c r="B174" s="25">
        <v>100</v>
      </c>
      <c r="C174" s="25">
        <v>4.6666670000000003</v>
      </c>
      <c r="D174" s="25">
        <v>39.333333000000003</v>
      </c>
      <c r="E174" s="25">
        <v>7.3333329999999997</v>
      </c>
      <c r="F174" s="25">
        <v>14.666667</v>
      </c>
      <c r="G174" s="25">
        <v>34</v>
      </c>
    </row>
    <row r="175" spans="1:7" x14ac:dyDescent="0.2">
      <c r="A175" s="9" t="s">
        <v>388</v>
      </c>
      <c r="B175" s="9"/>
      <c r="C175" s="9"/>
      <c r="D175" s="9"/>
      <c r="E175" s="9"/>
      <c r="F175" s="9"/>
      <c r="G175" s="9"/>
    </row>
    <row r="176" spans="1:7" x14ac:dyDescent="0.2">
      <c r="A176" s="20" t="s">
        <v>184</v>
      </c>
      <c r="B176" s="21">
        <v>54</v>
      </c>
      <c r="C176" s="21">
        <v>5</v>
      </c>
      <c r="D176" s="21">
        <v>28</v>
      </c>
      <c r="E176" s="21">
        <v>12</v>
      </c>
      <c r="F176" s="21">
        <v>9</v>
      </c>
      <c r="G176" s="21">
        <v>0</v>
      </c>
    </row>
    <row r="177" spans="1:7" x14ac:dyDescent="0.2">
      <c r="A177" s="24" t="s">
        <v>3</v>
      </c>
      <c r="B177" s="25">
        <v>100</v>
      </c>
      <c r="C177" s="25">
        <v>9.2592590000000001</v>
      </c>
      <c r="D177" s="25">
        <v>51.851852000000001</v>
      </c>
      <c r="E177" s="25">
        <v>22.222221999999999</v>
      </c>
      <c r="F177" s="25">
        <v>16.666667</v>
      </c>
      <c r="G177" s="25">
        <v>0</v>
      </c>
    </row>
    <row r="178" spans="1:7" x14ac:dyDescent="0.2">
      <c r="A178" s="20" t="s">
        <v>185</v>
      </c>
      <c r="B178" s="21">
        <v>196</v>
      </c>
      <c r="C178" s="21">
        <v>15</v>
      </c>
      <c r="D178" s="21">
        <v>77</v>
      </c>
      <c r="E178" s="21">
        <v>34</v>
      </c>
      <c r="F178" s="21">
        <v>70</v>
      </c>
      <c r="G178" s="21">
        <v>0</v>
      </c>
    </row>
    <row r="179" spans="1:7" x14ac:dyDescent="0.2">
      <c r="A179" s="24" t="s">
        <v>3</v>
      </c>
      <c r="B179" s="25">
        <v>100</v>
      </c>
      <c r="C179" s="25">
        <v>7.6530610000000001</v>
      </c>
      <c r="D179" s="25">
        <v>39.285713999999999</v>
      </c>
      <c r="E179" s="25">
        <v>17.346938999999999</v>
      </c>
      <c r="F179" s="25">
        <v>35.714286000000001</v>
      </c>
      <c r="G179" s="25">
        <v>0</v>
      </c>
    </row>
    <row r="180" spans="1:7" x14ac:dyDescent="0.2">
      <c r="A180" s="20" t="s">
        <v>186</v>
      </c>
      <c r="B180" s="21">
        <v>310</v>
      </c>
      <c r="C180" s="21">
        <v>36</v>
      </c>
      <c r="D180" s="21">
        <v>131</v>
      </c>
      <c r="E180" s="21">
        <v>38</v>
      </c>
      <c r="F180" s="21">
        <v>103</v>
      </c>
      <c r="G180" s="21">
        <v>2</v>
      </c>
    </row>
    <row r="181" spans="1:7" x14ac:dyDescent="0.2">
      <c r="A181" s="24" t="s">
        <v>3</v>
      </c>
      <c r="B181" s="25">
        <v>100</v>
      </c>
      <c r="C181" s="25">
        <v>11.612902999999999</v>
      </c>
      <c r="D181" s="25">
        <v>42.258065000000002</v>
      </c>
      <c r="E181" s="25">
        <v>12.258065</v>
      </c>
      <c r="F181" s="25">
        <v>33.225805999999999</v>
      </c>
      <c r="G181" s="25">
        <v>0.64516099999999998</v>
      </c>
    </row>
    <row r="182" spans="1:7" x14ac:dyDescent="0.2">
      <c r="A182" s="20" t="s">
        <v>187</v>
      </c>
      <c r="B182" s="21">
        <v>385</v>
      </c>
      <c r="C182" s="21">
        <v>31</v>
      </c>
      <c r="D182" s="21">
        <v>239</v>
      </c>
      <c r="E182" s="21">
        <v>29</v>
      </c>
      <c r="F182" s="21">
        <v>83</v>
      </c>
      <c r="G182" s="21">
        <v>3</v>
      </c>
    </row>
    <row r="183" spans="1:7" x14ac:dyDescent="0.2">
      <c r="A183" s="24" t="s">
        <v>3</v>
      </c>
      <c r="B183" s="25">
        <v>100</v>
      </c>
      <c r="C183" s="25">
        <v>8.0519479999999994</v>
      </c>
      <c r="D183" s="25">
        <v>62.077922000000001</v>
      </c>
      <c r="E183" s="25">
        <v>7.5324679999999997</v>
      </c>
      <c r="F183" s="25">
        <v>21.558441999999999</v>
      </c>
      <c r="G183" s="25">
        <v>0.77922100000000005</v>
      </c>
    </row>
    <row r="184" spans="1:7" x14ac:dyDescent="0.2">
      <c r="A184" s="20" t="s">
        <v>188</v>
      </c>
      <c r="B184" s="21">
        <v>361</v>
      </c>
      <c r="C184" s="21">
        <v>7</v>
      </c>
      <c r="D184" s="21">
        <v>303</v>
      </c>
      <c r="E184" s="21">
        <v>14</v>
      </c>
      <c r="F184" s="21">
        <v>37</v>
      </c>
      <c r="G184" s="21">
        <v>0</v>
      </c>
    </row>
    <row r="185" spans="1:7" x14ac:dyDescent="0.2">
      <c r="A185" s="24" t="s">
        <v>3</v>
      </c>
      <c r="B185" s="25">
        <v>100</v>
      </c>
      <c r="C185" s="25">
        <v>1.9390579999999999</v>
      </c>
      <c r="D185" s="25">
        <v>83.933518000000007</v>
      </c>
      <c r="E185" s="25">
        <v>3.8781159999999999</v>
      </c>
      <c r="F185" s="25">
        <v>10.249307</v>
      </c>
      <c r="G185" s="25">
        <v>0</v>
      </c>
    </row>
    <row r="186" spans="1:7" x14ac:dyDescent="0.2">
      <c r="A186" s="20" t="s">
        <v>189</v>
      </c>
      <c r="B186" s="21">
        <v>315</v>
      </c>
      <c r="C186" s="21">
        <v>6</v>
      </c>
      <c r="D186" s="21">
        <v>262</v>
      </c>
      <c r="E186" s="21">
        <v>8</v>
      </c>
      <c r="F186" s="21">
        <v>39</v>
      </c>
      <c r="G186" s="21">
        <v>0</v>
      </c>
    </row>
    <row r="187" spans="1:7" x14ac:dyDescent="0.2">
      <c r="A187" s="24" t="s">
        <v>3</v>
      </c>
      <c r="B187" s="25">
        <v>100</v>
      </c>
      <c r="C187" s="25">
        <v>1.9047620000000001</v>
      </c>
      <c r="D187" s="25">
        <v>83.174603000000005</v>
      </c>
      <c r="E187" s="25">
        <v>2.5396830000000001</v>
      </c>
      <c r="F187" s="25">
        <v>12.380952000000001</v>
      </c>
      <c r="G187" s="25">
        <v>0</v>
      </c>
    </row>
    <row r="188" spans="1:7" x14ac:dyDescent="0.2">
      <c r="A188" s="20" t="s">
        <v>190</v>
      </c>
      <c r="B188" s="21">
        <v>364</v>
      </c>
      <c r="C188" s="21">
        <v>8</v>
      </c>
      <c r="D188" s="21">
        <v>289</v>
      </c>
      <c r="E188" s="21">
        <v>11</v>
      </c>
      <c r="F188" s="21">
        <v>56</v>
      </c>
      <c r="G188" s="21">
        <v>0</v>
      </c>
    </row>
    <row r="189" spans="1:7" x14ac:dyDescent="0.2">
      <c r="A189" s="24" t="s">
        <v>3</v>
      </c>
      <c r="B189" s="25">
        <v>100</v>
      </c>
      <c r="C189" s="25">
        <v>2.1978019999999998</v>
      </c>
      <c r="D189" s="25">
        <v>79.395604000000006</v>
      </c>
      <c r="E189" s="25">
        <v>3.0219779999999998</v>
      </c>
      <c r="F189" s="25">
        <v>15.384615</v>
      </c>
      <c r="G189" s="25">
        <v>0</v>
      </c>
    </row>
    <row r="190" spans="1:7" x14ac:dyDescent="0.2">
      <c r="A190" s="20" t="s">
        <v>191</v>
      </c>
      <c r="B190" s="21">
        <v>267</v>
      </c>
      <c r="C190" s="21">
        <v>2</v>
      </c>
      <c r="D190" s="21">
        <v>218</v>
      </c>
      <c r="E190" s="21">
        <v>10</v>
      </c>
      <c r="F190" s="21">
        <v>37</v>
      </c>
      <c r="G190" s="21">
        <v>0</v>
      </c>
    </row>
    <row r="191" spans="1:7" x14ac:dyDescent="0.2">
      <c r="A191" s="24" t="s">
        <v>3</v>
      </c>
      <c r="B191" s="25">
        <v>100</v>
      </c>
      <c r="C191" s="25">
        <v>0.74906399999999995</v>
      </c>
      <c r="D191" s="25">
        <v>81.647940000000006</v>
      </c>
      <c r="E191" s="25">
        <v>3.7453180000000001</v>
      </c>
      <c r="F191" s="25">
        <v>13.857678</v>
      </c>
      <c r="G191" s="25">
        <v>0</v>
      </c>
    </row>
    <row r="192" spans="1:7" x14ac:dyDescent="0.2">
      <c r="A192" s="20" t="s">
        <v>192</v>
      </c>
      <c r="B192" s="21">
        <v>90</v>
      </c>
      <c r="C192" s="21">
        <v>0</v>
      </c>
      <c r="D192" s="21">
        <v>73</v>
      </c>
      <c r="E192" s="21">
        <v>3</v>
      </c>
      <c r="F192" s="21">
        <v>14</v>
      </c>
      <c r="G192" s="21">
        <v>0</v>
      </c>
    </row>
    <row r="193" spans="1:7" x14ac:dyDescent="0.2">
      <c r="A193" s="24" t="s">
        <v>3</v>
      </c>
      <c r="B193" s="25">
        <v>100</v>
      </c>
      <c r="C193" s="25">
        <v>0</v>
      </c>
      <c r="D193" s="25">
        <v>81.111110999999994</v>
      </c>
      <c r="E193" s="25">
        <v>3.3333330000000001</v>
      </c>
      <c r="F193" s="25">
        <v>15.555555999999999</v>
      </c>
      <c r="G193" s="25">
        <v>0</v>
      </c>
    </row>
    <row r="194" spans="1:7" x14ac:dyDescent="0.2">
      <c r="A194" s="20" t="s">
        <v>193</v>
      </c>
      <c r="B194" s="21">
        <v>94</v>
      </c>
      <c r="C194" s="21">
        <v>2</v>
      </c>
      <c r="D194" s="21">
        <v>82</v>
      </c>
      <c r="E194" s="21">
        <v>3</v>
      </c>
      <c r="F194" s="21">
        <v>7</v>
      </c>
      <c r="G194" s="21">
        <v>0</v>
      </c>
    </row>
    <row r="195" spans="1:7" x14ac:dyDescent="0.2">
      <c r="A195" s="24" t="s">
        <v>3</v>
      </c>
      <c r="B195" s="25">
        <v>100</v>
      </c>
      <c r="C195" s="25">
        <v>2.1276600000000001</v>
      </c>
      <c r="D195" s="25">
        <v>87.234043</v>
      </c>
      <c r="E195" s="25">
        <v>3.1914889999999998</v>
      </c>
      <c r="F195" s="25">
        <v>7.446809</v>
      </c>
      <c r="G195" s="25">
        <v>0</v>
      </c>
    </row>
    <row r="196" spans="1:7" x14ac:dyDescent="0.2">
      <c r="A196" s="20" t="s">
        <v>389</v>
      </c>
      <c r="B196" s="21">
        <v>47</v>
      </c>
      <c r="C196" s="21">
        <v>12</v>
      </c>
      <c r="D196" s="21">
        <v>8</v>
      </c>
      <c r="E196" s="21">
        <v>10</v>
      </c>
      <c r="F196" s="21">
        <v>17</v>
      </c>
      <c r="G196" s="21">
        <v>0</v>
      </c>
    </row>
    <row r="197" spans="1:7" x14ac:dyDescent="0.2">
      <c r="A197" s="24" t="s">
        <v>3</v>
      </c>
      <c r="B197" s="25">
        <v>100</v>
      </c>
      <c r="C197" s="25">
        <v>25.531915000000001</v>
      </c>
      <c r="D197" s="25">
        <v>17.021277000000001</v>
      </c>
      <c r="E197" s="25">
        <v>21.276596000000001</v>
      </c>
      <c r="F197" s="25">
        <v>36.170212999999997</v>
      </c>
      <c r="G197" s="25">
        <v>0</v>
      </c>
    </row>
    <row r="198" spans="1:7" x14ac:dyDescent="0.2">
      <c r="A198" s="20" t="s">
        <v>366</v>
      </c>
      <c r="B198" s="21">
        <v>194</v>
      </c>
      <c r="C198" s="21">
        <v>14</v>
      </c>
      <c r="D198" s="21">
        <v>37</v>
      </c>
      <c r="E198" s="21">
        <v>19</v>
      </c>
      <c r="F198" s="21">
        <v>72</v>
      </c>
      <c r="G198" s="21">
        <v>52</v>
      </c>
    </row>
    <row r="199" spans="1:7" x14ac:dyDescent="0.2">
      <c r="A199" s="24" t="s">
        <v>3</v>
      </c>
      <c r="B199" s="25">
        <v>100</v>
      </c>
      <c r="C199" s="25">
        <v>7.2164950000000001</v>
      </c>
      <c r="D199" s="25">
        <v>19.072164999999998</v>
      </c>
      <c r="E199" s="25">
        <v>9.7938139999999994</v>
      </c>
      <c r="F199" s="25">
        <v>37.113402000000001</v>
      </c>
      <c r="G199" s="25">
        <v>26.804124000000002</v>
      </c>
    </row>
    <row r="200" spans="1:7" x14ac:dyDescent="0.2">
      <c r="A200" s="9" t="s">
        <v>390</v>
      </c>
      <c r="B200" s="9"/>
      <c r="C200" s="9"/>
      <c r="D200" s="9"/>
      <c r="E200" s="9"/>
      <c r="F200" s="9"/>
      <c r="G200" s="9"/>
    </row>
    <row r="201" spans="1:7" ht="11.1" customHeight="1" x14ac:dyDescent="0.2">
      <c r="A201" s="20" t="s">
        <v>391</v>
      </c>
      <c r="B201" s="21">
        <v>633</v>
      </c>
      <c r="C201" s="21">
        <v>40</v>
      </c>
      <c r="D201" s="21">
        <v>405</v>
      </c>
      <c r="E201" s="21">
        <v>49</v>
      </c>
      <c r="F201" s="21">
        <v>125</v>
      </c>
      <c r="G201" s="21">
        <v>14</v>
      </c>
    </row>
    <row r="202" spans="1:7" ht="11.1" customHeight="1" x14ac:dyDescent="0.2">
      <c r="A202" s="24" t="s">
        <v>3</v>
      </c>
      <c r="B202" s="25">
        <v>100</v>
      </c>
      <c r="C202" s="25">
        <v>6.319115</v>
      </c>
      <c r="D202" s="25">
        <v>63.981043</v>
      </c>
      <c r="E202" s="25">
        <v>7.7409160000000004</v>
      </c>
      <c r="F202" s="25">
        <v>19.747235</v>
      </c>
      <c r="G202" s="25">
        <v>2.2116899999999999</v>
      </c>
    </row>
    <row r="203" spans="1:7" ht="11.1" customHeight="1" x14ac:dyDescent="0.2">
      <c r="A203" s="20" t="s">
        <v>392</v>
      </c>
      <c r="B203" s="21">
        <v>1123</v>
      </c>
      <c r="C203" s="21">
        <v>54</v>
      </c>
      <c r="D203" s="21">
        <v>709</v>
      </c>
      <c r="E203" s="21">
        <v>85</v>
      </c>
      <c r="F203" s="21">
        <v>251</v>
      </c>
      <c r="G203" s="21">
        <v>24</v>
      </c>
    </row>
    <row r="204" spans="1:7" ht="11.1" customHeight="1" x14ac:dyDescent="0.2">
      <c r="A204" s="24" t="s">
        <v>3</v>
      </c>
      <c r="B204" s="25">
        <v>100</v>
      </c>
      <c r="C204" s="25">
        <v>4.8085490000000002</v>
      </c>
      <c r="D204" s="25">
        <v>63.134461000000002</v>
      </c>
      <c r="E204" s="25">
        <v>7.5690119999999999</v>
      </c>
      <c r="F204" s="25">
        <v>22.350846000000001</v>
      </c>
      <c r="G204" s="25">
        <v>2.1371329999999999</v>
      </c>
    </row>
    <row r="205" spans="1:7" ht="11.1" customHeight="1" x14ac:dyDescent="0.2">
      <c r="A205" s="20" t="s">
        <v>393</v>
      </c>
      <c r="B205" s="21">
        <v>660</v>
      </c>
      <c r="C205" s="21">
        <v>33</v>
      </c>
      <c r="D205" s="21">
        <v>455</v>
      </c>
      <c r="E205" s="21">
        <v>32</v>
      </c>
      <c r="F205" s="21">
        <v>127</v>
      </c>
      <c r="G205" s="21">
        <v>13</v>
      </c>
    </row>
    <row r="206" spans="1:7" ht="11.1" customHeight="1" x14ac:dyDescent="0.2">
      <c r="A206" s="24" t="s">
        <v>3</v>
      </c>
      <c r="B206" s="25">
        <v>100</v>
      </c>
      <c r="C206" s="25">
        <v>5</v>
      </c>
      <c r="D206" s="25">
        <v>68.939393999999993</v>
      </c>
      <c r="E206" s="25">
        <v>4.8484850000000002</v>
      </c>
      <c r="F206" s="25">
        <v>19.242424</v>
      </c>
      <c r="G206" s="25">
        <v>1.969697</v>
      </c>
    </row>
    <row r="207" spans="1:7" ht="11.1" customHeight="1" x14ac:dyDescent="0.2">
      <c r="A207" s="20" t="s">
        <v>394</v>
      </c>
      <c r="B207" s="21">
        <v>261</v>
      </c>
      <c r="C207" s="21">
        <v>11</v>
      </c>
      <c r="D207" s="21">
        <v>178</v>
      </c>
      <c r="E207" s="21">
        <v>25</v>
      </c>
      <c r="F207" s="21">
        <v>41</v>
      </c>
      <c r="G207" s="21">
        <v>6</v>
      </c>
    </row>
    <row r="208" spans="1:7" ht="11.1" customHeight="1" x14ac:dyDescent="0.2">
      <c r="A208" s="24" t="s">
        <v>3</v>
      </c>
      <c r="B208" s="25">
        <v>100</v>
      </c>
      <c r="C208" s="25">
        <v>4.2145590000000004</v>
      </c>
      <c r="D208" s="25">
        <v>68.199234000000004</v>
      </c>
      <c r="E208" s="25">
        <v>9.5785440000000008</v>
      </c>
      <c r="F208" s="25">
        <v>15.708812</v>
      </c>
      <c r="G208" s="25">
        <v>2.298851</v>
      </c>
    </row>
    <row r="209" spans="1:7" ht="11.1" customHeight="1" x14ac:dyDescent="0.2">
      <c r="A209" s="9" t="s">
        <v>395</v>
      </c>
      <c r="B209" s="9"/>
      <c r="C209" s="9"/>
      <c r="D209" s="9"/>
      <c r="E209" s="9"/>
      <c r="F209" s="9"/>
      <c r="G209" s="9"/>
    </row>
    <row r="210" spans="1:7" ht="11.1" customHeight="1" x14ac:dyDescent="0.2">
      <c r="A210" s="20" t="s">
        <v>396</v>
      </c>
      <c r="B210" s="21">
        <v>329</v>
      </c>
      <c r="C210" s="21">
        <v>19</v>
      </c>
      <c r="D210" s="21">
        <v>190</v>
      </c>
      <c r="E210" s="21">
        <v>26</v>
      </c>
      <c r="F210" s="21">
        <v>84</v>
      </c>
      <c r="G210" s="21">
        <v>10</v>
      </c>
    </row>
    <row r="211" spans="1:7" ht="11.1" customHeight="1" x14ac:dyDescent="0.2">
      <c r="A211" s="24" t="s">
        <v>3</v>
      </c>
      <c r="B211" s="25">
        <v>100</v>
      </c>
      <c r="C211" s="25">
        <v>5.7750760000000003</v>
      </c>
      <c r="D211" s="25">
        <v>57.75076</v>
      </c>
      <c r="E211" s="25">
        <v>7.902736</v>
      </c>
      <c r="F211" s="25">
        <v>25.531915000000001</v>
      </c>
      <c r="G211" s="25">
        <v>3.039514</v>
      </c>
    </row>
    <row r="212" spans="1:7" ht="11.1" customHeight="1" x14ac:dyDescent="0.2">
      <c r="A212" s="20" t="s">
        <v>397</v>
      </c>
      <c r="B212" s="21">
        <v>828</v>
      </c>
      <c r="C212" s="21">
        <v>45</v>
      </c>
      <c r="D212" s="21">
        <v>551</v>
      </c>
      <c r="E212" s="21">
        <v>54</v>
      </c>
      <c r="F212" s="21">
        <v>165</v>
      </c>
      <c r="G212" s="21">
        <v>13</v>
      </c>
    </row>
    <row r="213" spans="1:7" ht="11.1" customHeight="1" x14ac:dyDescent="0.2">
      <c r="A213" s="24" t="s">
        <v>3</v>
      </c>
      <c r="B213" s="25">
        <v>100</v>
      </c>
      <c r="C213" s="25">
        <v>5.4347830000000004</v>
      </c>
      <c r="D213" s="25">
        <v>66.545894000000004</v>
      </c>
      <c r="E213" s="25">
        <v>6.5217390000000002</v>
      </c>
      <c r="F213" s="25">
        <v>19.927536</v>
      </c>
      <c r="G213" s="25">
        <v>1.5700480000000001</v>
      </c>
    </row>
    <row r="214" spans="1:7" ht="11.1" customHeight="1" x14ac:dyDescent="0.2">
      <c r="A214" s="20" t="s">
        <v>879</v>
      </c>
      <c r="B214" s="21">
        <v>499</v>
      </c>
      <c r="C214" s="21">
        <v>21</v>
      </c>
      <c r="D214" s="21">
        <v>349</v>
      </c>
      <c r="E214" s="21">
        <v>27</v>
      </c>
      <c r="F214" s="21">
        <v>95</v>
      </c>
      <c r="G214" s="21">
        <v>7</v>
      </c>
    </row>
    <row r="215" spans="1:7" ht="11.1" customHeight="1" x14ac:dyDescent="0.2">
      <c r="A215" s="24" t="s">
        <v>3</v>
      </c>
      <c r="B215" s="25">
        <v>100</v>
      </c>
      <c r="C215" s="25">
        <v>4.2084169999999999</v>
      </c>
      <c r="D215" s="25">
        <v>69.939880000000002</v>
      </c>
      <c r="E215" s="25">
        <v>5.4108219999999996</v>
      </c>
      <c r="F215" s="25">
        <v>19.038076</v>
      </c>
      <c r="G215" s="25">
        <v>1.402806</v>
      </c>
    </row>
    <row r="216" spans="1:7" ht="11.1" customHeight="1" x14ac:dyDescent="0.2">
      <c r="A216" s="20" t="s">
        <v>398</v>
      </c>
      <c r="B216" s="21">
        <v>468</v>
      </c>
      <c r="C216" s="21">
        <v>35</v>
      </c>
      <c r="D216" s="21">
        <v>305</v>
      </c>
      <c r="E216" s="21">
        <v>31</v>
      </c>
      <c r="F216" s="21">
        <v>85</v>
      </c>
      <c r="G216" s="21">
        <v>12</v>
      </c>
    </row>
    <row r="217" spans="1:7" ht="11.1" customHeight="1" x14ac:dyDescent="0.2">
      <c r="A217" s="24" t="s">
        <v>3</v>
      </c>
      <c r="B217" s="25">
        <v>100</v>
      </c>
      <c r="C217" s="25">
        <v>7.4786320000000002</v>
      </c>
      <c r="D217" s="25">
        <v>65.170940000000002</v>
      </c>
      <c r="E217" s="25">
        <v>6.6239319999999999</v>
      </c>
      <c r="F217" s="25">
        <v>18.162393000000002</v>
      </c>
      <c r="G217" s="25">
        <v>2.5641029999999998</v>
      </c>
    </row>
    <row r="218" spans="1:7" ht="11.1" customHeight="1" x14ac:dyDescent="0.2">
      <c r="A218" s="20" t="s">
        <v>399</v>
      </c>
      <c r="B218" s="21">
        <v>257</v>
      </c>
      <c r="C218" s="21">
        <v>5</v>
      </c>
      <c r="D218" s="21">
        <v>163</v>
      </c>
      <c r="E218" s="21">
        <v>22</v>
      </c>
      <c r="F218" s="21">
        <v>62</v>
      </c>
      <c r="G218" s="21">
        <v>5</v>
      </c>
    </row>
    <row r="219" spans="1:7" ht="11.1" customHeight="1" x14ac:dyDescent="0.2">
      <c r="A219" s="24" t="s">
        <v>3</v>
      </c>
      <c r="B219" s="25">
        <v>100</v>
      </c>
      <c r="C219" s="25">
        <v>1.9455249999999999</v>
      </c>
      <c r="D219" s="25">
        <v>63.424124999999997</v>
      </c>
      <c r="E219" s="25">
        <v>8.5603110000000004</v>
      </c>
      <c r="F219" s="25">
        <v>24.124514000000001</v>
      </c>
      <c r="G219" s="25">
        <v>1.9455249999999999</v>
      </c>
    </row>
    <row r="220" spans="1:7" ht="11.1" customHeight="1" x14ac:dyDescent="0.2">
      <c r="A220" s="20" t="s">
        <v>400</v>
      </c>
      <c r="B220" s="21">
        <v>296</v>
      </c>
      <c r="C220" s="21">
        <v>13</v>
      </c>
      <c r="D220" s="21">
        <v>189</v>
      </c>
      <c r="E220" s="21">
        <v>31</v>
      </c>
      <c r="F220" s="21">
        <v>53</v>
      </c>
      <c r="G220" s="21">
        <v>10</v>
      </c>
    </row>
    <row r="221" spans="1:7" ht="11.1" customHeight="1" x14ac:dyDescent="0.2">
      <c r="A221" s="24" t="s">
        <v>3</v>
      </c>
      <c r="B221" s="25">
        <v>100</v>
      </c>
      <c r="C221" s="25">
        <v>4.3918920000000004</v>
      </c>
      <c r="D221" s="25">
        <v>63.851351000000001</v>
      </c>
      <c r="E221" s="25">
        <v>10.472973</v>
      </c>
      <c r="F221" s="25">
        <v>17.905404999999998</v>
      </c>
      <c r="G221" s="25">
        <v>3.3783780000000001</v>
      </c>
    </row>
    <row r="222" spans="1:7" ht="11.1" customHeight="1" x14ac:dyDescent="0.2">
      <c r="A222" s="9" t="s">
        <v>401</v>
      </c>
      <c r="B222" s="9"/>
      <c r="C222" s="9"/>
      <c r="D222" s="9"/>
      <c r="E222" s="9"/>
      <c r="F222" s="9"/>
      <c r="G222" s="9"/>
    </row>
    <row r="223" spans="1:7" ht="11.1" customHeight="1" x14ac:dyDescent="0.2">
      <c r="A223" s="20" t="s">
        <v>878</v>
      </c>
      <c r="B223" s="21">
        <v>116</v>
      </c>
      <c r="C223" s="21">
        <v>8</v>
      </c>
      <c r="D223" s="21">
        <v>74</v>
      </c>
      <c r="E223" s="21">
        <v>15</v>
      </c>
      <c r="F223" s="21">
        <v>18</v>
      </c>
      <c r="G223" s="21">
        <v>1</v>
      </c>
    </row>
    <row r="224" spans="1:7" ht="11.1" customHeight="1" x14ac:dyDescent="0.2">
      <c r="A224" s="24" t="s">
        <v>3</v>
      </c>
      <c r="B224" s="25">
        <v>100</v>
      </c>
      <c r="C224" s="25">
        <v>6.8965519999999998</v>
      </c>
      <c r="D224" s="25">
        <v>63.793103000000002</v>
      </c>
      <c r="E224" s="25">
        <v>12.931034</v>
      </c>
      <c r="F224" s="25">
        <v>15.517241</v>
      </c>
      <c r="G224" s="25">
        <v>0.86206899999999997</v>
      </c>
    </row>
    <row r="225" spans="1:7" ht="11.1" customHeight="1" x14ac:dyDescent="0.2">
      <c r="A225" s="20" t="s">
        <v>402</v>
      </c>
      <c r="B225" s="21">
        <v>213</v>
      </c>
      <c r="C225" s="21">
        <v>11</v>
      </c>
      <c r="D225" s="21">
        <v>116</v>
      </c>
      <c r="E225" s="21">
        <v>11</v>
      </c>
      <c r="F225" s="21">
        <v>66</v>
      </c>
      <c r="G225" s="21">
        <v>9</v>
      </c>
    </row>
    <row r="226" spans="1:7" ht="11.1" customHeight="1" x14ac:dyDescent="0.2">
      <c r="A226" s="24" t="s">
        <v>3</v>
      </c>
      <c r="B226" s="25">
        <v>100</v>
      </c>
      <c r="C226" s="25">
        <v>5.1643189999999999</v>
      </c>
      <c r="D226" s="25">
        <v>54.460093999999998</v>
      </c>
      <c r="E226" s="25">
        <v>5.1643189999999999</v>
      </c>
      <c r="F226" s="25">
        <v>30.985914999999999</v>
      </c>
      <c r="G226" s="25">
        <v>4.225352</v>
      </c>
    </row>
    <row r="227" spans="1:7" ht="11.1" customHeight="1" x14ac:dyDescent="0.2">
      <c r="A227" s="20" t="s">
        <v>397</v>
      </c>
      <c r="B227" s="21">
        <v>828</v>
      </c>
      <c r="C227" s="21">
        <v>45</v>
      </c>
      <c r="D227" s="21">
        <v>551</v>
      </c>
      <c r="E227" s="21">
        <v>54</v>
      </c>
      <c r="F227" s="21">
        <v>165</v>
      </c>
      <c r="G227" s="21">
        <v>13</v>
      </c>
    </row>
    <row r="228" spans="1:7" ht="11.1" customHeight="1" x14ac:dyDescent="0.2">
      <c r="A228" s="24" t="s">
        <v>3</v>
      </c>
      <c r="B228" s="25">
        <v>100</v>
      </c>
      <c r="C228" s="25">
        <v>5.4347830000000004</v>
      </c>
      <c r="D228" s="25">
        <v>66.545894000000004</v>
      </c>
      <c r="E228" s="25">
        <v>6.5217390000000002</v>
      </c>
      <c r="F228" s="25">
        <v>19.927536</v>
      </c>
      <c r="G228" s="25">
        <v>1.5700480000000001</v>
      </c>
    </row>
    <row r="229" spans="1:7" ht="11.1" customHeight="1" x14ac:dyDescent="0.2">
      <c r="A229" s="20" t="s">
        <v>403</v>
      </c>
      <c r="B229" s="21">
        <v>133</v>
      </c>
      <c r="C229" s="21">
        <v>5</v>
      </c>
      <c r="D229" s="21">
        <v>106</v>
      </c>
      <c r="E229" s="21">
        <v>3</v>
      </c>
      <c r="F229" s="21">
        <v>16</v>
      </c>
      <c r="G229" s="21">
        <v>3</v>
      </c>
    </row>
    <row r="230" spans="1:7" ht="11.1" customHeight="1" x14ac:dyDescent="0.2">
      <c r="A230" s="24" t="s">
        <v>3</v>
      </c>
      <c r="B230" s="25">
        <v>100</v>
      </c>
      <c r="C230" s="25">
        <v>3.759398</v>
      </c>
      <c r="D230" s="25">
        <v>79.699247999999997</v>
      </c>
      <c r="E230" s="25">
        <v>2.2556389999999999</v>
      </c>
      <c r="F230" s="25">
        <v>12.030075</v>
      </c>
      <c r="G230" s="25">
        <v>2.2556389999999999</v>
      </c>
    </row>
    <row r="231" spans="1:7" ht="11.1" customHeight="1" x14ac:dyDescent="0.2">
      <c r="A231" s="20" t="s">
        <v>404</v>
      </c>
      <c r="B231" s="21">
        <v>120</v>
      </c>
      <c r="C231" s="21">
        <v>8</v>
      </c>
      <c r="D231" s="21">
        <v>82</v>
      </c>
      <c r="E231" s="21">
        <v>8</v>
      </c>
      <c r="F231" s="21">
        <v>19</v>
      </c>
      <c r="G231" s="21">
        <v>3</v>
      </c>
    </row>
    <row r="232" spans="1:7" ht="11.1" customHeight="1" x14ac:dyDescent="0.2">
      <c r="A232" s="24" t="s">
        <v>3</v>
      </c>
      <c r="B232" s="25">
        <v>100</v>
      </c>
      <c r="C232" s="25">
        <v>6.6666670000000003</v>
      </c>
      <c r="D232" s="25">
        <v>68.333332999999996</v>
      </c>
      <c r="E232" s="25">
        <v>6.6666670000000003</v>
      </c>
      <c r="F232" s="25">
        <v>15.833333</v>
      </c>
      <c r="G232" s="25">
        <v>2.5</v>
      </c>
    </row>
    <row r="233" spans="1:7" ht="11.1" customHeight="1" x14ac:dyDescent="0.2">
      <c r="A233" s="20" t="s">
        <v>405</v>
      </c>
      <c r="B233" s="21">
        <v>246</v>
      </c>
      <c r="C233" s="21">
        <v>8</v>
      </c>
      <c r="D233" s="21">
        <v>161</v>
      </c>
      <c r="E233" s="21">
        <v>16</v>
      </c>
      <c r="F233" s="21">
        <v>60</v>
      </c>
      <c r="G233" s="21">
        <v>1</v>
      </c>
    </row>
    <row r="234" spans="1:7" ht="11.1" customHeight="1" x14ac:dyDescent="0.2">
      <c r="A234" s="24" t="s">
        <v>3</v>
      </c>
      <c r="B234" s="25">
        <v>100</v>
      </c>
      <c r="C234" s="25">
        <v>3.252033</v>
      </c>
      <c r="D234" s="25">
        <v>65.447153999999998</v>
      </c>
      <c r="E234" s="25">
        <v>6.5040649999999998</v>
      </c>
      <c r="F234" s="25">
        <v>24.390243999999999</v>
      </c>
      <c r="G234" s="25">
        <v>0.40650399999999998</v>
      </c>
    </row>
    <row r="235" spans="1:7" ht="11.1" customHeight="1" x14ac:dyDescent="0.2">
      <c r="A235" s="20" t="s">
        <v>398</v>
      </c>
      <c r="B235" s="21">
        <v>468</v>
      </c>
      <c r="C235" s="21">
        <v>35</v>
      </c>
      <c r="D235" s="21">
        <v>305</v>
      </c>
      <c r="E235" s="21">
        <v>31</v>
      </c>
      <c r="F235" s="21">
        <v>85</v>
      </c>
      <c r="G235" s="21">
        <v>12</v>
      </c>
    </row>
    <row r="236" spans="1:7" ht="11.1" customHeight="1" x14ac:dyDescent="0.2">
      <c r="A236" s="24" t="s">
        <v>3</v>
      </c>
      <c r="B236" s="25">
        <v>100</v>
      </c>
      <c r="C236" s="25">
        <v>7.4786320000000002</v>
      </c>
      <c r="D236" s="25">
        <v>65.170940000000002</v>
      </c>
      <c r="E236" s="25">
        <v>6.6239319999999999</v>
      </c>
      <c r="F236" s="25">
        <v>18.162393000000002</v>
      </c>
      <c r="G236" s="25">
        <v>2.5641029999999998</v>
      </c>
    </row>
    <row r="237" spans="1:7" ht="11.1" customHeight="1" x14ac:dyDescent="0.2">
      <c r="A237" s="20" t="s">
        <v>406</v>
      </c>
      <c r="B237" s="21">
        <v>180</v>
      </c>
      <c r="C237" s="21">
        <v>3</v>
      </c>
      <c r="D237" s="21">
        <v>115</v>
      </c>
      <c r="E237" s="21">
        <v>15</v>
      </c>
      <c r="F237" s="21">
        <v>45</v>
      </c>
      <c r="G237" s="21">
        <v>2</v>
      </c>
    </row>
    <row r="238" spans="1:7" ht="11.1" customHeight="1" x14ac:dyDescent="0.2">
      <c r="A238" s="24" t="s">
        <v>3</v>
      </c>
      <c r="B238" s="25">
        <v>100</v>
      </c>
      <c r="C238" s="25">
        <v>1.6666669999999999</v>
      </c>
      <c r="D238" s="25">
        <v>63.888888999999999</v>
      </c>
      <c r="E238" s="25">
        <v>8.3333329999999997</v>
      </c>
      <c r="F238" s="25">
        <v>25</v>
      </c>
      <c r="G238" s="25">
        <v>1.111111</v>
      </c>
    </row>
    <row r="239" spans="1:7" ht="11.1" customHeight="1" x14ac:dyDescent="0.2">
      <c r="A239" s="20" t="s">
        <v>407</v>
      </c>
      <c r="B239" s="21">
        <v>77</v>
      </c>
      <c r="C239" s="21">
        <v>2</v>
      </c>
      <c r="D239" s="21">
        <v>48</v>
      </c>
      <c r="E239" s="21">
        <v>7</v>
      </c>
      <c r="F239" s="21">
        <v>17</v>
      </c>
      <c r="G239" s="21">
        <v>3</v>
      </c>
    </row>
    <row r="240" spans="1:7" ht="11.1" customHeight="1" x14ac:dyDescent="0.2">
      <c r="A240" s="24" t="s">
        <v>3</v>
      </c>
      <c r="B240" s="25">
        <v>100</v>
      </c>
      <c r="C240" s="25">
        <v>2.5974029999999999</v>
      </c>
      <c r="D240" s="25">
        <v>62.337662000000002</v>
      </c>
      <c r="E240" s="25">
        <v>9.0909089999999999</v>
      </c>
      <c r="F240" s="25">
        <v>22.077922000000001</v>
      </c>
      <c r="G240" s="25">
        <v>3.8961039999999998</v>
      </c>
    </row>
    <row r="241" spans="1:7" ht="11.1" customHeight="1" x14ac:dyDescent="0.2">
      <c r="A241" s="20" t="s">
        <v>400</v>
      </c>
      <c r="B241" s="21">
        <v>296</v>
      </c>
      <c r="C241" s="21">
        <v>13</v>
      </c>
      <c r="D241" s="21">
        <v>189</v>
      </c>
      <c r="E241" s="21">
        <v>31</v>
      </c>
      <c r="F241" s="21">
        <v>53</v>
      </c>
      <c r="G241" s="21">
        <v>10</v>
      </c>
    </row>
    <row r="242" spans="1:7" ht="11.1" customHeight="1" x14ac:dyDescent="0.2">
      <c r="A242" s="26"/>
      <c r="B242" s="27">
        <v>100</v>
      </c>
      <c r="C242" s="27">
        <v>4.3918920000000004</v>
      </c>
      <c r="D242" s="27">
        <v>63.851351000000001</v>
      </c>
      <c r="E242" s="27">
        <v>10.472973</v>
      </c>
      <c r="F242" s="27">
        <v>17.905404999999998</v>
      </c>
      <c r="G242" s="27">
        <v>3.3783780000000001</v>
      </c>
    </row>
    <row r="243" spans="1:7" ht="11.1" customHeight="1" x14ac:dyDescent="0.2"/>
  </sheetData>
  <phoneticPr fontId="2"/>
  <pageMargins left="0.75" right="0.75" top="1" bottom="1" header="0.5" footer="0.5"/>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EB039-2F89-4A17-B128-0747ADB8ED15}">
  <dimension ref="A1:G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7" x14ac:dyDescent="0.2">
      <c r="A1" s="11" t="s">
        <v>3</v>
      </c>
      <c r="B1" s="7"/>
    </row>
    <row r="2" spans="1:7" x14ac:dyDescent="0.2">
      <c r="A2" s="15" t="str">
        <f xml:space="preserve"> HYPERLINK("#'目次'!B10","[4]")</f>
        <v>[4]</v>
      </c>
    </row>
    <row r="3" spans="1:7" x14ac:dyDescent="0.2">
      <c r="A3" s="7" t="s">
        <v>3</v>
      </c>
      <c r="B3" s="8" t="s">
        <v>315</v>
      </c>
    </row>
    <row r="4" spans="1:7" x14ac:dyDescent="0.2">
      <c r="A4" s="7" t="s">
        <v>3</v>
      </c>
      <c r="B4" s="8" t="s">
        <v>316</v>
      </c>
    </row>
    <row r="5" spans="1:7" s="18" customFormat="1" ht="50.4" x14ac:dyDescent="0.2">
      <c r="A5" s="16" t="s">
        <v>3</v>
      </c>
      <c r="B5" s="17" t="s">
        <v>335</v>
      </c>
      <c r="C5" s="17" t="s">
        <v>362</v>
      </c>
      <c r="D5" s="17" t="s">
        <v>363</v>
      </c>
      <c r="E5" s="17" t="s">
        <v>364</v>
      </c>
      <c r="F5" s="17" t="s">
        <v>365</v>
      </c>
      <c r="G5" s="17" t="s">
        <v>366</v>
      </c>
    </row>
    <row r="6" spans="1:7" x14ac:dyDescent="0.2">
      <c r="A6" s="19" t="s">
        <v>338</v>
      </c>
      <c r="B6" s="10">
        <v>2677</v>
      </c>
      <c r="C6" s="10">
        <v>360</v>
      </c>
      <c r="D6" s="10">
        <v>1326</v>
      </c>
      <c r="E6" s="10">
        <v>649</v>
      </c>
      <c r="F6" s="10">
        <v>277</v>
      </c>
      <c r="G6" s="10">
        <v>65</v>
      </c>
    </row>
    <row r="7" spans="1:7" x14ac:dyDescent="0.2">
      <c r="A7" s="24" t="s">
        <v>3</v>
      </c>
      <c r="B7" s="25">
        <v>100</v>
      </c>
      <c r="C7" s="25">
        <v>13.447889</v>
      </c>
      <c r="D7" s="25">
        <v>49.533059000000002</v>
      </c>
      <c r="E7" s="25">
        <v>24.243556000000002</v>
      </c>
      <c r="F7" s="25">
        <v>10.347403999999999</v>
      </c>
      <c r="G7" s="25">
        <v>2.4280910000000002</v>
      </c>
    </row>
    <row r="8" spans="1:7" x14ac:dyDescent="0.2">
      <c r="A8" s="9" t="s">
        <v>339</v>
      </c>
      <c r="B8" s="9"/>
      <c r="C8" s="9"/>
      <c r="D8" s="9"/>
      <c r="E8" s="9"/>
      <c r="F8" s="9"/>
      <c r="G8" s="9"/>
    </row>
    <row r="9" spans="1:7" x14ac:dyDescent="0.2">
      <c r="A9" s="20" t="s">
        <v>340</v>
      </c>
      <c r="B9" s="21">
        <v>1277</v>
      </c>
      <c r="C9" s="21">
        <v>180</v>
      </c>
      <c r="D9" s="21">
        <v>637</v>
      </c>
      <c r="E9" s="21">
        <v>266</v>
      </c>
      <c r="F9" s="21">
        <v>159</v>
      </c>
      <c r="G9" s="21">
        <v>35</v>
      </c>
    </row>
    <row r="10" spans="1:7" x14ac:dyDescent="0.2">
      <c r="A10" s="24" t="s">
        <v>3</v>
      </c>
      <c r="B10" s="25">
        <v>100</v>
      </c>
      <c r="C10" s="25">
        <v>14.095535999999999</v>
      </c>
      <c r="D10" s="25">
        <v>49.882536999999999</v>
      </c>
      <c r="E10" s="25">
        <v>20.830069999999999</v>
      </c>
      <c r="F10" s="25">
        <v>12.451057</v>
      </c>
      <c r="G10" s="25">
        <v>2.740799</v>
      </c>
    </row>
    <row r="11" spans="1:7" x14ac:dyDescent="0.2">
      <c r="A11" s="20" t="s">
        <v>341</v>
      </c>
      <c r="B11" s="21">
        <v>1400</v>
      </c>
      <c r="C11" s="21">
        <v>180</v>
      </c>
      <c r="D11" s="21">
        <v>689</v>
      </c>
      <c r="E11" s="21">
        <v>383</v>
      </c>
      <c r="F11" s="21">
        <v>118</v>
      </c>
      <c r="G11" s="21">
        <v>30</v>
      </c>
    </row>
    <row r="12" spans="1:7" x14ac:dyDescent="0.2">
      <c r="A12" s="24" t="s">
        <v>3</v>
      </c>
      <c r="B12" s="25">
        <v>100</v>
      </c>
      <c r="C12" s="25">
        <v>12.857143000000001</v>
      </c>
      <c r="D12" s="25">
        <v>49.214286000000001</v>
      </c>
      <c r="E12" s="25">
        <v>27.357143000000001</v>
      </c>
      <c r="F12" s="25">
        <v>8.4285709999999998</v>
      </c>
      <c r="G12" s="25">
        <v>2.1428569999999998</v>
      </c>
    </row>
    <row r="13" spans="1:7" x14ac:dyDescent="0.2">
      <c r="A13" s="9" t="s">
        <v>342</v>
      </c>
      <c r="B13" s="9"/>
      <c r="C13" s="9"/>
      <c r="D13" s="9"/>
      <c r="E13" s="9"/>
      <c r="F13" s="9"/>
      <c r="G13" s="9"/>
    </row>
    <row r="14" spans="1:7" x14ac:dyDescent="0.2">
      <c r="A14" s="20" t="s">
        <v>343</v>
      </c>
      <c r="B14" s="21">
        <v>610</v>
      </c>
      <c r="C14" s="21">
        <v>65</v>
      </c>
      <c r="D14" s="21">
        <v>276</v>
      </c>
      <c r="E14" s="21">
        <v>154</v>
      </c>
      <c r="F14" s="21">
        <v>106</v>
      </c>
      <c r="G14" s="21">
        <v>9</v>
      </c>
    </row>
    <row r="15" spans="1:7" x14ac:dyDescent="0.2">
      <c r="A15" s="24" t="s">
        <v>3</v>
      </c>
      <c r="B15" s="25">
        <v>100</v>
      </c>
      <c r="C15" s="25">
        <v>10.655737999999999</v>
      </c>
      <c r="D15" s="25">
        <v>45.245902000000001</v>
      </c>
      <c r="E15" s="25">
        <v>25.245902000000001</v>
      </c>
      <c r="F15" s="25">
        <v>17.377049</v>
      </c>
      <c r="G15" s="25">
        <v>1.4754100000000001</v>
      </c>
    </row>
    <row r="16" spans="1:7" x14ac:dyDescent="0.2">
      <c r="A16" s="20" t="s">
        <v>344</v>
      </c>
      <c r="B16" s="21">
        <v>755</v>
      </c>
      <c r="C16" s="21">
        <v>92</v>
      </c>
      <c r="D16" s="21">
        <v>385</v>
      </c>
      <c r="E16" s="21">
        <v>184</v>
      </c>
      <c r="F16" s="21">
        <v>75</v>
      </c>
      <c r="G16" s="21">
        <v>19</v>
      </c>
    </row>
    <row r="17" spans="1:7" x14ac:dyDescent="0.2">
      <c r="A17" s="24" t="s">
        <v>3</v>
      </c>
      <c r="B17" s="25">
        <v>100</v>
      </c>
      <c r="C17" s="25">
        <v>12.18543</v>
      </c>
      <c r="D17" s="25">
        <v>50.993377000000002</v>
      </c>
      <c r="E17" s="25">
        <v>24.370861000000001</v>
      </c>
      <c r="F17" s="25">
        <v>9.9337750000000007</v>
      </c>
      <c r="G17" s="25">
        <v>2.516556</v>
      </c>
    </row>
    <row r="18" spans="1:7" x14ac:dyDescent="0.2">
      <c r="A18" s="20" t="s">
        <v>345</v>
      </c>
      <c r="B18" s="21">
        <v>601</v>
      </c>
      <c r="C18" s="21">
        <v>76</v>
      </c>
      <c r="D18" s="21">
        <v>316</v>
      </c>
      <c r="E18" s="21">
        <v>145</v>
      </c>
      <c r="F18" s="21">
        <v>50</v>
      </c>
      <c r="G18" s="21">
        <v>14</v>
      </c>
    </row>
    <row r="19" spans="1:7" x14ac:dyDescent="0.2">
      <c r="A19" s="24" t="s">
        <v>3</v>
      </c>
      <c r="B19" s="25">
        <v>100</v>
      </c>
      <c r="C19" s="25">
        <v>12.645591</v>
      </c>
      <c r="D19" s="25">
        <v>52.579034999999998</v>
      </c>
      <c r="E19" s="25">
        <v>24.126456000000001</v>
      </c>
      <c r="F19" s="25">
        <v>8.3194680000000005</v>
      </c>
      <c r="G19" s="25">
        <v>2.3294510000000002</v>
      </c>
    </row>
    <row r="20" spans="1:7" x14ac:dyDescent="0.2">
      <c r="A20" s="20" t="s">
        <v>346</v>
      </c>
      <c r="B20" s="21">
        <v>425</v>
      </c>
      <c r="C20" s="21">
        <v>71</v>
      </c>
      <c r="D20" s="21">
        <v>221</v>
      </c>
      <c r="E20" s="21">
        <v>92</v>
      </c>
      <c r="F20" s="21">
        <v>28</v>
      </c>
      <c r="G20" s="21">
        <v>13</v>
      </c>
    </row>
    <row r="21" spans="1:7" x14ac:dyDescent="0.2">
      <c r="A21" s="24" t="s">
        <v>3</v>
      </c>
      <c r="B21" s="25">
        <v>100</v>
      </c>
      <c r="C21" s="25">
        <v>16.705881999999999</v>
      </c>
      <c r="D21" s="25">
        <v>52</v>
      </c>
      <c r="E21" s="25">
        <v>21.647058999999999</v>
      </c>
      <c r="F21" s="25">
        <v>6.5882350000000001</v>
      </c>
      <c r="G21" s="25">
        <v>3.058824</v>
      </c>
    </row>
    <row r="22" spans="1:7" x14ac:dyDescent="0.2">
      <c r="A22" s="20" t="s">
        <v>347</v>
      </c>
      <c r="B22" s="21">
        <v>217</v>
      </c>
      <c r="C22" s="21">
        <v>43</v>
      </c>
      <c r="D22" s="21">
        <v>99</v>
      </c>
      <c r="E22" s="21">
        <v>56</v>
      </c>
      <c r="F22" s="21">
        <v>14</v>
      </c>
      <c r="G22" s="21">
        <v>5</v>
      </c>
    </row>
    <row r="23" spans="1:7" x14ac:dyDescent="0.2">
      <c r="A23" s="24" t="s">
        <v>3</v>
      </c>
      <c r="B23" s="25">
        <v>100</v>
      </c>
      <c r="C23" s="25">
        <v>19.815667999999999</v>
      </c>
      <c r="D23" s="25">
        <v>45.622120000000002</v>
      </c>
      <c r="E23" s="25">
        <v>25.806452</v>
      </c>
      <c r="F23" s="25">
        <v>6.451613</v>
      </c>
      <c r="G23" s="25">
        <v>2.3041469999999999</v>
      </c>
    </row>
    <row r="24" spans="1:7" x14ac:dyDescent="0.2">
      <c r="A24" s="20" t="s">
        <v>348</v>
      </c>
      <c r="B24" s="21">
        <v>56</v>
      </c>
      <c r="C24" s="21">
        <v>10</v>
      </c>
      <c r="D24" s="21">
        <v>26</v>
      </c>
      <c r="E24" s="21">
        <v>13</v>
      </c>
      <c r="F24" s="21">
        <v>3</v>
      </c>
      <c r="G24" s="21">
        <v>4</v>
      </c>
    </row>
    <row r="25" spans="1:7" x14ac:dyDescent="0.2">
      <c r="A25" s="24" t="s">
        <v>3</v>
      </c>
      <c r="B25" s="25">
        <v>100</v>
      </c>
      <c r="C25" s="25">
        <v>17.857143000000001</v>
      </c>
      <c r="D25" s="25">
        <v>46.428570999999998</v>
      </c>
      <c r="E25" s="25">
        <v>23.214286000000001</v>
      </c>
      <c r="F25" s="25">
        <v>5.3571429999999998</v>
      </c>
      <c r="G25" s="25">
        <v>7.1428570000000002</v>
      </c>
    </row>
    <row r="26" spans="1:7" x14ac:dyDescent="0.2">
      <c r="A26" s="20" t="s">
        <v>349</v>
      </c>
      <c r="B26" s="21">
        <v>13</v>
      </c>
      <c r="C26" s="21">
        <v>3</v>
      </c>
      <c r="D26" s="21">
        <v>3</v>
      </c>
      <c r="E26" s="21">
        <v>5</v>
      </c>
      <c r="F26" s="21">
        <v>1</v>
      </c>
      <c r="G26" s="21">
        <v>1</v>
      </c>
    </row>
    <row r="27" spans="1:7" x14ac:dyDescent="0.2">
      <c r="A27" s="24" t="s">
        <v>3</v>
      </c>
      <c r="B27" s="25">
        <v>100</v>
      </c>
      <c r="C27" s="25">
        <v>23.076923000000001</v>
      </c>
      <c r="D27" s="25">
        <v>23.076923000000001</v>
      </c>
      <c r="E27" s="25">
        <v>38.461537999999997</v>
      </c>
      <c r="F27" s="25">
        <v>7.6923079999999997</v>
      </c>
      <c r="G27" s="25">
        <v>7.6923079999999997</v>
      </c>
    </row>
    <row r="28" spans="1:7" x14ac:dyDescent="0.2">
      <c r="A28" s="20" t="s">
        <v>350</v>
      </c>
      <c r="B28" s="21">
        <v>1365</v>
      </c>
      <c r="C28" s="21">
        <v>157</v>
      </c>
      <c r="D28" s="21">
        <v>661</v>
      </c>
      <c r="E28" s="21">
        <v>338</v>
      </c>
      <c r="F28" s="21">
        <v>181</v>
      </c>
      <c r="G28" s="21">
        <v>28</v>
      </c>
    </row>
    <row r="29" spans="1:7" x14ac:dyDescent="0.2">
      <c r="A29" s="24" t="s">
        <v>3</v>
      </c>
      <c r="B29" s="25">
        <v>100</v>
      </c>
      <c r="C29" s="25">
        <v>11.501832</v>
      </c>
      <c r="D29" s="25">
        <v>48.424908000000002</v>
      </c>
      <c r="E29" s="25">
        <v>24.761904999999999</v>
      </c>
      <c r="F29" s="25">
        <v>13.260073</v>
      </c>
      <c r="G29" s="25">
        <v>2.051282</v>
      </c>
    </row>
    <row r="30" spans="1:7" x14ac:dyDescent="0.2">
      <c r="A30" s="20" t="s">
        <v>351</v>
      </c>
      <c r="B30" s="21">
        <v>1026</v>
      </c>
      <c r="C30" s="21">
        <v>147</v>
      </c>
      <c r="D30" s="21">
        <v>537</v>
      </c>
      <c r="E30" s="21">
        <v>237</v>
      </c>
      <c r="F30" s="21">
        <v>78</v>
      </c>
      <c r="G30" s="21">
        <v>27</v>
      </c>
    </row>
    <row r="31" spans="1:7" x14ac:dyDescent="0.2">
      <c r="A31" s="24" t="s">
        <v>3</v>
      </c>
      <c r="B31" s="25">
        <v>100</v>
      </c>
      <c r="C31" s="25">
        <v>14.327484999999999</v>
      </c>
      <c r="D31" s="25">
        <v>52.339181000000004</v>
      </c>
      <c r="E31" s="25">
        <v>23.099415</v>
      </c>
      <c r="F31" s="25">
        <v>7.6023389999999997</v>
      </c>
      <c r="G31" s="25">
        <v>2.6315789999999999</v>
      </c>
    </row>
    <row r="32" spans="1:7" x14ac:dyDescent="0.2">
      <c r="A32" s="20" t="s">
        <v>352</v>
      </c>
      <c r="B32" s="21">
        <v>286</v>
      </c>
      <c r="C32" s="21">
        <v>56</v>
      </c>
      <c r="D32" s="21">
        <v>128</v>
      </c>
      <c r="E32" s="21">
        <v>74</v>
      </c>
      <c r="F32" s="21">
        <v>18</v>
      </c>
      <c r="G32" s="21">
        <v>10</v>
      </c>
    </row>
    <row r="33" spans="1:7" x14ac:dyDescent="0.2">
      <c r="A33" s="24" t="s">
        <v>3</v>
      </c>
      <c r="B33" s="25">
        <v>100</v>
      </c>
      <c r="C33" s="25">
        <v>19.58042</v>
      </c>
      <c r="D33" s="25">
        <v>44.755245000000002</v>
      </c>
      <c r="E33" s="25">
        <v>25.874126</v>
      </c>
      <c r="F33" s="25">
        <v>6.2937060000000002</v>
      </c>
      <c r="G33" s="25">
        <v>3.4965030000000001</v>
      </c>
    </row>
    <row r="34" spans="1:7" x14ac:dyDescent="0.2">
      <c r="A34" s="20" t="s">
        <v>353</v>
      </c>
      <c r="B34" s="21">
        <v>1312</v>
      </c>
      <c r="C34" s="21">
        <v>203</v>
      </c>
      <c r="D34" s="21">
        <v>665</v>
      </c>
      <c r="E34" s="21">
        <v>311</v>
      </c>
      <c r="F34" s="21">
        <v>96</v>
      </c>
      <c r="G34" s="21">
        <v>37</v>
      </c>
    </row>
    <row r="35" spans="1:7" x14ac:dyDescent="0.2">
      <c r="A35" s="24" t="s">
        <v>3</v>
      </c>
      <c r="B35" s="25">
        <v>100</v>
      </c>
      <c r="C35" s="25">
        <v>15.472561000000001</v>
      </c>
      <c r="D35" s="25">
        <v>50.685975999999997</v>
      </c>
      <c r="E35" s="25">
        <v>23.704267999999999</v>
      </c>
      <c r="F35" s="25">
        <v>7.3170729999999997</v>
      </c>
      <c r="G35" s="25">
        <v>2.820122</v>
      </c>
    </row>
    <row r="36" spans="1:7" x14ac:dyDescent="0.2">
      <c r="A36" s="9" t="s">
        <v>354</v>
      </c>
      <c r="B36" s="10">
        <v>298</v>
      </c>
      <c r="C36" s="10">
        <v>35</v>
      </c>
      <c r="D36" s="10">
        <v>131</v>
      </c>
      <c r="E36" s="10">
        <v>67</v>
      </c>
      <c r="F36" s="10">
        <v>61</v>
      </c>
      <c r="G36" s="10">
        <v>4</v>
      </c>
    </row>
    <row r="37" spans="1:7" x14ac:dyDescent="0.2">
      <c r="A37" s="24" t="s">
        <v>3</v>
      </c>
      <c r="B37" s="25">
        <v>100</v>
      </c>
      <c r="C37" s="25">
        <v>11.744966</v>
      </c>
      <c r="D37" s="25">
        <v>43.959732000000002</v>
      </c>
      <c r="E37" s="25">
        <v>22.483221</v>
      </c>
      <c r="F37" s="25">
        <v>20.469798999999998</v>
      </c>
      <c r="G37" s="25">
        <v>1.342282</v>
      </c>
    </row>
    <row r="38" spans="1:7" x14ac:dyDescent="0.2">
      <c r="A38" s="20" t="s">
        <v>344</v>
      </c>
      <c r="B38" s="21">
        <v>388</v>
      </c>
      <c r="C38" s="21">
        <v>51</v>
      </c>
      <c r="D38" s="21">
        <v>195</v>
      </c>
      <c r="E38" s="21">
        <v>86</v>
      </c>
      <c r="F38" s="21">
        <v>46</v>
      </c>
      <c r="G38" s="21">
        <v>10</v>
      </c>
    </row>
    <row r="39" spans="1:7" x14ac:dyDescent="0.2">
      <c r="A39" s="24" t="s">
        <v>3</v>
      </c>
      <c r="B39" s="25">
        <v>100</v>
      </c>
      <c r="C39" s="25">
        <v>13.14433</v>
      </c>
      <c r="D39" s="25">
        <v>50.257731999999997</v>
      </c>
      <c r="E39" s="25">
        <v>22.164947999999999</v>
      </c>
      <c r="F39" s="25">
        <v>11.85567</v>
      </c>
      <c r="G39" s="25">
        <v>2.5773199999999998</v>
      </c>
    </row>
    <row r="40" spans="1:7" x14ac:dyDescent="0.2">
      <c r="A40" s="20" t="s">
        <v>345</v>
      </c>
      <c r="B40" s="21">
        <v>299</v>
      </c>
      <c r="C40" s="21">
        <v>41</v>
      </c>
      <c r="D40" s="21">
        <v>161</v>
      </c>
      <c r="E40" s="21">
        <v>55</v>
      </c>
      <c r="F40" s="21">
        <v>32</v>
      </c>
      <c r="G40" s="21">
        <v>10</v>
      </c>
    </row>
    <row r="41" spans="1:7" x14ac:dyDescent="0.2">
      <c r="A41" s="24" t="s">
        <v>3</v>
      </c>
      <c r="B41" s="25">
        <v>100</v>
      </c>
      <c r="C41" s="25">
        <v>13.712375</v>
      </c>
      <c r="D41" s="25">
        <v>53.846153999999999</v>
      </c>
      <c r="E41" s="25">
        <v>18.394649000000001</v>
      </c>
      <c r="F41" s="25">
        <v>10.702341000000001</v>
      </c>
      <c r="G41" s="25">
        <v>3.3444820000000002</v>
      </c>
    </row>
    <row r="42" spans="1:7" x14ac:dyDescent="0.2">
      <c r="A42" s="20" t="s">
        <v>346</v>
      </c>
      <c r="B42" s="21">
        <v>192</v>
      </c>
      <c r="C42" s="21">
        <v>31</v>
      </c>
      <c r="D42" s="21">
        <v>106</v>
      </c>
      <c r="E42" s="21">
        <v>36</v>
      </c>
      <c r="F42" s="21">
        <v>12</v>
      </c>
      <c r="G42" s="21">
        <v>7</v>
      </c>
    </row>
    <row r="43" spans="1:7" x14ac:dyDescent="0.2">
      <c r="A43" s="24" t="s">
        <v>3</v>
      </c>
      <c r="B43" s="25">
        <v>100</v>
      </c>
      <c r="C43" s="25">
        <v>16.145833</v>
      </c>
      <c r="D43" s="25">
        <v>55.208333000000003</v>
      </c>
      <c r="E43" s="25">
        <v>18.75</v>
      </c>
      <c r="F43" s="25">
        <v>6.25</v>
      </c>
      <c r="G43" s="25">
        <v>3.6458330000000001</v>
      </c>
    </row>
    <row r="44" spans="1:7" x14ac:dyDescent="0.2">
      <c r="A44" s="20" t="s">
        <v>347</v>
      </c>
      <c r="B44" s="21">
        <v>77</v>
      </c>
      <c r="C44" s="21">
        <v>15</v>
      </c>
      <c r="D44" s="21">
        <v>37</v>
      </c>
      <c r="E44" s="21">
        <v>16</v>
      </c>
      <c r="F44" s="21">
        <v>5</v>
      </c>
      <c r="G44" s="21">
        <v>4</v>
      </c>
    </row>
    <row r="45" spans="1:7" x14ac:dyDescent="0.2">
      <c r="A45" s="24" t="s">
        <v>3</v>
      </c>
      <c r="B45" s="25">
        <v>100</v>
      </c>
      <c r="C45" s="25">
        <v>19.480519000000001</v>
      </c>
      <c r="D45" s="25">
        <v>48.051948000000003</v>
      </c>
      <c r="E45" s="25">
        <v>20.779221</v>
      </c>
      <c r="F45" s="25">
        <v>6.493506</v>
      </c>
      <c r="G45" s="25">
        <v>5.1948049999999997</v>
      </c>
    </row>
    <row r="46" spans="1:7" x14ac:dyDescent="0.2">
      <c r="A46" s="20" t="s">
        <v>348</v>
      </c>
      <c r="B46" s="21">
        <v>19</v>
      </c>
      <c r="C46" s="21">
        <v>6</v>
      </c>
      <c r="D46" s="21">
        <v>6</v>
      </c>
      <c r="E46" s="21">
        <v>5</v>
      </c>
      <c r="F46" s="21">
        <v>2</v>
      </c>
      <c r="G46" s="21">
        <v>0</v>
      </c>
    </row>
    <row r="47" spans="1:7" x14ac:dyDescent="0.2">
      <c r="A47" s="24" t="s">
        <v>3</v>
      </c>
      <c r="B47" s="25">
        <v>100</v>
      </c>
      <c r="C47" s="25">
        <v>31.578946999999999</v>
      </c>
      <c r="D47" s="25">
        <v>31.578946999999999</v>
      </c>
      <c r="E47" s="25">
        <v>26.315788999999999</v>
      </c>
      <c r="F47" s="25">
        <v>10.526316</v>
      </c>
      <c r="G47" s="25">
        <v>0</v>
      </c>
    </row>
    <row r="48" spans="1:7" x14ac:dyDescent="0.2">
      <c r="A48" s="20" t="s">
        <v>349</v>
      </c>
      <c r="B48" s="21">
        <v>4</v>
      </c>
      <c r="C48" s="21">
        <v>1</v>
      </c>
      <c r="D48" s="21">
        <v>1</v>
      </c>
      <c r="E48" s="21">
        <v>1</v>
      </c>
      <c r="F48" s="21">
        <v>1</v>
      </c>
      <c r="G48" s="21">
        <v>0</v>
      </c>
    </row>
    <row r="49" spans="1:7" x14ac:dyDescent="0.2">
      <c r="A49" s="24" t="s">
        <v>3</v>
      </c>
      <c r="B49" s="25">
        <v>100</v>
      </c>
      <c r="C49" s="25">
        <v>25</v>
      </c>
      <c r="D49" s="25">
        <v>25</v>
      </c>
      <c r="E49" s="25">
        <v>25</v>
      </c>
      <c r="F49" s="25">
        <v>25</v>
      </c>
      <c r="G49" s="25">
        <v>0</v>
      </c>
    </row>
    <row r="50" spans="1:7" x14ac:dyDescent="0.2">
      <c r="A50" s="20" t="s">
        <v>350</v>
      </c>
      <c r="B50" s="21">
        <v>686</v>
      </c>
      <c r="C50" s="21">
        <v>86</v>
      </c>
      <c r="D50" s="21">
        <v>326</v>
      </c>
      <c r="E50" s="21">
        <v>153</v>
      </c>
      <c r="F50" s="21">
        <v>107</v>
      </c>
      <c r="G50" s="21">
        <v>14</v>
      </c>
    </row>
    <row r="51" spans="1:7" x14ac:dyDescent="0.2">
      <c r="A51" s="24" t="s">
        <v>3</v>
      </c>
      <c r="B51" s="25">
        <v>100</v>
      </c>
      <c r="C51" s="25">
        <v>12.536443</v>
      </c>
      <c r="D51" s="25">
        <v>47.521866000000003</v>
      </c>
      <c r="E51" s="25">
        <v>22.303207</v>
      </c>
      <c r="F51" s="25">
        <v>15.597668000000001</v>
      </c>
      <c r="G51" s="25">
        <v>2.040816</v>
      </c>
    </row>
    <row r="52" spans="1:7" x14ac:dyDescent="0.2">
      <c r="A52" s="20" t="s">
        <v>351</v>
      </c>
      <c r="B52" s="21">
        <v>491</v>
      </c>
      <c r="C52" s="21">
        <v>72</v>
      </c>
      <c r="D52" s="21">
        <v>267</v>
      </c>
      <c r="E52" s="21">
        <v>91</v>
      </c>
      <c r="F52" s="21">
        <v>44</v>
      </c>
      <c r="G52" s="21">
        <v>17</v>
      </c>
    </row>
    <row r="53" spans="1:7" x14ac:dyDescent="0.2">
      <c r="A53" s="24" t="s">
        <v>3</v>
      </c>
      <c r="B53" s="25">
        <v>100</v>
      </c>
      <c r="C53" s="25">
        <v>14.663951000000001</v>
      </c>
      <c r="D53" s="25">
        <v>54.378819</v>
      </c>
      <c r="E53" s="25">
        <v>18.533605000000001</v>
      </c>
      <c r="F53" s="25">
        <v>8.9613029999999991</v>
      </c>
      <c r="G53" s="25">
        <v>3.4623219999999999</v>
      </c>
    </row>
    <row r="54" spans="1:7" x14ac:dyDescent="0.2">
      <c r="A54" s="20" t="s">
        <v>352</v>
      </c>
      <c r="B54" s="21">
        <v>100</v>
      </c>
      <c r="C54" s="21">
        <v>22</v>
      </c>
      <c r="D54" s="21">
        <v>44</v>
      </c>
      <c r="E54" s="21">
        <v>22</v>
      </c>
      <c r="F54" s="21">
        <v>8</v>
      </c>
      <c r="G54" s="21">
        <v>4</v>
      </c>
    </row>
    <row r="55" spans="1:7" x14ac:dyDescent="0.2">
      <c r="A55" s="24" t="s">
        <v>3</v>
      </c>
      <c r="B55" s="25">
        <v>100</v>
      </c>
      <c r="C55" s="25">
        <v>22</v>
      </c>
      <c r="D55" s="25">
        <v>44</v>
      </c>
      <c r="E55" s="25">
        <v>22</v>
      </c>
      <c r="F55" s="25">
        <v>8</v>
      </c>
      <c r="G55" s="25">
        <v>4</v>
      </c>
    </row>
    <row r="56" spans="1:7" x14ac:dyDescent="0.2">
      <c r="A56" s="20" t="s">
        <v>353</v>
      </c>
      <c r="B56" s="21">
        <v>591</v>
      </c>
      <c r="C56" s="21">
        <v>94</v>
      </c>
      <c r="D56" s="21">
        <v>311</v>
      </c>
      <c r="E56" s="21">
        <v>113</v>
      </c>
      <c r="F56" s="21">
        <v>52</v>
      </c>
      <c r="G56" s="21">
        <v>21</v>
      </c>
    </row>
    <row r="57" spans="1:7" x14ac:dyDescent="0.2">
      <c r="A57" s="24" t="s">
        <v>3</v>
      </c>
      <c r="B57" s="25">
        <v>100</v>
      </c>
      <c r="C57" s="25">
        <v>15.905245000000001</v>
      </c>
      <c r="D57" s="25">
        <v>52.622672999999999</v>
      </c>
      <c r="E57" s="25">
        <v>19.120135000000001</v>
      </c>
      <c r="F57" s="25">
        <v>8.7986459999999997</v>
      </c>
      <c r="G57" s="25">
        <v>3.553299</v>
      </c>
    </row>
    <row r="58" spans="1:7" x14ac:dyDescent="0.2">
      <c r="A58" s="9" t="s">
        <v>355</v>
      </c>
      <c r="B58" s="10">
        <v>312</v>
      </c>
      <c r="C58" s="10">
        <v>30</v>
      </c>
      <c r="D58" s="10">
        <v>145</v>
      </c>
      <c r="E58" s="10">
        <v>87</v>
      </c>
      <c r="F58" s="10">
        <v>45</v>
      </c>
      <c r="G58" s="10">
        <v>5</v>
      </c>
    </row>
    <row r="59" spans="1:7" x14ac:dyDescent="0.2">
      <c r="A59" s="24" t="s">
        <v>3</v>
      </c>
      <c r="B59" s="25">
        <v>100</v>
      </c>
      <c r="C59" s="25">
        <v>9.6153849999999998</v>
      </c>
      <c r="D59" s="25">
        <v>46.474359</v>
      </c>
      <c r="E59" s="25">
        <v>27.884615</v>
      </c>
      <c r="F59" s="25">
        <v>14.423076999999999</v>
      </c>
      <c r="G59" s="25">
        <v>1.6025640000000001</v>
      </c>
    </row>
    <row r="60" spans="1:7" x14ac:dyDescent="0.2">
      <c r="A60" s="20" t="s">
        <v>344</v>
      </c>
      <c r="B60" s="21">
        <v>367</v>
      </c>
      <c r="C60" s="21">
        <v>41</v>
      </c>
      <c r="D60" s="21">
        <v>190</v>
      </c>
      <c r="E60" s="21">
        <v>98</v>
      </c>
      <c r="F60" s="21">
        <v>29</v>
      </c>
      <c r="G60" s="21">
        <v>9</v>
      </c>
    </row>
    <row r="61" spans="1:7" x14ac:dyDescent="0.2">
      <c r="A61" s="24" t="s">
        <v>3</v>
      </c>
      <c r="B61" s="25">
        <v>100</v>
      </c>
      <c r="C61" s="25">
        <v>11.171662</v>
      </c>
      <c r="D61" s="25">
        <v>51.771116999999997</v>
      </c>
      <c r="E61" s="25">
        <v>26.702997</v>
      </c>
      <c r="F61" s="25">
        <v>7.9019069999999996</v>
      </c>
      <c r="G61" s="25">
        <v>2.4523160000000002</v>
      </c>
    </row>
    <row r="62" spans="1:7" x14ac:dyDescent="0.2">
      <c r="A62" s="20" t="s">
        <v>345</v>
      </c>
      <c r="B62" s="21">
        <v>302</v>
      </c>
      <c r="C62" s="21">
        <v>35</v>
      </c>
      <c r="D62" s="21">
        <v>155</v>
      </c>
      <c r="E62" s="21">
        <v>90</v>
      </c>
      <c r="F62" s="21">
        <v>18</v>
      </c>
      <c r="G62" s="21">
        <v>4</v>
      </c>
    </row>
    <row r="63" spans="1:7" x14ac:dyDescent="0.2">
      <c r="A63" s="24" t="s">
        <v>3</v>
      </c>
      <c r="B63" s="25">
        <v>100</v>
      </c>
      <c r="C63" s="25">
        <v>11.589404</v>
      </c>
      <c r="D63" s="25">
        <v>51.324503</v>
      </c>
      <c r="E63" s="25">
        <v>29.801324999999999</v>
      </c>
      <c r="F63" s="25">
        <v>5.9602649999999997</v>
      </c>
      <c r="G63" s="25">
        <v>1.324503</v>
      </c>
    </row>
    <row r="64" spans="1:7" x14ac:dyDescent="0.2">
      <c r="A64" s="20" t="s">
        <v>346</v>
      </c>
      <c r="B64" s="21">
        <v>233</v>
      </c>
      <c r="C64" s="21">
        <v>40</v>
      </c>
      <c r="D64" s="21">
        <v>115</v>
      </c>
      <c r="E64" s="21">
        <v>56</v>
      </c>
      <c r="F64" s="21">
        <v>16</v>
      </c>
      <c r="G64" s="21">
        <v>6</v>
      </c>
    </row>
    <row r="65" spans="1:7" x14ac:dyDescent="0.2">
      <c r="A65" s="24" t="s">
        <v>3</v>
      </c>
      <c r="B65" s="25">
        <v>100</v>
      </c>
      <c r="C65" s="25">
        <v>17.167382</v>
      </c>
      <c r="D65" s="25">
        <v>49.356223</v>
      </c>
      <c r="E65" s="25">
        <v>24.034334999999999</v>
      </c>
      <c r="F65" s="25">
        <v>6.8669529999999996</v>
      </c>
      <c r="G65" s="25">
        <v>2.575107</v>
      </c>
    </row>
    <row r="66" spans="1:7" x14ac:dyDescent="0.2">
      <c r="A66" s="20" t="s">
        <v>347</v>
      </c>
      <c r="B66" s="21">
        <v>140</v>
      </c>
      <c r="C66" s="21">
        <v>28</v>
      </c>
      <c r="D66" s="21">
        <v>62</v>
      </c>
      <c r="E66" s="21">
        <v>40</v>
      </c>
      <c r="F66" s="21">
        <v>9</v>
      </c>
      <c r="G66" s="21">
        <v>1</v>
      </c>
    </row>
    <row r="67" spans="1:7" x14ac:dyDescent="0.2">
      <c r="A67" s="24" t="s">
        <v>3</v>
      </c>
      <c r="B67" s="25">
        <v>100</v>
      </c>
      <c r="C67" s="25">
        <v>20</v>
      </c>
      <c r="D67" s="25">
        <v>44.285713999999999</v>
      </c>
      <c r="E67" s="25">
        <v>28.571428999999998</v>
      </c>
      <c r="F67" s="25">
        <v>6.4285709999999998</v>
      </c>
      <c r="G67" s="25">
        <v>0.71428599999999998</v>
      </c>
    </row>
    <row r="68" spans="1:7" x14ac:dyDescent="0.2">
      <c r="A68" s="20" t="s">
        <v>348</v>
      </c>
      <c r="B68" s="21">
        <v>37</v>
      </c>
      <c r="C68" s="21">
        <v>4</v>
      </c>
      <c r="D68" s="21">
        <v>20</v>
      </c>
      <c r="E68" s="21">
        <v>8</v>
      </c>
      <c r="F68" s="21">
        <v>1</v>
      </c>
      <c r="G68" s="21">
        <v>4</v>
      </c>
    </row>
    <row r="69" spans="1:7" x14ac:dyDescent="0.2">
      <c r="A69" s="24" t="s">
        <v>3</v>
      </c>
      <c r="B69" s="25">
        <v>100</v>
      </c>
      <c r="C69" s="25">
        <v>10.810810999999999</v>
      </c>
      <c r="D69" s="25">
        <v>54.054054000000001</v>
      </c>
      <c r="E69" s="25">
        <v>21.621621999999999</v>
      </c>
      <c r="F69" s="25">
        <v>2.7027030000000001</v>
      </c>
      <c r="G69" s="25">
        <v>10.810810999999999</v>
      </c>
    </row>
    <row r="70" spans="1:7" x14ac:dyDescent="0.2">
      <c r="A70" s="20" t="s">
        <v>349</v>
      </c>
      <c r="B70" s="21">
        <v>9</v>
      </c>
      <c r="C70" s="21">
        <v>2</v>
      </c>
      <c r="D70" s="21">
        <v>2</v>
      </c>
      <c r="E70" s="21">
        <v>4</v>
      </c>
      <c r="F70" s="21">
        <v>0</v>
      </c>
      <c r="G70" s="21">
        <v>1</v>
      </c>
    </row>
    <row r="71" spans="1:7" x14ac:dyDescent="0.2">
      <c r="A71" s="24" t="s">
        <v>3</v>
      </c>
      <c r="B71" s="25">
        <v>100</v>
      </c>
      <c r="C71" s="25">
        <v>22.222221999999999</v>
      </c>
      <c r="D71" s="25">
        <v>22.222221999999999</v>
      </c>
      <c r="E71" s="25">
        <v>44.444443999999997</v>
      </c>
      <c r="F71" s="25">
        <v>0</v>
      </c>
      <c r="G71" s="25">
        <v>11.111110999999999</v>
      </c>
    </row>
    <row r="72" spans="1:7" x14ac:dyDescent="0.2">
      <c r="A72" s="20" t="s">
        <v>350</v>
      </c>
      <c r="B72" s="21">
        <v>679</v>
      </c>
      <c r="C72" s="21">
        <v>71</v>
      </c>
      <c r="D72" s="21">
        <v>335</v>
      </c>
      <c r="E72" s="21">
        <v>185</v>
      </c>
      <c r="F72" s="21">
        <v>74</v>
      </c>
      <c r="G72" s="21">
        <v>14</v>
      </c>
    </row>
    <row r="73" spans="1:7" x14ac:dyDescent="0.2">
      <c r="A73" s="24" t="s">
        <v>3</v>
      </c>
      <c r="B73" s="25">
        <v>100</v>
      </c>
      <c r="C73" s="25">
        <v>10.456554000000001</v>
      </c>
      <c r="D73" s="25">
        <v>49.337260999999998</v>
      </c>
      <c r="E73" s="25">
        <v>27.245950000000001</v>
      </c>
      <c r="F73" s="25">
        <v>10.89838</v>
      </c>
      <c r="G73" s="25">
        <v>2.0618560000000001</v>
      </c>
    </row>
    <row r="74" spans="1:7" x14ac:dyDescent="0.2">
      <c r="A74" s="20" t="s">
        <v>351</v>
      </c>
      <c r="B74" s="21">
        <v>535</v>
      </c>
      <c r="C74" s="21">
        <v>75</v>
      </c>
      <c r="D74" s="21">
        <v>270</v>
      </c>
      <c r="E74" s="21">
        <v>146</v>
      </c>
      <c r="F74" s="21">
        <v>34</v>
      </c>
      <c r="G74" s="21">
        <v>10</v>
      </c>
    </row>
    <row r="75" spans="1:7" x14ac:dyDescent="0.2">
      <c r="A75" s="24" t="s">
        <v>3</v>
      </c>
      <c r="B75" s="25">
        <v>100</v>
      </c>
      <c r="C75" s="25">
        <v>14.018692</v>
      </c>
      <c r="D75" s="25">
        <v>50.467289999999998</v>
      </c>
      <c r="E75" s="25">
        <v>27.289719999999999</v>
      </c>
      <c r="F75" s="25">
        <v>6.3551399999999996</v>
      </c>
      <c r="G75" s="25">
        <v>1.869159</v>
      </c>
    </row>
    <row r="76" spans="1:7" x14ac:dyDescent="0.2">
      <c r="A76" s="20" t="s">
        <v>352</v>
      </c>
      <c r="B76" s="21">
        <v>186</v>
      </c>
      <c r="C76" s="21">
        <v>34</v>
      </c>
      <c r="D76" s="21">
        <v>84</v>
      </c>
      <c r="E76" s="21">
        <v>52</v>
      </c>
      <c r="F76" s="21">
        <v>10</v>
      </c>
      <c r="G76" s="21">
        <v>6</v>
      </c>
    </row>
    <row r="77" spans="1:7" x14ac:dyDescent="0.2">
      <c r="A77" s="24" t="s">
        <v>3</v>
      </c>
      <c r="B77" s="25">
        <v>100</v>
      </c>
      <c r="C77" s="25">
        <v>18.27957</v>
      </c>
      <c r="D77" s="25">
        <v>45.161290000000001</v>
      </c>
      <c r="E77" s="25">
        <v>27.956989</v>
      </c>
      <c r="F77" s="25">
        <v>5.3763439999999996</v>
      </c>
      <c r="G77" s="25">
        <v>3.225806</v>
      </c>
    </row>
    <row r="78" spans="1:7" x14ac:dyDescent="0.2">
      <c r="A78" s="20" t="s">
        <v>353</v>
      </c>
      <c r="B78" s="21">
        <v>721</v>
      </c>
      <c r="C78" s="21">
        <v>109</v>
      </c>
      <c r="D78" s="21">
        <v>354</v>
      </c>
      <c r="E78" s="21">
        <v>198</v>
      </c>
      <c r="F78" s="21">
        <v>44</v>
      </c>
      <c r="G78" s="21">
        <v>16</v>
      </c>
    </row>
    <row r="79" spans="1:7" x14ac:dyDescent="0.2">
      <c r="A79" s="24" t="s">
        <v>3</v>
      </c>
      <c r="B79" s="25">
        <v>100</v>
      </c>
      <c r="C79" s="25">
        <v>15.117891999999999</v>
      </c>
      <c r="D79" s="25">
        <v>49.098474000000003</v>
      </c>
      <c r="E79" s="25">
        <v>27.461859</v>
      </c>
      <c r="F79" s="25">
        <v>6.1026350000000003</v>
      </c>
      <c r="G79" s="25">
        <v>2.2191399999999999</v>
      </c>
    </row>
    <row r="80" spans="1:7" x14ac:dyDescent="0.2">
      <c r="A80" s="9" t="s">
        <v>356</v>
      </c>
      <c r="B80" s="9"/>
      <c r="C80" s="9"/>
      <c r="D80" s="9"/>
      <c r="E80" s="9"/>
      <c r="F80" s="9"/>
      <c r="G80" s="9"/>
    </row>
    <row r="81" spans="1:7" x14ac:dyDescent="0.2">
      <c r="A81" s="20" t="s">
        <v>357</v>
      </c>
      <c r="B81" s="21">
        <v>138</v>
      </c>
      <c r="C81" s="21">
        <v>4</v>
      </c>
      <c r="D81" s="21">
        <v>5</v>
      </c>
      <c r="E81" s="21">
        <v>1</v>
      </c>
      <c r="F81" s="21">
        <v>121</v>
      </c>
      <c r="G81" s="21">
        <v>7</v>
      </c>
    </row>
    <row r="82" spans="1:7" x14ac:dyDescent="0.2">
      <c r="A82" s="24" t="s">
        <v>3</v>
      </c>
      <c r="B82" s="25">
        <v>100</v>
      </c>
      <c r="C82" s="25">
        <v>2.8985509999999999</v>
      </c>
      <c r="D82" s="25">
        <v>3.6231879999999999</v>
      </c>
      <c r="E82" s="25">
        <v>0.724638</v>
      </c>
      <c r="F82" s="25">
        <v>87.681158999999994</v>
      </c>
      <c r="G82" s="25">
        <v>5.0724640000000001</v>
      </c>
    </row>
    <row r="83" spans="1:7" x14ac:dyDescent="0.2">
      <c r="A83" s="20" t="s">
        <v>328</v>
      </c>
      <c r="B83" s="21">
        <v>1747</v>
      </c>
      <c r="C83" s="21">
        <v>233</v>
      </c>
      <c r="D83" s="21">
        <v>957</v>
      </c>
      <c r="E83" s="21">
        <v>457</v>
      </c>
      <c r="F83" s="21">
        <v>97</v>
      </c>
      <c r="G83" s="21">
        <v>3</v>
      </c>
    </row>
    <row r="84" spans="1:7" x14ac:dyDescent="0.2">
      <c r="A84" s="24" t="s">
        <v>3</v>
      </c>
      <c r="B84" s="25">
        <v>100</v>
      </c>
      <c r="C84" s="25">
        <v>13.337149</v>
      </c>
      <c r="D84" s="25">
        <v>54.779622000000003</v>
      </c>
      <c r="E84" s="25">
        <v>26.159130000000001</v>
      </c>
      <c r="F84" s="25">
        <v>5.5523759999999998</v>
      </c>
      <c r="G84" s="25">
        <v>0.17172299999999999</v>
      </c>
    </row>
    <row r="85" spans="1:7" x14ac:dyDescent="0.2">
      <c r="A85" s="20" t="s">
        <v>329</v>
      </c>
      <c r="B85" s="21">
        <v>191</v>
      </c>
      <c r="C85" s="21">
        <v>13</v>
      </c>
      <c r="D85" s="21">
        <v>114</v>
      </c>
      <c r="E85" s="21">
        <v>38</v>
      </c>
      <c r="F85" s="21">
        <v>25</v>
      </c>
      <c r="G85" s="21">
        <v>1</v>
      </c>
    </row>
    <row r="86" spans="1:7" x14ac:dyDescent="0.2">
      <c r="A86" s="24" t="s">
        <v>3</v>
      </c>
      <c r="B86" s="25">
        <v>100</v>
      </c>
      <c r="C86" s="25">
        <v>6.8062829999999996</v>
      </c>
      <c r="D86" s="25">
        <v>59.685864000000002</v>
      </c>
      <c r="E86" s="25">
        <v>19.895288000000001</v>
      </c>
      <c r="F86" s="25">
        <v>13.089005</v>
      </c>
      <c r="G86" s="25">
        <v>0.52356000000000003</v>
      </c>
    </row>
    <row r="87" spans="1:7" x14ac:dyDescent="0.2">
      <c r="A87" s="20" t="s">
        <v>330</v>
      </c>
      <c r="B87" s="21">
        <v>544</v>
      </c>
      <c r="C87" s="21">
        <v>110</v>
      </c>
      <c r="D87" s="21">
        <v>247</v>
      </c>
      <c r="E87" s="21">
        <v>152</v>
      </c>
      <c r="F87" s="21">
        <v>32</v>
      </c>
      <c r="G87" s="21">
        <v>3</v>
      </c>
    </row>
    <row r="88" spans="1:7" x14ac:dyDescent="0.2">
      <c r="A88" s="24" t="s">
        <v>3</v>
      </c>
      <c r="B88" s="25">
        <v>100</v>
      </c>
      <c r="C88" s="25">
        <v>20.220587999999999</v>
      </c>
      <c r="D88" s="25">
        <v>45.404412000000001</v>
      </c>
      <c r="E88" s="25">
        <v>27.941175999999999</v>
      </c>
      <c r="F88" s="25">
        <v>5.8823530000000002</v>
      </c>
      <c r="G88" s="25">
        <v>0.55147100000000004</v>
      </c>
    </row>
    <row r="89" spans="1:7" x14ac:dyDescent="0.2">
      <c r="A89" s="20" t="s">
        <v>358</v>
      </c>
      <c r="B89" s="21">
        <v>57</v>
      </c>
      <c r="C89" s="21">
        <v>0</v>
      </c>
      <c r="D89" s="21">
        <v>3</v>
      </c>
      <c r="E89" s="21">
        <v>1</v>
      </c>
      <c r="F89" s="21">
        <v>2</v>
      </c>
      <c r="G89" s="21">
        <v>51</v>
      </c>
    </row>
    <row r="90" spans="1:7" x14ac:dyDescent="0.2">
      <c r="A90" s="24" t="s">
        <v>3</v>
      </c>
      <c r="B90" s="25">
        <v>100</v>
      </c>
      <c r="C90" s="25">
        <v>0</v>
      </c>
      <c r="D90" s="25">
        <v>5.2631579999999998</v>
      </c>
      <c r="E90" s="25">
        <v>1.754386</v>
      </c>
      <c r="F90" s="25">
        <v>3.508772</v>
      </c>
      <c r="G90" s="25">
        <v>89.473684000000006</v>
      </c>
    </row>
    <row r="91" spans="1:7" x14ac:dyDescent="0.2">
      <c r="A91" s="9" t="s">
        <v>359</v>
      </c>
      <c r="B91" s="10">
        <v>89</v>
      </c>
      <c r="C91" s="10">
        <v>2</v>
      </c>
      <c r="D91" s="10">
        <v>1</v>
      </c>
      <c r="E91" s="10">
        <v>1</v>
      </c>
      <c r="F91" s="10">
        <v>79</v>
      </c>
      <c r="G91" s="10">
        <v>6</v>
      </c>
    </row>
    <row r="92" spans="1:7" x14ac:dyDescent="0.2">
      <c r="A92" s="24" t="s">
        <v>3</v>
      </c>
      <c r="B92" s="25">
        <v>100</v>
      </c>
      <c r="C92" s="25">
        <v>2.2471909999999999</v>
      </c>
      <c r="D92" s="25">
        <v>1.123596</v>
      </c>
      <c r="E92" s="25">
        <v>1.123596</v>
      </c>
      <c r="F92" s="25">
        <v>88.764044999999996</v>
      </c>
      <c r="G92" s="25">
        <v>6.7415729999999998</v>
      </c>
    </row>
    <row r="93" spans="1:7" x14ac:dyDescent="0.2">
      <c r="A93" s="20" t="s">
        <v>331</v>
      </c>
      <c r="B93" s="21">
        <v>977</v>
      </c>
      <c r="C93" s="21">
        <v>148</v>
      </c>
      <c r="D93" s="21">
        <v>536</v>
      </c>
      <c r="E93" s="21">
        <v>235</v>
      </c>
      <c r="F93" s="21">
        <v>57</v>
      </c>
      <c r="G93" s="21">
        <v>1</v>
      </c>
    </row>
    <row r="94" spans="1:7" x14ac:dyDescent="0.2">
      <c r="A94" s="24" t="s">
        <v>3</v>
      </c>
      <c r="B94" s="25">
        <v>100</v>
      </c>
      <c r="C94" s="25">
        <v>15.148414000000001</v>
      </c>
      <c r="D94" s="25">
        <v>54.861821999999997</v>
      </c>
      <c r="E94" s="25">
        <v>24.053224</v>
      </c>
      <c r="F94" s="25">
        <v>5.8341859999999999</v>
      </c>
      <c r="G94" s="25">
        <v>0.102354</v>
      </c>
    </row>
    <row r="95" spans="1:7" x14ac:dyDescent="0.2">
      <c r="A95" s="20" t="s">
        <v>332</v>
      </c>
      <c r="B95" s="21">
        <v>73</v>
      </c>
      <c r="C95" s="21">
        <v>3</v>
      </c>
      <c r="D95" s="21">
        <v>50</v>
      </c>
      <c r="E95" s="21">
        <v>7</v>
      </c>
      <c r="F95" s="21">
        <v>13</v>
      </c>
      <c r="G95" s="21">
        <v>0</v>
      </c>
    </row>
    <row r="96" spans="1:7" x14ac:dyDescent="0.2">
      <c r="A96" s="24" t="s">
        <v>3</v>
      </c>
      <c r="B96" s="25">
        <v>100</v>
      </c>
      <c r="C96" s="25">
        <v>4.1095889999999997</v>
      </c>
      <c r="D96" s="25">
        <v>68.493150999999997</v>
      </c>
      <c r="E96" s="25">
        <v>9.5890409999999999</v>
      </c>
      <c r="F96" s="25">
        <v>17.808219000000001</v>
      </c>
      <c r="G96" s="25">
        <v>0</v>
      </c>
    </row>
    <row r="97" spans="1:7" x14ac:dyDescent="0.2">
      <c r="A97" s="20" t="s">
        <v>333</v>
      </c>
      <c r="B97" s="21">
        <v>108</v>
      </c>
      <c r="C97" s="21">
        <v>27</v>
      </c>
      <c r="D97" s="21">
        <v>50</v>
      </c>
      <c r="E97" s="21">
        <v>23</v>
      </c>
      <c r="F97" s="21">
        <v>8</v>
      </c>
      <c r="G97" s="21">
        <v>0</v>
      </c>
    </row>
    <row r="98" spans="1:7" x14ac:dyDescent="0.2">
      <c r="A98" s="24" t="s">
        <v>3</v>
      </c>
      <c r="B98" s="25">
        <v>100</v>
      </c>
      <c r="C98" s="25">
        <v>25</v>
      </c>
      <c r="D98" s="25">
        <v>46.296295999999998</v>
      </c>
      <c r="E98" s="25">
        <v>21.296296000000002</v>
      </c>
      <c r="F98" s="25">
        <v>7.4074070000000001</v>
      </c>
      <c r="G98" s="25">
        <v>0</v>
      </c>
    </row>
    <row r="99" spans="1:7" x14ac:dyDescent="0.2">
      <c r="A99" s="20" t="s">
        <v>358</v>
      </c>
      <c r="B99" s="21">
        <v>30</v>
      </c>
      <c r="C99" s="21">
        <v>0</v>
      </c>
      <c r="D99" s="21">
        <v>0</v>
      </c>
      <c r="E99" s="21">
        <v>0</v>
      </c>
      <c r="F99" s="21">
        <v>2</v>
      </c>
      <c r="G99" s="21">
        <v>28</v>
      </c>
    </row>
    <row r="100" spans="1:7" x14ac:dyDescent="0.2">
      <c r="A100" s="24" t="s">
        <v>3</v>
      </c>
      <c r="B100" s="25">
        <v>100</v>
      </c>
      <c r="C100" s="25">
        <v>0</v>
      </c>
      <c r="D100" s="25">
        <v>0</v>
      </c>
      <c r="E100" s="25">
        <v>0</v>
      </c>
      <c r="F100" s="25">
        <v>6.6666670000000003</v>
      </c>
      <c r="G100" s="25">
        <v>93.333332999999996</v>
      </c>
    </row>
    <row r="101" spans="1:7" x14ac:dyDescent="0.2">
      <c r="A101" s="9" t="s">
        <v>360</v>
      </c>
      <c r="B101" s="10">
        <v>49</v>
      </c>
      <c r="C101" s="10">
        <v>2</v>
      </c>
      <c r="D101" s="10">
        <v>4</v>
      </c>
      <c r="E101" s="10">
        <v>0</v>
      </c>
      <c r="F101" s="10">
        <v>42</v>
      </c>
      <c r="G101" s="10">
        <v>1</v>
      </c>
    </row>
    <row r="102" spans="1:7" x14ac:dyDescent="0.2">
      <c r="A102" s="24" t="s">
        <v>3</v>
      </c>
      <c r="B102" s="25">
        <v>100</v>
      </c>
      <c r="C102" s="25">
        <v>4.0816330000000001</v>
      </c>
      <c r="D102" s="25">
        <v>8.1632650000000009</v>
      </c>
      <c r="E102" s="25">
        <v>0</v>
      </c>
      <c r="F102" s="25">
        <v>85.714286000000001</v>
      </c>
      <c r="G102" s="25">
        <v>2.040816</v>
      </c>
    </row>
    <row r="103" spans="1:7" x14ac:dyDescent="0.2">
      <c r="A103" s="20" t="s">
        <v>331</v>
      </c>
      <c r="B103" s="21">
        <v>770</v>
      </c>
      <c r="C103" s="21">
        <v>85</v>
      </c>
      <c r="D103" s="21">
        <v>421</v>
      </c>
      <c r="E103" s="21">
        <v>222</v>
      </c>
      <c r="F103" s="21">
        <v>40</v>
      </c>
      <c r="G103" s="21">
        <v>2</v>
      </c>
    </row>
    <row r="104" spans="1:7" x14ac:dyDescent="0.2">
      <c r="A104" s="24" t="s">
        <v>3</v>
      </c>
      <c r="B104" s="25">
        <v>100</v>
      </c>
      <c r="C104" s="25">
        <v>11.038961</v>
      </c>
      <c r="D104" s="25">
        <v>54.675325000000001</v>
      </c>
      <c r="E104" s="25">
        <v>28.831168999999999</v>
      </c>
      <c r="F104" s="25">
        <v>5.1948049999999997</v>
      </c>
      <c r="G104" s="25">
        <v>0.25974000000000003</v>
      </c>
    </row>
    <row r="105" spans="1:7" x14ac:dyDescent="0.2">
      <c r="A105" s="20" t="s">
        <v>332</v>
      </c>
      <c r="B105" s="21">
        <v>118</v>
      </c>
      <c r="C105" s="21">
        <v>10</v>
      </c>
      <c r="D105" s="21">
        <v>64</v>
      </c>
      <c r="E105" s="21">
        <v>31</v>
      </c>
      <c r="F105" s="21">
        <v>12</v>
      </c>
      <c r="G105" s="21">
        <v>1</v>
      </c>
    </row>
    <row r="106" spans="1:7" x14ac:dyDescent="0.2">
      <c r="A106" s="24" t="s">
        <v>3</v>
      </c>
      <c r="B106" s="25">
        <v>100</v>
      </c>
      <c r="C106" s="25">
        <v>8.4745760000000008</v>
      </c>
      <c r="D106" s="25">
        <v>54.237287999999999</v>
      </c>
      <c r="E106" s="25">
        <v>26.271186</v>
      </c>
      <c r="F106" s="25">
        <v>10.169492</v>
      </c>
      <c r="G106" s="25">
        <v>0.84745800000000004</v>
      </c>
    </row>
    <row r="107" spans="1:7" x14ac:dyDescent="0.2">
      <c r="A107" s="20" t="s">
        <v>333</v>
      </c>
      <c r="B107" s="21">
        <v>436</v>
      </c>
      <c r="C107" s="21">
        <v>83</v>
      </c>
      <c r="D107" s="21">
        <v>197</v>
      </c>
      <c r="E107" s="21">
        <v>129</v>
      </c>
      <c r="F107" s="21">
        <v>24</v>
      </c>
      <c r="G107" s="21">
        <v>3</v>
      </c>
    </row>
    <row r="108" spans="1:7" x14ac:dyDescent="0.2">
      <c r="A108" s="24" t="s">
        <v>3</v>
      </c>
      <c r="B108" s="25">
        <v>100</v>
      </c>
      <c r="C108" s="25">
        <v>19.036697</v>
      </c>
      <c r="D108" s="25">
        <v>45.183486000000002</v>
      </c>
      <c r="E108" s="25">
        <v>29.587156</v>
      </c>
      <c r="F108" s="25">
        <v>5.5045869999999999</v>
      </c>
      <c r="G108" s="25">
        <v>0.68807300000000005</v>
      </c>
    </row>
    <row r="109" spans="1:7" x14ac:dyDescent="0.2">
      <c r="A109" s="20" t="s">
        <v>358</v>
      </c>
      <c r="B109" s="21">
        <v>27</v>
      </c>
      <c r="C109" s="21">
        <v>0</v>
      </c>
      <c r="D109" s="21">
        <v>3</v>
      </c>
      <c r="E109" s="21">
        <v>1</v>
      </c>
      <c r="F109" s="21">
        <v>0</v>
      </c>
      <c r="G109" s="21">
        <v>23</v>
      </c>
    </row>
    <row r="110" spans="1:7" x14ac:dyDescent="0.2">
      <c r="A110" s="24" t="s">
        <v>3</v>
      </c>
      <c r="B110" s="25">
        <v>100</v>
      </c>
      <c r="C110" s="25">
        <v>0</v>
      </c>
      <c r="D110" s="25">
        <v>11.111110999999999</v>
      </c>
      <c r="E110" s="25">
        <v>3.7037040000000001</v>
      </c>
      <c r="F110" s="25">
        <v>0</v>
      </c>
      <c r="G110" s="25">
        <v>85.185185000000004</v>
      </c>
    </row>
    <row r="111" spans="1:7" x14ac:dyDescent="0.2">
      <c r="A111" s="9" t="s">
        <v>361</v>
      </c>
      <c r="B111" s="9"/>
      <c r="C111" s="9"/>
      <c r="D111" s="9"/>
      <c r="E111" s="9"/>
      <c r="F111" s="9"/>
      <c r="G111" s="9"/>
    </row>
    <row r="112" spans="1:7" x14ac:dyDescent="0.2">
      <c r="A112" s="20" t="s">
        <v>362</v>
      </c>
      <c r="B112" s="21">
        <v>360</v>
      </c>
      <c r="C112" s="21">
        <v>360</v>
      </c>
      <c r="D112" s="21">
        <v>0</v>
      </c>
      <c r="E112" s="21">
        <v>0</v>
      </c>
      <c r="F112" s="21">
        <v>0</v>
      </c>
      <c r="G112" s="21">
        <v>0</v>
      </c>
    </row>
    <row r="113" spans="1:7" x14ac:dyDescent="0.2">
      <c r="A113" s="24" t="s">
        <v>3</v>
      </c>
      <c r="B113" s="25">
        <v>100</v>
      </c>
      <c r="C113" s="25">
        <v>100</v>
      </c>
      <c r="D113" s="25">
        <v>0</v>
      </c>
      <c r="E113" s="25">
        <v>0</v>
      </c>
      <c r="F113" s="25">
        <v>0</v>
      </c>
      <c r="G113" s="25">
        <v>0</v>
      </c>
    </row>
    <row r="114" spans="1:7" x14ac:dyDescent="0.2">
      <c r="A114" s="20" t="s">
        <v>363</v>
      </c>
      <c r="B114" s="21">
        <v>1326</v>
      </c>
      <c r="C114" s="21">
        <v>0</v>
      </c>
      <c r="D114" s="21">
        <v>1326</v>
      </c>
      <c r="E114" s="21">
        <v>0</v>
      </c>
      <c r="F114" s="21">
        <v>0</v>
      </c>
      <c r="G114" s="21">
        <v>0</v>
      </c>
    </row>
    <row r="115" spans="1:7" x14ac:dyDescent="0.2">
      <c r="A115" s="24" t="s">
        <v>3</v>
      </c>
      <c r="B115" s="25">
        <v>100</v>
      </c>
      <c r="C115" s="25">
        <v>0</v>
      </c>
      <c r="D115" s="25">
        <v>100</v>
      </c>
      <c r="E115" s="25">
        <v>0</v>
      </c>
      <c r="F115" s="25">
        <v>0</v>
      </c>
      <c r="G115" s="25">
        <v>0</v>
      </c>
    </row>
    <row r="116" spans="1:7" x14ac:dyDescent="0.2">
      <c r="A116" s="20" t="s">
        <v>364</v>
      </c>
      <c r="B116" s="21">
        <v>649</v>
      </c>
      <c r="C116" s="21">
        <v>0</v>
      </c>
      <c r="D116" s="21">
        <v>0</v>
      </c>
      <c r="E116" s="21">
        <v>649</v>
      </c>
      <c r="F116" s="21">
        <v>0</v>
      </c>
      <c r="G116" s="21">
        <v>0</v>
      </c>
    </row>
    <row r="117" spans="1:7" x14ac:dyDescent="0.2">
      <c r="A117" s="24" t="s">
        <v>3</v>
      </c>
      <c r="B117" s="25">
        <v>100</v>
      </c>
      <c r="C117" s="25">
        <v>0</v>
      </c>
      <c r="D117" s="25">
        <v>0</v>
      </c>
      <c r="E117" s="25">
        <v>100</v>
      </c>
      <c r="F117" s="25">
        <v>0</v>
      </c>
      <c r="G117" s="25">
        <v>0</v>
      </c>
    </row>
    <row r="118" spans="1:7" x14ac:dyDescent="0.2">
      <c r="A118" s="20" t="s">
        <v>365</v>
      </c>
      <c r="B118" s="21">
        <v>277</v>
      </c>
      <c r="C118" s="21">
        <v>0</v>
      </c>
      <c r="D118" s="21">
        <v>0</v>
      </c>
      <c r="E118" s="21">
        <v>0</v>
      </c>
      <c r="F118" s="21">
        <v>277</v>
      </c>
      <c r="G118" s="21">
        <v>0</v>
      </c>
    </row>
    <row r="119" spans="1:7" x14ac:dyDescent="0.2">
      <c r="A119" s="24" t="s">
        <v>3</v>
      </c>
      <c r="B119" s="25">
        <v>100</v>
      </c>
      <c r="C119" s="25">
        <v>0</v>
      </c>
      <c r="D119" s="25">
        <v>0</v>
      </c>
      <c r="E119" s="25">
        <v>0</v>
      </c>
      <c r="F119" s="25">
        <v>100</v>
      </c>
      <c r="G119" s="25">
        <v>0</v>
      </c>
    </row>
    <row r="120" spans="1:7" x14ac:dyDescent="0.2">
      <c r="A120" s="20" t="s">
        <v>366</v>
      </c>
      <c r="B120" s="21">
        <v>65</v>
      </c>
      <c r="C120" s="21">
        <v>0</v>
      </c>
      <c r="D120" s="21">
        <v>0</v>
      </c>
      <c r="E120" s="21">
        <v>0</v>
      </c>
      <c r="F120" s="21">
        <v>0</v>
      </c>
      <c r="G120" s="21">
        <v>65</v>
      </c>
    </row>
    <row r="121" spans="1:7" x14ac:dyDescent="0.2">
      <c r="A121" s="24" t="s">
        <v>3</v>
      </c>
      <c r="B121" s="25">
        <v>100</v>
      </c>
      <c r="C121" s="25">
        <v>0</v>
      </c>
      <c r="D121" s="25">
        <v>0</v>
      </c>
      <c r="E121" s="25">
        <v>0</v>
      </c>
      <c r="F121" s="25">
        <v>0</v>
      </c>
      <c r="G121" s="25">
        <v>100</v>
      </c>
    </row>
    <row r="122" spans="1:7" x14ac:dyDescent="0.2">
      <c r="A122" s="9" t="s">
        <v>367</v>
      </c>
      <c r="B122" s="9"/>
      <c r="C122" s="9"/>
      <c r="D122" s="9"/>
      <c r="E122" s="9"/>
      <c r="F122" s="9"/>
      <c r="G122" s="9"/>
    </row>
    <row r="123" spans="1:7" x14ac:dyDescent="0.2">
      <c r="A123" s="20" t="s">
        <v>368</v>
      </c>
      <c r="B123" s="21">
        <v>537</v>
      </c>
      <c r="C123" s="21">
        <v>0</v>
      </c>
      <c r="D123" s="21">
        <v>358</v>
      </c>
      <c r="E123" s="21">
        <v>23</v>
      </c>
      <c r="F123" s="21">
        <v>151</v>
      </c>
      <c r="G123" s="21">
        <v>5</v>
      </c>
    </row>
    <row r="124" spans="1:7" x14ac:dyDescent="0.2">
      <c r="A124" s="24" t="s">
        <v>3</v>
      </c>
      <c r="B124" s="25">
        <v>100</v>
      </c>
      <c r="C124" s="25">
        <v>0</v>
      </c>
      <c r="D124" s="25">
        <v>66.666667000000004</v>
      </c>
      <c r="E124" s="25">
        <v>4.2830539999999999</v>
      </c>
      <c r="F124" s="25">
        <v>28.119181000000001</v>
      </c>
      <c r="G124" s="25">
        <v>0.93109900000000001</v>
      </c>
    </row>
    <row r="125" spans="1:7" x14ac:dyDescent="0.2">
      <c r="A125" s="20" t="s">
        <v>180</v>
      </c>
      <c r="B125" s="21">
        <v>1667</v>
      </c>
      <c r="C125" s="21">
        <v>213</v>
      </c>
      <c r="D125" s="21">
        <v>937</v>
      </c>
      <c r="E125" s="21">
        <v>420</v>
      </c>
      <c r="F125" s="21">
        <v>93</v>
      </c>
      <c r="G125" s="21">
        <v>4</v>
      </c>
    </row>
    <row r="126" spans="1:7" x14ac:dyDescent="0.2">
      <c r="A126" s="24" t="s">
        <v>3</v>
      </c>
      <c r="B126" s="25">
        <v>100</v>
      </c>
      <c r="C126" s="25">
        <v>12.777445</v>
      </c>
      <c r="D126" s="25">
        <v>56.208758000000003</v>
      </c>
      <c r="E126" s="25">
        <v>25.194960999999999</v>
      </c>
      <c r="F126" s="25">
        <v>5.5788840000000004</v>
      </c>
      <c r="G126" s="25">
        <v>0.239952</v>
      </c>
    </row>
    <row r="127" spans="1:7" x14ac:dyDescent="0.2">
      <c r="A127" s="20" t="s">
        <v>369</v>
      </c>
      <c r="B127" s="21">
        <v>99</v>
      </c>
      <c r="C127" s="21">
        <v>12</v>
      </c>
      <c r="D127" s="21">
        <v>45</v>
      </c>
      <c r="E127" s="21">
        <v>24</v>
      </c>
      <c r="F127" s="21">
        <v>18</v>
      </c>
      <c r="G127" s="21">
        <v>0</v>
      </c>
    </row>
    <row r="128" spans="1:7" x14ac:dyDescent="0.2">
      <c r="A128" s="24" t="s">
        <v>3</v>
      </c>
      <c r="B128" s="25">
        <v>100</v>
      </c>
      <c r="C128" s="25">
        <v>12.121212</v>
      </c>
      <c r="D128" s="25">
        <v>45.454545000000003</v>
      </c>
      <c r="E128" s="25">
        <v>24.242424</v>
      </c>
      <c r="F128" s="25">
        <v>18.181818</v>
      </c>
      <c r="G128" s="25">
        <v>0</v>
      </c>
    </row>
    <row r="129" spans="1:7" x14ac:dyDescent="0.2">
      <c r="A129" s="20" t="s">
        <v>370</v>
      </c>
      <c r="B129" s="21">
        <v>819</v>
      </c>
      <c r="C129" s="21">
        <v>284</v>
      </c>
      <c r="D129" s="21">
        <v>3</v>
      </c>
      <c r="E129" s="21">
        <v>526</v>
      </c>
      <c r="F129" s="21">
        <v>0</v>
      </c>
      <c r="G129" s="21">
        <v>6</v>
      </c>
    </row>
    <row r="130" spans="1:7" x14ac:dyDescent="0.2">
      <c r="A130" s="24" t="s">
        <v>3</v>
      </c>
      <c r="B130" s="25">
        <v>100</v>
      </c>
      <c r="C130" s="25">
        <v>34.676434999999998</v>
      </c>
      <c r="D130" s="25">
        <v>0.36630000000000001</v>
      </c>
      <c r="E130" s="25">
        <v>64.224664000000004</v>
      </c>
      <c r="F130" s="25">
        <v>0</v>
      </c>
      <c r="G130" s="25">
        <v>0.73260099999999995</v>
      </c>
    </row>
    <row r="131" spans="1:7" x14ac:dyDescent="0.2">
      <c r="A131" s="20" t="s">
        <v>371</v>
      </c>
      <c r="B131" s="21">
        <v>87</v>
      </c>
      <c r="C131" s="21">
        <v>9</v>
      </c>
      <c r="D131" s="21">
        <v>24</v>
      </c>
      <c r="E131" s="21">
        <v>30</v>
      </c>
      <c r="F131" s="21">
        <v>22</v>
      </c>
      <c r="G131" s="21">
        <v>2</v>
      </c>
    </row>
    <row r="132" spans="1:7" x14ac:dyDescent="0.2">
      <c r="A132" s="24" t="s">
        <v>3</v>
      </c>
      <c r="B132" s="25">
        <v>100</v>
      </c>
      <c r="C132" s="25">
        <v>10.344828</v>
      </c>
      <c r="D132" s="25">
        <v>27.586207000000002</v>
      </c>
      <c r="E132" s="25">
        <v>34.482759000000001</v>
      </c>
      <c r="F132" s="25">
        <v>25.287355999999999</v>
      </c>
      <c r="G132" s="25">
        <v>2.298851</v>
      </c>
    </row>
    <row r="133" spans="1:7" x14ac:dyDescent="0.2">
      <c r="A133" s="20" t="s">
        <v>366</v>
      </c>
      <c r="B133" s="21">
        <v>55</v>
      </c>
      <c r="C133" s="21">
        <v>4</v>
      </c>
      <c r="D133" s="21">
        <v>0</v>
      </c>
      <c r="E133" s="21">
        <v>1</v>
      </c>
      <c r="F133" s="21">
        <v>0</v>
      </c>
      <c r="G133" s="21">
        <v>50</v>
      </c>
    </row>
    <row r="134" spans="1:7" x14ac:dyDescent="0.2">
      <c r="A134" s="24" t="s">
        <v>3</v>
      </c>
      <c r="B134" s="25">
        <v>100</v>
      </c>
      <c r="C134" s="25">
        <v>7.2727269999999997</v>
      </c>
      <c r="D134" s="25">
        <v>0</v>
      </c>
      <c r="E134" s="25">
        <v>1.818182</v>
      </c>
      <c r="F134" s="25">
        <v>0</v>
      </c>
      <c r="G134" s="25">
        <v>90.909091000000004</v>
      </c>
    </row>
    <row r="135" spans="1:7" x14ac:dyDescent="0.2">
      <c r="A135" s="9" t="s">
        <v>372</v>
      </c>
      <c r="B135" s="9"/>
      <c r="C135" s="9"/>
      <c r="D135" s="9"/>
      <c r="E135" s="9"/>
      <c r="F135" s="9"/>
      <c r="G135" s="9"/>
    </row>
    <row r="136" spans="1:7" x14ac:dyDescent="0.2">
      <c r="A136" s="20" t="s">
        <v>373</v>
      </c>
      <c r="B136" s="21">
        <v>537</v>
      </c>
      <c r="C136" s="21">
        <v>0</v>
      </c>
      <c r="D136" s="21">
        <v>358</v>
      </c>
      <c r="E136" s="21">
        <v>23</v>
      </c>
      <c r="F136" s="21">
        <v>151</v>
      </c>
      <c r="G136" s="21">
        <v>5</v>
      </c>
    </row>
    <row r="137" spans="1:7" x14ac:dyDescent="0.2">
      <c r="A137" s="24" t="s">
        <v>3</v>
      </c>
      <c r="B137" s="25">
        <v>100</v>
      </c>
      <c r="C137" s="25">
        <v>0</v>
      </c>
      <c r="D137" s="25">
        <v>66.666667000000004</v>
      </c>
      <c r="E137" s="25">
        <v>4.2830539999999999</v>
      </c>
      <c r="F137" s="25">
        <v>28.119181000000001</v>
      </c>
      <c r="G137" s="25">
        <v>0.93109900000000001</v>
      </c>
    </row>
    <row r="138" spans="1:7" x14ac:dyDescent="0.2">
      <c r="A138" s="20" t="s">
        <v>374</v>
      </c>
      <c r="B138" s="21">
        <v>1329</v>
      </c>
      <c r="C138" s="21">
        <v>136</v>
      </c>
      <c r="D138" s="21">
        <v>913</v>
      </c>
      <c r="E138" s="21">
        <v>170</v>
      </c>
      <c r="F138" s="21">
        <v>105</v>
      </c>
      <c r="G138" s="21">
        <v>5</v>
      </c>
    </row>
    <row r="139" spans="1:7" x14ac:dyDescent="0.2">
      <c r="A139" s="24" t="s">
        <v>3</v>
      </c>
      <c r="B139" s="25">
        <v>100</v>
      </c>
      <c r="C139" s="25">
        <v>10.233257999999999</v>
      </c>
      <c r="D139" s="25">
        <v>68.698268999999996</v>
      </c>
      <c r="E139" s="25">
        <v>12.791573</v>
      </c>
      <c r="F139" s="25">
        <v>7.9006769999999999</v>
      </c>
      <c r="G139" s="25">
        <v>0.37622299999999997</v>
      </c>
    </row>
    <row r="140" spans="1:7" x14ac:dyDescent="0.2">
      <c r="A140" s="20" t="s">
        <v>375</v>
      </c>
      <c r="B140" s="21">
        <v>406</v>
      </c>
      <c r="C140" s="21">
        <v>89</v>
      </c>
      <c r="D140" s="21">
        <v>38</v>
      </c>
      <c r="E140" s="21">
        <v>261</v>
      </c>
      <c r="F140" s="21">
        <v>14</v>
      </c>
      <c r="G140" s="21">
        <v>4</v>
      </c>
    </row>
    <row r="141" spans="1:7" x14ac:dyDescent="0.2">
      <c r="A141" s="24" t="s">
        <v>3</v>
      </c>
      <c r="B141" s="25">
        <v>100</v>
      </c>
      <c r="C141" s="25">
        <v>21.921182000000002</v>
      </c>
      <c r="D141" s="25">
        <v>9.3596059999999994</v>
      </c>
      <c r="E141" s="25">
        <v>64.285713999999999</v>
      </c>
      <c r="F141" s="25">
        <v>3.4482759999999999</v>
      </c>
      <c r="G141" s="25">
        <v>0.98522200000000004</v>
      </c>
    </row>
    <row r="142" spans="1:7" x14ac:dyDescent="0.2">
      <c r="A142" s="20" t="s">
        <v>376</v>
      </c>
      <c r="B142" s="21">
        <v>152</v>
      </c>
      <c r="C142" s="21">
        <v>66</v>
      </c>
      <c r="D142" s="21">
        <v>6</v>
      </c>
      <c r="E142" s="21">
        <v>78</v>
      </c>
      <c r="F142" s="21">
        <v>1</v>
      </c>
      <c r="G142" s="21">
        <v>1</v>
      </c>
    </row>
    <row r="143" spans="1:7" x14ac:dyDescent="0.2">
      <c r="A143" s="24" t="s">
        <v>3</v>
      </c>
      <c r="B143" s="25">
        <v>100</v>
      </c>
      <c r="C143" s="25">
        <v>43.421053000000001</v>
      </c>
      <c r="D143" s="25">
        <v>3.947368</v>
      </c>
      <c r="E143" s="25">
        <v>51.315789000000002</v>
      </c>
      <c r="F143" s="25">
        <v>0.65789500000000001</v>
      </c>
      <c r="G143" s="25">
        <v>0.65789500000000001</v>
      </c>
    </row>
    <row r="144" spans="1:7" x14ac:dyDescent="0.2">
      <c r="A144" s="20" t="s">
        <v>377</v>
      </c>
      <c r="B144" s="21">
        <v>88</v>
      </c>
      <c r="C144" s="21">
        <v>28</v>
      </c>
      <c r="D144" s="21">
        <v>0</v>
      </c>
      <c r="E144" s="21">
        <v>57</v>
      </c>
      <c r="F144" s="21">
        <v>3</v>
      </c>
      <c r="G144" s="21">
        <v>0</v>
      </c>
    </row>
    <row r="145" spans="1:7" x14ac:dyDescent="0.2">
      <c r="A145" s="24" t="s">
        <v>3</v>
      </c>
      <c r="B145" s="25">
        <v>100</v>
      </c>
      <c r="C145" s="25">
        <v>31.818182</v>
      </c>
      <c r="D145" s="25">
        <v>0</v>
      </c>
      <c r="E145" s="25">
        <v>64.772727000000003</v>
      </c>
      <c r="F145" s="25">
        <v>3.4090910000000001</v>
      </c>
      <c r="G145" s="25">
        <v>0</v>
      </c>
    </row>
    <row r="146" spans="1:7" x14ac:dyDescent="0.2">
      <c r="A146" s="20" t="s">
        <v>378</v>
      </c>
      <c r="B146" s="21">
        <v>84</v>
      </c>
      <c r="C146" s="21">
        <v>33</v>
      </c>
      <c r="D146" s="21">
        <v>1</v>
      </c>
      <c r="E146" s="21">
        <v>48</v>
      </c>
      <c r="F146" s="21">
        <v>1</v>
      </c>
      <c r="G146" s="21">
        <v>1</v>
      </c>
    </row>
    <row r="147" spans="1:7" x14ac:dyDescent="0.2">
      <c r="A147" s="24" t="s">
        <v>3</v>
      </c>
      <c r="B147" s="25">
        <v>100</v>
      </c>
      <c r="C147" s="25">
        <v>39.285713999999999</v>
      </c>
      <c r="D147" s="25">
        <v>1.1904760000000001</v>
      </c>
      <c r="E147" s="25">
        <v>57.142856999999999</v>
      </c>
      <c r="F147" s="25">
        <v>1.1904760000000001</v>
      </c>
      <c r="G147" s="25">
        <v>1.1904760000000001</v>
      </c>
    </row>
    <row r="148" spans="1:7" x14ac:dyDescent="0.2">
      <c r="A148" s="20" t="s">
        <v>366</v>
      </c>
      <c r="B148" s="21">
        <v>81</v>
      </c>
      <c r="C148" s="21">
        <v>8</v>
      </c>
      <c r="D148" s="21">
        <v>10</v>
      </c>
      <c r="E148" s="21">
        <v>12</v>
      </c>
      <c r="F148" s="21">
        <v>2</v>
      </c>
      <c r="G148" s="21">
        <v>49</v>
      </c>
    </row>
    <row r="149" spans="1:7" x14ac:dyDescent="0.2">
      <c r="A149" s="24" t="s">
        <v>3</v>
      </c>
      <c r="B149" s="25">
        <v>100</v>
      </c>
      <c r="C149" s="25">
        <v>9.8765429999999999</v>
      </c>
      <c r="D149" s="25">
        <v>12.345679000000001</v>
      </c>
      <c r="E149" s="25">
        <v>14.814814999999999</v>
      </c>
      <c r="F149" s="25">
        <v>2.4691360000000002</v>
      </c>
      <c r="G149" s="25">
        <v>60.493827000000003</v>
      </c>
    </row>
    <row r="150" spans="1:7" x14ac:dyDescent="0.2">
      <c r="A150" s="9" t="s">
        <v>379</v>
      </c>
      <c r="B150" s="9"/>
      <c r="C150" s="9"/>
      <c r="D150" s="9"/>
      <c r="E150" s="9"/>
      <c r="F150" s="9"/>
      <c r="G150" s="9"/>
    </row>
    <row r="151" spans="1:7" x14ac:dyDescent="0.2">
      <c r="A151" s="20" t="s">
        <v>380</v>
      </c>
      <c r="B151" s="21">
        <v>788</v>
      </c>
      <c r="C151" s="21">
        <v>110</v>
      </c>
      <c r="D151" s="21">
        <v>380</v>
      </c>
      <c r="E151" s="21">
        <v>218</v>
      </c>
      <c r="F151" s="21">
        <v>76</v>
      </c>
      <c r="G151" s="21">
        <v>4</v>
      </c>
    </row>
    <row r="152" spans="1:7" x14ac:dyDescent="0.2">
      <c r="A152" s="24" t="s">
        <v>3</v>
      </c>
      <c r="B152" s="25">
        <v>100</v>
      </c>
      <c r="C152" s="25">
        <v>13.959391</v>
      </c>
      <c r="D152" s="25">
        <v>48.223350000000003</v>
      </c>
      <c r="E152" s="25">
        <v>27.664974999999998</v>
      </c>
      <c r="F152" s="25">
        <v>9.6446699999999996</v>
      </c>
      <c r="G152" s="25">
        <v>0.50761400000000001</v>
      </c>
    </row>
    <row r="153" spans="1:7" x14ac:dyDescent="0.2">
      <c r="A153" s="20" t="s">
        <v>381</v>
      </c>
      <c r="B153" s="21">
        <v>1824</v>
      </c>
      <c r="C153" s="21">
        <v>245</v>
      </c>
      <c r="D153" s="21">
        <v>939</v>
      </c>
      <c r="E153" s="21">
        <v>428</v>
      </c>
      <c r="F153" s="21">
        <v>200</v>
      </c>
      <c r="G153" s="21">
        <v>12</v>
      </c>
    </row>
    <row r="154" spans="1:7" x14ac:dyDescent="0.2">
      <c r="A154" s="24" t="s">
        <v>3</v>
      </c>
      <c r="B154" s="25">
        <v>100</v>
      </c>
      <c r="C154" s="25">
        <v>13.432017999999999</v>
      </c>
      <c r="D154" s="25">
        <v>51.480263000000001</v>
      </c>
      <c r="E154" s="25">
        <v>23.464912000000002</v>
      </c>
      <c r="F154" s="25">
        <v>10.964912</v>
      </c>
      <c r="G154" s="25">
        <v>0.65789500000000001</v>
      </c>
    </row>
    <row r="155" spans="1:7" x14ac:dyDescent="0.2">
      <c r="A155" s="20" t="s">
        <v>366</v>
      </c>
      <c r="B155" s="21">
        <v>65</v>
      </c>
      <c r="C155" s="21">
        <v>5</v>
      </c>
      <c r="D155" s="21">
        <v>7</v>
      </c>
      <c r="E155" s="21">
        <v>3</v>
      </c>
      <c r="F155" s="21">
        <v>1</v>
      </c>
      <c r="G155" s="21">
        <v>49</v>
      </c>
    </row>
    <row r="156" spans="1:7" x14ac:dyDescent="0.2">
      <c r="A156" s="24" t="s">
        <v>3</v>
      </c>
      <c r="B156" s="25">
        <v>100</v>
      </c>
      <c r="C156" s="25">
        <v>7.6923079999999997</v>
      </c>
      <c r="D156" s="25">
        <v>10.769231</v>
      </c>
      <c r="E156" s="25">
        <v>4.6153849999999998</v>
      </c>
      <c r="F156" s="25">
        <v>1.538462</v>
      </c>
      <c r="G156" s="25">
        <v>75.384614999999997</v>
      </c>
    </row>
    <row r="157" spans="1:7" x14ac:dyDescent="0.2">
      <c r="A157" s="9" t="s">
        <v>382</v>
      </c>
      <c r="B157" s="9"/>
      <c r="C157" s="9"/>
      <c r="D157" s="9"/>
      <c r="E157" s="9"/>
      <c r="F157" s="9"/>
      <c r="G157" s="9"/>
    </row>
    <row r="158" spans="1:7" x14ac:dyDescent="0.2">
      <c r="A158" s="20" t="s">
        <v>383</v>
      </c>
      <c r="B158" s="21">
        <v>393</v>
      </c>
      <c r="C158" s="21">
        <v>56</v>
      </c>
      <c r="D158" s="21">
        <v>185</v>
      </c>
      <c r="E158" s="21">
        <v>106</v>
      </c>
      <c r="F158" s="21">
        <v>46</v>
      </c>
      <c r="G158" s="21">
        <v>0</v>
      </c>
    </row>
    <row r="159" spans="1:7" x14ac:dyDescent="0.2">
      <c r="A159" s="24" t="s">
        <v>3</v>
      </c>
      <c r="B159" s="25">
        <v>100</v>
      </c>
      <c r="C159" s="25">
        <v>14.249364</v>
      </c>
      <c r="D159" s="25">
        <v>47.073791</v>
      </c>
      <c r="E159" s="25">
        <v>26.972010000000001</v>
      </c>
      <c r="F159" s="25">
        <v>11.704834999999999</v>
      </c>
      <c r="G159" s="25">
        <v>0</v>
      </c>
    </row>
    <row r="160" spans="1:7" x14ac:dyDescent="0.2">
      <c r="A160" s="20" t="s">
        <v>181</v>
      </c>
      <c r="B160" s="21">
        <v>1944</v>
      </c>
      <c r="C160" s="21">
        <v>262</v>
      </c>
      <c r="D160" s="21">
        <v>998</v>
      </c>
      <c r="E160" s="21">
        <v>481</v>
      </c>
      <c r="F160" s="21">
        <v>194</v>
      </c>
      <c r="G160" s="21">
        <v>9</v>
      </c>
    </row>
    <row r="161" spans="1:7" x14ac:dyDescent="0.2">
      <c r="A161" s="24" t="s">
        <v>3</v>
      </c>
      <c r="B161" s="25">
        <v>100</v>
      </c>
      <c r="C161" s="25">
        <v>13.477366</v>
      </c>
      <c r="D161" s="25">
        <v>51.337448999999999</v>
      </c>
      <c r="E161" s="25">
        <v>24.742798000000001</v>
      </c>
      <c r="F161" s="25">
        <v>9.9794239999999999</v>
      </c>
      <c r="G161" s="25">
        <v>0.46296300000000001</v>
      </c>
    </row>
    <row r="162" spans="1:7" x14ac:dyDescent="0.2">
      <c r="A162" s="20" t="s">
        <v>182</v>
      </c>
      <c r="B162" s="21">
        <v>38</v>
      </c>
      <c r="C162" s="21">
        <v>3</v>
      </c>
      <c r="D162" s="21">
        <v>16</v>
      </c>
      <c r="E162" s="21">
        <v>12</v>
      </c>
      <c r="F162" s="21">
        <v>6</v>
      </c>
      <c r="G162" s="21">
        <v>1</v>
      </c>
    </row>
    <row r="163" spans="1:7" x14ac:dyDescent="0.2">
      <c r="A163" s="24" t="s">
        <v>3</v>
      </c>
      <c r="B163" s="25">
        <v>100</v>
      </c>
      <c r="C163" s="25">
        <v>7.8947370000000001</v>
      </c>
      <c r="D163" s="25">
        <v>42.105263000000001</v>
      </c>
      <c r="E163" s="25">
        <v>31.578946999999999</v>
      </c>
      <c r="F163" s="25">
        <v>15.789474</v>
      </c>
      <c r="G163" s="25">
        <v>2.6315789999999999</v>
      </c>
    </row>
    <row r="164" spans="1:7" x14ac:dyDescent="0.2">
      <c r="A164" s="20" t="s">
        <v>384</v>
      </c>
      <c r="B164" s="21">
        <v>36</v>
      </c>
      <c r="C164" s="21">
        <v>8</v>
      </c>
      <c r="D164" s="21">
        <v>16</v>
      </c>
      <c r="E164" s="21">
        <v>8</v>
      </c>
      <c r="F164" s="21">
        <v>4</v>
      </c>
      <c r="G164" s="21">
        <v>0</v>
      </c>
    </row>
    <row r="165" spans="1:7" x14ac:dyDescent="0.2">
      <c r="A165" s="24" t="s">
        <v>3</v>
      </c>
      <c r="B165" s="25">
        <v>100</v>
      </c>
      <c r="C165" s="25">
        <v>22.222221999999999</v>
      </c>
      <c r="D165" s="25">
        <v>44.444443999999997</v>
      </c>
      <c r="E165" s="25">
        <v>22.222221999999999</v>
      </c>
      <c r="F165" s="25">
        <v>11.111110999999999</v>
      </c>
      <c r="G165" s="25">
        <v>0</v>
      </c>
    </row>
    <row r="166" spans="1:7" x14ac:dyDescent="0.2">
      <c r="A166" s="20" t="s">
        <v>183</v>
      </c>
      <c r="B166" s="21">
        <v>53</v>
      </c>
      <c r="C166" s="21">
        <v>4</v>
      </c>
      <c r="D166" s="21">
        <v>31</v>
      </c>
      <c r="E166" s="21">
        <v>14</v>
      </c>
      <c r="F166" s="21">
        <v>3</v>
      </c>
      <c r="G166" s="21">
        <v>1</v>
      </c>
    </row>
    <row r="167" spans="1:7" x14ac:dyDescent="0.2">
      <c r="A167" s="24" t="s">
        <v>3</v>
      </c>
      <c r="B167" s="25">
        <v>100</v>
      </c>
      <c r="C167" s="25">
        <v>7.5471700000000004</v>
      </c>
      <c r="D167" s="25">
        <v>58.490566000000001</v>
      </c>
      <c r="E167" s="25">
        <v>26.415094</v>
      </c>
      <c r="F167" s="25">
        <v>5.6603770000000004</v>
      </c>
      <c r="G167" s="25">
        <v>1.886792</v>
      </c>
    </row>
    <row r="168" spans="1:7" x14ac:dyDescent="0.2">
      <c r="A168" s="20" t="s">
        <v>385</v>
      </c>
      <c r="B168" s="21">
        <v>22</v>
      </c>
      <c r="C168" s="21">
        <v>8</v>
      </c>
      <c r="D168" s="21">
        <v>3</v>
      </c>
      <c r="E168" s="21">
        <v>11</v>
      </c>
      <c r="F168" s="21">
        <v>0</v>
      </c>
      <c r="G168" s="21">
        <v>0</v>
      </c>
    </row>
    <row r="169" spans="1:7" x14ac:dyDescent="0.2">
      <c r="A169" s="24" t="s">
        <v>3</v>
      </c>
      <c r="B169" s="25">
        <v>100</v>
      </c>
      <c r="C169" s="25">
        <v>36.363636</v>
      </c>
      <c r="D169" s="25">
        <v>13.636364</v>
      </c>
      <c r="E169" s="25">
        <v>50</v>
      </c>
      <c r="F169" s="25">
        <v>0</v>
      </c>
      <c r="G169" s="25">
        <v>0</v>
      </c>
    </row>
    <row r="170" spans="1:7" x14ac:dyDescent="0.2">
      <c r="A170" s="20" t="s">
        <v>386</v>
      </c>
      <c r="B170" s="21">
        <v>32</v>
      </c>
      <c r="C170" s="21">
        <v>0</v>
      </c>
      <c r="D170" s="21">
        <v>19</v>
      </c>
      <c r="E170" s="21">
        <v>1</v>
      </c>
      <c r="F170" s="21">
        <v>11</v>
      </c>
      <c r="G170" s="21">
        <v>1</v>
      </c>
    </row>
    <row r="171" spans="1:7" x14ac:dyDescent="0.2">
      <c r="A171" s="24" t="s">
        <v>3</v>
      </c>
      <c r="B171" s="25">
        <v>100</v>
      </c>
      <c r="C171" s="25">
        <v>0</v>
      </c>
      <c r="D171" s="25">
        <v>59.375</v>
      </c>
      <c r="E171" s="25">
        <v>3.125</v>
      </c>
      <c r="F171" s="25">
        <v>34.375</v>
      </c>
      <c r="G171" s="25">
        <v>3.125</v>
      </c>
    </row>
    <row r="172" spans="1:7" x14ac:dyDescent="0.2">
      <c r="A172" s="20" t="s">
        <v>387</v>
      </c>
      <c r="B172" s="21">
        <v>9</v>
      </c>
      <c r="C172" s="21">
        <v>2</v>
      </c>
      <c r="D172" s="21">
        <v>4</v>
      </c>
      <c r="E172" s="21">
        <v>2</v>
      </c>
      <c r="F172" s="21">
        <v>1</v>
      </c>
      <c r="G172" s="21">
        <v>0</v>
      </c>
    </row>
    <row r="173" spans="1:7" x14ac:dyDescent="0.2">
      <c r="A173" s="24" t="s">
        <v>3</v>
      </c>
      <c r="B173" s="25">
        <v>100</v>
      </c>
      <c r="C173" s="25">
        <v>22.222221999999999</v>
      </c>
      <c r="D173" s="25">
        <v>44.444443999999997</v>
      </c>
      <c r="E173" s="25">
        <v>22.222221999999999</v>
      </c>
      <c r="F173" s="25">
        <v>11.111110999999999</v>
      </c>
      <c r="G173" s="25">
        <v>0</v>
      </c>
    </row>
    <row r="174" spans="1:7" x14ac:dyDescent="0.2">
      <c r="A174" s="20" t="s">
        <v>366</v>
      </c>
      <c r="B174" s="21">
        <v>150</v>
      </c>
      <c r="C174" s="21">
        <v>17</v>
      </c>
      <c r="D174" s="21">
        <v>54</v>
      </c>
      <c r="E174" s="21">
        <v>14</v>
      </c>
      <c r="F174" s="21">
        <v>12</v>
      </c>
      <c r="G174" s="21">
        <v>53</v>
      </c>
    </row>
    <row r="175" spans="1:7" x14ac:dyDescent="0.2">
      <c r="A175" s="24" t="s">
        <v>3</v>
      </c>
      <c r="B175" s="25">
        <v>100</v>
      </c>
      <c r="C175" s="25">
        <v>11.333333</v>
      </c>
      <c r="D175" s="25">
        <v>36</v>
      </c>
      <c r="E175" s="25">
        <v>9.3333329999999997</v>
      </c>
      <c r="F175" s="25">
        <v>8</v>
      </c>
      <c r="G175" s="25">
        <v>35.333333000000003</v>
      </c>
    </row>
    <row r="176" spans="1:7" x14ac:dyDescent="0.2">
      <c r="A176" s="9" t="s">
        <v>388</v>
      </c>
      <c r="B176" s="9"/>
      <c r="C176" s="9"/>
      <c r="D176" s="9"/>
      <c r="E176" s="9"/>
      <c r="F176" s="9"/>
      <c r="G176" s="9"/>
    </row>
    <row r="177" spans="1:7" x14ac:dyDescent="0.2">
      <c r="A177" s="20" t="s">
        <v>184</v>
      </c>
      <c r="B177" s="21">
        <v>54</v>
      </c>
      <c r="C177" s="21">
        <v>6</v>
      </c>
      <c r="D177" s="21">
        <v>28</v>
      </c>
      <c r="E177" s="21">
        <v>10</v>
      </c>
      <c r="F177" s="21">
        <v>10</v>
      </c>
      <c r="G177" s="21">
        <v>0</v>
      </c>
    </row>
    <row r="178" spans="1:7" x14ac:dyDescent="0.2">
      <c r="A178" s="24" t="s">
        <v>3</v>
      </c>
      <c r="B178" s="25">
        <v>100</v>
      </c>
      <c r="C178" s="25">
        <v>11.111110999999999</v>
      </c>
      <c r="D178" s="25">
        <v>51.851852000000001</v>
      </c>
      <c r="E178" s="25">
        <v>18.518519000000001</v>
      </c>
      <c r="F178" s="25">
        <v>18.518519000000001</v>
      </c>
      <c r="G178" s="25">
        <v>0</v>
      </c>
    </row>
    <row r="179" spans="1:7" x14ac:dyDescent="0.2">
      <c r="A179" s="20" t="s">
        <v>185</v>
      </c>
      <c r="B179" s="21">
        <v>196</v>
      </c>
      <c r="C179" s="21">
        <v>18</v>
      </c>
      <c r="D179" s="21">
        <v>119</v>
      </c>
      <c r="E179" s="21">
        <v>23</v>
      </c>
      <c r="F179" s="21">
        <v>36</v>
      </c>
      <c r="G179" s="21">
        <v>0</v>
      </c>
    </row>
    <row r="180" spans="1:7" x14ac:dyDescent="0.2">
      <c r="A180" s="24" t="s">
        <v>3</v>
      </c>
      <c r="B180" s="25">
        <v>100</v>
      </c>
      <c r="C180" s="25">
        <v>9.1836730000000006</v>
      </c>
      <c r="D180" s="25">
        <v>60.714286000000001</v>
      </c>
      <c r="E180" s="25">
        <v>11.734693999999999</v>
      </c>
      <c r="F180" s="25">
        <v>18.367346999999999</v>
      </c>
      <c r="G180" s="25">
        <v>0</v>
      </c>
    </row>
    <row r="181" spans="1:7" x14ac:dyDescent="0.2">
      <c r="A181" s="20" t="s">
        <v>186</v>
      </c>
      <c r="B181" s="21">
        <v>310</v>
      </c>
      <c r="C181" s="21">
        <v>26</v>
      </c>
      <c r="D181" s="21">
        <v>180</v>
      </c>
      <c r="E181" s="21">
        <v>51</v>
      </c>
      <c r="F181" s="21">
        <v>48</v>
      </c>
      <c r="G181" s="21">
        <v>5</v>
      </c>
    </row>
    <row r="182" spans="1:7" x14ac:dyDescent="0.2">
      <c r="A182" s="24" t="s">
        <v>3</v>
      </c>
      <c r="B182" s="25">
        <v>100</v>
      </c>
      <c r="C182" s="25">
        <v>8.3870970000000007</v>
      </c>
      <c r="D182" s="25">
        <v>58.064515999999998</v>
      </c>
      <c r="E182" s="25">
        <v>16.451612999999998</v>
      </c>
      <c r="F182" s="25">
        <v>15.483871000000001</v>
      </c>
      <c r="G182" s="25">
        <v>1.612903</v>
      </c>
    </row>
    <row r="183" spans="1:7" x14ac:dyDescent="0.2">
      <c r="A183" s="20" t="s">
        <v>187</v>
      </c>
      <c r="B183" s="21">
        <v>385</v>
      </c>
      <c r="C183" s="21">
        <v>42</v>
      </c>
      <c r="D183" s="21">
        <v>215</v>
      </c>
      <c r="E183" s="21">
        <v>67</v>
      </c>
      <c r="F183" s="21">
        <v>55</v>
      </c>
      <c r="G183" s="21">
        <v>6</v>
      </c>
    </row>
    <row r="184" spans="1:7" x14ac:dyDescent="0.2">
      <c r="A184" s="24" t="s">
        <v>3</v>
      </c>
      <c r="B184" s="25">
        <v>100</v>
      </c>
      <c r="C184" s="25">
        <v>10.909091</v>
      </c>
      <c r="D184" s="25">
        <v>55.844155999999998</v>
      </c>
      <c r="E184" s="25">
        <v>17.402597</v>
      </c>
      <c r="F184" s="25">
        <v>14.285714</v>
      </c>
      <c r="G184" s="25">
        <v>1.5584420000000001</v>
      </c>
    </row>
    <row r="185" spans="1:7" x14ac:dyDescent="0.2">
      <c r="A185" s="20" t="s">
        <v>188</v>
      </c>
      <c r="B185" s="21">
        <v>361</v>
      </c>
      <c r="C185" s="21">
        <v>46</v>
      </c>
      <c r="D185" s="21">
        <v>216</v>
      </c>
      <c r="E185" s="21">
        <v>74</v>
      </c>
      <c r="F185" s="21">
        <v>25</v>
      </c>
      <c r="G185" s="21">
        <v>0</v>
      </c>
    </row>
    <row r="186" spans="1:7" x14ac:dyDescent="0.2">
      <c r="A186" s="24" t="s">
        <v>3</v>
      </c>
      <c r="B186" s="25">
        <v>100</v>
      </c>
      <c r="C186" s="25">
        <v>12.742381999999999</v>
      </c>
      <c r="D186" s="25">
        <v>59.833795000000002</v>
      </c>
      <c r="E186" s="25">
        <v>20.498615000000001</v>
      </c>
      <c r="F186" s="25">
        <v>6.9252079999999996</v>
      </c>
      <c r="G186" s="25">
        <v>0</v>
      </c>
    </row>
    <row r="187" spans="1:7" x14ac:dyDescent="0.2">
      <c r="A187" s="20" t="s">
        <v>189</v>
      </c>
      <c r="B187" s="21">
        <v>315</v>
      </c>
      <c r="C187" s="21">
        <v>51</v>
      </c>
      <c r="D187" s="21">
        <v>169</v>
      </c>
      <c r="E187" s="21">
        <v>68</v>
      </c>
      <c r="F187" s="21">
        <v>26</v>
      </c>
      <c r="G187" s="21">
        <v>1</v>
      </c>
    </row>
    <row r="188" spans="1:7" x14ac:dyDescent="0.2">
      <c r="A188" s="24" t="s">
        <v>3</v>
      </c>
      <c r="B188" s="25">
        <v>100</v>
      </c>
      <c r="C188" s="25">
        <v>16.190476</v>
      </c>
      <c r="D188" s="25">
        <v>53.650793999999998</v>
      </c>
      <c r="E188" s="25">
        <v>21.587302000000001</v>
      </c>
      <c r="F188" s="25">
        <v>8.2539680000000004</v>
      </c>
      <c r="G188" s="25">
        <v>0.31746000000000002</v>
      </c>
    </row>
    <row r="189" spans="1:7" x14ac:dyDescent="0.2">
      <c r="A189" s="20" t="s">
        <v>190</v>
      </c>
      <c r="B189" s="21">
        <v>364</v>
      </c>
      <c r="C189" s="21">
        <v>54</v>
      </c>
      <c r="D189" s="21">
        <v>175</v>
      </c>
      <c r="E189" s="21">
        <v>112</v>
      </c>
      <c r="F189" s="21">
        <v>22</v>
      </c>
      <c r="G189" s="21">
        <v>1</v>
      </c>
    </row>
    <row r="190" spans="1:7" x14ac:dyDescent="0.2">
      <c r="A190" s="24" t="s">
        <v>3</v>
      </c>
      <c r="B190" s="25">
        <v>100</v>
      </c>
      <c r="C190" s="25">
        <v>14.835165</v>
      </c>
      <c r="D190" s="25">
        <v>48.076923000000001</v>
      </c>
      <c r="E190" s="25">
        <v>30.769231000000001</v>
      </c>
      <c r="F190" s="25">
        <v>6.0439559999999997</v>
      </c>
      <c r="G190" s="25">
        <v>0.274725</v>
      </c>
    </row>
    <row r="191" spans="1:7" x14ac:dyDescent="0.2">
      <c r="A191" s="20" t="s">
        <v>191</v>
      </c>
      <c r="B191" s="21">
        <v>267</v>
      </c>
      <c r="C191" s="21">
        <v>42</v>
      </c>
      <c r="D191" s="21">
        <v>81</v>
      </c>
      <c r="E191" s="21">
        <v>133</v>
      </c>
      <c r="F191" s="21">
        <v>11</v>
      </c>
      <c r="G191" s="21">
        <v>0</v>
      </c>
    </row>
    <row r="192" spans="1:7" x14ac:dyDescent="0.2">
      <c r="A192" s="24" t="s">
        <v>3</v>
      </c>
      <c r="B192" s="25">
        <v>100</v>
      </c>
      <c r="C192" s="25">
        <v>15.730337</v>
      </c>
      <c r="D192" s="25">
        <v>30.337078999999999</v>
      </c>
      <c r="E192" s="25">
        <v>49.812733999999999</v>
      </c>
      <c r="F192" s="25">
        <v>4.1198499999999996</v>
      </c>
      <c r="G192" s="25">
        <v>0</v>
      </c>
    </row>
    <row r="193" spans="1:7" x14ac:dyDescent="0.2">
      <c r="A193" s="20" t="s">
        <v>192</v>
      </c>
      <c r="B193" s="21">
        <v>90</v>
      </c>
      <c r="C193" s="21">
        <v>26</v>
      </c>
      <c r="D193" s="21">
        <v>17</v>
      </c>
      <c r="E193" s="21">
        <v>47</v>
      </c>
      <c r="F193" s="21">
        <v>0</v>
      </c>
      <c r="G193" s="21">
        <v>0</v>
      </c>
    </row>
    <row r="194" spans="1:7" x14ac:dyDescent="0.2">
      <c r="A194" s="24" t="s">
        <v>3</v>
      </c>
      <c r="B194" s="25">
        <v>100</v>
      </c>
      <c r="C194" s="25">
        <v>28.888888999999999</v>
      </c>
      <c r="D194" s="25">
        <v>18.888888999999999</v>
      </c>
      <c r="E194" s="25">
        <v>52.222222000000002</v>
      </c>
      <c r="F194" s="25">
        <v>0</v>
      </c>
      <c r="G194" s="25">
        <v>0</v>
      </c>
    </row>
    <row r="195" spans="1:7" x14ac:dyDescent="0.2">
      <c r="A195" s="20" t="s">
        <v>193</v>
      </c>
      <c r="B195" s="21">
        <v>94</v>
      </c>
      <c r="C195" s="21">
        <v>21</v>
      </c>
      <c r="D195" s="21">
        <v>30</v>
      </c>
      <c r="E195" s="21">
        <v>39</v>
      </c>
      <c r="F195" s="21">
        <v>4</v>
      </c>
      <c r="G195" s="21">
        <v>0</v>
      </c>
    </row>
    <row r="196" spans="1:7" x14ac:dyDescent="0.2">
      <c r="A196" s="24" t="s">
        <v>3</v>
      </c>
      <c r="B196" s="25">
        <v>100</v>
      </c>
      <c r="C196" s="25">
        <v>22.340426000000001</v>
      </c>
      <c r="D196" s="25">
        <v>31.914894</v>
      </c>
      <c r="E196" s="25">
        <v>41.489362</v>
      </c>
      <c r="F196" s="25">
        <v>4.2553190000000001</v>
      </c>
      <c r="G196" s="25">
        <v>0</v>
      </c>
    </row>
    <row r="197" spans="1:7" x14ac:dyDescent="0.2">
      <c r="A197" s="20" t="s">
        <v>389</v>
      </c>
      <c r="B197" s="21">
        <v>47</v>
      </c>
      <c r="C197" s="21">
        <v>5</v>
      </c>
      <c r="D197" s="21">
        <v>25</v>
      </c>
      <c r="E197" s="21">
        <v>0</v>
      </c>
      <c r="F197" s="21">
        <v>16</v>
      </c>
      <c r="G197" s="21">
        <v>1</v>
      </c>
    </row>
    <row r="198" spans="1:7" x14ac:dyDescent="0.2">
      <c r="A198" s="24" t="s">
        <v>3</v>
      </c>
      <c r="B198" s="25">
        <v>100</v>
      </c>
      <c r="C198" s="25">
        <v>10.638298000000001</v>
      </c>
      <c r="D198" s="25">
        <v>53.191488999999997</v>
      </c>
      <c r="E198" s="25">
        <v>0</v>
      </c>
      <c r="F198" s="25">
        <v>34.042552999999998</v>
      </c>
      <c r="G198" s="25">
        <v>2.1276600000000001</v>
      </c>
    </row>
    <row r="199" spans="1:7" x14ac:dyDescent="0.2">
      <c r="A199" s="20" t="s">
        <v>366</v>
      </c>
      <c r="B199" s="21">
        <v>194</v>
      </c>
      <c r="C199" s="21">
        <v>23</v>
      </c>
      <c r="D199" s="21">
        <v>71</v>
      </c>
      <c r="E199" s="21">
        <v>25</v>
      </c>
      <c r="F199" s="21">
        <v>24</v>
      </c>
      <c r="G199" s="21">
        <v>51</v>
      </c>
    </row>
    <row r="200" spans="1:7" x14ac:dyDescent="0.2">
      <c r="A200" s="24" t="s">
        <v>3</v>
      </c>
      <c r="B200" s="25">
        <v>100</v>
      </c>
      <c r="C200" s="25">
        <v>11.85567</v>
      </c>
      <c r="D200" s="25">
        <v>36.597937999999999</v>
      </c>
      <c r="E200" s="25">
        <v>12.886597999999999</v>
      </c>
      <c r="F200" s="25">
        <v>12.371134</v>
      </c>
      <c r="G200" s="25">
        <v>26.28866</v>
      </c>
    </row>
    <row r="201" spans="1:7" ht="11.1" customHeight="1" x14ac:dyDescent="0.2">
      <c r="A201" s="9" t="s">
        <v>390</v>
      </c>
      <c r="B201" s="9"/>
      <c r="C201" s="9"/>
      <c r="D201" s="9"/>
      <c r="E201" s="9"/>
      <c r="F201" s="9"/>
      <c r="G201" s="9"/>
    </row>
    <row r="202" spans="1:7" ht="11.1" customHeight="1" x14ac:dyDescent="0.2">
      <c r="A202" s="20" t="s">
        <v>391</v>
      </c>
      <c r="B202" s="21">
        <v>633</v>
      </c>
      <c r="C202" s="21">
        <v>76</v>
      </c>
      <c r="D202" s="21">
        <v>306</v>
      </c>
      <c r="E202" s="21">
        <v>150</v>
      </c>
      <c r="F202" s="21">
        <v>82</v>
      </c>
      <c r="G202" s="21">
        <v>19</v>
      </c>
    </row>
    <row r="203" spans="1:7" ht="11.1" customHeight="1" x14ac:dyDescent="0.2">
      <c r="A203" s="24" t="s">
        <v>3</v>
      </c>
      <c r="B203" s="25">
        <v>100</v>
      </c>
      <c r="C203" s="25">
        <v>12.006319</v>
      </c>
      <c r="D203" s="25">
        <v>48.341231999999998</v>
      </c>
      <c r="E203" s="25">
        <v>23.696681999999999</v>
      </c>
      <c r="F203" s="25">
        <v>12.954186</v>
      </c>
      <c r="G203" s="25">
        <v>3.0015800000000001</v>
      </c>
    </row>
    <row r="204" spans="1:7" ht="11.1" customHeight="1" x14ac:dyDescent="0.2">
      <c r="A204" s="20" t="s">
        <v>392</v>
      </c>
      <c r="B204" s="21">
        <v>1123</v>
      </c>
      <c r="C204" s="21">
        <v>149</v>
      </c>
      <c r="D204" s="21">
        <v>572</v>
      </c>
      <c r="E204" s="21">
        <v>265</v>
      </c>
      <c r="F204" s="21">
        <v>110</v>
      </c>
      <c r="G204" s="21">
        <v>27</v>
      </c>
    </row>
    <row r="205" spans="1:7" ht="11.1" customHeight="1" x14ac:dyDescent="0.2">
      <c r="A205" s="24" t="s">
        <v>3</v>
      </c>
      <c r="B205" s="25">
        <v>100</v>
      </c>
      <c r="C205" s="25">
        <v>13.268032</v>
      </c>
      <c r="D205" s="25">
        <v>50.934995999999998</v>
      </c>
      <c r="E205" s="25">
        <v>23.597507</v>
      </c>
      <c r="F205" s="25">
        <v>9.7951910000000009</v>
      </c>
      <c r="G205" s="25">
        <v>2.404274</v>
      </c>
    </row>
    <row r="206" spans="1:7" ht="11.1" customHeight="1" x14ac:dyDescent="0.2">
      <c r="A206" s="20" t="s">
        <v>393</v>
      </c>
      <c r="B206" s="21">
        <v>660</v>
      </c>
      <c r="C206" s="21">
        <v>94</v>
      </c>
      <c r="D206" s="21">
        <v>325</v>
      </c>
      <c r="E206" s="21">
        <v>164</v>
      </c>
      <c r="F206" s="21">
        <v>63</v>
      </c>
      <c r="G206" s="21">
        <v>14</v>
      </c>
    </row>
    <row r="207" spans="1:7" ht="11.1" customHeight="1" x14ac:dyDescent="0.2">
      <c r="A207" s="24" t="s">
        <v>3</v>
      </c>
      <c r="B207" s="25">
        <v>100</v>
      </c>
      <c r="C207" s="25">
        <v>14.242424</v>
      </c>
      <c r="D207" s="25">
        <v>49.242424</v>
      </c>
      <c r="E207" s="25">
        <v>24.848485</v>
      </c>
      <c r="F207" s="25">
        <v>9.5454550000000005</v>
      </c>
      <c r="G207" s="25">
        <v>2.1212119999999999</v>
      </c>
    </row>
    <row r="208" spans="1:7" ht="11.1" customHeight="1" x14ac:dyDescent="0.2">
      <c r="A208" s="20" t="s">
        <v>394</v>
      </c>
      <c r="B208" s="21">
        <v>261</v>
      </c>
      <c r="C208" s="21">
        <v>41</v>
      </c>
      <c r="D208" s="21">
        <v>123</v>
      </c>
      <c r="E208" s="21">
        <v>70</v>
      </c>
      <c r="F208" s="21">
        <v>22</v>
      </c>
      <c r="G208" s="21">
        <v>5</v>
      </c>
    </row>
    <row r="209" spans="1:7" ht="11.1" customHeight="1" x14ac:dyDescent="0.2">
      <c r="A209" s="24" t="s">
        <v>3</v>
      </c>
      <c r="B209" s="25">
        <v>100</v>
      </c>
      <c r="C209" s="25">
        <v>15.708812</v>
      </c>
      <c r="D209" s="25">
        <v>47.126437000000003</v>
      </c>
      <c r="E209" s="25">
        <v>26.819922999999999</v>
      </c>
      <c r="F209" s="25">
        <v>8.429119</v>
      </c>
      <c r="G209" s="25">
        <v>1.9157090000000001</v>
      </c>
    </row>
    <row r="210" spans="1:7" ht="11.1" customHeight="1" x14ac:dyDescent="0.2">
      <c r="A210" s="9" t="s">
        <v>395</v>
      </c>
      <c r="B210" s="9"/>
      <c r="C210" s="9"/>
      <c r="D210" s="9"/>
      <c r="E210" s="9"/>
      <c r="F210" s="9"/>
      <c r="G210" s="9"/>
    </row>
    <row r="211" spans="1:7" ht="11.1" customHeight="1" x14ac:dyDescent="0.2">
      <c r="A211" s="20" t="s">
        <v>396</v>
      </c>
      <c r="B211" s="21">
        <v>329</v>
      </c>
      <c r="C211" s="21">
        <v>46</v>
      </c>
      <c r="D211" s="21">
        <v>153</v>
      </c>
      <c r="E211" s="21">
        <v>83</v>
      </c>
      <c r="F211" s="21">
        <v>39</v>
      </c>
      <c r="G211" s="21">
        <v>8</v>
      </c>
    </row>
    <row r="212" spans="1:7" ht="11.1" customHeight="1" x14ac:dyDescent="0.2">
      <c r="A212" s="24" t="s">
        <v>3</v>
      </c>
      <c r="B212" s="25">
        <v>100</v>
      </c>
      <c r="C212" s="25">
        <v>13.981763000000001</v>
      </c>
      <c r="D212" s="25">
        <v>46.504559</v>
      </c>
      <c r="E212" s="25">
        <v>25.227964</v>
      </c>
      <c r="F212" s="25">
        <v>11.854103</v>
      </c>
      <c r="G212" s="25">
        <v>2.4316110000000002</v>
      </c>
    </row>
    <row r="213" spans="1:7" ht="11.1" customHeight="1" x14ac:dyDescent="0.2">
      <c r="A213" s="20" t="s">
        <v>397</v>
      </c>
      <c r="B213" s="21">
        <v>828</v>
      </c>
      <c r="C213" s="21">
        <v>97</v>
      </c>
      <c r="D213" s="21">
        <v>412</v>
      </c>
      <c r="E213" s="21">
        <v>205</v>
      </c>
      <c r="F213" s="21">
        <v>95</v>
      </c>
      <c r="G213" s="21">
        <v>19</v>
      </c>
    </row>
    <row r="214" spans="1:7" ht="11.1" customHeight="1" x14ac:dyDescent="0.2">
      <c r="A214" s="24" t="s">
        <v>3</v>
      </c>
      <c r="B214" s="25">
        <v>100</v>
      </c>
      <c r="C214" s="25">
        <v>11.714976</v>
      </c>
      <c r="D214" s="25">
        <v>49.758454</v>
      </c>
      <c r="E214" s="25">
        <v>24.758454</v>
      </c>
      <c r="F214" s="25">
        <v>11.47343</v>
      </c>
      <c r="G214" s="25">
        <v>2.294686</v>
      </c>
    </row>
    <row r="215" spans="1:7" ht="11.1" customHeight="1" x14ac:dyDescent="0.2">
      <c r="A215" s="20" t="s">
        <v>879</v>
      </c>
      <c r="B215" s="21">
        <v>499</v>
      </c>
      <c r="C215" s="21">
        <v>96</v>
      </c>
      <c r="D215" s="21">
        <v>218</v>
      </c>
      <c r="E215" s="21">
        <v>132</v>
      </c>
      <c r="F215" s="21">
        <v>44</v>
      </c>
      <c r="G215" s="21">
        <v>9</v>
      </c>
    </row>
    <row r="216" spans="1:7" ht="11.1" customHeight="1" x14ac:dyDescent="0.2">
      <c r="A216" s="24" t="s">
        <v>3</v>
      </c>
      <c r="B216" s="25">
        <v>100</v>
      </c>
      <c r="C216" s="25">
        <v>19.238477</v>
      </c>
      <c r="D216" s="25">
        <v>43.687375000000003</v>
      </c>
      <c r="E216" s="25">
        <v>26.452905999999999</v>
      </c>
      <c r="F216" s="25">
        <v>8.8176349999999992</v>
      </c>
      <c r="G216" s="25">
        <v>1.803607</v>
      </c>
    </row>
    <row r="217" spans="1:7" ht="11.1" customHeight="1" x14ac:dyDescent="0.2">
      <c r="A217" s="20" t="s">
        <v>398</v>
      </c>
      <c r="B217" s="21">
        <v>468</v>
      </c>
      <c r="C217" s="21">
        <v>62</v>
      </c>
      <c r="D217" s="21">
        <v>230</v>
      </c>
      <c r="E217" s="21">
        <v>106</v>
      </c>
      <c r="F217" s="21">
        <v>59</v>
      </c>
      <c r="G217" s="21">
        <v>11</v>
      </c>
    </row>
    <row r="218" spans="1:7" ht="11.1" customHeight="1" x14ac:dyDescent="0.2">
      <c r="A218" s="24" t="s">
        <v>3</v>
      </c>
      <c r="B218" s="25">
        <v>100</v>
      </c>
      <c r="C218" s="25">
        <v>13.247863000000001</v>
      </c>
      <c r="D218" s="25">
        <v>49.145299000000001</v>
      </c>
      <c r="E218" s="25">
        <v>22.649573</v>
      </c>
      <c r="F218" s="25">
        <v>12.606838</v>
      </c>
      <c r="G218" s="25">
        <v>2.3504269999999998</v>
      </c>
    </row>
    <row r="219" spans="1:7" ht="11.1" customHeight="1" x14ac:dyDescent="0.2">
      <c r="A219" s="20" t="s">
        <v>399</v>
      </c>
      <c r="B219" s="21">
        <v>257</v>
      </c>
      <c r="C219" s="21">
        <v>25</v>
      </c>
      <c r="D219" s="21">
        <v>137</v>
      </c>
      <c r="E219" s="21">
        <v>70</v>
      </c>
      <c r="F219" s="21">
        <v>16</v>
      </c>
      <c r="G219" s="21">
        <v>9</v>
      </c>
    </row>
    <row r="220" spans="1:7" ht="11.1" customHeight="1" x14ac:dyDescent="0.2">
      <c r="A220" s="24" t="s">
        <v>3</v>
      </c>
      <c r="B220" s="25">
        <v>100</v>
      </c>
      <c r="C220" s="25">
        <v>9.7276260000000008</v>
      </c>
      <c r="D220" s="25">
        <v>53.307392999999998</v>
      </c>
      <c r="E220" s="25">
        <v>27.237354</v>
      </c>
      <c r="F220" s="25">
        <v>6.2256809999999998</v>
      </c>
      <c r="G220" s="25">
        <v>3.5019459999999998</v>
      </c>
    </row>
    <row r="221" spans="1:7" ht="11.1" customHeight="1" x14ac:dyDescent="0.2">
      <c r="A221" s="20" t="s">
        <v>400</v>
      </c>
      <c r="B221" s="21">
        <v>296</v>
      </c>
      <c r="C221" s="21">
        <v>34</v>
      </c>
      <c r="D221" s="21">
        <v>176</v>
      </c>
      <c r="E221" s="21">
        <v>53</v>
      </c>
      <c r="F221" s="21">
        <v>24</v>
      </c>
      <c r="G221" s="21">
        <v>9</v>
      </c>
    </row>
    <row r="222" spans="1:7" ht="11.1" customHeight="1" x14ac:dyDescent="0.2">
      <c r="A222" s="24" t="s">
        <v>3</v>
      </c>
      <c r="B222" s="25">
        <v>100</v>
      </c>
      <c r="C222" s="25">
        <v>11.486485999999999</v>
      </c>
      <c r="D222" s="25">
        <v>59.459459000000003</v>
      </c>
      <c r="E222" s="25">
        <v>17.905404999999998</v>
      </c>
      <c r="F222" s="25">
        <v>8.1081079999999996</v>
      </c>
      <c r="G222" s="25">
        <v>3.0405410000000002</v>
      </c>
    </row>
    <row r="223" spans="1:7" ht="11.1" customHeight="1" x14ac:dyDescent="0.2">
      <c r="A223" s="9" t="s">
        <v>401</v>
      </c>
      <c r="B223" s="9"/>
      <c r="C223" s="9"/>
      <c r="D223" s="9"/>
      <c r="E223" s="9"/>
      <c r="F223" s="9"/>
      <c r="G223" s="9"/>
    </row>
    <row r="224" spans="1:7" ht="11.1" customHeight="1" x14ac:dyDescent="0.2">
      <c r="A224" s="20" t="s">
        <v>878</v>
      </c>
      <c r="B224" s="21">
        <v>116</v>
      </c>
      <c r="C224" s="21">
        <v>10</v>
      </c>
      <c r="D224" s="21">
        <v>60</v>
      </c>
      <c r="E224" s="21">
        <v>26</v>
      </c>
      <c r="F224" s="21">
        <v>20</v>
      </c>
      <c r="G224" s="21">
        <v>0</v>
      </c>
    </row>
    <row r="225" spans="1:7" ht="11.1" customHeight="1" x14ac:dyDescent="0.2">
      <c r="A225" s="24" t="s">
        <v>3</v>
      </c>
      <c r="B225" s="25">
        <v>100</v>
      </c>
      <c r="C225" s="25">
        <v>8.6206899999999997</v>
      </c>
      <c r="D225" s="25">
        <v>51.724138000000004</v>
      </c>
      <c r="E225" s="25">
        <v>22.413792999999998</v>
      </c>
      <c r="F225" s="25">
        <v>17.241378999999998</v>
      </c>
      <c r="G225" s="25">
        <v>0</v>
      </c>
    </row>
    <row r="226" spans="1:7" ht="11.1" customHeight="1" x14ac:dyDescent="0.2">
      <c r="A226" s="20" t="s">
        <v>402</v>
      </c>
      <c r="B226" s="21">
        <v>213</v>
      </c>
      <c r="C226" s="21">
        <v>36</v>
      </c>
      <c r="D226" s="21">
        <v>93</v>
      </c>
      <c r="E226" s="21">
        <v>57</v>
      </c>
      <c r="F226" s="21">
        <v>19</v>
      </c>
      <c r="G226" s="21">
        <v>8</v>
      </c>
    </row>
    <row r="227" spans="1:7" ht="11.1" customHeight="1" x14ac:dyDescent="0.2">
      <c r="A227" s="24" t="s">
        <v>3</v>
      </c>
      <c r="B227" s="25">
        <v>100</v>
      </c>
      <c r="C227" s="25">
        <v>16.901408</v>
      </c>
      <c r="D227" s="25">
        <v>43.661971999999999</v>
      </c>
      <c r="E227" s="25">
        <v>26.760563000000001</v>
      </c>
      <c r="F227" s="25">
        <v>8.9201879999999996</v>
      </c>
      <c r="G227" s="25">
        <v>3.7558690000000001</v>
      </c>
    </row>
    <row r="228" spans="1:7" ht="11.1" customHeight="1" x14ac:dyDescent="0.2">
      <c r="A228" s="20" t="s">
        <v>397</v>
      </c>
      <c r="B228" s="21">
        <v>828</v>
      </c>
      <c r="C228" s="21">
        <v>97</v>
      </c>
      <c r="D228" s="21">
        <v>412</v>
      </c>
      <c r="E228" s="21">
        <v>205</v>
      </c>
      <c r="F228" s="21">
        <v>95</v>
      </c>
      <c r="G228" s="21">
        <v>19</v>
      </c>
    </row>
    <row r="229" spans="1:7" ht="11.1" customHeight="1" x14ac:dyDescent="0.2">
      <c r="A229" s="24" t="s">
        <v>3</v>
      </c>
      <c r="B229" s="25">
        <v>100</v>
      </c>
      <c r="C229" s="25">
        <v>11.714976</v>
      </c>
      <c r="D229" s="25">
        <v>49.758454</v>
      </c>
      <c r="E229" s="25">
        <v>24.758454</v>
      </c>
      <c r="F229" s="25">
        <v>11.47343</v>
      </c>
      <c r="G229" s="25">
        <v>2.294686</v>
      </c>
    </row>
    <row r="230" spans="1:7" ht="11.1" customHeight="1" x14ac:dyDescent="0.2">
      <c r="A230" s="20" t="s">
        <v>403</v>
      </c>
      <c r="B230" s="21">
        <v>133</v>
      </c>
      <c r="C230" s="21">
        <v>26</v>
      </c>
      <c r="D230" s="21">
        <v>61</v>
      </c>
      <c r="E230" s="21">
        <v>34</v>
      </c>
      <c r="F230" s="21">
        <v>9</v>
      </c>
      <c r="G230" s="21">
        <v>3</v>
      </c>
    </row>
    <row r="231" spans="1:7" ht="11.1" customHeight="1" x14ac:dyDescent="0.2">
      <c r="A231" s="24" t="s">
        <v>3</v>
      </c>
      <c r="B231" s="25">
        <v>100</v>
      </c>
      <c r="C231" s="25">
        <v>19.548871999999999</v>
      </c>
      <c r="D231" s="25">
        <v>45.864662000000003</v>
      </c>
      <c r="E231" s="25">
        <v>25.56391</v>
      </c>
      <c r="F231" s="25">
        <v>6.7669170000000003</v>
      </c>
      <c r="G231" s="25">
        <v>2.2556389999999999</v>
      </c>
    </row>
    <row r="232" spans="1:7" ht="11.1" customHeight="1" x14ac:dyDescent="0.2">
      <c r="A232" s="20" t="s">
        <v>404</v>
      </c>
      <c r="B232" s="21">
        <v>120</v>
      </c>
      <c r="C232" s="21">
        <v>19</v>
      </c>
      <c r="D232" s="21">
        <v>58</v>
      </c>
      <c r="E232" s="21">
        <v>26</v>
      </c>
      <c r="F232" s="21">
        <v>13</v>
      </c>
      <c r="G232" s="21">
        <v>4</v>
      </c>
    </row>
    <row r="233" spans="1:7" ht="11.1" customHeight="1" x14ac:dyDescent="0.2">
      <c r="A233" s="24" t="s">
        <v>3</v>
      </c>
      <c r="B233" s="25">
        <v>100</v>
      </c>
      <c r="C233" s="25">
        <v>15.833333</v>
      </c>
      <c r="D233" s="25">
        <v>48.333333000000003</v>
      </c>
      <c r="E233" s="25">
        <v>21.666667</v>
      </c>
      <c r="F233" s="25">
        <v>10.833333</v>
      </c>
      <c r="G233" s="25">
        <v>3.3333330000000001</v>
      </c>
    </row>
    <row r="234" spans="1:7" ht="11.1" customHeight="1" x14ac:dyDescent="0.2">
      <c r="A234" s="20" t="s">
        <v>405</v>
      </c>
      <c r="B234" s="21">
        <v>246</v>
      </c>
      <c r="C234" s="21">
        <v>51</v>
      </c>
      <c r="D234" s="21">
        <v>99</v>
      </c>
      <c r="E234" s="21">
        <v>72</v>
      </c>
      <c r="F234" s="21">
        <v>22</v>
      </c>
      <c r="G234" s="21">
        <v>2</v>
      </c>
    </row>
    <row r="235" spans="1:7" ht="11.1" customHeight="1" x14ac:dyDescent="0.2">
      <c r="A235" s="24" t="s">
        <v>3</v>
      </c>
      <c r="B235" s="25">
        <v>100</v>
      </c>
      <c r="C235" s="25">
        <v>20.731707</v>
      </c>
      <c r="D235" s="25">
        <v>40.243901999999999</v>
      </c>
      <c r="E235" s="25">
        <v>29.268293</v>
      </c>
      <c r="F235" s="25">
        <v>8.9430890000000005</v>
      </c>
      <c r="G235" s="25">
        <v>0.81300799999999995</v>
      </c>
    </row>
    <row r="236" spans="1:7" ht="11.1" customHeight="1" x14ac:dyDescent="0.2">
      <c r="A236" s="20" t="s">
        <v>398</v>
      </c>
      <c r="B236" s="21">
        <v>468</v>
      </c>
      <c r="C236" s="21">
        <v>62</v>
      </c>
      <c r="D236" s="21">
        <v>230</v>
      </c>
      <c r="E236" s="21">
        <v>106</v>
      </c>
      <c r="F236" s="21">
        <v>59</v>
      </c>
      <c r="G236" s="21">
        <v>11</v>
      </c>
    </row>
    <row r="237" spans="1:7" ht="11.1" customHeight="1" x14ac:dyDescent="0.2">
      <c r="A237" s="24" t="s">
        <v>3</v>
      </c>
      <c r="B237" s="25">
        <v>100</v>
      </c>
      <c r="C237" s="25">
        <v>13.247863000000001</v>
      </c>
      <c r="D237" s="25">
        <v>49.145299000000001</v>
      </c>
      <c r="E237" s="25">
        <v>22.649573</v>
      </c>
      <c r="F237" s="25">
        <v>12.606838</v>
      </c>
      <c r="G237" s="25">
        <v>2.3504269999999998</v>
      </c>
    </row>
    <row r="238" spans="1:7" ht="11.1" customHeight="1" x14ac:dyDescent="0.2">
      <c r="A238" s="20" t="s">
        <v>406</v>
      </c>
      <c r="B238" s="21">
        <v>180</v>
      </c>
      <c r="C238" s="21">
        <v>16</v>
      </c>
      <c r="D238" s="21">
        <v>92</v>
      </c>
      <c r="E238" s="21">
        <v>56</v>
      </c>
      <c r="F238" s="21">
        <v>12</v>
      </c>
      <c r="G238" s="21">
        <v>4</v>
      </c>
    </row>
    <row r="239" spans="1:7" ht="11.1" customHeight="1" x14ac:dyDescent="0.2">
      <c r="A239" s="24" t="s">
        <v>3</v>
      </c>
      <c r="B239" s="25">
        <v>100</v>
      </c>
      <c r="C239" s="25">
        <v>8.8888890000000007</v>
      </c>
      <c r="D239" s="25">
        <v>51.111111000000001</v>
      </c>
      <c r="E239" s="25">
        <v>31.111111000000001</v>
      </c>
      <c r="F239" s="25">
        <v>6.6666670000000003</v>
      </c>
      <c r="G239" s="25">
        <v>2.2222219999999999</v>
      </c>
    </row>
    <row r="240" spans="1:7" ht="11.1" customHeight="1" x14ac:dyDescent="0.2">
      <c r="A240" s="20" t="s">
        <v>407</v>
      </c>
      <c r="B240" s="21">
        <v>77</v>
      </c>
      <c r="C240" s="21">
        <v>9</v>
      </c>
      <c r="D240" s="21">
        <v>45</v>
      </c>
      <c r="E240" s="21">
        <v>14</v>
      </c>
      <c r="F240" s="21">
        <v>4</v>
      </c>
      <c r="G240" s="21">
        <v>5</v>
      </c>
    </row>
    <row r="241" spans="1:7" ht="11.1" customHeight="1" x14ac:dyDescent="0.2">
      <c r="A241" s="24" t="s">
        <v>3</v>
      </c>
      <c r="B241" s="25">
        <v>100</v>
      </c>
      <c r="C241" s="25">
        <v>11.688312</v>
      </c>
      <c r="D241" s="25">
        <v>58.441558000000001</v>
      </c>
      <c r="E241" s="25">
        <v>18.181818</v>
      </c>
      <c r="F241" s="25">
        <v>5.1948049999999997</v>
      </c>
      <c r="G241" s="25">
        <v>6.493506</v>
      </c>
    </row>
    <row r="242" spans="1:7" ht="11.1" customHeight="1" x14ac:dyDescent="0.2">
      <c r="A242" s="20" t="s">
        <v>400</v>
      </c>
      <c r="B242" s="21">
        <v>296</v>
      </c>
      <c r="C242" s="21">
        <v>34</v>
      </c>
      <c r="D242" s="21">
        <v>176</v>
      </c>
      <c r="E242" s="21">
        <v>53</v>
      </c>
      <c r="F242" s="21">
        <v>24</v>
      </c>
      <c r="G242" s="21">
        <v>9</v>
      </c>
    </row>
    <row r="243" spans="1:7" ht="11.1" customHeight="1" x14ac:dyDescent="0.2">
      <c r="A243" s="26"/>
      <c r="B243" s="27">
        <v>100</v>
      </c>
      <c r="C243" s="27">
        <v>11.486485999999999</v>
      </c>
      <c r="D243" s="27">
        <v>59.459459000000003</v>
      </c>
      <c r="E243" s="27">
        <v>17.905404999999998</v>
      </c>
      <c r="F243" s="27">
        <v>8.1081079999999996</v>
      </c>
      <c r="G243" s="27">
        <v>3.0405410000000002</v>
      </c>
    </row>
    <row r="244" spans="1:7" ht="11.1" customHeight="1" x14ac:dyDescent="0.2"/>
  </sheetData>
  <phoneticPr fontId="2"/>
  <pageMargins left="0.75" right="0.75" top="1" bottom="1" header="0.5" footer="0.5"/>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51125-8F95-40E6-942D-C643501AA6E4}">
  <dimension ref="A1:H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8" x14ac:dyDescent="0.2">
      <c r="A1" s="11" t="s">
        <v>3</v>
      </c>
      <c r="B1" s="7"/>
    </row>
    <row r="2" spans="1:8" x14ac:dyDescent="0.2">
      <c r="A2" s="15" t="str">
        <f xml:space="preserve"> HYPERLINK("#'目次'!B11","[5]")</f>
        <v>[5]</v>
      </c>
    </row>
    <row r="3" spans="1:8" x14ac:dyDescent="0.2">
      <c r="A3" s="7" t="s">
        <v>3</v>
      </c>
      <c r="B3" s="8" t="s">
        <v>317</v>
      </c>
    </row>
    <row r="4" spans="1:8" x14ac:dyDescent="0.2">
      <c r="A4" s="7" t="s">
        <v>3</v>
      </c>
      <c r="B4" s="8" t="s">
        <v>318</v>
      </c>
    </row>
    <row r="5" spans="1:8" s="18" customFormat="1" ht="63" x14ac:dyDescent="0.2">
      <c r="A5" s="16" t="s">
        <v>3</v>
      </c>
      <c r="B5" s="17" t="s">
        <v>335</v>
      </c>
      <c r="C5" s="17" t="s">
        <v>368</v>
      </c>
      <c r="D5" s="17" t="s">
        <v>180</v>
      </c>
      <c r="E5" s="17" t="s">
        <v>369</v>
      </c>
      <c r="F5" s="17" t="s">
        <v>370</v>
      </c>
      <c r="G5" s="17" t="s">
        <v>371</v>
      </c>
      <c r="H5" s="17" t="s">
        <v>366</v>
      </c>
    </row>
    <row r="6" spans="1:8" x14ac:dyDescent="0.2">
      <c r="A6" s="19" t="s">
        <v>338</v>
      </c>
      <c r="B6" s="10">
        <v>2677</v>
      </c>
      <c r="C6" s="10">
        <v>537</v>
      </c>
      <c r="D6" s="10">
        <v>1667</v>
      </c>
      <c r="E6" s="10">
        <v>99</v>
      </c>
      <c r="F6" s="10">
        <v>819</v>
      </c>
      <c r="G6" s="10">
        <v>87</v>
      </c>
      <c r="H6" s="10">
        <v>55</v>
      </c>
    </row>
    <row r="7" spans="1:8" x14ac:dyDescent="0.2">
      <c r="A7" s="24" t="s">
        <v>3</v>
      </c>
      <c r="B7" s="25">
        <v>100</v>
      </c>
      <c r="C7" s="25">
        <v>20.059767999999998</v>
      </c>
      <c r="D7" s="25">
        <v>62.271199000000003</v>
      </c>
      <c r="E7" s="25">
        <v>3.6981700000000002</v>
      </c>
      <c r="F7" s="25">
        <v>30.593948000000001</v>
      </c>
      <c r="G7" s="25">
        <v>3.2499069999999999</v>
      </c>
      <c r="H7" s="25">
        <v>2.0545390000000001</v>
      </c>
    </row>
    <row r="8" spans="1:8" x14ac:dyDescent="0.2">
      <c r="A8" s="9" t="s">
        <v>339</v>
      </c>
      <c r="B8" s="9"/>
      <c r="C8" s="9"/>
      <c r="D8" s="9"/>
      <c r="E8" s="9"/>
      <c r="F8" s="9"/>
      <c r="G8" s="9"/>
      <c r="H8" s="9"/>
    </row>
    <row r="9" spans="1:8" x14ac:dyDescent="0.2">
      <c r="A9" s="20" t="s">
        <v>340</v>
      </c>
      <c r="B9" s="21">
        <v>1277</v>
      </c>
      <c r="C9" s="21">
        <v>194</v>
      </c>
      <c r="D9" s="21">
        <v>944</v>
      </c>
      <c r="E9" s="21">
        <v>56</v>
      </c>
      <c r="F9" s="21">
        <v>338</v>
      </c>
      <c r="G9" s="21">
        <v>33</v>
      </c>
      <c r="H9" s="21">
        <v>30</v>
      </c>
    </row>
    <row r="10" spans="1:8" x14ac:dyDescent="0.2">
      <c r="A10" s="24" t="s">
        <v>3</v>
      </c>
      <c r="B10" s="25">
        <v>100</v>
      </c>
      <c r="C10" s="25">
        <v>15.191856</v>
      </c>
      <c r="D10" s="25">
        <v>73.923258000000004</v>
      </c>
      <c r="E10" s="25">
        <v>4.3852779999999996</v>
      </c>
      <c r="F10" s="25">
        <v>26.468285000000002</v>
      </c>
      <c r="G10" s="25">
        <v>2.5841820000000002</v>
      </c>
      <c r="H10" s="25">
        <v>2.349256</v>
      </c>
    </row>
    <row r="11" spans="1:8" x14ac:dyDescent="0.2">
      <c r="A11" s="20" t="s">
        <v>341</v>
      </c>
      <c r="B11" s="21">
        <v>1400</v>
      </c>
      <c r="C11" s="21">
        <v>343</v>
      </c>
      <c r="D11" s="21">
        <v>723</v>
      </c>
      <c r="E11" s="21">
        <v>43</v>
      </c>
      <c r="F11" s="21">
        <v>481</v>
      </c>
      <c r="G11" s="21">
        <v>54</v>
      </c>
      <c r="H11" s="21">
        <v>25</v>
      </c>
    </row>
    <row r="12" spans="1:8" x14ac:dyDescent="0.2">
      <c r="A12" s="24" t="s">
        <v>3</v>
      </c>
      <c r="B12" s="25">
        <v>100</v>
      </c>
      <c r="C12" s="25">
        <v>24.5</v>
      </c>
      <c r="D12" s="25">
        <v>51.642856999999999</v>
      </c>
      <c r="E12" s="25">
        <v>3.0714290000000002</v>
      </c>
      <c r="F12" s="25">
        <v>34.357143000000001</v>
      </c>
      <c r="G12" s="25">
        <v>3.8571430000000002</v>
      </c>
      <c r="H12" s="25">
        <v>1.785714</v>
      </c>
    </row>
    <row r="13" spans="1:8" x14ac:dyDescent="0.2">
      <c r="A13" s="9" t="s">
        <v>342</v>
      </c>
      <c r="B13" s="9"/>
      <c r="C13" s="9"/>
      <c r="D13" s="9"/>
      <c r="E13" s="9"/>
      <c r="F13" s="9"/>
      <c r="G13" s="9"/>
      <c r="H13" s="9"/>
    </row>
    <row r="14" spans="1:8" x14ac:dyDescent="0.2">
      <c r="A14" s="20" t="s">
        <v>343</v>
      </c>
      <c r="B14" s="21">
        <v>610</v>
      </c>
      <c r="C14" s="21">
        <v>113</v>
      </c>
      <c r="D14" s="21">
        <v>417</v>
      </c>
      <c r="E14" s="21">
        <v>60</v>
      </c>
      <c r="F14" s="21">
        <v>197</v>
      </c>
      <c r="G14" s="21">
        <v>26</v>
      </c>
      <c r="H14" s="21">
        <v>9</v>
      </c>
    </row>
    <row r="15" spans="1:8" x14ac:dyDescent="0.2">
      <c r="A15" s="24" t="s">
        <v>3</v>
      </c>
      <c r="B15" s="25">
        <v>100</v>
      </c>
      <c r="C15" s="25">
        <v>18.52459</v>
      </c>
      <c r="D15" s="25">
        <v>68.360656000000006</v>
      </c>
      <c r="E15" s="25">
        <v>9.8360660000000006</v>
      </c>
      <c r="F15" s="25">
        <v>32.295082000000001</v>
      </c>
      <c r="G15" s="25">
        <v>4.2622949999999999</v>
      </c>
      <c r="H15" s="25">
        <v>1.4754100000000001</v>
      </c>
    </row>
    <row r="16" spans="1:8" x14ac:dyDescent="0.2">
      <c r="A16" s="20" t="s">
        <v>344</v>
      </c>
      <c r="B16" s="21">
        <v>755</v>
      </c>
      <c r="C16" s="21">
        <v>120</v>
      </c>
      <c r="D16" s="21">
        <v>532</v>
      </c>
      <c r="E16" s="21">
        <v>31</v>
      </c>
      <c r="F16" s="21">
        <v>217</v>
      </c>
      <c r="G16" s="21">
        <v>22</v>
      </c>
      <c r="H16" s="21">
        <v>12</v>
      </c>
    </row>
    <row r="17" spans="1:8" x14ac:dyDescent="0.2">
      <c r="A17" s="24" t="s">
        <v>3</v>
      </c>
      <c r="B17" s="25">
        <v>100</v>
      </c>
      <c r="C17" s="25">
        <v>15.89404</v>
      </c>
      <c r="D17" s="25">
        <v>70.463576000000003</v>
      </c>
      <c r="E17" s="25">
        <v>4.1059599999999996</v>
      </c>
      <c r="F17" s="25">
        <v>28.741721999999999</v>
      </c>
      <c r="G17" s="25">
        <v>2.913907</v>
      </c>
      <c r="H17" s="25">
        <v>1.589404</v>
      </c>
    </row>
    <row r="18" spans="1:8" x14ac:dyDescent="0.2">
      <c r="A18" s="20" t="s">
        <v>345</v>
      </c>
      <c r="B18" s="21">
        <v>601</v>
      </c>
      <c r="C18" s="21">
        <v>120</v>
      </c>
      <c r="D18" s="21">
        <v>388</v>
      </c>
      <c r="E18" s="21">
        <v>5</v>
      </c>
      <c r="F18" s="21">
        <v>169</v>
      </c>
      <c r="G18" s="21">
        <v>18</v>
      </c>
      <c r="H18" s="21">
        <v>15</v>
      </c>
    </row>
    <row r="19" spans="1:8" x14ac:dyDescent="0.2">
      <c r="A19" s="24" t="s">
        <v>3</v>
      </c>
      <c r="B19" s="25">
        <v>100</v>
      </c>
      <c r="C19" s="25">
        <v>19.966722000000001</v>
      </c>
      <c r="D19" s="25">
        <v>64.559067999999996</v>
      </c>
      <c r="E19" s="25">
        <v>0.83194699999999999</v>
      </c>
      <c r="F19" s="25">
        <v>28.119800000000001</v>
      </c>
      <c r="G19" s="25">
        <v>2.9950079999999999</v>
      </c>
      <c r="H19" s="25">
        <v>2.4958399999999998</v>
      </c>
    </row>
    <row r="20" spans="1:8" x14ac:dyDescent="0.2">
      <c r="A20" s="20" t="s">
        <v>346</v>
      </c>
      <c r="B20" s="21">
        <v>425</v>
      </c>
      <c r="C20" s="21">
        <v>103</v>
      </c>
      <c r="D20" s="21">
        <v>230</v>
      </c>
      <c r="E20" s="21">
        <v>3</v>
      </c>
      <c r="F20" s="21">
        <v>121</v>
      </c>
      <c r="G20" s="21">
        <v>11</v>
      </c>
      <c r="H20" s="21">
        <v>11</v>
      </c>
    </row>
    <row r="21" spans="1:8" x14ac:dyDescent="0.2">
      <c r="A21" s="24" t="s">
        <v>3</v>
      </c>
      <c r="B21" s="25">
        <v>100</v>
      </c>
      <c r="C21" s="25">
        <v>24.235294</v>
      </c>
      <c r="D21" s="25">
        <v>54.117646999999998</v>
      </c>
      <c r="E21" s="25">
        <v>0.70588200000000001</v>
      </c>
      <c r="F21" s="25">
        <v>28.470587999999999</v>
      </c>
      <c r="G21" s="25">
        <v>2.5882350000000001</v>
      </c>
      <c r="H21" s="25">
        <v>2.5882350000000001</v>
      </c>
    </row>
    <row r="22" spans="1:8" x14ac:dyDescent="0.2">
      <c r="A22" s="20" t="s">
        <v>347</v>
      </c>
      <c r="B22" s="21">
        <v>217</v>
      </c>
      <c r="C22" s="21">
        <v>56</v>
      </c>
      <c r="D22" s="21">
        <v>83</v>
      </c>
      <c r="E22" s="21">
        <v>0</v>
      </c>
      <c r="F22" s="21">
        <v>88</v>
      </c>
      <c r="G22" s="21">
        <v>7</v>
      </c>
      <c r="H22" s="21">
        <v>6</v>
      </c>
    </row>
    <row r="23" spans="1:8" x14ac:dyDescent="0.2">
      <c r="A23" s="24" t="s">
        <v>3</v>
      </c>
      <c r="B23" s="25">
        <v>100</v>
      </c>
      <c r="C23" s="25">
        <v>25.806452</v>
      </c>
      <c r="D23" s="25">
        <v>38.248848000000002</v>
      </c>
      <c r="E23" s="25">
        <v>0</v>
      </c>
      <c r="F23" s="25">
        <v>40.552995000000003</v>
      </c>
      <c r="G23" s="25">
        <v>3.225806</v>
      </c>
      <c r="H23" s="25">
        <v>2.764977</v>
      </c>
    </row>
    <row r="24" spans="1:8" x14ac:dyDescent="0.2">
      <c r="A24" s="20" t="s">
        <v>348</v>
      </c>
      <c r="B24" s="21">
        <v>56</v>
      </c>
      <c r="C24" s="21">
        <v>22</v>
      </c>
      <c r="D24" s="21">
        <v>17</v>
      </c>
      <c r="E24" s="21">
        <v>0</v>
      </c>
      <c r="F24" s="21">
        <v>19</v>
      </c>
      <c r="G24" s="21">
        <v>2</v>
      </c>
      <c r="H24" s="21">
        <v>1</v>
      </c>
    </row>
    <row r="25" spans="1:8" x14ac:dyDescent="0.2">
      <c r="A25" s="24" t="s">
        <v>3</v>
      </c>
      <c r="B25" s="25">
        <v>100</v>
      </c>
      <c r="C25" s="25">
        <v>39.285713999999999</v>
      </c>
      <c r="D25" s="25">
        <v>30.357143000000001</v>
      </c>
      <c r="E25" s="25">
        <v>0</v>
      </c>
      <c r="F25" s="25">
        <v>33.928570999999998</v>
      </c>
      <c r="G25" s="25">
        <v>3.5714290000000002</v>
      </c>
      <c r="H25" s="25">
        <v>1.785714</v>
      </c>
    </row>
    <row r="26" spans="1:8" x14ac:dyDescent="0.2">
      <c r="A26" s="20" t="s">
        <v>349</v>
      </c>
      <c r="B26" s="21">
        <v>13</v>
      </c>
      <c r="C26" s="21">
        <v>3</v>
      </c>
      <c r="D26" s="21">
        <v>0</v>
      </c>
      <c r="E26" s="21">
        <v>0</v>
      </c>
      <c r="F26" s="21">
        <v>8</v>
      </c>
      <c r="G26" s="21">
        <v>1</v>
      </c>
      <c r="H26" s="21">
        <v>1</v>
      </c>
    </row>
    <row r="27" spans="1:8" x14ac:dyDescent="0.2">
      <c r="A27" s="24" t="s">
        <v>3</v>
      </c>
      <c r="B27" s="25">
        <v>100</v>
      </c>
      <c r="C27" s="25">
        <v>23.076923000000001</v>
      </c>
      <c r="D27" s="25">
        <v>0</v>
      </c>
      <c r="E27" s="25">
        <v>0</v>
      </c>
      <c r="F27" s="25">
        <v>61.538462000000003</v>
      </c>
      <c r="G27" s="25">
        <v>7.6923079999999997</v>
      </c>
      <c r="H27" s="25">
        <v>7.6923079999999997</v>
      </c>
    </row>
    <row r="28" spans="1:8" x14ac:dyDescent="0.2">
      <c r="A28" s="20" t="s">
        <v>350</v>
      </c>
      <c r="B28" s="21">
        <v>1365</v>
      </c>
      <c r="C28" s="21">
        <v>233</v>
      </c>
      <c r="D28" s="21">
        <v>949</v>
      </c>
      <c r="E28" s="21">
        <v>91</v>
      </c>
      <c r="F28" s="21">
        <v>414</v>
      </c>
      <c r="G28" s="21">
        <v>48</v>
      </c>
      <c r="H28" s="21">
        <v>21</v>
      </c>
    </row>
    <row r="29" spans="1:8" x14ac:dyDescent="0.2">
      <c r="A29" s="24" t="s">
        <v>3</v>
      </c>
      <c r="B29" s="25">
        <v>100</v>
      </c>
      <c r="C29" s="25">
        <v>17.069597000000002</v>
      </c>
      <c r="D29" s="25">
        <v>69.523809999999997</v>
      </c>
      <c r="E29" s="25">
        <v>6.6666670000000003</v>
      </c>
      <c r="F29" s="25">
        <v>30.32967</v>
      </c>
      <c r="G29" s="25">
        <v>3.5164840000000002</v>
      </c>
      <c r="H29" s="25">
        <v>1.538462</v>
      </c>
    </row>
    <row r="30" spans="1:8" x14ac:dyDescent="0.2">
      <c r="A30" s="20" t="s">
        <v>351</v>
      </c>
      <c r="B30" s="21">
        <v>1026</v>
      </c>
      <c r="C30" s="21">
        <v>223</v>
      </c>
      <c r="D30" s="21">
        <v>618</v>
      </c>
      <c r="E30" s="21">
        <v>8</v>
      </c>
      <c r="F30" s="21">
        <v>290</v>
      </c>
      <c r="G30" s="21">
        <v>29</v>
      </c>
      <c r="H30" s="21">
        <v>26</v>
      </c>
    </row>
    <row r="31" spans="1:8" x14ac:dyDescent="0.2">
      <c r="A31" s="24" t="s">
        <v>3</v>
      </c>
      <c r="B31" s="25">
        <v>100</v>
      </c>
      <c r="C31" s="25">
        <v>21.734893</v>
      </c>
      <c r="D31" s="25">
        <v>60.233918000000003</v>
      </c>
      <c r="E31" s="25">
        <v>0.77972699999999995</v>
      </c>
      <c r="F31" s="25">
        <v>28.265107</v>
      </c>
      <c r="G31" s="25">
        <v>2.826511</v>
      </c>
      <c r="H31" s="25">
        <v>2.5341130000000001</v>
      </c>
    </row>
    <row r="32" spans="1:8" x14ac:dyDescent="0.2">
      <c r="A32" s="20" t="s">
        <v>352</v>
      </c>
      <c r="B32" s="21">
        <v>286</v>
      </c>
      <c r="C32" s="21">
        <v>81</v>
      </c>
      <c r="D32" s="21">
        <v>100</v>
      </c>
      <c r="E32" s="21">
        <v>0</v>
      </c>
      <c r="F32" s="21">
        <v>115</v>
      </c>
      <c r="G32" s="21">
        <v>10</v>
      </c>
      <c r="H32" s="21">
        <v>8</v>
      </c>
    </row>
    <row r="33" spans="1:8" x14ac:dyDescent="0.2">
      <c r="A33" s="24" t="s">
        <v>3</v>
      </c>
      <c r="B33" s="25">
        <v>100</v>
      </c>
      <c r="C33" s="25">
        <v>28.321677999999999</v>
      </c>
      <c r="D33" s="25">
        <v>34.965035</v>
      </c>
      <c r="E33" s="25">
        <v>0</v>
      </c>
      <c r="F33" s="25">
        <v>40.209789999999998</v>
      </c>
      <c r="G33" s="25">
        <v>3.4965030000000001</v>
      </c>
      <c r="H33" s="25">
        <v>2.7972030000000001</v>
      </c>
    </row>
    <row r="34" spans="1:8" x14ac:dyDescent="0.2">
      <c r="A34" s="20" t="s">
        <v>353</v>
      </c>
      <c r="B34" s="21">
        <v>1312</v>
      </c>
      <c r="C34" s="21">
        <v>304</v>
      </c>
      <c r="D34" s="21">
        <v>718</v>
      </c>
      <c r="E34" s="21">
        <v>8</v>
      </c>
      <c r="F34" s="21">
        <v>405</v>
      </c>
      <c r="G34" s="21">
        <v>39</v>
      </c>
      <c r="H34" s="21">
        <v>34</v>
      </c>
    </row>
    <row r="35" spans="1:8" x14ac:dyDescent="0.2">
      <c r="A35" s="24" t="s">
        <v>3</v>
      </c>
      <c r="B35" s="25">
        <v>100</v>
      </c>
      <c r="C35" s="25">
        <v>23.170732000000001</v>
      </c>
      <c r="D35" s="25">
        <v>54.725610000000003</v>
      </c>
      <c r="E35" s="25">
        <v>0.60975599999999996</v>
      </c>
      <c r="F35" s="25">
        <v>30.868901999999999</v>
      </c>
      <c r="G35" s="25">
        <v>2.9725609999999998</v>
      </c>
      <c r="H35" s="25">
        <v>2.5914630000000001</v>
      </c>
    </row>
    <row r="36" spans="1:8" x14ac:dyDescent="0.2">
      <c r="A36" s="9" t="s">
        <v>354</v>
      </c>
      <c r="B36" s="10">
        <v>298</v>
      </c>
      <c r="C36" s="10">
        <v>51</v>
      </c>
      <c r="D36" s="10">
        <v>222</v>
      </c>
      <c r="E36" s="10">
        <v>33</v>
      </c>
      <c r="F36" s="10">
        <v>92</v>
      </c>
      <c r="G36" s="10">
        <v>10</v>
      </c>
      <c r="H36" s="10">
        <v>4</v>
      </c>
    </row>
    <row r="37" spans="1:8" x14ac:dyDescent="0.2">
      <c r="A37" s="24" t="s">
        <v>3</v>
      </c>
      <c r="B37" s="25">
        <v>100</v>
      </c>
      <c r="C37" s="25">
        <v>17.114094000000001</v>
      </c>
      <c r="D37" s="25">
        <v>74.496644000000003</v>
      </c>
      <c r="E37" s="25">
        <v>11.073826</v>
      </c>
      <c r="F37" s="25">
        <v>30.872482999999999</v>
      </c>
      <c r="G37" s="25">
        <v>3.3557049999999999</v>
      </c>
      <c r="H37" s="25">
        <v>1.342282</v>
      </c>
    </row>
    <row r="38" spans="1:8" x14ac:dyDescent="0.2">
      <c r="A38" s="20" t="s">
        <v>344</v>
      </c>
      <c r="B38" s="21">
        <v>388</v>
      </c>
      <c r="C38" s="21">
        <v>60</v>
      </c>
      <c r="D38" s="21">
        <v>299</v>
      </c>
      <c r="E38" s="21">
        <v>18</v>
      </c>
      <c r="F38" s="21">
        <v>99</v>
      </c>
      <c r="G38" s="21">
        <v>9</v>
      </c>
      <c r="H38" s="21">
        <v>5</v>
      </c>
    </row>
    <row r="39" spans="1:8" x14ac:dyDescent="0.2">
      <c r="A39" s="24" t="s">
        <v>3</v>
      </c>
      <c r="B39" s="25">
        <v>100</v>
      </c>
      <c r="C39" s="25">
        <v>15.463918</v>
      </c>
      <c r="D39" s="25">
        <v>77.061856000000006</v>
      </c>
      <c r="E39" s="25">
        <v>4.6391749999999998</v>
      </c>
      <c r="F39" s="25">
        <v>25.515464000000001</v>
      </c>
      <c r="G39" s="25">
        <v>2.319588</v>
      </c>
      <c r="H39" s="25">
        <v>1.2886599999999999</v>
      </c>
    </row>
    <row r="40" spans="1:8" x14ac:dyDescent="0.2">
      <c r="A40" s="20" t="s">
        <v>345</v>
      </c>
      <c r="B40" s="21">
        <v>299</v>
      </c>
      <c r="C40" s="21">
        <v>43</v>
      </c>
      <c r="D40" s="21">
        <v>222</v>
      </c>
      <c r="E40" s="21">
        <v>3</v>
      </c>
      <c r="F40" s="21">
        <v>66</v>
      </c>
      <c r="G40" s="21">
        <v>6</v>
      </c>
      <c r="H40" s="21">
        <v>11</v>
      </c>
    </row>
    <row r="41" spans="1:8" x14ac:dyDescent="0.2">
      <c r="A41" s="24" t="s">
        <v>3</v>
      </c>
      <c r="B41" s="25">
        <v>100</v>
      </c>
      <c r="C41" s="25">
        <v>14.381271</v>
      </c>
      <c r="D41" s="25">
        <v>74.247491999999994</v>
      </c>
      <c r="E41" s="25">
        <v>1.003344</v>
      </c>
      <c r="F41" s="25">
        <v>22.073578999999999</v>
      </c>
      <c r="G41" s="25">
        <v>2.0066890000000002</v>
      </c>
      <c r="H41" s="25">
        <v>3.6789299999999998</v>
      </c>
    </row>
    <row r="42" spans="1:8" x14ac:dyDescent="0.2">
      <c r="A42" s="20" t="s">
        <v>346</v>
      </c>
      <c r="B42" s="21">
        <v>192</v>
      </c>
      <c r="C42" s="21">
        <v>26</v>
      </c>
      <c r="D42" s="21">
        <v>141</v>
      </c>
      <c r="E42" s="21">
        <v>2</v>
      </c>
      <c r="F42" s="21">
        <v>44</v>
      </c>
      <c r="G42" s="21">
        <v>4</v>
      </c>
      <c r="H42" s="21">
        <v>6</v>
      </c>
    </row>
    <row r="43" spans="1:8" x14ac:dyDescent="0.2">
      <c r="A43" s="24" t="s">
        <v>3</v>
      </c>
      <c r="B43" s="25">
        <v>100</v>
      </c>
      <c r="C43" s="25">
        <v>13.541667</v>
      </c>
      <c r="D43" s="25">
        <v>73.4375</v>
      </c>
      <c r="E43" s="25">
        <v>1.0416669999999999</v>
      </c>
      <c r="F43" s="25">
        <v>22.916667</v>
      </c>
      <c r="G43" s="25">
        <v>2.0833330000000001</v>
      </c>
      <c r="H43" s="25">
        <v>3.125</v>
      </c>
    </row>
    <row r="44" spans="1:8" x14ac:dyDescent="0.2">
      <c r="A44" s="20" t="s">
        <v>347</v>
      </c>
      <c r="B44" s="21">
        <v>77</v>
      </c>
      <c r="C44" s="21">
        <v>11</v>
      </c>
      <c r="D44" s="21">
        <v>50</v>
      </c>
      <c r="E44" s="21">
        <v>0</v>
      </c>
      <c r="F44" s="21">
        <v>27</v>
      </c>
      <c r="G44" s="21">
        <v>1</v>
      </c>
      <c r="H44" s="21">
        <v>4</v>
      </c>
    </row>
    <row r="45" spans="1:8" x14ac:dyDescent="0.2">
      <c r="A45" s="24" t="s">
        <v>3</v>
      </c>
      <c r="B45" s="25">
        <v>100</v>
      </c>
      <c r="C45" s="25">
        <v>14.285714</v>
      </c>
      <c r="D45" s="25">
        <v>64.935064999999994</v>
      </c>
      <c r="E45" s="25">
        <v>0</v>
      </c>
      <c r="F45" s="25">
        <v>35.064934999999998</v>
      </c>
      <c r="G45" s="25">
        <v>1.2987010000000001</v>
      </c>
      <c r="H45" s="25">
        <v>5.1948049999999997</v>
      </c>
    </row>
    <row r="46" spans="1:8" x14ac:dyDescent="0.2">
      <c r="A46" s="20" t="s">
        <v>348</v>
      </c>
      <c r="B46" s="21">
        <v>19</v>
      </c>
      <c r="C46" s="21">
        <v>2</v>
      </c>
      <c r="D46" s="21">
        <v>10</v>
      </c>
      <c r="E46" s="21">
        <v>0</v>
      </c>
      <c r="F46" s="21">
        <v>8</v>
      </c>
      <c r="G46" s="21">
        <v>2</v>
      </c>
      <c r="H46" s="21">
        <v>0</v>
      </c>
    </row>
    <row r="47" spans="1:8" x14ac:dyDescent="0.2">
      <c r="A47" s="24" t="s">
        <v>3</v>
      </c>
      <c r="B47" s="25">
        <v>100</v>
      </c>
      <c r="C47" s="25">
        <v>10.526316</v>
      </c>
      <c r="D47" s="25">
        <v>52.631579000000002</v>
      </c>
      <c r="E47" s="25">
        <v>0</v>
      </c>
      <c r="F47" s="25">
        <v>42.105263000000001</v>
      </c>
      <c r="G47" s="25">
        <v>10.526316</v>
      </c>
      <c r="H47" s="25">
        <v>0</v>
      </c>
    </row>
    <row r="48" spans="1:8" x14ac:dyDescent="0.2">
      <c r="A48" s="20" t="s">
        <v>349</v>
      </c>
      <c r="B48" s="21">
        <v>4</v>
      </c>
      <c r="C48" s="21">
        <v>1</v>
      </c>
      <c r="D48" s="21">
        <v>0</v>
      </c>
      <c r="E48" s="21">
        <v>0</v>
      </c>
      <c r="F48" s="21">
        <v>2</v>
      </c>
      <c r="G48" s="21">
        <v>1</v>
      </c>
      <c r="H48" s="21">
        <v>0</v>
      </c>
    </row>
    <row r="49" spans="1:8" x14ac:dyDescent="0.2">
      <c r="A49" s="24" t="s">
        <v>3</v>
      </c>
      <c r="B49" s="25">
        <v>100</v>
      </c>
      <c r="C49" s="25">
        <v>25</v>
      </c>
      <c r="D49" s="25">
        <v>0</v>
      </c>
      <c r="E49" s="25">
        <v>0</v>
      </c>
      <c r="F49" s="25">
        <v>50</v>
      </c>
      <c r="G49" s="25">
        <v>25</v>
      </c>
      <c r="H49" s="25">
        <v>0</v>
      </c>
    </row>
    <row r="50" spans="1:8" x14ac:dyDescent="0.2">
      <c r="A50" s="20" t="s">
        <v>350</v>
      </c>
      <c r="B50" s="21">
        <v>686</v>
      </c>
      <c r="C50" s="21">
        <v>111</v>
      </c>
      <c r="D50" s="21">
        <v>521</v>
      </c>
      <c r="E50" s="21">
        <v>51</v>
      </c>
      <c r="F50" s="21">
        <v>191</v>
      </c>
      <c r="G50" s="21">
        <v>19</v>
      </c>
      <c r="H50" s="21">
        <v>9</v>
      </c>
    </row>
    <row r="51" spans="1:8" x14ac:dyDescent="0.2">
      <c r="A51" s="24" t="s">
        <v>3</v>
      </c>
      <c r="B51" s="25">
        <v>100</v>
      </c>
      <c r="C51" s="25">
        <v>16.180758000000001</v>
      </c>
      <c r="D51" s="25">
        <v>75.947522000000006</v>
      </c>
      <c r="E51" s="25">
        <v>7.4344020000000004</v>
      </c>
      <c r="F51" s="25">
        <v>27.842566000000001</v>
      </c>
      <c r="G51" s="25">
        <v>2.769679</v>
      </c>
      <c r="H51" s="25">
        <v>1.3119529999999999</v>
      </c>
    </row>
    <row r="52" spans="1:8" x14ac:dyDescent="0.2">
      <c r="A52" s="20" t="s">
        <v>351</v>
      </c>
      <c r="B52" s="21">
        <v>491</v>
      </c>
      <c r="C52" s="21">
        <v>69</v>
      </c>
      <c r="D52" s="21">
        <v>363</v>
      </c>
      <c r="E52" s="21">
        <v>5</v>
      </c>
      <c r="F52" s="21">
        <v>110</v>
      </c>
      <c r="G52" s="21">
        <v>10</v>
      </c>
      <c r="H52" s="21">
        <v>17</v>
      </c>
    </row>
    <row r="53" spans="1:8" x14ac:dyDescent="0.2">
      <c r="A53" s="24" t="s">
        <v>3</v>
      </c>
      <c r="B53" s="25">
        <v>100</v>
      </c>
      <c r="C53" s="25">
        <v>14.052953</v>
      </c>
      <c r="D53" s="25">
        <v>73.930753999999993</v>
      </c>
      <c r="E53" s="25">
        <v>1.01833</v>
      </c>
      <c r="F53" s="25">
        <v>22.403258999999998</v>
      </c>
      <c r="G53" s="25">
        <v>2.0366599999999999</v>
      </c>
      <c r="H53" s="25">
        <v>3.4623219999999999</v>
      </c>
    </row>
    <row r="54" spans="1:8" x14ac:dyDescent="0.2">
      <c r="A54" s="20" t="s">
        <v>352</v>
      </c>
      <c r="B54" s="21">
        <v>100</v>
      </c>
      <c r="C54" s="21">
        <v>14</v>
      </c>
      <c r="D54" s="21">
        <v>60</v>
      </c>
      <c r="E54" s="21">
        <v>0</v>
      </c>
      <c r="F54" s="21">
        <v>37</v>
      </c>
      <c r="G54" s="21">
        <v>4</v>
      </c>
      <c r="H54" s="21">
        <v>4</v>
      </c>
    </row>
    <row r="55" spans="1:8" x14ac:dyDescent="0.2">
      <c r="A55" s="24" t="s">
        <v>3</v>
      </c>
      <c r="B55" s="25">
        <v>100</v>
      </c>
      <c r="C55" s="25">
        <v>14</v>
      </c>
      <c r="D55" s="25">
        <v>60</v>
      </c>
      <c r="E55" s="25">
        <v>0</v>
      </c>
      <c r="F55" s="25">
        <v>37</v>
      </c>
      <c r="G55" s="25">
        <v>4</v>
      </c>
      <c r="H55" s="25">
        <v>4</v>
      </c>
    </row>
    <row r="56" spans="1:8" x14ac:dyDescent="0.2">
      <c r="A56" s="20" t="s">
        <v>353</v>
      </c>
      <c r="B56" s="21">
        <v>591</v>
      </c>
      <c r="C56" s="21">
        <v>83</v>
      </c>
      <c r="D56" s="21">
        <v>423</v>
      </c>
      <c r="E56" s="21">
        <v>5</v>
      </c>
      <c r="F56" s="21">
        <v>147</v>
      </c>
      <c r="G56" s="21">
        <v>14</v>
      </c>
      <c r="H56" s="21">
        <v>21</v>
      </c>
    </row>
    <row r="57" spans="1:8" x14ac:dyDescent="0.2">
      <c r="A57" s="24" t="s">
        <v>3</v>
      </c>
      <c r="B57" s="25">
        <v>100</v>
      </c>
      <c r="C57" s="25">
        <v>14.043993</v>
      </c>
      <c r="D57" s="25">
        <v>71.573604000000003</v>
      </c>
      <c r="E57" s="25">
        <v>0.846024</v>
      </c>
      <c r="F57" s="25">
        <v>24.873096</v>
      </c>
      <c r="G57" s="25">
        <v>2.3688660000000001</v>
      </c>
      <c r="H57" s="25">
        <v>3.553299</v>
      </c>
    </row>
    <row r="58" spans="1:8" x14ac:dyDescent="0.2">
      <c r="A58" s="9" t="s">
        <v>355</v>
      </c>
      <c r="B58" s="10">
        <v>312</v>
      </c>
      <c r="C58" s="10">
        <v>62</v>
      </c>
      <c r="D58" s="10">
        <v>195</v>
      </c>
      <c r="E58" s="10">
        <v>27</v>
      </c>
      <c r="F58" s="10">
        <v>105</v>
      </c>
      <c r="G58" s="10">
        <v>16</v>
      </c>
      <c r="H58" s="10">
        <v>5</v>
      </c>
    </row>
    <row r="59" spans="1:8" x14ac:dyDescent="0.2">
      <c r="A59" s="24" t="s">
        <v>3</v>
      </c>
      <c r="B59" s="25">
        <v>100</v>
      </c>
      <c r="C59" s="25">
        <v>19.871794999999999</v>
      </c>
      <c r="D59" s="25">
        <v>62.5</v>
      </c>
      <c r="E59" s="25">
        <v>8.6538459999999997</v>
      </c>
      <c r="F59" s="25">
        <v>33.653846000000001</v>
      </c>
      <c r="G59" s="25">
        <v>5.1282050000000003</v>
      </c>
      <c r="H59" s="25">
        <v>1.6025640000000001</v>
      </c>
    </row>
    <row r="60" spans="1:8" x14ac:dyDescent="0.2">
      <c r="A60" s="20" t="s">
        <v>344</v>
      </c>
      <c r="B60" s="21">
        <v>367</v>
      </c>
      <c r="C60" s="21">
        <v>60</v>
      </c>
      <c r="D60" s="21">
        <v>233</v>
      </c>
      <c r="E60" s="21">
        <v>13</v>
      </c>
      <c r="F60" s="21">
        <v>118</v>
      </c>
      <c r="G60" s="21">
        <v>13</v>
      </c>
      <c r="H60" s="21">
        <v>7</v>
      </c>
    </row>
    <row r="61" spans="1:8" x14ac:dyDescent="0.2">
      <c r="A61" s="24" t="s">
        <v>3</v>
      </c>
      <c r="B61" s="25">
        <v>100</v>
      </c>
      <c r="C61" s="25">
        <v>16.348773999999999</v>
      </c>
      <c r="D61" s="25">
        <v>63.487738</v>
      </c>
      <c r="E61" s="25">
        <v>3.5422340000000001</v>
      </c>
      <c r="F61" s="25">
        <v>32.152588999999999</v>
      </c>
      <c r="G61" s="25">
        <v>3.5422340000000001</v>
      </c>
      <c r="H61" s="25">
        <v>1.907357</v>
      </c>
    </row>
    <row r="62" spans="1:8" x14ac:dyDescent="0.2">
      <c r="A62" s="20" t="s">
        <v>345</v>
      </c>
      <c r="B62" s="21">
        <v>302</v>
      </c>
      <c r="C62" s="21">
        <v>77</v>
      </c>
      <c r="D62" s="21">
        <v>166</v>
      </c>
      <c r="E62" s="21">
        <v>2</v>
      </c>
      <c r="F62" s="21">
        <v>103</v>
      </c>
      <c r="G62" s="21">
        <v>12</v>
      </c>
      <c r="H62" s="21">
        <v>4</v>
      </c>
    </row>
    <row r="63" spans="1:8" x14ac:dyDescent="0.2">
      <c r="A63" s="24" t="s">
        <v>3</v>
      </c>
      <c r="B63" s="25">
        <v>100</v>
      </c>
      <c r="C63" s="25">
        <v>25.496689</v>
      </c>
      <c r="D63" s="25">
        <v>54.966887</v>
      </c>
      <c r="E63" s="25">
        <v>0.66225199999999995</v>
      </c>
      <c r="F63" s="25">
        <v>34.105960000000003</v>
      </c>
      <c r="G63" s="25">
        <v>3.9735100000000001</v>
      </c>
      <c r="H63" s="25">
        <v>1.324503</v>
      </c>
    </row>
    <row r="64" spans="1:8" x14ac:dyDescent="0.2">
      <c r="A64" s="20" t="s">
        <v>346</v>
      </c>
      <c r="B64" s="21">
        <v>233</v>
      </c>
      <c r="C64" s="21">
        <v>77</v>
      </c>
      <c r="D64" s="21">
        <v>89</v>
      </c>
      <c r="E64" s="21">
        <v>1</v>
      </c>
      <c r="F64" s="21">
        <v>77</v>
      </c>
      <c r="G64" s="21">
        <v>7</v>
      </c>
      <c r="H64" s="21">
        <v>5</v>
      </c>
    </row>
    <row r="65" spans="1:8" x14ac:dyDescent="0.2">
      <c r="A65" s="24" t="s">
        <v>3</v>
      </c>
      <c r="B65" s="25">
        <v>100</v>
      </c>
      <c r="C65" s="25">
        <v>33.04721</v>
      </c>
      <c r="D65" s="25">
        <v>38.197425000000003</v>
      </c>
      <c r="E65" s="25">
        <v>0.42918499999999998</v>
      </c>
      <c r="F65" s="25">
        <v>33.04721</v>
      </c>
      <c r="G65" s="25">
        <v>3.004292</v>
      </c>
      <c r="H65" s="25">
        <v>2.1459229999999998</v>
      </c>
    </row>
    <row r="66" spans="1:8" x14ac:dyDescent="0.2">
      <c r="A66" s="20" t="s">
        <v>347</v>
      </c>
      <c r="B66" s="21">
        <v>140</v>
      </c>
      <c r="C66" s="21">
        <v>45</v>
      </c>
      <c r="D66" s="21">
        <v>33</v>
      </c>
      <c r="E66" s="21">
        <v>0</v>
      </c>
      <c r="F66" s="21">
        <v>61</v>
      </c>
      <c r="G66" s="21">
        <v>6</v>
      </c>
      <c r="H66" s="21">
        <v>2</v>
      </c>
    </row>
    <row r="67" spans="1:8" x14ac:dyDescent="0.2">
      <c r="A67" s="24" t="s">
        <v>3</v>
      </c>
      <c r="B67" s="25">
        <v>100</v>
      </c>
      <c r="C67" s="25">
        <v>32.142856999999999</v>
      </c>
      <c r="D67" s="25">
        <v>23.571428999999998</v>
      </c>
      <c r="E67" s="25">
        <v>0</v>
      </c>
      <c r="F67" s="25">
        <v>43.571429000000002</v>
      </c>
      <c r="G67" s="25">
        <v>4.2857139999999996</v>
      </c>
      <c r="H67" s="25">
        <v>1.428571</v>
      </c>
    </row>
    <row r="68" spans="1:8" x14ac:dyDescent="0.2">
      <c r="A68" s="20" t="s">
        <v>348</v>
      </c>
      <c r="B68" s="21">
        <v>37</v>
      </c>
      <c r="C68" s="21">
        <v>20</v>
      </c>
      <c r="D68" s="21">
        <v>7</v>
      </c>
      <c r="E68" s="21">
        <v>0</v>
      </c>
      <c r="F68" s="21">
        <v>11</v>
      </c>
      <c r="G68" s="21">
        <v>0</v>
      </c>
      <c r="H68" s="21">
        <v>1</v>
      </c>
    </row>
    <row r="69" spans="1:8" x14ac:dyDescent="0.2">
      <c r="A69" s="24" t="s">
        <v>3</v>
      </c>
      <c r="B69" s="25">
        <v>100</v>
      </c>
      <c r="C69" s="25">
        <v>54.054054000000001</v>
      </c>
      <c r="D69" s="25">
        <v>18.918918999999999</v>
      </c>
      <c r="E69" s="25">
        <v>0</v>
      </c>
      <c r="F69" s="25">
        <v>29.72973</v>
      </c>
      <c r="G69" s="25">
        <v>0</v>
      </c>
      <c r="H69" s="25">
        <v>2.7027030000000001</v>
      </c>
    </row>
    <row r="70" spans="1:8" x14ac:dyDescent="0.2">
      <c r="A70" s="20" t="s">
        <v>349</v>
      </c>
      <c r="B70" s="21">
        <v>9</v>
      </c>
      <c r="C70" s="21">
        <v>2</v>
      </c>
      <c r="D70" s="21">
        <v>0</v>
      </c>
      <c r="E70" s="21">
        <v>0</v>
      </c>
      <c r="F70" s="21">
        <v>6</v>
      </c>
      <c r="G70" s="21">
        <v>0</v>
      </c>
      <c r="H70" s="21">
        <v>1</v>
      </c>
    </row>
    <row r="71" spans="1:8" x14ac:dyDescent="0.2">
      <c r="A71" s="24" t="s">
        <v>3</v>
      </c>
      <c r="B71" s="25">
        <v>100</v>
      </c>
      <c r="C71" s="25">
        <v>22.222221999999999</v>
      </c>
      <c r="D71" s="25">
        <v>0</v>
      </c>
      <c r="E71" s="25">
        <v>0</v>
      </c>
      <c r="F71" s="25">
        <v>66.666667000000004</v>
      </c>
      <c r="G71" s="25">
        <v>0</v>
      </c>
      <c r="H71" s="25">
        <v>11.111110999999999</v>
      </c>
    </row>
    <row r="72" spans="1:8" x14ac:dyDescent="0.2">
      <c r="A72" s="20" t="s">
        <v>350</v>
      </c>
      <c r="B72" s="21">
        <v>679</v>
      </c>
      <c r="C72" s="21">
        <v>122</v>
      </c>
      <c r="D72" s="21">
        <v>428</v>
      </c>
      <c r="E72" s="21">
        <v>40</v>
      </c>
      <c r="F72" s="21">
        <v>223</v>
      </c>
      <c r="G72" s="21">
        <v>29</v>
      </c>
      <c r="H72" s="21">
        <v>12</v>
      </c>
    </row>
    <row r="73" spans="1:8" x14ac:dyDescent="0.2">
      <c r="A73" s="24" t="s">
        <v>3</v>
      </c>
      <c r="B73" s="25">
        <v>100</v>
      </c>
      <c r="C73" s="25">
        <v>17.967599</v>
      </c>
      <c r="D73" s="25">
        <v>63.033873</v>
      </c>
      <c r="E73" s="25">
        <v>5.8910159999999996</v>
      </c>
      <c r="F73" s="25">
        <v>32.842415000000003</v>
      </c>
      <c r="G73" s="25">
        <v>4.2709869999999999</v>
      </c>
      <c r="H73" s="25">
        <v>1.7673049999999999</v>
      </c>
    </row>
    <row r="74" spans="1:8" x14ac:dyDescent="0.2">
      <c r="A74" s="20" t="s">
        <v>351</v>
      </c>
      <c r="B74" s="21">
        <v>535</v>
      </c>
      <c r="C74" s="21">
        <v>154</v>
      </c>
      <c r="D74" s="21">
        <v>255</v>
      </c>
      <c r="E74" s="21">
        <v>3</v>
      </c>
      <c r="F74" s="21">
        <v>180</v>
      </c>
      <c r="G74" s="21">
        <v>19</v>
      </c>
      <c r="H74" s="21">
        <v>9</v>
      </c>
    </row>
    <row r="75" spans="1:8" x14ac:dyDescent="0.2">
      <c r="A75" s="24" t="s">
        <v>3</v>
      </c>
      <c r="B75" s="25">
        <v>100</v>
      </c>
      <c r="C75" s="25">
        <v>28.785046999999999</v>
      </c>
      <c r="D75" s="25">
        <v>47.663550999999998</v>
      </c>
      <c r="E75" s="25">
        <v>0.56074800000000002</v>
      </c>
      <c r="F75" s="25">
        <v>33.644860000000001</v>
      </c>
      <c r="G75" s="25">
        <v>3.5514019999999999</v>
      </c>
      <c r="H75" s="25">
        <v>1.6822429999999999</v>
      </c>
    </row>
    <row r="76" spans="1:8" x14ac:dyDescent="0.2">
      <c r="A76" s="20" t="s">
        <v>352</v>
      </c>
      <c r="B76" s="21">
        <v>186</v>
      </c>
      <c r="C76" s="21">
        <v>67</v>
      </c>
      <c r="D76" s="21">
        <v>40</v>
      </c>
      <c r="E76" s="21">
        <v>0</v>
      </c>
      <c r="F76" s="21">
        <v>78</v>
      </c>
      <c r="G76" s="21">
        <v>6</v>
      </c>
      <c r="H76" s="21">
        <v>4</v>
      </c>
    </row>
    <row r="77" spans="1:8" x14ac:dyDescent="0.2">
      <c r="A77" s="24" t="s">
        <v>3</v>
      </c>
      <c r="B77" s="25">
        <v>100</v>
      </c>
      <c r="C77" s="25">
        <v>36.021504999999998</v>
      </c>
      <c r="D77" s="25">
        <v>21.505375999999998</v>
      </c>
      <c r="E77" s="25">
        <v>0</v>
      </c>
      <c r="F77" s="25">
        <v>41.935484000000002</v>
      </c>
      <c r="G77" s="25">
        <v>3.225806</v>
      </c>
      <c r="H77" s="25">
        <v>2.1505380000000001</v>
      </c>
    </row>
    <row r="78" spans="1:8" x14ac:dyDescent="0.2">
      <c r="A78" s="20" t="s">
        <v>353</v>
      </c>
      <c r="B78" s="21">
        <v>721</v>
      </c>
      <c r="C78" s="21">
        <v>221</v>
      </c>
      <c r="D78" s="21">
        <v>295</v>
      </c>
      <c r="E78" s="21">
        <v>3</v>
      </c>
      <c r="F78" s="21">
        <v>258</v>
      </c>
      <c r="G78" s="21">
        <v>25</v>
      </c>
      <c r="H78" s="21">
        <v>13</v>
      </c>
    </row>
    <row r="79" spans="1:8" x14ac:dyDescent="0.2">
      <c r="A79" s="24" t="s">
        <v>3</v>
      </c>
      <c r="B79" s="25">
        <v>100</v>
      </c>
      <c r="C79" s="25">
        <v>30.651872000000001</v>
      </c>
      <c r="D79" s="25">
        <v>40.915394999999997</v>
      </c>
      <c r="E79" s="25">
        <v>0.41608899999999999</v>
      </c>
      <c r="F79" s="25">
        <v>35.783633999999999</v>
      </c>
      <c r="G79" s="25">
        <v>3.467406</v>
      </c>
      <c r="H79" s="25">
        <v>1.803051</v>
      </c>
    </row>
    <row r="80" spans="1:8" x14ac:dyDescent="0.2">
      <c r="A80" s="9" t="s">
        <v>356</v>
      </c>
      <c r="B80" s="9"/>
      <c r="C80" s="9"/>
      <c r="D80" s="9"/>
      <c r="E80" s="9"/>
      <c r="F80" s="9"/>
      <c r="G80" s="9"/>
      <c r="H80" s="9"/>
    </row>
    <row r="81" spans="1:8" x14ac:dyDescent="0.2">
      <c r="A81" s="20" t="s">
        <v>357</v>
      </c>
      <c r="B81" s="21">
        <v>138</v>
      </c>
      <c r="C81" s="21">
        <v>101</v>
      </c>
      <c r="D81" s="21">
        <v>6</v>
      </c>
      <c r="E81" s="21">
        <v>9</v>
      </c>
      <c r="F81" s="21">
        <v>1</v>
      </c>
      <c r="G81" s="21">
        <v>23</v>
      </c>
      <c r="H81" s="21">
        <v>0</v>
      </c>
    </row>
    <row r="82" spans="1:8" x14ac:dyDescent="0.2">
      <c r="A82" s="24" t="s">
        <v>3</v>
      </c>
      <c r="B82" s="25">
        <v>100</v>
      </c>
      <c r="C82" s="25">
        <v>73.188406000000001</v>
      </c>
      <c r="D82" s="25">
        <v>4.3478260000000004</v>
      </c>
      <c r="E82" s="25">
        <v>6.5217390000000002</v>
      </c>
      <c r="F82" s="25">
        <v>0.724638</v>
      </c>
      <c r="G82" s="25">
        <v>16.666667</v>
      </c>
      <c r="H82" s="25">
        <v>0</v>
      </c>
    </row>
    <row r="83" spans="1:8" x14ac:dyDescent="0.2">
      <c r="A83" s="20" t="s">
        <v>328</v>
      </c>
      <c r="B83" s="21">
        <v>1747</v>
      </c>
      <c r="C83" s="21">
        <v>23</v>
      </c>
      <c r="D83" s="21">
        <v>1656</v>
      </c>
      <c r="E83" s="21">
        <v>76</v>
      </c>
      <c r="F83" s="21">
        <v>526</v>
      </c>
      <c r="G83" s="21">
        <v>36</v>
      </c>
      <c r="H83" s="21">
        <v>2</v>
      </c>
    </row>
    <row r="84" spans="1:8" x14ac:dyDescent="0.2">
      <c r="A84" s="24" t="s">
        <v>3</v>
      </c>
      <c r="B84" s="25">
        <v>100</v>
      </c>
      <c r="C84" s="25">
        <v>1.316543</v>
      </c>
      <c r="D84" s="25">
        <v>94.791070000000005</v>
      </c>
      <c r="E84" s="25">
        <v>4.3503150000000002</v>
      </c>
      <c r="F84" s="25">
        <v>30.108758000000002</v>
      </c>
      <c r="G84" s="25">
        <v>2.0606749999999998</v>
      </c>
      <c r="H84" s="25">
        <v>0.114482</v>
      </c>
    </row>
    <row r="85" spans="1:8" x14ac:dyDescent="0.2">
      <c r="A85" s="20" t="s">
        <v>329</v>
      </c>
      <c r="B85" s="21">
        <v>191</v>
      </c>
      <c r="C85" s="21">
        <v>130</v>
      </c>
      <c r="D85" s="21">
        <v>3</v>
      </c>
      <c r="E85" s="21">
        <v>5</v>
      </c>
      <c r="F85" s="21">
        <v>46</v>
      </c>
      <c r="G85" s="21">
        <v>10</v>
      </c>
      <c r="H85" s="21">
        <v>1</v>
      </c>
    </row>
    <row r="86" spans="1:8" x14ac:dyDescent="0.2">
      <c r="A86" s="24" t="s">
        <v>3</v>
      </c>
      <c r="B86" s="25">
        <v>100</v>
      </c>
      <c r="C86" s="25">
        <v>68.062826999999999</v>
      </c>
      <c r="D86" s="25">
        <v>1.570681</v>
      </c>
      <c r="E86" s="25">
        <v>2.617801</v>
      </c>
      <c r="F86" s="25">
        <v>24.083770000000001</v>
      </c>
      <c r="G86" s="25">
        <v>5.2356020000000001</v>
      </c>
      <c r="H86" s="25">
        <v>0.52356000000000003</v>
      </c>
    </row>
    <row r="87" spans="1:8" x14ac:dyDescent="0.2">
      <c r="A87" s="20" t="s">
        <v>330</v>
      </c>
      <c r="B87" s="21">
        <v>544</v>
      </c>
      <c r="C87" s="21">
        <v>281</v>
      </c>
      <c r="D87" s="21">
        <v>0</v>
      </c>
      <c r="E87" s="21">
        <v>9</v>
      </c>
      <c r="F87" s="21">
        <v>245</v>
      </c>
      <c r="G87" s="21">
        <v>16</v>
      </c>
      <c r="H87" s="21">
        <v>2</v>
      </c>
    </row>
    <row r="88" spans="1:8" x14ac:dyDescent="0.2">
      <c r="A88" s="24" t="s">
        <v>3</v>
      </c>
      <c r="B88" s="25">
        <v>100</v>
      </c>
      <c r="C88" s="25">
        <v>51.654412000000001</v>
      </c>
      <c r="D88" s="25">
        <v>0</v>
      </c>
      <c r="E88" s="25">
        <v>1.654412</v>
      </c>
      <c r="F88" s="25">
        <v>45.036765000000003</v>
      </c>
      <c r="G88" s="25">
        <v>2.941176</v>
      </c>
      <c r="H88" s="25">
        <v>0.367647</v>
      </c>
    </row>
    <row r="89" spans="1:8" x14ac:dyDescent="0.2">
      <c r="A89" s="20" t="s">
        <v>358</v>
      </c>
      <c r="B89" s="21">
        <v>57</v>
      </c>
      <c r="C89" s="21">
        <v>2</v>
      </c>
      <c r="D89" s="21">
        <v>2</v>
      </c>
      <c r="E89" s="21">
        <v>0</v>
      </c>
      <c r="F89" s="21">
        <v>1</v>
      </c>
      <c r="G89" s="21">
        <v>2</v>
      </c>
      <c r="H89" s="21">
        <v>50</v>
      </c>
    </row>
    <row r="90" spans="1:8" x14ac:dyDescent="0.2">
      <c r="A90" s="24" t="s">
        <v>3</v>
      </c>
      <c r="B90" s="25">
        <v>100</v>
      </c>
      <c r="C90" s="25">
        <v>3.508772</v>
      </c>
      <c r="D90" s="25">
        <v>3.508772</v>
      </c>
      <c r="E90" s="25">
        <v>0</v>
      </c>
      <c r="F90" s="25">
        <v>1.754386</v>
      </c>
      <c r="G90" s="25">
        <v>3.508772</v>
      </c>
      <c r="H90" s="25">
        <v>87.719297999999995</v>
      </c>
    </row>
    <row r="91" spans="1:8" x14ac:dyDescent="0.2">
      <c r="A91" s="9" t="s">
        <v>359</v>
      </c>
      <c r="B91" s="10">
        <v>89</v>
      </c>
      <c r="C91" s="10">
        <v>68</v>
      </c>
      <c r="D91" s="10">
        <v>5</v>
      </c>
      <c r="E91" s="10">
        <v>5</v>
      </c>
      <c r="F91" s="10">
        <v>0</v>
      </c>
      <c r="G91" s="10">
        <v>12</v>
      </c>
      <c r="H91" s="10">
        <v>0</v>
      </c>
    </row>
    <row r="92" spans="1:8" x14ac:dyDescent="0.2">
      <c r="A92" s="24" t="s">
        <v>3</v>
      </c>
      <c r="B92" s="25">
        <v>100</v>
      </c>
      <c r="C92" s="25">
        <v>76.404494</v>
      </c>
      <c r="D92" s="25">
        <v>5.6179779999999999</v>
      </c>
      <c r="E92" s="25">
        <v>5.6179779999999999</v>
      </c>
      <c r="F92" s="25">
        <v>0</v>
      </c>
      <c r="G92" s="25">
        <v>13.483146</v>
      </c>
      <c r="H92" s="25">
        <v>0</v>
      </c>
    </row>
    <row r="93" spans="1:8" x14ac:dyDescent="0.2">
      <c r="A93" s="20" t="s">
        <v>331</v>
      </c>
      <c r="B93" s="21">
        <v>977</v>
      </c>
      <c r="C93" s="21">
        <v>9</v>
      </c>
      <c r="D93" s="21">
        <v>934</v>
      </c>
      <c r="E93" s="21">
        <v>50</v>
      </c>
      <c r="F93" s="21">
        <v>281</v>
      </c>
      <c r="G93" s="21">
        <v>15</v>
      </c>
      <c r="H93" s="21">
        <v>2</v>
      </c>
    </row>
    <row r="94" spans="1:8" x14ac:dyDescent="0.2">
      <c r="A94" s="24" t="s">
        <v>3</v>
      </c>
      <c r="B94" s="25">
        <v>100</v>
      </c>
      <c r="C94" s="25">
        <v>0.92118699999999998</v>
      </c>
      <c r="D94" s="25">
        <v>95.598771999999997</v>
      </c>
      <c r="E94" s="25">
        <v>5.1177070000000002</v>
      </c>
      <c r="F94" s="25">
        <v>28.761514999999999</v>
      </c>
      <c r="G94" s="25">
        <v>1.535312</v>
      </c>
      <c r="H94" s="25">
        <v>0.204708</v>
      </c>
    </row>
    <row r="95" spans="1:8" x14ac:dyDescent="0.2">
      <c r="A95" s="20" t="s">
        <v>332</v>
      </c>
      <c r="B95" s="21">
        <v>73</v>
      </c>
      <c r="C95" s="21">
        <v>63</v>
      </c>
      <c r="D95" s="21">
        <v>3</v>
      </c>
      <c r="E95" s="21">
        <v>1</v>
      </c>
      <c r="F95" s="21">
        <v>6</v>
      </c>
      <c r="G95" s="21">
        <v>1</v>
      </c>
      <c r="H95" s="21">
        <v>0</v>
      </c>
    </row>
    <row r="96" spans="1:8" x14ac:dyDescent="0.2">
      <c r="A96" s="24" t="s">
        <v>3</v>
      </c>
      <c r="B96" s="25">
        <v>100</v>
      </c>
      <c r="C96" s="25">
        <v>86.301370000000006</v>
      </c>
      <c r="D96" s="25">
        <v>4.1095889999999997</v>
      </c>
      <c r="E96" s="25">
        <v>1.3698630000000001</v>
      </c>
      <c r="F96" s="25">
        <v>8.2191779999999994</v>
      </c>
      <c r="G96" s="25">
        <v>1.3698630000000001</v>
      </c>
      <c r="H96" s="25">
        <v>0</v>
      </c>
    </row>
    <row r="97" spans="1:8" x14ac:dyDescent="0.2">
      <c r="A97" s="20" t="s">
        <v>333</v>
      </c>
      <c r="B97" s="21">
        <v>108</v>
      </c>
      <c r="C97" s="21">
        <v>54</v>
      </c>
      <c r="D97" s="21">
        <v>0</v>
      </c>
      <c r="E97" s="21">
        <v>0</v>
      </c>
      <c r="F97" s="21">
        <v>51</v>
      </c>
      <c r="G97" s="21">
        <v>5</v>
      </c>
      <c r="H97" s="21">
        <v>0</v>
      </c>
    </row>
    <row r="98" spans="1:8" x14ac:dyDescent="0.2">
      <c r="A98" s="24" t="s">
        <v>3</v>
      </c>
      <c r="B98" s="25">
        <v>100</v>
      </c>
      <c r="C98" s="25">
        <v>50</v>
      </c>
      <c r="D98" s="25">
        <v>0</v>
      </c>
      <c r="E98" s="25">
        <v>0</v>
      </c>
      <c r="F98" s="25">
        <v>47.222222000000002</v>
      </c>
      <c r="G98" s="25">
        <v>4.6296299999999997</v>
      </c>
      <c r="H98" s="25">
        <v>0</v>
      </c>
    </row>
    <row r="99" spans="1:8" x14ac:dyDescent="0.2">
      <c r="A99" s="20" t="s">
        <v>358</v>
      </c>
      <c r="B99" s="21">
        <v>30</v>
      </c>
      <c r="C99" s="21">
        <v>0</v>
      </c>
      <c r="D99" s="21">
        <v>2</v>
      </c>
      <c r="E99" s="21">
        <v>0</v>
      </c>
      <c r="F99" s="21">
        <v>0</v>
      </c>
      <c r="G99" s="21">
        <v>0</v>
      </c>
      <c r="H99" s="21">
        <v>28</v>
      </c>
    </row>
    <row r="100" spans="1:8" x14ac:dyDescent="0.2">
      <c r="A100" s="24" t="s">
        <v>3</v>
      </c>
      <c r="B100" s="25">
        <v>100</v>
      </c>
      <c r="C100" s="25">
        <v>0</v>
      </c>
      <c r="D100" s="25">
        <v>6.6666670000000003</v>
      </c>
      <c r="E100" s="25">
        <v>0</v>
      </c>
      <c r="F100" s="25">
        <v>0</v>
      </c>
      <c r="G100" s="25">
        <v>0</v>
      </c>
      <c r="H100" s="25">
        <v>93.333332999999996</v>
      </c>
    </row>
    <row r="101" spans="1:8" x14ac:dyDescent="0.2">
      <c r="A101" s="9" t="s">
        <v>360</v>
      </c>
      <c r="B101" s="10">
        <v>49</v>
      </c>
      <c r="C101" s="10">
        <v>33</v>
      </c>
      <c r="D101" s="10">
        <v>1</v>
      </c>
      <c r="E101" s="10">
        <v>4</v>
      </c>
      <c r="F101" s="10">
        <v>1</v>
      </c>
      <c r="G101" s="10">
        <v>11</v>
      </c>
      <c r="H101" s="10">
        <v>0</v>
      </c>
    </row>
    <row r="102" spans="1:8" x14ac:dyDescent="0.2">
      <c r="A102" s="24" t="s">
        <v>3</v>
      </c>
      <c r="B102" s="25">
        <v>100</v>
      </c>
      <c r="C102" s="25">
        <v>67.346939000000006</v>
      </c>
      <c r="D102" s="25">
        <v>2.040816</v>
      </c>
      <c r="E102" s="25">
        <v>8.1632650000000009</v>
      </c>
      <c r="F102" s="25">
        <v>2.040816</v>
      </c>
      <c r="G102" s="25">
        <v>22.448979999999999</v>
      </c>
      <c r="H102" s="25">
        <v>0</v>
      </c>
    </row>
    <row r="103" spans="1:8" x14ac:dyDescent="0.2">
      <c r="A103" s="20" t="s">
        <v>331</v>
      </c>
      <c r="B103" s="21">
        <v>770</v>
      </c>
      <c r="C103" s="21">
        <v>14</v>
      </c>
      <c r="D103" s="21">
        <v>722</v>
      </c>
      <c r="E103" s="21">
        <v>26</v>
      </c>
      <c r="F103" s="21">
        <v>245</v>
      </c>
      <c r="G103" s="21">
        <v>21</v>
      </c>
      <c r="H103" s="21">
        <v>0</v>
      </c>
    </row>
    <row r="104" spans="1:8" x14ac:dyDescent="0.2">
      <c r="A104" s="24" t="s">
        <v>3</v>
      </c>
      <c r="B104" s="25">
        <v>100</v>
      </c>
      <c r="C104" s="25">
        <v>1.818182</v>
      </c>
      <c r="D104" s="25">
        <v>93.766233999999997</v>
      </c>
      <c r="E104" s="25">
        <v>3.3766229999999999</v>
      </c>
      <c r="F104" s="25">
        <v>31.818182</v>
      </c>
      <c r="G104" s="25">
        <v>2.7272729999999998</v>
      </c>
      <c r="H104" s="25">
        <v>0</v>
      </c>
    </row>
    <row r="105" spans="1:8" x14ac:dyDescent="0.2">
      <c r="A105" s="20" t="s">
        <v>332</v>
      </c>
      <c r="B105" s="21">
        <v>118</v>
      </c>
      <c r="C105" s="21">
        <v>67</v>
      </c>
      <c r="D105" s="21">
        <v>0</v>
      </c>
      <c r="E105" s="21">
        <v>4</v>
      </c>
      <c r="F105" s="21">
        <v>40</v>
      </c>
      <c r="G105" s="21">
        <v>9</v>
      </c>
      <c r="H105" s="21">
        <v>1</v>
      </c>
    </row>
    <row r="106" spans="1:8" x14ac:dyDescent="0.2">
      <c r="A106" s="24" t="s">
        <v>3</v>
      </c>
      <c r="B106" s="25">
        <v>100</v>
      </c>
      <c r="C106" s="25">
        <v>56.779660999999997</v>
      </c>
      <c r="D106" s="25">
        <v>0</v>
      </c>
      <c r="E106" s="25">
        <v>3.389831</v>
      </c>
      <c r="F106" s="25">
        <v>33.898305000000001</v>
      </c>
      <c r="G106" s="25">
        <v>7.6271190000000004</v>
      </c>
      <c r="H106" s="25">
        <v>0.84745800000000004</v>
      </c>
    </row>
    <row r="107" spans="1:8" x14ac:dyDescent="0.2">
      <c r="A107" s="20" t="s">
        <v>333</v>
      </c>
      <c r="B107" s="21">
        <v>436</v>
      </c>
      <c r="C107" s="21">
        <v>227</v>
      </c>
      <c r="D107" s="21">
        <v>0</v>
      </c>
      <c r="E107" s="21">
        <v>9</v>
      </c>
      <c r="F107" s="21">
        <v>194</v>
      </c>
      <c r="G107" s="21">
        <v>11</v>
      </c>
      <c r="H107" s="21">
        <v>2</v>
      </c>
    </row>
    <row r="108" spans="1:8" x14ac:dyDescent="0.2">
      <c r="A108" s="24" t="s">
        <v>3</v>
      </c>
      <c r="B108" s="25">
        <v>100</v>
      </c>
      <c r="C108" s="25">
        <v>52.064219999999999</v>
      </c>
      <c r="D108" s="25">
        <v>0</v>
      </c>
      <c r="E108" s="25">
        <v>2.0642200000000002</v>
      </c>
      <c r="F108" s="25">
        <v>44.495412999999999</v>
      </c>
      <c r="G108" s="25">
        <v>2.5229360000000001</v>
      </c>
      <c r="H108" s="25">
        <v>0.45871600000000001</v>
      </c>
    </row>
    <row r="109" spans="1:8" x14ac:dyDescent="0.2">
      <c r="A109" s="20" t="s">
        <v>358</v>
      </c>
      <c r="B109" s="21">
        <v>27</v>
      </c>
      <c r="C109" s="21">
        <v>2</v>
      </c>
      <c r="D109" s="21">
        <v>0</v>
      </c>
      <c r="E109" s="21">
        <v>0</v>
      </c>
      <c r="F109" s="21">
        <v>1</v>
      </c>
      <c r="G109" s="21">
        <v>2</v>
      </c>
      <c r="H109" s="21">
        <v>22</v>
      </c>
    </row>
    <row r="110" spans="1:8" x14ac:dyDescent="0.2">
      <c r="A110" s="24" t="s">
        <v>3</v>
      </c>
      <c r="B110" s="25">
        <v>100</v>
      </c>
      <c r="C110" s="25">
        <v>7.4074070000000001</v>
      </c>
      <c r="D110" s="25">
        <v>0</v>
      </c>
      <c r="E110" s="25">
        <v>0</v>
      </c>
      <c r="F110" s="25">
        <v>3.7037040000000001</v>
      </c>
      <c r="G110" s="25">
        <v>7.4074070000000001</v>
      </c>
      <c r="H110" s="25">
        <v>81.481481000000002</v>
      </c>
    </row>
    <row r="111" spans="1:8" x14ac:dyDescent="0.2">
      <c r="A111" s="9" t="s">
        <v>361</v>
      </c>
      <c r="B111" s="9"/>
      <c r="C111" s="9"/>
      <c r="D111" s="9"/>
      <c r="E111" s="9"/>
      <c r="F111" s="9"/>
      <c r="G111" s="9"/>
      <c r="H111" s="9"/>
    </row>
    <row r="112" spans="1:8" x14ac:dyDescent="0.2">
      <c r="A112" s="20" t="s">
        <v>362</v>
      </c>
      <c r="B112" s="21">
        <v>360</v>
      </c>
      <c r="C112" s="21">
        <v>0</v>
      </c>
      <c r="D112" s="21">
        <v>213</v>
      </c>
      <c r="E112" s="21">
        <v>12</v>
      </c>
      <c r="F112" s="21">
        <v>284</v>
      </c>
      <c r="G112" s="21">
        <v>9</v>
      </c>
      <c r="H112" s="21">
        <v>4</v>
      </c>
    </row>
    <row r="113" spans="1:8" x14ac:dyDescent="0.2">
      <c r="A113" s="24" t="s">
        <v>3</v>
      </c>
      <c r="B113" s="25">
        <v>100</v>
      </c>
      <c r="C113" s="25">
        <v>0</v>
      </c>
      <c r="D113" s="25">
        <v>59.166666999999997</v>
      </c>
      <c r="E113" s="25">
        <v>3.3333330000000001</v>
      </c>
      <c r="F113" s="25">
        <v>78.888889000000006</v>
      </c>
      <c r="G113" s="25">
        <v>2.5</v>
      </c>
      <c r="H113" s="25">
        <v>1.111111</v>
      </c>
    </row>
    <row r="114" spans="1:8" x14ac:dyDescent="0.2">
      <c r="A114" s="20" t="s">
        <v>363</v>
      </c>
      <c r="B114" s="21">
        <v>1326</v>
      </c>
      <c r="C114" s="21">
        <v>358</v>
      </c>
      <c r="D114" s="21">
        <v>937</v>
      </c>
      <c r="E114" s="21">
        <v>45</v>
      </c>
      <c r="F114" s="21">
        <v>3</v>
      </c>
      <c r="G114" s="21">
        <v>24</v>
      </c>
      <c r="H114" s="21">
        <v>0</v>
      </c>
    </row>
    <row r="115" spans="1:8" x14ac:dyDescent="0.2">
      <c r="A115" s="24" t="s">
        <v>3</v>
      </c>
      <c r="B115" s="25">
        <v>100</v>
      </c>
      <c r="C115" s="25">
        <v>26.998491999999999</v>
      </c>
      <c r="D115" s="25">
        <v>70.663650000000004</v>
      </c>
      <c r="E115" s="25">
        <v>3.3936649999999999</v>
      </c>
      <c r="F115" s="25">
        <v>0.226244</v>
      </c>
      <c r="G115" s="25">
        <v>1.809955</v>
      </c>
      <c r="H115" s="25">
        <v>0</v>
      </c>
    </row>
    <row r="116" spans="1:8" x14ac:dyDescent="0.2">
      <c r="A116" s="20" t="s">
        <v>364</v>
      </c>
      <c r="B116" s="21">
        <v>649</v>
      </c>
      <c r="C116" s="21">
        <v>23</v>
      </c>
      <c r="D116" s="21">
        <v>420</v>
      </c>
      <c r="E116" s="21">
        <v>24</v>
      </c>
      <c r="F116" s="21">
        <v>526</v>
      </c>
      <c r="G116" s="21">
        <v>30</v>
      </c>
      <c r="H116" s="21">
        <v>1</v>
      </c>
    </row>
    <row r="117" spans="1:8" x14ac:dyDescent="0.2">
      <c r="A117" s="24" t="s">
        <v>3</v>
      </c>
      <c r="B117" s="25">
        <v>100</v>
      </c>
      <c r="C117" s="25">
        <v>3.543914</v>
      </c>
      <c r="D117" s="25">
        <v>64.714945999999998</v>
      </c>
      <c r="E117" s="25">
        <v>3.697997</v>
      </c>
      <c r="F117" s="25">
        <v>81.047765999999996</v>
      </c>
      <c r="G117" s="25">
        <v>4.6224959999999999</v>
      </c>
      <c r="H117" s="25">
        <v>0.154083</v>
      </c>
    </row>
    <row r="118" spans="1:8" x14ac:dyDescent="0.2">
      <c r="A118" s="20" t="s">
        <v>365</v>
      </c>
      <c r="B118" s="21">
        <v>277</v>
      </c>
      <c r="C118" s="21">
        <v>151</v>
      </c>
      <c r="D118" s="21">
        <v>93</v>
      </c>
      <c r="E118" s="21">
        <v>18</v>
      </c>
      <c r="F118" s="21">
        <v>0</v>
      </c>
      <c r="G118" s="21">
        <v>22</v>
      </c>
      <c r="H118" s="21">
        <v>0</v>
      </c>
    </row>
    <row r="119" spans="1:8" x14ac:dyDescent="0.2">
      <c r="A119" s="24" t="s">
        <v>3</v>
      </c>
      <c r="B119" s="25">
        <v>100</v>
      </c>
      <c r="C119" s="25">
        <v>54.512635000000003</v>
      </c>
      <c r="D119" s="25">
        <v>33.574007000000002</v>
      </c>
      <c r="E119" s="25">
        <v>6.4981949999999999</v>
      </c>
      <c r="F119" s="25">
        <v>0</v>
      </c>
      <c r="G119" s="25">
        <v>7.9422379999999997</v>
      </c>
      <c r="H119" s="25">
        <v>0</v>
      </c>
    </row>
    <row r="120" spans="1:8" x14ac:dyDescent="0.2">
      <c r="A120" s="20" t="s">
        <v>366</v>
      </c>
      <c r="B120" s="21">
        <v>65</v>
      </c>
      <c r="C120" s="21">
        <v>5</v>
      </c>
      <c r="D120" s="21">
        <v>4</v>
      </c>
      <c r="E120" s="21">
        <v>0</v>
      </c>
      <c r="F120" s="21">
        <v>6</v>
      </c>
      <c r="G120" s="21">
        <v>2</v>
      </c>
      <c r="H120" s="21">
        <v>50</v>
      </c>
    </row>
    <row r="121" spans="1:8" x14ac:dyDescent="0.2">
      <c r="A121" s="24" t="s">
        <v>3</v>
      </c>
      <c r="B121" s="25">
        <v>100</v>
      </c>
      <c r="C121" s="25">
        <v>7.6923079999999997</v>
      </c>
      <c r="D121" s="25">
        <v>6.1538459999999997</v>
      </c>
      <c r="E121" s="25">
        <v>0</v>
      </c>
      <c r="F121" s="25">
        <v>9.2307690000000004</v>
      </c>
      <c r="G121" s="25">
        <v>3.0769229999999999</v>
      </c>
      <c r="H121" s="25">
        <v>76.923077000000006</v>
      </c>
    </row>
    <row r="122" spans="1:8" x14ac:dyDescent="0.2">
      <c r="A122" s="9" t="s">
        <v>367</v>
      </c>
      <c r="B122" s="9"/>
      <c r="C122" s="9"/>
      <c r="D122" s="9"/>
      <c r="E122" s="9"/>
      <c r="F122" s="9"/>
      <c r="G122" s="9"/>
      <c r="H122" s="9"/>
    </row>
    <row r="123" spans="1:8" x14ac:dyDescent="0.2">
      <c r="A123" s="20" t="s">
        <v>368</v>
      </c>
      <c r="B123" s="21">
        <v>537</v>
      </c>
      <c r="C123" s="21">
        <v>537</v>
      </c>
      <c r="D123" s="21">
        <v>0</v>
      </c>
      <c r="E123" s="21">
        <v>0</v>
      </c>
      <c r="F123" s="21">
        <v>0</v>
      </c>
      <c r="G123" s="21">
        <v>0</v>
      </c>
      <c r="H123" s="21">
        <v>0</v>
      </c>
    </row>
    <row r="124" spans="1:8" x14ac:dyDescent="0.2">
      <c r="A124" s="24" t="s">
        <v>3</v>
      </c>
      <c r="B124" s="25">
        <v>100</v>
      </c>
      <c r="C124" s="25">
        <v>100</v>
      </c>
      <c r="D124" s="25">
        <v>0</v>
      </c>
      <c r="E124" s="25">
        <v>0</v>
      </c>
      <c r="F124" s="25">
        <v>0</v>
      </c>
      <c r="G124" s="25">
        <v>0</v>
      </c>
      <c r="H124" s="25">
        <v>0</v>
      </c>
    </row>
    <row r="125" spans="1:8" x14ac:dyDescent="0.2">
      <c r="A125" s="20" t="s">
        <v>180</v>
      </c>
      <c r="B125" s="21">
        <v>1667</v>
      </c>
      <c r="C125" s="21">
        <v>0</v>
      </c>
      <c r="D125" s="21">
        <v>1667</v>
      </c>
      <c r="E125" s="21">
        <v>66</v>
      </c>
      <c r="F125" s="21">
        <v>478</v>
      </c>
      <c r="G125" s="21">
        <v>25</v>
      </c>
      <c r="H125" s="21">
        <v>0</v>
      </c>
    </row>
    <row r="126" spans="1:8" x14ac:dyDescent="0.2">
      <c r="A126" s="24" t="s">
        <v>3</v>
      </c>
      <c r="B126" s="25">
        <v>100</v>
      </c>
      <c r="C126" s="25">
        <v>0</v>
      </c>
      <c r="D126" s="25">
        <v>100</v>
      </c>
      <c r="E126" s="25">
        <v>3.9592079999999998</v>
      </c>
      <c r="F126" s="25">
        <v>28.674264999999998</v>
      </c>
      <c r="G126" s="25">
        <v>1.4997</v>
      </c>
      <c r="H126" s="25">
        <v>0</v>
      </c>
    </row>
    <row r="127" spans="1:8" x14ac:dyDescent="0.2">
      <c r="A127" s="20" t="s">
        <v>369</v>
      </c>
      <c r="B127" s="21">
        <v>99</v>
      </c>
      <c r="C127" s="21">
        <v>0</v>
      </c>
      <c r="D127" s="21">
        <v>66</v>
      </c>
      <c r="E127" s="21">
        <v>99</v>
      </c>
      <c r="F127" s="21">
        <v>28</v>
      </c>
      <c r="G127" s="21">
        <v>8</v>
      </c>
      <c r="H127" s="21">
        <v>0</v>
      </c>
    </row>
    <row r="128" spans="1:8" x14ac:dyDescent="0.2">
      <c r="A128" s="24" t="s">
        <v>3</v>
      </c>
      <c r="B128" s="25">
        <v>100</v>
      </c>
      <c r="C128" s="25">
        <v>0</v>
      </c>
      <c r="D128" s="25">
        <v>66.666667000000004</v>
      </c>
      <c r="E128" s="25">
        <v>100</v>
      </c>
      <c r="F128" s="25">
        <v>28.282827999999999</v>
      </c>
      <c r="G128" s="25">
        <v>8.0808079999999993</v>
      </c>
      <c r="H128" s="25">
        <v>0</v>
      </c>
    </row>
    <row r="129" spans="1:8" x14ac:dyDescent="0.2">
      <c r="A129" s="20" t="s">
        <v>370</v>
      </c>
      <c r="B129" s="21">
        <v>819</v>
      </c>
      <c r="C129" s="21">
        <v>0</v>
      </c>
      <c r="D129" s="21">
        <v>478</v>
      </c>
      <c r="E129" s="21">
        <v>28</v>
      </c>
      <c r="F129" s="21">
        <v>819</v>
      </c>
      <c r="G129" s="21">
        <v>30</v>
      </c>
      <c r="H129" s="21">
        <v>0</v>
      </c>
    </row>
    <row r="130" spans="1:8" x14ac:dyDescent="0.2">
      <c r="A130" s="24" t="s">
        <v>3</v>
      </c>
      <c r="B130" s="25">
        <v>100</v>
      </c>
      <c r="C130" s="25">
        <v>0</v>
      </c>
      <c r="D130" s="25">
        <v>58.363858</v>
      </c>
      <c r="E130" s="25">
        <v>3.418803</v>
      </c>
      <c r="F130" s="25">
        <v>100</v>
      </c>
      <c r="G130" s="25">
        <v>3.6630039999999999</v>
      </c>
      <c r="H130" s="25">
        <v>0</v>
      </c>
    </row>
    <row r="131" spans="1:8" x14ac:dyDescent="0.2">
      <c r="A131" s="20" t="s">
        <v>371</v>
      </c>
      <c r="B131" s="21">
        <v>87</v>
      </c>
      <c r="C131" s="21">
        <v>0</v>
      </c>
      <c r="D131" s="21">
        <v>25</v>
      </c>
      <c r="E131" s="21">
        <v>8</v>
      </c>
      <c r="F131" s="21">
        <v>30</v>
      </c>
      <c r="G131" s="21">
        <v>87</v>
      </c>
      <c r="H131" s="21">
        <v>0</v>
      </c>
    </row>
    <row r="132" spans="1:8" x14ac:dyDescent="0.2">
      <c r="A132" s="24" t="s">
        <v>3</v>
      </c>
      <c r="B132" s="25">
        <v>100</v>
      </c>
      <c r="C132" s="25">
        <v>0</v>
      </c>
      <c r="D132" s="25">
        <v>28.735631999999999</v>
      </c>
      <c r="E132" s="25">
        <v>9.1954019999999996</v>
      </c>
      <c r="F132" s="25">
        <v>34.482759000000001</v>
      </c>
      <c r="G132" s="25">
        <v>100</v>
      </c>
      <c r="H132" s="25">
        <v>0</v>
      </c>
    </row>
    <row r="133" spans="1:8" x14ac:dyDescent="0.2">
      <c r="A133" s="20" t="s">
        <v>366</v>
      </c>
      <c r="B133" s="21">
        <v>55</v>
      </c>
      <c r="C133" s="21">
        <v>0</v>
      </c>
      <c r="D133" s="21">
        <v>0</v>
      </c>
      <c r="E133" s="21">
        <v>0</v>
      </c>
      <c r="F133" s="21">
        <v>0</v>
      </c>
      <c r="G133" s="21">
        <v>0</v>
      </c>
      <c r="H133" s="21">
        <v>55</v>
      </c>
    </row>
    <row r="134" spans="1:8" x14ac:dyDescent="0.2">
      <c r="A134" s="24" t="s">
        <v>3</v>
      </c>
      <c r="B134" s="25">
        <v>100</v>
      </c>
      <c r="C134" s="25">
        <v>0</v>
      </c>
      <c r="D134" s="25">
        <v>0</v>
      </c>
      <c r="E134" s="25">
        <v>0</v>
      </c>
      <c r="F134" s="25">
        <v>0</v>
      </c>
      <c r="G134" s="25">
        <v>0</v>
      </c>
      <c r="H134" s="25">
        <v>100</v>
      </c>
    </row>
    <row r="135" spans="1:8" x14ac:dyDescent="0.2">
      <c r="A135" s="9" t="s">
        <v>372</v>
      </c>
      <c r="B135" s="9"/>
      <c r="C135" s="9"/>
      <c r="D135" s="9"/>
      <c r="E135" s="9"/>
      <c r="F135" s="9"/>
      <c r="G135" s="9"/>
      <c r="H135" s="9"/>
    </row>
    <row r="136" spans="1:8" x14ac:dyDescent="0.2">
      <c r="A136" s="20" t="s">
        <v>373</v>
      </c>
      <c r="B136" s="21">
        <v>537</v>
      </c>
      <c r="C136" s="21">
        <v>537</v>
      </c>
      <c r="D136" s="21">
        <v>0</v>
      </c>
      <c r="E136" s="21">
        <v>0</v>
      </c>
      <c r="F136" s="21">
        <v>0</v>
      </c>
      <c r="G136" s="21">
        <v>0</v>
      </c>
      <c r="H136" s="21">
        <v>0</v>
      </c>
    </row>
    <row r="137" spans="1:8" x14ac:dyDescent="0.2">
      <c r="A137" s="24" t="s">
        <v>3</v>
      </c>
      <c r="B137" s="25">
        <v>100</v>
      </c>
      <c r="C137" s="25">
        <v>100</v>
      </c>
      <c r="D137" s="25">
        <v>0</v>
      </c>
      <c r="E137" s="25">
        <v>0</v>
      </c>
      <c r="F137" s="25">
        <v>0</v>
      </c>
      <c r="G137" s="25">
        <v>0</v>
      </c>
      <c r="H137" s="25">
        <v>0</v>
      </c>
    </row>
    <row r="138" spans="1:8" x14ac:dyDescent="0.2">
      <c r="A138" s="20" t="s">
        <v>374</v>
      </c>
      <c r="B138" s="21">
        <v>1329</v>
      </c>
      <c r="C138" s="21">
        <v>0</v>
      </c>
      <c r="D138" s="21">
        <v>1142</v>
      </c>
      <c r="E138" s="21">
        <v>16</v>
      </c>
      <c r="F138" s="21">
        <v>150</v>
      </c>
      <c r="G138" s="21">
        <v>20</v>
      </c>
      <c r="H138" s="21">
        <v>1</v>
      </c>
    </row>
    <row r="139" spans="1:8" x14ac:dyDescent="0.2">
      <c r="A139" s="24" t="s">
        <v>3</v>
      </c>
      <c r="B139" s="25">
        <v>100</v>
      </c>
      <c r="C139" s="25">
        <v>0</v>
      </c>
      <c r="D139" s="25">
        <v>85.929270000000002</v>
      </c>
      <c r="E139" s="25">
        <v>1.203913</v>
      </c>
      <c r="F139" s="25">
        <v>11.286682000000001</v>
      </c>
      <c r="G139" s="25">
        <v>1.504891</v>
      </c>
      <c r="H139" s="25">
        <v>7.5245000000000006E-2</v>
      </c>
    </row>
    <row r="140" spans="1:8" x14ac:dyDescent="0.2">
      <c r="A140" s="20" t="s">
        <v>375</v>
      </c>
      <c r="B140" s="21">
        <v>406</v>
      </c>
      <c r="C140" s="21">
        <v>0</v>
      </c>
      <c r="D140" s="21">
        <v>306</v>
      </c>
      <c r="E140" s="21">
        <v>47</v>
      </c>
      <c r="F140" s="21">
        <v>346</v>
      </c>
      <c r="G140" s="21">
        <v>17</v>
      </c>
      <c r="H140" s="21">
        <v>2</v>
      </c>
    </row>
    <row r="141" spans="1:8" x14ac:dyDescent="0.2">
      <c r="A141" s="24" t="s">
        <v>3</v>
      </c>
      <c r="B141" s="25">
        <v>100</v>
      </c>
      <c r="C141" s="25">
        <v>0</v>
      </c>
      <c r="D141" s="25">
        <v>75.369457999999995</v>
      </c>
      <c r="E141" s="25">
        <v>11.576355</v>
      </c>
      <c r="F141" s="25">
        <v>85.221675000000005</v>
      </c>
      <c r="G141" s="25">
        <v>4.1871919999999996</v>
      </c>
      <c r="H141" s="25">
        <v>0.49261100000000002</v>
      </c>
    </row>
    <row r="142" spans="1:8" x14ac:dyDescent="0.2">
      <c r="A142" s="20" t="s">
        <v>376</v>
      </c>
      <c r="B142" s="21">
        <v>152</v>
      </c>
      <c r="C142" s="21">
        <v>0</v>
      </c>
      <c r="D142" s="21">
        <v>106</v>
      </c>
      <c r="E142" s="21">
        <v>19</v>
      </c>
      <c r="F142" s="21">
        <v>142</v>
      </c>
      <c r="G142" s="21">
        <v>13</v>
      </c>
      <c r="H142" s="21">
        <v>0</v>
      </c>
    </row>
    <row r="143" spans="1:8" x14ac:dyDescent="0.2">
      <c r="A143" s="24" t="s">
        <v>3</v>
      </c>
      <c r="B143" s="25">
        <v>100</v>
      </c>
      <c r="C143" s="25">
        <v>0</v>
      </c>
      <c r="D143" s="25">
        <v>69.736841999999996</v>
      </c>
      <c r="E143" s="25">
        <v>12.5</v>
      </c>
      <c r="F143" s="25">
        <v>93.421053000000001</v>
      </c>
      <c r="G143" s="25">
        <v>8.5526319999999991</v>
      </c>
      <c r="H143" s="25">
        <v>0</v>
      </c>
    </row>
    <row r="144" spans="1:8" x14ac:dyDescent="0.2">
      <c r="A144" s="20" t="s">
        <v>377</v>
      </c>
      <c r="B144" s="21">
        <v>88</v>
      </c>
      <c r="C144" s="21">
        <v>0</v>
      </c>
      <c r="D144" s="21">
        <v>44</v>
      </c>
      <c r="E144" s="21">
        <v>10</v>
      </c>
      <c r="F144" s="21">
        <v>82</v>
      </c>
      <c r="G144" s="21">
        <v>15</v>
      </c>
      <c r="H144" s="21">
        <v>1</v>
      </c>
    </row>
    <row r="145" spans="1:8" x14ac:dyDescent="0.2">
      <c r="A145" s="24" t="s">
        <v>3</v>
      </c>
      <c r="B145" s="25">
        <v>100</v>
      </c>
      <c r="C145" s="25">
        <v>0</v>
      </c>
      <c r="D145" s="25">
        <v>50</v>
      </c>
      <c r="E145" s="25">
        <v>11.363636</v>
      </c>
      <c r="F145" s="25">
        <v>93.181818000000007</v>
      </c>
      <c r="G145" s="25">
        <v>17.045455</v>
      </c>
      <c r="H145" s="25">
        <v>1.1363639999999999</v>
      </c>
    </row>
    <row r="146" spans="1:8" x14ac:dyDescent="0.2">
      <c r="A146" s="20" t="s">
        <v>378</v>
      </c>
      <c r="B146" s="21">
        <v>84</v>
      </c>
      <c r="C146" s="21">
        <v>0</v>
      </c>
      <c r="D146" s="21">
        <v>60</v>
      </c>
      <c r="E146" s="21">
        <v>6</v>
      </c>
      <c r="F146" s="21">
        <v>80</v>
      </c>
      <c r="G146" s="21">
        <v>10</v>
      </c>
      <c r="H146" s="21">
        <v>1</v>
      </c>
    </row>
    <row r="147" spans="1:8" x14ac:dyDescent="0.2">
      <c r="A147" s="24" t="s">
        <v>3</v>
      </c>
      <c r="B147" s="25">
        <v>100</v>
      </c>
      <c r="C147" s="25">
        <v>0</v>
      </c>
      <c r="D147" s="25">
        <v>71.428571000000005</v>
      </c>
      <c r="E147" s="25">
        <v>7.1428570000000002</v>
      </c>
      <c r="F147" s="25">
        <v>95.238095000000001</v>
      </c>
      <c r="G147" s="25">
        <v>11.904762</v>
      </c>
      <c r="H147" s="25">
        <v>1.1904760000000001</v>
      </c>
    </row>
    <row r="148" spans="1:8" x14ac:dyDescent="0.2">
      <c r="A148" s="20" t="s">
        <v>366</v>
      </c>
      <c r="B148" s="21">
        <v>81</v>
      </c>
      <c r="C148" s="21">
        <v>0</v>
      </c>
      <c r="D148" s="21">
        <v>9</v>
      </c>
      <c r="E148" s="21">
        <v>1</v>
      </c>
      <c r="F148" s="21">
        <v>19</v>
      </c>
      <c r="G148" s="21">
        <v>12</v>
      </c>
      <c r="H148" s="21">
        <v>50</v>
      </c>
    </row>
    <row r="149" spans="1:8" x14ac:dyDescent="0.2">
      <c r="A149" s="24" t="s">
        <v>3</v>
      </c>
      <c r="B149" s="25">
        <v>100</v>
      </c>
      <c r="C149" s="25">
        <v>0</v>
      </c>
      <c r="D149" s="25">
        <v>11.111110999999999</v>
      </c>
      <c r="E149" s="25">
        <v>1.2345680000000001</v>
      </c>
      <c r="F149" s="25">
        <v>23.456790000000002</v>
      </c>
      <c r="G149" s="25">
        <v>14.814814999999999</v>
      </c>
      <c r="H149" s="25">
        <v>61.728394999999999</v>
      </c>
    </row>
    <row r="150" spans="1:8" x14ac:dyDescent="0.2">
      <c r="A150" s="9" t="s">
        <v>379</v>
      </c>
      <c r="B150" s="9"/>
      <c r="C150" s="9"/>
      <c r="D150" s="9"/>
      <c r="E150" s="9"/>
      <c r="F150" s="9"/>
      <c r="G150" s="9"/>
      <c r="H150" s="9"/>
    </row>
    <row r="151" spans="1:8" x14ac:dyDescent="0.2">
      <c r="A151" s="20" t="s">
        <v>380</v>
      </c>
      <c r="B151" s="21">
        <v>788</v>
      </c>
      <c r="C151" s="21">
        <v>147</v>
      </c>
      <c r="D151" s="21">
        <v>544</v>
      </c>
      <c r="E151" s="21">
        <v>48</v>
      </c>
      <c r="F151" s="21">
        <v>278</v>
      </c>
      <c r="G151" s="21">
        <v>22</v>
      </c>
      <c r="H151" s="21">
        <v>1</v>
      </c>
    </row>
    <row r="152" spans="1:8" x14ac:dyDescent="0.2">
      <c r="A152" s="24" t="s">
        <v>3</v>
      </c>
      <c r="B152" s="25">
        <v>100</v>
      </c>
      <c r="C152" s="25">
        <v>18.654821999999999</v>
      </c>
      <c r="D152" s="25">
        <v>69.035533000000001</v>
      </c>
      <c r="E152" s="25">
        <v>6.0913709999999996</v>
      </c>
      <c r="F152" s="25">
        <v>35.279187999999998</v>
      </c>
      <c r="G152" s="25">
        <v>2.7918780000000001</v>
      </c>
      <c r="H152" s="25">
        <v>0.12690399999999999</v>
      </c>
    </row>
    <row r="153" spans="1:8" x14ac:dyDescent="0.2">
      <c r="A153" s="20" t="s">
        <v>381</v>
      </c>
      <c r="B153" s="21">
        <v>1824</v>
      </c>
      <c r="C153" s="21">
        <v>387</v>
      </c>
      <c r="D153" s="21">
        <v>1114</v>
      </c>
      <c r="E153" s="21">
        <v>51</v>
      </c>
      <c r="F153" s="21">
        <v>538</v>
      </c>
      <c r="G153" s="21">
        <v>64</v>
      </c>
      <c r="H153" s="21">
        <v>5</v>
      </c>
    </row>
    <row r="154" spans="1:8" x14ac:dyDescent="0.2">
      <c r="A154" s="24" t="s">
        <v>3</v>
      </c>
      <c r="B154" s="25">
        <v>100</v>
      </c>
      <c r="C154" s="25">
        <v>21.217105</v>
      </c>
      <c r="D154" s="25">
        <v>61.074561000000003</v>
      </c>
      <c r="E154" s="25">
        <v>2.7960530000000001</v>
      </c>
      <c r="F154" s="25">
        <v>29.495614</v>
      </c>
      <c r="G154" s="25">
        <v>3.508772</v>
      </c>
      <c r="H154" s="25">
        <v>0.27412300000000001</v>
      </c>
    </row>
    <row r="155" spans="1:8" x14ac:dyDescent="0.2">
      <c r="A155" s="20" t="s">
        <v>366</v>
      </c>
      <c r="B155" s="21">
        <v>65</v>
      </c>
      <c r="C155" s="21">
        <v>3</v>
      </c>
      <c r="D155" s="21">
        <v>9</v>
      </c>
      <c r="E155" s="21">
        <v>0</v>
      </c>
      <c r="F155" s="21">
        <v>3</v>
      </c>
      <c r="G155" s="21">
        <v>1</v>
      </c>
      <c r="H155" s="21">
        <v>49</v>
      </c>
    </row>
    <row r="156" spans="1:8" x14ac:dyDescent="0.2">
      <c r="A156" s="24" t="s">
        <v>3</v>
      </c>
      <c r="B156" s="25">
        <v>100</v>
      </c>
      <c r="C156" s="25">
        <v>4.6153849999999998</v>
      </c>
      <c r="D156" s="25">
        <v>13.846154</v>
      </c>
      <c r="E156" s="25">
        <v>0</v>
      </c>
      <c r="F156" s="25">
        <v>4.6153849999999998</v>
      </c>
      <c r="G156" s="25">
        <v>1.538462</v>
      </c>
      <c r="H156" s="25">
        <v>75.384614999999997</v>
      </c>
    </row>
    <row r="157" spans="1:8" x14ac:dyDescent="0.2">
      <c r="A157" s="9" t="s">
        <v>382</v>
      </c>
      <c r="B157" s="9"/>
      <c r="C157" s="9"/>
      <c r="D157" s="9"/>
      <c r="E157" s="9"/>
      <c r="F157" s="9"/>
      <c r="G157" s="9"/>
      <c r="H157" s="9"/>
    </row>
    <row r="158" spans="1:8" x14ac:dyDescent="0.2">
      <c r="A158" s="20" t="s">
        <v>383</v>
      </c>
      <c r="B158" s="21">
        <v>393</v>
      </c>
      <c r="C158" s="21">
        <v>75</v>
      </c>
      <c r="D158" s="21">
        <v>276</v>
      </c>
      <c r="E158" s="21">
        <v>20</v>
      </c>
      <c r="F158" s="21">
        <v>137</v>
      </c>
      <c r="G158" s="21">
        <v>11</v>
      </c>
      <c r="H158" s="21">
        <v>0</v>
      </c>
    </row>
    <row r="159" spans="1:8" x14ac:dyDescent="0.2">
      <c r="A159" s="24" t="s">
        <v>3</v>
      </c>
      <c r="B159" s="25">
        <v>100</v>
      </c>
      <c r="C159" s="25">
        <v>19.083969</v>
      </c>
      <c r="D159" s="25">
        <v>70.229007999999993</v>
      </c>
      <c r="E159" s="25">
        <v>5.0890589999999998</v>
      </c>
      <c r="F159" s="25">
        <v>34.860050999999999</v>
      </c>
      <c r="G159" s="25">
        <v>2.7989820000000001</v>
      </c>
      <c r="H159" s="25">
        <v>0</v>
      </c>
    </row>
    <row r="160" spans="1:8" x14ac:dyDescent="0.2">
      <c r="A160" s="20" t="s">
        <v>181</v>
      </c>
      <c r="B160" s="21">
        <v>1944</v>
      </c>
      <c r="C160" s="21">
        <v>377</v>
      </c>
      <c r="D160" s="21">
        <v>1240</v>
      </c>
      <c r="E160" s="21">
        <v>70</v>
      </c>
      <c r="F160" s="21">
        <v>590</v>
      </c>
      <c r="G160" s="21">
        <v>71</v>
      </c>
      <c r="H160" s="21">
        <v>5</v>
      </c>
    </row>
    <row r="161" spans="1:8" x14ac:dyDescent="0.2">
      <c r="A161" s="24" t="s">
        <v>3</v>
      </c>
      <c r="B161" s="25">
        <v>100</v>
      </c>
      <c r="C161" s="25">
        <v>19.393004000000001</v>
      </c>
      <c r="D161" s="25">
        <v>63.786008000000002</v>
      </c>
      <c r="E161" s="25">
        <v>3.6008230000000001</v>
      </c>
      <c r="F161" s="25">
        <v>30.349793999999999</v>
      </c>
      <c r="G161" s="25">
        <v>3.652263</v>
      </c>
      <c r="H161" s="25">
        <v>0.25720199999999999</v>
      </c>
    </row>
    <row r="162" spans="1:8" x14ac:dyDescent="0.2">
      <c r="A162" s="20" t="s">
        <v>182</v>
      </c>
      <c r="B162" s="21">
        <v>38</v>
      </c>
      <c r="C162" s="21">
        <v>9</v>
      </c>
      <c r="D162" s="21">
        <v>24</v>
      </c>
      <c r="E162" s="21">
        <v>1</v>
      </c>
      <c r="F162" s="21">
        <v>14</v>
      </c>
      <c r="G162" s="21">
        <v>0</v>
      </c>
      <c r="H162" s="21">
        <v>0</v>
      </c>
    </row>
    <row r="163" spans="1:8" x14ac:dyDescent="0.2">
      <c r="A163" s="24" t="s">
        <v>3</v>
      </c>
      <c r="B163" s="25">
        <v>100</v>
      </c>
      <c r="C163" s="25">
        <v>23.684211000000001</v>
      </c>
      <c r="D163" s="25">
        <v>63.157895000000003</v>
      </c>
      <c r="E163" s="25">
        <v>2.6315789999999999</v>
      </c>
      <c r="F163" s="25">
        <v>36.842104999999997</v>
      </c>
      <c r="G163" s="25">
        <v>0</v>
      </c>
      <c r="H163" s="25">
        <v>0</v>
      </c>
    </row>
    <row r="164" spans="1:8" x14ac:dyDescent="0.2">
      <c r="A164" s="20" t="s">
        <v>384</v>
      </c>
      <c r="B164" s="21">
        <v>36</v>
      </c>
      <c r="C164" s="21">
        <v>12</v>
      </c>
      <c r="D164" s="21">
        <v>17</v>
      </c>
      <c r="E164" s="21">
        <v>2</v>
      </c>
      <c r="F164" s="21">
        <v>13</v>
      </c>
      <c r="G164" s="21">
        <v>0</v>
      </c>
      <c r="H164" s="21">
        <v>0</v>
      </c>
    </row>
    <row r="165" spans="1:8" x14ac:dyDescent="0.2">
      <c r="A165" s="24" t="s">
        <v>3</v>
      </c>
      <c r="B165" s="25">
        <v>100</v>
      </c>
      <c r="C165" s="25">
        <v>33.333333000000003</v>
      </c>
      <c r="D165" s="25">
        <v>47.222222000000002</v>
      </c>
      <c r="E165" s="25">
        <v>5.5555560000000002</v>
      </c>
      <c r="F165" s="25">
        <v>36.111111000000001</v>
      </c>
      <c r="G165" s="25">
        <v>0</v>
      </c>
      <c r="H165" s="25">
        <v>0</v>
      </c>
    </row>
    <row r="166" spans="1:8" x14ac:dyDescent="0.2">
      <c r="A166" s="20" t="s">
        <v>183</v>
      </c>
      <c r="B166" s="21">
        <v>53</v>
      </c>
      <c r="C166" s="21">
        <v>12</v>
      </c>
      <c r="D166" s="21">
        <v>32</v>
      </c>
      <c r="E166" s="21">
        <v>3</v>
      </c>
      <c r="F166" s="21">
        <v>17</v>
      </c>
      <c r="G166" s="21">
        <v>1</v>
      </c>
      <c r="H166" s="21">
        <v>0</v>
      </c>
    </row>
    <row r="167" spans="1:8" x14ac:dyDescent="0.2">
      <c r="A167" s="24" t="s">
        <v>3</v>
      </c>
      <c r="B167" s="25">
        <v>100</v>
      </c>
      <c r="C167" s="25">
        <v>22.641508999999999</v>
      </c>
      <c r="D167" s="25">
        <v>60.377358000000001</v>
      </c>
      <c r="E167" s="25">
        <v>5.6603770000000004</v>
      </c>
      <c r="F167" s="25">
        <v>32.075471999999998</v>
      </c>
      <c r="G167" s="25">
        <v>1.886792</v>
      </c>
      <c r="H167" s="25">
        <v>0</v>
      </c>
    </row>
    <row r="168" spans="1:8" x14ac:dyDescent="0.2">
      <c r="A168" s="20" t="s">
        <v>385</v>
      </c>
      <c r="B168" s="21">
        <v>22</v>
      </c>
      <c r="C168" s="21">
        <v>2</v>
      </c>
      <c r="D168" s="21">
        <v>3</v>
      </c>
      <c r="E168" s="21">
        <v>0</v>
      </c>
      <c r="F168" s="21">
        <v>18</v>
      </c>
      <c r="G168" s="21">
        <v>0</v>
      </c>
      <c r="H168" s="21">
        <v>0</v>
      </c>
    </row>
    <row r="169" spans="1:8" x14ac:dyDescent="0.2">
      <c r="A169" s="24" t="s">
        <v>3</v>
      </c>
      <c r="B169" s="25">
        <v>100</v>
      </c>
      <c r="C169" s="25">
        <v>9.0909089999999999</v>
      </c>
      <c r="D169" s="25">
        <v>13.636364</v>
      </c>
      <c r="E169" s="25">
        <v>0</v>
      </c>
      <c r="F169" s="25">
        <v>81.818181999999993</v>
      </c>
      <c r="G169" s="25">
        <v>0</v>
      </c>
      <c r="H169" s="25">
        <v>0</v>
      </c>
    </row>
    <row r="170" spans="1:8" x14ac:dyDescent="0.2">
      <c r="A170" s="20" t="s">
        <v>386</v>
      </c>
      <c r="B170" s="21">
        <v>32</v>
      </c>
      <c r="C170" s="21">
        <v>24</v>
      </c>
      <c r="D170" s="21">
        <v>8</v>
      </c>
      <c r="E170" s="21">
        <v>0</v>
      </c>
      <c r="F170" s="21">
        <v>0</v>
      </c>
      <c r="G170" s="21">
        <v>0</v>
      </c>
      <c r="H170" s="21">
        <v>0</v>
      </c>
    </row>
    <row r="171" spans="1:8" x14ac:dyDescent="0.2">
      <c r="A171" s="24" t="s">
        <v>3</v>
      </c>
      <c r="B171" s="25">
        <v>100</v>
      </c>
      <c r="C171" s="25">
        <v>75</v>
      </c>
      <c r="D171" s="25">
        <v>25</v>
      </c>
      <c r="E171" s="25">
        <v>0</v>
      </c>
      <c r="F171" s="25">
        <v>0</v>
      </c>
      <c r="G171" s="25">
        <v>0</v>
      </c>
      <c r="H171" s="25">
        <v>0</v>
      </c>
    </row>
    <row r="172" spans="1:8" x14ac:dyDescent="0.2">
      <c r="A172" s="20" t="s">
        <v>387</v>
      </c>
      <c r="B172" s="21">
        <v>9</v>
      </c>
      <c r="C172" s="21">
        <v>0</v>
      </c>
      <c r="D172" s="21">
        <v>9</v>
      </c>
      <c r="E172" s="21">
        <v>0</v>
      </c>
      <c r="F172" s="21">
        <v>3</v>
      </c>
      <c r="G172" s="21">
        <v>0</v>
      </c>
      <c r="H172" s="21">
        <v>0</v>
      </c>
    </row>
    <row r="173" spans="1:8" x14ac:dyDescent="0.2">
      <c r="A173" s="24" t="s">
        <v>3</v>
      </c>
      <c r="B173" s="25">
        <v>100</v>
      </c>
      <c r="C173" s="25">
        <v>0</v>
      </c>
      <c r="D173" s="25">
        <v>100</v>
      </c>
      <c r="E173" s="25">
        <v>0</v>
      </c>
      <c r="F173" s="25">
        <v>33.333333000000003</v>
      </c>
      <c r="G173" s="25">
        <v>0</v>
      </c>
      <c r="H173" s="25">
        <v>0</v>
      </c>
    </row>
    <row r="174" spans="1:8" x14ac:dyDescent="0.2">
      <c r="A174" s="20" t="s">
        <v>366</v>
      </c>
      <c r="B174" s="21">
        <v>150</v>
      </c>
      <c r="C174" s="21">
        <v>26</v>
      </c>
      <c r="D174" s="21">
        <v>58</v>
      </c>
      <c r="E174" s="21">
        <v>3</v>
      </c>
      <c r="F174" s="21">
        <v>27</v>
      </c>
      <c r="G174" s="21">
        <v>4</v>
      </c>
      <c r="H174" s="21">
        <v>50</v>
      </c>
    </row>
    <row r="175" spans="1:8" x14ac:dyDescent="0.2">
      <c r="A175" s="24" t="s">
        <v>3</v>
      </c>
      <c r="B175" s="25">
        <v>100</v>
      </c>
      <c r="C175" s="25">
        <v>17.333333</v>
      </c>
      <c r="D175" s="25">
        <v>38.666666999999997</v>
      </c>
      <c r="E175" s="25">
        <v>2</v>
      </c>
      <c r="F175" s="25">
        <v>18</v>
      </c>
      <c r="G175" s="25">
        <v>2.6666669999999999</v>
      </c>
      <c r="H175" s="25">
        <v>33.333333000000003</v>
      </c>
    </row>
    <row r="176" spans="1:8" x14ac:dyDescent="0.2">
      <c r="A176" s="9" t="s">
        <v>388</v>
      </c>
      <c r="B176" s="9"/>
      <c r="C176" s="9"/>
      <c r="D176" s="9"/>
      <c r="E176" s="9"/>
      <c r="F176" s="9"/>
      <c r="G176" s="9"/>
      <c r="H176" s="9"/>
    </row>
    <row r="177" spans="1:8" x14ac:dyDescent="0.2">
      <c r="A177" s="20" t="s">
        <v>184</v>
      </c>
      <c r="B177" s="21">
        <v>54</v>
      </c>
      <c r="C177" s="21">
        <v>21</v>
      </c>
      <c r="D177" s="21">
        <v>25</v>
      </c>
      <c r="E177" s="21">
        <v>2</v>
      </c>
      <c r="F177" s="21">
        <v>7</v>
      </c>
      <c r="G177" s="21">
        <v>2</v>
      </c>
      <c r="H177" s="21">
        <v>1</v>
      </c>
    </row>
    <row r="178" spans="1:8" x14ac:dyDescent="0.2">
      <c r="A178" s="24" t="s">
        <v>3</v>
      </c>
      <c r="B178" s="25">
        <v>100</v>
      </c>
      <c r="C178" s="25">
        <v>38.888888999999999</v>
      </c>
      <c r="D178" s="25">
        <v>46.296295999999998</v>
      </c>
      <c r="E178" s="25">
        <v>3.7037040000000001</v>
      </c>
      <c r="F178" s="25">
        <v>12.962963</v>
      </c>
      <c r="G178" s="25">
        <v>3.7037040000000001</v>
      </c>
      <c r="H178" s="25">
        <v>1.8518520000000001</v>
      </c>
    </row>
    <row r="179" spans="1:8" x14ac:dyDescent="0.2">
      <c r="A179" s="20" t="s">
        <v>185</v>
      </c>
      <c r="B179" s="21">
        <v>196</v>
      </c>
      <c r="C179" s="21">
        <v>102</v>
      </c>
      <c r="D179" s="21">
        <v>68</v>
      </c>
      <c r="E179" s="21">
        <v>6</v>
      </c>
      <c r="F179" s="21">
        <v>24</v>
      </c>
      <c r="G179" s="21">
        <v>4</v>
      </c>
      <c r="H179" s="21">
        <v>0</v>
      </c>
    </row>
    <row r="180" spans="1:8" x14ac:dyDescent="0.2">
      <c r="A180" s="24" t="s">
        <v>3</v>
      </c>
      <c r="B180" s="25">
        <v>100</v>
      </c>
      <c r="C180" s="25">
        <v>52.040816</v>
      </c>
      <c r="D180" s="25">
        <v>34.693877999999998</v>
      </c>
      <c r="E180" s="25">
        <v>3.0612240000000002</v>
      </c>
      <c r="F180" s="25">
        <v>12.244897999999999</v>
      </c>
      <c r="G180" s="25">
        <v>2.040816</v>
      </c>
      <c r="H180" s="25">
        <v>0</v>
      </c>
    </row>
    <row r="181" spans="1:8" x14ac:dyDescent="0.2">
      <c r="A181" s="20" t="s">
        <v>186</v>
      </c>
      <c r="B181" s="21">
        <v>310</v>
      </c>
      <c r="C181" s="21">
        <v>131</v>
      </c>
      <c r="D181" s="21">
        <v>126</v>
      </c>
      <c r="E181" s="21">
        <v>4</v>
      </c>
      <c r="F181" s="21">
        <v>55</v>
      </c>
      <c r="G181" s="21">
        <v>14</v>
      </c>
      <c r="H181" s="21">
        <v>1</v>
      </c>
    </row>
    <row r="182" spans="1:8" x14ac:dyDescent="0.2">
      <c r="A182" s="24" t="s">
        <v>3</v>
      </c>
      <c r="B182" s="25">
        <v>100</v>
      </c>
      <c r="C182" s="25">
        <v>42.258065000000002</v>
      </c>
      <c r="D182" s="25">
        <v>40.645161000000002</v>
      </c>
      <c r="E182" s="25">
        <v>1.2903230000000001</v>
      </c>
      <c r="F182" s="25">
        <v>17.741935000000002</v>
      </c>
      <c r="G182" s="25">
        <v>4.5161290000000003</v>
      </c>
      <c r="H182" s="25">
        <v>0.32258100000000001</v>
      </c>
    </row>
    <row r="183" spans="1:8" x14ac:dyDescent="0.2">
      <c r="A183" s="20" t="s">
        <v>187</v>
      </c>
      <c r="B183" s="21">
        <v>385</v>
      </c>
      <c r="C183" s="21">
        <v>98</v>
      </c>
      <c r="D183" s="21">
        <v>229</v>
      </c>
      <c r="E183" s="21">
        <v>12</v>
      </c>
      <c r="F183" s="21">
        <v>78</v>
      </c>
      <c r="G183" s="21">
        <v>12</v>
      </c>
      <c r="H183" s="21">
        <v>2</v>
      </c>
    </row>
    <row r="184" spans="1:8" x14ac:dyDescent="0.2">
      <c r="A184" s="24" t="s">
        <v>3</v>
      </c>
      <c r="B184" s="25">
        <v>100</v>
      </c>
      <c r="C184" s="25">
        <v>25.454545</v>
      </c>
      <c r="D184" s="25">
        <v>59.480519000000001</v>
      </c>
      <c r="E184" s="25">
        <v>3.1168830000000001</v>
      </c>
      <c r="F184" s="25">
        <v>20.259740000000001</v>
      </c>
      <c r="G184" s="25">
        <v>3.1168830000000001</v>
      </c>
      <c r="H184" s="25">
        <v>0.51948099999999997</v>
      </c>
    </row>
    <row r="185" spans="1:8" x14ac:dyDescent="0.2">
      <c r="A185" s="20" t="s">
        <v>188</v>
      </c>
      <c r="B185" s="21">
        <v>361</v>
      </c>
      <c r="C185" s="21">
        <v>26</v>
      </c>
      <c r="D185" s="21">
        <v>292</v>
      </c>
      <c r="E185" s="21">
        <v>15</v>
      </c>
      <c r="F185" s="21">
        <v>88</v>
      </c>
      <c r="G185" s="21">
        <v>4</v>
      </c>
      <c r="H185" s="21">
        <v>0</v>
      </c>
    </row>
    <row r="186" spans="1:8" x14ac:dyDescent="0.2">
      <c r="A186" s="24" t="s">
        <v>3</v>
      </c>
      <c r="B186" s="25">
        <v>100</v>
      </c>
      <c r="C186" s="25">
        <v>7.202216</v>
      </c>
      <c r="D186" s="25">
        <v>80.886426999999998</v>
      </c>
      <c r="E186" s="25">
        <v>4.155125</v>
      </c>
      <c r="F186" s="25">
        <v>24.376730999999999</v>
      </c>
      <c r="G186" s="25">
        <v>1.108033</v>
      </c>
      <c r="H186" s="25">
        <v>0</v>
      </c>
    </row>
    <row r="187" spans="1:8" x14ac:dyDescent="0.2">
      <c r="A187" s="20" t="s">
        <v>189</v>
      </c>
      <c r="B187" s="21">
        <v>315</v>
      </c>
      <c r="C187" s="21">
        <v>16</v>
      </c>
      <c r="D187" s="21">
        <v>253</v>
      </c>
      <c r="E187" s="21">
        <v>10</v>
      </c>
      <c r="F187" s="21">
        <v>99</v>
      </c>
      <c r="G187" s="21">
        <v>8</v>
      </c>
      <c r="H187" s="21">
        <v>0</v>
      </c>
    </row>
    <row r="188" spans="1:8" x14ac:dyDescent="0.2">
      <c r="A188" s="24" t="s">
        <v>3</v>
      </c>
      <c r="B188" s="25">
        <v>100</v>
      </c>
      <c r="C188" s="25">
        <v>5.0793650000000001</v>
      </c>
      <c r="D188" s="25">
        <v>80.317459999999997</v>
      </c>
      <c r="E188" s="25">
        <v>3.1746029999999998</v>
      </c>
      <c r="F188" s="25">
        <v>31.428571000000002</v>
      </c>
      <c r="G188" s="25">
        <v>2.5396830000000001</v>
      </c>
      <c r="H188" s="25">
        <v>0</v>
      </c>
    </row>
    <row r="189" spans="1:8" x14ac:dyDescent="0.2">
      <c r="A189" s="20" t="s">
        <v>190</v>
      </c>
      <c r="B189" s="21">
        <v>364</v>
      </c>
      <c r="C189" s="21">
        <v>16</v>
      </c>
      <c r="D189" s="21">
        <v>280</v>
      </c>
      <c r="E189" s="21">
        <v>23</v>
      </c>
      <c r="F189" s="21">
        <v>144</v>
      </c>
      <c r="G189" s="21">
        <v>13</v>
      </c>
      <c r="H189" s="21">
        <v>0</v>
      </c>
    </row>
    <row r="190" spans="1:8" x14ac:dyDescent="0.2">
      <c r="A190" s="24" t="s">
        <v>3</v>
      </c>
      <c r="B190" s="25">
        <v>100</v>
      </c>
      <c r="C190" s="25">
        <v>4.3956039999999996</v>
      </c>
      <c r="D190" s="25">
        <v>76.923077000000006</v>
      </c>
      <c r="E190" s="25">
        <v>6.3186809999999998</v>
      </c>
      <c r="F190" s="25">
        <v>39.56044</v>
      </c>
      <c r="G190" s="25">
        <v>3.5714290000000002</v>
      </c>
      <c r="H190" s="25">
        <v>0</v>
      </c>
    </row>
    <row r="191" spans="1:8" x14ac:dyDescent="0.2">
      <c r="A191" s="20" t="s">
        <v>191</v>
      </c>
      <c r="B191" s="21">
        <v>267</v>
      </c>
      <c r="C191" s="21">
        <v>5</v>
      </c>
      <c r="D191" s="21">
        <v>209</v>
      </c>
      <c r="E191" s="21">
        <v>17</v>
      </c>
      <c r="F191" s="21">
        <v>159</v>
      </c>
      <c r="G191" s="21">
        <v>16</v>
      </c>
      <c r="H191" s="21">
        <v>1</v>
      </c>
    </row>
    <row r="192" spans="1:8" x14ac:dyDescent="0.2">
      <c r="A192" s="24" t="s">
        <v>3</v>
      </c>
      <c r="B192" s="25">
        <v>100</v>
      </c>
      <c r="C192" s="25">
        <v>1.8726590000000001</v>
      </c>
      <c r="D192" s="25">
        <v>78.277153999999996</v>
      </c>
      <c r="E192" s="25">
        <v>6.3670410000000004</v>
      </c>
      <c r="F192" s="25">
        <v>59.550561999999999</v>
      </c>
      <c r="G192" s="25">
        <v>5.9925090000000001</v>
      </c>
      <c r="H192" s="25">
        <v>0.37453199999999998</v>
      </c>
    </row>
    <row r="193" spans="1:8" x14ac:dyDescent="0.2">
      <c r="A193" s="20" t="s">
        <v>192</v>
      </c>
      <c r="B193" s="21">
        <v>90</v>
      </c>
      <c r="C193" s="21">
        <v>0</v>
      </c>
      <c r="D193" s="21">
        <v>66</v>
      </c>
      <c r="E193" s="21">
        <v>2</v>
      </c>
      <c r="F193" s="21">
        <v>68</v>
      </c>
      <c r="G193" s="21">
        <v>3</v>
      </c>
      <c r="H193" s="21">
        <v>0</v>
      </c>
    </row>
    <row r="194" spans="1:8" x14ac:dyDescent="0.2">
      <c r="A194" s="24" t="s">
        <v>3</v>
      </c>
      <c r="B194" s="25">
        <v>100</v>
      </c>
      <c r="C194" s="25">
        <v>0</v>
      </c>
      <c r="D194" s="25">
        <v>73.333332999999996</v>
      </c>
      <c r="E194" s="25">
        <v>2.2222219999999999</v>
      </c>
      <c r="F194" s="25">
        <v>75.555555999999996</v>
      </c>
      <c r="G194" s="25">
        <v>3.3333330000000001</v>
      </c>
      <c r="H194" s="25">
        <v>0</v>
      </c>
    </row>
    <row r="195" spans="1:8" x14ac:dyDescent="0.2">
      <c r="A195" s="20" t="s">
        <v>193</v>
      </c>
      <c r="B195" s="21">
        <v>94</v>
      </c>
      <c r="C195" s="21">
        <v>3</v>
      </c>
      <c r="D195" s="21">
        <v>78</v>
      </c>
      <c r="E195" s="21">
        <v>8</v>
      </c>
      <c r="F195" s="21">
        <v>57</v>
      </c>
      <c r="G195" s="21">
        <v>4</v>
      </c>
      <c r="H195" s="21">
        <v>0</v>
      </c>
    </row>
    <row r="196" spans="1:8" x14ac:dyDescent="0.2">
      <c r="A196" s="24" t="s">
        <v>3</v>
      </c>
      <c r="B196" s="25">
        <v>100</v>
      </c>
      <c r="C196" s="25">
        <v>3.1914889999999998</v>
      </c>
      <c r="D196" s="25">
        <v>82.978723000000002</v>
      </c>
      <c r="E196" s="25">
        <v>8.5106380000000001</v>
      </c>
      <c r="F196" s="25">
        <v>60.638297999999999</v>
      </c>
      <c r="G196" s="25">
        <v>4.2553190000000001</v>
      </c>
      <c r="H196" s="25">
        <v>0</v>
      </c>
    </row>
    <row r="197" spans="1:8" x14ac:dyDescent="0.2">
      <c r="A197" s="20" t="s">
        <v>389</v>
      </c>
      <c r="B197" s="21">
        <v>47</v>
      </c>
      <c r="C197" s="21">
        <v>34</v>
      </c>
      <c r="D197" s="21">
        <v>7</v>
      </c>
      <c r="E197" s="21">
        <v>0</v>
      </c>
      <c r="F197" s="21">
        <v>4</v>
      </c>
      <c r="G197" s="21">
        <v>3</v>
      </c>
      <c r="H197" s="21">
        <v>0</v>
      </c>
    </row>
    <row r="198" spans="1:8" x14ac:dyDescent="0.2">
      <c r="A198" s="24" t="s">
        <v>3</v>
      </c>
      <c r="B198" s="25">
        <v>100</v>
      </c>
      <c r="C198" s="25">
        <v>72.340425999999994</v>
      </c>
      <c r="D198" s="25">
        <v>14.893617000000001</v>
      </c>
      <c r="E198" s="25">
        <v>0</v>
      </c>
      <c r="F198" s="25">
        <v>8.5106380000000001</v>
      </c>
      <c r="G198" s="25">
        <v>6.3829789999999997</v>
      </c>
      <c r="H198" s="25">
        <v>0</v>
      </c>
    </row>
    <row r="199" spans="1:8" x14ac:dyDescent="0.2">
      <c r="A199" s="20" t="s">
        <v>366</v>
      </c>
      <c r="B199" s="21">
        <v>194</v>
      </c>
      <c r="C199" s="21">
        <v>85</v>
      </c>
      <c r="D199" s="21">
        <v>34</v>
      </c>
      <c r="E199" s="21">
        <v>0</v>
      </c>
      <c r="F199" s="21">
        <v>36</v>
      </c>
      <c r="G199" s="21">
        <v>4</v>
      </c>
      <c r="H199" s="21">
        <v>50</v>
      </c>
    </row>
    <row r="200" spans="1:8" x14ac:dyDescent="0.2">
      <c r="A200" s="24" t="s">
        <v>3</v>
      </c>
      <c r="B200" s="25">
        <v>100</v>
      </c>
      <c r="C200" s="25">
        <v>43.814433000000001</v>
      </c>
      <c r="D200" s="25">
        <v>17.525773000000001</v>
      </c>
      <c r="E200" s="25">
        <v>0</v>
      </c>
      <c r="F200" s="25">
        <v>18.556701</v>
      </c>
      <c r="G200" s="25">
        <v>2.0618560000000001</v>
      </c>
      <c r="H200" s="25">
        <v>25.773195999999999</v>
      </c>
    </row>
    <row r="201" spans="1:8" ht="11.1" customHeight="1" x14ac:dyDescent="0.2">
      <c r="A201" s="9" t="s">
        <v>390</v>
      </c>
      <c r="B201" s="9"/>
      <c r="C201" s="9"/>
      <c r="D201" s="9"/>
      <c r="E201" s="9"/>
      <c r="F201" s="9"/>
      <c r="G201" s="9"/>
      <c r="H201" s="9"/>
    </row>
    <row r="202" spans="1:8" ht="11.1" customHeight="1" x14ac:dyDescent="0.2">
      <c r="A202" s="20" t="s">
        <v>391</v>
      </c>
      <c r="B202" s="21">
        <v>633</v>
      </c>
      <c r="C202" s="21">
        <v>142</v>
      </c>
      <c r="D202" s="21">
        <v>384</v>
      </c>
      <c r="E202" s="21">
        <v>21</v>
      </c>
      <c r="F202" s="21">
        <v>191</v>
      </c>
      <c r="G202" s="21">
        <v>18</v>
      </c>
      <c r="H202" s="21">
        <v>14</v>
      </c>
    </row>
    <row r="203" spans="1:8" ht="11.1" customHeight="1" x14ac:dyDescent="0.2">
      <c r="A203" s="24" t="s">
        <v>3</v>
      </c>
      <c r="B203" s="25">
        <v>100</v>
      </c>
      <c r="C203" s="25">
        <v>22.432859000000001</v>
      </c>
      <c r="D203" s="25">
        <v>60.663507000000003</v>
      </c>
      <c r="E203" s="25">
        <v>3.317536</v>
      </c>
      <c r="F203" s="25">
        <v>30.173776</v>
      </c>
      <c r="G203" s="25">
        <v>2.8436020000000002</v>
      </c>
      <c r="H203" s="25">
        <v>2.2116899999999999</v>
      </c>
    </row>
    <row r="204" spans="1:8" ht="11.1" customHeight="1" x14ac:dyDescent="0.2">
      <c r="A204" s="20" t="s">
        <v>392</v>
      </c>
      <c r="B204" s="21">
        <v>1123</v>
      </c>
      <c r="C204" s="21">
        <v>228</v>
      </c>
      <c r="D204" s="21">
        <v>686</v>
      </c>
      <c r="E204" s="21">
        <v>31</v>
      </c>
      <c r="F204" s="21">
        <v>333</v>
      </c>
      <c r="G204" s="21">
        <v>41</v>
      </c>
      <c r="H204" s="21">
        <v>25</v>
      </c>
    </row>
    <row r="205" spans="1:8" ht="11.1" customHeight="1" x14ac:dyDescent="0.2">
      <c r="A205" s="24" t="s">
        <v>3</v>
      </c>
      <c r="B205" s="25">
        <v>100</v>
      </c>
      <c r="C205" s="25">
        <v>20.302759999999999</v>
      </c>
      <c r="D205" s="25">
        <v>61.086376000000001</v>
      </c>
      <c r="E205" s="25">
        <v>2.7604630000000001</v>
      </c>
      <c r="F205" s="25">
        <v>29.652716000000002</v>
      </c>
      <c r="G205" s="25">
        <v>3.650935</v>
      </c>
      <c r="H205" s="25">
        <v>2.2261799999999998</v>
      </c>
    </row>
    <row r="206" spans="1:8" ht="11.1" customHeight="1" x14ac:dyDescent="0.2">
      <c r="A206" s="20" t="s">
        <v>393</v>
      </c>
      <c r="B206" s="21">
        <v>660</v>
      </c>
      <c r="C206" s="21">
        <v>122</v>
      </c>
      <c r="D206" s="21">
        <v>425</v>
      </c>
      <c r="E206" s="21">
        <v>35</v>
      </c>
      <c r="F206" s="21">
        <v>204</v>
      </c>
      <c r="G206" s="21">
        <v>18</v>
      </c>
      <c r="H206" s="21">
        <v>11</v>
      </c>
    </row>
    <row r="207" spans="1:8" ht="11.1" customHeight="1" x14ac:dyDescent="0.2">
      <c r="A207" s="24" t="s">
        <v>3</v>
      </c>
      <c r="B207" s="25">
        <v>100</v>
      </c>
      <c r="C207" s="25">
        <v>18.484848</v>
      </c>
      <c r="D207" s="25">
        <v>64.393939000000003</v>
      </c>
      <c r="E207" s="25">
        <v>5.3030299999999997</v>
      </c>
      <c r="F207" s="25">
        <v>30.909091</v>
      </c>
      <c r="G207" s="25">
        <v>2.7272729999999998</v>
      </c>
      <c r="H207" s="25">
        <v>1.6666669999999999</v>
      </c>
    </row>
    <row r="208" spans="1:8" ht="11.1" customHeight="1" x14ac:dyDescent="0.2">
      <c r="A208" s="20" t="s">
        <v>394</v>
      </c>
      <c r="B208" s="21">
        <v>261</v>
      </c>
      <c r="C208" s="21">
        <v>45</v>
      </c>
      <c r="D208" s="21">
        <v>172</v>
      </c>
      <c r="E208" s="21">
        <v>12</v>
      </c>
      <c r="F208" s="21">
        <v>91</v>
      </c>
      <c r="G208" s="21">
        <v>10</v>
      </c>
      <c r="H208" s="21">
        <v>5</v>
      </c>
    </row>
    <row r="209" spans="1:8" ht="11.1" customHeight="1" x14ac:dyDescent="0.2">
      <c r="A209" s="24" t="s">
        <v>3</v>
      </c>
      <c r="B209" s="25">
        <v>100</v>
      </c>
      <c r="C209" s="25">
        <v>17.241378999999998</v>
      </c>
      <c r="D209" s="25">
        <v>65.900383000000005</v>
      </c>
      <c r="E209" s="25">
        <v>4.5977009999999998</v>
      </c>
      <c r="F209" s="25">
        <v>34.865900000000003</v>
      </c>
      <c r="G209" s="25">
        <v>3.8314180000000002</v>
      </c>
      <c r="H209" s="25">
        <v>1.9157090000000001</v>
      </c>
    </row>
    <row r="210" spans="1:8" ht="11.1" customHeight="1" x14ac:dyDescent="0.2">
      <c r="A210" s="9" t="s">
        <v>395</v>
      </c>
      <c r="B210" s="9"/>
      <c r="C210" s="9"/>
      <c r="D210" s="9"/>
      <c r="E210" s="9"/>
      <c r="F210" s="9"/>
      <c r="G210" s="9"/>
      <c r="H210" s="9"/>
    </row>
    <row r="211" spans="1:8" ht="11.1" customHeight="1" x14ac:dyDescent="0.2">
      <c r="A211" s="20" t="s">
        <v>396</v>
      </c>
      <c r="B211" s="21">
        <v>329</v>
      </c>
      <c r="C211" s="21">
        <v>74</v>
      </c>
      <c r="D211" s="21">
        <v>182</v>
      </c>
      <c r="E211" s="21">
        <v>15</v>
      </c>
      <c r="F211" s="21">
        <v>103</v>
      </c>
      <c r="G211" s="21">
        <v>16</v>
      </c>
      <c r="H211" s="21">
        <v>7</v>
      </c>
    </row>
    <row r="212" spans="1:8" ht="11.1" customHeight="1" x14ac:dyDescent="0.2">
      <c r="A212" s="24" t="s">
        <v>3</v>
      </c>
      <c r="B212" s="25">
        <v>100</v>
      </c>
      <c r="C212" s="25">
        <v>22.492401000000001</v>
      </c>
      <c r="D212" s="25">
        <v>55.319149000000003</v>
      </c>
      <c r="E212" s="25">
        <v>4.5592709999999999</v>
      </c>
      <c r="F212" s="25">
        <v>31.306991</v>
      </c>
      <c r="G212" s="25">
        <v>4.8632220000000004</v>
      </c>
      <c r="H212" s="25">
        <v>2.1276600000000001</v>
      </c>
    </row>
    <row r="213" spans="1:8" ht="11.1" customHeight="1" x14ac:dyDescent="0.2">
      <c r="A213" s="20" t="s">
        <v>397</v>
      </c>
      <c r="B213" s="21">
        <v>828</v>
      </c>
      <c r="C213" s="21">
        <v>169</v>
      </c>
      <c r="D213" s="21">
        <v>526</v>
      </c>
      <c r="E213" s="21">
        <v>27</v>
      </c>
      <c r="F213" s="21">
        <v>253</v>
      </c>
      <c r="G213" s="21">
        <v>25</v>
      </c>
      <c r="H213" s="21">
        <v>14</v>
      </c>
    </row>
    <row r="214" spans="1:8" ht="11.1" customHeight="1" x14ac:dyDescent="0.2">
      <c r="A214" s="24" t="s">
        <v>3</v>
      </c>
      <c r="B214" s="25">
        <v>100</v>
      </c>
      <c r="C214" s="25">
        <v>20.410627999999999</v>
      </c>
      <c r="D214" s="25">
        <v>63.52657</v>
      </c>
      <c r="E214" s="25">
        <v>3.2608700000000002</v>
      </c>
      <c r="F214" s="25">
        <v>30.555555999999999</v>
      </c>
      <c r="G214" s="25">
        <v>3.0193240000000001</v>
      </c>
      <c r="H214" s="25">
        <v>1.6908209999999999</v>
      </c>
    </row>
    <row r="215" spans="1:8" ht="11.1" customHeight="1" x14ac:dyDescent="0.2">
      <c r="A215" s="20" t="s">
        <v>879</v>
      </c>
      <c r="B215" s="21">
        <v>499</v>
      </c>
      <c r="C215" s="21">
        <v>71</v>
      </c>
      <c r="D215" s="21">
        <v>328</v>
      </c>
      <c r="E215" s="21">
        <v>28</v>
      </c>
      <c r="F215" s="21">
        <v>183</v>
      </c>
      <c r="G215" s="21">
        <v>9</v>
      </c>
      <c r="H215" s="21">
        <v>9</v>
      </c>
    </row>
    <row r="216" spans="1:8" ht="11.1" customHeight="1" x14ac:dyDescent="0.2">
      <c r="A216" s="24" t="s">
        <v>3</v>
      </c>
      <c r="B216" s="25">
        <v>100</v>
      </c>
      <c r="C216" s="25">
        <v>14.228457000000001</v>
      </c>
      <c r="D216" s="25">
        <v>65.731463000000005</v>
      </c>
      <c r="E216" s="25">
        <v>5.6112219999999997</v>
      </c>
      <c r="F216" s="25">
        <v>36.673347</v>
      </c>
      <c r="G216" s="25">
        <v>1.803607</v>
      </c>
      <c r="H216" s="25">
        <v>1.803607</v>
      </c>
    </row>
    <row r="217" spans="1:8" ht="11.1" customHeight="1" x14ac:dyDescent="0.2">
      <c r="A217" s="20" t="s">
        <v>398</v>
      </c>
      <c r="B217" s="21">
        <v>468</v>
      </c>
      <c r="C217" s="21">
        <v>98</v>
      </c>
      <c r="D217" s="21">
        <v>289</v>
      </c>
      <c r="E217" s="21">
        <v>16</v>
      </c>
      <c r="F217" s="21">
        <v>132</v>
      </c>
      <c r="G217" s="21">
        <v>20</v>
      </c>
      <c r="H217" s="21">
        <v>11</v>
      </c>
    </row>
    <row r="218" spans="1:8" ht="11.1" customHeight="1" x14ac:dyDescent="0.2">
      <c r="A218" s="24" t="s">
        <v>3</v>
      </c>
      <c r="B218" s="25">
        <v>100</v>
      </c>
      <c r="C218" s="25">
        <v>20.940170999999999</v>
      </c>
      <c r="D218" s="25">
        <v>61.752136999999998</v>
      </c>
      <c r="E218" s="25">
        <v>3.418803</v>
      </c>
      <c r="F218" s="25">
        <v>28.205127999999998</v>
      </c>
      <c r="G218" s="25">
        <v>4.273504</v>
      </c>
      <c r="H218" s="25">
        <v>2.3504269999999998</v>
      </c>
    </row>
    <row r="219" spans="1:8" ht="11.1" customHeight="1" x14ac:dyDescent="0.2">
      <c r="A219" s="20" t="s">
        <v>399</v>
      </c>
      <c r="B219" s="21">
        <v>257</v>
      </c>
      <c r="C219" s="21">
        <v>53</v>
      </c>
      <c r="D219" s="21">
        <v>158</v>
      </c>
      <c r="E219" s="21">
        <v>6</v>
      </c>
      <c r="F219" s="21">
        <v>80</v>
      </c>
      <c r="G219" s="21">
        <v>8</v>
      </c>
      <c r="H219" s="21">
        <v>6</v>
      </c>
    </row>
    <row r="220" spans="1:8" ht="11.1" customHeight="1" x14ac:dyDescent="0.2">
      <c r="A220" s="24" t="s">
        <v>3</v>
      </c>
      <c r="B220" s="25">
        <v>100</v>
      </c>
      <c r="C220" s="25">
        <v>20.622568000000001</v>
      </c>
      <c r="D220" s="25">
        <v>61.478599000000003</v>
      </c>
      <c r="E220" s="25">
        <v>2.3346300000000002</v>
      </c>
      <c r="F220" s="25">
        <v>31.128405000000001</v>
      </c>
      <c r="G220" s="25">
        <v>3.1128399999999998</v>
      </c>
      <c r="H220" s="25">
        <v>2.3346300000000002</v>
      </c>
    </row>
    <row r="221" spans="1:8" ht="11.1" customHeight="1" x14ac:dyDescent="0.2">
      <c r="A221" s="20" t="s">
        <v>400</v>
      </c>
      <c r="B221" s="21">
        <v>296</v>
      </c>
      <c r="C221" s="21">
        <v>72</v>
      </c>
      <c r="D221" s="21">
        <v>184</v>
      </c>
      <c r="E221" s="21">
        <v>7</v>
      </c>
      <c r="F221" s="21">
        <v>68</v>
      </c>
      <c r="G221" s="21">
        <v>9</v>
      </c>
      <c r="H221" s="21">
        <v>8</v>
      </c>
    </row>
    <row r="222" spans="1:8" ht="11.1" customHeight="1" x14ac:dyDescent="0.2">
      <c r="A222" s="24" t="s">
        <v>3</v>
      </c>
      <c r="B222" s="25">
        <v>100</v>
      </c>
      <c r="C222" s="25">
        <v>24.324324000000001</v>
      </c>
      <c r="D222" s="25">
        <v>62.162162000000002</v>
      </c>
      <c r="E222" s="25">
        <v>2.364865</v>
      </c>
      <c r="F222" s="25">
        <v>22.972973</v>
      </c>
      <c r="G222" s="25">
        <v>3.0405410000000002</v>
      </c>
      <c r="H222" s="25">
        <v>2.7027030000000001</v>
      </c>
    </row>
    <row r="223" spans="1:8" ht="11.1" customHeight="1" x14ac:dyDescent="0.2">
      <c r="A223" s="9" t="s">
        <v>401</v>
      </c>
      <c r="B223" s="9"/>
      <c r="C223" s="9"/>
      <c r="D223" s="9"/>
      <c r="E223" s="9"/>
      <c r="F223" s="9"/>
      <c r="G223" s="9"/>
      <c r="H223" s="9"/>
    </row>
    <row r="224" spans="1:8" ht="11.1" customHeight="1" x14ac:dyDescent="0.2">
      <c r="A224" s="20" t="s">
        <v>878</v>
      </c>
      <c r="B224" s="21">
        <v>116</v>
      </c>
      <c r="C224" s="21">
        <v>29</v>
      </c>
      <c r="D224" s="21">
        <v>71</v>
      </c>
      <c r="E224" s="21">
        <v>4</v>
      </c>
      <c r="F224" s="21">
        <v>25</v>
      </c>
      <c r="G224" s="21">
        <v>3</v>
      </c>
      <c r="H224" s="21">
        <v>0</v>
      </c>
    </row>
    <row r="225" spans="1:8" ht="11.1" customHeight="1" x14ac:dyDescent="0.2">
      <c r="A225" s="24" t="s">
        <v>3</v>
      </c>
      <c r="B225" s="25">
        <v>100</v>
      </c>
      <c r="C225" s="25">
        <v>25</v>
      </c>
      <c r="D225" s="25">
        <v>61.206896999999998</v>
      </c>
      <c r="E225" s="25">
        <v>3.4482759999999999</v>
      </c>
      <c r="F225" s="25">
        <v>21.551724</v>
      </c>
      <c r="G225" s="25">
        <v>2.5862069999999999</v>
      </c>
      <c r="H225" s="25">
        <v>0</v>
      </c>
    </row>
    <row r="226" spans="1:8" ht="11.1" customHeight="1" x14ac:dyDescent="0.2">
      <c r="A226" s="20" t="s">
        <v>402</v>
      </c>
      <c r="B226" s="21">
        <v>213</v>
      </c>
      <c r="C226" s="21">
        <v>45</v>
      </c>
      <c r="D226" s="21">
        <v>111</v>
      </c>
      <c r="E226" s="21">
        <v>11</v>
      </c>
      <c r="F226" s="21">
        <v>78</v>
      </c>
      <c r="G226" s="21">
        <v>13</v>
      </c>
      <c r="H226" s="21">
        <v>7</v>
      </c>
    </row>
    <row r="227" spans="1:8" ht="11.1" customHeight="1" x14ac:dyDescent="0.2">
      <c r="A227" s="24" t="s">
        <v>3</v>
      </c>
      <c r="B227" s="25">
        <v>100</v>
      </c>
      <c r="C227" s="25">
        <v>21.126760999999998</v>
      </c>
      <c r="D227" s="25">
        <v>52.112676</v>
      </c>
      <c r="E227" s="25">
        <v>5.1643189999999999</v>
      </c>
      <c r="F227" s="25">
        <v>36.619717999999999</v>
      </c>
      <c r="G227" s="25">
        <v>6.1032859999999998</v>
      </c>
      <c r="H227" s="25">
        <v>3.2863850000000001</v>
      </c>
    </row>
    <row r="228" spans="1:8" ht="11.1" customHeight="1" x14ac:dyDescent="0.2">
      <c r="A228" s="20" t="s">
        <v>397</v>
      </c>
      <c r="B228" s="21">
        <v>828</v>
      </c>
      <c r="C228" s="21">
        <v>169</v>
      </c>
      <c r="D228" s="21">
        <v>526</v>
      </c>
      <c r="E228" s="21">
        <v>27</v>
      </c>
      <c r="F228" s="21">
        <v>253</v>
      </c>
      <c r="G228" s="21">
        <v>25</v>
      </c>
      <c r="H228" s="21">
        <v>14</v>
      </c>
    </row>
    <row r="229" spans="1:8" ht="11.1" customHeight="1" x14ac:dyDescent="0.2">
      <c r="A229" s="24" t="s">
        <v>3</v>
      </c>
      <c r="B229" s="25">
        <v>100</v>
      </c>
      <c r="C229" s="25">
        <v>20.410627999999999</v>
      </c>
      <c r="D229" s="25">
        <v>63.52657</v>
      </c>
      <c r="E229" s="25">
        <v>3.2608700000000002</v>
      </c>
      <c r="F229" s="25">
        <v>30.555555999999999</v>
      </c>
      <c r="G229" s="25">
        <v>3.0193240000000001</v>
      </c>
      <c r="H229" s="25">
        <v>1.6908209999999999</v>
      </c>
    </row>
    <row r="230" spans="1:8" ht="11.1" customHeight="1" x14ac:dyDescent="0.2">
      <c r="A230" s="20" t="s">
        <v>403</v>
      </c>
      <c r="B230" s="21">
        <v>133</v>
      </c>
      <c r="C230" s="21">
        <v>9</v>
      </c>
      <c r="D230" s="21">
        <v>100</v>
      </c>
      <c r="E230" s="21">
        <v>11</v>
      </c>
      <c r="F230" s="21">
        <v>43</v>
      </c>
      <c r="G230" s="21">
        <v>2</v>
      </c>
      <c r="H230" s="21">
        <v>4</v>
      </c>
    </row>
    <row r="231" spans="1:8" ht="11.1" customHeight="1" x14ac:dyDescent="0.2">
      <c r="A231" s="24" t="s">
        <v>3</v>
      </c>
      <c r="B231" s="25">
        <v>100</v>
      </c>
      <c r="C231" s="25">
        <v>6.7669170000000003</v>
      </c>
      <c r="D231" s="25">
        <v>75.187970000000007</v>
      </c>
      <c r="E231" s="25">
        <v>8.2706769999999992</v>
      </c>
      <c r="F231" s="25">
        <v>32.330826999999999</v>
      </c>
      <c r="G231" s="25">
        <v>1.5037590000000001</v>
      </c>
      <c r="H231" s="25">
        <v>3.0075189999999998</v>
      </c>
    </row>
    <row r="232" spans="1:8" ht="11.1" customHeight="1" x14ac:dyDescent="0.2">
      <c r="A232" s="20" t="s">
        <v>404</v>
      </c>
      <c r="B232" s="21">
        <v>120</v>
      </c>
      <c r="C232" s="21">
        <v>20</v>
      </c>
      <c r="D232" s="21">
        <v>76</v>
      </c>
      <c r="E232" s="21">
        <v>2</v>
      </c>
      <c r="F232" s="21">
        <v>41</v>
      </c>
      <c r="G232" s="21">
        <v>1</v>
      </c>
      <c r="H232" s="21">
        <v>4</v>
      </c>
    </row>
    <row r="233" spans="1:8" ht="11.1" customHeight="1" x14ac:dyDescent="0.2">
      <c r="A233" s="24" t="s">
        <v>3</v>
      </c>
      <c r="B233" s="25">
        <v>100</v>
      </c>
      <c r="C233" s="25">
        <v>16.666667</v>
      </c>
      <c r="D233" s="25">
        <v>63.333333000000003</v>
      </c>
      <c r="E233" s="25">
        <v>1.6666669999999999</v>
      </c>
      <c r="F233" s="25">
        <v>34.166666999999997</v>
      </c>
      <c r="G233" s="25">
        <v>0.83333299999999999</v>
      </c>
      <c r="H233" s="25">
        <v>3.3333330000000001</v>
      </c>
    </row>
    <row r="234" spans="1:8" ht="11.1" customHeight="1" x14ac:dyDescent="0.2">
      <c r="A234" s="20" t="s">
        <v>405</v>
      </c>
      <c r="B234" s="21">
        <v>246</v>
      </c>
      <c r="C234" s="21">
        <v>42</v>
      </c>
      <c r="D234" s="21">
        <v>152</v>
      </c>
      <c r="E234" s="21">
        <v>15</v>
      </c>
      <c r="F234" s="21">
        <v>99</v>
      </c>
      <c r="G234" s="21">
        <v>6</v>
      </c>
      <c r="H234" s="21">
        <v>1</v>
      </c>
    </row>
    <row r="235" spans="1:8" ht="11.1" customHeight="1" x14ac:dyDescent="0.2">
      <c r="A235" s="24" t="s">
        <v>3</v>
      </c>
      <c r="B235" s="25">
        <v>100</v>
      </c>
      <c r="C235" s="25">
        <v>17.073170999999999</v>
      </c>
      <c r="D235" s="25">
        <v>61.788618</v>
      </c>
      <c r="E235" s="25">
        <v>6.0975609999999998</v>
      </c>
      <c r="F235" s="25">
        <v>40.243901999999999</v>
      </c>
      <c r="G235" s="25">
        <v>2.4390239999999999</v>
      </c>
      <c r="H235" s="25">
        <v>0.40650399999999998</v>
      </c>
    </row>
    <row r="236" spans="1:8" ht="11.1" customHeight="1" x14ac:dyDescent="0.2">
      <c r="A236" s="20" t="s">
        <v>398</v>
      </c>
      <c r="B236" s="21">
        <v>468</v>
      </c>
      <c r="C236" s="21">
        <v>98</v>
      </c>
      <c r="D236" s="21">
        <v>289</v>
      </c>
      <c r="E236" s="21">
        <v>16</v>
      </c>
      <c r="F236" s="21">
        <v>132</v>
      </c>
      <c r="G236" s="21">
        <v>20</v>
      </c>
      <c r="H236" s="21">
        <v>11</v>
      </c>
    </row>
    <row r="237" spans="1:8" ht="11.1" customHeight="1" x14ac:dyDescent="0.2">
      <c r="A237" s="24" t="s">
        <v>3</v>
      </c>
      <c r="B237" s="25">
        <v>100</v>
      </c>
      <c r="C237" s="25">
        <v>20.940170999999999</v>
      </c>
      <c r="D237" s="25">
        <v>61.752136999999998</v>
      </c>
      <c r="E237" s="25">
        <v>3.418803</v>
      </c>
      <c r="F237" s="25">
        <v>28.205127999999998</v>
      </c>
      <c r="G237" s="25">
        <v>4.273504</v>
      </c>
      <c r="H237" s="25">
        <v>2.3504269999999998</v>
      </c>
    </row>
    <row r="238" spans="1:8" ht="11.1" customHeight="1" x14ac:dyDescent="0.2">
      <c r="A238" s="20" t="s">
        <v>406</v>
      </c>
      <c r="B238" s="21">
        <v>180</v>
      </c>
      <c r="C238" s="21">
        <v>38</v>
      </c>
      <c r="D238" s="21">
        <v>112</v>
      </c>
      <c r="E238" s="21">
        <v>5</v>
      </c>
      <c r="F238" s="21">
        <v>58</v>
      </c>
      <c r="G238" s="21">
        <v>8</v>
      </c>
      <c r="H238" s="21">
        <v>3</v>
      </c>
    </row>
    <row r="239" spans="1:8" ht="11.1" customHeight="1" x14ac:dyDescent="0.2">
      <c r="A239" s="24" t="s">
        <v>3</v>
      </c>
      <c r="B239" s="25">
        <v>100</v>
      </c>
      <c r="C239" s="25">
        <v>21.111111000000001</v>
      </c>
      <c r="D239" s="25">
        <v>62.222222000000002</v>
      </c>
      <c r="E239" s="25">
        <v>2.7777780000000001</v>
      </c>
      <c r="F239" s="25">
        <v>32.222222000000002</v>
      </c>
      <c r="G239" s="25">
        <v>4.4444439999999998</v>
      </c>
      <c r="H239" s="25">
        <v>1.6666669999999999</v>
      </c>
    </row>
    <row r="240" spans="1:8" ht="11.1" customHeight="1" x14ac:dyDescent="0.2">
      <c r="A240" s="20" t="s">
        <v>407</v>
      </c>
      <c r="B240" s="21">
        <v>77</v>
      </c>
      <c r="C240" s="21">
        <v>15</v>
      </c>
      <c r="D240" s="21">
        <v>46</v>
      </c>
      <c r="E240" s="21">
        <v>1</v>
      </c>
      <c r="F240" s="21">
        <v>22</v>
      </c>
      <c r="G240" s="21">
        <v>0</v>
      </c>
      <c r="H240" s="21">
        <v>3</v>
      </c>
    </row>
    <row r="241" spans="1:8" ht="11.1" customHeight="1" x14ac:dyDescent="0.2">
      <c r="A241" s="24" t="s">
        <v>3</v>
      </c>
      <c r="B241" s="25">
        <v>100</v>
      </c>
      <c r="C241" s="25">
        <v>19.480519000000001</v>
      </c>
      <c r="D241" s="25">
        <v>59.740259999999999</v>
      </c>
      <c r="E241" s="25">
        <v>1.2987010000000001</v>
      </c>
      <c r="F241" s="25">
        <v>28.571428999999998</v>
      </c>
      <c r="G241" s="25">
        <v>0</v>
      </c>
      <c r="H241" s="25">
        <v>3.8961039999999998</v>
      </c>
    </row>
    <row r="242" spans="1:8" ht="11.1" customHeight="1" x14ac:dyDescent="0.2">
      <c r="A242" s="20" t="s">
        <v>400</v>
      </c>
      <c r="B242" s="21">
        <v>296</v>
      </c>
      <c r="C242" s="21">
        <v>72</v>
      </c>
      <c r="D242" s="21">
        <v>184</v>
      </c>
      <c r="E242" s="21">
        <v>7</v>
      </c>
      <c r="F242" s="21">
        <v>68</v>
      </c>
      <c r="G242" s="21">
        <v>9</v>
      </c>
      <c r="H242" s="21">
        <v>8</v>
      </c>
    </row>
    <row r="243" spans="1:8" ht="11.1" customHeight="1" x14ac:dyDescent="0.2">
      <c r="A243" s="26"/>
      <c r="B243" s="27">
        <v>100</v>
      </c>
      <c r="C243" s="27">
        <v>24.324324000000001</v>
      </c>
      <c r="D243" s="27">
        <v>62.162162000000002</v>
      </c>
      <c r="E243" s="27">
        <v>2.364865</v>
      </c>
      <c r="F243" s="27">
        <v>22.972973</v>
      </c>
      <c r="G243" s="27">
        <v>3.0405410000000002</v>
      </c>
      <c r="H243" s="27">
        <v>2.7027030000000001</v>
      </c>
    </row>
    <row r="244" spans="1:8" ht="11.1" customHeight="1" x14ac:dyDescent="0.2"/>
  </sheetData>
  <phoneticPr fontId="2"/>
  <pageMargins left="0.75" right="0.75" top="1" bottom="1" header="0.5" footer="0.5"/>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FAA50-27E9-48E4-BE8C-A7AD26B458B1}">
  <dimension ref="A1:J243"/>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0" x14ac:dyDescent="0.2">
      <c r="A1" s="11" t="s">
        <v>3</v>
      </c>
      <c r="B1" s="7"/>
    </row>
    <row r="2" spans="1:10" x14ac:dyDescent="0.2">
      <c r="A2" s="15" t="str">
        <f xml:space="preserve"> HYPERLINK("#'目次'!B12","[6]")</f>
        <v>[6]</v>
      </c>
    </row>
    <row r="3" spans="1:10" x14ac:dyDescent="0.2">
      <c r="A3" s="7" t="s">
        <v>3</v>
      </c>
      <c r="B3" s="8" t="s">
        <v>319</v>
      </c>
    </row>
    <row r="4" spans="1:10" s="18" customFormat="1" ht="37.799999999999997" x14ac:dyDescent="0.2">
      <c r="A4" s="16" t="s">
        <v>3</v>
      </c>
      <c r="B4" s="17" t="s">
        <v>335</v>
      </c>
      <c r="C4" s="17" t="s">
        <v>373</v>
      </c>
      <c r="D4" s="17" t="s">
        <v>374</v>
      </c>
      <c r="E4" s="17" t="s">
        <v>375</v>
      </c>
      <c r="F4" s="17" t="s">
        <v>376</v>
      </c>
      <c r="G4" s="17" t="s">
        <v>377</v>
      </c>
      <c r="H4" s="17" t="s">
        <v>378</v>
      </c>
      <c r="I4" s="17" t="s">
        <v>366</v>
      </c>
      <c r="J4" s="17" t="s">
        <v>423</v>
      </c>
    </row>
    <row r="5" spans="1:10" x14ac:dyDescent="0.2">
      <c r="A5" s="19" t="s">
        <v>338</v>
      </c>
      <c r="B5" s="10">
        <v>2677</v>
      </c>
      <c r="C5" s="10">
        <v>537</v>
      </c>
      <c r="D5" s="10">
        <v>1329</v>
      </c>
      <c r="E5" s="10">
        <v>406</v>
      </c>
      <c r="F5" s="10">
        <v>152</v>
      </c>
      <c r="G5" s="10">
        <v>88</v>
      </c>
      <c r="H5" s="10">
        <v>84</v>
      </c>
      <c r="I5" s="10">
        <v>81</v>
      </c>
      <c r="J5" s="10">
        <v>0</v>
      </c>
    </row>
    <row r="6" spans="1:10" x14ac:dyDescent="0.2">
      <c r="A6" s="24" t="s">
        <v>3</v>
      </c>
      <c r="B6" s="25">
        <v>100</v>
      </c>
      <c r="C6" s="25">
        <v>20.059767999999998</v>
      </c>
      <c r="D6" s="25">
        <v>49.645125</v>
      </c>
      <c r="E6" s="25">
        <v>15.166231</v>
      </c>
      <c r="F6" s="25">
        <v>5.6779979999999997</v>
      </c>
      <c r="G6" s="25">
        <v>3.2872620000000001</v>
      </c>
      <c r="H6" s="25">
        <v>3.1378409999999999</v>
      </c>
      <c r="I6" s="25">
        <v>3.0257749999999999</v>
      </c>
      <c r="J6" s="25">
        <v>2.31433</v>
      </c>
    </row>
    <row r="7" spans="1:10" x14ac:dyDescent="0.2">
      <c r="A7" s="9" t="s">
        <v>339</v>
      </c>
      <c r="B7" s="9"/>
      <c r="C7" s="9"/>
      <c r="D7" s="9"/>
      <c r="E7" s="9"/>
      <c r="F7" s="9"/>
      <c r="G7" s="9"/>
      <c r="H7" s="9"/>
      <c r="I7" s="9"/>
      <c r="J7" s="9"/>
    </row>
    <row r="8" spans="1:10" x14ac:dyDescent="0.2">
      <c r="A8" s="20" t="s">
        <v>340</v>
      </c>
      <c r="B8" s="21">
        <v>1277</v>
      </c>
      <c r="C8" s="21">
        <v>194</v>
      </c>
      <c r="D8" s="21">
        <v>701</v>
      </c>
      <c r="E8" s="21">
        <v>193</v>
      </c>
      <c r="F8" s="21">
        <v>74</v>
      </c>
      <c r="G8" s="21">
        <v>35</v>
      </c>
      <c r="H8" s="21">
        <v>38</v>
      </c>
      <c r="I8" s="21">
        <v>42</v>
      </c>
      <c r="J8" s="21">
        <v>0</v>
      </c>
    </row>
    <row r="9" spans="1:10" x14ac:dyDescent="0.2">
      <c r="A9" s="24" t="s">
        <v>3</v>
      </c>
      <c r="B9" s="25">
        <v>100</v>
      </c>
      <c r="C9" s="25">
        <v>15.191856</v>
      </c>
      <c r="D9" s="25">
        <v>54.894283000000001</v>
      </c>
      <c r="E9" s="25">
        <v>15.113547000000001</v>
      </c>
      <c r="F9" s="25">
        <v>5.7948320000000004</v>
      </c>
      <c r="G9" s="25">
        <v>2.740799</v>
      </c>
      <c r="H9" s="25">
        <v>2.975724</v>
      </c>
      <c r="I9" s="25">
        <v>3.288958</v>
      </c>
      <c r="J9" s="25">
        <v>2.3538459999999999</v>
      </c>
    </row>
    <row r="10" spans="1:10" x14ac:dyDescent="0.2">
      <c r="A10" s="20" t="s">
        <v>341</v>
      </c>
      <c r="B10" s="21">
        <v>1400</v>
      </c>
      <c r="C10" s="21">
        <v>343</v>
      </c>
      <c r="D10" s="21">
        <v>628</v>
      </c>
      <c r="E10" s="21">
        <v>213</v>
      </c>
      <c r="F10" s="21">
        <v>78</v>
      </c>
      <c r="G10" s="21">
        <v>53</v>
      </c>
      <c r="H10" s="21">
        <v>46</v>
      </c>
      <c r="I10" s="21">
        <v>39</v>
      </c>
      <c r="J10" s="21">
        <v>0</v>
      </c>
    </row>
    <row r="11" spans="1:10" x14ac:dyDescent="0.2">
      <c r="A11" s="24" t="s">
        <v>3</v>
      </c>
      <c r="B11" s="25">
        <v>100</v>
      </c>
      <c r="C11" s="25">
        <v>24.5</v>
      </c>
      <c r="D11" s="25">
        <v>44.857143000000001</v>
      </c>
      <c r="E11" s="25">
        <v>15.214286</v>
      </c>
      <c r="F11" s="25">
        <v>5.5714290000000002</v>
      </c>
      <c r="G11" s="25">
        <v>3.785714</v>
      </c>
      <c r="H11" s="25">
        <v>3.285714</v>
      </c>
      <c r="I11" s="25">
        <v>2.785714</v>
      </c>
      <c r="J11" s="25">
        <v>2.2784719999999998</v>
      </c>
    </row>
    <row r="12" spans="1:10" x14ac:dyDescent="0.2">
      <c r="A12" s="9" t="s">
        <v>342</v>
      </c>
      <c r="B12" s="9"/>
      <c r="C12" s="9"/>
      <c r="D12" s="9"/>
      <c r="E12" s="9"/>
      <c r="F12" s="9"/>
      <c r="G12" s="9"/>
      <c r="H12" s="9"/>
      <c r="I12" s="9"/>
      <c r="J12" s="9"/>
    </row>
    <row r="13" spans="1:10" x14ac:dyDescent="0.2">
      <c r="A13" s="20" t="s">
        <v>343</v>
      </c>
      <c r="B13" s="21">
        <v>610</v>
      </c>
      <c r="C13" s="21">
        <v>113</v>
      </c>
      <c r="D13" s="21">
        <v>268</v>
      </c>
      <c r="E13" s="21">
        <v>125</v>
      </c>
      <c r="F13" s="21">
        <v>41</v>
      </c>
      <c r="G13" s="21">
        <v>22</v>
      </c>
      <c r="H13" s="21">
        <v>31</v>
      </c>
      <c r="I13" s="21">
        <v>10</v>
      </c>
      <c r="J13" s="21">
        <v>0</v>
      </c>
    </row>
    <row r="14" spans="1:10" x14ac:dyDescent="0.2">
      <c r="A14" s="24" t="s">
        <v>3</v>
      </c>
      <c r="B14" s="25">
        <v>100</v>
      </c>
      <c r="C14" s="25">
        <v>18.52459</v>
      </c>
      <c r="D14" s="25">
        <v>43.934426000000002</v>
      </c>
      <c r="E14" s="25">
        <v>20.491803000000001</v>
      </c>
      <c r="F14" s="25">
        <v>6.721311</v>
      </c>
      <c r="G14" s="25">
        <v>3.606557</v>
      </c>
      <c r="H14" s="25">
        <v>5.0819669999999997</v>
      </c>
      <c r="I14" s="25">
        <v>1.6393439999999999</v>
      </c>
      <c r="J14" s="25">
        <v>2.503333</v>
      </c>
    </row>
    <row r="15" spans="1:10" x14ac:dyDescent="0.2">
      <c r="A15" s="20" t="s">
        <v>344</v>
      </c>
      <c r="B15" s="21">
        <v>755</v>
      </c>
      <c r="C15" s="21">
        <v>120</v>
      </c>
      <c r="D15" s="21">
        <v>402</v>
      </c>
      <c r="E15" s="21">
        <v>127</v>
      </c>
      <c r="F15" s="21">
        <v>37</v>
      </c>
      <c r="G15" s="21">
        <v>33</v>
      </c>
      <c r="H15" s="21">
        <v>18</v>
      </c>
      <c r="I15" s="21">
        <v>18</v>
      </c>
      <c r="J15" s="21">
        <v>0</v>
      </c>
    </row>
    <row r="16" spans="1:10" x14ac:dyDescent="0.2">
      <c r="A16" s="24" t="s">
        <v>3</v>
      </c>
      <c r="B16" s="25">
        <v>100</v>
      </c>
      <c r="C16" s="25">
        <v>15.89404</v>
      </c>
      <c r="D16" s="25">
        <v>53.245032999999999</v>
      </c>
      <c r="E16" s="25">
        <v>16.821192</v>
      </c>
      <c r="F16" s="25">
        <v>4.9006619999999996</v>
      </c>
      <c r="G16" s="25">
        <v>4.3708609999999997</v>
      </c>
      <c r="H16" s="25">
        <v>2.3841060000000001</v>
      </c>
      <c r="I16" s="25">
        <v>2.3841060000000001</v>
      </c>
      <c r="J16" s="25">
        <v>2.3487110000000002</v>
      </c>
    </row>
    <row r="17" spans="1:10" x14ac:dyDescent="0.2">
      <c r="A17" s="20" t="s">
        <v>345</v>
      </c>
      <c r="B17" s="21">
        <v>601</v>
      </c>
      <c r="C17" s="21">
        <v>120</v>
      </c>
      <c r="D17" s="21">
        <v>326</v>
      </c>
      <c r="E17" s="21">
        <v>70</v>
      </c>
      <c r="F17" s="21">
        <v>30</v>
      </c>
      <c r="G17" s="21">
        <v>14</v>
      </c>
      <c r="H17" s="21">
        <v>19</v>
      </c>
      <c r="I17" s="21">
        <v>22</v>
      </c>
      <c r="J17" s="21">
        <v>0</v>
      </c>
    </row>
    <row r="18" spans="1:10" x14ac:dyDescent="0.2">
      <c r="A18" s="24" t="s">
        <v>3</v>
      </c>
      <c r="B18" s="25">
        <v>100</v>
      </c>
      <c r="C18" s="25">
        <v>19.966722000000001</v>
      </c>
      <c r="D18" s="25">
        <v>54.242927999999999</v>
      </c>
      <c r="E18" s="25">
        <v>11.647254999999999</v>
      </c>
      <c r="F18" s="25">
        <v>4.9916809999999998</v>
      </c>
      <c r="G18" s="25">
        <v>2.3294510000000002</v>
      </c>
      <c r="H18" s="25">
        <v>3.1613980000000002</v>
      </c>
      <c r="I18" s="25">
        <v>3.6605660000000002</v>
      </c>
      <c r="J18" s="25">
        <v>2.2279789999999999</v>
      </c>
    </row>
    <row r="19" spans="1:10" x14ac:dyDescent="0.2">
      <c r="A19" s="20" t="s">
        <v>346</v>
      </c>
      <c r="B19" s="21">
        <v>425</v>
      </c>
      <c r="C19" s="21">
        <v>103</v>
      </c>
      <c r="D19" s="21">
        <v>218</v>
      </c>
      <c r="E19" s="21">
        <v>47</v>
      </c>
      <c r="F19" s="21">
        <v>20</v>
      </c>
      <c r="G19" s="21">
        <v>7</v>
      </c>
      <c r="H19" s="21">
        <v>11</v>
      </c>
      <c r="I19" s="21">
        <v>19</v>
      </c>
      <c r="J19" s="21">
        <v>0</v>
      </c>
    </row>
    <row r="20" spans="1:10" x14ac:dyDescent="0.2">
      <c r="A20" s="24" t="s">
        <v>3</v>
      </c>
      <c r="B20" s="25">
        <v>100</v>
      </c>
      <c r="C20" s="25">
        <v>24.235294</v>
      </c>
      <c r="D20" s="25">
        <v>51.294117999999997</v>
      </c>
      <c r="E20" s="25">
        <v>11.058824</v>
      </c>
      <c r="F20" s="25">
        <v>4.7058819999999999</v>
      </c>
      <c r="G20" s="25">
        <v>1.6470590000000001</v>
      </c>
      <c r="H20" s="25">
        <v>2.5882350000000001</v>
      </c>
      <c r="I20" s="25">
        <v>4.4705880000000002</v>
      </c>
      <c r="J20" s="25">
        <v>2.1305420000000002</v>
      </c>
    </row>
    <row r="21" spans="1:10" x14ac:dyDescent="0.2">
      <c r="A21" s="20" t="s">
        <v>347</v>
      </c>
      <c r="B21" s="21">
        <v>217</v>
      </c>
      <c r="C21" s="21">
        <v>56</v>
      </c>
      <c r="D21" s="21">
        <v>94</v>
      </c>
      <c r="E21" s="21">
        <v>26</v>
      </c>
      <c r="F21" s="21">
        <v>18</v>
      </c>
      <c r="G21" s="21">
        <v>11</v>
      </c>
      <c r="H21" s="21">
        <v>3</v>
      </c>
      <c r="I21" s="21">
        <v>9</v>
      </c>
      <c r="J21" s="21">
        <v>0</v>
      </c>
    </row>
    <row r="22" spans="1:10" x14ac:dyDescent="0.2">
      <c r="A22" s="24" t="s">
        <v>3</v>
      </c>
      <c r="B22" s="25">
        <v>100</v>
      </c>
      <c r="C22" s="25">
        <v>25.806452</v>
      </c>
      <c r="D22" s="25">
        <v>43.317971999999997</v>
      </c>
      <c r="E22" s="25">
        <v>11.981567</v>
      </c>
      <c r="F22" s="25">
        <v>8.2949310000000001</v>
      </c>
      <c r="G22" s="25">
        <v>5.0691240000000004</v>
      </c>
      <c r="H22" s="25">
        <v>1.3824879999999999</v>
      </c>
      <c r="I22" s="25">
        <v>4.1474650000000004</v>
      </c>
      <c r="J22" s="25">
        <v>2.2451919999999999</v>
      </c>
    </row>
    <row r="23" spans="1:10" x14ac:dyDescent="0.2">
      <c r="A23" s="20" t="s">
        <v>348</v>
      </c>
      <c r="B23" s="21">
        <v>56</v>
      </c>
      <c r="C23" s="21">
        <v>22</v>
      </c>
      <c r="D23" s="21">
        <v>20</v>
      </c>
      <c r="E23" s="21">
        <v>5</v>
      </c>
      <c r="F23" s="21">
        <v>5</v>
      </c>
      <c r="G23" s="21">
        <v>1</v>
      </c>
      <c r="H23" s="21">
        <v>2</v>
      </c>
      <c r="I23" s="21">
        <v>1</v>
      </c>
      <c r="J23" s="21">
        <v>0</v>
      </c>
    </row>
    <row r="24" spans="1:10" x14ac:dyDescent="0.2">
      <c r="A24" s="24" t="s">
        <v>3</v>
      </c>
      <c r="B24" s="25">
        <v>100</v>
      </c>
      <c r="C24" s="25">
        <v>39.285713999999999</v>
      </c>
      <c r="D24" s="25">
        <v>35.714286000000001</v>
      </c>
      <c r="E24" s="25">
        <v>8.9285709999999998</v>
      </c>
      <c r="F24" s="25">
        <v>8.9285709999999998</v>
      </c>
      <c r="G24" s="25">
        <v>1.785714</v>
      </c>
      <c r="H24" s="25">
        <v>3.5714290000000002</v>
      </c>
      <c r="I24" s="25">
        <v>1.785714</v>
      </c>
      <c r="J24" s="25">
        <v>2.2909090000000001</v>
      </c>
    </row>
    <row r="25" spans="1:10" x14ac:dyDescent="0.2">
      <c r="A25" s="20" t="s">
        <v>349</v>
      </c>
      <c r="B25" s="21">
        <v>13</v>
      </c>
      <c r="C25" s="21">
        <v>3</v>
      </c>
      <c r="D25" s="21">
        <v>1</v>
      </c>
      <c r="E25" s="21">
        <v>6</v>
      </c>
      <c r="F25" s="21">
        <v>1</v>
      </c>
      <c r="G25" s="21">
        <v>0</v>
      </c>
      <c r="H25" s="21">
        <v>0</v>
      </c>
      <c r="I25" s="21">
        <v>2</v>
      </c>
      <c r="J25" s="21">
        <v>0</v>
      </c>
    </row>
    <row r="26" spans="1:10" x14ac:dyDescent="0.2">
      <c r="A26" s="24" t="s">
        <v>3</v>
      </c>
      <c r="B26" s="25">
        <v>100</v>
      </c>
      <c r="C26" s="25">
        <v>23.076923000000001</v>
      </c>
      <c r="D26" s="25">
        <v>7.6923079999999997</v>
      </c>
      <c r="E26" s="25">
        <v>46.153846000000001</v>
      </c>
      <c r="F26" s="25">
        <v>7.6923079999999997</v>
      </c>
      <c r="G26" s="25">
        <v>0</v>
      </c>
      <c r="H26" s="25">
        <v>0</v>
      </c>
      <c r="I26" s="25">
        <v>15.384615</v>
      </c>
      <c r="J26" s="25">
        <v>2.454545</v>
      </c>
    </row>
    <row r="27" spans="1:10" x14ac:dyDescent="0.2">
      <c r="A27" s="20" t="s">
        <v>350</v>
      </c>
      <c r="B27" s="21">
        <v>1365</v>
      </c>
      <c r="C27" s="21">
        <v>233</v>
      </c>
      <c r="D27" s="21">
        <v>670</v>
      </c>
      <c r="E27" s="21">
        <v>252</v>
      </c>
      <c r="F27" s="21">
        <v>78</v>
      </c>
      <c r="G27" s="21">
        <v>55</v>
      </c>
      <c r="H27" s="21">
        <v>49</v>
      </c>
      <c r="I27" s="21">
        <v>28</v>
      </c>
      <c r="J27" s="21">
        <v>0</v>
      </c>
    </row>
    <row r="28" spans="1:10" x14ac:dyDescent="0.2">
      <c r="A28" s="24" t="s">
        <v>3</v>
      </c>
      <c r="B28" s="25">
        <v>100</v>
      </c>
      <c r="C28" s="25">
        <v>17.069597000000002</v>
      </c>
      <c r="D28" s="25">
        <v>49.084249</v>
      </c>
      <c r="E28" s="25">
        <v>18.461538000000001</v>
      </c>
      <c r="F28" s="25">
        <v>5.7142860000000004</v>
      </c>
      <c r="G28" s="25">
        <v>4.0293039999999998</v>
      </c>
      <c r="H28" s="25">
        <v>3.589744</v>
      </c>
      <c r="I28" s="25">
        <v>2.051282</v>
      </c>
      <c r="J28" s="25">
        <v>2.4180999999999999</v>
      </c>
    </row>
    <row r="29" spans="1:10" x14ac:dyDescent="0.2">
      <c r="A29" s="20" t="s">
        <v>351</v>
      </c>
      <c r="B29" s="21">
        <v>1026</v>
      </c>
      <c r="C29" s="21">
        <v>223</v>
      </c>
      <c r="D29" s="21">
        <v>544</v>
      </c>
      <c r="E29" s="21">
        <v>117</v>
      </c>
      <c r="F29" s="21">
        <v>50</v>
      </c>
      <c r="G29" s="21">
        <v>21</v>
      </c>
      <c r="H29" s="21">
        <v>30</v>
      </c>
      <c r="I29" s="21">
        <v>41</v>
      </c>
      <c r="J29" s="21">
        <v>0</v>
      </c>
    </row>
    <row r="30" spans="1:10" x14ac:dyDescent="0.2">
      <c r="A30" s="24" t="s">
        <v>3</v>
      </c>
      <c r="B30" s="25">
        <v>100</v>
      </c>
      <c r="C30" s="25">
        <v>21.734893</v>
      </c>
      <c r="D30" s="25">
        <v>53.021442</v>
      </c>
      <c r="E30" s="25">
        <v>11.403509</v>
      </c>
      <c r="F30" s="25">
        <v>4.8732939999999996</v>
      </c>
      <c r="G30" s="25">
        <v>2.0467840000000002</v>
      </c>
      <c r="H30" s="25">
        <v>2.9239769999999998</v>
      </c>
      <c r="I30" s="25">
        <v>3.9961009999999999</v>
      </c>
      <c r="J30" s="25">
        <v>2.1878169999999999</v>
      </c>
    </row>
    <row r="31" spans="1:10" x14ac:dyDescent="0.2">
      <c r="A31" s="20" t="s">
        <v>352</v>
      </c>
      <c r="B31" s="21">
        <v>286</v>
      </c>
      <c r="C31" s="21">
        <v>81</v>
      </c>
      <c r="D31" s="21">
        <v>115</v>
      </c>
      <c r="E31" s="21">
        <v>37</v>
      </c>
      <c r="F31" s="21">
        <v>24</v>
      </c>
      <c r="G31" s="21">
        <v>12</v>
      </c>
      <c r="H31" s="21">
        <v>5</v>
      </c>
      <c r="I31" s="21">
        <v>12</v>
      </c>
      <c r="J31" s="21">
        <v>0</v>
      </c>
    </row>
    <row r="32" spans="1:10" x14ac:dyDescent="0.2">
      <c r="A32" s="24" t="s">
        <v>3</v>
      </c>
      <c r="B32" s="25">
        <v>100</v>
      </c>
      <c r="C32" s="25">
        <v>28.321677999999999</v>
      </c>
      <c r="D32" s="25">
        <v>40.209789999999998</v>
      </c>
      <c r="E32" s="25">
        <v>12.937063</v>
      </c>
      <c r="F32" s="25">
        <v>8.3916079999999997</v>
      </c>
      <c r="G32" s="25">
        <v>4.1958039999999999</v>
      </c>
      <c r="H32" s="25">
        <v>1.7482519999999999</v>
      </c>
      <c r="I32" s="25">
        <v>4.1958039999999999</v>
      </c>
      <c r="J32" s="25">
        <v>2.2627739999999998</v>
      </c>
    </row>
    <row r="33" spans="1:10" x14ac:dyDescent="0.2">
      <c r="A33" s="20" t="s">
        <v>353</v>
      </c>
      <c r="B33" s="21">
        <v>1312</v>
      </c>
      <c r="C33" s="21">
        <v>304</v>
      </c>
      <c r="D33" s="21">
        <v>659</v>
      </c>
      <c r="E33" s="21">
        <v>154</v>
      </c>
      <c r="F33" s="21">
        <v>74</v>
      </c>
      <c r="G33" s="21">
        <v>33</v>
      </c>
      <c r="H33" s="21">
        <v>35</v>
      </c>
      <c r="I33" s="21">
        <v>53</v>
      </c>
      <c r="J33" s="21">
        <v>0</v>
      </c>
    </row>
    <row r="34" spans="1:10" x14ac:dyDescent="0.2">
      <c r="A34" s="24" t="s">
        <v>3</v>
      </c>
      <c r="B34" s="25">
        <v>100</v>
      </c>
      <c r="C34" s="25">
        <v>23.170732000000001</v>
      </c>
      <c r="D34" s="25">
        <v>50.228659</v>
      </c>
      <c r="E34" s="25">
        <v>11.737805</v>
      </c>
      <c r="F34" s="25">
        <v>5.640244</v>
      </c>
      <c r="G34" s="25">
        <v>2.515244</v>
      </c>
      <c r="H34" s="25">
        <v>2.6676829999999998</v>
      </c>
      <c r="I34" s="25">
        <v>4.0396340000000004</v>
      </c>
      <c r="J34" s="25">
        <v>2.2041300000000001</v>
      </c>
    </row>
    <row r="35" spans="1:10" x14ac:dyDescent="0.2">
      <c r="A35" s="9" t="s">
        <v>354</v>
      </c>
      <c r="B35" s="10">
        <v>298</v>
      </c>
      <c r="C35" s="10">
        <v>51</v>
      </c>
      <c r="D35" s="10">
        <v>135</v>
      </c>
      <c r="E35" s="10">
        <v>63</v>
      </c>
      <c r="F35" s="10">
        <v>25</v>
      </c>
      <c r="G35" s="10">
        <v>9</v>
      </c>
      <c r="H35" s="10">
        <v>11</v>
      </c>
      <c r="I35" s="10">
        <v>4</v>
      </c>
      <c r="J35" s="36">
        <v>0</v>
      </c>
    </row>
    <row r="36" spans="1:10" x14ac:dyDescent="0.2">
      <c r="A36" s="24" t="s">
        <v>3</v>
      </c>
      <c r="B36" s="25">
        <v>100</v>
      </c>
      <c r="C36" s="25">
        <v>17.114094000000001</v>
      </c>
      <c r="D36" s="25">
        <v>45.302013000000002</v>
      </c>
      <c r="E36" s="25">
        <v>21.140940000000001</v>
      </c>
      <c r="F36" s="25">
        <v>8.3892620000000004</v>
      </c>
      <c r="G36" s="25">
        <v>3.0201340000000001</v>
      </c>
      <c r="H36" s="25">
        <v>3.6912750000000001</v>
      </c>
      <c r="I36" s="25">
        <v>1.342282</v>
      </c>
      <c r="J36" s="25">
        <v>2.482993</v>
      </c>
    </row>
    <row r="37" spans="1:10" x14ac:dyDescent="0.2">
      <c r="A37" s="20" t="s">
        <v>344</v>
      </c>
      <c r="B37" s="21">
        <v>388</v>
      </c>
      <c r="C37" s="21">
        <v>60</v>
      </c>
      <c r="D37" s="21">
        <v>214</v>
      </c>
      <c r="E37" s="21">
        <v>57</v>
      </c>
      <c r="F37" s="21">
        <v>24</v>
      </c>
      <c r="G37" s="21">
        <v>16</v>
      </c>
      <c r="H37" s="21">
        <v>11</v>
      </c>
      <c r="I37" s="21">
        <v>6</v>
      </c>
      <c r="J37" s="21">
        <v>0</v>
      </c>
    </row>
    <row r="38" spans="1:10" x14ac:dyDescent="0.2">
      <c r="A38" s="24" t="s">
        <v>3</v>
      </c>
      <c r="B38" s="25">
        <v>100</v>
      </c>
      <c r="C38" s="25">
        <v>15.463918</v>
      </c>
      <c r="D38" s="25">
        <v>55.154639000000003</v>
      </c>
      <c r="E38" s="25">
        <v>14.690721999999999</v>
      </c>
      <c r="F38" s="25">
        <v>6.1855669999999998</v>
      </c>
      <c r="G38" s="25">
        <v>4.1237110000000001</v>
      </c>
      <c r="H38" s="25">
        <v>2.8350520000000001</v>
      </c>
      <c r="I38" s="25">
        <v>1.546392</v>
      </c>
      <c r="J38" s="25">
        <v>2.3717280000000001</v>
      </c>
    </row>
    <row r="39" spans="1:10" x14ac:dyDescent="0.2">
      <c r="A39" s="20" t="s">
        <v>345</v>
      </c>
      <c r="B39" s="21">
        <v>299</v>
      </c>
      <c r="C39" s="21">
        <v>43</v>
      </c>
      <c r="D39" s="21">
        <v>182</v>
      </c>
      <c r="E39" s="21">
        <v>35</v>
      </c>
      <c r="F39" s="21">
        <v>12</v>
      </c>
      <c r="G39" s="21">
        <v>3</v>
      </c>
      <c r="H39" s="21">
        <v>9</v>
      </c>
      <c r="I39" s="21">
        <v>15</v>
      </c>
      <c r="J39" s="21">
        <v>0</v>
      </c>
    </row>
    <row r="40" spans="1:10" x14ac:dyDescent="0.2">
      <c r="A40" s="24" t="s">
        <v>3</v>
      </c>
      <c r="B40" s="25">
        <v>100</v>
      </c>
      <c r="C40" s="25">
        <v>14.381271</v>
      </c>
      <c r="D40" s="25">
        <v>60.869565000000001</v>
      </c>
      <c r="E40" s="25">
        <v>11.705686</v>
      </c>
      <c r="F40" s="25">
        <v>4.0133780000000003</v>
      </c>
      <c r="G40" s="25">
        <v>1.003344</v>
      </c>
      <c r="H40" s="25">
        <v>3.010033</v>
      </c>
      <c r="I40" s="25">
        <v>5.0167219999999997</v>
      </c>
      <c r="J40" s="25">
        <v>2.2288730000000001</v>
      </c>
    </row>
    <row r="41" spans="1:10" x14ac:dyDescent="0.2">
      <c r="A41" s="20" t="s">
        <v>346</v>
      </c>
      <c r="B41" s="21">
        <v>192</v>
      </c>
      <c r="C41" s="21">
        <v>26</v>
      </c>
      <c r="D41" s="21">
        <v>119</v>
      </c>
      <c r="E41" s="21">
        <v>24</v>
      </c>
      <c r="F41" s="21">
        <v>6</v>
      </c>
      <c r="G41" s="21">
        <v>3</v>
      </c>
      <c r="H41" s="21">
        <v>4</v>
      </c>
      <c r="I41" s="21">
        <v>10</v>
      </c>
      <c r="J41" s="21">
        <v>0</v>
      </c>
    </row>
    <row r="42" spans="1:10" x14ac:dyDescent="0.2">
      <c r="A42" s="24" t="s">
        <v>3</v>
      </c>
      <c r="B42" s="25">
        <v>100</v>
      </c>
      <c r="C42" s="25">
        <v>13.541667</v>
      </c>
      <c r="D42" s="25">
        <v>61.979166999999997</v>
      </c>
      <c r="E42" s="25">
        <v>12.5</v>
      </c>
      <c r="F42" s="25">
        <v>3.125</v>
      </c>
      <c r="G42" s="25">
        <v>1.5625</v>
      </c>
      <c r="H42" s="25">
        <v>2.0833330000000001</v>
      </c>
      <c r="I42" s="25">
        <v>5.2083329999999997</v>
      </c>
      <c r="J42" s="25">
        <v>2.2087910000000002</v>
      </c>
    </row>
    <row r="43" spans="1:10" x14ac:dyDescent="0.2">
      <c r="A43" s="20" t="s">
        <v>347</v>
      </c>
      <c r="B43" s="21">
        <v>77</v>
      </c>
      <c r="C43" s="21">
        <v>11</v>
      </c>
      <c r="D43" s="21">
        <v>40</v>
      </c>
      <c r="E43" s="21">
        <v>10</v>
      </c>
      <c r="F43" s="21">
        <v>5</v>
      </c>
      <c r="G43" s="21">
        <v>3</v>
      </c>
      <c r="H43" s="21">
        <v>2</v>
      </c>
      <c r="I43" s="21">
        <v>6</v>
      </c>
      <c r="J43" s="21">
        <v>0</v>
      </c>
    </row>
    <row r="44" spans="1:10" x14ac:dyDescent="0.2">
      <c r="A44" s="24" t="s">
        <v>3</v>
      </c>
      <c r="B44" s="25">
        <v>100</v>
      </c>
      <c r="C44" s="25">
        <v>14.285714</v>
      </c>
      <c r="D44" s="25">
        <v>51.948051999999997</v>
      </c>
      <c r="E44" s="25">
        <v>12.987012999999999</v>
      </c>
      <c r="F44" s="25">
        <v>6.493506</v>
      </c>
      <c r="G44" s="25">
        <v>3.8961039999999998</v>
      </c>
      <c r="H44" s="25">
        <v>2.5974029999999999</v>
      </c>
      <c r="I44" s="25">
        <v>7.7922079999999996</v>
      </c>
      <c r="J44" s="25">
        <v>2.3661970000000001</v>
      </c>
    </row>
    <row r="45" spans="1:10" x14ac:dyDescent="0.2">
      <c r="A45" s="20" t="s">
        <v>348</v>
      </c>
      <c r="B45" s="21">
        <v>19</v>
      </c>
      <c r="C45" s="21">
        <v>2</v>
      </c>
      <c r="D45" s="21">
        <v>11</v>
      </c>
      <c r="E45" s="21">
        <v>2</v>
      </c>
      <c r="F45" s="21">
        <v>2</v>
      </c>
      <c r="G45" s="21">
        <v>1</v>
      </c>
      <c r="H45" s="21">
        <v>1</v>
      </c>
      <c r="I45" s="21">
        <v>0</v>
      </c>
      <c r="J45" s="21">
        <v>0</v>
      </c>
    </row>
    <row r="46" spans="1:10" x14ac:dyDescent="0.2">
      <c r="A46" s="24" t="s">
        <v>3</v>
      </c>
      <c r="B46" s="25">
        <v>100</v>
      </c>
      <c r="C46" s="25">
        <v>10.526316</v>
      </c>
      <c r="D46" s="25">
        <v>57.894736999999999</v>
      </c>
      <c r="E46" s="25">
        <v>10.526316</v>
      </c>
      <c r="F46" s="25">
        <v>10.526316</v>
      </c>
      <c r="G46" s="25">
        <v>5.2631579999999998</v>
      </c>
      <c r="H46" s="25">
        <v>5.2631579999999998</v>
      </c>
      <c r="I46" s="25">
        <v>0</v>
      </c>
      <c r="J46" s="25">
        <v>3.2105260000000002</v>
      </c>
    </row>
    <row r="47" spans="1:10" x14ac:dyDescent="0.2">
      <c r="A47" s="20" t="s">
        <v>349</v>
      </c>
      <c r="B47" s="21">
        <v>4</v>
      </c>
      <c r="C47" s="21">
        <v>1</v>
      </c>
      <c r="D47" s="21">
        <v>0</v>
      </c>
      <c r="E47" s="21">
        <v>2</v>
      </c>
      <c r="F47" s="21">
        <v>0</v>
      </c>
      <c r="G47" s="21">
        <v>0</v>
      </c>
      <c r="H47" s="21">
        <v>0</v>
      </c>
      <c r="I47" s="21">
        <v>1</v>
      </c>
      <c r="J47" s="21">
        <v>0</v>
      </c>
    </row>
    <row r="48" spans="1:10" x14ac:dyDescent="0.2">
      <c r="A48" s="24" t="s">
        <v>3</v>
      </c>
      <c r="B48" s="25">
        <v>100</v>
      </c>
      <c r="C48" s="25">
        <v>25</v>
      </c>
      <c r="D48" s="25">
        <v>0</v>
      </c>
      <c r="E48" s="25">
        <v>50</v>
      </c>
      <c r="F48" s="25">
        <v>0</v>
      </c>
      <c r="G48" s="25">
        <v>0</v>
      </c>
      <c r="H48" s="25">
        <v>0</v>
      </c>
      <c r="I48" s="25">
        <v>25</v>
      </c>
      <c r="J48" s="25">
        <v>2.3333330000000001</v>
      </c>
    </row>
    <row r="49" spans="1:10" x14ac:dyDescent="0.2">
      <c r="A49" s="20" t="s">
        <v>350</v>
      </c>
      <c r="B49" s="21">
        <v>686</v>
      </c>
      <c r="C49" s="21">
        <v>111</v>
      </c>
      <c r="D49" s="21">
        <v>349</v>
      </c>
      <c r="E49" s="21">
        <v>120</v>
      </c>
      <c r="F49" s="21">
        <v>49</v>
      </c>
      <c r="G49" s="21">
        <v>25</v>
      </c>
      <c r="H49" s="21">
        <v>22</v>
      </c>
      <c r="I49" s="21">
        <v>10</v>
      </c>
      <c r="J49" s="21">
        <v>0</v>
      </c>
    </row>
    <row r="50" spans="1:10" x14ac:dyDescent="0.2">
      <c r="A50" s="24" t="s">
        <v>3</v>
      </c>
      <c r="B50" s="25">
        <v>100</v>
      </c>
      <c r="C50" s="25">
        <v>16.180758000000001</v>
      </c>
      <c r="D50" s="25">
        <v>50.874636000000002</v>
      </c>
      <c r="E50" s="25">
        <v>17.492711</v>
      </c>
      <c r="F50" s="25">
        <v>7.1428570000000002</v>
      </c>
      <c r="G50" s="25">
        <v>3.6443150000000002</v>
      </c>
      <c r="H50" s="25">
        <v>3.2069969999999999</v>
      </c>
      <c r="I50" s="25">
        <v>1.4577260000000001</v>
      </c>
      <c r="J50" s="25">
        <v>2.420118</v>
      </c>
    </row>
    <row r="51" spans="1:10" x14ac:dyDescent="0.2">
      <c r="A51" s="20" t="s">
        <v>351</v>
      </c>
      <c r="B51" s="21">
        <v>491</v>
      </c>
      <c r="C51" s="21">
        <v>69</v>
      </c>
      <c r="D51" s="21">
        <v>301</v>
      </c>
      <c r="E51" s="21">
        <v>59</v>
      </c>
      <c r="F51" s="21">
        <v>18</v>
      </c>
      <c r="G51" s="21">
        <v>6</v>
      </c>
      <c r="H51" s="21">
        <v>13</v>
      </c>
      <c r="I51" s="21">
        <v>25</v>
      </c>
      <c r="J51" s="21">
        <v>0</v>
      </c>
    </row>
    <row r="52" spans="1:10" x14ac:dyDescent="0.2">
      <c r="A52" s="24" t="s">
        <v>3</v>
      </c>
      <c r="B52" s="25">
        <v>100</v>
      </c>
      <c r="C52" s="25">
        <v>14.052953</v>
      </c>
      <c r="D52" s="25">
        <v>61.303462000000003</v>
      </c>
      <c r="E52" s="25">
        <v>12.016292999999999</v>
      </c>
      <c r="F52" s="25">
        <v>3.665988</v>
      </c>
      <c r="G52" s="25">
        <v>1.2219960000000001</v>
      </c>
      <c r="H52" s="25">
        <v>2.6476579999999998</v>
      </c>
      <c r="I52" s="25">
        <v>5.0916499999999996</v>
      </c>
      <c r="J52" s="25">
        <v>2.2210299999999998</v>
      </c>
    </row>
    <row r="53" spans="1:10" x14ac:dyDescent="0.2">
      <c r="A53" s="20" t="s">
        <v>352</v>
      </c>
      <c r="B53" s="21">
        <v>100</v>
      </c>
      <c r="C53" s="21">
        <v>14</v>
      </c>
      <c r="D53" s="21">
        <v>51</v>
      </c>
      <c r="E53" s="21">
        <v>14</v>
      </c>
      <c r="F53" s="21">
        <v>7</v>
      </c>
      <c r="G53" s="21">
        <v>4</v>
      </c>
      <c r="H53" s="21">
        <v>3</v>
      </c>
      <c r="I53" s="21">
        <v>7</v>
      </c>
      <c r="J53" s="21">
        <v>0</v>
      </c>
    </row>
    <row r="54" spans="1:10" x14ac:dyDescent="0.2">
      <c r="A54" s="24" t="s">
        <v>3</v>
      </c>
      <c r="B54" s="25">
        <v>100</v>
      </c>
      <c r="C54" s="25">
        <v>14</v>
      </c>
      <c r="D54" s="25">
        <v>51</v>
      </c>
      <c r="E54" s="25">
        <v>14</v>
      </c>
      <c r="F54" s="25">
        <v>7</v>
      </c>
      <c r="G54" s="25">
        <v>4</v>
      </c>
      <c r="H54" s="25">
        <v>3</v>
      </c>
      <c r="I54" s="25">
        <v>7</v>
      </c>
      <c r="J54" s="25">
        <v>2.5376340000000002</v>
      </c>
    </row>
    <row r="55" spans="1:10" x14ac:dyDescent="0.2">
      <c r="A55" s="20" t="s">
        <v>353</v>
      </c>
      <c r="B55" s="21">
        <v>591</v>
      </c>
      <c r="C55" s="21">
        <v>83</v>
      </c>
      <c r="D55" s="21">
        <v>352</v>
      </c>
      <c r="E55" s="21">
        <v>73</v>
      </c>
      <c r="F55" s="21">
        <v>25</v>
      </c>
      <c r="G55" s="21">
        <v>10</v>
      </c>
      <c r="H55" s="21">
        <v>16</v>
      </c>
      <c r="I55" s="21">
        <v>32</v>
      </c>
      <c r="J55" s="21">
        <v>0</v>
      </c>
    </row>
    <row r="56" spans="1:10" x14ac:dyDescent="0.2">
      <c r="A56" s="24" t="s">
        <v>3</v>
      </c>
      <c r="B56" s="25">
        <v>100</v>
      </c>
      <c r="C56" s="25">
        <v>14.043993</v>
      </c>
      <c r="D56" s="25">
        <v>59.560068000000001</v>
      </c>
      <c r="E56" s="25">
        <v>12.351946</v>
      </c>
      <c r="F56" s="25">
        <v>4.230118</v>
      </c>
      <c r="G56" s="25">
        <v>1.6920470000000001</v>
      </c>
      <c r="H56" s="25">
        <v>2.7072759999999998</v>
      </c>
      <c r="I56" s="25">
        <v>5.4145519999999996</v>
      </c>
      <c r="J56" s="25">
        <v>2.2737029999999998</v>
      </c>
    </row>
    <row r="57" spans="1:10" x14ac:dyDescent="0.2">
      <c r="A57" s="9" t="s">
        <v>355</v>
      </c>
      <c r="B57" s="10">
        <v>312</v>
      </c>
      <c r="C57" s="10">
        <v>62</v>
      </c>
      <c r="D57" s="10">
        <v>133</v>
      </c>
      <c r="E57" s="10">
        <v>62</v>
      </c>
      <c r="F57" s="10">
        <v>16</v>
      </c>
      <c r="G57" s="10">
        <v>13</v>
      </c>
      <c r="H57" s="10">
        <v>20</v>
      </c>
      <c r="I57" s="10">
        <v>6</v>
      </c>
      <c r="J57" s="36">
        <v>0</v>
      </c>
    </row>
    <row r="58" spans="1:10" x14ac:dyDescent="0.2">
      <c r="A58" s="24" t="s">
        <v>3</v>
      </c>
      <c r="B58" s="25">
        <v>100</v>
      </c>
      <c r="C58" s="25">
        <v>19.871794999999999</v>
      </c>
      <c r="D58" s="25">
        <v>42.628205000000001</v>
      </c>
      <c r="E58" s="25">
        <v>19.871794999999999</v>
      </c>
      <c r="F58" s="25">
        <v>5.1282050000000003</v>
      </c>
      <c r="G58" s="25">
        <v>4.1666670000000003</v>
      </c>
      <c r="H58" s="25">
        <v>6.4102560000000004</v>
      </c>
      <c r="I58" s="25">
        <v>1.9230769999999999</v>
      </c>
      <c r="J58" s="25">
        <v>2.5228760000000001</v>
      </c>
    </row>
    <row r="59" spans="1:10" x14ac:dyDescent="0.2">
      <c r="A59" s="20" t="s">
        <v>344</v>
      </c>
      <c r="B59" s="21">
        <v>367</v>
      </c>
      <c r="C59" s="21">
        <v>60</v>
      </c>
      <c r="D59" s="21">
        <v>188</v>
      </c>
      <c r="E59" s="21">
        <v>70</v>
      </c>
      <c r="F59" s="21">
        <v>13</v>
      </c>
      <c r="G59" s="21">
        <v>17</v>
      </c>
      <c r="H59" s="21">
        <v>7</v>
      </c>
      <c r="I59" s="21">
        <v>12</v>
      </c>
      <c r="J59" s="21">
        <v>0</v>
      </c>
    </row>
    <row r="60" spans="1:10" x14ac:dyDescent="0.2">
      <c r="A60" s="24" t="s">
        <v>3</v>
      </c>
      <c r="B60" s="25">
        <v>100</v>
      </c>
      <c r="C60" s="25">
        <v>16.348773999999999</v>
      </c>
      <c r="D60" s="25">
        <v>51.226157999999998</v>
      </c>
      <c r="E60" s="25">
        <v>19.073568999999999</v>
      </c>
      <c r="F60" s="25">
        <v>3.5422340000000001</v>
      </c>
      <c r="G60" s="25">
        <v>4.6321529999999997</v>
      </c>
      <c r="H60" s="25">
        <v>1.907357</v>
      </c>
      <c r="I60" s="25">
        <v>3.269755</v>
      </c>
      <c r="J60" s="25">
        <v>2.323944</v>
      </c>
    </row>
    <row r="61" spans="1:10" x14ac:dyDescent="0.2">
      <c r="A61" s="20" t="s">
        <v>345</v>
      </c>
      <c r="B61" s="21">
        <v>302</v>
      </c>
      <c r="C61" s="21">
        <v>77</v>
      </c>
      <c r="D61" s="21">
        <v>144</v>
      </c>
      <c r="E61" s="21">
        <v>35</v>
      </c>
      <c r="F61" s="21">
        <v>18</v>
      </c>
      <c r="G61" s="21">
        <v>11</v>
      </c>
      <c r="H61" s="21">
        <v>10</v>
      </c>
      <c r="I61" s="21">
        <v>7</v>
      </c>
      <c r="J61" s="21">
        <v>0</v>
      </c>
    </row>
    <row r="62" spans="1:10" x14ac:dyDescent="0.2">
      <c r="A62" s="24" t="s">
        <v>3</v>
      </c>
      <c r="B62" s="25">
        <v>100</v>
      </c>
      <c r="C62" s="25">
        <v>25.496689</v>
      </c>
      <c r="D62" s="25">
        <v>47.682119</v>
      </c>
      <c r="E62" s="25">
        <v>11.589404</v>
      </c>
      <c r="F62" s="25">
        <v>5.9602649999999997</v>
      </c>
      <c r="G62" s="25">
        <v>3.6423839999999998</v>
      </c>
      <c r="H62" s="25">
        <v>3.311258</v>
      </c>
      <c r="I62" s="25">
        <v>2.3178809999999999</v>
      </c>
      <c r="J62" s="25">
        <v>2.2271190000000001</v>
      </c>
    </row>
    <row r="63" spans="1:10" x14ac:dyDescent="0.2">
      <c r="A63" s="20" t="s">
        <v>346</v>
      </c>
      <c r="B63" s="21">
        <v>233</v>
      </c>
      <c r="C63" s="21">
        <v>77</v>
      </c>
      <c r="D63" s="21">
        <v>99</v>
      </c>
      <c r="E63" s="21">
        <v>23</v>
      </c>
      <c r="F63" s="21">
        <v>14</v>
      </c>
      <c r="G63" s="21">
        <v>4</v>
      </c>
      <c r="H63" s="21">
        <v>7</v>
      </c>
      <c r="I63" s="21">
        <v>9</v>
      </c>
      <c r="J63" s="21">
        <v>0</v>
      </c>
    </row>
    <row r="64" spans="1:10" x14ac:dyDescent="0.2">
      <c r="A64" s="24" t="s">
        <v>3</v>
      </c>
      <c r="B64" s="25">
        <v>100</v>
      </c>
      <c r="C64" s="25">
        <v>33.04721</v>
      </c>
      <c r="D64" s="25">
        <v>42.489269999999998</v>
      </c>
      <c r="E64" s="25">
        <v>9.871245</v>
      </c>
      <c r="F64" s="25">
        <v>6.0085839999999999</v>
      </c>
      <c r="G64" s="25">
        <v>1.7167380000000001</v>
      </c>
      <c r="H64" s="25">
        <v>3.004292</v>
      </c>
      <c r="I64" s="25">
        <v>3.8626610000000001</v>
      </c>
      <c r="J64" s="25">
        <v>2.066964</v>
      </c>
    </row>
    <row r="65" spans="1:10" x14ac:dyDescent="0.2">
      <c r="A65" s="20" t="s">
        <v>347</v>
      </c>
      <c r="B65" s="21">
        <v>140</v>
      </c>
      <c r="C65" s="21">
        <v>45</v>
      </c>
      <c r="D65" s="21">
        <v>54</v>
      </c>
      <c r="E65" s="21">
        <v>16</v>
      </c>
      <c r="F65" s="21">
        <v>13</v>
      </c>
      <c r="G65" s="21">
        <v>8</v>
      </c>
      <c r="H65" s="21">
        <v>1</v>
      </c>
      <c r="I65" s="21">
        <v>3</v>
      </c>
      <c r="J65" s="21">
        <v>0</v>
      </c>
    </row>
    <row r="66" spans="1:10" x14ac:dyDescent="0.2">
      <c r="A66" s="24" t="s">
        <v>3</v>
      </c>
      <c r="B66" s="25">
        <v>100</v>
      </c>
      <c r="C66" s="25">
        <v>32.142856999999999</v>
      </c>
      <c r="D66" s="25">
        <v>38.571429000000002</v>
      </c>
      <c r="E66" s="25">
        <v>11.428571</v>
      </c>
      <c r="F66" s="25">
        <v>9.2857140000000005</v>
      </c>
      <c r="G66" s="25">
        <v>5.7142860000000004</v>
      </c>
      <c r="H66" s="25">
        <v>0.71428599999999998</v>
      </c>
      <c r="I66" s="25">
        <v>2.1428569999999998</v>
      </c>
      <c r="J66" s="25">
        <v>2.1824819999999998</v>
      </c>
    </row>
    <row r="67" spans="1:10" x14ac:dyDescent="0.2">
      <c r="A67" s="20" t="s">
        <v>348</v>
      </c>
      <c r="B67" s="21">
        <v>37</v>
      </c>
      <c r="C67" s="21">
        <v>20</v>
      </c>
      <c r="D67" s="21">
        <v>9</v>
      </c>
      <c r="E67" s="21">
        <v>3</v>
      </c>
      <c r="F67" s="21">
        <v>3</v>
      </c>
      <c r="G67" s="21">
        <v>0</v>
      </c>
      <c r="H67" s="21">
        <v>1</v>
      </c>
      <c r="I67" s="21">
        <v>1</v>
      </c>
      <c r="J67" s="21">
        <v>0</v>
      </c>
    </row>
    <row r="68" spans="1:10" x14ac:dyDescent="0.2">
      <c r="A68" s="24" t="s">
        <v>3</v>
      </c>
      <c r="B68" s="25">
        <v>100</v>
      </c>
      <c r="C68" s="25">
        <v>54.054054000000001</v>
      </c>
      <c r="D68" s="25">
        <v>24.324324000000001</v>
      </c>
      <c r="E68" s="25">
        <v>8.1081079999999996</v>
      </c>
      <c r="F68" s="25">
        <v>8.1081079999999996</v>
      </c>
      <c r="G68" s="25">
        <v>0</v>
      </c>
      <c r="H68" s="25">
        <v>2.7027030000000001</v>
      </c>
      <c r="I68" s="25">
        <v>2.7027030000000001</v>
      </c>
      <c r="J68" s="25">
        <v>1.8055559999999999</v>
      </c>
    </row>
    <row r="69" spans="1:10" x14ac:dyDescent="0.2">
      <c r="A69" s="20" t="s">
        <v>349</v>
      </c>
      <c r="B69" s="21">
        <v>9</v>
      </c>
      <c r="C69" s="21">
        <v>2</v>
      </c>
      <c r="D69" s="21">
        <v>1</v>
      </c>
      <c r="E69" s="21">
        <v>4</v>
      </c>
      <c r="F69" s="21">
        <v>1</v>
      </c>
      <c r="G69" s="21">
        <v>0</v>
      </c>
      <c r="H69" s="21">
        <v>0</v>
      </c>
      <c r="I69" s="21">
        <v>1</v>
      </c>
      <c r="J69" s="21">
        <v>0</v>
      </c>
    </row>
    <row r="70" spans="1:10" x14ac:dyDescent="0.2">
      <c r="A70" s="24" t="s">
        <v>3</v>
      </c>
      <c r="B70" s="25">
        <v>100</v>
      </c>
      <c r="C70" s="25">
        <v>22.222221999999999</v>
      </c>
      <c r="D70" s="25">
        <v>11.111110999999999</v>
      </c>
      <c r="E70" s="25">
        <v>44.444443999999997</v>
      </c>
      <c r="F70" s="25">
        <v>11.111110999999999</v>
      </c>
      <c r="G70" s="25">
        <v>0</v>
      </c>
      <c r="H70" s="25">
        <v>0</v>
      </c>
      <c r="I70" s="25">
        <v>11.111110999999999</v>
      </c>
      <c r="J70" s="25">
        <v>2.5</v>
      </c>
    </row>
    <row r="71" spans="1:10" x14ac:dyDescent="0.2">
      <c r="A71" s="20" t="s">
        <v>350</v>
      </c>
      <c r="B71" s="21">
        <v>679</v>
      </c>
      <c r="C71" s="21">
        <v>122</v>
      </c>
      <c r="D71" s="21">
        <v>321</v>
      </c>
      <c r="E71" s="21">
        <v>132</v>
      </c>
      <c r="F71" s="21">
        <v>29</v>
      </c>
      <c r="G71" s="21">
        <v>30</v>
      </c>
      <c r="H71" s="21">
        <v>27</v>
      </c>
      <c r="I71" s="21">
        <v>18</v>
      </c>
      <c r="J71" s="21">
        <v>0</v>
      </c>
    </row>
    <row r="72" spans="1:10" x14ac:dyDescent="0.2">
      <c r="A72" s="24" t="s">
        <v>3</v>
      </c>
      <c r="B72" s="25">
        <v>100</v>
      </c>
      <c r="C72" s="25">
        <v>17.967599</v>
      </c>
      <c r="D72" s="25">
        <v>47.275404999999999</v>
      </c>
      <c r="E72" s="25">
        <v>19.440353000000002</v>
      </c>
      <c r="F72" s="25">
        <v>4.2709869999999999</v>
      </c>
      <c r="G72" s="25">
        <v>4.4182620000000004</v>
      </c>
      <c r="H72" s="25">
        <v>3.9764360000000001</v>
      </c>
      <c r="I72" s="25">
        <v>2.650957</v>
      </c>
      <c r="J72" s="25">
        <v>2.4160360000000001</v>
      </c>
    </row>
    <row r="73" spans="1:10" x14ac:dyDescent="0.2">
      <c r="A73" s="20" t="s">
        <v>351</v>
      </c>
      <c r="B73" s="21">
        <v>535</v>
      </c>
      <c r="C73" s="21">
        <v>154</v>
      </c>
      <c r="D73" s="21">
        <v>243</v>
      </c>
      <c r="E73" s="21">
        <v>58</v>
      </c>
      <c r="F73" s="21">
        <v>32</v>
      </c>
      <c r="G73" s="21">
        <v>15</v>
      </c>
      <c r="H73" s="21">
        <v>17</v>
      </c>
      <c r="I73" s="21">
        <v>16</v>
      </c>
      <c r="J73" s="21">
        <v>0</v>
      </c>
    </row>
    <row r="74" spans="1:10" x14ac:dyDescent="0.2">
      <c r="A74" s="24" t="s">
        <v>3</v>
      </c>
      <c r="B74" s="25">
        <v>100</v>
      </c>
      <c r="C74" s="25">
        <v>28.785046999999999</v>
      </c>
      <c r="D74" s="25">
        <v>45.420560999999999</v>
      </c>
      <c r="E74" s="25">
        <v>10.841120999999999</v>
      </c>
      <c r="F74" s="25">
        <v>5.9813080000000003</v>
      </c>
      <c r="G74" s="25">
        <v>2.8037380000000001</v>
      </c>
      <c r="H74" s="25">
        <v>3.1775699999999998</v>
      </c>
      <c r="I74" s="25">
        <v>2.9906540000000001</v>
      </c>
      <c r="J74" s="25">
        <v>2.1579959999999998</v>
      </c>
    </row>
    <row r="75" spans="1:10" x14ac:dyDescent="0.2">
      <c r="A75" s="20" t="s">
        <v>352</v>
      </c>
      <c r="B75" s="21">
        <v>186</v>
      </c>
      <c r="C75" s="21">
        <v>67</v>
      </c>
      <c r="D75" s="21">
        <v>64</v>
      </c>
      <c r="E75" s="21">
        <v>23</v>
      </c>
      <c r="F75" s="21">
        <v>17</v>
      </c>
      <c r="G75" s="21">
        <v>8</v>
      </c>
      <c r="H75" s="21">
        <v>2</v>
      </c>
      <c r="I75" s="21">
        <v>5</v>
      </c>
      <c r="J75" s="21">
        <v>0</v>
      </c>
    </row>
    <row r="76" spans="1:10" x14ac:dyDescent="0.2">
      <c r="A76" s="24" t="s">
        <v>3</v>
      </c>
      <c r="B76" s="25">
        <v>100</v>
      </c>
      <c r="C76" s="25">
        <v>36.021504999999998</v>
      </c>
      <c r="D76" s="25">
        <v>34.408602000000002</v>
      </c>
      <c r="E76" s="25">
        <v>12.365591</v>
      </c>
      <c r="F76" s="25">
        <v>9.1397849999999998</v>
      </c>
      <c r="G76" s="25">
        <v>4.301075</v>
      </c>
      <c r="H76" s="25">
        <v>1.075269</v>
      </c>
      <c r="I76" s="25">
        <v>2.6881719999999998</v>
      </c>
      <c r="J76" s="25">
        <v>2.1215470000000001</v>
      </c>
    </row>
    <row r="77" spans="1:10" x14ac:dyDescent="0.2">
      <c r="A77" s="20" t="s">
        <v>353</v>
      </c>
      <c r="B77" s="21">
        <v>721</v>
      </c>
      <c r="C77" s="21">
        <v>221</v>
      </c>
      <c r="D77" s="21">
        <v>307</v>
      </c>
      <c r="E77" s="21">
        <v>81</v>
      </c>
      <c r="F77" s="21">
        <v>49</v>
      </c>
      <c r="G77" s="21">
        <v>23</v>
      </c>
      <c r="H77" s="21">
        <v>19</v>
      </c>
      <c r="I77" s="21">
        <v>21</v>
      </c>
      <c r="J77" s="21">
        <v>0</v>
      </c>
    </row>
    <row r="78" spans="1:10" x14ac:dyDescent="0.2">
      <c r="A78" s="24" t="s">
        <v>3</v>
      </c>
      <c r="B78" s="25">
        <v>100</v>
      </c>
      <c r="C78" s="25">
        <v>30.651872000000001</v>
      </c>
      <c r="D78" s="25">
        <v>42.579749999999997</v>
      </c>
      <c r="E78" s="25">
        <v>11.234397</v>
      </c>
      <c r="F78" s="25">
        <v>6.7961169999999997</v>
      </c>
      <c r="G78" s="25">
        <v>3.1900140000000001</v>
      </c>
      <c r="H78" s="25">
        <v>2.6352289999999998</v>
      </c>
      <c r="I78" s="25">
        <v>2.9126210000000001</v>
      </c>
      <c r="J78" s="25">
        <v>2.148571</v>
      </c>
    </row>
    <row r="79" spans="1:10" x14ac:dyDescent="0.2">
      <c r="A79" s="9" t="s">
        <v>356</v>
      </c>
      <c r="B79" s="9"/>
      <c r="C79" s="9"/>
      <c r="D79" s="9"/>
      <c r="E79" s="9"/>
      <c r="F79" s="9"/>
      <c r="G79" s="9"/>
      <c r="H79" s="9"/>
      <c r="I79" s="9"/>
      <c r="J79" s="9"/>
    </row>
    <row r="80" spans="1:10" x14ac:dyDescent="0.2">
      <c r="A80" s="20" t="s">
        <v>357</v>
      </c>
      <c r="B80" s="21">
        <v>138</v>
      </c>
      <c r="C80" s="21">
        <v>101</v>
      </c>
      <c r="D80" s="21">
        <v>22</v>
      </c>
      <c r="E80" s="21">
        <v>9</v>
      </c>
      <c r="F80" s="21">
        <v>2</v>
      </c>
      <c r="G80" s="21">
        <v>3</v>
      </c>
      <c r="H80" s="21">
        <v>0</v>
      </c>
      <c r="I80" s="21">
        <v>1</v>
      </c>
      <c r="J80" s="21">
        <v>0</v>
      </c>
    </row>
    <row r="81" spans="1:10" x14ac:dyDescent="0.2">
      <c r="A81" s="24" t="s">
        <v>3</v>
      </c>
      <c r="B81" s="25">
        <v>100</v>
      </c>
      <c r="C81" s="25">
        <v>73.188406000000001</v>
      </c>
      <c r="D81" s="25">
        <v>15.942029</v>
      </c>
      <c r="E81" s="25">
        <v>6.5217390000000002</v>
      </c>
      <c r="F81" s="25">
        <v>1.4492750000000001</v>
      </c>
      <c r="G81" s="25">
        <v>2.1739130000000002</v>
      </c>
      <c r="H81" s="25">
        <v>0</v>
      </c>
      <c r="I81" s="25">
        <v>0.724638</v>
      </c>
      <c r="J81" s="25">
        <v>1.4233579999999999</v>
      </c>
    </row>
    <row r="82" spans="1:10" x14ac:dyDescent="0.2">
      <c r="A82" s="20" t="s">
        <v>328</v>
      </c>
      <c r="B82" s="21">
        <v>1747</v>
      </c>
      <c r="C82" s="21">
        <v>23</v>
      </c>
      <c r="D82" s="21">
        <v>1143</v>
      </c>
      <c r="E82" s="21">
        <v>324</v>
      </c>
      <c r="F82" s="21">
        <v>114</v>
      </c>
      <c r="G82" s="21">
        <v>58</v>
      </c>
      <c r="H82" s="21">
        <v>71</v>
      </c>
      <c r="I82" s="21">
        <v>14</v>
      </c>
      <c r="J82" s="21">
        <v>0</v>
      </c>
    </row>
    <row r="83" spans="1:10" x14ac:dyDescent="0.2">
      <c r="A83" s="24" t="s">
        <v>3</v>
      </c>
      <c r="B83" s="25">
        <v>100</v>
      </c>
      <c r="C83" s="25">
        <v>1.316543</v>
      </c>
      <c r="D83" s="25">
        <v>65.426445000000001</v>
      </c>
      <c r="E83" s="25">
        <v>18.546078999999999</v>
      </c>
      <c r="F83" s="25">
        <v>6.5254719999999997</v>
      </c>
      <c r="G83" s="25">
        <v>3.3199770000000002</v>
      </c>
      <c r="H83" s="25">
        <v>4.0641100000000003</v>
      </c>
      <c r="I83" s="25">
        <v>0.80137400000000003</v>
      </c>
      <c r="J83" s="25">
        <v>2.5862669999999999</v>
      </c>
    </row>
    <row r="84" spans="1:10" x14ac:dyDescent="0.2">
      <c r="A84" s="20" t="s">
        <v>329</v>
      </c>
      <c r="B84" s="21">
        <v>191</v>
      </c>
      <c r="C84" s="21">
        <v>130</v>
      </c>
      <c r="D84" s="21">
        <v>33</v>
      </c>
      <c r="E84" s="21">
        <v>10</v>
      </c>
      <c r="F84" s="21">
        <v>5</v>
      </c>
      <c r="G84" s="21">
        <v>7</v>
      </c>
      <c r="H84" s="21">
        <v>3</v>
      </c>
      <c r="I84" s="21">
        <v>3</v>
      </c>
      <c r="J84" s="21">
        <v>0</v>
      </c>
    </row>
    <row r="85" spans="1:10" x14ac:dyDescent="0.2">
      <c r="A85" s="24" t="s">
        <v>3</v>
      </c>
      <c r="B85" s="25">
        <v>100</v>
      </c>
      <c r="C85" s="25">
        <v>68.062826999999999</v>
      </c>
      <c r="D85" s="25">
        <v>17.277487000000001</v>
      </c>
      <c r="E85" s="25">
        <v>5.2356020000000001</v>
      </c>
      <c r="F85" s="25">
        <v>2.617801</v>
      </c>
      <c r="G85" s="25">
        <v>3.6649210000000001</v>
      </c>
      <c r="H85" s="25">
        <v>1.570681</v>
      </c>
      <c r="I85" s="25">
        <v>1.570681</v>
      </c>
      <c r="J85" s="25">
        <v>1.595745</v>
      </c>
    </row>
    <row r="86" spans="1:10" x14ac:dyDescent="0.2">
      <c r="A86" s="20" t="s">
        <v>330</v>
      </c>
      <c r="B86" s="21">
        <v>544</v>
      </c>
      <c r="C86" s="21">
        <v>281</v>
      </c>
      <c r="D86" s="21">
        <v>127</v>
      </c>
      <c r="E86" s="21">
        <v>62</v>
      </c>
      <c r="F86" s="21">
        <v>31</v>
      </c>
      <c r="G86" s="21">
        <v>20</v>
      </c>
      <c r="H86" s="21">
        <v>10</v>
      </c>
      <c r="I86" s="21">
        <v>13</v>
      </c>
      <c r="J86" s="21">
        <v>0</v>
      </c>
    </row>
    <row r="87" spans="1:10" x14ac:dyDescent="0.2">
      <c r="A87" s="24" t="s">
        <v>3</v>
      </c>
      <c r="B87" s="25">
        <v>100</v>
      </c>
      <c r="C87" s="25">
        <v>51.654412000000001</v>
      </c>
      <c r="D87" s="25">
        <v>23.345587999999999</v>
      </c>
      <c r="E87" s="25">
        <v>11.397059</v>
      </c>
      <c r="F87" s="25">
        <v>5.6985289999999997</v>
      </c>
      <c r="G87" s="25">
        <v>3.6764709999999998</v>
      </c>
      <c r="H87" s="25">
        <v>1.8382350000000001</v>
      </c>
      <c r="I87" s="25">
        <v>2.3897059999999999</v>
      </c>
      <c r="J87" s="25">
        <v>1.9171370000000001</v>
      </c>
    </row>
    <row r="88" spans="1:10" x14ac:dyDescent="0.2">
      <c r="A88" s="20" t="s">
        <v>358</v>
      </c>
      <c r="B88" s="21">
        <v>57</v>
      </c>
      <c r="C88" s="21">
        <v>2</v>
      </c>
      <c r="D88" s="21">
        <v>4</v>
      </c>
      <c r="E88" s="21">
        <v>1</v>
      </c>
      <c r="F88" s="21">
        <v>0</v>
      </c>
      <c r="G88" s="21">
        <v>0</v>
      </c>
      <c r="H88" s="21">
        <v>0</v>
      </c>
      <c r="I88" s="21">
        <v>50</v>
      </c>
      <c r="J88" s="21">
        <v>0</v>
      </c>
    </row>
    <row r="89" spans="1:10" x14ac:dyDescent="0.2">
      <c r="A89" s="24" t="s">
        <v>3</v>
      </c>
      <c r="B89" s="25">
        <v>100</v>
      </c>
      <c r="C89" s="25">
        <v>3.508772</v>
      </c>
      <c r="D89" s="25">
        <v>7.017544</v>
      </c>
      <c r="E89" s="25">
        <v>1.754386</v>
      </c>
      <c r="F89" s="25">
        <v>0</v>
      </c>
      <c r="G89" s="25">
        <v>0</v>
      </c>
      <c r="H89" s="25">
        <v>0</v>
      </c>
      <c r="I89" s="25">
        <v>87.719297999999995</v>
      </c>
      <c r="J89" s="25">
        <v>1.857143</v>
      </c>
    </row>
    <row r="90" spans="1:10" x14ac:dyDescent="0.2">
      <c r="A90" s="9" t="s">
        <v>359</v>
      </c>
      <c r="B90" s="10">
        <v>89</v>
      </c>
      <c r="C90" s="10">
        <v>68</v>
      </c>
      <c r="D90" s="10">
        <v>13</v>
      </c>
      <c r="E90" s="10">
        <v>4</v>
      </c>
      <c r="F90" s="10">
        <v>1</v>
      </c>
      <c r="G90" s="10">
        <v>2</v>
      </c>
      <c r="H90" s="10">
        <v>0</v>
      </c>
      <c r="I90" s="10">
        <v>1</v>
      </c>
      <c r="J90" s="36">
        <v>0</v>
      </c>
    </row>
    <row r="91" spans="1:10" x14ac:dyDescent="0.2">
      <c r="A91" s="24" t="s">
        <v>3</v>
      </c>
      <c r="B91" s="25">
        <v>100</v>
      </c>
      <c r="C91" s="25">
        <v>76.404494</v>
      </c>
      <c r="D91" s="25">
        <v>14.606742000000001</v>
      </c>
      <c r="E91" s="25">
        <v>4.4943819999999999</v>
      </c>
      <c r="F91" s="25">
        <v>1.123596</v>
      </c>
      <c r="G91" s="25">
        <v>2.2471909999999999</v>
      </c>
      <c r="H91" s="25">
        <v>0</v>
      </c>
      <c r="I91" s="25">
        <v>1.123596</v>
      </c>
      <c r="J91" s="25">
        <v>1.3636360000000001</v>
      </c>
    </row>
    <row r="92" spans="1:10" x14ac:dyDescent="0.2">
      <c r="A92" s="20" t="s">
        <v>331</v>
      </c>
      <c r="B92" s="21">
        <v>977</v>
      </c>
      <c r="C92" s="21">
        <v>9</v>
      </c>
      <c r="D92" s="21">
        <v>650</v>
      </c>
      <c r="E92" s="21">
        <v>181</v>
      </c>
      <c r="F92" s="21">
        <v>68</v>
      </c>
      <c r="G92" s="21">
        <v>25</v>
      </c>
      <c r="H92" s="21">
        <v>34</v>
      </c>
      <c r="I92" s="21">
        <v>10</v>
      </c>
      <c r="J92" s="21">
        <v>0</v>
      </c>
    </row>
    <row r="93" spans="1:10" x14ac:dyDescent="0.2">
      <c r="A93" s="24" t="s">
        <v>3</v>
      </c>
      <c r="B93" s="25">
        <v>100</v>
      </c>
      <c r="C93" s="25">
        <v>0.92118699999999998</v>
      </c>
      <c r="D93" s="25">
        <v>66.530193999999995</v>
      </c>
      <c r="E93" s="25">
        <v>18.5261</v>
      </c>
      <c r="F93" s="25">
        <v>6.9600819999999999</v>
      </c>
      <c r="G93" s="25">
        <v>2.5588540000000002</v>
      </c>
      <c r="H93" s="25">
        <v>3.4800409999999999</v>
      </c>
      <c r="I93" s="25">
        <v>1.023541</v>
      </c>
      <c r="J93" s="25">
        <v>2.5584280000000001</v>
      </c>
    </row>
    <row r="94" spans="1:10" x14ac:dyDescent="0.2">
      <c r="A94" s="20" t="s">
        <v>332</v>
      </c>
      <c r="B94" s="21">
        <v>73</v>
      </c>
      <c r="C94" s="21">
        <v>63</v>
      </c>
      <c r="D94" s="21">
        <v>7</v>
      </c>
      <c r="E94" s="21">
        <v>0</v>
      </c>
      <c r="F94" s="21">
        <v>0</v>
      </c>
      <c r="G94" s="21">
        <v>2</v>
      </c>
      <c r="H94" s="21">
        <v>1</v>
      </c>
      <c r="I94" s="21">
        <v>0</v>
      </c>
      <c r="J94" s="21">
        <v>0</v>
      </c>
    </row>
    <row r="95" spans="1:10" x14ac:dyDescent="0.2">
      <c r="A95" s="24" t="s">
        <v>3</v>
      </c>
      <c r="B95" s="25">
        <v>100</v>
      </c>
      <c r="C95" s="25">
        <v>86.301370000000006</v>
      </c>
      <c r="D95" s="25">
        <v>9.5890409999999999</v>
      </c>
      <c r="E95" s="25">
        <v>0</v>
      </c>
      <c r="F95" s="25">
        <v>0</v>
      </c>
      <c r="G95" s="25">
        <v>2.7397260000000001</v>
      </c>
      <c r="H95" s="25">
        <v>1.3698630000000001</v>
      </c>
      <c r="I95" s="25">
        <v>0</v>
      </c>
      <c r="J95" s="25">
        <v>1.273973</v>
      </c>
    </row>
    <row r="96" spans="1:10" x14ac:dyDescent="0.2">
      <c r="A96" s="20" t="s">
        <v>333</v>
      </c>
      <c r="B96" s="21">
        <v>108</v>
      </c>
      <c r="C96" s="21">
        <v>54</v>
      </c>
      <c r="D96" s="21">
        <v>28</v>
      </c>
      <c r="E96" s="21">
        <v>8</v>
      </c>
      <c r="F96" s="21">
        <v>5</v>
      </c>
      <c r="G96" s="21">
        <v>6</v>
      </c>
      <c r="H96" s="21">
        <v>3</v>
      </c>
      <c r="I96" s="21">
        <v>4</v>
      </c>
      <c r="J96" s="21">
        <v>0</v>
      </c>
    </row>
    <row r="97" spans="1:10" x14ac:dyDescent="0.2">
      <c r="A97" s="24" t="s">
        <v>3</v>
      </c>
      <c r="B97" s="25">
        <v>100</v>
      </c>
      <c r="C97" s="25">
        <v>50</v>
      </c>
      <c r="D97" s="25">
        <v>25.925926</v>
      </c>
      <c r="E97" s="25">
        <v>7.4074070000000001</v>
      </c>
      <c r="F97" s="25">
        <v>4.6296299999999997</v>
      </c>
      <c r="G97" s="25">
        <v>5.5555560000000002</v>
      </c>
      <c r="H97" s="25">
        <v>2.7777780000000001</v>
      </c>
      <c r="I97" s="25">
        <v>3.7037040000000001</v>
      </c>
      <c r="J97" s="25">
        <v>2.0576919999999999</v>
      </c>
    </row>
    <row r="98" spans="1:10" x14ac:dyDescent="0.2">
      <c r="A98" s="20" t="s">
        <v>358</v>
      </c>
      <c r="B98" s="21">
        <v>30</v>
      </c>
      <c r="C98" s="21">
        <v>0</v>
      </c>
      <c r="D98" s="21">
        <v>3</v>
      </c>
      <c r="E98" s="21">
        <v>0</v>
      </c>
      <c r="F98" s="21">
        <v>0</v>
      </c>
      <c r="G98" s="21">
        <v>0</v>
      </c>
      <c r="H98" s="21">
        <v>0</v>
      </c>
      <c r="I98" s="21">
        <v>27</v>
      </c>
      <c r="J98" s="21">
        <v>0</v>
      </c>
    </row>
    <row r="99" spans="1:10" x14ac:dyDescent="0.2">
      <c r="A99" s="24" t="s">
        <v>3</v>
      </c>
      <c r="B99" s="25">
        <v>100</v>
      </c>
      <c r="C99" s="25">
        <v>0</v>
      </c>
      <c r="D99" s="25">
        <v>10</v>
      </c>
      <c r="E99" s="25">
        <v>0</v>
      </c>
      <c r="F99" s="25">
        <v>0</v>
      </c>
      <c r="G99" s="25">
        <v>0</v>
      </c>
      <c r="H99" s="25">
        <v>0</v>
      </c>
      <c r="I99" s="25">
        <v>90</v>
      </c>
      <c r="J99" s="25">
        <v>2</v>
      </c>
    </row>
    <row r="100" spans="1:10" x14ac:dyDescent="0.2">
      <c r="A100" s="9" t="s">
        <v>360</v>
      </c>
      <c r="B100" s="10">
        <v>49</v>
      </c>
      <c r="C100" s="10">
        <v>33</v>
      </c>
      <c r="D100" s="10">
        <v>9</v>
      </c>
      <c r="E100" s="10">
        <v>5</v>
      </c>
      <c r="F100" s="10">
        <v>1</v>
      </c>
      <c r="G100" s="10">
        <v>1</v>
      </c>
      <c r="H100" s="10">
        <v>0</v>
      </c>
      <c r="I100" s="10">
        <v>0</v>
      </c>
      <c r="J100" s="36">
        <v>0</v>
      </c>
    </row>
    <row r="101" spans="1:10" x14ac:dyDescent="0.2">
      <c r="A101" s="24" t="s">
        <v>3</v>
      </c>
      <c r="B101" s="25">
        <v>100</v>
      </c>
      <c r="C101" s="25">
        <v>67.346939000000006</v>
      </c>
      <c r="D101" s="25">
        <v>18.367346999999999</v>
      </c>
      <c r="E101" s="25">
        <v>10.204082</v>
      </c>
      <c r="F101" s="25">
        <v>2.040816</v>
      </c>
      <c r="G101" s="25">
        <v>2.040816</v>
      </c>
      <c r="H101" s="25">
        <v>0</v>
      </c>
      <c r="I101" s="25">
        <v>0</v>
      </c>
      <c r="J101" s="25">
        <v>1.5306120000000001</v>
      </c>
    </row>
    <row r="102" spans="1:10" x14ac:dyDescent="0.2">
      <c r="A102" s="20" t="s">
        <v>331</v>
      </c>
      <c r="B102" s="21">
        <v>770</v>
      </c>
      <c r="C102" s="21">
        <v>14</v>
      </c>
      <c r="D102" s="21">
        <v>493</v>
      </c>
      <c r="E102" s="21">
        <v>143</v>
      </c>
      <c r="F102" s="21">
        <v>46</v>
      </c>
      <c r="G102" s="21">
        <v>33</v>
      </c>
      <c r="H102" s="21">
        <v>37</v>
      </c>
      <c r="I102" s="21">
        <v>4</v>
      </c>
      <c r="J102" s="21">
        <v>0</v>
      </c>
    </row>
    <row r="103" spans="1:10" x14ac:dyDescent="0.2">
      <c r="A103" s="24" t="s">
        <v>3</v>
      </c>
      <c r="B103" s="25">
        <v>100</v>
      </c>
      <c r="C103" s="25">
        <v>1.818182</v>
      </c>
      <c r="D103" s="25">
        <v>64.025974000000005</v>
      </c>
      <c r="E103" s="25">
        <v>18.571428999999998</v>
      </c>
      <c r="F103" s="25">
        <v>5.9740260000000003</v>
      </c>
      <c r="G103" s="25">
        <v>4.2857139999999996</v>
      </c>
      <c r="H103" s="25">
        <v>4.8051950000000003</v>
      </c>
      <c r="I103" s="25">
        <v>0.51948099999999997</v>
      </c>
      <c r="J103" s="25">
        <v>2.62141</v>
      </c>
    </row>
    <row r="104" spans="1:10" x14ac:dyDescent="0.2">
      <c r="A104" s="20" t="s">
        <v>332</v>
      </c>
      <c r="B104" s="21">
        <v>118</v>
      </c>
      <c r="C104" s="21">
        <v>67</v>
      </c>
      <c r="D104" s="21">
        <v>26</v>
      </c>
      <c r="E104" s="21">
        <v>10</v>
      </c>
      <c r="F104" s="21">
        <v>5</v>
      </c>
      <c r="G104" s="21">
        <v>5</v>
      </c>
      <c r="H104" s="21">
        <v>2</v>
      </c>
      <c r="I104" s="21">
        <v>3</v>
      </c>
      <c r="J104" s="21">
        <v>0</v>
      </c>
    </row>
    <row r="105" spans="1:10" x14ac:dyDescent="0.2">
      <c r="A105" s="24" t="s">
        <v>3</v>
      </c>
      <c r="B105" s="25">
        <v>100</v>
      </c>
      <c r="C105" s="25">
        <v>56.779660999999997</v>
      </c>
      <c r="D105" s="25">
        <v>22.033898000000001</v>
      </c>
      <c r="E105" s="25">
        <v>8.4745760000000008</v>
      </c>
      <c r="F105" s="25">
        <v>4.2372880000000004</v>
      </c>
      <c r="G105" s="25">
        <v>4.2372880000000004</v>
      </c>
      <c r="H105" s="25">
        <v>1.6949149999999999</v>
      </c>
      <c r="I105" s="25">
        <v>2.542373</v>
      </c>
      <c r="J105" s="25">
        <v>1.8</v>
      </c>
    </row>
    <row r="106" spans="1:10" x14ac:dyDescent="0.2">
      <c r="A106" s="20" t="s">
        <v>333</v>
      </c>
      <c r="B106" s="21">
        <v>436</v>
      </c>
      <c r="C106" s="21">
        <v>227</v>
      </c>
      <c r="D106" s="21">
        <v>99</v>
      </c>
      <c r="E106" s="21">
        <v>54</v>
      </c>
      <c r="F106" s="21">
        <v>26</v>
      </c>
      <c r="G106" s="21">
        <v>14</v>
      </c>
      <c r="H106" s="21">
        <v>7</v>
      </c>
      <c r="I106" s="21">
        <v>9</v>
      </c>
      <c r="J106" s="21">
        <v>0</v>
      </c>
    </row>
    <row r="107" spans="1:10" x14ac:dyDescent="0.2">
      <c r="A107" s="24" t="s">
        <v>3</v>
      </c>
      <c r="B107" s="25">
        <v>100</v>
      </c>
      <c r="C107" s="25">
        <v>52.064219999999999</v>
      </c>
      <c r="D107" s="25">
        <v>22.706422</v>
      </c>
      <c r="E107" s="25">
        <v>12.385320999999999</v>
      </c>
      <c r="F107" s="25">
        <v>5.9633029999999998</v>
      </c>
      <c r="G107" s="25">
        <v>3.2110089999999998</v>
      </c>
      <c r="H107" s="25">
        <v>1.605505</v>
      </c>
      <c r="I107" s="25">
        <v>2.0642200000000002</v>
      </c>
      <c r="J107" s="25">
        <v>1.8829039999999999</v>
      </c>
    </row>
    <row r="108" spans="1:10" x14ac:dyDescent="0.2">
      <c r="A108" s="20" t="s">
        <v>358</v>
      </c>
      <c r="B108" s="21">
        <v>27</v>
      </c>
      <c r="C108" s="21">
        <v>2</v>
      </c>
      <c r="D108" s="21">
        <v>1</v>
      </c>
      <c r="E108" s="21">
        <v>1</v>
      </c>
      <c r="F108" s="21">
        <v>0</v>
      </c>
      <c r="G108" s="21">
        <v>0</v>
      </c>
      <c r="H108" s="21">
        <v>0</v>
      </c>
      <c r="I108" s="21">
        <v>23</v>
      </c>
      <c r="J108" s="21">
        <v>0</v>
      </c>
    </row>
    <row r="109" spans="1:10" x14ac:dyDescent="0.2">
      <c r="A109" s="24" t="s">
        <v>3</v>
      </c>
      <c r="B109" s="25">
        <v>100</v>
      </c>
      <c r="C109" s="25">
        <v>7.4074070000000001</v>
      </c>
      <c r="D109" s="25">
        <v>3.7037040000000001</v>
      </c>
      <c r="E109" s="25">
        <v>3.7037040000000001</v>
      </c>
      <c r="F109" s="25">
        <v>0</v>
      </c>
      <c r="G109" s="25">
        <v>0</v>
      </c>
      <c r="H109" s="25">
        <v>0</v>
      </c>
      <c r="I109" s="25">
        <v>85.185185000000004</v>
      </c>
      <c r="J109" s="25">
        <v>1.75</v>
      </c>
    </row>
    <row r="110" spans="1:10" x14ac:dyDescent="0.2">
      <c r="A110" s="9" t="s">
        <v>361</v>
      </c>
      <c r="B110" s="9"/>
      <c r="C110" s="9"/>
      <c r="D110" s="9"/>
      <c r="E110" s="9"/>
      <c r="F110" s="9"/>
      <c r="G110" s="9"/>
      <c r="H110" s="9"/>
      <c r="I110" s="9"/>
      <c r="J110" s="9"/>
    </row>
    <row r="111" spans="1:10" x14ac:dyDescent="0.2">
      <c r="A111" s="20" t="s">
        <v>362</v>
      </c>
      <c r="B111" s="21">
        <v>360</v>
      </c>
      <c r="C111" s="21">
        <v>0</v>
      </c>
      <c r="D111" s="21">
        <v>136</v>
      </c>
      <c r="E111" s="21">
        <v>89</v>
      </c>
      <c r="F111" s="21">
        <v>66</v>
      </c>
      <c r="G111" s="21">
        <v>28</v>
      </c>
      <c r="H111" s="21">
        <v>33</v>
      </c>
      <c r="I111" s="21">
        <v>8</v>
      </c>
      <c r="J111" s="21">
        <v>0</v>
      </c>
    </row>
    <row r="112" spans="1:10" x14ac:dyDescent="0.2">
      <c r="A112" s="24" t="s">
        <v>3</v>
      </c>
      <c r="B112" s="25">
        <v>100</v>
      </c>
      <c r="C112" s="25">
        <v>0</v>
      </c>
      <c r="D112" s="25">
        <v>37.777777999999998</v>
      </c>
      <c r="E112" s="25">
        <v>24.722221999999999</v>
      </c>
      <c r="F112" s="25">
        <v>18.333333</v>
      </c>
      <c r="G112" s="25">
        <v>7.7777779999999996</v>
      </c>
      <c r="H112" s="25">
        <v>9.1666670000000003</v>
      </c>
      <c r="I112" s="25">
        <v>2.2222219999999999</v>
      </c>
      <c r="J112" s="25">
        <v>3.2784089999999999</v>
      </c>
    </row>
    <row r="113" spans="1:10" x14ac:dyDescent="0.2">
      <c r="A113" s="20" t="s">
        <v>363</v>
      </c>
      <c r="B113" s="21">
        <v>1326</v>
      </c>
      <c r="C113" s="21">
        <v>358</v>
      </c>
      <c r="D113" s="21">
        <v>913</v>
      </c>
      <c r="E113" s="21">
        <v>38</v>
      </c>
      <c r="F113" s="21">
        <v>6</v>
      </c>
      <c r="G113" s="21">
        <v>0</v>
      </c>
      <c r="H113" s="21">
        <v>1</v>
      </c>
      <c r="I113" s="21">
        <v>10</v>
      </c>
      <c r="J113" s="21">
        <v>0</v>
      </c>
    </row>
    <row r="114" spans="1:10" x14ac:dyDescent="0.2">
      <c r="A114" s="24" t="s">
        <v>3</v>
      </c>
      <c r="B114" s="25">
        <v>100</v>
      </c>
      <c r="C114" s="25">
        <v>26.998491999999999</v>
      </c>
      <c r="D114" s="25">
        <v>68.853695000000002</v>
      </c>
      <c r="E114" s="25">
        <v>2.8657620000000001</v>
      </c>
      <c r="F114" s="25">
        <v>0.45248899999999997</v>
      </c>
      <c r="G114" s="25">
        <v>0</v>
      </c>
      <c r="H114" s="25">
        <v>7.5414999999999996E-2</v>
      </c>
      <c r="I114" s="25">
        <v>0.75414800000000004</v>
      </c>
      <c r="J114" s="25">
        <v>1.778116</v>
      </c>
    </row>
    <row r="115" spans="1:10" x14ac:dyDescent="0.2">
      <c r="A115" s="20" t="s">
        <v>364</v>
      </c>
      <c r="B115" s="21">
        <v>649</v>
      </c>
      <c r="C115" s="21">
        <v>23</v>
      </c>
      <c r="D115" s="21">
        <v>170</v>
      </c>
      <c r="E115" s="21">
        <v>261</v>
      </c>
      <c r="F115" s="21">
        <v>78</v>
      </c>
      <c r="G115" s="21">
        <v>57</v>
      </c>
      <c r="H115" s="21">
        <v>48</v>
      </c>
      <c r="I115" s="21">
        <v>12</v>
      </c>
      <c r="J115" s="21">
        <v>0</v>
      </c>
    </row>
    <row r="116" spans="1:10" x14ac:dyDescent="0.2">
      <c r="A116" s="24" t="s">
        <v>3</v>
      </c>
      <c r="B116" s="25">
        <v>100</v>
      </c>
      <c r="C116" s="25">
        <v>3.543914</v>
      </c>
      <c r="D116" s="25">
        <v>26.194144999999999</v>
      </c>
      <c r="E116" s="25">
        <v>40.215716</v>
      </c>
      <c r="F116" s="25">
        <v>12.01849</v>
      </c>
      <c r="G116" s="25">
        <v>8.782743</v>
      </c>
      <c r="H116" s="25">
        <v>7.395994</v>
      </c>
      <c r="I116" s="25">
        <v>1.8489979999999999</v>
      </c>
      <c r="J116" s="25">
        <v>3.215071</v>
      </c>
    </row>
    <row r="117" spans="1:10" x14ac:dyDescent="0.2">
      <c r="A117" s="20" t="s">
        <v>365</v>
      </c>
      <c r="B117" s="21">
        <v>277</v>
      </c>
      <c r="C117" s="21">
        <v>151</v>
      </c>
      <c r="D117" s="21">
        <v>105</v>
      </c>
      <c r="E117" s="21">
        <v>14</v>
      </c>
      <c r="F117" s="21">
        <v>1</v>
      </c>
      <c r="G117" s="21">
        <v>3</v>
      </c>
      <c r="H117" s="21">
        <v>1</v>
      </c>
      <c r="I117" s="21">
        <v>2</v>
      </c>
      <c r="J117" s="21">
        <v>0</v>
      </c>
    </row>
    <row r="118" spans="1:10" x14ac:dyDescent="0.2">
      <c r="A118" s="24" t="s">
        <v>3</v>
      </c>
      <c r="B118" s="25">
        <v>100</v>
      </c>
      <c r="C118" s="25">
        <v>54.512635000000003</v>
      </c>
      <c r="D118" s="25">
        <v>37.906137000000001</v>
      </c>
      <c r="E118" s="25">
        <v>5.0541520000000002</v>
      </c>
      <c r="F118" s="25">
        <v>0.36101100000000003</v>
      </c>
      <c r="G118" s="25">
        <v>1.083032</v>
      </c>
      <c r="H118" s="25">
        <v>0.36101100000000003</v>
      </c>
      <c r="I118" s="25">
        <v>0.72202200000000005</v>
      </c>
      <c r="J118" s="25">
        <v>1.5563640000000001</v>
      </c>
    </row>
    <row r="119" spans="1:10" x14ac:dyDescent="0.2">
      <c r="A119" s="20" t="s">
        <v>366</v>
      </c>
      <c r="B119" s="21">
        <v>65</v>
      </c>
      <c r="C119" s="21">
        <v>5</v>
      </c>
      <c r="D119" s="21">
        <v>5</v>
      </c>
      <c r="E119" s="21">
        <v>4</v>
      </c>
      <c r="F119" s="21">
        <v>1</v>
      </c>
      <c r="G119" s="21">
        <v>0</v>
      </c>
      <c r="H119" s="21">
        <v>1</v>
      </c>
      <c r="I119" s="21">
        <v>49</v>
      </c>
      <c r="J119" s="21">
        <v>0</v>
      </c>
    </row>
    <row r="120" spans="1:10" x14ac:dyDescent="0.2">
      <c r="A120" s="24" t="s">
        <v>3</v>
      </c>
      <c r="B120" s="25">
        <v>100</v>
      </c>
      <c r="C120" s="25">
        <v>7.6923079999999997</v>
      </c>
      <c r="D120" s="25">
        <v>7.6923079999999997</v>
      </c>
      <c r="E120" s="25">
        <v>6.1538459999999997</v>
      </c>
      <c r="F120" s="25">
        <v>1.538462</v>
      </c>
      <c r="G120" s="25">
        <v>0</v>
      </c>
      <c r="H120" s="25">
        <v>1.538462</v>
      </c>
      <c r="I120" s="25">
        <v>75.384614999999997</v>
      </c>
      <c r="J120" s="25">
        <v>2.375</v>
      </c>
    </row>
    <row r="121" spans="1:10" x14ac:dyDescent="0.2">
      <c r="A121" s="9" t="s">
        <v>367</v>
      </c>
      <c r="B121" s="9"/>
      <c r="C121" s="9"/>
      <c r="D121" s="9"/>
      <c r="E121" s="9"/>
      <c r="F121" s="9"/>
      <c r="G121" s="9"/>
      <c r="H121" s="9"/>
      <c r="I121" s="9"/>
      <c r="J121" s="9"/>
    </row>
    <row r="122" spans="1:10" x14ac:dyDescent="0.2">
      <c r="A122" s="20" t="s">
        <v>368</v>
      </c>
      <c r="B122" s="21">
        <v>537</v>
      </c>
      <c r="C122" s="21">
        <v>537</v>
      </c>
      <c r="D122" s="21">
        <v>0</v>
      </c>
      <c r="E122" s="21">
        <v>0</v>
      </c>
      <c r="F122" s="21">
        <v>0</v>
      </c>
      <c r="G122" s="21">
        <v>0</v>
      </c>
      <c r="H122" s="21">
        <v>0</v>
      </c>
      <c r="I122" s="21">
        <v>0</v>
      </c>
      <c r="J122" s="21">
        <v>0</v>
      </c>
    </row>
    <row r="123" spans="1:10" x14ac:dyDescent="0.2">
      <c r="A123" s="24" t="s">
        <v>3</v>
      </c>
      <c r="B123" s="25">
        <v>100</v>
      </c>
      <c r="C123" s="25">
        <v>100</v>
      </c>
      <c r="D123" s="25">
        <v>0</v>
      </c>
      <c r="E123" s="25">
        <v>0</v>
      </c>
      <c r="F123" s="25">
        <v>0</v>
      </c>
      <c r="G123" s="25">
        <v>0</v>
      </c>
      <c r="H123" s="25">
        <v>0</v>
      </c>
      <c r="I123" s="25">
        <v>0</v>
      </c>
      <c r="J123" s="25">
        <v>1</v>
      </c>
    </row>
    <row r="124" spans="1:10" x14ac:dyDescent="0.2">
      <c r="A124" s="20" t="s">
        <v>180</v>
      </c>
      <c r="B124" s="21">
        <v>1667</v>
      </c>
      <c r="C124" s="21">
        <v>0</v>
      </c>
      <c r="D124" s="21">
        <v>1142</v>
      </c>
      <c r="E124" s="21">
        <v>306</v>
      </c>
      <c r="F124" s="21">
        <v>106</v>
      </c>
      <c r="G124" s="21">
        <v>44</v>
      </c>
      <c r="H124" s="21">
        <v>60</v>
      </c>
      <c r="I124" s="21">
        <v>9</v>
      </c>
      <c r="J124" s="21">
        <v>0</v>
      </c>
    </row>
    <row r="125" spans="1:10" x14ac:dyDescent="0.2">
      <c r="A125" s="24" t="s">
        <v>3</v>
      </c>
      <c r="B125" s="25">
        <v>100</v>
      </c>
      <c r="C125" s="25">
        <v>0</v>
      </c>
      <c r="D125" s="25">
        <v>68.506298999999999</v>
      </c>
      <c r="E125" s="25">
        <v>18.356328999999999</v>
      </c>
      <c r="F125" s="25">
        <v>6.3587280000000002</v>
      </c>
      <c r="G125" s="25">
        <v>2.639472</v>
      </c>
      <c r="H125" s="25">
        <v>3.5992799999999998</v>
      </c>
      <c r="I125" s="25">
        <v>0.53989200000000004</v>
      </c>
      <c r="J125" s="25">
        <v>2.5530759999999999</v>
      </c>
    </row>
    <row r="126" spans="1:10" x14ac:dyDescent="0.2">
      <c r="A126" s="20" t="s">
        <v>369</v>
      </c>
      <c r="B126" s="21">
        <v>99</v>
      </c>
      <c r="C126" s="21">
        <v>0</v>
      </c>
      <c r="D126" s="21">
        <v>16</v>
      </c>
      <c r="E126" s="21">
        <v>47</v>
      </c>
      <c r="F126" s="21">
        <v>19</v>
      </c>
      <c r="G126" s="21">
        <v>10</v>
      </c>
      <c r="H126" s="21">
        <v>6</v>
      </c>
      <c r="I126" s="21">
        <v>1</v>
      </c>
      <c r="J126" s="21">
        <v>0</v>
      </c>
    </row>
    <row r="127" spans="1:10" x14ac:dyDescent="0.2">
      <c r="A127" s="24" t="s">
        <v>3</v>
      </c>
      <c r="B127" s="25">
        <v>100</v>
      </c>
      <c r="C127" s="25">
        <v>0</v>
      </c>
      <c r="D127" s="25">
        <v>16.161615999999999</v>
      </c>
      <c r="E127" s="25">
        <v>47.474747000000001</v>
      </c>
      <c r="F127" s="25">
        <v>19.191918999999999</v>
      </c>
      <c r="G127" s="25">
        <v>10.10101</v>
      </c>
      <c r="H127" s="25">
        <v>6.0606059999999999</v>
      </c>
      <c r="I127" s="25">
        <v>1.0101009999999999</v>
      </c>
      <c r="J127" s="25">
        <v>3.5</v>
      </c>
    </row>
    <row r="128" spans="1:10" x14ac:dyDescent="0.2">
      <c r="A128" s="20" t="s">
        <v>370</v>
      </c>
      <c r="B128" s="21">
        <v>819</v>
      </c>
      <c r="C128" s="21">
        <v>0</v>
      </c>
      <c r="D128" s="21">
        <v>150</v>
      </c>
      <c r="E128" s="21">
        <v>346</v>
      </c>
      <c r="F128" s="21">
        <v>142</v>
      </c>
      <c r="G128" s="21">
        <v>82</v>
      </c>
      <c r="H128" s="21">
        <v>80</v>
      </c>
      <c r="I128" s="21">
        <v>19</v>
      </c>
      <c r="J128" s="21">
        <v>0</v>
      </c>
    </row>
    <row r="129" spans="1:10" x14ac:dyDescent="0.2">
      <c r="A129" s="24" t="s">
        <v>3</v>
      </c>
      <c r="B129" s="25">
        <v>100</v>
      </c>
      <c r="C129" s="25">
        <v>0</v>
      </c>
      <c r="D129" s="25">
        <v>18.315017999999998</v>
      </c>
      <c r="E129" s="25">
        <v>42.246642000000001</v>
      </c>
      <c r="F129" s="25">
        <v>17.338217</v>
      </c>
      <c r="G129" s="25">
        <v>10.01221</v>
      </c>
      <c r="H129" s="25">
        <v>9.7680100000000003</v>
      </c>
      <c r="I129" s="25">
        <v>2.3199019999999999</v>
      </c>
      <c r="J129" s="25">
        <v>3.5337499999999999</v>
      </c>
    </row>
    <row r="130" spans="1:10" x14ac:dyDescent="0.2">
      <c r="A130" s="20" t="s">
        <v>371</v>
      </c>
      <c r="B130" s="21">
        <v>87</v>
      </c>
      <c r="C130" s="21">
        <v>0</v>
      </c>
      <c r="D130" s="21">
        <v>20</v>
      </c>
      <c r="E130" s="21">
        <v>17</v>
      </c>
      <c r="F130" s="21">
        <v>13</v>
      </c>
      <c r="G130" s="21">
        <v>15</v>
      </c>
      <c r="H130" s="21">
        <v>10</v>
      </c>
      <c r="I130" s="21">
        <v>12</v>
      </c>
      <c r="J130" s="21">
        <v>0</v>
      </c>
    </row>
    <row r="131" spans="1:10" x14ac:dyDescent="0.2">
      <c r="A131" s="24" t="s">
        <v>3</v>
      </c>
      <c r="B131" s="25">
        <v>100</v>
      </c>
      <c r="C131" s="25">
        <v>0</v>
      </c>
      <c r="D131" s="25">
        <v>22.988506000000001</v>
      </c>
      <c r="E131" s="25">
        <v>19.540230000000001</v>
      </c>
      <c r="F131" s="25">
        <v>14.942529</v>
      </c>
      <c r="G131" s="25">
        <v>17.241378999999998</v>
      </c>
      <c r="H131" s="25">
        <v>11.494253</v>
      </c>
      <c r="I131" s="25">
        <v>13.793103</v>
      </c>
      <c r="J131" s="25">
        <v>3.96</v>
      </c>
    </row>
    <row r="132" spans="1:10" x14ac:dyDescent="0.2">
      <c r="A132" s="20" t="s">
        <v>366</v>
      </c>
      <c r="B132" s="21">
        <v>55</v>
      </c>
      <c r="C132" s="21">
        <v>0</v>
      </c>
      <c r="D132" s="21">
        <v>1</v>
      </c>
      <c r="E132" s="21">
        <v>2</v>
      </c>
      <c r="F132" s="21">
        <v>0</v>
      </c>
      <c r="G132" s="21">
        <v>1</v>
      </c>
      <c r="H132" s="21">
        <v>1</v>
      </c>
      <c r="I132" s="21">
        <v>50</v>
      </c>
      <c r="J132" s="21">
        <v>0</v>
      </c>
    </row>
    <row r="133" spans="1:10" x14ac:dyDescent="0.2">
      <c r="A133" s="24" t="s">
        <v>3</v>
      </c>
      <c r="B133" s="25">
        <v>100</v>
      </c>
      <c r="C133" s="25">
        <v>0</v>
      </c>
      <c r="D133" s="25">
        <v>1.818182</v>
      </c>
      <c r="E133" s="25">
        <v>3.6363639999999999</v>
      </c>
      <c r="F133" s="25">
        <v>0</v>
      </c>
      <c r="G133" s="25">
        <v>1.818182</v>
      </c>
      <c r="H133" s="25">
        <v>1.818182</v>
      </c>
      <c r="I133" s="25">
        <v>90.909091000000004</v>
      </c>
      <c r="J133" s="25">
        <v>3.8</v>
      </c>
    </row>
    <row r="134" spans="1:10" x14ac:dyDescent="0.2">
      <c r="A134" s="9" t="s">
        <v>372</v>
      </c>
      <c r="B134" s="9"/>
      <c r="C134" s="9"/>
      <c r="D134" s="9"/>
      <c r="E134" s="9"/>
      <c r="F134" s="9"/>
      <c r="G134" s="9"/>
      <c r="H134" s="9"/>
      <c r="I134" s="9"/>
      <c r="J134" s="9"/>
    </row>
    <row r="135" spans="1:10" x14ac:dyDescent="0.2">
      <c r="A135" s="20" t="s">
        <v>373</v>
      </c>
      <c r="B135" s="21">
        <v>537</v>
      </c>
      <c r="C135" s="21">
        <v>537</v>
      </c>
      <c r="D135" s="21">
        <v>0</v>
      </c>
      <c r="E135" s="21">
        <v>0</v>
      </c>
      <c r="F135" s="21">
        <v>0</v>
      </c>
      <c r="G135" s="21">
        <v>0</v>
      </c>
      <c r="H135" s="21">
        <v>0</v>
      </c>
      <c r="I135" s="21">
        <v>0</v>
      </c>
      <c r="J135" s="21">
        <v>0</v>
      </c>
    </row>
    <row r="136" spans="1:10" x14ac:dyDescent="0.2">
      <c r="A136" s="24" t="s">
        <v>3</v>
      </c>
      <c r="B136" s="25">
        <v>100</v>
      </c>
      <c r="C136" s="25">
        <v>100</v>
      </c>
      <c r="D136" s="25">
        <v>0</v>
      </c>
      <c r="E136" s="25">
        <v>0</v>
      </c>
      <c r="F136" s="25">
        <v>0</v>
      </c>
      <c r="G136" s="25">
        <v>0</v>
      </c>
      <c r="H136" s="25">
        <v>0</v>
      </c>
      <c r="I136" s="25">
        <v>0</v>
      </c>
      <c r="J136" s="25">
        <v>1</v>
      </c>
    </row>
    <row r="137" spans="1:10" x14ac:dyDescent="0.2">
      <c r="A137" s="20" t="s">
        <v>374</v>
      </c>
      <c r="B137" s="21">
        <v>1329</v>
      </c>
      <c r="C137" s="21">
        <v>0</v>
      </c>
      <c r="D137" s="21">
        <v>1329</v>
      </c>
      <c r="E137" s="21">
        <v>0</v>
      </c>
      <c r="F137" s="21">
        <v>0</v>
      </c>
      <c r="G137" s="21">
        <v>0</v>
      </c>
      <c r="H137" s="21">
        <v>0</v>
      </c>
      <c r="I137" s="21">
        <v>0</v>
      </c>
      <c r="J137" s="21">
        <v>0</v>
      </c>
    </row>
    <row r="138" spans="1:10" x14ac:dyDescent="0.2">
      <c r="A138" s="24" t="s">
        <v>3</v>
      </c>
      <c r="B138" s="25">
        <v>100</v>
      </c>
      <c r="C138" s="25">
        <v>0</v>
      </c>
      <c r="D138" s="25">
        <v>100</v>
      </c>
      <c r="E138" s="25">
        <v>0</v>
      </c>
      <c r="F138" s="25">
        <v>0</v>
      </c>
      <c r="G138" s="25">
        <v>0</v>
      </c>
      <c r="H138" s="25">
        <v>0</v>
      </c>
      <c r="I138" s="25">
        <v>0</v>
      </c>
      <c r="J138" s="25">
        <v>2</v>
      </c>
    </row>
    <row r="139" spans="1:10" x14ac:dyDescent="0.2">
      <c r="A139" s="20" t="s">
        <v>375</v>
      </c>
      <c r="B139" s="21">
        <v>406</v>
      </c>
      <c r="C139" s="21">
        <v>0</v>
      </c>
      <c r="D139" s="21">
        <v>0</v>
      </c>
      <c r="E139" s="21">
        <v>406</v>
      </c>
      <c r="F139" s="21">
        <v>0</v>
      </c>
      <c r="G139" s="21">
        <v>0</v>
      </c>
      <c r="H139" s="21">
        <v>0</v>
      </c>
      <c r="I139" s="21">
        <v>0</v>
      </c>
      <c r="J139" s="21">
        <v>0</v>
      </c>
    </row>
    <row r="140" spans="1:10" x14ac:dyDescent="0.2">
      <c r="A140" s="24" t="s">
        <v>3</v>
      </c>
      <c r="B140" s="25">
        <v>100</v>
      </c>
      <c r="C140" s="25">
        <v>0</v>
      </c>
      <c r="D140" s="25">
        <v>0</v>
      </c>
      <c r="E140" s="25">
        <v>100</v>
      </c>
      <c r="F140" s="25">
        <v>0</v>
      </c>
      <c r="G140" s="25">
        <v>0</v>
      </c>
      <c r="H140" s="25">
        <v>0</v>
      </c>
      <c r="I140" s="25">
        <v>0</v>
      </c>
      <c r="J140" s="25">
        <v>3</v>
      </c>
    </row>
    <row r="141" spans="1:10" x14ac:dyDescent="0.2">
      <c r="A141" s="20" t="s">
        <v>376</v>
      </c>
      <c r="B141" s="21">
        <v>152</v>
      </c>
      <c r="C141" s="21">
        <v>0</v>
      </c>
      <c r="D141" s="21">
        <v>0</v>
      </c>
      <c r="E141" s="21">
        <v>0</v>
      </c>
      <c r="F141" s="21">
        <v>152</v>
      </c>
      <c r="G141" s="21">
        <v>0</v>
      </c>
      <c r="H141" s="21">
        <v>0</v>
      </c>
      <c r="I141" s="21">
        <v>0</v>
      </c>
      <c r="J141" s="21">
        <v>0</v>
      </c>
    </row>
    <row r="142" spans="1:10" x14ac:dyDescent="0.2">
      <c r="A142" s="24" t="s">
        <v>3</v>
      </c>
      <c r="B142" s="25">
        <v>100</v>
      </c>
      <c r="C142" s="25">
        <v>0</v>
      </c>
      <c r="D142" s="25">
        <v>0</v>
      </c>
      <c r="E142" s="25">
        <v>0</v>
      </c>
      <c r="F142" s="25">
        <v>100</v>
      </c>
      <c r="G142" s="25">
        <v>0</v>
      </c>
      <c r="H142" s="25">
        <v>0</v>
      </c>
      <c r="I142" s="25">
        <v>0</v>
      </c>
      <c r="J142" s="25">
        <v>4</v>
      </c>
    </row>
    <row r="143" spans="1:10" x14ac:dyDescent="0.2">
      <c r="A143" s="20" t="s">
        <v>377</v>
      </c>
      <c r="B143" s="21">
        <v>88</v>
      </c>
      <c r="C143" s="21">
        <v>0</v>
      </c>
      <c r="D143" s="21">
        <v>0</v>
      </c>
      <c r="E143" s="21">
        <v>0</v>
      </c>
      <c r="F143" s="21">
        <v>0</v>
      </c>
      <c r="G143" s="21">
        <v>88</v>
      </c>
      <c r="H143" s="21">
        <v>0</v>
      </c>
      <c r="I143" s="21">
        <v>0</v>
      </c>
      <c r="J143" s="21">
        <v>0</v>
      </c>
    </row>
    <row r="144" spans="1:10" x14ac:dyDescent="0.2">
      <c r="A144" s="24" t="s">
        <v>3</v>
      </c>
      <c r="B144" s="25">
        <v>100</v>
      </c>
      <c r="C144" s="25">
        <v>0</v>
      </c>
      <c r="D144" s="25">
        <v>0</v>
      </c>
      <c r="E144" s="25">
        <v>0</v>
      </c>
      <c r="F144" s="25">
        <v>0</v>
      </c>
      <c r="G144" s="25">
        <v>100</v>
      </c>
      <c r="H144" s="25">
        <v>0</v>
      </c>
      <c r="I144" s="25">
        <v>0</v>
      </c>
      <c r="J144" s="25">
        <v>5</v>
      </c>
    </row>
    <row r="145" spans="1:10" x14ac:dyDescent="0.2">
      <c r="A145" s="20" t="s">
        <v>378</v>
      </c>
      <c r="B145" s="21">
        <v>84</v>
      </c>
      <c r="C145" s="21">
        <v>0</v>
      </c>
      <c r="D145" s="21">
        <v>0</v>
      </c>
      <c r="E145" s="21">
        <v>0</v>
      </c>
      <c r="F145" s="21">
        <v>0</v>
      </c>
      <c r="G145" s="21">
        <v>0</v>
      </c>
      <c r="H145" s="21">
        <v>84</v>
      </c>
      <c r="I145" s="21">
        <v>0</v>
      </c>
      <c r="J145" s="21">
        <v>0</v>
      </c>
    </row>
    <row r="146" spans="1:10" x14ac:dyDescent="0.2">
      <c r="A146" s="24" t="s">
        <v>3</v>
      </c>
      <c r="B146" s="25">
        <v>100</v>
      </c>
      <c r="C146" s="25">
        <v>0</v>
      </c>
      <c r="D146" s="25">
        <v>0</v>
      </c>
      <c r="E146" s="25">
        <v>0</v>
      </c>
      <c r="F146" s="25">
        <v>0</v>
      </c>
      <c r="G146" s="25">
        <v>0</v>
      </c>
      <c r="H146" s="25">
        <v>100</v>
      </c>
      <c r="I146" s="25">
        <v>0</v>
      </c>
      <c r="J146" s="25">
        <v>6.5119049999999996</v>
      </c>
    </row>
    <row r="147" spans="1:10" x14ac:dyDescent="0.2">
      <c r="A147" s="20" t="s">
        <v>366</v>
      </c>
      <c r="B147" s="21">
        <v>81</v>
      </c>
      <c r="C147" s="21">
        <v>0</v>
      </c>
      <c r="D147" s="21">
        <v>0</v>
      </c>
      <c r="E147" s="21">
        <v>0</v>
      </c>
      <c r="F147" s="21">
        <v>0</v>
      </c>
      <c r="G147" s="21">
        <v>0</v>
      </c>
      <c r="H147" s="21">
        <v>0</v>
      </c>
      <c r="I147" s="21">
        <v>81</v>
      </c>
      <c r="J147" s="21">
        <v>0</v>
      </c>
    </row>
    <row r="148" spans="1:10" x14ac:dyDescent="0.2">
      <c r="A148" s="24" t="s">
        <v>3</v>
      </c>
      <c r="B148" s="25">
        <v>100</v>
      </c>
      <c r="C148" s="25">
        <v>0</v>
      </c>
      <c r="D148" s="25">
        <v>0</v>
      </c>
      <c r="E148" s="25">
        <v>0</v>
      </c>
      <c r="F148" s="25">
        <v>0</v>
      </c>
      <c r="G148" s="25">
        <v>0</v>
      </c>
      <c r="H148" s="25">
        <v>0</v>
      </c>
      <c r="I148" s="25">
        <v>100</v>
      </c>
      <c r="J148" s="25">
        <v>0</v>
      </c>
    </row>
    <row r="149" spans="1:10" x14ac:dyDescent="0.2">
      <c r="A149" s="9" t="s">
        <v>379</v>
      </c>
      <c r="B149" s="9"/>
      <c r="C149" s="9"/>
      <c r="D149" s="9"/>
      <c r="E149" s="9"/>
      <c r="F149" s="9"/>
      <c r="G149" s="9"/>
      <c r="H149" s="9"/>
      <c r="I149" s="9"/>
      <c r="J149" s="9"/>
    </row>
    <row r="150" spans="1:10" x14ac:dyDescent="0.2">
      <c r="A150" s="20" t="s">
        <v>380</v>
      </c>
      <c r="B150" s="21">
        <v>788</v>
      </c>
      <c r="C150" s="21">
        <v>147</v>
      </c>
      <c r="D150" s="21">
        <v>360</v>
      </c>
      <c r="E150" s="21">
        <v>145</v>
      </c>
      <c r="F150" s="21">
        <v>66</v>
      </c>
      <c r="G150" s="21">
        <v>30</v>
      </c>
      <c r="H150" s="21">
        <v>32</v>
      </c>
      <c r="I150" s="21">
        <v>8</v>
      </c>
      <c r="J150" s="21">
        <v>0</v>
      </c>
    </row>
    <row r="151" spans="1:10" x14ac:dyDescent="0.2">
      <c r="A151" s="24" t="s">
        <v>3</v>
      </c>
      <c r="B151" s="25">
        <v>100</v>
      </c>
      <c r="C151" s="25">
        <v>18.654821999999999</v>
      </c>
      <c r="D151" s="25">
        <v>45.685279000000001</v>
      </c>
      <c r="E151" s="25">
        <v>18.401015000000001</v>
      </c>
      <c r="F151" s="25">
        <v>8.3756350000000008</v>
      </c>
      <c r="G151" s="25">
        <v>3.8071069999999998</v>
      </c>
      <c r="H151" s="25">
        <v>4.0609140000000004</v>
      </c>
      <c r="I151" s="25">
        <v>1.015228</v>
      </c>
      <c r="J151" s="25">
        <v>2.470513</v>
      </c>
    </row>
    <row r="152" spans="1:10" x14ac:dyDescent="0.2">
      <c r="A152" s="20" t="s">
        <v>381</v>
      </c>
      <c r="B152" s="21">
        <v>1824</v>
      </c>
      <c r="C152" s="21">
        <v>387</v>
      </c>
      <c r="D152" s="21">
        <v>958</v>
      </c>
      <c r="E152" s="21">
        <v>261</v>
      </c>
      <c r="F152" s="21">
        <v>85</v>
      </c>
      <c r="G152" s="21">
        <v>58</v>
      </c>
      <c r="H152" s="21">
        <v>52</v>
      </c>
      <c r="I152" s="21">
        <v>23</v>
      </c>
      <c r="J152" s="21">
        <v>0</v>
      </c>
    </row>
    <row r="153" spans="1:10" x14ac:dyDescent="0.2">
      <c r="A153" s="24" t="s">
        <v>3</v>
      </c>
      <c r="B153" s="25">
        <v>100</v>
      </c>
      <c r="C153" s="25">
        <v>21.217105</v>
      </c>
      <c r="D153" s="25">
        <v>52.521929999999998</v>
      </c>
      <c r="E153" s="25">
        <v>14.309210999999999</v>
      </c>
      <c r="F153" s="25">
        <v>4.660088</v>
      </c>
      <c r="G153" s="25">
        <v>3.1798250000000001</v>
      </c>
      <c r="H153" s="25">
        <v>2.8508770000000001</v>
      </c>
      <c r="I153" s="25">
        <v>1.2609649999999999</v>
      </c>
      <c r="J153" s="25">
        <v>2.2498610000000001</v>
      </c>
    </row>
    <row r="154" spans="1:10" x14ac:dyDescent="0.2">
      <c r="A154" s="20" t="s">
        <v>366</v>
      </c>
      <c r="B154" s="21">
        <v>65</v>
      </c>
      <c r="C154" s="21">
        <v>3</v>
      </c>
      <c r="D154" s="21">
        <v>11</v>
      </c>
      <c r="E154" s="21">
        <v>0</v>
      </c>
      <c r="F154" s="21">
        <v>1</v>
      </c>
      <c r="G154" s="21">
        <v>0</v>
      </c>
      <c r="H154" s="21">
        <v>0</v>
      </c>
      <c r="I154" s="21">
        <v>50</v>
      </c>
      <c r="J154" s="21">
        <v>0</v>
      </c>
    </row>
    <row r="155" spans="1:10" x14ac:dyDescent="0.2">
      <c r="A155" s="24" t="s">
        <v>3</v>
      </c>
      <c r="B155" s="25">
        <v>100</v>
      </c>
      <c r="C155" s="25">
        <v>4.6153849999999998</v>
      </c>
      <c r="D155" s="25">
        <v>16.923076999999999</v>
      </c>
      <c r="E155" s="25">
        <v>0</v>
      </c>
      <c r="F155" s="25">
        <v>1.538462</v>
      </c>
      <c r="G155" s="25">
        <v>0</v>
      </c>
      <c r="H155" s="25">
        <v>0</v>
      </c>
      <c r="I155" s="25">
        <v>76.923077000000006</v>
      </c>
      <c r="J155" s="25">
        <v>1.933333</v>
      </c>
    </row>
    <row r="156" spans="1:10" x14ac:dyDescent="0.2">
      <c r="A156" s="9" t="s">
        <v>382</v>
      </c>
      <c r="B156" s="9"/>
      <c r="C156" s="9"/>
      <c r="D156" s="9"/>
      <c r="E156" s="9"/>
      <c r="F156" s="9"/>
      <c r="G156" s="9"/>
      <c r="H156" s="9"/>
      <c r="I156" s="9"/>
      <c r="J156" s="9"/>
    </row>
    <row r="157" spans="1:10" x14ac:dyDescent="0.2">
      <c r="A157" s="20" t="s">
        <v>383</v>
      </c>
      <c r="B157" s="21">
        <v>393</v>
      </c>
      <c r="C157" s="21">
        <v>75</v>
      </c>
      <c r="D157" s="21">
        <v>180</v>
      </c>
      <c r="E157" s="21">
        <v>68</v>
      </c>
      <c r="F157" s="21">
        <v>33</v>
      </c>
      <c r="G157" s="21">
        <v>17</v>
      </c>
      <c r="H157" s="21">
        <v>19</v>
      </c>
      <c r="I157" s="21">
        <v>1</v>
      </c>
      <c r="J157" s="21">
        <v>0</v>
      </c>
    </row>
    <row r="158" spans="1:10" x14ac:dyDescent="0.2">
      <c r="A158" s="24" t="s">
        <v>3</v>
      </c>
      <c r="B158" s="25">
        <v>100</v>
      </c>
      <c r="C158" s="25">
        <v>19.083969</v>
      </c>
      <c r="D158" s="25">
        <v>45.801527</v>
      </c>
      <c r="E158" s="25">
        <v>17.302799</v>
      </c>
      <c r="F158" s="25">
        <v>8.3969470000000008</v>
      </c>
      <c r="G158" s="25">
        <v>4.3257000000000003</v>
      </c>
      <c r="H158" s="25">
        <v>4.834606</v>
      </c>
      <c r="I158" s="25">
        <v>0.25445299999999998</v>
      </c>
      <c r="J158" s="25">
        <v>2.5127549999999998</v>
      </c>
    </row>
    <row r="159" spans="1:10" x14ac:dyDescent="0.2">
      <c r="A159" s="20" t="s">
        <v>181</v>
      </c>
      <c r="B159" s="21">
        <v>1944</v>
      </c>
      <c r="C159" s="21">
        <v>377</v>
      </c>
      <c r="D159" s="21">
        <v>1019</v>
      </c>
      <c r="E159" s="21">
        <v>296</v>
      </c>
      <c r="F159" s="21">
        <v>106</v>
      </c>
      <c r="G159" s="21">
        <v>66</v>
      </c>
      <c r="H159" s="21">
        <v>56</v>
      </c>
      <c r="I159" s="21">
        <v>24</v>
      </c>
      <c r="J159" s="21">
        <v>0</v>
      </c>
    </row>
    <row r="160" spans="1:10" x14ac:dyDescent="0.2">
      <c r="A160" s="24" t="s">
        <v>3</v>
      </c>
      <c r="B160" s="25">
        <v>100</v>
      </c>
      <c r="C160" s="25">
        <v>19.393004000000001</v>
      </c>
      <c r="D160" s="25">
        <v>52.417695000000002</v>
      </c>
      <c r="E160" s="25">
        <v>15.226336999999999</v>
      </c>
      <c r="F160" s="25">
        <v>5.4526750000000002</v>
      </c>
      <c r="G160" s="25">
        <v>3.3950619999999998</v>
      </c>
      <c r="H160" s="25">
        <v>2.8806579999999999</v>
      </c>
      <c r="I160" s="25">
        <v>1.2345680000000001</v>
      </c>
      <c r="J160" s="25">
        <v>2.3026040000000001</v>
      </c>
    </row>
    <row r="161" spans="1:10" x14ac:dyDescent="0.2">
      <c r="A161" s="20" t="s">
        <v>182</v>
      </c>
      <c r="B161" s="21">
        <v>38</v>
      </c>
      <c r="C161" s="21">
        <v>9</v>
      </c>
      <c r="D161" s="21">
        <v>17</v>
      </c>
      <c r="E161" s="21">
        <v>8</v>
      </c>
      <c r="F161" s="21">
        <v>1</v>
      </c>
      <c r="G161" s="21">
        <v>0</v>
      </c>
      <c r="H161" s="21">
        <v>2</v>
      </c>
      <c r="I161" s="21">
        <v>1</v>
      </c>
      <c r="J161" s="21">
        <v>0</v>
      </c>
    </row>
    <row r="162" spans="1:10" x14ac:dyDescent="0.2">
      <c r="A162" s="24" t="s">
        <v>3</v>
      </c>
      <c r="B162" s="25">
        <v>100</v>
      </c>
      <c r="C162" s="25">
        <v>23.684211000000001</v>
      </c>
      <c r="D162" s="25">
        <v>44.736842000000003</v>
      </c>
      <c r="E162" s="25">
        <v>21.052631999999999</v>
      </c>
      <c r="F162" s="25">
        <v>2.6315789999999999</v>
      </c>
      <c r="G162" s="25">
        <v>0</v>
      </c>
      <c r="H162" s="25">
        <v>5.2631579999999998</v>
      </c>
      <c r="I162" s="25">
        <v>2.6315789999999999</v>
      </c>
      <c r="J162" s="25">
        <v>2.2432430000000001</v>
      </c>
    </row>
    <row r="163" spans="1:10" x14ac:dyDescent="0.2">
      <c r="A163" s="20" t="s">
        <v>384</v>
      </c>
      <c r="B163" s="21">
        <v>36</v>
      </c>
      <c r="C163" s="21">
        <v>12</v>
      </c>
      <c r="D163" s="21">
        <v>14</v>
      </c>
      <c r="E163" s="21">
        <v>3</v>
      </c>
      <c r="F163" s="21">
        <v>0</v>
      </c>
      <c r="G163" s="21">
        <v>3</v>
      </c>
      <c r="H163" s="21">
        <v>2</v>
      </c>
      <c r="I163" s="21">
        <v>2</v>
      </c>
      <c r="J163" s="21">
        <v>0</v>
      </c>
    </row>
    <row r="164" spans="1:10" x14ac:dyDescent="0.2">
      <c r="A164" s="24" t="s">
        <v>3</v>
      </c>
      <c r="B164" s="25">
        <v>100</v>
      </c>
      <c r="C164" s="25">
        <v>33.333333000000003</v>
      </c>
      <c r="D164" s="25">
        <v>38.888888999999999</v>
      </c>
      <c r="E164" s="25">
        <v>8.3333329999999997</v>
      </c>
      <c r="F164" s="25">
        <v>0</v>
      </c>
      <c r="G164" s="25">
        <v>8.3333329999999997</v>
      </c>
      <c r="H164" s="25">
        <v>5.5555560000000002</v>
      </c>
      <c r="I164" s="25">
        <v>5.5555560000000002</v>
      </c>
      <c r="J164" s="25">
        <v>2.2352940000000001</v>
      </c>
    </row>
    <row r="165" spans="1:10" x14ac:dyDescent="0.2">
      <c r="A165" s="20" t="s">
        <v>183</v>
      </c>
      <c r="B165" s="21">
        <v>53</v>
      </c>
      <c r="C165" s="21">
        <v>12</v>
      </c>
      <c r="D165" s="21">
        <v>23</v>
      </c>
      <c r="E165" s="21">
        <v>13</v>
      </c>
      <c r="F165" s="21">
        <v>3</v>
      </c>
      <c r="G165" s="21">
        <v>1</v>
      </c>
      <c r="H165" s="21">
        <v>1</v>
      </c>
      <c r="I165" s="21">
        <v>0</v>
      </c>
      <c r="J165" s="21">
        <v>0</v>
      </c>
    </row>
    <row r="166" spans="1:10" x14ac:dyDescent="0.2">
      <c r="A166" s="24" t="s">
        <v>3</v>
      </c>
      <c r="B166" s="25">
        <v>100</v>
      </c>
      <c r="C166" s="25">
        <v>22.641508999999999</v>
      </c>
      <c r="D166" s="25">
        <v>43.396225999999999</v>
      </c>
      <c r="E166" s="25">
        <v>24.528302</v>
      </c>
      <c r="F166" s="25">
        <v>5.6603770000000004</v>
      </c>
      <c r="G166" s="25">
        <v>1.886792</v>
      </c>
      <c r="H166" s="25">
        <v>1.886792</v>
      </c>
      <c r="I166" s="25">
        <v>0</v>
      </c>
      <c r="J166" s="25">
        <v>2.264151</v>
      </c>
    </row>
    <row r="167" spans="1:10" x14ac:dyDescent="0.2">
      <c r="A167" s="20" t="s">
        <v>385</v>
      </c>
      <c r="B167" s="21">
        <v>22</v>
      </c>
      <c r="C167" s="21">
        <v>2</v>
      </c>
      <c r="D167" s="21">
        <v>10</v>
      </c>
      <c r="E167" s="21">
        <v>8</v>
      </c>
      <c r="F167" s="21">
        <v>2</v>
      </c>
      <c r="G167" s="21">
        <v>0</v>
      </c>
      <c r="H167" s="21">
        <v>0</v>
      </c>
      <c r="I167" s="21">
        <v>0</v>
      </c>
      <c r="J167" s="21">
        <v>0</v>
      </c>
    </row>
    <row r="168" spans="1:10" x14ac:dyDescent="0.2">
      <c r="A168" s="24" t="s">
        <v>3</v>
      </c>
      <c r="B168" s="25">
        <v>100</v>
      </c>
      <c r="C168" s="25">
        <v>9.0909089999999999</v>
      </c>
      <c r="D168" s="25">
        <v>45.454545000000003</v>
      </c>
      <c r="E168" s="25">
        <v>36.363636</v>
      </c>
      <c r="F168" s="25">
        <v>9.0909089999999999</v>
      </c>
      <c r="G168" s="25">
        <v>0</v>
      </c>
      <c r="H168" s="25">
        <v>0</v>
      </c>
      <c r="I168" s="25">
        <v>0</v>
      </c>
      <c r="J168" s="25">
        <v>2.454545</v>
      </c>
    </row>
    <row r="169" spans="1:10" x14ac:dyDescent="0.2">
      <c r="A169" s="20" t="s">
        <v>386</v>
      </c>
      <c r="B169" s="21">
        <v>32</v>
      </c>
      <c r="C169" s="21">
        <v>24</v>
      </c>
      <c r="D169" s="21">
        <v>8</v>
      </c>
      <c r="E169" s="21">
        <v>0</v>
      </c>
      <c r="F169" s="21">
        <v>0</v>
      </c>
      <c r="G169" s="21">
        <v>0</v>
      </c>
      <c r="H169" s="21">
        <v>0</v>
      </c>
      <c r="I169" s="21">
        <v>0</v>
      </c>
      <c r="J169" s="21">
        <v>0</v>
      </c>
    </row>
    <row r="170" spans="1:10" x14ac:dyDescent="0.2">
      <c r="A170" s="24" t="s">
        <v>3</v>
      </c>
      <c r="B170" s="25">
        <v>100</v>
      </c>
      <c r="C170" s="25">
        <v>75</v>
      </c>
      <c r="D170" s="25">
        <v>25</v>
      </c>
      <c r="E170" s="25">
        <v>0</v>
      </c>
      <c r="F170" s="25">
        <v>0</v>
      </c>
      <c r="G170" s="25">
        <v>0</v>
      </c>
      <c r="H170" s="25">
        <v>0</v>
      </c>
      <c r="I170" s="25">
        <v>0</v>
      </c>
      <c r="J170" s="25">
        <v>1.25</v>
      </c>
    </row>
    <row r="171" spans="1:10" x14ac:dyDescent="0.2">
      <c r="A171" s="20" t="s">
        <v>387</v>
      </c>
      <c r="B171" s="21">
        <v>9</v>
      </c>
      <c r="C171" s="21">
        <v>0</v>
      </c>
      <c r="D171" s="21">
        <v>6</v>
      </c>
      <c r="E171" s="21">
        <v>0</v>
      </c>
      <c r="F171" s="21">
        <v>2</v>
      </c>
      <c r="G171" s="21">
        <v>0</v>
      </c>
      <c r="H171" s="21">
        <v>1</v>
      </c>
      <c r="I171" s="21">
        <v>0</v>
      </c>
      <c r="J171" s="21">
        <v>0</v>
      </c>
    </row>
    <row r="172" spans="1:10" x14ac:dyDescent="0.2">
      <c r="A172" s="24" t="s">
        <v>3</v>
      </c>
      <c r="B172" s="25">
        <v>100</v>
      </c>
      <c r="C172" s="25">
        <v>0</v>
      </c>
      <c r="D172" s="25">
        <v>66.666667000000004</v>
      </c>
      <c r="E172" s="25">
        <v>0</v>
      </c>
      <c r="F172" s="25">
        <v>22.222221999999999</v>
      </c>
      <c r="G172" s="25">
        <v>0</v>
      </c>
      <c r="H172" s="25">
        <v>11.111110999999999</v>
      </c>
      <c r="I172" s="25">
        <v>0</v>
      </c>
      <c r="J172" s="25">
        <v>2.8888889999999998</v>
      </c>
    </row>
    <row r="173" spans="1:10" x14ac:dyDescent="0.2">
      <c r="A173" s="20" t="s">
        <v>366</v>
      </c>
      <c r="B173" s="21">
        <v>150</v>
      </c>
      <c r="C173" s="21">
        <v>26</v>
      </c>
      <c r="D173" s="21">
        <v>52</v>
      </c>
      <c r="E173" s="21">
        <v>10</v>
      </c>
      <c r="F173" s="21">
        <v>5</v>
      </c>
      <c r="G173" s="21">
        <v>1</v>
      </c>
      <c r="H173" s="21">
        <v>3</v>
      </c>
      <c r="I173" s="21">
        <v>53</v>
      </c>
      <c r="J173" s="21">
        <v>0</v>
      </c>
    </row>
    <row r="174" spans="1:10" x14ac:dyDescent="0.2">
      <c r="A174" s="24" t="s">
        <v>3</v>
      </c>
      <c r="B174" s="25">
        <v>100</v>
      </c>
      <c r="C174" s="25">
        <v>17.333333</v>
      </c>
      <c r="D174" s="25">
        <v>34.666666999999997</v>
      </c>
      <c r="E174" s="25">
        <v>6.6666670000000003</v>
      </c>
      <c r="F174" s="25">
        <v>3.3333330000000001</v>
      </c>
      <c r="G174" s="25">
        <v>0.66666700000000001</v>
      </c>
      <c r="H174" s="25">
        <v>2</v>
      </c>
      <c r="I174" s="25">
        <v>35.333333000000003</v>
      </c>
      <c r="J174" s="25">
        <v>2.092784</v>
      </c>
    </row>
    <row r="175" spans="1:10" x14ac:dyDescent="0.2">
      <c r="A175" s="9" t="s">
        <v>388</v>
      </c>
      <c r="B175" s="9"/>
      <c r="C175" s="9"/>
      <c r="D175" s="9"/>
      <c r="E175" s="9"/>
      <c r="F175" s="9"/>
      <c r="G175" s="9"/>
      <c r="H175" s="9"/>
      <c r="I175" s="9"/>
      <c r="J175" s="9"/>
    </row>
    <row r="176" spans="1:10" x14ac:dyDescent="0.2">
      <c r="A176" s="20" t="s">
        <v>184</v>
      </c>
      <c r="B176" s="21">
        <v>54</v>
      </c>
      <c r="C176" s="21">
        <v>21</v>
      </c>
      <c r="D176" s="21">
        <v>25</v>
      </c>
      <c r="E176" s="21">
        <v>6</v>
      </c>
      <c r="F176" s="21">
        <v>1</v>
      </c>
      <c r="G176" s="21">
        <v>1</v>
      </c>
      <c r="H176" s="21">
        <v>0</v>
      </c>
      <c r="I176" s="21">
        <v>0</v>
      </c>
      <c r="J176" s="21">
        <v>0</v>
      </c>
    </row>
    <row r="177" spans="1:10" x14ac:dyDescent="0.2">
      <c r="A177" s="24" t="s">
        <v>3</v>
      </c>
      <c r="B177" s="25">
        <v>100</v>
      </c>
      <c r="C177" s="25">
        <v>38.888888999999999</v>
      </c>
      <c r="D177" s="25">
        <v>46.296295999999998</v>
      </c>
      <c r="E177" s="25">
        <v>11.111110999999999</v>
      </c>
      <c r="F177" s="25">
        <v>1.8518520000000001</v>
      </c>
      <c r="G177" s="25">
        <v>1.8518520000000001</v>
      </c>
      <c r="H177" s="25">
        <v>0</v>
      </c>
      <c r="I177" s="25">
        <v>0</v>
      </c>
      <c r="J177" s="25">
        <v>1.8148150000000001</v>
      </c>
    </row>
    <row r="178" spans="1:10" x14ac:dyDescent="0.2">
      <c r="A178" s="20" t="s">
        <v>185</v>
      </c>
      <c r="B178" s="21">
        <v>196</v>
      </c>
      <c r="C178" s="21">
        <v>102</v>
      </c>
      <c r="D178" s="21">
        <v>76</v>
      </c>
      <c r="E178" s="21">
        <v>6</v>
      </c>
      <c r="F178" s="21">
        <v>5</v>
      </c>
      <c r="G178" s="21">
        <v>4</v>
      </c>
      <c r="H178" s="21">
        <v>2</v>
      </c>
      <c r="I178" s="21">
        <v>1</v>
      </c>
      <c r="J178" s="21">
        <v>0</v>
      </c>
    </row>
    <row r="179" spans="1:10" x14ac:dyDescent="0.2">
      <c r="A179" s="24" t="s">
        <v>3</v>
      </c>
      <c r="B179" s="25">
        <v>100</v>
      </c>
      <c r="C179" s="25">
        <v>52.040816</v>
      </c>
      <c r="D179" s="25">
        <v>38.775509999999997</v>
      </c>
      <c r="E179" s="25">
        <v>3.0612240000000002</v>
      </c>
      <c r="F179" s="25">
        <v>2.5510199999999998</v>
      </c>
      <c r="G179" s="25">
        <v>2.040816</v>
      </c>
      <c r="H179" s="25">
        <v>1.020408</v>
      </c>
      <c r="I179" s="25">
        <v>0.51020399999999999</v>
      </c>
      <c r="J179" s="25">
        <v>1.661538</v>
      </c>
    </row>
    <row r="180" spans="1:10" x14ac:dyDescent="0.2">
      <c r="A180" s="20" t="s">
        <v>186</v>
      </c>
      <c r="B180" s="21">
        <v>310</v>
      </c>
      <c r="C180" s="21">
        <v>131</v>
      </c>
      <c r="D180" s="21">
        <v>143</v>
      </c>
      <c r="E180" s="21">
        <v>23</v>
      </c>
      <c r="F180" s="21">
        <v>5</v>
      </c>
      <c r="G180" s="21">
        <v>1</v>
      </c>
      <c r="H180" s="21">
        <v>2</v>
      </c>
      <c r="I180" s="21">
        <v>5</v>
      </c>
      <c r="J180" s="21">
        <v>0</v>
      </c>
    </row>
    <row r="181" spans="1:10" x14ac:dyDescent="0.2">
      <c r="A181" s="24" t="s">
        <v>3</v>
      </c>
      <c r="B181" s="25">
        <v>100</v>
      </c>
      <c r="C181" s="25">
        <v>42.258065000000002</v>
      </c>
      <c r="D181" s="25">
        <v>46.129032000000002</v>
      </c>
      <c r="E181" s="25">
        <v>7.4193550000000004</v>
      </c>
      <c r="F181" s="25">
        <v>1.612903</v>
      </c>
      <c r="G181" s="25">
        <v>0.32258100000000001</v>
      </c>
      <c r="H181" s="25">
        <v>0.64516099999999998</v>
      </c>
      <c r="I181" s="25">
        <v>1.612903</v>
      </c>
      <c r="J181" s="25">
        <v>1.721311</v>
      </c>
    </row>
    <row r="182" spans="1:10" x14ac:dyDescent="0.2">
      <c r="A182" s="20" t="s">
        <v>187</v>
      </c>
      <c r="B182" s="21">
        <v>385</v>
      </c>
      <c r="C182" s="21">
        <v>98</v>
      </c>
      <c r="D182" s="21">
        <v>225</v>
      </c>
      <c r="E182" s="21">
        <v>41</v>
      </c>
      <c r="F182" s="21">
        <v>5</v>
      </c>
      <c r="G182" s="21">
        <v>3</v>
      </c>
      <c r="H182" s="21">
        <v>6</v>
      </c>
      <c r="I182" s="21">
        <v>7</v>
      </c>
      <c r="J182" s="21">
        <v>0</v>
      </c>
    </row>
    <row r="183" spans="1:10" x14ac:dyDescent="0.2">
      <c r="A183" s="24" t="s">
        <v>3</v>
      </c>
      <c r="B183" s="25">
        <v>100</v>
      </c>
      <c r="C183" s="25">
        <v>25.454545</v>
      </c>
      <c r="D183" s="25">
        <v>58.441558000000001</v>
      </c>
      <c r="E183" s="25">
        <v>10.649350999999999</v>
      </c>
      <c r="F183" s="25">
        <v>1.2987010000000001</v>
      </c>
      <c r="G183" s="25">
        <v>0.77922100000000005</v>
      </c>
      <c r="H183" s="25">
        <v>1.5584420000000001</v>
      </c>
      <c r="I183" s="25">
        <v>1.818182</v>
      </c>
      <c r="J183" s="25">
        <v>1.965608</v>
      </c>
    </row>
    <row r="184" spans="1:10" x14ac:dyDescent="0.2">
      <c r="A184" s="20" t="s">
        <v>188</v>
      </c>
      <c r="B184" s="21">
        <v>361</v>
      </c>
      <c r="C184" s="21">
        <v>26</v>
      </c>
      <c r="D184" s="21">
        <v>252</v>
      </c>
      <c r="E184" s="21">
        <v>59</v>
      </c>
      <c r="F184" s="21">
        <v>11</v>
      </c>
      <c r="G184" s="21">
        <v>3</v>
      </c>
      <c r="H184" s="21">
        <v>8</v>
      </c>
      <c r="I184" s="21">
        <v>2</v>
      </c>
      <c r="J184" s="21">
        <v>0</v>
      </c>
    </row>
    <row r="185" spans="1:10" x14ac:dyDescent="0.2">
      <c r="A185" s="24" t="s">
        <v>3</v>
      </c>
      <c r="B185" s="25">
        <v>100</v>
      </c>
      <c r="C185" s="25">
        <v>7.202216</v>
      </c>
      <c r="D185" s="25">
        <v>69.806094000000002</v>
      </c>
      <c r="E185" s="25">
        <v>16.343489999999999</v>
      </c>
      <c r="F185" s="25">
        <v>3.047091</v>
      </c>
      <c r="G185" s="25">
        <v>0.83102500000000001</v>
      </c>
      <c r="H185" s="25">
        <v>2.2160660000000001</v>
      </c>
      <c r="I185" s="25">
        <v>0.55401699999999998</v>
      </c>
      <c r="J185" s="25">
        <v>2.2729810000000001</v>
      </c>
    </row>
    <row r="186" spans="1:10" x14ac:dyDescent="0.2">
      <c r="A186" s="20" t="s">
        <v>189</v>
      </c>
      <c r="B186" s="21">
        <v>315</v>
      </c>
      <c r="C186" s="21">
        <v>16</v>
      </c>
      <c r="D186" s="21">
        <v>208</v>
      </c>
      <c r="E186" s="21">
        <v>60</v>
      </c>
      <c r="F186" s="21">
        <v>16</v>
      </c>
      <c r="G186" s="21">
        <v>5</v>
      </c>
      <c r="H186" s="21">
        <v>6</v>
      </c>
      <c r="I186" s="21">
        <v>4</v>
      </c>
      <c r="J186" s="21">
        <v>0</v>
      </c>
    </row>
    <row r="187" spans="1:10" x14ac:dyDescent="0.2">
      <c r="A187" s="24" t="s">
        <v>3</v>
      </c>
      <c r="B187" s="25">
        <v>100</v>
      </c>
      <c r="C187" s="25">
        <v>5.0793650000000001</v>
      </c>
      <c r="D187" s="25">
        <v>66.031745999999998</v>
      </c>
      <c r="E187" s="25">
        <v>19.047619000000001</v>
      </c>
      <c r="F187" s="25">
        <v>5.0793650000000001</v>
      </c>
      <c r="G187" s="25">
        <v>1.587302</v>
      </c>
      <c r="H187" s="25">
        <v>1.9047620000000001</v>
      </c>
      <c r="I187" s="25">
        <v>1.269841</v>
      </c>
      <c r="J187" s="25">
        <v>2.3762059999999998</v>
      </c>
    </row>
    <row r="188" spans="1:10" x14ac:dyDescent="0.2">
      <c r="A188" s="20" t="s">
        <v>190</v>
      </c>
      <c r="B188" s="21">
        <v>364</v>
      </c>
      <c r="C188" s="21">
        <v>16</v>
      </c>
      <c r="D188" s="21">
        <v>209</v>
      </c>
      <c r="E188" s="21">
        <v>79</v>
      </c>
      <c r="F188" s="21">
        <v>33</v>
      </c>
      <c r="G188" s="21">
        <v>18</v>
      </c>
      <c r="H188" s="21">
        <v>5</v>
      </c>
      <c r="I188" s="21">
        <v>4</v>
      </c>
      <c r="J188" s="21">
        <v>0</v>
      </c>
    </row>
    <row r="189" spans="1:10" x14ac:dyDescent="0.2">
      <c r="A189" s="24" t="s">
        <v>3</v>
      </c>
      <c r="B189" s="25">
        <v>100</v>
      </c>
      <c r="C189" s="25">
        <v>4.3956039999999996</v>
      </c>
      <c r="D189" s="25">
        <v>57.417582000000003</v>
      </c>
      <c r="E189" s="25">
        <v>21.703296999999999</v>
      </c>
      <c r="F189" s="25">
        <v>9.0659340000000004</v>
      </c>
      <c r="G189" s="25">
        <v>4.945055</v>
      </c>
      <c r="H189" s="25">
        <v>1.373626</v>
      </c>
      <c r="I189" s="25">
        <v>1.0989009999999999</v>
      </c>
      <c r="J189" s="25">
        <v>2.5638890000000001</v>
      </c>
    </row>
    <row r="190" spans="1:10" x14ac:dyDescent="0.2">
      <c r="A190" s="20" t="s">
        <v>191</v>
      </c>
      <c r="B190" s="21">
        <v>267</v>
      </c>
      <c r="C190" s="21">
        <v>5</v>
      </c>
      <c r="D190" s="21">
        <v>102</v>
      </c>
      <c r="E190" s="21">
        <v>80</v>
      </c>
      <c r="F190" s="21">
        <v>32</v>
      </c>
      <c r="G190" s="21">
        <v>25</v>
      </c>
      <c r="H190" s="21">
        <v>21</v>
      </c>
      <c r="I190" s="21">
        <v>2</v>
      </c>
      <c r="J190" s="21">
        <v>0</v>
      </c>
    </row>
    <row r="191" spans="1:10" x14ac:dyDescent="0.2">
      <c r="A191" s="24" t="s">
        <v>3</v>
      </c>
      <c r="B191" s="25">
        <v>100</v>
      </c>
      <c r="C191" s="25">
        <v>1.8726590000000001</v>
      </c>
      <c r="D191" s="25">
        <v>38.202247</v>
      </c>
      <c r="E191" s="25">
        <v>29.962547000000001</v>
      </c>
      <c r="F191" s="25">
        <v>11.985018999999999</v>
      </c>
      <c r="G191" s="25">
        <v>9.3632960000000001</v>
      </c>
      <c r="H191" s="25">
        <v>7.8651689999999999</v>
      </c>
      <c r="I191" s="25">
        <v>0.74906399999999995</v>
      </c>
      <c r="J191" s="25">
        <v>3.1547170000000002</v>
      </c>
    </row>
    <row r="192" spans="1:10" x14ac:dyDescent="0.2">
      <c r="A192" s="20" t="s">
        <v>192</v>
      </c>
      <c r="B192" s="21">
        <v>90</v>
      </c>
      <c r="C192" s="21">
        <v>0</v>
      </c>
      <c r="D192" s="21">
        <v>21</v>
      </c>
      <c r="E192" s="21">
        <v>31</v>
      </c>
      <c r="F192" s="21">
        <v>19</v>
      </c>
      <c r="G192" s="21">
        <v>13</v>
      </c>
      <c r="H192" s="21">
        <v>5</v>
      </c>
      <c r="I192" s="21">
        <v>1</v>
      </c>
      <c r="J192" s="21">
        <v>0</v>
      </c>
    </row>
    <row r="193" spans="1:10" x14ac:dyDescent="0.2">
      <c r="A193" s="24" t="s">
        <v>3</v>
      </c>
      <c r="B193" s="25">
        <v>100</v>
      </c>
      <c r="C193" s="25">
        <v>0</v>
      </c>
      <c r="D193" s="25">
        <v>23.333333</v>
      </c>
      <c r="E193" s="25">
        <v>34.444443999999997</v>
      </c>
      <c r="F193" s="25">
        <v>21.111111000000001</v>
      </c>
      <c r="G193" s="25">
        <v>14.444444000000001</v>
      </c>
      <c r="H193" s="25">
        <v>5.5555560000000002</v>
      </c>
      <c r="I193" s="25">
        <v>1.111111</v>
      </c>
      <c r="J193" s="25">
        <v>3.4494379999999998</v>
      </c>
    </row>
    <row r="194" spans="1:10" x14ac:dyDescent="0.2">
      <c r="A194" s="20" t="s">
        <v>193</v>
      </c>
      <c r="B194" s="21">
        <v>94</v>
      </c>
      <c r="C194" s="21">
        <v>3</v>
      </c>
      <c r="D194" s="21">
        <v>34</v>
      </c>
      <c r="E194" s="21">
        <v>15</v>
      </c>
      <c r="F194" s="21">
        <v>13</v>
      </c>
      <c r="G194" s="21">
        <v>9</v>
      </c>
      <c r="H194" s="21">
        <v>20</v>
      </c>
      <c r="I194" s="21">
        <v>0</v>
      </c>
      <c r="J194" s="21">
        <v>0</v>
      </c>
    </row>
    <row r="195" spans="1:10" x14ac:dyDescent="0.2">
      <c r="A195" s="24" t="s">
        <v>3</v>
      </c>
      <c r="B195" s="25">
        <v>100</v>
      </c>
      <c r="C195" s="25">
        <v>3.1914889999999998</v>
      </c>
      <c r="D195" s="25">
        <v>36.170212999999997</v>
      </c>
      <c r="E195" s="25">
        <v>15.957447</v>
      </c>
      <c r="F195" s="25">
        <v>13.829787</v>
      </c>
      <c r="G195" s="25">
        <v>9.5744679999999995</v>
      </c>
      <c r="H195" s="25">
        <v>21.276596000000001</v>
      </c>
      <c r="I195" s="25">
        <v>0</v>
      </c>
      <c r="J195" s="25">
        <v>3.6702129999999999</v>
      </c>
    </row>
    <row r="196" spans="1:10" x14ac:dyDescent="0.2">
      <c r="A196" s="20" t="s">
        <v>389</v>
      </c>
      <c r="B196" s="21">
        <v>47</v>
      </c>
      <c r="C196" s="21">
        <v>34</v>
      </c>
      <c r="D196" s="21">
        <v>10</v>
      </c>
      <c r="E196" s="21">
        <v>2</v>
      </c>
      <c r="F196" s="21">
        <v>0</v>
      </c>
      <c r="G196" s="21">
        <v>0</v>
      </c>
      <c r="H196" s="21">
        <v>1</v>
      </c>
      <c r="I196" s="21">
        <v>0</v>
      </c>
      <c r="J196" s="21">
        <v>0</v>
      </c>
    </row>
    <row r="197" spans="1:10" x14ac:dyDescent="0.2">
      <c r="A197" s="24" t="s">
        <v>3</v>
      </c>
      <c r="B197" s="25">
        <v>100</v>
      </c>
      <c r="C197" s="25">
        <v>72.340425999999994</v>
      </c>
      <c r="D197" s="25">
        <v>21.276596000000001</v>
      </c>
      <c r="E197" s="25">
        <v>4.2553190000000001</v>
      </c>
      <c r="F197" s="25">
        <v>0</v>
      </c>
      <c r="G197" s="25">
        <v>0</v>
      </c>
      <c r="H197" s="25">
        <v>2.1276600000000001</v>
      </c>
      <c r="I197" s="25">
        <v>0</v>
      </c>
      <c r="J197" s="25">
        <v>1.6595740000000001</v>
      </c>
    </row>
    <row r="198" spans="1:10" x14ac:dyDescent="0.2">
      <c r="A198" s="20" t="s">
        <v>366</v>
      </c>
      <c r="B198" s="21">
        <v>194</v>
      </c>
      <c r="C198" s="21">
        <v>85</v>
      </c>
      <c r="D198" s="21">
        <v>24</v>
      </c>
      <c r="E198" s="21">
        <v>4</v>
      </c>
      <c r="F198" s="21">
        <v>12</v>
      </c>
      <c r="G198" s="21">
        <v>6</v>
      </c>
      <c r="H198" s="21">
        <v>8</v>
      </c>
      <c r="I198" s="21">
        <v>55</v>
      </c>
      <c r="J198" s="21">
        <v>0</v>
      </c>
    </row>
    <row r="199" spans="1:10" x14ac:dyDescent="0.2">
      <c r="A199" s="24" t="s">
        <v>3</v>
      </c>
      <c r="B199" s="25">
        <v>100</v>
      </c>
      <c r="C199" s="25">
        <v>43.814433000000001</v>
      </c>
      <c r="D199" s="25">
        <v>12.371134</v>
      </c>
      <c r="E199" s="25">
        <v>2.0618560000000001</v>
      </c>
      <c r="F199" s="25">
        <v>6.1855669999999998</v>
      </c>
      <c r="G199" s="25">
        <v>3.092784</v>
      </c>
      <c r="H199" s="25">
        <v>4.1237110000000001</v>
      </c>
      <c r="I199" s="25">
        <v>28.350515000000001</v>
      </c>
      <c r="J199" s="25">
        <v>1.9712229999999999</v>
      </c>
    </row>
    <row r="200" spans="1:10" x14ac:dyDescent="0.2">
      <c r="A200" s="9" t="s">
        <v>390</v>
      </c>
      <c r="B200" s="9"/>
      <c r="C200" s="9"/>
      <c r="D200" s="9"/>
      <c r="E200" s="9"/>
      <c r="F200" s="9"/>
      <c r="G200" s="9"/>
      <c r="H200" s="9"/>
      <c r="I200" s="9"/>
      <c r="J200" s="9"/>
    </row>
    <row r="201" spans="1:10" ht="11.1" customHeight="1" x14ac:dyDescent="0.2">
      <c r="A201" s="20" t="s">
        <v>391</v>
      </c>
      <c r="B201" s="21">
        <v>633</v>
      </c>
      <c r="C201" s="21">
        <v>142</v>
      </c>
      <c r="D201" s="21">
        <v>304</v>
      </c>
      <c r="E201" s="21">
        <v>100</v>
      </c>
      <c r="F201" s="21">
        <v>39</v>
      </c>
      <c r="G201" s="21">
        <v>18</v>
      </c>
      <c r="H201" s="21">
        <v>12</v>
      </c>
      <c r="I201" s="21">
        <v>18</v>
      </c>
      <c r="J201" s="21">
        <v>0</v>
      </c>
    </row>
    <row r="202" spans="1:10" ht="11.1" customHeight="1" x14ac:dyDescent="0.2">
      <c r="A202" s="24" t="s">
        <v>3</v>
      </c>
      <c r="B202" s="25">
        <v>100</v>
      </c>
      <c r="C202" s="25">
        <v>22.432859000000001</v>
      </c>
      <c r="D202" s="25">
        <v>48.025275999999998</v>
      </c>
      <c r="E202" s="25">
        <v>15.797788000000001</v>
      </c>
      <c r="F202" s="25">
        <v>6.1611370000000001</v>
      </c>
      <c r="G202" s="25">
        <v>2.8436020000000002</v>
      </c>
      <c r="H202" s="25">
        <v>1.8957349999999999</v>
      </c>
      <c r="I202" s="25">
        <v>2.8436020000000002</v>
      </c>
      <c r="J202" s="25">
        <v>2.2325200000000001</v>
      </c>
    </row>
    <row r="203" spans="1:10" ht="11.1" customHeight="1" x14ac:dyDescent="0.2">
      <c r="A203" s="20" t="s">
        <v>392</v>
      </c>
      <c r="B203" s="21">
        <v>1123</v>
      </c>
      <c r="C203" s="21">
        <v>228</v>
      </c>
      <c r="D203" s="21">
        <v>582</v>
      </c>
      <c r="E203" s="21">
        <v>159</v>
      </c>
      <c r="F203" s="21">
        <v>54</v>
      </c>
      <c r="G203" s="21">
        <v>30</v>
      </c>
      <c r="H203" s="21">
        <v>35</v>
      </c>
      <c r="I203" s="21">
        <v>35</v>
      </c>
      <c r="J203" s="21">
        <v>0</v>
      </c>
    </row>
    <row r="204" spans="1:10" ht="11.1" customHeight="1" x14ac:dyDescent="0.2">
      <c r="A204" s="24" t="s">
        <v>3</v>
      </c>
      <c r="B204" s="25">
        <v>100</v>
      </c>
      <c r="C204" s="25">
        <v>20.302759999999999</v>
      </c>
      <c r="D204" s="25">
        <v>51.825467000000003</v>
      </c>
      <c r="E204" s="25">
        <v>14.158504000000001</v>
      </c>
      <c r="F204" s="25">
        <v>4.8085490000000002</v>
      </c>
      <c r="G204" s="25">
        <v>2.6714159999999998</v>
      </c>
      <c r="H204" s="25">
        <v>3.1166520000000002</v>
      </c>
      <c r="I204" s="25">
        <v>3.1166520000000002</v>
      </c>
      <c r="J204" s="25">
        <v>2.2702209999999998</v>
      </c>
    </row>
    <row r="205" spans="1:10" ht="11.1" customHeight="1" x14ac:dyDescent="0.2">
      <c r="A205" s="20" t="s">
        <v>393</v>
      </c>
      <c r="B205" s="21">
        <v>660</v>
      </c>
      <c r="C205" s="21">
        <v>122</v>
      </c>
      <c r="D205" s="21">
        <v>328</v>
      </c>
      <c r="E205" s="21">
        <v>94</v>
      </c>
      <c r="F205" s="21">
        <v>43</v>
      </c>
      <c r="G205" s="21">
        <v>26</v>
      </c>
      <c r="H205" s="21">
        <v>26</v>
      </c>
      <c r="I205" s="21">
        <v>21</v>
      </c>
      <c r="J205" s="21">
        <v>0</v>
      </c>
    </row>
    <row r="206" spans="1:10" ht="11.1" customHeight="1" x14ac:dyDescent="0.2">
      <c r="A206" s="24" t="s">
        <v>3</v>
      </c>
      <c r="B206" s="25">
        <v>100</v>
      </c>
      <c r="C206" s="25">
        <v>18.484848</v>
      </c>
      <c r="D206" s="25">
        <v>49.69697</v>
      </c>
      <c r="E206" s="25">
        <v>14.242424</v>
      </c>
      <c r="F206" s="25">
        <v>6.5151519999999996</v>
      </c>
      <c r="G206" s="25">
        <v>3.9393940000000001</v>
      </c>
      <c r="H206" s="25">
        <v>3.9393940000000001</v>
      </c>
      <c r="I206" s="25">
        <v>3.1818179999999998</v>
      </c>
      <c r="J206" s="25">
        <v>2.392801</v>
      </c>
    </row>
    <row r="207" spans="1:10" ht="11.1" customHeight="1" x14ac:dyDescent="0.2">
      <c r="A207" s="20" t="s">
        <v>394</v>
      </c>
      <c r="B207" s="21">
        <v>261</v>
      </c>
      <c r="C207" s="21">
        <v>45</v>
      </c>
      <c r="D207" s="21">
        <v>115</v>
      </c>
      <c r="E207" s="21">
        <v>53</v>
      </c>
      <c r="F207" s="21">
        <v>16</v>
      </c>
      <c r="G207" s="21">
        <v>14</v>
      </c>
      <c r="H207" s="21">
        <v>11</v>
      </c>
      <c r="I207" s="21">
        <v>7</v>
      </c>
      <c r="J207" s="21">
        <v>0</v>
      </c>
    </row>
    <row r="208" spans="1:10" ht="11.1" customHeight="1" x14ac:dyDescent="0.2">
      <c r="A208" s="24" t="s">
        <v>3</v>
      </c>
      <c r="B208" s="25">
        <v>100</v>
      </c>
      <c r="C208" s="25">
        <v>17.241378999999998</v>
      </c>
      <c r="D208" s="25">
        <v>44.061303000000002</v>
      </c>
      <c r="E208" s="25">
        <v>20.306512999999999</v>
      </c>
      <c r="F208" s="25">
        <v>6.1302680000000001</v>
      </c>
      <c r="G208" s="25">
        <v>5.3639849999999996</v>
      </c>
      <c r="H208" s="25">
        <v>4.2145590000000004</v>
      </c>
      <c r="I208" s="25">
        <v>2.6819920000000002</v>
      </c>
      <c r="J208" s="25">
        <v>2.5039370000000001</v>
      </c>
    </row>
    <row r="209" spans="1:10" ht="11.1" customHeight="1" x14ac:dyDescent="0.2">
      <c r="A209" s="9" t="s">
        <v>395</v>
      </c>
      <c r="B209" s="9"/>
      <c r="C209" s="9"/>
      <c r="D209" s="9"/>
      <c r="E209" s="9"/>
      <c r="F209" s="9"/>
      <c r="G209" s="9"/>
      <c r="H209" s="9"/>
      <c r="I209" s="9"/>
      <c r="J209" s="9"/>
    </row>
    <row r="210" spans="1:10" ht="11.1" customHeight="1" x14ac:dyDescent="0.2">
      <c r="A210" s="20" t="s">
        <v>396</v>
      </c>
      <c r="B210" s="21">
        <v>329</v>
      </c>
      <c r="C210" s="21">
        <v>74</v>
      </c>
      <c r="D210" s="21">
        <v>158</v>
      </c>
      <c r="E210" s="21">
        <v>41</v>
      </c>
      <c r="F210" s="21">
        <v>16</v>
      </c>
      <c r="G210" s="21">
        <v>12</v>
      </c>
      <c r="H210" s="21">
        <v>18</v>
      </c>
      <c r="I210" s="21">
        <v>10</v>
      </c>
      <c r="J210" s="21">
        <v>0</v>
      </c>
    </row>
    <row r="211" spans="1:10" ht="11.1" customHeight="1" x14ac:dyDescent="0.2">
      <c r="A211" s="24" t="s">
        <v>3</v>
      </c>
      <c r="B211" s="25">
        <v>100</v>
      </c>
      <c r="C211" s="25">
        <v>22.492401000000001</v>
      </c>
      <c r="D211" s="25">
        <v>48.024315999999999</v>
      </c>
      <c r="E211" s="25">
        <v>12.462006000000001</v>
      </c>
      <c r="F211" s="25">
        <v>4.8632220000000004</v>
      </c>
      <c r="G211" s="25">
        <v>3.6474160000000002</v>
      </c>
      <c r="H211" s="25">
        <v>5.4711249999999998</v>
      </c>
      <c r="I211" s="25">
        <v>3.039514</v>
      </c>
      <c r="J211" s="25">
        <v>2.3542320000000001</v>
      </c>
    </row>
    <row r="212" spans="1:10" ht="11.1" customHeight="1" x14ac:dyDescent="0.2">
      <c r="A212" s="20" t="s">
        <v>397</v>
      </c>
      <c r="B212" s="21">
        <v>828</v>
      </c>
      <c r="C212" s="21">
        <v>169</v>
      </c>
      <c r="D212" s="21">
        <v>418</v>
      </c>
      <c r="E212" s="21">
        <v>130</v>
      </c>
      <c r="F212" s="21">
        <v>47</v>
      </c>
      <c r="G212" s="21">
        <v>18</v>
      </c>
      <c r="H212" s="21">
        <v>23</v>
      </c>
      <c r="I212" s="21">
        <v>23</v>
      </c>
      <c r="J212" s="21">
        <v>0</v>
      </c>
    </row>
    <row r="213" spans="1:10" ht="11.1" customHeight="1" x14ac:dyDescent="0.2">
      <c r="A213" s="24" t="s">
        <v>3</v>
      </c>
      <c r="B213" s="25">
        <v>100</v>
      </c>
      <c r="C213" s="25">
        <v>20.410627999999999</v>
      </c>
      <c r="D213" s="25">
        <v>50.483091999999999</v>
      </c>
      <c r="E213" s="25">
        <v>15.700483</v>
      </c>
      <c r="F213" s="25">
        <v>5.676329</v>
      </c>
      <c r="G213" s="25">
        <v>2.1739130000000002</v>
      </c>
      <c r="H213" s="25">
        <v>2.7777780000000001</v>
      </c>
      <c r="I213" s="25">
        <v>2.7777780000000001</v>
      </c>
      <c r="J213" s="25">
        <v>2.2782610000000001</v>
      </c>
    </row>
    <row r="214" spans="1:10" ht="11.1" customHeight="1" x14ac:dyDescent="0.2">
      <c r="A214" s="20" t="s">
        <v>879</v>
      </c>
      <c r="B214" s="21">
        <v>499</v>
      </c>
      <c r="C214" s="21">
        <v>71</v>
      </c>
      <c r="D214" s="21">
        <v>244</v>
      </c>
      <c r="E214" s="21">
        <v>81</v>
      </c>
      <c r="F214" s="21">
        <v>38</v>
      </c>
      <c r="G214" s="21">
        <v>28</v>
      </c>
      <c r="H214" s="21">
        <v>25</v>
      </c>
      <c r="I214" s="21">
        <v>12</v>
      </c>
      <c r="J214" s="21">
        <v>0</v>
      </c>
    </row>
    <row r="215" spans="1:10" ht="11.1" customHeight="1" x14ac:dyDescent="0.2">
      <c r="A215" s="24" t="s">
        <v>3</v>
      </c>
      <c r="B215" s="25">
        <v>100</v>
      </c>
      <c r="C215" s="25">
        <v>14.228457000000001</v>
      </c>
      <c r="D215" s="25">
        <v>48.897796</v>
      </c>
      <c r="E215" s="25">
        <v>16.232465000000001</v>
      </c>
      <c r="F215" s="25">
        <v>7.6152300000000004</v>
      </c>
      <c r="G215" s="25">
        <v>5.6112219999999997</v>
      </c>
      <c r="H215" s="25">
        <v>5.0100199999999999</v>
      </c>
      <c r="I215" s="25">
        <v>2.4048099999999999</v>
      </c>
      <c r="J215" s="25">
        <v>2.5749490000000002</v>
      </c>
    </row>
    <row r="216" spans="1:10" ht="11.1" customHeight="1" x14ac:dyDescent="0.2">
      <c r="A216" s="20" t="s">
        <v>398</v>
      </c>
      <c r="B216" s="21">
        <v>468</v>
      </c>
      <c r="C216" s="21">
        <v>98</v>
      </c>
      <c r="D216" s="21">
        <v>233</v>
      </c>
      <c r="E216" s="21">
        <v>79</v>
      </c>
      <c r="F216" s="21">
        <v>20</v>
      </c>
      <c r="G216" s="21">
        <v>14</v>
      </c>
      <c r="H216" s="21">
        <v>9</v>
      </c>
      <c r="I216" s="21">
        <v>15</v>
      </c>
      <c r="J216" s="21">
        <v>0</v>
      </c>
    </row>
    <row r="217" spans="1:10" ht="11.1" customHeight="1" x14ac:dyDescent="0.2">
      <c r="A217" s="24" t="s">
        <v>3</v>
      </c>
      <c r="B217" s="25">
        <v>100</v>
      </c>
      <c r="C217" s="25">
        <v>20.940170999999999</v>
      </c>
      <c r="D217" s="25">
        <v>49.786324999999998</v>
      </c>
      <c r="E217" s="25">
        <v>16.880341999999999</v>
      </c>
      <c r="F217" s="25">
        <v>4.273504</v>
      </c>
      <c r="G217" s="25">
        <v>2.9914529999999999</v>
      </c>
      <c r="H217" s="25">
        <v>1.9230769999999999</v>
      </c>
      <c r="I217" s="25">
        <v>3.2051280000000002</v>
      </c>
      <c r="J217" s="25">
        <v>2.2229580000000002</v>
      </c>
    </row>
    <row r="218" spans="1:10" ht="11.1" customHeight="1" x14ac:dyDescent="0.2">
      <c r="A218" s="20" t="s">
        <v>399</v>
      </c>
      <c r="B218" s="21">
        <v>257</v>
      </c>
      <c r="C218" s="21">
        <v>53</v>
      </c>
      <c r="D218" s="21">
        <v>128</v>
      </c>
      <c r="E218" s="21">
        <v>40</v>
      </c>
      <c r="F218" s="21">
        <v>14</v>
      </c>
      <c r="G218" s="21">
        <v>7</v>
      </c>
      <c r="H218" s="21">
        <v>6</v>
      </c>
      <c r="I218" s="21">
        <v>9</v>
      </c>
      <c r="J218" s="21">
        <v>0</v>
      </c>
    </row>
    <row r="219" spans="1:10" ht="11.1" customHeight="1" x14ac:dyDescent="0.2">
      <c r="A219" s="24" t="s">
        <v>3</v>
      </c>
      <c r="B219" s="25">
        <v>100</v>
      </c>
      <c r="C219" s="25">
        <v>20.622568000000001</v>
      </c>
      <c r="D219" s="25">
        <v>49.805447000000001</v>
      </c>
      <c r="E219" s="25">
        <v>15.564202</v>
      </c>
      <c r="F219" s="25">
        <v>5.4474710000000002</v>
      </c>
      <c r="G219" s="25">
        <v>2.723735</v>
      </c>
      <c r="H219" s="25">
        <v>2.3346300000000002</v>
      </c>
      <c r="I219" s="25">
        <v>3.5019459999999998</v>
      </c>
      <c r="J219" s="25">
        <v>2.25</v>
      </c>
    </row>
    <row r="220" spans="1:10" ht="11.1" customHeight="1" x14ac:dyDescent="0.2">
      <c r="A220" s="20" t="s">
        <v>400</v>
      </c>
      <c r="B220" s="21">
        <v>296</v>
      </c>
      <c r="C220" s="21">
        <v>72</v>
      </c>
      <c r="D220" s="21">
        <v>148</v>
      </c>
      <c r="E220" s="21">
        <v>35</v>
      </c>
      <c r="F220" s="21">
        <v>17</v>
      </c>
      <c r="G220" s="21">
        <v>9</v>
      </c>
      <c r="H220" s="21">
        <v>3</v>
      </c>
      <c r="I220" s="21">
        <v>12</v>
      </c>
      <c r="J220" s="21">
        <v>0</v>
      </c>
    </row>
    <row r="221" spans="1:10" ht="11.1" customHeight="1" x14ac:dyDescent="0.2">
      <c r="A221" s="24" t="s">
        <v>3</v>
      </c>
      <c r="B221" s="25">
        <v>100</v>
      </c>
      <c r="C221" s="25">
        <v>24.324324000000001</v>
      </c>
      <c r="D221" s="25">
        <v>50</v>
      </c>
      <c r="E221" s="25">
        <v>11.824324000000001</v>
      </c>
      <c r="F221" s="25">
        <v>5.7432429999999997</v>
      </c>
      <c r="G221" s="25">
        <v>3.0405410000000002</v>
      </c>
      <c r="H221" s="25">
        <v>1.013514</v>
      </c>
      <c r="I221" s="25">
        <v>4.0540539999999998</v>
      </c>
      <c r="J221" s="27">
        <v>2.1267610000000001</v>
      </c>
    </row>
    <row r="222" spans="1:10" ht="11.1" customHeight="1" x14ac:dyDescent="0.2">
      <c r="A222" s="9" t="s">
        <v>401</v>
      </c>
      <c r="B222" s="9"/>
      <c r="C222" s="9"/>
      <c r="D222" s="9"/>
      <c r="E222" s="9"/>
      <c r="F222" s="9"/>
      <c r="G222" s="9"/>
      <c r="H222" s="9"/>
      <c r="I222" s="9"/>
      <c r="J222" s="9"/>
    </row>
    <row r="223" spans="1:10" ht="11.1" customHeight="1" x14ac:dyDescent="0.2">
      <c r="A223" s="20" t="s">
        <v>878</v>
      </c>
      <c r="B223" s="21">
        <v>116</v>
      </c>
      <c r="C223" s="21">
        <v>29</v>
      </c>
      <c r="D223" s="21">
        <v>67</v>
      </c>
      <c r="E223" s="21">
        <v>12</v>
      </c>
      <c r="F223" s="21">
        <v>2</v>
      </c>
      <c r="G223" s="21">
        <v>2</v>
      </c>
      <c r="H223" s="21">
        <v>3</v>
      </c>
      <c r="I223" s="21">
        <v>1</v>
      </c>
      <c r="J223" s="21">
        <v>0</v>
      </c>
    </row>
    <row r="224" spans="1:10" ht="11.1" customHeight="1" x14ac:dyDescent="0.2">
      <c r="A224" s="24" t="s">
        <v>3</v>
      </c>
      <c r="B224" s="25">
        <v>100</v>
      </c>
      <c r="C224" s="25">
        <v>25</v>
      </c>
      <c r="D224" s="25">
        <v>57.758620999999998</v>
      </c>
      <c r="E224" s="25">
        <v>10.344828</v>
      </c>
      <c r="F224" s="25">
        <v>1.7241379999999999</v>
      </c>
      <c r="G224" s="25">
        <v>1.7241379999999999</v>
      </c>
      <c r="H224" s="25">
        <v>2.5862069999999999</v>
      </c>
      <c r="I224" s="25">
        <v>0.86206899999999997</v>
      </c>
      <c r="J224" s="25">
        <v>2.06087</v>
      </c>
    </row>
    <row r="225" spans="1:10" ht="11.1" customHeight="1" x14ac:dyDescent="0.2">
      <c r="A225" s="20" t="s">
        <v>402</v>
      </c>
      <c r="B225" s="21">
        <v>213</v>
      </c>
      <c r="C225" s="21">
        <v>45</v>
      </c>
      <c r="D225" s="21">
        <v>91</v>
      </c>
      <c r="E225" s="21">
        <v>29</v>
      </c>
      <c r="F225" s="21">
        <v>14</v>
      </c>
      <c r="G225" s="21">
        <v>10</v>
      </c>
      <c r="H225" s="21">
        <v>15</v>
      </c>
      <c r="I225" s="21">
        <v>9</v>
      </c>
      <c r="J225" s="21">
        <v>0</v>
      </c>
    </row>
    <row r="226" spans="1:10" ht="11.1" customHeight="1" x14ac:dyDescent="0.2">
      <c r="A226" s="24" t="s">
        <v>3</v>
      </c>
      <c r="B226" s="25">
        <v>100</v>
      </c>
      <c r="C226" s="25">
        <v>21.126760999999998</v>
      </c>
      <c r="D226" s="25">
        <v>42.723005000000001</v>
      </c>
      <c r="E226" s="25">
        <v>13.615023000000001</v>
      </c>
      <c r="F226" s="25">
        <v>6.5727700000000002</v>
      </c>
      <c r="G226" s="25">
        <v>4.6948359999999996</v>
      </c>
      <c r="H226" s="25">
        <v>7.0422539999999998</v>
      </c>
      <c r="I226" s="25">
        <v>4.225352</v>
      </c>
      <c r="J226" s="25">
        <v>2.5196079999999998</v>
      </c>
    </row>
    <row r="227" spans="1:10" ht="11.1" customHeight="1" x14ac:dyDescent="0.2">
      <c r="A227" s="20" t="s">
        <v>397</v>
      </c>
      <c r="B227" s="21">
        <v>828</v>
      </c>
      <c r="C227" s="21">
        <v>169</v>
      </c>
      <c r="D227" s="21">
        <v>418</v>
      </c>
      <c r="E227" s="21">
        <v>130</v>
      </c>
      <c r="F227" s="21">
        <v>47</v>
      </c>
      <c r="G227" s="21">
        <v>18</v>
      </c>
      <c r="H227" s="21">
        <v>23</v>
      </c>
      <c r="I227" s="21">
        <v>23</v>
      </c>
      <c r="J227" s="21">
        <v>0</v>
      </c>
    </row>
    <row r="228" spans="1:10" ht="11.1" customHeight="1" x14ac:dyDescent="0.2">
      <c r="A228" s="24" t="s">
        <v>3</v>
      </c>
      <c r="B228" s="25">
        <v>100</v>
      </c>
      <c r="C228" s="25">
        <v>20.410627999999999</v>
      </c>
      <c r="D228" s="25">
        <v>50.483091999999999</v>
      </c>
      <c r="E228" s="25">
        <v>15.700483</v>
      </c>
      <c r="F228" s="25">
        <v>5.676329</v>
      </c>
      <c r="G228" s="25">
        <v>2.1739130000000002</v>
      </c>
      <c r="H228" s="25">
        <v>2.7777780000000001</v>
      </c>
      <c r="I228" s="25">
        <v>2.7777780000000001</v>
      </c>
      <c r="J228" s="25">
        <v>2.2782610000000001</v>
      </c>
    </row>
    <row r="229" spans="1:10" ht="11.1" customHeight="1" x14ac:dyDescent="0.2">
      <c r="A229" s="20" t="s">
        <v>403</v>
      </c>
      <c r="B229" s="21">
        <v>133</v>
      </c>
      <c r="C229" s="21">
        <v>9</v>
      </c>
      <c r="D229" s="21">
        <v>75</v>
      </c>
      <c r="E229" s="21">
        <v>23</v>
      </c>
      <c r="F229" s="21">
        <v>5</v>
      </c>
      <c r="G229" s="21">
        <v>7</v>
      </c>
      <c r="H229" s="21">
        <v>11</v>
      </c>
      <c r="I229" s="21">
        <v>3</v>
      </c>
      <c r="J229" s="21">
        <v>0</v>
      </c>
    </row>
    <row r="230" spans="1:10" ht="11.1" customHeight="1" x14ac:dyDescent="0.2">
      <c r="A230" s="24" t="s">
        <v>3</v>
      </c>
      <c r="B230" s="25">
        <v>100</v>
      </c>
      <c r="C230" s="25">
        <v>6.7669170000000003</v>
      </c>
      <c r="D230" s="25">
        <v>56.390976999999999</v>
      </c>
      <c r="E230" s="25">
        <v>17.293233000000001</v>
      </c>
      <c r="F230" s="25">
        <v>3.759398</v>
      </c>
      <c r="G230" s="25">
        <v>5.2631579999999998</v>
      </c>
      <c r="H230" s="25">
        <v>8.2706769999999992</v>
      </c>
      <c r="I230" s="25">
        <v>2.2556389999999999</v>
      </c>
      <c r="J230" s="25">
        <v>2.723077</v>
      </c>
    </row>
    <row r="231" spans="1:10" ht="11.1" customHeight="1" x14ac:dyDescent="0.2">
      <c r="A231" s="20" t="s">
        <v>404</v>
      </c>
      <c r="B231" s="21">
        <v>120</v>
      </c>
      <c r="C231" s="21">
        <v>20</v>
      </c>
      <c r="D231" s="21">
        <v>56</v>
      </c>
      <c r="E231" s="21">
        <v>23</v>
      </c>
      <c r="F231" s="21">
        <v>8</v>
      </c>
      <c r="G231" s="21">
        <v>5</v>
      </c>
      <c r="H231" s="21">
        <v>4</v>
      </c>
      <c r="I231" s="21">
        <v>4</v>
      </c>
      <c r="J231" s="21">
        <v>0</v>
      </c>
    </row>
    <row r="232" spans="1:10" ht="11.1" customHeight="1" x14ac:dyDescent="0.2">
      <c r="A232" s="24" t="s">
        <v>3</v>
      </c>
      <c r="B232" s="25">
        <v>100</v>
      </c>
      <c r="C232" s="25">
        <v>16.666667</v>
      </c>
      <c r="D232" s="25">
        <v>46.666666999999997</v>
      </c>
      <c r="E232" s="25">
        <v>19.166667</v>
      </c>
      <c r="F232" s="25">
        <v>6.6666670000000003</v>
      </c>
      <c r="G232" s="25">
        <v>4.1666670000000003</v>
      </c>
      <c r="H232" s="25">
        <v>3.3333330000000001</v>
      </c>
      <c r="I232" s="25">
        <v>3.3333330000000001</v>
      </c>
      <c r="J232" s="25">
        <v>2.4655170000000002</v>
      </c>
    </row>
    <row r="233" spans="1:10" ht="11.1" customHeight="1" x14ac:dyDescent="0.2">
      <c r="A233" s="20" t="s">
        <v>405</v>
      </c>
      <c r="B233" s="21">
        <v>246</v>
      </c>
      <c r="C233" s="21">
        <v>42</v>
      </c>
      <c r="D233" s="21">
        <v>113</v>
      </c>
      <c r="E233" s="21">
        <v>35</v>
      </c>
      <c r="F233" s="21">
        <v>25</v>
      </c>
      <c r="G233" s="21">
        <v>16</v>
      </c>
      <c r="H233" s="21">
        <v>10</v>
      </c>
      <c r="I233" s="21">
        <v>5</v>
      </c>
      <c r="J233" s="21">
        <v>0</v>
      </c>
    </row>
    <row r="234" spans="1:10" ht="11.1" customHeight="1" x14ac:dyDescent="0.2">
      <c r="A234" s="24" t="s">
        <v>3</v>
      </c>
      <c r="B234" s="25">
        <v>100</v>
      </c>
      <c r="C234" s="25">
        <v>17.073170999999999</v>
      </c>
      <c r="D234" s="25">
        <v>45.934958999999999</v>
      </c>
      <c r="E234" s="25">
        <v>14.227641999999999</v>
      </c>
      <c r="F234" s="25">
        <v>10.162602</v>
      </c>
      <c r="G234" s="25">
        <v>6.5040649999999998</v>
      </c>
      <c r="H234" s="25">
        <v>4.0650409999999999</v>
      </c>
      <c r="I234" s="25">
        <v>2.0325199999999999</v>
      </c>
      <c r="J234" s="25">
        <v>2.5477180000000001</v>
      </c>
    </row>
    <row r="235" spans="1:10" ht="11.1" customHeight="1" x14ac:dyDescent="0.2">
      <c r="A235" s="20" t="s">
        <v>398</v>
      </c>
      <c r="B235" s="21">
        <v>468</v>
      </c>
      <c r="C235" s="21">
        <v>98</v>
      </c>
      <c r="D235" s="21">
        <v>233</v>
      </c>
      <c r="E235" s="21">
        <v>79</v>
      </c>
      <c r="F235" s="21">
        <v>20</v>
      </c>
      <c r="G235" s="21">
        <v>14</v>
      </c>
      <c r="H235" s="21">
        <v>9</v>
      </c>
      <c r="I235" s="21">
        <v>15</v>
      </c>
      <c r="J235" s="21">
        <v>0</v>
      </c>
    </row>
    <row r="236" spans="1:10" ht="11.1" customHeight="1" x14ac:dyDescent="0.2">
      <c r="A236" s="24" t="s">
        <v>3</v>
      </c>
      <c r="B236" s="25">
        <v>100</v>
      </c>
      <c r="C236" s="25">
        <v>20.940170999999999</v>
      </c>
      <c r="D236" s="25">
        <v>49.786324999999998</v>
      </c>
      <c r="E236" s="25">
        <v>16.880341999999999</v>
      </c>
      <c r="F236" s="25">
        <v>4.273504</v>
      </c>
      <c r="G236" s="25">
        <v>2.9914529999999999</v>
      </c>
      <c r="H236" s="25">
        <v>1.9230769999999999</v>
      </c>
      <c r="I236" s="25">
        <v>3.2051280000000002</v>
      </c>
      <c r="J236" s="25">
        <v>2.2229580000000002</v>
      </c>
    </row>
    <row r="237" spans="1:10" ht="11.1" customHeight="1" x14ac:dyDescent="0.2">
      <c r="A237" s="20" t="s">
        <v>406</v>
      </c>
      <c r="B237" s="21">
        <v>180</v>
      </c>
      <c r="C237" s="21">
        <v>38</v>
      </c>
      <c r="D237" s="21">
        <v>84</v>
      </c>
      <c r="E237" s="21">
        <v>31</v>
      </c>
      <c r="F237" s="21">
        <v>11</v>
      </c>
      <c r="G237" s="21">
        <v>7</v>
      </c>
      <c r="H237" s="21">
        <v>5</v>
      </c>
      <c r="I237" s="21">
        <v>4</v>
      </c>
      <c r="J237" s="21">
        <v>0</v>
      </c>
    </row>
    <row r="238" spans="1:10" ht="11.1" customHeight="1" x14ac:dyDescent="0.2">
      <c r="A238" s="24" t="s">
        <v>3</v>
      </c>
      <c r="B238" s="25">
        <v>100</v>
      </c>
      <c r="C238" s="25">
        <v>21.111111000000001</v>
      </c>
      <c r="D238" s="25">
        <v>46.666666999999997</v>
      </c>
      <c r="E238" s="25">
        <v>17.222221999999999</v>
      </c>
      <c r="F238" s="25">
        <v>6.1111110000000002</v>
      </c>
      <c r="G238" s="25">
        <v>3.8888889999999998</v>
      </c>
      <c r="H238" s="25">
        <v>2.7777780000000001</v>
      </c>
      <c r="I238" s="25">
        <v>2.2222219999999999</v>
      </c>
      <c r="J238" s="25">
        <v>2.329545</v>
      </c>
    </row>
    <row r="239" spans="1:10" ht="11.1" customHeight="1" x14ac:dyDescent="0.2">
      <c r="A239" s="20" t="s">
        <v>407</v>
      </c>
      <c r="B239" s="21">
        <v>77</v>
      </c>
      <c r="C239" s="21">
        <v>15</v>
      </c>
      <c r="D239" s="21">
        <v>44</v>
      </c>
      <c r="E239" s="21">
        <v>9</v>
      </c>
      <c r="F239" s="21">
        <v>3</v>
      </c>
      <c r="G239" s="21">
        <v>0</v>
      </c>
      <c r="H239" s="21">
        <v>1</v>
      </c>
      <c r="I239" s="21">
        <v>5</v>
      </c>
      <c r="J239" s="21">
        <v>0</v>
      </c>
    </row>
    <row r="240" spans="1:10" ht="11.1" customHeight="1" x14ac:dyDescent="0.2">
      <c r="A240" s="24" t="s">
        <v>3</v>
      </c>
      <c r="B240" s="25">
        <v>100</v>
      </c>
      <c r="C240" s="25">
        <v>19.480519000000001</v>
      </c>
      <c r="D240" s="25">
        <v>57.142856999999999</v>
      </c>
      <c r="E240" s="25">
        <v>11.688312</v>
      </c>
      <c r="F240" s="25">
        <v>3.8961039999999998</v>
      </c>
      <c r="G240" s="25">
        <v>0</v>
      </c>
      <c r="H240" s="25">
        <v>1.2987010000000001</v>
      </c>
      <c r="I240" s="25">
        <v>6.493506</v>
      </c>
      <c r="J240" s="25">
        <v>2.0555560000000002</v>
      </c>
    </row>
    <row r="241" spans="1:10" ht="11.1" customHeight="1" x14ac:dyDescent="0.2">
      <c r="A241" s="20" t="s">
        <v>400</v>
      </c>
      <c r="B241" s="21">
        <v>296</v>
      </c>
      <c r="C241" s="21">
        <v>72</v>
      </c>
      <c r="D241" s="21">
        <v>148</v>
      </c>
      <c r="E241" s="21">
        <v>35</v>
      </c>
      <c r="F241" s="21">
        <v>17</v>
      </c>
      <c r="G241" s="21">
        <v>9</v>
      </c>
      <c r="H241" s="21">
        <v>3</v>
      </c>
      <c r="I241" s="21">
        <v>12</v>
      </c>
      <c r="J241" s="21">
        <v>0</v>
      </c>
    </row>
    <row r="242" spans="1:10" ht="11.1" customHeight="1" x14ac:dyDescent="0.2">
      <c r="A242" s="26"/>
      <c r="B242" s="27">
        <v>100</v>
      </c>
      <c r="C242" s="27">
        <v>24.324324000000001</v>
      </c>
      <c r="D242" s="27">
        <v>50</v>
      </c>
      <c r="E242" s="27">
        <v>11.824324000000001</v>
      </c>
      <c r="F242" s="27">
        <v>5.7432429999999997</v>
      </c>
      <c r="G242" s="27">
        <v>3.0405410000000002</v>
      </c>
      <c r="H242" s="27">
        <v>1.013514</v>
      </c>
      <c r="I242" s="27">
        <v>4.0540539999999998</v>
      </c>
      <c r="J242" s="27">
        <v>2.1267610000000001</v>
      </c>
    </row>
    <row r="243" spans="1:10" ht="11.1" customHeight="1" x14ac:dyDescent="0.2"/>
  </sheetData>
  <phoneticPr fontId="2"/>
  <pageMargins left="0.75" right="0.75" top="1" bottom="1" header="0.5" footer="0.5"/>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92622-74BB-46DF-9542-437EAA7A38F8}">
  <dimension ref="A1:E243"/>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5" x14ac:dyDescent="0.2">
      <c r="A1" s="11" t="s">
        <v>3</v>
      </c>
      <c r="B1" s="7"/>
    </row>
    <row r="2" spans="1:5" x14ac:dyDescent="0.2">
      <c r="A2" s="15" t="str">
        <f xml:space="preserve"> HYPERLINK("#'目次'!B13","[7]")</f>
        <v>[7]</v>
      </c>
    </row>
    <row r="3" spans="1:5" x14ac:dyDescent="0.2">
      <c r="A3" s="7" t="s">
        <v>3</v>
      </c>
      <c r="B3" s="8" t="s">
        <v>320</v>
      </c>
    </row>
    <row r="4" spans="1:5" s="18" customFormat="1" ht="25.2" x14ac:dyDescent="0.2">
      <c r="A4" s="16" t="s">
        <v>3</v>
      </c>
      <c r="B4" s="17" t="s">
        <v>335</v>
      </c>
      <c r="C4" s="17" t="s">
        <v>380</v>
      </c>
      <c r="D4" s="17" t="s">
        <v>381</v>
      </c>
      <c r="E4" s="17" t="s">
        <v>366</v>
      </c>
    </row>
    <row r="5" spans="1:5" x14ac:dyDescent="0.2">
      <c r="A5" s="19" t="s">
        <v>338</v>
      </c>
      <c r="B5" s="10">
        <v>2677</v>
      </c>
      <c r="C5" s="10">
        <v>788</v>
      </c>
      <c r="D5" s="10">
        <v>1824</v>
      </c>
      <c r="E5" s="10">
        <v>65</v>
      </c>
    </row>
    <row r="6" spans="1:5" x14ac:dyDescent="0.2">
      <c r="A6" s="24" t="s">
        <v>3</v>
      </c>
      <c r="B6" s="25">
        <v>100</v>
      </c>
      <c r="C6" s="25">
        <v>29.435936000000002</v>
      </c>
      <c r="D6" s="25">
        <v>68.135973000000007</v>
      </c>
      <c r="E6" s="25">
        <v>2.4280910000000002</v>
      </c>
    </row>
    <row r="7" spans="1:5" x14ac:dyDescent="0.2">
      <c r="A7" s="9" t="s">
        <v>339</v>
      </c>
      <c r="B7" s="9"/>
      <c r="C7" s="9"/>
      <c r="D7" s="9"/>
      <c r="E7" s="9"/>
    </row>
    <row r="8" spans="1:5" x14ac:dyDescent="0.2">
      <c r="A8" s="20" t="s">
        <v>340</v>
      </c>
      <c r="B8" s="21">
        <v>1277</v>
      </c>
      <c r="C8" s="21">
        <v>466</v>
      </c>
      <c r="D8" s="21">
        <v>778</v>
      </c>
      <c r="E8" s="21">
        <v>33</v>
      </c>
    </row>
    <row r="9" spans="1:5" x14ac:dyDescent="0.2">
      <c r="A9" s="24" t="s">
        <v>3</v>
      </c>
      <c r="B9" s="25">
        <v>100</v>
      </c>
      <c r="C9" s="25">
        <v>36.491777999999996</v>
      </c>
      <c r="D9" s="25">
        <v>60.924041000000003</v>
      </c>
      <c r="E9" s="25">
        <v>2.5841820000000002</v>
      </c>
    </row>
    <row r="10" spans="1:5" x14ac:dyDescent="0.2">
      <c r="A10" s="20" t="s">
        <v>341</v>
      </c>
      <c r="B10" s="21">
        <v>1400</v>
      </c>
      <c r="C10" s="21">
        <v>322</v>
      </c>
      <c r="D10" s="21">
        <v>1046</v>
      </c>
      <c r="E10" s="21">
        <v>32</v>
      </c>
    </row>
    <row r="11" spans="1:5" x14ac:dyDescent="0.2">
      <c r="A11" s="24" t="s">
        <v>3</v>
      </c>
      <c r="B11" s="25">
        <v>100</v>
      </c>
      <c r="C11" s="25">
        <v>23</v>
      </c>
      <c r="D11" s="25">
        <v>74.714286000000001</v>
      </c>
      <c r="E11" s="25">
        <v>2.285714</v>
      </c>
    </row>
    <row r="12" spans="1:5" x14ac:dyDescent="0.2">
      <c r="A12" s="9" t="s">
        <v>342</v>
      </c>
      <c r="B12" s="9"/>
      <c r="C12" s="9"/>
      <c r="D12" s="9"/>
      <c r="E12" s="9"/>
    </row>
    <row r="13" spans="1:5" x14ac:dyDescent="0.2">
      <c r="A13" s="20" t="s">
        <v>343</v>
      </c>
      <c r="B13" s="21">
        <v>610</v>
      </c>
      <c r="C13" s="21">
        <v>328</v>
      </c>
      <c r="D13" s="21">
        <v>272</v>
      </c>
      <c r="E13" s="21">
        <v>10</v>
      </c>
    </row>
    <row r="14" spans="1:5" x14ac:dyDescent="0.2">
      <c r="A14" s="24" t="s">
        <v>3</v>
      </c>
      <c r="B14" s="25">
        <v>100</v>
      </c>
      <c r="C14" s="25">
        <v>53.770491999999997</v>
      </c>
      <c r="D14" s="25">
        <v>44.590164000000001</v>
      </c>
      <c r="E14" s="25">
        <v>1.6393439999999999</v>
      </c>
    </row>
    <row r="15" spans="1:5" x14ac:dyDescent="0.2">
      <c r="A15" s="20" t="s">
        <v>344</v>
      </c>
      <c r="B15" s="21">
        <v>755</v>
      </c>
      <c r="C15" s="21">
        <v>270</v>
      </c>
      <c r="D15" s="21">
        <v>468</v>
      </c>
      <c r="E15" s="21">
        <v>17</v>
      </c>
    </row>
    <row r="16" spans="1:5" x14ac:dyDescent="0.2">
      <c r="A16" s="24" t="s">
        <v>3</v>
      </c>
      <c r="B16" s="25">
        <v>100</v>
      </c>
      <c r="C16" s="25">
        <v>35.761589000000001</v>
      </c>
      <c r="D16" s="25">
        <v>61.986755000000002</v>
      </c>
      <c r="E16" s="25">
        <v>2.2516560000000001</v>
      </c>
    </row>
    <row r="17" spans="1:5" x14ac:dyDescent="0.2">
      <c r="A17" s="20" t="s">
        <v>345</v>
      </c>
      <c r="B17" s="21">
        <v>601</v>
      </c>
      <c r="C17" s="21">
        <v>130</v>
      </c>
      <c r="D17" s="21">
        <v>455</v>
      </c>
      <c r="E17" s="21">
        <v>16</v>
      </c>
    </row>
    <row r="18" spans="1:5" x14ac:dyDescent="0.2">
      <c r="A18" s="24" t="s">
        <v>3</v>
      </c>
      <c r="B18" s="25">
        <v>100</v>
      </c>
      <c r="C18" s="25">
        <v>21.630616</v>
      </c>
      <c r="D18" s="25">
        <v>75.707155</v>
      </c>
      <c r="E18" s="25">
        <v>2.6622300000000001</v>
      </c>
    </row>
    <row r="19" spans="1:5" x14ac:dyDescent="0.2">
      <c r="A19" s="20" t="s">
        <v>346</v>
      </c>
      <c r="B19" s="21">
        <v>425</v>
      </c>
      <c r="C19" s="21">
        <v>49</v>
      </c>
      <c r="D19" s="21">
        <v>364</v>
      </c>
      <c r="E19" s="21">
        <v>12</v>
      </c>
    </row>
    <row r="20" spans="1:5" x14ac:dyDescent="0.2">
      <c r="A20" s="24" t="s">
        <v>3</v>
      </c>
      <c r="B20" s="25">
        <v>100</v>
      </c>
      <c r="C20" s="25">
        <v>11.529412000000001</v>
      </c>
      <c r="D20" s="25">
        <v>85.647058999999999</v>
      </c>
      <c r="E20" s="25">
        <v>2.8235290000000002</v>
      </c>
    </row>
    <row r="21" spans="1:5" x14ac:dyDescent="0.2">
      <c r="A21" s="20" t="s">
        <v>347</v>
      </c>
      <c r="B21" s="21">
        <v>217</v>
      </c>
      <c r="C21" s="21">
        <v>10</v>
      </c>
      <c r="D21" s="21">
        <v>200</v>
      </c>
      <c r="E21" s="21">
        <v>7</v>
      </c>
    </row>
    <row r="22" spans="1:5" x14ac:dyDescent="0.2">
      <c r="A22" s="24" t="s">
        <v>3</v>
      </c>
      <c r="B22" s="25">
        <v>100</v>
      </c>
      <c r="C22" s="25">
        <v>4.608295</v>
      </c>
      <c r="D22" s="25">
        <v>92.165898999999996</v>
      </c>
      <c r="E22" s="25">
        <v>3.225806</v>
      </c>
    </row>
    <row r="23" spans="1:5" x14ac:dyDescent="0.2">
      <c r="A23" s="20" t="s">
        <v>348</v>
      </c>
      <c r="B23" s="21">
        <v>56</v>
      </c>
      <c r="C23" s="21">
        <v>1</v>
      </c>
      <c r="D23" s="21">
        <v>53</v>
      </c>
      <c r="E23" s="21">
        <v>2</v>
      </c>
    </row>
    <row r="24" spans="1:5" x14ac:dyDescent="0.2">
      <c r="A24" s="24" t="s">
        <v>3</v>
      </c>
      <c r="B24" s="25">
        <v>100</v>
      </c>
      <c r="C24" s="25">
        <v>1.785714</v>
      </c>
      <c r="D24" s="25">
        <v>94.642857000000006</v>
      </c>
      <c r="E24" s="25">
        <v>3.5714290000000002</v>
      </c>
    </row>
    <row r="25" spans="1:5" x14ac:dyDescent="0.2">
      <c r="A25" s="20" t="s">
        <v>349</v>
      </c>
      <c r="B25" s="21">
        <v>13</v>
      </c>
      <c r="C25" s="21">
        <v>0</v>
      </c>
      <c r="D25" s="21">
        <v>12</v>
      </c>
      <c r="E25" s="21">
        <v>1</v>
      </c>
    </row>
    <row r="26" spans="1:5" x14ac:dyDescent="0.2">
      <c r="A26" s="24" t="s">
        <v>3</v>
      </c>
      <c r="B26" s="25">
        <v>100</v>
      </c>
      <c r="C26" s="25">
        <v>0</v>
      </c>
      <c r="D26" s="25">
        <v>92.307692000000003</v>
      </c>
      <c r="E26" s="25">
        <v>7.6923079999999997</v>
      </c>
    </row>
    <row r="27" spans="1:5" x14ac:dyDescent="0.2">
      <c r="A27" s="20" t="s">
        <v>350</v>
      </c>
      <c r="B27" s="21">
        <v>1365</v>
      </c>
      <c r="C27" s="21">
        <v>598</v>
      </c>
      <c r="D27" s="21">
        <v>740</v>
      </c>
      <c r="E27" s="21">
        <v>27</v>
      </c>
    </row>
    <row r="28" spans="1:5" x14ac:dyDescent="0.2">
      <c r="A28" s="24" t="s">
        <v>3</v>
      </c>
      <c r="B28" s="25">
        <v>100</v>
      </c>
      <c r="C28" s="25">
        <v>43.809524000000003</v>
      </c>
      <c r="D28" s="25">
        <v>54.212454000000001</v>
      </c>
      <c r="E28" s="25">
        <v>1.9780219999999999</v>
      </c>
    </row>
    <row r="29" spans="1:5" x14ac:dyDescent="0.2">
      <c r="A29" s="20" t="s">
        <v>351</v>
      </c>
      <c r="B29" s="21">
        <v>1026</v>
      </c>
      <c r="C29" s="21">
        <v>179</v>
      </c>
      <c r="D29" s="21">
        <v>819</v>
      </c>
      <c r="E29" s="21">
        <v>28</v>
      </c>
    </row>
    <row r="30" spans="1:5" x14ac:dyDescent="0.2">
      <c r="A30" s="24" t="s">
        <v>3</v>
      </c>
      <c r="B30" s="25">
        <v>100</v>
      </c>
      <c r="C30" s="25">
        <v>17.446394000000002</v>
      </c>
      <c r="D30" s="25">
        <v>79.824561000000003</v>
      </c>
      <c r="E30" s="25">
        <v>2.7290450000000002</v>
      </c>
    </row>
    <row r="31" spans="1:5" x14ac:dyDescent="0.2">
      <c r="A31" s="20" t="s">
        <v>352</v>
      </c>
      <c r="B31" s="21">
        <v>286</v>
      </c>
      <c r="C31" s="21">
        <v>11</v>
      </c>
      <c r="D31" s="21">
        <v>265</v>
      </c>
      <c r="E31" s="21">
        <v>10</v>
      </c>
    </row>
    <row r="32" spans="1:5" x14ac:dyDescent="0.2">
      <c r="A32" s="24" t="s">
        <v>3</v>
      </c>
      <c r="B32" s="25">
        <v>100</v>
      </c>
      <c r="C32" s="25">
        <v>3.8461539999999999</v>
      </c>
      <c r="D32" s="25">
        <v>92.657342999999997</v>
      </c>
      <c r="E32" s="25">
        <v>3.4965030000000001</v>
      </c>
    </row>
    <row r="33" spans="1:5" x14ac:dyDescent="0.2">
      <c r="A33" s="20" t="s">
        <v>353</v>
      </c>
      <c r="B33" s="21">
        <v>1312</v>
      </c>
      <c r="C33" s="21">
        <v>190</v>
      </c>
      <c r="D33" s="21">
        <v>1084</v>
      </c>
      <c r="E33" s="21">
        <v>38</v>
      </c>
    </row>
    <row r="34" spans="1:5" x14ac:dyDescent="0.2">
      <c r="A34" s="24" t="s">
        <v>3</v>
      </c>
      <c r="B34" s="25">
        <v>100</v>
      </c>
      <c r="C34" s="25">
        <v>14.481707</v>
      </c>
      <c r="D34" s="25">
        <v>82.621950999999996</v>
      </c>
      <c r="E34" s="25">
        <v>2.8963410000000001</v>
      </c>
    </row>
    <row r="35" spans="1:5" x14ac:dyDescent="0.2">
      <c r="A35" s="9" t="s">
        <v>354</v>
      </c>
      <c r="B35" s="10">
        <v>298</v>
      </c>
      <c r="C35" s="10">
        <v>182</v>
      </c>
      <c r="D35" s="10">
        <v>112</v>
      </c>
      <c r="E35" s="10">
        <v>4</v>
      </c>
    </row>
    <row r="36" spans="1:5" x14ac:dyDescent="0.2">
      <c r="A36" s="24" t="s">
        <v>3</v>
      </c>
      <c r="B36" s="25">
        <v>100</v>
      </c>
      <c r="C36" s="25">
        <v>61.073825999999997</v>
      </c>
      <c r="D36" s="25">
        <v>37.583893000000003</v>
      </c>
      <c r="E36" s="25">
        <v>1.342282</v>
      </c>
    </row>
    <row r="37" spans="1:5" x14ac:dyDescent="0.2">
      <c r="A37" s="20" t="s">
        <v>344</v>
      </c>
      <c r="B37" s="21">
        <v>388</v>
      </c>
      <c r="C37" s="21">
        <v>171</v>
      </c>
      <c r="D37" s="21">
        <v>210</v>
      </c>
      <c r="E37" s="21">
        <v>7</v>
      </c>
    </row>
    <row r="38" spans="1:5" x14ac:dyDescent="0.2">
      <c r="A38" s="24" t="s">
        <v>3</v>
      </c>
      <c r="B38" s="25">
        <v>100</v>
      </c>
      <c r="C38" s="25">
        <v>44.072164999999998</v>
      </c>
      <c r="D38" s="25">
        <v>54.123711</v>
      </c>
      <c r="E38" s="25">
        <v>1.8041240000000001</v>
      </c>
    </row>
    <row r="39" spans="1:5" x14ac:dyDescent="0.2">
      <c r="A39" s="20" t="s">
        <v>345</v>
      </c>
      <c r="B39" s="21">
        <v>299</v>
      </c>
      <c r="C39" s="21">
        <v>74</v>
      </c>
      <c r="D39" s="21">
        <v>215</v>
      </c>
      <c r="E39" s="21">
        <v>10</v>
      </c>
    </row>
    <row r="40" spans="1:5" x14ac:dyDescent="0.2">
      <c r="A40" s="24" t="s">
        <v>3</v>
      </c>
      <c r="B40" s="25">
        <v>100</v>
      </c>
      <c r="C40" s="25">
        <v>24.749164</v>
      </c>
      <c r="D40" s="25">
        <v>71.906355000000005</v>
      </c>
      <c r="E40" s="25">
        <v>3.3444820000000002</v>
      </c>
    </row>
    <row r="41" spans="1:5" x14ac:dyDescent="0.2">
      <c r="A41" s="20" t="s">
        <v>346</v>
      </c>
      <c r="B41" s="21">
        <v>192</v>
      </c>
      <c r="C41" s="21">
        <v>30</v>
      </c>
      <c r="D41" s="21">
        <v>155</v>
      </c>
      <c r="E41" s="21">
        <v>7</v>
      </c>
    </row>
    <row r="42" spans="1:5" x14ac:dyDescent="0.2">
      <c r="A42" s="24" t="s">
        <v>3</v>
      </c>
      <c r="B42" s="25">
        <v>100</v>
      </c>
      <c r="C42" s="25">
        <v>15.625</v>
      </c>
      <c r="D42" s="25">
        <v>80.729167000000004</v>
      </c>
      <c r="E42" s="25">
        <v>3.6458330000000001</v>
      </c>
    </row>
    <row r="43" spans="1:5" x14ac:dyDescent="0.2">
      <c r="A43" s="20" t="s">
        <v>347</v>
      </c>
      <c r="B43" s="21">
        <v>77</v>
      </c>
      <c r="C43" s="21">
        <v>9</v>
      </c>
      <c r="D43" s="21">
        <v>63</v>
      </c>
      <c r="E43" s="21">
        <v>5</v>
      </c>
    </row>
    <row r="44" spans="1:5" x14ac:dyDescent="0.2">
      <c r="A44" s="24" t="s">
        <v>3</v>
      </c>
      <c r="B44" s="25">
        <v>100</v>
      </c>
      <c r="C44" s="25">
        <v>11.688312</v>
      </c>
      <c r="D44" s="25">
        <v>81.818181999999993</v>
      </c>
      <c r="E44" s="25">
        <v>6.493506</v>
      </c>
    </row>
    <row r="45" spans="1:5" x14ac:dyDescent="0.2">
      <c r="A45" s="20" t="s">
        <v>348</v>
      </c>
      <c r="B45" s="21">
        <v>19</v>
      </c>
      <c r="C45" s="21">
        <v>0</v>
      </c>
      <c r="D45" s="21">
        <v>19</v>
      </c>
      <c r="E45" s="21">
        <v>0</v>
      </c>
    </row>
    <row r="46" spans="1:5" x14ac:dyDescent="0.2">
      <c r="A46" s="24" t="s">
        <v>3</v>
      </c>
      <c r="B46" s="25">
        <v>100</v>
      </c>
      <c r="C46" s="25">
        <v>0</v>
      </c>
      <c r="D46" s="25">
        <v>100</v>
      </c>
      <c r="E46" s="25">
        <v>0</v>
      </c>
    </row>
    <row r="47" spans="1:5" x14ac:dyDescent="0.2">
      <c r="A47" s="20" t="s">
        <v>349</v>
      </c>
      <c r="B47" s="21">
        <v>4</v>
      </c>
      <c r="C47" s="21">
        <v>0</v>
      </c>
      <c r="D47" s="21">
        <v>4</v>
      </c>
      <c r="E47" s="21">
        <v>0</v>
      </c>
    </row>
    <row r="48" spans="1:5" x14ac:dyDescent="0.2">
      <c r="A48" s="24" t="s">
        <v>3</v>
      </c>
      <c r="B48" s="25">
        <v>100</v>
      </c>
      <c r="C48" s="25">
        <v>0</v>
      </c>
      <c r="D48" s="25">
        <v>100</v>
      </c>
      <c r="E48" s="25">
        <v>0</v>
      </c>
    </row>
    <row r="49" spans="1:5" x14ac:dyDescent="0.2">
      <c r="A49" s="20" t="s">
        <v>350</v>
      </c>
      <c r="B49" s="21">
        <v>686</v>
      </c>
      <c r="C49" s="21">
        <v>353</v>
      </c>
      <c r="D49" s="21">
        <v>322</v>
      </c>
      <c r="E49" s="21">
        <v>11</v>
      </c>
    </row>
    <row r="50" spans="1:5" x14ac:dyDescent="0.2">
      <c r="A50" s="24" t="s">
        <v>3</v>
      </c>
      <c r="B50" s="25">
        <v>100</v>
      </c>
      <c r="C50" s="25">
        <v>51.457726000000001</v>
      </c>
      <c r="D50" s="25">
        <v>46.938775999999997</v>
      </c>
      <c r="E50" s="25">
        <v>1.603499</v>
      </c>
    </row>
    <row r="51" spans="1:5" x14ac:dyDescent="0.2">
      <c r="A51" s="20" t="s">
        <v>351</v>
      </c>
      <c r="B51" s="21">
        <v>491</v>
      </c>
      <c r="C51" s="21">
        <v>104</v>
      </c>
      <c r="D51" s="21">
        <v>370</v>
      </c>
      <c r="E51" s="21">
        <v>17</v>
      </c>
    </row>
    <row r="52" spans="1:5" x14ac:dyDescent="0.2">
      <c r="A52" s="24" t="s">
        <v>3</v>
      </c>
      <c r="B52" s="25">
        <v>100</v>
      </c>
      <c r="C52" s="25">
        <v>21.181263000000001</v>
      </c>
      <c r="D52" s="25">
        <v>75.356414999999998</v>
      </c>
      <c r="E52" s="25">
        <v>3.4623219999999999</v>
      </c>
    </row>
    <row r="53" spans="1:5" x14ac:dyDescent="0.2">
      <c r="A53" s="20" t="s">
        <v>352</v>
      </c>
      <c r="B53" s="21">
        <v>100</v>
      </c>
      <c r="C53" s="21">
        <v>9</v>
      </c>
      <c r="D53" s="21">
        <v>86</v>
      </c>
      <c r="E53" s="21">
        <v>5</v>
      </c>
    </row>
    <row r="54" spans="1:5" x14ac:dyDescent="0.2">
      <c r="A54" s="24" t="s">
        <v>3</v>
      </c>
      <c r="B54" s="25">
        <v>100</v>
      </c>
      <c r="C54" s="25">
        <v>9</v>
      </c>
      <c r="D54" s="25">
        <v>86</v>
      </c>
      <c r="E54" s="25">
        <v>5</v>
      </c>
    </row>
    <row r="55" spans="1:5" x14ac:dyDescent="0.2">
      <c r="A55" s="20" t="s">
        <v>353</v>
      </c>
      <c r="B55" s="21">
        <v>591</v>
      </c>
      <c r="C55" s="21">
        <v>113</v>
      </c>
      <c r="D55" s="21">
        <v>456</v>
      </c>
      <c r="E55" s="21">
        <v>22</v>
      </c>
    </row>
    <row r="56" spans="1:5" x14ac:dyDescent="0.2">
      <c r="A56" s="24" t="s">
        <v>3</v>
      </c>
      <c r="B56" s="25">
        <v>100</v>
      </c>
      <c r="C56" s="25">
        <v>19.120135000000001</v>
      </c>
      <c r="D56" s="25">
        <v>77.157359999999997</v>
      </c>
      <c r="E56" s="25">
        <v>3.7225039999999998</v>
      </c>
    </row>
    <row r="57" spans="1:5" x14ac:dyDescent="0.2">
      <c r="A57" s="9" t="s">
        <v>355</v>
      </c>
      <c r="B57" s="10">
        <v>312</v>
      </c>
      <c r="C57" s="10">
        <v>146</v>
      </c>
      <c r="D57" s="10">
        <v>160</v>
      </c>
      <c r="E57" s="10">
        <v>6</v>
      </c>
    </row>
    <row r="58" spans="1:5" x14ac:dyDescent="0.2">
      <c r="A58" s="24" t="s">
        <v>3</v>
      </c>
      <c r="B58" s="25">
        <v>100</v>
      </c>
      <c r="C58" s="25">
        <v>46.794871999999998</v>
      </c>
      <c r="D58" s="25">
        <v>51.282051000000003</v>
      </c>
      <c r="E58" s="25">
        <v>1.9230769999999999</v>
      </c>
    </row>
    <row r="59" spans="1:5" x14ac:dyDescent="0.2">
      <c r="A59" s="20" t="s">
        <v>344</v>
      </c>
      <c r="B59" s="21">
        <v>367</v>
      </c>
      <c r="C59" s="21">
        <v>99</v>
      </c>
      <c r="D59" s="21">
        <v>258</v>
      </c>
      <c r="E59" s="21">
        <v>10</v>
      </c>
    </row>
    <row r="60" spans="1:5" x14ac:dyDescent="0.2">
      <c r="A60" s="24" t="s">
        <v>3</v>
      </c>
      <c r="B60" s="25">
        <v>100</v>
      </c>
      <c r="C60" s="25">
        <v>26.975477000000001</v>
      </c>
      <c r="D60" s="25">
        <v>70.299728000000002</v>
      </c>
      <c r="E60" s="25">
        <v>2.724796</v>
      </c>
    </row>
    <row r="61" spans="1:5" x14ac:dyDescent="0.2">
      <c r="A61" s="20" t="s">
        <v>345</v>
      </c>
      <c r="B61" s="21">
        <v>302</v>
      </c>
      <c r="C61" s="21">
        <v>56</v>
      </c>
      <c r="D61" s="21">
        <v>240</v>
      </c>
      <c r="E61" s="21">
        <v>6</v>
      </c>
    </row>
    <row r="62" spans="1:5" x14ac:dyDescent="0.2">
      <c r="A62" s="24" t="s">
        <v>3</v>
      </c>
      <c r="B62" s="25">
        <v>100</v>
      </c>
      <c r="C62" s="25">
        <v>18.543046</v>
      </c>
      <c r="D62" s="25">
        <v>79.470198999999994</v>
      </c>
      <c r="E62" s="25">
        <v>1.986755</v>
      </c>
    </row>
    <row r="63" spans="1:5" x14ac:dyDescent="0.2">
      <c r="A63" s="20" t="s">
        <v>346</v>
      </c>
      <c r="B63" s="21">
        <v>233</v>
      </c>
      <c r="C63" s="21">
        <v>19</v>
      </c>
      <c r="D63" s="21">
        <v>209</v>
      </c>
      <c r="E63" s="21">
        <v>5</v>
      </c>
    </row>
    <row r="64" spans="1:5" x14ac:dyDescent="0.2">
      <c r="A64" s="24" t="s">
        <v>3</v>
      </c>
      <c r="B64" s="25">
        <v>100</v>
      </c>
      <c r="C64" s="25">
        <v>8.1545059999999996</v>
      </c>
      <c r="D64" s="25">
        <v>89.699571000000006</v>
      </c>
      <c r="E64" s="25">
        <v>2.1459229999999998</v>
      </c>
    </row>
    <row r="65" spans="1:5" x14ac:dyDescent="0.2">
      <c r="A65" s="20" t="s">
        <v>347</v>
      </c>
      <c r="B65" s="21">
        <v>140</v>
      </c>
      <c r="C65" s="21">
        <v>1</v>
      </c>
      <c r="D65" s="21">
        <v>137</v>
      </c>
      <c r="E65" s="21">
        <v>2</v>
      </c>
    </row>
    <row r="66" spans="1:5" x14ac:dyDescent="0.2">
      <c r="A66" s="24" t="s">
        <v>3</v>
      </c>
      <c r="B66" s="25">
        <v>100</v>
      </c>
      <c r="C66" s="25">
        <v>0.71428599999999998</v>
      </c>
      <c r="D66" s="25">
        <v>97.857142999999994</v>
      </c>
      <c r="E66" s="25">
        <v>1.428571</v>
      </c>
    </row>
    <row r="67" spans="1:5" x14ac:dyDescent="0.2">
      <c r="A67" s="20" t="s">
        <v>348</v>
      </c>
      <c r="B67" s="21">
        <v>37</v>
      </c>
      <c r="C67" s="21">
        <v>1</v>
      </c>
      <c r="D67" s="21">
        <v>34</v>
      </c>
      <c r="E67" s="21">
        <v>2</v>
      </c>
    </row>
    <row r="68" spans="1:5" x14ac:dyDescent="0.2">
      <c r="A68" s="24" t="s">
        <v>3</v>
      </c>
      <c r="B68" s="25">
        <v>100</v>
      </c>
      <c r="C68" s="25">
        <v>2.7027030000000001</v>
      </c>
      <c r="D68" s="25">
        <v>91.891891999999999</v>
      </c>
      <c r="E68" s="25">
        <v>5.405405</v>
      </c>
    </row>
    <row r="69" spans="1:5" x14ac:dyDescent="0.2">
      <c r="A69" s="20" t="s">
        <v>349</v>
      </c>
      <c r="B69" s="21">
        <v>9</v>
      </c>
      <c r="C69" s="21">
        <v>0</v>
      </c>
      <c r="D69" s="21">
        <v>8</v>
      </c>
      <c r="E69" s="21">
        <v>1</v>
      </c>
    </row>
    <row r="70" spans="1:5" x14ac:dyDescent="0.2">
      <c r="A70" s="24" t="s">
        <v>3</v>
      </c>
      <c r="B70" s="25">
        <v>100</v>
      </c>
      <c r="C70" s="25">
        <v>0</v>
      </c>
      <c r="D70" s="25">
        <v>88.888889000000006</v>
      </c>
      <c r="E70" s="25">
        <v>11.111110999999999</v>
      </c>
    </row>
    <row r="71" spans="1:5" x14ac:dyDescent="0.2">
      <c r="A71" s="20" t="s">
        <v>350</v>
      </c>
      <c r="B71" s="21">
        <v>679</v>
      </c>
      <c r="C71" s="21">
        <v>245</v>
      </c>
      <c r="D71" s="21">
        <v>418</v>
      </c>
      <c r="E71" s="21">
        <v>16</v>
      </c>
    </row>
    <row r="72" spans="1:5" x14ac:dyDescent="0.2">
      <c r="A72" s="24" t="s">
        <v>3</v>
      </c>
      <c r="B72" s="25">
        <v>100</v>
      </c>
      <c r="C72" s="25">
        <v>36.082473999999998</v>
      </c>
      <c r="D72" s="25">
        <v>61.561118999999998</v>
      </c>
      <c r="E72" s="25">
        <v>2.3564059999999998</v>
      </c>
    </row>
    <row r="73" spans="1:5" x14ac:dyDescent="0.2">
      <c r="A73" s="20" t="s">
        <v>351</v>
      </c>
      <c r="B73" s="21">
        <v>535</v>
      </c>
      <c r="C73" s="21">
        <v>75</v>
      </c>
      <c r="D73" s="21">
        <v>449</v>
      </c>
      <c r="E73" s="21">
        <v>11</v>
      </c>
    </row>
    <row r="74" spans="1:5" x14ac:dyDescent="0.2">
      <c r="A74" s="24" t="s">
        <v>3</v>
      </c>
      <c r="B74" s="25">
        <v>100</v>
      </c>
      <c r="C74" s="25">
        <v>14.018692</v>
      </c>
      <c r="D74" s="25">
        <v>83.925234000000003</v>
      </c>
      <c r="E74" s="25">
        <v>2.0560749999999999</v>
      </c>
    </row>
    <row r="75" spans="1:5" x14ac:dyDescent="0.2">
      <c r="A75" s="20" t="s">
        <v>352</v>
      </c>
      <c r="B75" s="21">
        <v>186</v>
      </c>
      <c r="C75" s="21">
        <v>2</v>
      </c>
      <c r="D75" s="21">
        <v>179</v>
      </c>
      <c r="E75" s="21">
        <v>5</v>
      </c>
    </row>
    <row r="76" spans="1:5" x14ac:dyDescent="0.2">
      <c r="A76" s="24" t="s">
        <v>3</v>
      </c>
      <c r="B76" s="25">
        <v>100</v>
      </c>
      <c r="C76" s="25">
        <v>1.075269</v>
      </c>
      <c r="D76" s="25">
        <v>96.236559</v>
      </c>
      <c r="E76" s="25">
        <v>2.6881719999999998</v>
      </c>
    </row>
    <row r="77" spans="1:5" x14ac:dyDescent="0.2">
      <c r="A77" s="20" t="s">
        <v>353</v>
      </c>
      <c r="B77" s="21">
        <v>721</v>
      </c>
      <c r="C77" s="21">
        <v>77</v>
      </c>
      <c r="D77" s="21">
        <v>628</v>
      </c>
      <c r="E77" s="21">
        <v>16</v>
      </c>
    </row>
    <row r="78" spans="1:5" x14ac:dyDescent="0.2">
      <c r="A78" s="24" t="s">
        <v>3</v>
      </c>
      <c r="B78" s="25">
        <v>100</v>
      </c>
      <c r="C78" s="25">
        <v>10.679612000000001</v>
      </c>
      <c r="D78" s="25">
        <v>87.101247999999998</v>
      </c>
      <c r="E78" s="25">
        <v>2.2191399999999999</v>
      </c>
    </row>
    <row r="79" spans="1:5" x14ac:dyDescent="0.2">
      <c r="A79" s="9" t="s">
        <v>356</v>
      </c>
      <c r="B79" s="9"/>
      <c r="C79" s="9"/>
      <c r="D79" s="9"/>
      <c r="E79" s="9"/>
    </row>
    <row r="80" spans="1:5" x14ac:dyDescent="0.2">
      <c r="A80" s="20" t="s">
        <v>357</v>
      </c>
      <c r="B80" s="21">
        <v>138</v>
      </c>
      <c r="C80" s="21">
        <v>45</v>
      </c>
      <c r="D80" s="21">
        <v>93</v>
      </c>
      <c r="E80" s="21">
        <v>0</v>
      </c>
    </row>
    <row r="81" spans="1:5" x14ac:dyDescent="0.2">
      <c r="A81" s="24" t="s">
        <v>3</v>
      </c>
      <c r="B81" s="25">
        <v>100</v>
      </c>
      <c r="C81" s="25">
        <v>32.608696000000002</v>
      </c>
      <c r="D81" s="25">
        <v>67.391304000000005</v>
      </c>
      <c r="E81" s="25">
        <v>0</v>
      </c>
    </row>
    <row r="82" spans="1:5" x14ac:dyDescent="0.2">
      <c r="A82" s="20" t="s">
        <v>328</v>
      </c>
      <c r="B82" s="21">
        <v>1747</v>
      </c>
      <c r="C82" s="21">
        <v>570</v>
      </c>
      <c r="D82" s="21">
        <v>1167</v>
      </c>
      <c r="E82" s="21">
        <v>10</v>
      </c>
    </row>
    <row r="83" spans="1:5" x14ac:dyDescent="0.2">
      <c r="A83" s="24" t="s">
        <v>3</v>
      </c>
      <c r="B83" s="25">
        <v>100</v>
      </c>
      <c r="C83" s="25">
        <v>32.627361000000001</v>
      </c>
      <c r="D83" s="25">
        <v>66.800229000000002</v>
      </c>
      <c r="E83" s="25">
        <v>0.57240999999999997</v>
      </c>
    </row>
    <row r="84" spans="1:5" x14ac:dyDescent="0.2">
      <c r="A84" s="20" t="s">
        <v>329</v>
      </c>
      <c r="B84" s="21">
        <v>191</v>
      </c>
      <c r="C84" s="21">
        <v>71</v>
      </c>
      <c r="D84" s="21">
        <v>119</v>
      </c>
      <c r="E84" s="21">
        <v>1</v>
      </c>
    </row>
    <row r="85" spans="1:5" x14ac:dyDescent="0.2">
      <c r="A85" s="24" t="s">
        <v>3</v>
      </c>
      <c r="B85" s="25">
        <v>100</v>
      </c>
      <c r="C85" s="25">
        <v>37.172775000000001</v>
      </c>
      <c r="D85" s="25">
        <v>62.303665000000002</v>
      </c>
      <c r="E85" s="25">
        <v>0.52356000000000003</v>
      </c>
    </row>
    <row r="86" spans="1:5" x14ac:dyDescent="0.2">
      <c r="A86" s="20" t="s">
        <v>330</v>
      </c>
      <c r="B86" s="21">
        <v>544</v>
      </c>
      <c r="C86" s="21">
        <v>100</v>
      </c>
      <c r="D86" s="21">
        <v>440</v>
      </c>
      <c r="E86" s="21">
        <v>4</v>
      </c>
    </row>
    <row r="87" spans="1:5" x14ac:dyDescent="0.2">
      <c r="A87" s="24" t="s">
        <v>3</v>
      </c>
      <c r="B87" s="25">
        <v>100</v>
      </c>
      <c r="C87" s="25">
        <v>18.382352999999998</v>
      </c>
      <c r="D87" s="25">
        <v>80.882352999999995</v>
      </c>
      <c r="E87" s="25">
        <v>0.735294</v>
      </c>
    </row>
    <row r="88" spans="1:5" x14ac:dyDescent="0.2">
      <c r="A88" s="20" t="s">
        <v>358</v>
      </c>
      <c r="B88" s="21">
        <v>57</v>
      </c>
      <c r="C88" s="21">
        <v>2</v>
      </c>
      <c r="D88" s="21">
        <v>5</v>
      </c>
      <c r="E88" s="21">
        <v>50</v>
      </c>
    </row>
    <row r="89" spans="1:5" x14ac:dyDescent="0.2">
      <c r="A89" s="24" t="s">
        <v>3</v>
      </c>
      <c r="B89" s="25">
        <v>100</v>
      </c>
      <c r="C89" s="25">
        <v>3.508772</v>
      </c>
      <c r="D89" s="25">
        <v>8.7719299999999993</v>
      </c>
      <c r="E89" s="25">
        <v>87.719297999999995</v>
      </c>
    </row>
    <row r="90" spans="1:5" x14ac:dyDescent="0.2">
      <c r="A90" s="9" t="s">
        <v>359</v>
      </c>
      <c r="B90" s="10">
        <v>89</v>
      </c>
      <c r="C90" s="10">
        <v>31</v>
      </c>
      <c r="D90" s="10">
        <v>58</v>
      </c>
      <c r="E90" s="10">
        <v>0</v>
      </c>
    </row>
    <row r="91" spans="1:5" x14ac:dyDescent="0.2">
      <c r="A91" s="24" t="s">
        <v>3</v>
      </c>
      <c r="B91" s="25">
        <v>100</v>
      </c>
      <c r="C91" s="25">
        <v>34.831460999999997</v>
      </c>
      <c r="D91" s="25">
        <v>65.168538999999996</v>
      </c>
      <c r="E91" s="25">
        <v>0</v>
      </c>
    </row>
    <row r="92" spans="1:5" x14ac:dyDescent="0.2">
      <c r="A92" s="20" t="s">
        <v>331</v>
      </c>
      <c r="B92" s="21">
        <v>977</v>
      </c>
      <c r="C92" s="21">
        <v>384</v>
      </c>
      <c r="D92" s="21">
        <v>588</v>
      </c>
      <c r="E92" s="21">
        <v>5</v>
      </c>
    </row>
    <row r="93" spans="1:5" x14ac:dyDescent="0.2">
      <c r="A93" s="24" t="s">
        <v>3</v>
      </c>
      <c r="B93" s="25">
        <v>100</v>
      </c>
      <c r="C93" s="25">
        <v>39.303992000000001</v>
      </c>
      <c r="D93" s="25">
        <v>60.184237000000003</v>
      </c>
      <c r="E93" s="25">
        <v>0.51177099999999998</v>
      </c>
    </row>
    <row r="94" spans="1:5" x14ac:dyDescent="0.2">
      <c r="A94" s="20" t="s">
        <v>332</v>
      </c>
      <c r="B94" s="21">
        <v>73</v>
      </c>
      <c r="C94" s="21">
        <v>24</v>
      </c>
      <c r="D94" s="21">
        <v>49</v>
      </c>
      <c r="E94" s="21">
        <v>0</v>
      </c>
    </row>
    <row r="95" spans="1:5" x14ac:dyDescent="0.2">
      <c r="A95" s="24" t="s">
        <v>3</v>
      </c>
      <c r="B95" s="25">
        <v>100</v>
      </c>
      <c r="C95" s="25">
        <v>32.876711999999998</v>
      </c>
      <c r="D95" s="25">
        <v>67.123288000000002</v>
      </c>
      <c r="E95" s="25">
        <v>0</v>
      </c>
    </row>
    <row r="96" spans="1:5" x14ac:dyDescent="0.2">
      <c r="A96" s="20" t="s">
        <v>333</v>
      </c>
      <c r="B96" s="21">
        <v>108</v>
      </c>
      <c r="C96" s="21">
        <v>25</v>
      </c>
      <c r="D96" s="21">
        <v>82</v>
      </c>
      <c r="E96" s="21">
        <v>1</v>
      </c>
    </row>
    <row r="97" spans="1:5" x14ac:dyDescent="0.2">
      <c r="A97" s="24" t="s">
        <v>3</v>
      </c>
      <c r="B97" s="25">
        <v>100</v>
      </c>
      <c r="C97" s="25">
        <v>23.148147999999999</v>
      </c>
      <c r="D97" s="25">
        <v>75.925926000000004</v>
      </c>
      <c r="E97" s="25">
        <v>0.92592600000000003</v>
      </c>
    </row>
    <row r="98" spans="1:5" x14ac:dyDescent="0.2">
      <c r="A98" s="20" t="s">
        <v>358</v>
      </c>
      <c r="B98" s="21">
        <v>30</v>
      </c>
      <c r="C98" s="21">
        <v>2</v>
      </c>
      <c r="D98" s="21">
        <v>1</v>
      </c>
      <c r="E98" s="21">
        <v>27</v>
      </c>
    </row>
    <row r="99" spans="1:5" x14ac:dyDescent="0.2">
      <c r="A99" s="24" t="s">
        <v>3</v>
      </c>
      <c r="B99" s="25">
        <v>100</v>
      </c>
      <c r="C99" s="25">
        <v>6.6666670000000003</v>
      </c>
      <c r="D99" s="25">
        <v>3.3333330000000001</v>
      </c>
      <c r="E99" s="25">
        <v>90</v>
      </c>
    </row>
    <row r="100" spans="1:5" x14ac:dyDescent="0.2">
      <c r="A100" s="9" t="s">
        <v>360</v>
      </c>
      <c r="B100" s="10">
        <v>49</v>
      </c>
      <c r="C100" s="10">
        <v>14</v>
      </c>
      <c r="D100" s="10">
        <v>35</v>
      </c>
      <c r="E100" s="10">
        <v>0</v>
      </c>
    </row>
    <row r="101" spans="1:5" x14ac:dyDescent="0.2">
      <c r="A101" s="24" t="s">
        <v>3</v>
      </c>
      <c r="B101" s="25">
        <v>100</v>
      </c>
      <c r="C101" s="25">
        <v>28.571428999999998</v>
      </c>
      <c r="D101" s="25">
        <v>71.428571000000005</v>
      </c>
      <c r="E101" s="25">
        <v>0</v>
      </c>
    </row>
    <row r="102" spans="1:5" x14ac:dyDescent="0.2">
      <c r="A102" s="20" t="s">
        <v>331</v>
      </c>
      <c r="B102" s="21">
        <v>770</v>
      </c>
      <c r="C102" s="21">
        <v>186</v>
      </c>
      <c r="D102" s="21">
        <v>579</v>
      </c>
      <c r="E102" s="21">
        <v>5</v>
      </c>
    </row>
    <row r="103" spans="1:5" x14ac:dyDescent="0.2">
      <c r="A103" s="24" t="s">
        <v>3</v>
      </c>
      <c r="B103" s="25">
        <v>100</v>
      </c>
      <c r="C103" s="25">
        <v>24.155843999999998</v>
      </c>
      <c r="D103" s="25">
        <v>75.194805000000002</v>
      </c>
      <c r="E103" s="25">
        <v>0.64935100000000001</v>
      </c>
    </row>
    <row r="104" spans="1:5" x14ac:dyDescent="0.2">
      <c r="A104" s="20" t="s">
        <v>332</v>
      </c>
      <c r="B104" s="21">
        <v>118</v>
      </c>
      <c r="C104" s="21">
        <v>47</v>
      </c>
      <c r="D104" s="21">
        <v>70</v>
      </c>
      <c r="E104" s="21">
        <v>1</v>
      </c>
    </row>
    <row r="105" spans="1:5" x14ac:dyDescent="0.2">
      <c r="A105" s="24" t="s">
        <v>3</v>
      </c>
      <c r="B105" s="25">
        <v>100</v>
      </c>
      <c r="C105" s="25">
        <v>39.830508000000002</v>
      </c>
      <c r="D105" s="25">
        <v>59.322034000000002</v>
      </c>
      <c r="E105" s="25">
        <v>0.84745800000000004</v>
      </c>
    </row>
    <row r="106" spans="1:5" x14ac:dyDescent="0.2">
      <c r="A106" s="20" t="s">
        <v>333</v>
      </c>
      <c r="B106" s="21">
        <v>436</v>
      </c>
      <c r="C106" s="21">
        <v>75</v>
      </c>
      <c r="D106" s="21">
        <v>358</v>
      </c>
      <c r="E106" s="21">
        <v>3</v>
      </c>
    </row>
    <row r="107" spans="1:5" x14ac:dyDescent="0.2">
      <c r="A107" s="24" t="s">
        <v>3</v>
      </c>
      <c r="B107" s="25">
        <v>100</v>
      </c>
      <c r="C107" s="25">
        <v>17.201834999999999</v>
      </c>
      <c r="D107" s="25">
        <v>82.110091999999995</v>
      </c>
      <c r="E107" s="25">
        <v>0.68807300000000005</v>
      </c>
    </row>
    <row r="108" spans="1:5" x14ac:dyDescent="0.2">
      <c r="A108" s="20" t="s">
        <v>358</v>
      </c>
      <c r="B108" s="21">
        <v>27</v>
      </c>
      <c r="C108" s="21">
        <v>0</v>
      </c>
      <c r="D108" s="21">
        <v>4</v>
      </c>
      <c r="E108" s="21">
        <v>23</v>
      </c>
    </row>
    <row r="109" spans="1:5" x14ac:dyDescent="0.2">
      <c r="A109" s="24" t="s">
        <v>3</v>
      </c>
      <c r="B109" s="25">
        <v>100</v>
      </c>
      <c r="C109" s="25">
        <v>0</v>
      </c>
      <c r="D109" s="25">
        <v>14.814814999999999</v>
      </c>
      <c r="E109" s="25">
        <v>85.185185000000004</v>
      </c>
    </row>
    <row r="110" spans="1:5" x14ac:dyDescent="0.2">
      <c r="A110" s="9" t="s">
        <v>361</v>
      </c>
      <c r="B110" s="9"/>
      <c r="C110" s="9"/>
      <c r="D110" s="9"/>
      <c r="E110" s="9"/>
    </row>
    <row r="111" spans="1:5" x14ac:dyDescent="0.2">
      <c r="A111" s="20" t="s">
        <v>362</v>
      </c>
      <c r="B111" s="21">
        <v>360</v>
      </c>
      <c r="C111" s="21">
        <v>110</v>
      </c>
      <c r="D111" s="21">
        <v>245</v>
      </c>
      <c r="E111" s="21">
        <v>5</v>
      </c>
    </row>
    <row r="112" spans="1:5" x14ac:dyDescent="0.2">
      <c r="A112" s="24" t="s">
        <v>3</v>
      </c>
      <c r="B112" s="25">
        <v>100</v>
      </c>
      <c r="C112" s="25">
        <v>30.555555999999999</v>
      </c>
      <c r="D112" s="25">
        <v>68.055555999999996</v>
      </c>
      <c r="E112" s="25">
        <v>1.388889</v>
      </c>
    </row>
    <row r="113" spans="1:5" x14ac:dyDescent="0.2">
      <c r="A113" s="20" t="s">
        <v>363</v>
      </c>
      <c r="B113" s="21">
        <v>1326</v>
      </c>
      <c r="C113" s="21">
        <v>380</v>
      </c>
      <c r="D113" s="21">
        <v>939</v>
      </c>
      <c r="E113" s="21">
        <v>7</v>
      </c>
    </row>
    <row r="114" spans="1:5" x14ac:dyDescent="0.2">
      <c r="A114" s="24" t="s">
        <v>3</v>
      </c>
      <c r="B114" s="25">
        <v>100</v>
      </c>
      <c r="C114" s="25">
        <v>28.657616999999998</v>
      </c>
      <c r="D114" s="25">
        <v>70.814480000000003</v>
      </c>
      <c r="E114" s="25">
        <v>0.52790300000000001</v>
      </c>
    </row>
    <row r="115" spans="1:5" x14ac:dyDescent="0.2">
      <c r="A115" s="20" t="s">
        <v>364</v>
      </c>
      <c r="B115" s="21">
        <v>649</v>
      </c>
      <c r="C115" s="21">
        <v>218</v>
      </c>
      <c r="D115" s="21">
        <v>428</v>
      </c>
      <c r="E115" s="21">
        <v>3</v>
      </c>
    </row>
    <row r="116" spans="1:5" x14ac:dyDescent="0.2">
      <c r="A116" s="24" t="s">
        <v>3</v>
      </c>
      <c r="B116" s="25">
        <v>100</v>
      </c>
      <c r="C116" s="25">
        <v>33.590139000000001</v>
      </c>
      <c r="D116" s="25">
        <v>65.947612000000007</v>
      </c>
      <c r="E116" s="25">
        <v>0.46224999999999999</v>
      </c>
    </row>
    <row r="117" spans="1:5" x14ac:dyDescent="0.2">
      <c r="A117" s="20" t="s">
        <v>365</v>
      </c>
      <c r="B117" s="21">
        <v>277</v>
      </c>
      <c r="C117" s="21">
        <v>76</v>
      </c>
      <c r="D117" s="21">
        <v>200</v>
      </c>
      <c r="E117" s="21">
        <v>1</v>
      </c>
    </row>
    <row r="118" spans="1:5" x14ac:dyDescent="0.2">
      <c r="A118" s="24" t="s">
        <v>3</v>
      </c>
      <c r="B118" s="25">
        <v>100</v>
      </c>
      <c r="C118" s="25">
        <v>27.436823</v>
      </c>
      <c r="D118" s="25">
        <v>72.202166000000005</v>
      </c>
      <c r="E118" s="25">
        <v>0.36101100000000003</v>
      </c>
    </row>
    <row r="119" spans="1:5" x14ac:dyDescent="0.2">
      <c r="A119" s="20" t="s">
        <v>366</v>
      </c>
      <c r="B119" s="21">
        <v>65</v>
      </c>
      <c r="C119" s="21">
        <v>4</v>
      </c>
      <c r="D119" s="21">
        <v>12</v>
      </c>
      <c r="E119" s="21">
        <v>49</v>
      </c>
    </row>
    <row r="120" spans="1:5" x14ac:dyDescent="0.2">
      <c r="A120" s="24" t="s">
        <v>3</v>
      </c>
      <c r="B120" s="25">
        <v>100</v>
      </c>
      <c r="C120" s="25">
        <v>6.1538459999999997</v>
      </c>
      <c r="D120" s="25">
        <v>18.461538000000001</v>
      </c>
      <c r="E120" s="25">
        <v>75.384614999999997</v>
      </c>
    </row>
    <row r="121" spans="1:5" x14ac:dyDescent="0.2">
      <c r="A121" s="9" t="s">
        <v>367</v>
      </c>
      <c r="B121" s="9"/>
      <c r="C121" s="9"/>
      <c r="D121" s="9"/>
      <c r="E121" s="9"/>
    </row>
    <row r="122" spans="1:5" x14ac:dyDescent="0.2">
      <c r="A122" s="20" t="s">
        <v>368</v>
      </c>
      <c r="B122" s="21">
        <v>537</v>
      </c>
      <c r="C122" s="21">
        <v>147</v>
      </c>
      <c r="D122" s="21">
        <v>387</v>
      </c>
      <c r="E122" s="21">
        <v>3</v>
      </c>
    </row>
    <row r="123" spans="1:5" x14ac:dyDescent="0.2">
      <c r="A123" s="24" t="s">
        <v>3</v>
      </c>
      <c r="B123" s="25">
        <v>100</v>
      </c>
      <c r="C123" s="25">
        <v>27.374302</v>
      </c>
      <c r="D123" s="25">
        <v>72.067038999999994</v>
      </c>
      <c r="E123" s="25">
        <v>0.55865900000000002</v>
      </c>
    </row>
    <row r="124" spans="1:5" x14ac:dyDescent="0.2">
      <c r="A124" s="20" t="s">
        <v>180</v>
      </c>
      <c r="B124" s="21">
        <v>1667</v>
      </c>
      <c r="C124" s="21">
        <v>544</v>
      </c>
      <c r="D124" s="21">
        <v>1114</v>
      </c>
      <c r="E124" s="21">
        <v>9</v>
      </c>
    </row>
    <row r="125" spans="1:5" x14ac:dyDescent="0.2">
      <c r="A125" s="24" t="s">
        <v>3</v>
      </c>
      <c r="B125" s="25">
        <v>100</v>
      </c>
      <c r="C125" s="25">
        <v>32.633473000000002</v>
      </c>
      <c r="D125" s="25">
        <v>66.826634999999996</v>
      </c>
      <c r="E125" s="25">
        <v>0.53989200000000004</v>
      </c>
    </row>
    <row r="126" spans="1:5" x14ac:dyDescent="0.2">
      <c r="A126" s="20" t="s">
        <v>369</v>
      </c>
      <c r="B126" s="21">
        <v>99</v>
      </c>
      <c r="C126" s="21">
        <v>48</v>
      </c>
      <c r="D126" s="21">
        <v>51</v>
      </c>
      <c r="E126" s="21">
        <v>0</v>
      </c>
    </row>
    <row r="127" spans="1:5" x14ac:dyDescent="0.2">
      <c r="A127" s="24" t="s">
        <v>3</v>
      </c>
      <c r="B127" s="25">
        <v>100</v>
      </c>
      <c r="C127" s="25">
        <v>48.484848</v>
      </c>
      <c r="D127" s="25">
        <v>51.515152</v>
      </c>
      <c r="E127" s="25">
        <v>0</v>
      </c>
    </row>
    <row r="128" spans="1:5" x14ac:dyDescent="0.2">
      <c r="A128" s="20" t="s">
        <v>370</v>
      </c>
      <c r="B128" s="21">
        <v>819</v>
      </c>
      <c r="C128" s="21">
        <v>278</v>
      </c>
      <c r="D128" s="21">
        <v>538</v>
      </c>
      <c r="E128" s="21">
        <v>3</v>
      </c>
    </row>
    <row r="129" spans="1:5" x14ac:dyDescent="0.2">
      <c r="A129" s="24" t="s">
        <v>3</v>
      </c>
      <c r="B129" s="25">
        <v>100</v>
      </c>
      <c r="C129" s="25">
        <v>33.943834000000003</v>
      </c>
      <c r="D129" s="25">
        <v>65.689865999999995</v>
      </c>
      <c r="E129" s="25">
        <v>0.36630000000000001</v>
      </c>
    </row>
    <row r="130" spans="1:5" x14ac:dyDescent="0.2">
      <c r="A130" s="20" t="s">
        <v>371</v>
      </c>
      <c r="B130" s="21">
        <v>87</v>
      </c>
      <c r="C130" s="21">
        <v>22</v>
      </c>
      <c r="D130" s="21">
        <v>64</v>
      </c>
      <c r="E130" s="21">
        <v>1</v>
      </c>
    </row>
    <row r="131" spans="1:5" x14ac:dyDescent="0.2">
      <c r="A131" s="24" t="s">
        <v>3</v>
      </c>
      <c r="B131" s="25">
        <v>100</v>
      </c>
      <c r="C131" s="25">
        <v>25.287355999999999</v>
      </c>
      <c r="D131" s="25">
        <v>73.563218000000006</v>
      </c>
      <c r="E131" s="25">
        <v>1.1494249999999999</v>
      </c>
    </row>
    <row r="132" spans="1:5" x14ac:dyDescent="0.2">
      <c r="A132" s="20" t="s">
        <v>366</v>
      </c>
      <c r="B132" s="21">
        <v>55</v>
      </c>
      <c r="C132" s="21">
        <v>1</v>
      </c>
      <c r="D132" s="21">
        <v>5</v>
      </c>
      <c r="E132" s="21">
        <v>49</v>
      </c>
    </row>
    <row r="133" spans="1:5" x14ac:dyDescent="0.2">
      <c r="A133" s="24" t="s">
        <v>3</v>
      </c>
      <c r="B133" s="25">
        <v>100</v>
      </c>
      <c r="C133" s="25">
        <v>1.818182</v>
      </c>
      <c r="D133" s="25">
        <v>9.0909089999999999</v>
      </c>
      <c r="E133" s="25">
        <v>89.090908999999996</v>
      </c>
    </row>
    <row r="134" spans="1:5" x14ac:dyDescent="0.2">
      <c r="A134" s="9" t="s">
        <v>372</v>
      </c>
      <c r="B134" s="9"/>
      <c r="C134" s="9"/>
      <c r="D134" s="9"/>
      <c r="E134" s="9"/>
    </row>
    <row r="135" spans="1:5" x14ac:dyDescent="0.2">
      <c r="A135" s="20" t="s">
        <v>373</v>
      </c>
      <c r="B135" s="21">
        <v>537</v>
      </c>
      <c r="C135" s="21">
        <v>147</v>
      </c>
      <c r="D135" s="21">
        <v>387</v>
      </c>
      <c r="E135" s="21">
        <v>3</v>
      </c>
    </row>
    <row r="136" spans="1:5" x14ac:dyDescent="0.2">
      <c r="A136" s="24" t="s">
        <v>3</v>
      </c>
      <c r="B136" s="25">
        <v>100</v>
      </c>
      <c r="C136" s="25">
        <v>27.374302</v>
      </c>
      <c r="D136" s="25">
        <v>72.067038999999994</v>
      </c>
      <c r="E136" s="25">
        <v>0.55865900000000002</v>
      </c>
    </row>
    <row r="137" spans="1:5" x14ac:dyDescent="0.2">
      <c r="A137" s="20" t="s">
        <v>374</v>
      </c>
      <c r="B137" s="21">
        <v>1329</v>
      </c>
      <c r="C137" s="21">
        <v>360</v>
      </c>
      <c r="D137" s="21">
        <v>958</v>
      </c>
      <c r="E137" s="21">
        <v>11</v>
      </c>
    </row>
    <row r="138" spans="1:5" x14ac:dyDescent="0.2">
      <c r="A138" s="24" t="s">
        <v>3</v>
      </c>
      <c r="B138" s="25">
        <v>100</v>
      </c>
      <c r="C138" s="25">
        <v>27.088035999999999</v>
      </c>
      <c r="D138" s="25">
        <v>72.084273999999994</v>
      </c>
      <c r="E138" s="25">
        <v>0.82769000000000004</v>
      </c>
    </row>
    <row r="139" spans="1:5" x14ac:dyDescent="0.2">
      <c r="A139" s="20" t="s">
        <v>375</v>
      </c>
      <c r="B139" s="21">
        <v>406</v>
      </c>
      <c r="C139" s="21">
        <v>145</v>
      </c>
      <c r="D139" s="21">
        <v>261</v>
      </c>
      <c r="E139" s="21">
        <v>0</v>
      </c>
    </row>
    <row r="140" spans="1:5" x14ac:dyDescent="0.2">
      <c r="A140" s="24" t="s">
        <v>3</v>
      </c>
      <c r="B140" s="25">
        <v>100</v>
      </c>
      <c r="C140" s="25">
        <v>35.714286000000001</v>
      </c>
      <c r="D140" s="25">
        <v>64.285713999999999</v>
      </c>
      <c r="E140" s="25">
        <v>0</v>
      </c>
    </row>
    <row r="141" spans="1:5" x14ac:dyDescent="0.2">
      <c r="A141" s="20" t="s">
        <v>376</v>
      </c>
      <c r="B141" s="21">
        <v>152</v>
      </c>
      <c r="C141" s="21">
        <v>66</v>
      </c>
      <c r="D141" s="21">
        <v>85</v>
      </c>
      <c r="E141" s="21">
        <v>1</v>
      </c>
    </row>
    <row r="142" spans="1:5" x14ac:dyDescent="0.2">
      <c r="A142" s="24" t="s">
        <v>3</v>
      </c>
      <c r="B142" s="25">
        <v>100</v>
      </c>
      <c r="C142" s="25">
        <v>43.421053000000001</v>
      </c>
      <c r="D142" s="25">
        <v>55.921053000000001</v>
      </c>
      <c r="E142" s="25">
        <v>0.65789500000000001</v>
      </c>
    </row>
    <row r="143" spans="1:5" x14ac:dyDescent="0.2">
      <c r="A143" s="20" t="s">
        <v>377</v>
      </c>
      <c r="B143" s="21">
        <v>88</v>
      </c>
      <c r="C143" s="21">
        <v>30</v>
      </c>
      <c r="D143" s="21">
        <v>58</v>
      </c>
      <c r="E143" s="21">
        <v>0</v>
      </c>
    </row>
    <row r="144" spans="1:5" x14ac:dyDescent="0.2">
      <c r="A144" s="24" t="s">
        <v>3</v>
      </c>
      <c r="B144" s="25">
        <v>100</v>
      </c>
      <c r="C144" s="25">
        <v>34.090909000000003</v>
      </c>
      <c r="D144" s="25">
        <v>65.909091000000004</v>
      </c>
      <c r="E144" s="25">
        <v>0</v>
      </c>
    </row>
    <row r="145" spans="1:5" x14ac:dyDescent="0.2">
      <c r="A145" s="20" t="s">
        <v>378</v>
      </c>
      <c r="B145" s="21">
        <v>84</v>
      </c>
      <c r="C145" s="21">
        <v>32</v>
      </c>
      <c r="D145" s="21">
        <v>52</v>
      </c>
      <c r="E145" s="21">
        <v>0</v>
      </c>
    </row>
    <row r="146" spans="1:5" x14ac:dyDescent="0.2">
      <c r="A146" s="24" t="s">
        <v>3</v>
      </c>
      <c r="B146" s="25">
        <v>100</v>
      </c>
      <c r="C146" s="25">
        <v>38.095238000000002</v>
      </c>
      <c r="D146" s="25">
        <v>61.904761999999998</v>
      </c>
      <c r="E146" s="25">
        <v>0</v>
      </c>
    </row>
    <row r="147" spans="1:5" x14ac:dyDescent="0.2">
      <c r="A147" s="20" t="s">
        <v>366</v>
      </c>
      <c r="B147" s="21">
        <v>81</v>
      </c>
      <c r="C147" s="21">
        <v>8</v>
      </c>
      <c r="D147" s="21">
        <v>23</v>
      </c>
      <c r="E147" s="21">
        <v>50</v>
      </c>
    </row>
    <row r="148" spans="1:5" x14ac:dyDescent="0.2">
      <c r="A148" s="24" t="s">
        <v>3</v>
      </c>
      <c r="B148" s="25">
        <v>100</v>
      </c>
      <c r="C148" s="25">
        <v>9.8765429999999999</v>
      </c>
      <c r="D148" s="25">
        <v>28.395061999999999</v>
      </c>
      <c r="E148" s="25">
        <v>61.728394999999999</v>
      </c>
    </row>
    <row r="149" spans="1:5" x14ac:dyDescent="0.2">
      <c r="A149" s="9" t="s">
        <v>379</v>
      </c>
      <c r="B149" s="9"/>
      <c r="C149" s="9"/>
      <c r="D149" s="9"/>
      <c r="E149" s="9"/>
    </row>
    <row r="150" spans="1:5" x14ac:dyDescent="0.2">
      <c r="A150" s="20" t="s">
        <v>380</v>
      </c>
      <c r="B150" s="21">
        <v>788</v>
      </c>
      <c r="C150" s="21">
        <v>788</v>
      </c>
      <c r="D150" s="21">
        <v>0</v>
      </c>
      <c r="E150" s="21">
        <v>0</v>
      </c>
    </row>
    <row r="151" spans="1:5" x14ac:dyDescent="0.2">
      <c r="A151" s="24" t="s">
        <v>3</v>
      </c>
      <c r="B151" s="25">
        <v>100</v>
      </c>
      <c r="C151" s="25">
        <v>100</v>
      </c>
      <c r="D151" s="25">
        <v>0</v>
      </c>
      <c r="E151" s="25">
        <v>0</v>
      </c>
    </row>
    <row r="152" spans="1:5" x14ac:dyDescent="0.2">
      <c r="A152" s="20" t="s">
        <v>381</v>
      </c>
      <c r="B152" s="21">
        <v>1824</v>
      </c>
      <c r="C152" s="21">
        <v>0</v>
      </c>
      <c r="D152" s="21">
        <v>1824</v>
      </c>
      <c r="E152" s="21">
        <v>0</v>
      </c>
    </row>
    <row r="153" spans="1:5" x14ac:dyDescent="0.2">
      <c r="A153" s="24" t="s">
        <v>3</v>
      </c>
      <c r="B153" s="25">
        <v>100</v>
      </c>
      <c r="C153" s="25">
        <v>0</v>
      </c>
      <c r="D153" s="25">
        <v>100</v>
      </c>
      <c r="E153" s="25">
        <v>0</v>
      </c>
    </row>
    <row r="154" spans="1:5" x14ac:dyDescent="0.2">
      <c r="A154" s="20" t="s">
        <v>366</v>
      </c>
      <c r="B154" s="21">
        <v>65</v>
      </c>
      <c r="C154" s="21">
        <v>0</v>
      </c>
      <c r="D154" s="21">
        <v>0</v>
      </c>
      <c r="E154" s="21">
        <v>65</v>
      </c>
    </row>
    <row r="155" spans="1:5" x14ac:dyDescent="0.2">
      <c r="A155" s="24" t="s">
        <v>3</v>
      </c>
      <c r="B155" s="25">
        <v>100</v>
      </c>
      <c r="C155" s="25">
        <v>0</v>
      </c>
      <c r="D155" s="25">
        <v>0</v>
      </c>
      <c r="E155" s="25">
        <v>100</v>
      </c>
    </row>
    <row r="156" spans="1:5" x14ac:dyDescent="0.2">
      <c r="A156" s="9" t="s">
        <v>382</v>
      </c>
      <c r="B156" s="9"/>
      <c r="C156" s="9"/>
      <c r="D156" s="9"/>
      <c r="E156" s="9"/>
    </row>
    <row r="157" spans="1:5" x14ac:dyDescent="0.2">
      <c r="A157" s="20" t="s">
        <v>383</v>
      </c>
      <c r="B157" s="21">
        <v>393</v>
      </c>
      <c r="C157" s="21">
        <v>385</v>
      </c>
      <c r="D157" s="21">
        <v>5</v>
      </c>
      <c r="E157" s="21">
        <v>3</v>
      </c>
    </row>
    <row r="158" spans="1:5" x14ac:dyDescent="0.2">
      <c r="A158" s="24" t="s">
        <v>3</v>
      </c>
      <c r="B158" s="25">
        <v>100</v>
      </c>
      <c r="C158" s="25">
        <v>97.964376999999999</v>
      </c>
      <c r="D158" s="25">
        <v>1.272265</v>
      </c>
      <c r="E158" s="25">
        <v>0.76335900000000001</v>
      </c>
    </row>
    <row r="159" spans="1:5" x14ac:dyDescent="0.2">
      <c r="A159" s="20" t="s">
        <v>181</v>
      </c>
      <c r="B159" s="21">
        <v>1944</v>
      </c>
      <c r="C159" s="21">
        <v>342</v>
      </c>
      <c r="D159" s="21">
        <v>1591</v>
      </c>
      <c r="E159" s="21">
        <v>11</v>
      </c>
    </row>
    <row r="160" spans="1:5" x14ac:dyDescent="0.2">
      <c r="A160" s="24" t="s">
        <v>3</v>
      </c>
      <c r="B160" s="25">
        <v>100</v>
      </c>
      <c r="C160" s="25">
        <v>17.592593000000001</v>
      </c>
      <c r="D160" s="25">
        <v>81.841564000000005</v>
      </c>
      <c r="E160" s="25">
        <v>0.56584400000000001</v>
      </c>
    </row>
    <row r="161" spans="1:5" x14ac:dyDescent="0.2">
      <c r="A161" s="20" t="s">
        <v>182</v>
      </c>
      <c r="B161" s="21">
        <v>38</v>
      </c>
      <c r="C161" s="21">
        <v>7</v>
      </c>
      <c r="D161" s="21">
        <v>31</v>
      </c>
      <c r="E161" s="21">
        <v>0</v>
      </c>
    </row>
    <row r="162" spans="1:5" x14ac:dyDescent="0.2">
      <c r="A162" s="24" t="s">
        <v>3</v>
      </c>
      <c r="B162" s="25">
        <v>100</v>
      </c>
      <c r="C162" s="25">
        <v>18.421053000000001</v>
      </c>
      <c r="D162" s="25">
        <v>81.578946999999999</v>
      </c>
      <c r="E162" s="25">
        <v>0</v>
      </c>
    </row>
    <row r="163" spans="1:5" x14ac:dyDescent="0.2">
      <c r="A163" s="20" t="s">
        <v>384</v>
      </c>
      <c r="B163" s="21">
        <v>36</v>
      </c>
      <c r="C163" s="21">
        <v>2</v>
      </c>
      <c r="D163" s="21">
        <v>34</v>
      </c>
      <c r="E163" s="21">
        <v>0</v>
      </c>
    </row>
    <row r="164" spans="1:5" x14ac:dyDescent="0.2">
      <c r="A164" s="24" t="s">
        <v>3</v>
      </c>
      <c r="B164" s="25">
        <v>100</v>
      </c>
      <c r="C164" s="25">
        <v>5.5555560000000002</v>
      </c>
      <c r="D164" s="25">
        <v>94.444444000000004</v>
      </c>
      <c r="E164" s="25">
        <v>0</v>
      </c>
    </row>
    <row r="165" spans="1:5" x14ac:dyDescent="0.2">
      <c r="A165" s="20" t="s">
        <v>183</v>
      </c>
      <c r="B165" s="21">
        <v>53</v>
      </c>
      <c r="C165" s="21">
        <v>23</v>
      </c>
      <c r="D165" s="21">
        <v>29</v>
      </c>
      <c r="E165" s="21">
        <v>1</v>
      </c>
    </row>
    <row r="166" spans="1:5" x14ac:dyDescent="0.2">
      <c r="A166" s="24" t="s">
        <v>3</v>
      </c>
      <c r="B166" s="25">
        <v>100</v>
      </c>
      <c r="C166" s="25">
        <v>43.396225999999999</v>
      </c>
      <c r="D166" s="25">
        <v>54.716980999999997</v>
      </c>
      <c r="E166" s="25">
        <v>1.886792</v>
      </c>
    </row>
    <row r="167" spans="1:5" x14ac:dyDescent="0.2">
      <c r="A167" s="20" t="s">
        <v>385</v>
      </c>
      <c r="B167" s="21">
        <v>22</v>
      </c>
      <c r="C167" s="21">
        <v>2</v>
      </c>
      <c r="D167" s="21">
        <v>20</v>
      </c>
      <c r="E167" s="21">
        <v>0</v>
      </c>
    </row>
    <row r="168" spans="1:5" x14ac:dyDescent="0.2">
      <c r="A168" s="24" t="s">
        <v>3</v>
      </c>
      <c r="B168" s="25">
        <v>100</v>
      </c>
      <c r="C168" s="25">
        <v>9.0909089999999999</v>
      </c>
      <c r="D168" s="25">
        <v>90.909091000000004</v>
      </c>
      <c r="E168" s="25">
        <v>0</v>
      </c>
    </row>
    <row r="169" spans="1:5" x14ac:dyDescent="0.2">
      <c r="A169" s="20" t="s">
        <v>386</v>
      </c>
      <c r="B169" s="21">
        <v>32</v>
      </c>
      <c r="C169" s="21">
        <v>3</v>
      </c>
      <c r="D169" s="21">
        <v>29</v>
      </c>
      <c r="E169" s="21">
        <v>0</v>
      </c>
    </row>
    <row r="170" spans="1:5" x14ac:dyDescent="0.2">
      <c r="A170" s="24" t="s">
        <v>3</v>
      </c>
      <c r="B170" s="25">
        <v>100</v>
      </c>
      <c r="C170" s="25">
        <v>9.375</v>
      </c>
      <c r="D170" s="25">
        <v>90.625</v>
      </c>
      <c r="E170" s="25">
        <v>0</v>
      </c>
    </row>
    <row r="171" spans="1:5" x14ac:dyDescent="0.2">
      <c r="A171" s="20" t="s">
        <v>387</v>
      </c>
      <c r="B171" s="21">
        <v>9</v>
      </c>
      <c r="C171" s="21">
        <v>1</v>
      </c>
      <c r="D171" s="21">
        <v>8</v>
      </c>
      <c r="E171" s="21">
        <v>0</v>
      </c>
    </row>
    <row r="172" spans="1:5" x14ac:dyDescent="0.2">
      <c r="A172" s="24" t="s">
        <v>3</v>
      </c>
      <c r="B172" s="25">
        <v>100</v>
      </c>
      <c r="C172" s="25">
        <v>11.111110999999999</v>
      </c>
      <c r="D172" s="25">
        <v>88.888889000000006</v>
      </c>
      <c r="E172" s="25">
        <v>0</v>
      </c>
    </row>
    <row r="173" spans="1:5" x14ac:dyDescent="0.2">
      <c r="A173" s="20" t="s">
        <v>366</v>
      </c>
      <c r="B173" s="21">
        <v>150</v>
      </c>
      <c r="C173" s="21">
        <v>23</v>
      </c>
      <c r="D173" s="21">
        <v>77</v>
      </c>
      <c r="E173" s="21">
        <v>50</v>
      </c>
    </row>
    <row r="174" spans="1:5" x14ac:dyDescent="0.2">
      <c r="A174" s="24" t="s">
        <v>3</v>
      </c>
      <c r="B174" s="25">
        <v>100</v>
      </c>
      <c r="C174" s="25">
        <v>15.333333</v>
      </c>
      <c r="D174" s="25">
        <v>51.333333000000003</v>
      </c>
      <c r="E174" s="25">
        <v>33.333333000000003</v>
      </c>
    </row>
    <row r="175" spans="1:5" x14ac:dyDescent="0.2">
      <c r="A175" s="9" t="s">
        <v>388</v>
      </c>
      <c r="B175" s="9"/>
      <c r="C175" s="9"/>
      <c r="D175" s="9"/>
      <c r="E175" s="9"/>
    </row>
    <row r="176" spans="1:5" x14ac:dyDescent="0.2">
      <c r="A176" s="20" t="s">
        <v>184</v>
      </c>
      <c r="B176" s="21">
        <v>54</v>
      </c>
      <c r="C176" s="21">
        <v>12</v>
      </c>
      <c r="D176" s="21">
        <v>41</v>
      </c>
      <c r="E176" s="21">
        <v>1</v>
      </c>
    </row>
    <row r="177" spans="1:5" x14ac:dyDescent="0.2">
      <c r="A177" s="24" t="s">
        <v>3</v>
      </c>
      <c r="B177" s="25">
        <v>100</v>
      </c>
      <c r="C177" s="25">
        <v>22.222221999999999</v>
      </c>
      <c r="D177" s="25">
        <v>75.925926000000004</v>
      </c>
      <c r="E177" s="25">
        <v>1.8518520000000001</v>
      </c>
    </row>
    <row r="178" spans="1:5" x14ac:dyDescent="0.2">
      <c r="A178" s="20" t="s">
        <v>185</v>
      </c>
      <c r="B178" s="21">
        <v>196</v>
      </c>
      <c r="C178" s="21">
        <v>40</v>
      </c>
      <c r="D178" s="21">
        <v>154</v>
      </c>
      <c r="E178" s="21">
        <v>2</v>
      </c>
    </row>
    <row r="179" spans="1:5" x14ac:dyDescent="0.2">
      <c r="A179" s="24" t="s">
        <v>3</v>
      </c>
      <c r="B179" s="25">
        <v>100</v>
      </c>
      <c r="C179" s="25">
        <v>20.408162999999998</v>
      </c>
      <c r="D179" s="25">
        <v>78.571428999999995</v>
      </c>
      <c r="E179" s="25">
        <v>1.020408</v>
      </c>
    </row>
    <row r="180" spans="1:5" x14ac:dyDescent="0.2">
      <c r="A180" s="20" t="s">
        <v>186</v>
      </c>
      <c r="B180" s="21">
        <v>310</v>
      </c>
      <c r="C180" s="21">
        <v>78</v>
      </c>
      <c r="D180" s="21">
        <v>231</v>
      </c>
      <c r="E180" s="21">
        <v>1</v>
      </c>
    </row>
    <row r="181" spans="1:5" x14ac:dyDescent="0.2">
      <c r="A181" s="24" t="s">
        <v>3</v>
      </c>
      <c r="B181" s="25">
        <v>100</v>
      </c>
      <c r="C181" s="25">
        <v>25.161290000000001</v>
      </c>
      <c r="D181" s="25">
        <v>74.516129000000006</v>
      </c>
      <c r="E181" s="25">
        <v>0.32258100000000001</v>
      </c>
    </row>
    <row r="182" spans="1:5" x14ac:dyDescent="0.2">
      <c r="A182" s="20" t="s">
        <v>187</v>
      </c>
      <c r="B182" s="21">
        <v>385</v>
      </c>
      <c r="C182" s="21">
        <v>96</v>
      </c>
      <c r="D182" s="21">
        <v>286</v>
      </c>
      <c r="E182" s="21">
        <v>3</v>
      </c>
    </row>
    <row r="183" spans="1:5" x14ac:dyDescent="0.2">
      <c r="A183" s="24" t="s">
        <v>3</v>
      </c>
      <c r="B183" s="25">
        <v>100</v>
      </c>
      <c r="C183" s="25">
        <v>24.935065000000002</v>
      </c>
      <c r="D183" s="25">
        <v>74.285713999999999</v>
      </c>
      <c r="E183" s="25">
        <v>0.77922100000000005</v>
      </c>
    </row>
    <row r="184" spans="1:5" x14ac:dyDescent="0.2">
      <c r="A184" s="20" t="s">
        <v>188</v>
      </c>
      <c r="B184" s="21">
        <v>361</v>
      </c>
      <c r="C184" s="21">
        <v>76</v>
      </c>
      <c r="D184" s="21">
        <v>282</v>
      </c>
      <c r="E184" s="21">
        <v>3</v>
      </c>
    </row>
    <row r="185" spans="1:5" x14ac:dyDescent="0.2">
      <c r="A185" s="24" t="s">
        <v>3</v>
      </c>
      <c r="B185" s="25">
        <v>100</v>
      </c>
      <c r="C185" s="25">
        <v>21.052631999999999</v>
      </c>
      <c r="D185" s="25">
        <v>78.116343000000001</v>
      </c>
      <c r="E185" s="25">
        <v>0.83102500000000001</v>
      </c>
    </row>
    <row r="186" spans="1:5" x14ac:dyDescent="0.2">
      <c r="A186" s="20" t="s">
        <v>189</v>
      </c>
      <c r="B186" s="21">
        <v>315</v>
      </c>
      <c r="C186" s="21">
        <v>91</v>
      </c>
      <c r="D186" s="21">
        <v>223</v>
      </c>
      <c r="E186" s="21">
        <v>1</v>
      </c>
    </row>
    <row r="187" spans="1:5" x14ac:dyDescent="0.2">
      <c r="A187" s="24" t="s">
        <v>3</v>
      </c>
      <c r="B187" s="25">
        <v>100</v>
      </c>
      <c r="C187" s="25">
        <v>28.888888999999999</v>
      </c>
      <c r="D187" s="25">
        <v>70.793650999999997</v>
      </c>
      <c r="E187" s="25">
        <v>0.31746000000000002</v>
      </c>
    </row>
    <row r="188" spans="1:5" x14ac:dyDescent="0.2">
      <c r="A188" s="20" t="s">
        <v>190</v>
      </c>
      <c r="B188" s="21">
        <v>364</v>
      </c>
      <c r="C188" s="21">
        <v>146</v>
      </c>
      <c r="D188" s="21">
        <v>217</v>
      </c>
      <c r="E188" s="21">
        <v>1</v>
      </c>
    </row>
    <row r="189" spans="1:5" x14ac:dyDescent="0.2">
      <c r="A189" s="24" t="s">
        <v>3</v>
      </c>
      <c r="B189" s="25">
        <v>100</v>
      </c>
      <c r="C189" s="25">
        <v>40.10989</v>
      </c>
      <c r="D189" s="25">
        <v>59.615385000000003</v>
      </c>
      <c r="E189" s="25">
        <v>0.274725</v>
      </c>
    </row>
    <row r="190" spans="1:5" x14ac:dyDescent="0.2">
      <c r="A190" s="20" t="s">
        <v>191</v>
      </c>
      <c r="B190" s="21">
        <v>267</v>
      </c>
      <c r="C190" s="21">
        <v>127</v>
      </c>
      <c r="D190" s="21">
        <v>140</v>
      </c>
      <c r="E190" s="21">
        <v>0</v>
      </c>
    </row>
    <row r="191" spans="1:5" x14ac:dyDescent="0.2">
      <c r="A191" s="24" t="s">
        <v>3</v>
      </c>
      <c r="B191" s="25">
        <v>100</v>
      </c>
      <c r="C191" s="25">
        <v>47.565542999999998</v>
      </c>
      <c r="D191" s="25">
        <v>52.434457000000002</v>
      </c>
      <c r="E191" s="25">
        <v>0</v>
      </c>
    </row>
    <row r="192" spans="1:5" x14ac:dyDescent="0.2">
      <c r="A192" s="20" t="s">
        <v>192</v>
      </c>
      <c r="B192" s="21">
        <v>90</v>
      </c>
      <c r="C192" s="21">
        <v>35</v>
      </c>
      <c r="D192" s="21">
        <v>53</v>
      </c>
      <c r="E192" s="21">
        <v>2</v>
      </c>
    </row>
    <row r="193" spans="1:5" x14ac:dyDescent="0.2">
      <c r="A193" s="24" t="s">
        <v>3</v>
      </c>
      <c r="B193" s="25">
        <v>100</v>
      </c>
      <c r="C193" s="25">
        <v>38.888888999999999</v>
      </c>
      <c r="D193" s="25">
        <v>58.888888999999999</v>
      </c>
      <c r="E193" s="25">
        <v>2.2222219999999999</v>
      </c>
    </row>
    <row r="194" spans="1:5" x14ac:dyDescent="0.2">
      <c r="A194" s="20" t="s">
        <v>193</v>
      </c>
      <c r="B194" s="21">
        <v>94</v>
      </c>
      <c r="C194" s="21">
        <v>57</v>
      </c>
      <c r="D194" s="21">
        <v>36</v>
      </c>
      <c r="E194" s="21">
        <v>1</v>
      </c>
    </row>
    <row r="195" spans="1:5" x14ac:dyDescent="0.2">
      <c r="A195" s="24" t="s">
        <v>3</v>
      </c>
      <c r="B195" s="25">
        <v>100</v>
      </c>
      <c r="C195" s="25">
        <v>60.638297999999999</v>
      </c>
      <c r="D195" s="25">
        <v>38.297871999999998</v>
      </c>
      <c r="E195" s="25">
        <v>1.0638300000000001</v>
      </c>
    </row>
    <row r="196" spans="1:5" x14ac:dyDescent="0.2">
      <c r="A196" s="20" t="s">
        <v>389</v>
      </c>
      <c r="B196" s="21">
        <v>47</v>
      </c>
      <c r="C196" s="21">
        <v>3</v>
      </c>
      <c r="D196" s="21">
        <v>44</v>
      </c>
      <c r="E196" s="21">
        <v>0</v>
      </c>
    </row>
    <row r="197" spans="1:5" x14ac:dyDescent="0.2">
      <c r="A197" s="24" t="s">
        <v>3</v>
      </c>
      <c r="B197" s="25">
        <v>100</v>
      </c>
      <c r="C197" s="25">
        <v>6.3829789999999997</v>
      </c>
      <c r="D197" s="25">
        <v>93.617020999999994</v>
      </c>
      <c r="E197" s="25">
        <v>0</v>
      </c>
    </row>
    <row r="198" spans="1:5" x14ac:dyDescent="0.2">
      <c r="A198" s="20" t="s">
        <v>366</v>
      </c>
      <c r="B198" s="21">
        <v>194</v>
      </c>
      <c r="C198" s="21">
        <v>27</v>
      </c>
      <c r="D198" s="21">
        <v>117</v>
      </c>
      <c r="E198" s="21">
        <v>50</v>
      </c>
    </row>
    <row r="199" spans="1:5" x14ac:dyDescent="0.2">
      <c r="A199" s="24" t="s">
        <v>3</v>
      </c>
      <c r="B199" s="25">
        <v>100</v>
      </c>
      <c r="C199" s="25">
        <v>13.917526000000001</v>
      </c>
      <c r="D199" s="25">
        <v>60.309277999999999</v>
      </c>
      <c r="E199" s="25">
        <v>25.773195999999999</v>
      </c>
    </row>
    <row r="200" spans="1:5" x14ac:dyDescent="0.2">
      <c r="A200" s="9" t="s">
        <v>390</v>
      </c>
      <c r="B200" s="9"/>
      <c r="C200" s="9"/>
      <c r="D200" s="9"/>
      <c r="E200" s="9"/>
    </row>
    <row r="201" spans="1:5" ht="11.1" customHeight="1" x14ac:dyDescent="0.2">
      <c r="A201" s="20" t="s">
        <v>391</v>
      </c>
      <c r="B201" s="21">
        <v>633</v>
      </c>
      <c r="C201" s="21">
        <v>207</v>
      </c>
      <c r="D201" s="21">
        <v>410</v>
      </c>
      <c r="E201" s="21">
        <v>16</v>
      </c>
    </row>
    <row r="202" spans="1:5" ht="11.1" customHeight="1" x14ac:dyDescent="0.2">
      <c r="A202" s="24" t="s">
        <v>3</v>
      </c>
      <c r="B202" s="25">
        <v>100</v>
      </c>
      <c r="C202" s="25">
        <v>32.701422000000001</v>
      </c>
      <c r="D202" s="25">
        <v>64.770932000000002</v>
      </c>
      <c r="E202" s="25">
        <v>2.5276459999999998</v>
      </c>
    </row>
    <row r="203" spans="1:5" ht="11.1" customHeight="1" x14ac:dyDescent="0.2">
      <c r="A203" s="20" t="s">
        <v>392</v>
      </c>
      <c r="B203" s="21">
        <v>1123</v>
      </c>
      <c r="C203" s="21">
        <v>296</v>
      </c>
      <c r="D203" s="21">
        <v>797</v>
      </c>
      <c r="E203" s="21">
        <v>30</v>
      </c>
    </row>
    <row r="204" spans="1:5" ht="11.1" customHeight="1" x14ac:dyDescent="0.2">
      <c r="A204" s="24" t="s">
        <v>3</v>
      </c>
      <c r="B204" s="25">
        <v>100</v>
      </c>
      <c r="C204" s="25">
        <v>26.357970000000002</v>
      </c>
      <c r="D204" s="25">
        <v>70.970613999999998</v>
      </c>
      <c r="E204" s="25">
        <v>2.6714159999999998</v>
      </c>
    </row>
    <row r="205" spans="1:5" ht="11.1" customHeight="1" x14ac:dyDescent="0.2">
      <c r="A205" s="20" t="s">
        <v>393</v>
      </c>
      <c r="B205" s="21">
        <v>660</v>
      </c>
      <c r="C205" s="21">
        <v>196</v>
      </c>
      <c r="D205" s="21">
        <v>451</v>
      </c>
      <c r="E205" s="21">
        <v>13</v>
      </c>
    </row>
    <row r="206" spans="1:5" ht="11.1" customHeight="1" x14ac:dyDescent="0.2">
      <c r="A206" s="24" t="s">
        <v>3</v>
      </c>
      <c r="B206" s="25">
        <v>100</v>
      </c>
      <c r="C206" s="25">
        <v>29.69697</v>
      </c>
      <c r="D206" s="25">
        <v>68.333332999999996</v>
      </c>
      <c r="E206" s="25">
        <v>1.969697</v>
      </c>
    </row>
    <row r="207" spans="1:5" ht="11.1" customHeight="1" x14ac:dyDescent="0.2">
      <c r="A207" s="20" t="s">
        <v>394</v>
      </c>
      <c r="B207" s="21">
        <v>261</v>
      </c>
      <c r="C207" s="21">
        <v>89</v>
      </c>
      <c r="D207" s="21">
        <v>166</v>
      </c>
      <c r="E207" s="21">
        <v>6</v>
      </c>
    </row>
    <row r="208" spans="1:5" ht="11.1" customHeight="1" x14ac:dyDescent="0.2">
      <c r="A208" s="24" t="s">
        <v>3</v>
      </c>
      <c r="B208" s="25">
        <v>100</v>
      </c>
      <c r="C208" s="25">
        <v>34.099617000000002</v>
      </c>
      <c r="D208" s="25">
        <v>63.601533000000003</v>
      </c>
      <c r="E208" s="25">
        <v>2.298851</v>
      </c>
    </row>
    <row r="209" spans="1:5" ht="11.1" customHeight="1" x14ac:dyDescent="0.2">
      <c r="A209" s="9" t="s">
        <v>395</v>
      </c>
      <c r="B209" s="9"/>
      <c r="C209" s="9"/>
      <c r="D209" s="9"/>
      <c r="E209" s="9"/>
    </row>
    <row r="210" spans="1:5" ht="11.1" customHeight="1" x14ac:dyDescent="0.2">
      <c r="A210" s="20" t="s">
        <v>396</v>
      </c>
      <c r="B210" s="21">
        <v>329</v>
      </c>
      <c r="C210" s="21">
        <v>89</v>
      </c>
      <c r="D210" s="21">
        <v>230</v>
      </c>
      <c r="E210" s="21">
        <v>10</v>
      </c>
    </row>
    <row r="211" spans="1:5" ht="11.1" customHeight="1" x14ac:dyDescent="0.2">
      <c r="A211" s="24" t="s">
        <v>3</v>
      </c>
      <c r="B211" s="25">
        <v>100</v>
      </c>
      <c r="C211" s="25">
        <v>27.051672</v>
      </c>
      <c r="D211" s="25">
        <v>69.908815000000004</v>
      </c>
      <c r="E211" s="25">
        <v>3.039514</v>
      </c>
    </row>
    <row r="212" spans="1:5" ht="11.1" customHeight="1" x14ac:dyDescent="0.2">
      <c r="A212" s="20" t="s">
        <v>397</v>
      </c>
      <c r="B212" s="21">
        <v>828</v>
      </c>
      <c r="C212" s="21">
        <v>238</v>
      </c>
      <c r="D212" s="21">
        <v>574</v>
      </c>
      <c r="E212" s="21">
        <v>16</v>
      </c>
    </row>
    <row r="213" spans="1:5" ht="11.1" customHeight="1" x14ac:dyDescent="0.2">
      <c r="A213" s="24" t="s">
        <v>3</v>
      </c>
      <c r="B213" s="25">
        <v>100</v>
      </c>
      <c r="C213" s="25">
        <v>28.743960999999999</v>
      </c>
      <c r="D213" s="25">
        <v>69.323671000000004</v>
      </c>
      <c r="E213" s="25">
        <v>1.9323669999999999</v>
      </c>
    </row>
    <row r="214" spans="1:5" ht="11.1" customHeight="1" x14ac:dyDescent="0.2">
      <c r="A214" s="20" t="s">
        <v>879</v>
      </c>
      <c r="B214" s="21">
        <v>499</v>
      </c>
      <c r="C214" s="21">
        <v>167</v>
      </c>
      <c r="D214" s="21">
        <v>323</v>
      </c>
      <c r="E214" s="21">
        <v>9</v>
      </c>
    </row>
    <row r="215" spans="1:5" ht="11.1" customHeight="1" x14ac:dyDescent="0.2">
      <c r="A215" s="24" t="s">
        <v>3</v>
      </c>
      <c r="B215" s="25">
        <v>100</v>
      </c>
      <c r="C215" s="25">
        <v>33.466934000000002</v>
      </c>
      <c r="D215" s="25">
        <v>64.729459000000006</v>
      </c>
      <c r="E215" s="25">
        <v>1.803607</v>
      </c>
    </row>
    <row r="216" spans="1:5" ht="11.1" customHeight="1" x14ac:dyDescent="0.2">
      <c r="A216" s="20" t="s">
        <v>398</v>
      </c>
      <c r="B216" s="21">
        <v>468</v>
      </c>
      <c r="C216" s="21">
        <v>139</v>
      </c>
      <c r="D216" s="21">
        <v>315</v>
      </c>
      <c r="E216" s="21">
        <v>14</v>
      </c>
    </row>
    <row r="217" spans="1:5" ht="11.1" customHeight="1" x14ac:dyDescent="0.2">
      <c r="A217" s="24" t="s">
        <v>3</v>
      </c>
      <c r="B217" s="25">
        <v>100</v>
      </c>
      <c r="C217" s="25">
        <v>29.700855000000001</v>
      </c>
      <c r="D217" s="25">
        <v>67.307692000000003</v>
      </c>
      <c r="E217" s="25">
        <v>2.9914529999999999</v>
      </c>
    </row>
    <row r="218" spans="1:5" ht="11.1" customHeight="1" x14ac:dyDescent="0.2">
      <c r="A218" s="20" t="s">
        <v>399</v>
      </c>
      <c r="B218" s="21">
        <v>257</v>
      </c>
      <c r="C218" s="21">
        <v>58</v>
      </c>
      <c r="D218" s="21">
        <v>193</v>
      </c>
      <c r="E218" s="21">
        <v>6</v>
      </c>
    </row>
    <row r="219" spans="1:5" ht="11.1" customHeight="1" x14ac:dyDescent="0.2">
      <c r="A219" s="24" t="s">
        <v>3</v>
      </c>
      <c r="B219" s="25">
        <v>100</v>
      </c>
      <c r="C219" s="25">
        <v>22.568093000000001</v>
      </c>
      <c r="D219" s="25">
        <v>75.097275999999994</v>
      </c>
      <c r="E219" s="25">
        <v>2.3346300000000002</v>
      </c>
    </row>
    <row r="220" spans="1:5" ht="11.1" customHeight="1" x14ac:dyDescent="0.2">
      <c r="A220" s="20" t="s">
        <v>400</v>
      </c>
      <c r="B220" s="21">
        <v>296</v>
      </c>
      <c r="C220" s="21">
        <v>97</v>
      </c>
      <c r="D220" s="21">
        <v>189</v>
      </c>
      <c r="E220" s="21">
        <v>10</v>
      </c>
    </row>
    <row r="221" spans="1:5" ht="11.1" customHeight="1" x14ac:dyDescent="0.2">
      <c r="A221" s="24" t="s">
        <v>3</v>
      </c>
      <c r="B221" s="25">
        <v>100</v>
      </c>
      <c r="C221" s="25">
        <v>32.770269999999996</v>
      </c>
      <c r="D221" s="25">
        <v>63.851351000000001</v>
      </c>
      <c r="E221" s="25">
        <v>3.3783780000000001</v>
      </c>
    </row>
    <row r="222" spans="1:5" ht="11.1" customHeight="1" x14ac:dyDescent="0.2">
      <c r="A222" s="9" t="s">
        <v>401</v>
      </c>
      <c r="B222" s="9"/>
      <c r="C222" s="9"/>
      <c r="D222" s="9"/>
      <c r="E222" s="9"/>
    </row>
    <row r="223" spans="1:5" ht="11.1" customHeight="1" x14ac:dyDescent="0.2">
      <c r="A223" s="20" t="s">
        <v>878</v>
      </c>
      <c r="B223" s="21">
        <v>116</v>
      </c>
      <c r="C223" s="21">
        <v>32</v>
      </c>
      <c r="D223" s="21">
        <v>82</v>
      </c>
      <c r="E223" s="21">
        <v>2</v>
      </c>
    </row>
    <row r="224" spans="1:5" ht="11.1" customHeight="1" x14ac:dyDescent="0.2">
      <c r="A224" s="24" t="s">
        <v>3</v>
      </c>
      <c r="B224" s="25">
        <v>100</v>
      </c>
      <c r="C224" s="25">
        <v>27.586207000000002</v>
      </c>
      <c r="D224" s="25">
        <v>70.689655000000002</v>
      </c>
      <c r="E224" s="25">
        <v>1.7241379999999999</v>
      </c>
    </row>
    <row r="225" spans="1:5" ht="11.1" customHeight="1" x14ac:dyDescent="0.2">
      <c r="A225" s="20" t="s">
        <v>402</v>
      </c>
      <c r="B225" s="21">
        <v>213</v>
      </c>
      <c r="C225" s="21">
        <v>57</v>
      </c>
      <c r="D225" s="21">
        <v>148</v>
      </c>
      <c r="E225" s="21">
        <v>8</v>
      </c>
    </row>
    <row r="226" spans="1:5" ht="11.1" customHeight="1" x14ac:dyDescent="0.2">
      <c r="A226" s="24" t="s">
        <v>3</v>
      </c>
      <c r="B226" s="25">
        <v>100</v>
      </c>
      <c r="C226" s="25">
        <v>26.760563000000001</v>
      </c>
      <c r="D226" s="25">
        <v>69.483568000000005</v>
      </c>
      <c r="E226" s="25">
        <v>3.7558690000000001</v>
      </c>
    </row>
    <row r="227" spans="1:5" ht="11.1" customHeight="1" x14ac:dyDescent="0.2">
      <c r="A227" s="20" t="s">
        <v>397</v>
      </c>
      <c r="B227" s="21">
        <v>828</v>
      </c>
      <c r="C227" s="21">
        <v>238</v>
      </c>
      <c r="D227" s="21">
        <v>574</v>
      </c>
      <c r="E227" s="21">
        <v>16</v>
      </c>
    </row>
    <row r="228" spans="1:5" ht="11.1" customHeight="1" x14ac:dyDescent="0.2">
      <c r="A228" s="24" t="s">
        <v>3</v>
      </c>
      <c r="B228" s="25">
        <v>100</v>
      </c>
      <c r="C228" s="25">
        <v>28.743960999999999</v>
      </c>
      <c r="D228" s="25">
        <v>69.323671000000004</v>
      </c>
      <c r="E228" s="25">
        <v>1.9323669999999999</v>
      </c>
    </row>
    <row r="229" spans="1:5" ht="11.1" customHeight="1" x14ac:dyDescent="0.2">
      <c r="A229" s="20" t="s">
        <v>403</v>
      </c>
      <c r="B229" s="21">
        <v>133</v>
      </c>
      <c r="C229" s="21">
        <v>41</v>
      </c>
      <c r="D229" s="21">
        <v>89</v>
      </c>
      <c r="E229" s="21">
        <v>3</v>
      </c>
    </row>
    <row r="230" spans="1:5" ht="11.1" customHeight="1" x14ac:dyDescent="0.2">
      <c r="A230" s="24" t="s">
        <v>3</v>
      </c>
      <c r="B230" s="25">
        <v>100</v>
      </c>
      <c r="C230" s="25">
        <v>30.827068000000001</v>
      </c>
      <c r="D230" s="25">
        <v>66.917293000000001</v>
      </c>
      <c r="E230" s="25">
        <v>2.2556389999999999</v>
      </c>
    </row>
    <row r="231" spans="1:5" ht="11.1" customHeight="1" x14ac:dyDescent="0.2">
      <c r="A231" s="20" t="s">
        <v>404</v>
      </c>
      <c r="B231" s="21">
        <v>120</v>
      </c>
      <c r="C231" s="21">
        <v>37</v>
      </c>
      <c r="D231" s="21">
        <v>80</v>
      </c>
      <c r="E231" s="21">
        <v>3</v>
      </c>
    </row>
    <row r="232" spans="1:5" ht="11.1" customHeight="1" x14ac:dyDescent="0.2">
      <c r="A232" s="24" t="s">
        <v>3</v>
      </c>
      <c r="B232" s="25">
        <v>100</v>
      </c>
      <c r="C232" s="25">
        <v>30.833333</v>
      </c>
      <c r="D232" s="25">
        <v>66.666667000000004</v>
      </c>
      <c r="E232" s="25">
        <v>2.5</v>
      </c>
    </row>
    <row r="233" spans="1:5" ht="11.1" customHeight="1" x14ac:dyDescent="0.2">
      <c r="A233" s="20" t="s">
        <v>405</v>
      </c>
      <c r="B233" s="21">
        <v>246</v>
      </c>
      <c r="C233" s="21">
        <v>89</v>
      </c>
      <c r="D233" s="21">
        <v>154</v>
      </c>
      <c r="E233" s="21">
        <v>3</v>
      </c>
    </row>
    <row r="234" spans="1:5" ht="11.1" customHeight="1" x14ac:dyDescent="0.2">
      <c r="A234" s="24" t="s">
        <v>3</v>
      </c>
      <c r="B234" s="25">
        <v>100</v>
      </c>
      <c r="C234" s="25">
        <v>36.178862000000002</v>
      </c>
      <c r="D234" s="25">
        <v>62.601626000000003</v>
      </c>
      <c r="E234" s="25">
        <v>1.2195119999999999</v>
      </c>
    </row>
    <row r="235" spans="1:5" ht="11.1" customHeight="1" x14ac:dyDescent="0.2">
      <c r="A235" s="20" t="s">
        <v>398</v>
      </c>
      <c r="B235" s="21">
        <v>468</v>
      </c>
      <c r="C235" s="21">
        <v>139</v>
      </c>
      <c r="D235" s="21">
        <v>315</v>
      </c>
      <c r="E235" s="21">
        <v>14</v>
      </c>
    </row>
    <row r="236" spans="1:5" ht="11.1" customHeight="1" x14ac:dyDescent="0.2">
      <c r="A236" s="24" t="s">
        <v>3</v>
      </c>
      <c r="B236" s="25">
        <v>100</v>
      </c>
      <c r="C236" s="25">
        <v>29.700855000000001</v>
      </c>
      <c r="D236" s="25">
        <v>67.307692000000003</v>
      </c>
      <c r="E236" s="25">
        <v>2.9914529999999999</v>
      </c>
    </row>
    <row r="237" spans="1:5" ht="11.1" customHeight="1" x14ac:dyDescent="0.2">
      <c r="A237" s="20" t="s">
        <v>406</v>
      </c>
      <c r="B237" s="21">
        <v>180</v>
      </c>
      <c r="C237" s="21">
        <v>44</v>
      </c>
      <c r="D237" s="21">
        <v>133</v>
      </c>
      <c r="E237" s="21">
        <v>3</v>
      </c>
    </row>
    <row r="238" spans="1:5" ht="11.1" customHeight="1" x14ac:dyDescent="0.2">
      <c r="A238" s="24" t="s">
        <v>3</v>
      </c>
      <c r="B238" s="25">
        <v>100</v>
      </c>
      <c r="C238" s="25">
        <v>24.444444000000001</v>
      </c>
      <c r="D238" s="25">
        <v>73.888889000000006</v>
      </c>
      <c r="E238" s="25">
        <v>1.6666669999999999</v>
      </c>
    </row>
    <row r="239" spans="1:5" ht="11.1" customHeight="1" x14ac:dyDescent="0.2">
      <c r="A239" s="20" t="s">
        <v>407</v>
      </c>
      <c r="B239" s="21">
        <v>77</v>
      </c>
      <c r="C239" s="21">
        <v>14</v>
      </c>
      <c r="D239" s="21">
        <v>60</v>
      </c>
      <c r="E239" s="21">
        <v>3</v>
      </c>
    </row>
    <row r="240" spans="1:5" ht="11.1" customHeight="1" x14ac:dyDescent="0.2">
      <c r="A240" s="24" t="s">
        <v>3</v>
      </c>
      <c r="B240" s="25">
        <v>100</v>
      </c>
      <c r="C240" s="25">
        <v>18.181818</v>
      </c>
      <c r="D240" s="25">
        <v>77.922077999999999</v>
      </c>
      <c r="E240" s="25">
        <v>3.8961039999999998</v>
      </c>
    </row>
    <row r="241" spans="1:5" ht="11.1" customHeight="1" x14ac:dyDescent="0.2">
      <c r="A241" s="20" t="s">
        <v>400</v>
      </c>
      <c r="B241" s="21">
        <v>296</v>
      </c>
      <c r="C241" s="21">
        <v>97</v>
      </c>
      <c r="D241" s="21">
        <v>189</v>
      </c>
      <c r="E241" s="21">
        <v>10</v>
      </c>
    </row>
    <row r="242" spans="1:5" ht="11.1" customHeight="1" x14ac:dyDescent="0.2">
      <c r="A242" s="26"/>
      <c r="B242" s="27">
        <v>100</v>
      </c>
      <c r="C242" s="27">
        <v>32.770269999999996</v>
      </c>
      <c r="D242" s="27">
        <v>63.851351000000001</v>
      </c>
      <c r="E242" s="27">
        <v>3.3783780000000001</v>
      </c>
    </row>
    <row r="243" spans="1:5" ht="11.1" customHeight="1" x14ac:dyDescent="0.2"/>
  </sheetData>
  <phoneticPr fontId="2"/>
  <pageMargins left="0.75" right="0.75" top="1" bottom="1" header="0.5" footer="0.5"/>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423A51-8CF0-4599-836F-6CB703A9D187}">
  <dimension ref="A1:K243"/>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1" x14ac:dyDescent="0.2">
      <c r="A1" s="11" t="s">
        <v>3</v>
      </c>
      <c r="B1" s="7"/>
    </row>
    <row r="2" spans="1:11" x14ac:dyDescent="0.2">
      <c r="A2" s="15" t="str">
        <f xml:space="preserve"> HYPERLINK("#'目次'!B14","[8]")</f>
        <v>[8]</v>
      </c>
    </row>
    <row r="3" spans="1:11" x14ac:dyDescent="0.2">
      <c r="A3" s="7" t="s">
        <v>3</v>
      </c>
      <c r="B3" s="8" t="s">
        <v>321</v>
      </c>
    </row>
    <row r="4" spans="1:11" s="18" customFormat="1" ht="75.599999999999994" x14ac:dyDescent="0.2">
      <c r="A4" s="16" t="s">
        <v>3</v>
      </c>
      <c r="B4" s="17" t="s">
        <v>335</v>
      </c>
      <c r="C4" s="17" t="s">
        <v>383</v>
      </c>
      <c r="D4" s="17" t="s">
        <v>181</v>
      </c>
      <c r="E4" s="17" t="s">
        <v>182</v>
      </c>
      <c r="F4" s="17" t="s">
        <v>384</v>
      </c>
      <c r="G4" s="17" t="s">
        <v>183</v>
      </c>
      <c r="H4" s="17" t="s">
        <v>385</v>
      </c>
      <c r="I4" s="17" t="s">
        <v>386</v>
      </c>
      <c r="J4" s="17" t="s">
        <v>387</v>
      </c>
      <c r="K4" s="17" t="s">
        <v>366</v>
      </c>
    </row>
    <row r="5" spans="1:11" x14ac:dyDescent="0.2">
      <c r="A5" s="19" t="s">
        <v>338</v>
      </c>
      <c r="B5" s="10">
        <v>2677</v>
      </c>
      <c r="C5" s="10">
        <v>393</v>
      </c>
      <c r="D5" s="10">
        <v>1944</v>
      </c>
      <c r="E5" s="10">
        <v>38</v>
      </c>
      <c r="F5" s="10">
        <v>36</v>
      </c>
      <c r="G5" s="10">
        <v>53</v>
      </c>
      <c r="H5" s="10">
        <v>22</v>
      </c>
      <c r="I5" s="10">
        <v>32</v>
      </c>
      <c r="J5" s="10">
        <v>9</v>
      </c>
      <c r="K5" s="10">
        <v>150</v>
      </c>
    </row>
    <row r="6" spans="1:11" x14ac:dyDescent="0.2">
      <c r="A6" s="24" t="s">
        <v>3</v>
      </c>
      <c r="B6" s="25">
        <v>100</v>
      </c>
      <c r="C6" s="25">
        <v>14.680612999999999</v>
      </c>
      <c r="D6" s="25">
        <v>72.618602999999993</v>
      </c>
      <c r="E6" s="25">
        <v>1.4194990000000001</v>
      </c>
      <c r="F6" s="25">
        <v>1.344789</v>
      </c>
      <c r="G6" s="25">
        <v>1.9798279999999999</v>
      </c>
      <c r="H6" s="25">
        <v>0.82181499999999996</v>
      </c>
      <c r="I6" s="25">
        <v>1.195368</v>
      </c>
      <c r="J6" s="25">
        <v>0.33619700000000002</v>
      </c>
      <c r="K6" s="25">
        <v>5.6032869999999999</v>
      </c>
    </row>
    <row r="7" spans="1:11" x14ac:dyDescent="0.2">
      <c r="A7" s="9" t="s">
        <v>339</v>
      </c>
      <c r="B7" s="9"/>
      <c r="C7" s="9"/>
      <c r="D7" s="9"/>
      <c r="E7" s="9"/>
      <c r="F7" s="9"/>
      <c r="G7" s="9"/>
      <c r="H7" s="9"/>
      <c r="I7" s="9"/>
      <c r="J7" s="9"/>
      <c r="K7" s="9"/>
    </row>
    <row r="8" spans="1:11" x14ac:dyDescent="0.2">
      <c r="A8" s="20" t="s">
        <v>340</v>
      </c>
      <c r="B8" s="21">
        <v>1277</v>
      </c>
      <c r="C8" s="21">
        <v>234</v>
      </c>
      <c r="D8" s="21">
        <v>903</v>
      </c>
      <c r="E8" s="21">
        <v>20</v>
      </c>
      <c r="F8" s="21">
        <v>13</v>
      </c>
      <c r="G8" s="21">
        <v>23</v>
      </c>
      <c r="H8" s="21">
        <v>3</v>
      </c>
      <c r="I8" s="21">
        <v>15</v>
      </c>
      <c r="J8" s="21">
        <v>2</v>
      </c>
      <c r="K8" s="21">
        <v>64</v>
      </c>
    </row>
    <row r="9" spans="1:11" x14ac:dyDescent="0.2">
      <c r="A9" s="24" t="s">
        <v>3</v>
      </c>
      <c r="B9" s="25">
        <v>100</v>
      </c>
      <c r="C9" s="25">
        <v>18.324197000000002</v>
      </c>
      <c r="D9" s="25">
        <v>70.712608000000003</v>
      </c>
      <c r="E9" s="25">
        <v>1.566171</v>
      </c>
      <c r="F9" s="25">
        <v>1.018011</v>
      </c>
      <c r="G9" s="25">
        <v>1.801096</v>
      </c>
      <c r="H9" s="25">
        <v>0.234926</v>
      </c>
      <c r="I9" s="25">
        <v>1.174628</v>
      </c>
      <c r="J9" s="25">
        <v>0.15661700000000001</v>
      </c>
      <c r="K9" s="25">
        <v>5.0117459999999996</v>
      </c>
    </row>
    <row r="10" spans="1:11" x14ac:dyDescent="0.2">
      <c r="A10" s="20" t="s">
        <v>341</v>
      </c>
      <c r="B10" s="21">
        <v>1400</v>
      </c>
      <c r="C10" s="21">
        <v>159</v>
      </c>
      <c r="D10" s="21">
        <v>1041</v>
      </c>
      <c r="E10" s="21">
        <v>18</v>
      </c>
      <c r="F10" s="21">
        <v>23</v>
      </c>
      <c r="G10" s="21">
        <v>30</v>
      </c>
      <c r="H10" s="21">
        <v>19</v>
      </c>
      <c r="I10" s="21">
        <v>17</v>
      </c>
      <c r="J10" s="21">
        <v>7</v>
      </c>
      <c r="K10" s="21">
        <v>86</v>
      </c>
    </row>
    <row r="11" spans="1:11" x14ac:dyDescent="0.2">
      <c r="A11" s="24" t="s">
        <v>3</v>
      </c>
      <c r="B11" s="25">
        <v>100</v>
      </c>
      <c r="C11" s="25">
        <v>11.357143000000001</v>
      </c>
      <c r="D11" s="25">
        <v>74.357142999999994</v>
      </c>
      <c r="E11" s="25">
        <v>1.285714</v>
      </c>
      <c r="F11" s="25">
        <v>1.642857</v>
      </c>
      <c r="G11" s="25">
        <v>2.1428569999999998</v>
      </c>
      <c r="H11" s="25">
        <v>1.357143</v>
      </c>
      <c r="I11" s="25">
        <v>1.214286</v>
      </c>
      <c r="J11" s="25">
        <v>0.5</v>
      </c>
      <c r="K11" s="25">
        <v>6.1428570000000002</v>
      </c>
    </row>
    <row r="12" spans="1:11" x14ac:dyDescent="0.2">
      <c r="A12" s="9" t="s">
        <v>342</v>
      </c>
      <c r="B12" s="9"/>
      <c r="C12" s="9"/>
      <c r="D12" s="9"/>
      <c r="E12" s="9"/>
      <c r="F12" s="9"/>
      <c r="G12" s="9"/>
      <c r="H12" s="9"/>
      <c r="I12" s="9"/>
      <c r="J12" s="9"/>
      <c r="K12" s="9"/>
    </row>
    <row r="13" spans="1:11" x14ac:dyDescent="0.2">
      <c r="A13" s="20" t="s">
        <v>343</v>
      </c>
      <c r="B13" s="21">
        <v>610</v>
      </c>
      <c r="C13" s="21">
        <v>185</v>
      </c>
      <c r="D13" s="21">
        <v>359</v>
      </c>
      <c r="E13" s="21">
        <v>13</v>
      </c>
      <c r="F13" s="21">
        <v>4</v>
      </c>
      <c r="G13" s="21">
        <v>9</v>
      </c>
      <c r="H13" s="21">
        <v>3</v>
      </c>
      <c r="I13" s="21">
        <v>6</v>
      </c>
      <c r="J13" s="21">
        <v>3</v>
      </c>
      <c r="K13" s="21">
        <v>28</v>
      </c>
    </row>
    <row r="14" spans="1:11" x14ac:dyDescent="0.2">
      <c r="A14" s="24" t="s">
        <v>3</v>
      </c>
      <c r="B14" s="25">
        <v>100</v>
      </c>
      <c r="C14" s="25">
        <v>30.327869</v>
      </c>
      <c r="D14" s="25">
        <v>58.852459000000003</v>
      </c>
      <c r="E14" s="25">
        <v>2.131148</v>
      </c>
      <c r="F14" s="25">
        <v>0.65573800000000004</v>
      </c>
      <c r="G14" s="25">
        <v>1.4754100000000001</v>
      </c>
      <c r="H14" s="25">
        <v>0.49180299999999999</v>
      </c>
      <c r="I14" s="25">
        <v>0.98360700000000001</v>
      </c>
      <c r="J14" s="25">
        <v>0.49180299999999999</v>
      </c>
      <c r="K14" s="25">
        <v>4.5901639999999997</v>
      </c>
    </row>
    <row r="15" spans="1:11" x14ac:dyDescent="0.2">
      <c r="A15" s="20" t="s">
        <v>344</v>
      </c>
      <c r="B15" s="21">
        <v>755</v>
      </c>
      <c r="C15" s="21">
        <v>135</v>
      </c>
      <c r="D15" s="21">
        <v>536</v>
      </c>
      <c r="E15" s="21">
        <v>8</v>
      </c>
      <c r="F15" s="21">
        <v>10</v>
      </c>
      <c r="G15" s="21">
        <v>12</v>
      </c>
      <c r="H15" s="21">
        <v>1</v>
      </c>
      <c r="I15" s="21">
        <v>12</v>
      </c>
      <c r="J15" s="21">
        <v>2</v>
      </c>
      <c r="K15" s="21">
        <v>39</v>
      </c>
    </row>
    <row r="16" spans="1:11" x14ac:dyDescent="0.2">
      <c r="A16" s="24" t="s">
        <v>3</v>
      </c>
      <c r="B16" s="25">
        <v>100</v>
      </c>
      <c r="C16" s="25">
        <v>17.880794999999999</v>
      </c>
      <c r="D16" s="25">
        <v>70.993376999999995</v>
      </c>
      <c r="E16" s="25">
        <v>1.0596030000000001</v>
      </c>
      <c r="F16" s="25">
        <v>1.324503</v>
      </c>
      <c r="G16" s="25">
        <v>1.589404</v>
      </c>
      <c r="H16" s="25">
        <v>0.13245000000000001</v>
      </c>
      <c r="I16" s="25">
        <v>1.589404</v>
      </c>
      <c r="J16" s="25">
        <v>0.264901</v>
      </c>
      <c r="K16" s="25">
        <v>5.1655629999999997</v>
      </c>
    </row>
    <row r="17" spans="1:11" x14ac:dyDescent="0.2">
      <c r="A17" s="20" t="s">
        <v>345</v>
      </c>
      <c r="B17" s="21">
        <v>601</v>
      </c>
      <c r="C17" s="21">
        <v>58</v>
      </c>
      <c r="D17" s="21">
        <v>464</v>
      </c>
      <c r="E17" s="21">
        <v>7</v>
      </c>
      <c r="F17" s="21">
        <v>9</v>
      </c>
      <c r="G17" s="21">
        <v>14</v>
      </c>
      <c r="H17" s="21">
        <v>7</v>
      </c>
      <c r="I17" s="21">
        <v>6</v>
      </c>
      <c r="J17" s="21">
        <v>1</v>
      </c>
      <c r="K17" s="21">
        <v>35</v>
      </c>
    </row>
    <row r="18" spans="1:11" x14ac:dyDescent="0.2">
      <c r="A18" s="24" t="s">
        <v>3</v>
      </c>
      <c r="B18" s="25">
        <v>100</v>
      </c>
      <c r="C18" s="25">
        <v>9.650582</v>
      </c>
      <c r="D18" s="25">
        <v>77.204659000000007</v>
      </c>
      <c r="E18" s="25">
        <v>1.164725</v>
      </c>
      <c r="F18" s="25">
        <v>1.4975039999999999</v>
      </c>
      <c r="G18" s="25">
        <v>2.3294510000000002</v>
      </c>
      <c r="H18" s="25">
        <v>1.164725</v>
      </c>
      <c r="I18" s="25">
        <v>0.998336</v>
      </c>
      <c r="J18" s="25">
        <v>0.16638900000000001</v>
      </c>
      <c r="K18" s="25">
        <v>5.8236270000000001</v>
      </c>
    </row>
    <row r="19" spans="1:11" x14ac:dyDescent="0.2">
      <c r="A19" s="20" t="s">
        <v>346</v>
      </c>
      <c r="B19" s="21">
        <v>425</v>
      </c>
      <c r="C19" s="21">
        <v>12</v>
      </c>
      <c r="D19" s="21">
        <v>348</v>
      </c>
      <c r="E19" s="21">
        <v>8</v>
      </c>
      <c r="F19" s="21">
        <v>4</v>
      </c>
      <c r="G19" s="21">
        <v>12</v>
      </c>
      <c r="H19" s="21">
        <v>6</v>
      </c>
      <c r="I19" s="21">
        <v>7</v>
      </c>
      <c r="J19" s="21">
        <v>1</v>
      </c>
      <c r="K19" s="21">
        <v>27</v>
      </c>
    </row>
    <row r="20" spans="1:11" x14ac:dyDescent="0.2">
      <c r="A20" s="24" t="s">
        <v>3</v>
      </c>
      <c r="B20" s="25">
        <v>100</v>
      </c>
      <c r="C20" s="25">
        <v>2.8235290000000002</v>
      </c>
      <c r="D20" s="25">
        <v>81.882352999999995</v>
      </c>
      <c r="E20" s="25">
        <v>1.8823529999999999</v>
      </c>
      <c r="F20" s="25">
        <v>0.94117600000000001</v>
      </c>
      <c r="G20" s="25">
        <v>2.8235290000000002</v>
      </c>
      <c r="H20" s="25">
        <v>1.4117649999999999</v>
      </c>
      <c r="I20" s="25">
        <v>1.6470590000000001</v>
      </c>
      <c r="J20" s="25">
        <v>0.235294</v>
      </c>
      <c r="K20" s="25">
        <v>6.3529410000000004</v>
      </c>
    </row>
    <row r="21" spans="1:11" x14ac:dyDescent="0.2">
      <c r="A21" s="20" t="s">
        <v>347</v>
      </c>
      <c r="B21" s="21">
        <v>217</v>
      </c>
      <c r="C21" s="21">
        <v>2</v>
      </c>
      <c r="D21" s="21">
        <v>178</v>
      </c>
      <c r="E21" s="21">
        <v>2</v>
      </c>
      <c r="F21" s="21">
        <v>8</v>
      </c>
      <c r="G21" s="21">
        <v>6</v>
      </c>
      <c r="H21" s="21">
        <v>3</v>
      </c>
      <c r="I21" s="21">
        <v>1</v>
      </c>
      <c r="J21" s="21">
        <v>0</v>
      </c>
      <c r="K21" s="21">
        <v>17</v>
      </c>
    </row>
    <row r="22" spans="1:11" x14ac:dyDescent="0.2">
      <c r="A22" s="24" t="s">
        <v>3</v>
      </c>
      <c r="B22" s="25">
        <v>100</v>
      </c>
      <c r="C22" s="25">
        <v>0.92165900000000001</v>
      </c>
      <c r="D22" s="25">
        <v>82.027649999999994</v>
      </c>
      <c r="E22" s="25">
        <v>0.92165900000000001</v>
      </c>
      <c r="F22" s="25">
        <v>3.686636</v>
      </c>
      <c r="G22" s="25">
        <v>2.764977</v>
      </c>
      <c r="H22" s="25">
        <v>1.3824879999999999</v>
      </c>
      <c r="I22" s="25">
        <v>0.46082899999999999</v>
      </c>
      <c r="J22" s="25">
        <v>0</v>
      </c>
      <c r="K22" s="25">
        <v>7.8341010000000004</v>
      </c>
    </row>
    <row r="23" spans="1:11" x14ac:dyDescent="0.2">
      <c r="A23" s="20" t="s">
        <v>348</v>
      </c>
      <c r="B23" s="21">
        <v>56</v>
      </c>
      <c r="C23" s="21">
        <v>1</v>
      </c>
      <c r="D23" s="21">
        <v>49</v>
      </c>
      <c r="E23" s="21">
        <v>0</v>
      </c>
      <c r="F23" s="21">
        <v>0</v>
      </c>
      <c r="G23" s="21">
        <v>0</v>
      </c>
      <c r="H23" s="21">
        <v>1</v>
      </c>
      <c r="I23" s="21">
        <v>0</v>
      </c>
      <c r="J23" s="21">
        <v>2</v>
      </c>
      <c r="K23" s="21">
        <v>3</v>
      </c>
    </row>
    <row r="24" spans="1:11" x14ac:dyDescent="0.2">
      <c r="A24" s="24" t="s">
        <v>3</v>
      </c>
      <c r="B24" s="25">
        <v>100</v>
      </c>
      <c r="C24" s="25">
        <v>1.785714</v>
      </c>
      <c r="D24" s="25">
        <v>87.5</v>
      </c>
      <c r="E24" s="25">
        <v>0</v>
      </c>
      <c r="F24" s="25">
        <v>0</v>
      </c>
      <c r="G24" s="25">
        <v>0</v>
      </c>
      <c r="H24" s="25">
        <v>1.785714</v>
      </c>
      <c r="I24" s="25">
        <v>0</v>
      </c>
      <c r="J24" s="25">
        <v>3.5714290000000002</v>
      </c>
      <c r="K24" s="25">
        <v>5.3571429999999998</v>
      </c>
    </row>
    <row r="25" spans="1:11" x14ac:dyDescent="0.2">
      <c r="A25" s="20" t="s">
        <v>349</v>
      </c>
      <c r="B25" s="21">
        <v>13</v>
      </c>
      <c r="C25" s="21">
        <v>0</v>
      </c>
      <c r="D25" s="21">
        <v>10</v>
      </c>
      <c r="E25" s="21">
        <v>0</v>
      </c>
      <c r="F25" s="21">
        <v>1</v>
      </c>
      <c r="G25" s="21">
        <v>0</v>
      </c>
      <c r="H25" s="21">
        <v>1</v>
      </c>
      <c r="I25" s="21">
        <v>0</v>
      </c>
      <c r="J25" s="21">
        <v>0</v>
      </c>
      <c r="K25" s="21">
        <v>1</v>
      </c>
    </row>
    <row r="26" spans="1:11" x14ac:dyDescent="0.2">
      <c r="A26" s="24" t="s">
        <v>3</v>
      </c>
      <c r="B26" s="25">
        <v>100</v>
      </c>
      <c r="C26" s="25">
        <v>0</v>
      </c>
      <c r="D26" s="25">
        <v>76.923077000000006</v>
      </c>
      <c r="E26" s="25">
        <v>0</v>
      </c>
      <c r="F26" s="25">
        <v>7.6923079999999997</v>
      </c>
      <c r="G26" s="25">
        <v>0</v>
      </c>
      <c r="H26" s="25">
        <v>7.6923079999999997</v>
      </c>
      <c r="I26" s="25">
        <v>0</v>
      </c>
      <c r="J26" s="25">
        <v>0</v>
      </c>
      <c r="K26" s="25">
        <v>7.6923079999999997</v>
      </c>
    </row>
    <row r="27" spans="1:11" x14ac:dyDescent="0.2">
      <c r="A27" s="20" t="s">
        <v>350</v>
      </c>
      <c r="B27" s="21">
        <v>1365</v>
      </c>
      <c r="C27" s="21">
        <v>320</v>
      </c>
      <c r="D27" s="21">
        <v>895</v>
      </c>
      <c r="E27" s="21">
        <v>21</v>
      </c>
      <c r="F27" s="21">
        <v>14</v>
      </c>
      <c r="G27" s="21">
        <v>21</v>
      </c>
      <c r="H27" s="21">
        <v>4</v>
      </c>
      <c r="I27" s="21">
        <v>18</v>
      </c>
      <c r="J27" s="21">
        <v>5</v>
      </c>
      <c r="K27" s="21">
        <v>67</v>
      </c>
    </row>
    <row r="28" spans="1:11" x14ac:dyDescent="0.2">
      <c r="A28" s="24" t="s">
        <v>3</v>
      </c>
      <c r="B28" s="25">
        <v>100</v>
      </c>
      <c r="C28" s="25">
        <v>23.443223</v>
      </c>
      <c r="D28" s="25">
        <v>65.567766000000006</v>
      </c>
      <c r="E28" s="25">
        <v>1.538462</v>
      </c>
      <c r="F28" s="25">
        <v>1.025641</v>
      </c>
      <c r="G28" s="25">
        <v>1.538462</v>
      </c>
      <c r="H28" s="25">
        <v>0.29304000000000002</v>
      </c>
      <c r="I28" s="25">
        <v>1.318681</v>
      </c>
      <c r="J28" s="25">
        <v>0.36630000000000001</v>
      </c>
      <c r="K28" s="25">
        <v>4.9084250000000003</v>
      </c>
    </row>
    <row r="29" spans="1:11" x14ac:dyDescent="0.2">
      <c r="A29" s="20" t="s">
        <v>351</v>
      </c>
      <c r="B29" s="21">
        <v>1026</v>
      </c>
      <c r="C29" s="21">
        <v>70</v>
      </c>
      <c r="D29" s="21">
        <v>812</v>
      </c>
      <c r="E29" s="21">
        <v>15</v>
      </c>
      <c r="F29" s="21">
        <v>13</v>
      </c>
      <c r="G29" s="21">
        <v>26</v>
      </c>
      <c r="H29" s="21">
        <v>13</v>
      </c>
      <c r="I29" s="21">
        <v>13</v>
      </c>
      <c r="J29" s="21">
        <v>2</v>
      </c>
      <c r="K29" s="21">
        <v>62</v>
      </c>
    </row>
    <row r="30" spans="1:11" x14ac:dyDescent="0.2">
      <c r="A30" s="24" t="s">
        <v>3</v>
      </c>
      <c r="B30" s="25">
        <v>100</v>
      </c>
      <c r="C30" s="25">
        <v>6.8226120000000003</v>
      </c>
      <c r="D30" s="25">
        <v>79.142300000000006</v>
      </c>
      <c r="E30" s="25">
        <v>1.4619880000000001</v>
      </c>
      <c r="F30" s="25">
        <v>1.2670570000000001</v>
      </c>
      <c r="G30" s="25">
        <v>2.5341130000000001</v>
      </c>
      <c r="H30" s="25">
        <v>1.2670570000000001</v>
      </c>
      <c r="I30" s="25">
        <v>1.2670570000000001</v>
      </c>
      <c r="J30" s="25">
        <v>0.19493199999999999</v>
      </c>
      <c r="K30" s="25">
        <v>6.0428850000000001</v>
      </c>
    </row>
    <row r="31" spans="1:11" x14ac:dyDescent="0.2">
      <c r="A31" s="20" t="s">
        <v>352</v>
      </c>
      <c r="B31" s="21">
        <v>286</v>
      </c>
      <c r="C31" s="21">
        <v>3</v>
      </c>
      <c r="D31" s="21">
        <v>237</v>
      </c>
      <c r="E31" s="21">
        <v>2</v>
      </c>
      <c r="F31" s="21">
        <v>9</v>
      </c>
      <c r="G31" s="21">
        <v>6</v>
      </c>
      <c r="H31" s="21">
        <v>5</v>
      </c>
      <c r="I31" s="21">
        <v>1</v>
      </c>
      <c r="J31" s="21">
        <v>2</v>
      </c>
      <c r="K31" s="21">
        <v>21</v>
      </c>
    </row>
    <row r="32" spans="1:11" x14ac:dyDescent="0.2">
      <c r="A32" s="24" t="s">
        <v>3</v>
      </c>
      <c r="B32" s="25">
        <v>100</v>
      </c>
      <c r="C32" s="25">
        <v>1.048951</v>
      </c>
      <c r="D32" s="25">
        <v>82.867132999999995</v>
      </c>
      <c r="E32" s="25">
        <v>0.69930099999999995</v>
      </c>
      <c r="F32" s="25">
        <v>3.1468530000000001</v>
      </c>
      <c r="G32" s="25">
        <v>2.0979019999999999</v>
      </c>
      <c r="H32" s="25">
        <v>1.7482519999999999</v>
      </c>
      <c r="I32" s="25">
        <v>0.34965000000000002</v>
      </c>
      <c r="J32" s="25">
        <v>0.69930099999999995</v>
      </c>
      <c r="K32" s="25">
        <v>7.342657</v>
      </c>
    </row>
    <row r="33" spans="1:11" x14ac:dyDescent="0.2">
      <c r="A33" s="20" t="s">
        <v>353</v>
      </c>
      <c r="B33" s="21">
        <v>1312</v>
      </c>
      <c r="C33" s="21">
        <v>73</v>
      </c>
      <c r="D33" s="21">
        <v>1049</v>
      </c>
      <c r="E33" s="21">
        <v>17</v>
      </c>
      <c r="F33" s="21">
        <v>22</v>
      </c>
      <c r="G33" s="21">
        <v>32</v>
      </c>
      <c r="H33" s="21">
        <v>18</v>
      </c>
      <c r="I33" s="21">
        <v>14</v>
      </c>
      <c r="J33" s="21">
        <v>4</v>
      </c>
      <c r="K33" s="21">
        <v>83</v>
      </c>
    </row>
    <row r="34" spans="1:11" x14ac:dyDescent="0.2">
      <c r="A34" s="24" t="s">
        <v>3</v>
      </c>
      <c r="B34" s="25">
        <v>100</v>
      </c>
      <c r="C34" s="25">
        <v>5.5640239999999999</v>
      </c>
      <c r="D34" s="25">
        <v>79.954267999999999</v>
      </c>
      <c r="E34" s="25">
        <v>1.2957320000000001</v>
      </c>
      <c r="F34" s="25">
        <v>1.6768289999999999</v>
      </c>
      <c r="G34" s="25">
        <v>2.4390239999999999</v>
      </c>
      <c r="H34" s="25">
        <v>1.3719509999999999</v>
      </c>
      <c r="I34" s="25">
        <v>1.0670729999999999</v>
      </c>
      <c r="J34" s="25">
        <v>0.30487799999999998</v>
      </c>
      <c r="K34" s="25">
        <v>6.3262200000000002</v>
      </c>
    </row>
    <row r="35" spans="1:11" x14ac:dyDescent="0.2">
      <c r="A35" s="9" t="s">
        <v>354</v>
      </c>
      <c r="B35" s="10">
        <v>298</v>
      </c>
      <c r="C35" s="10">
        <v>101</v>
      </c>
      <c r="D35" s="10">
        <v>172</v>
      </c>
      <c r="E35" s="10">
        <v>6</v>
      </c>
      <c r="F35" s="10">
        <v>3</v>
      </c>
      <c r="G35" s="10">
        <v>4</v>
      </c>
      <c r="H35" s="10">
        <v>0</v>
      </c>
      <c r="I35" s="10">
        <v>3</v>
      </c>
      <c r="J35" s="10">
        <v>0</v>
      </c>
      <c r="K35" s="10">
        <v>9</v>
      </c>
    </row>
    <row r="36" spans="1:11" x14ac:dyDescent="0.2">
      <c r="A36" s="24" t="s">
        <v>3</v>
      </c>
      <c r="B36" s="25">
        <v>100</v>
      </c>
      <c r="C36" s="25">
        <v>33.892617000000001</v>
      </c>
      <c r="D36" s="25">
        <v>57.718120999999996</v>
      </c>
      <c r="E36" s="25">
        <v>2.013423</v>
      </c>
      <c r="F36" s="25">
        <v>1.0067109999999999</v>
      </c>
      <c r="G36" s="25">
        <v>1.342282</v>
      </c>
      <c r="H36" s="25">
        <v>0</v>
      </c>
      <c r="I36" s="25">
        <v>1.0067109999999999</v>
      </c>
      <c r="J36" s="25">
        <v>0</v>
      </c>
      <c r="K36" s="25">
        <v>3.0201340000000001</v>
      </c>
    </row>
    <row r="37" spans="1:11" x14ac:dyDescent="0.2">
      <c r="A37" s="20" t="s">
        <v>344</v>
      </c>
      <c r="B37" s="21">
        <v>388</v>
      </c>
      <c r="C37" s="21">
        <v>86</v>
      </c>
      <c r="D37" s="21">
        <v>263</v>
      </c>
      <c r="E37" s="21">
        <v>7</v>
      </c>
      <c r="F37" s="21">
        <v>3</v>
      </c>
      <c r="G37" s="21">
        <v>7</v>
      </c>
      <c r="H37" s="21">
        <v>0</v>
      </c>
      <c r="I37" s="21">
        <v>6</v>
      </c>
      <c r="J37" s="21">
        <v>0</v>
      </c>
      <c r="K37" s="21">
        <v>16</v>
      </c>
    </row>
    <row r="38" spans="1:11" x14ac:dyDescent="0.2">
      <c r="A38" s="24" t="s">
        <v>3</v>
      </c>
      <c r="B38" s="25">
        <v>100</v>
      </c>
      <c r="C38" s="25">
        <v>22.164947999999999</v>
      </c>
      <c r="D38" s="25">
        <v>67.783505000000005</v>
      </c>
      <c r="E38" s="25">
        <v>1.8041240000000001</v>
      </c>
      <c r="F38" s="25">
        <v>0.77319599999999999</v>
      </c>
      <c r="G38" s="25">
        <v>1.8041240000000001</v>
      </c>
      <c r="H38" s="25">
        <v>0</v>
      </c>
      <c r="I38" s="25">
        <v>1.546392</v>
      </c>
      <c r="J38" s="25">
        <v>0</v>
      </c>
      <c r="K38" s="25">
        <v>4.1237110000000001</v>
      </c>
    </row>
    <row r="39" spans="1:11" x14ac:dyDescent="0.2">
      <c r="A39" s="20" t="s">
        <v>345</v>
      </c>
      <c r="B39" s="21">
        <v>299</v>
      </c>
      <c r="C39" s="21">
        <v>37</v>
      </c>
      <c r="D39" s="21">
        <v>223</v>
      </c>
      <c r="E39" s="21">
        <v>2</v>
      </c>
      <c r="F39" s="21">
        <v>5</v>
      </c>
      <c r="G39" s="21">
        <v>6</v>
      </c>
      <c r="H39" s="21">
        <v>2</v>
      </c>
      <c r="I39" s="21">
        <v>4</v>
      </c>
      <c r="J39" s="21">
        <v>1</v>
      </c>
      <c r="K39" s="21">
        <v>19</v>
      </c>
    </row>
    <row r="40" spans="1:11" x14ac:dyDescent="0.2">
      <c r="A40" s="24" t="s">
        <v>3</v>
      </c>
      <c r="B40" s="25">
        <v>100</v>
      </c>
      <c r="C40" s="25">
        <v>12.374582</v>
      </c>
      <c r="D40" s="25">
        <v>74.581940000000003</v>
      </c>
      <c r="E40" s="25">
        <v>0.66889600000000005</v>
      </c>
      <c r="F40" s="25">
        <v>1.6722410000000001</v>
      </c>
      <c r="G40" s="25">
        <v>2.0066890000000002</v>
      </c>
      <c r="H40" s="25">
        <v>0.66889600000000005</v>
      </c>
      <c r="I40" s="25">
        <v>1.337793</v>
      </c>
      <c r="J40" s="25">
        <v>0.33444800000000002</v>
      </c>
      <c r="K40" s="25">
        <v>6.3545150000000001</v>
      </c>
    </row>
    <row r="41" spans="1:11" x14ac:dyDescent="0.2">
      <c r="A41" s="20" t="s">
        <v>346</v>
      </c>
      <c r="B41" s="21">
        <v>192</v>
      </c>
      <c r="C41" s="21">
        <v>9</v>
      </c>
      <c r="D41" s="21">
        <v>161</v>
      </c>
      <c r="E41" s="21">
        <v>5</v>
      </c>
      <c r="F41" s="21">
        <v>1</v>
      </c>
      <c r="G41" s="21">
        <v>3</v>
      </c>
      <c r="H41" s="21">
        <v>1</v>
      </c>
      <c r="I41" s="21">
        <v>1</v>
      </c>
      <c r="J41" s="21">
        <v>1</v>
      </c>
      <c r="K41" s="21">
        <v>10</v>
      </c>
    </row>
    <row r="42" spans="1:11" x14ac:dyDescent="0.2">
      <c r="A42" s="24" t="s">
        <v>3</v>
      </c>
      <c r="B42" s="25">
        <v>100</v>
      </c>
      <c r="C42" s="25">
        <v>4.6875</v>
      </c>
      <c r="D42" s="25">
        <v>83.854167000000004</v>
      </c>
      <c r="E42" s="25">
        <v>2.6041669999999999</v>
      </c>
      <c r="F42" s="25">
        <v>0.52083299999999999</v>
      </c>
      <c r="G42" s="25">
        <v>1.5625</v>
      </c>
      <c r="H42" s="25">
        <v>0.52083299999999999</v>
      </c>
      <c r="I42" s="25">
        <v>0.52083299999999999</v>
      </c>
      <c r="J42" s="25">
        <v>0.52083299999999999</v>
      </c>
      <c r="K42" s="25">
        <v>5.2083329999999997</v>
      </c>
    </row>
    <row r="43" spans="1:11" x14ac:dyDescent="0.2">
      <c r="A43" s="20" t="s">
        <v>347</v>
      </c>
      <c r="B43" s="21">
        <v>77</v>
      </c>
      <c r="C43" s="21">
        <v>1</v>
      </c>
      <c r="D43" s="21">
        <v>62</v>
      </c>
      <c r="E43" s="21">
        <v>0</v>
      </c>
      <c r="F43" s="21">
        <v>1</v>
      </c>
      <c r="G43" s="21">
        <v>3</v>
      </c>
      <c r="H43" s="21">
        <v>0</v>
      </c>
      <c r="I43" s="21">
        <v>1</v>
      </c>
      <c r="J43" s="21">
        <v>0</v>
      </c>
      <c r="K43" s="21">
        <v>9</v>
      </c>
    </row>
    <row r="44" spans="1:11" x14ac:dyDescent="0.2">
      <c r="A44" s="24" t="s">
        <v>3</v>
      </c>
      <c r="B44" s="25">
        <v>100</v>
      </c>
      <c r="C44" s="25">
        <v>1.2987010000000001</v>
      </c>
      <c r="D44" s="25">
        <v>80.519480999999999</v>
      </c>
      <c r="E44" s="25">
        <v>0</v>
      </c>
      <c r="F44" s="25">
        <v>1.2987010000000001</v>
      </c>
      <c r="G44" s="25">
        <v>3.8961039999999998</v>
      </c>
      <c r="H44" s="25">
        <v>0</v>
      </c>
      <c r="I44" s="25">
        <v>1.2987010000000001</v>
      </c>
      <c r="J44" s="25">
        <v>0</v>
      </c>
      <c r="K44" s="25">
        <v>11.688312</v>
      </c>
    </row>
    <row r="45" spans="1:11" x14ac:dyDescent="0.2">
      <c r="A45" s="20" t="s">
        <v>348</v>
      </c>
      <c r="B45" s="21">
        <v>19</v>
      </c>
      <c r="C45" s="21">
        <v>0</v>
      </c>
      <c r="D45" s="21">
        <v>18</v>
      </c>
      <c r="E45" s="21">
        <v>0</v>
      </c>
      <c r="F45" s="21">
        <v>0</v>
      </c>
      <c r="G45" s="21">
        <v>0</v>
      </c>
      <c r="H45" s="21">
        <v>0</v>
      </c>
      <c r="I45" s="21">
        <v>0</v>
      </c>
      <c r="J45" s="21">
        <v>0</v>
      </c>
      <c r="K45" s="21">
        <v>1</v>
      </c>
    </row>
    <row r="46" spans="1:11" x14ac:dyDescent="0.2">
      <c r="A46" s="24" t="s">
        <v>3</v>
      </c>
      <c r="B46" s="25">
        <v>100</v>
      </c>
      <c r="C46" s="25">
        <v>0</v>
      </c>
      <c r="D46" s="25">
        <v>94.736841999999996</v>
      </c>
      <c r="E46" s="25">
        <v>0</v>
      </c>
      <c r="F46" s="25">
        <v>0</v>
      </c>
      <c r="G46" s="25">
        <v>0</v>
      </c>
      <c r="H46" s="25">
        <v>0</v>
      </c>
      <c r="I46" s="25">
        <v>0</v>
      </c>
      <c r="J46" s="25">
        <v>0</v>
      </c>
      <c r="K46" s="25">
        <v>5.2631579999999998</v>
      </c>
    </row>
    <row r="47" spans="1:11" x14ac:dyDescent="0.2">
      <c r="A47" s="20" t="s">
        <v>349</v>
      </c>
      <c r="B47" s="21">
        <v>4</v>
      </c>
      <c r="C47" s="21">
        <v>0</v>
      </c>
      <c r="D47" s="21">
        <v>4</v>
      </c>
      <c r="E47" s="21">
        <v>0</v>
      </c>
      <c r="F47" s="21">
        <v>0</v>
      </c>
      <c r="G47" s="21">
        <v>0</v>
      </c>
      <c r="H47" s="21">
        <v>0</v>
      </c>
      <c r="I47" s="21">
        <v>0</v>
      </c>
      <c r="J47" s="21">
        <v>0</v>
      </c>
      <c r="K47" s="21">
        <v>0</v>
      </c>
    </row>
    <row r="48" spans="1:11" x14ac:dyDescent="0.2">
      <c r="A48" s="24" t="s">
        <v>3</v>
      </c>
      <c r="B48" s="25">
        <v>100</v>
      </c>
      <c r="C48" s="25">
        <v>0</v>
      </c>
      <c r="D48" s="25">
        <v>100</v>
      </c>
      <c r="E48" s="25">
        <v>0</v>
      </c>
      <c r="F48" s="25">
        <v>0</v>
      </c>
      <c r="G48" s="25">
        <v>0</v>
      </c>
      <c r="H48" s="25">
        <v>0</v>
      </c>
      <c r="I48" s="25">
        <v>0</v>
      </c>
      <c r="J48" s="25">
        <v>0</v>
      </c>
      <c r="K48" s="25">
        <v>0</v>
      </c>
    </row>
    <row r="49" spans="1:11" x14ac:dyDescent="0.2">
      <c r="A49" s="20" t="s">
        <v>350</v>
      </c>
      <c r="B49" s="21">
        <v>686</v>
      </c>
      <c r="C49" s="21">
        <v>187</v>
      </c>
      <c r="D49" s="21">
        <v>435</v>
      </c>
      <c r="E49" s="21">
        <v>13</v>
      </c>
      <c r="F49" s="21">
        <v>6</v>
      </c>
      <c r="G49" s="21">
        <v>11</v>
      </c>
      <c r="H49" s="21">
        <v>0</v>
      </c>
      <c r="I49" s="21">
        <v>9</v>
      </c>
      <c r="J49" s="21">
        <v>0</v>
      </c>
      <c r="K49" s="21">
        <v>25</v>
      </c>
    </row>
    <row r="50" spans="1:11" x14ac:dyDescent="0.2">
      <c r="A50" s="24" t="s">
        <v>3</v>
      </c>
      <c r="B50" s="25">
        <v>100</v>
      </c>
      <c r="C50" s="25">
        <v>27.259474999999998</v>
      </c>
      <c r="D50" s="25">
        <v>63.411079000000001</v>
      </c>
      <c r="E50" s="25">
        <v>1.895044</v>
      </c>
      <c r="F50" s="25">
        <v>0.87463599999999997</v>
      </c>
      <c r="G50" s="25">
        <v>1.603499</v>
      </c>
      <c r="H50" s="25">
        <v>0</v>
      </c>
      <c r="I50" s="25">
        <v>1.3119529999999999</v>
      </c>
      <c r="J50" s="25">
        <v>0</v>
      </c>
      <c r="K50" s="25">
        <v>3.6443150000000002</v>
      </c>
    </row>
    <row r="51" spans="1:11" x14ac:dyDescent="0.2">
      <c r="A51" s="20" t="s">
        <v>351</v>
      </c>
      <c r="B51" s="21">
        <v>491</v>
      </c>
      <c r="C51" s="21">
        <v>46</v>
      </c>
      <c r="D51" s="21">
        <v>384</v>
      </c>
      <c r="E51" s="21">
        <v>7</v>
      </c>
      <c r="F51" s="21">
        <v>6</v>
      </c>
      <c r="G51" s="21">
        <v>9</v>
      </c>
      <c r="H51" s="21">
        <v>3</v>
      </c>
      <c r="I51" s="21">
        <v>5</v>
      </c>
      <c r="J51" s="21">
        <v>2</v>
      </c>
      <c r="K51" s="21">
        <v>29</v>
      </c>
    </row>
    <row r="52" spans="1:11" x14ac:dyDescent="0.2">
      <c r="A52" s="24" t="s">
        <v>3</v>
      </c>
      <c r="B52" s="25">
        <v>100</v>
      </c>
      <c r="C52" s="25">
        <v>9.3686349999999994</v>
      </c>
      <c r="D52" s="25">
        <v>78.207739000000004</v>
      </c>
      <c r="E52" s="25">
        <v>1.425662</v>
      </c>
      <c r="F52" s="25">
        <v>1.2219960000000001</v>
      </c>
      <c r="G52" s="25">
        <v>1.832994</v>
      </c>
      <c r="H52" s="25">
        <v>0.61099800000000004</v>
      </c>
      <c r="I52" s="25">
        <v>1.01833</v>
      </c>
      <c r="J52" s="25">
        <v>0.40733200000000003</v>
      </c>
      <c r="K52" s="25">
        <v>5.9063140000000001</v>
      </c>
    </row>
    <row r="53" spans="1:11" x14ac:dyDescent="0.2">
      <c r="A53" s="20" t="s">
        <v>352</v>
      </c>
      <c r="B53" s="21">
        <v>100</v>
      </c>
      <c r="C53" s="21">
        <v>1</v>
      </c>
      <c r="D53" s="21">
        <v>84</v>
      </c>
      <c r="E53" s="21">
        <v>0</v>
      </c>
      <c r="F53" s="21">
        <v>1</v>
      </c>
      <c r="G53" s="21">
        <v>3</v>
      </c>
      <c r="H53" s="21">
        <v>0</v>
      </c>
      <c r="I53" s="21">
        <v>1</v>
      </c>
      <c r="J53" s="21">
        <v>0</v>
      </c>
      <c r="K53" s="21">
        <v>10</v>
      </c>
    </row>
    <row r="54" spans="1:11" x14ac:dyDescent="0.2">
      <c r="A54" s="24" t="s">
        <v>3</v>
      </c>
      <c r="B54" s="25">
        <v>100</v>
      </c>
      <c r="C54" s="25">
        <v>1</v>
      </c>
      <c r="D54" s="25">
        <v>84</v>
      </c>
      <c r="E54" s="25">
        <v>0</v>
      </c>
      <c r="F54" s="25">
        <v>1</v>
      </c>
      <c r="G54" s="25">
        <v>3</v>
      </c>
      <c r="H54" s="25">
        <v>0</v>
      </c>
      <c r="I54" s="25">
        <v>1</v>
      </c>
      <c r="J54" s="25">
        <v>0</v>
      </c>
      <c r="K54" s="25">
        <v>10</v>
      </c>
    </row>
    <row r="55" spans="1:11" x14ac:dyDescent="0.2">
      <c r="A55" s="20" t="s">
        <v>353</v>
      </c>
      <c r="B55" s="21">
        <v>591</v>
      </c>
      <c r="C55" s="21">
        <v>47</v>
      </c>
      <c r="D55" s="21">
        <v>468</v>
      </c>
      <c r="E55" s="21">
        <v>7</v>
      </c>
      <c r="F55" s="21">
        <v>7</v>
      </c>
      <c r="G55" s="21">
        <v>12</v>
      </c>
      <c r="H55" s="21">
        <v>3</v>
      </c>
      <c r="I55" s="21">
        <v>6</v>
      </c>
      <c r="J55" s="21">
        <v>2</v>
      </c>
      <c r="K55" s="21">
        <v>39</v>
      </c>
    </row>
    <row r="56" spans="1:11" x14ac:dyDescent="0.2">
      <c r="A56" s="24" t="s">
        <v>3</v>
      </c>
      <c r="B56" s="25">
        <v>100</v>
      </c>
      <c r="C56" s="25">
        <v>7.952623</v>
      </c>
      <c r="D56" s="25">
        <v>79.187816999999995</v>
      </c>
      <c r="E56" s="25">
        <v>1.1844330000000001</v>
      </c>
      <c r="F56" s="25">
        <v>1.1844330000000001</v>
      </c>
      <c r="G56" s="25">
        <v>2.0304570000000002</v>
      </c>
      <c r="H56" s="25">
        <v>0.50761400000000001</v>
      </c>
      <c r="I56" s="25">
        <v>1.015228</v>
      </c>
      <c r="J56" s="25">
        <v>0.33840900000000002</v>
      </c>
      <c r="K56" s="25">
        <v>6.5989849999999999</v>
      </c>
    </row>
    <row r="57" spans="1:11" x14ac:dyDescent="0.2">
      <c r="A57" s="9" t="s">
        <v>355</v>
      </c>
      <c r="B57" s="10">
        <v>312</v>
      </c>
      <c r="C57" s="10">
        <v>84</v>
      </c>
      <c r="D57" s="10">
        <v>187</v>
      </c>
      <c r="E57" s="10">
        <v>7</v>
      </c>
      <c r="F57" s="10">
        <v>1</v>
      </c>
      <c r="G57" s="10">
        <v>5</v>
      </c>
      <c r="H57" s="10">
        <v>3</v>
      </c>
      <c r="I57" s="10">
        <v>3</v>
      </c>
      <c r="J57" s="10">
        <v>3</v>
      </c>
      <c r="K57" s="10">
        <v>19</v>
      </c>
    </row>
    <row r="58" spans="1:11" x14ac:dyDescent="0.2">
      <c r="A58" s="24" t="s">
        <v>3</v>
      </c>
      <c r="B58" s="25">
        <v>100</v>
      </c>
      <c r="C58" s="25">
        <v>26.923076999999999</v>
      </c>
      <c r="D58" s="25">
        <v>59.935896999999997</v>
      </c>
      <c r="E58" s="25">
        <v>2.2435900000000002</v>
      </c>
      <c r="F58" s="25">
        <v>0.32051299999999999</v>
      </c>
      <c r="G58" s="25">
        <v>1.6025640000000001</v>
      </c>
      <c r="H58" s="25">
        <v>0.961538</v>
      </c>
      <c r="I58" s="25">
        <v>0.961538</v>
      </c>
      <c r="J58" s="25">
        <v>0.961538</v>
      </c>
      <c r="K58" s="25">
        <v>6.0897439999999996</v>
      </c>
    </row>
    <row r="59" spans="1:11" x14ac:dyDescent="0.2">
      <c r="A59" s="20" t="s">
        <v>344</v>
      </c>
      <c r="B59" s="21">
        <v>367</v>
      </c>
      <c r="C59" s="21">
        <v>49</v>
      </c>
      <c r="D59" s="21">
        <v>273</v>
      </c>
      <c r="E59" s="21">
        <v>1</v>
      </c>
      <c r="F59" s="21">
        <v>7</v>
      </c>
      <c r="G59" s="21">
        <v>5</v>
      </c>
      <c r="H59" s="21">
        <v>1</v>
      </c>
      <c r="I59" s="21">
        <v>6</v>
      </c>
      <c r="J59" s="21">
        <v>2</v>
      </c>
      <c r="K59" s="21">
        <v>23</v>
      </c>
    </row>
    <row r="60" spans="1:11" x14ac:dyDescent="0.2">
      <c r="A60" s="24" t="s">
        <v>3</v>
      </c>
      <c r="B60" s="25">
        <v>100</v>
      </c>
      <c r="C60" s="25">
        <v>13.351499</v>
      </c>
      <c r="D60" s="25">
        <v>74.386921000000001</v>
      </c>
      <c r="E60" s="25">
        <v>0.27248</v>
      </c>
      <c r="F60" s="25">
        <v>1.907357</v>
      </c>
      <c r="G60" s="25">
        <v>1.362398</v>
      </c>
      <c r="H60" s="25">
        <v>0.27248</v>
      </c>
      <c r="I60" s="25">
        <v>1.6348769999999999</v>
      </c>
      <c r="J60" s="25">
        <v>0.54495899999999997</v>
      </c>
      <c r="K60" s="25">
        <v>6.2670300000000001</v>
      </c>
    </row>
    <row r="61" spans="1:11" x14ac:dyDescent="0.2">
      <c r="A61" s="20" t="s">
        <v>345</v>
      </c>
      <c r="B61" s="21">
        <v>302</v>
      </c>
      <c r="C61" s="21">
        <v>21</v>
      </c>
      <c r="D61" s="21">
        <v>241</v>
      </c>
      <c r="E61" s="21">
        <v>5</v>
      </c>
      <c r="F61" s="21">
        <v>4</v>
      </c>
      <c r="G61" s="21">
        <v>8</v>
      </c>
      <c r="H61" s="21">
        <v>5</v>
      </c>
      <c r="I61" s="21">
        <v>2</v>
      </c>
      <c r="J61" s="21">
        <v>0</v>
      </c>
      <c r="K61" s="21">
        <v>16</v>
      </c>
    </row>
    <row r="62" spans="1:11" x14ac:dyDescent="0.2">
      <c r="A62" s="24" t="s">
        <v>3</v>
      </c>
      <c r="B62" s="25">
        <v>100</v>
      </c>
      <c r="C62" s="25">
        <v>6.9536420000000003</v>
      </c>
      <c r="D62" s="25">
        <v>79.801325000000006</v>
      </c>
      <c r="E62" s="25">
        <v>1.655629</v>
      </c>
      <c r="F62" s="25">
        <v>1.324503</v>
      </c>
      <c r="G62" s="25">
        <v>2.6490070000000001</v>
      </c>
      <c r="H62" s="25">
        <v>1.655629</v>
      </c>
      <c r="I62" s="25">
        <v>0.66225199999999995</v>
      </c>
      <c r="J62" s="25">
        <v>0</v>
      </c>
      <c r="K62" s="25">
        <v>5.2980130000000001</v>
      </c>
    </row>
    <row r="63" spans="1:11" x14ac:dyDescent="0.2">
      <c r="A63" s="20" t="s">
        <v>346</v>
      </c>
      <c r="B63" s="21">
        <v>233</v>
      </c>
      <c r="C63" s="21">
        <v>3</v>
      </c>
      <c r="D63" s="21">
        <v>187</v>
      </c>
      <c r="E63" s="21">
        <v>3</v>
      </c>
      <c r="F63" s="21">
        <v>3</v>
      </c>
      <c r="G63" s="21">
        <v>9</v>
      </c>
      <c r="H63" s="21">
        <v>5</v>
      </c>
      <c r="I63" s="21">
        <v>6</v>
      </c>
      <c r="J63" s="21">
        <v>0</v>
      </c>
      <c r="K63" s="21">
        <v>17</v>
      </c>
    </row>
    <row r="64" spans="1:11" x14ac:dyDescent="0.2">
      <c r="A64" s="24" t="s">
        <v>3</v>
      </c>
      <c r="B64" s="25">
        <v>100</v>
      </c>
      <c r="C64" s="25">
        <v>1.2875540000000001</v>
      </c>
      <c r="D64" s="25">
        <v>80.257510999999994</v>
      </c>
      <c r="E64" s="25">
        <v>1.2875540000000001</v>
      </c>
      <c r="F64" s="25">
        <v>1.2875540000000001</v>
      </c>
      <c r="G64" s="25">
        <v>3.8626610000000001</v>
      </c>
      <c r="H64" s="25">
        <v>2.1459229999999998</v>
      </c>
      <c r="I64" s="25">
        <v>2.575107</v>
      </c>
      <c r="J64" s="25">
        <v>0</v>
      </c>
      <c r="K64" s="25">
        <v>7.2961369999999999</v>
      </c>
    </row>
    <row r="65" spans="1:11" x14ac:dyDescent="0.2">
      <c r="A65" s="20" t="s">
        <v>347</v>
      </c>
      <c r="B65" s="21">
        <v>140</v>
      </c>
      <c r="C65" s="21">
        <v>1</v>
      </c>
      <c r="D65" s="21">
        <v>116</v>
      </c>
      <c r="E65" s="21">
        <v>2</v>
      </c>
      <c r="F65" s="21">
        <v>7</v>
      </c>
      <c r="G65" s="21">
        <v>3</v>
      </c>
      <c r="H65" s="21">
        <v>3</v>
      </c>
      <c r="I65" s="21">
        <v>0</v>
      </c>
      <c r="J65" s="21">
        <v>0</v>
      </c>
      <c r="K65" s="21">
        <v>8</v>
      </c>
    </row>
    <row r="66" spans="1:11" x14ac:dyDescent="0.2">
      <c r="A66" s="24" t="s">
        <v>3</v>
      </c>
      <c r="B66" s="25">
        <v>100</v>
      </c>
      <c r="C66" s="25">
        <v>0.71428599999999998</v>
      </c>
      <c r="D66" s="25">
        <v>82.857142999999994</v>
      </c>
      <c r="E66" s="25">
        <v>1.428571</v>
      </c>
      <c r="F66" s="25">
        <v>5</v>
      </c>
      <c r="G66" s="25">
        <v>2.1428569999999998</v>
      </c>
      <c r="H66" s="25">
        <v>2.1428569999999998</v>
      </c>
      <c r="I66" s="25">
        <v>0</v>
      </c>
      <c r="J66" s="25">
        <v>0</v>
      </c>
      <c r="K66" s="25">
        <v>5.7142860000000004</v>
      </c>
    </row>
    <row r="67" spans="1:11" x14ac:dyDescent="0.2">
      <c r="A67" s="20" t="s">
        <v>348</v>
      </c>
      <c r="B67" s="21">
        <v>37</v>
      </c>
      <c r="C67" s="21">
        <v>1</v>
      </c>
      <c r="D67" s="21">
        <v>31</v>
      </c>
      <c r="E67" s="21">
        <v>0</v>
      </c>
      <c r="F67" s="21">
        <v>0</v>
      </c>
      <c r="G67" s="21">
        <v>0</v>
      </c>
      <c r="H67" s="21">
        <v>1</v>
      </c>
      <c r="I67" s="21">
        <v>0</v>
      </c>
      <c r="J67" s="21">
        <v>2</v>
      </c>
      <c r="K67" s="21">
        <v>2</v>
      </c>
    </row>
    <row r="68" spans="1:11" x14ac:dyDescent="0.2">
      <c r="A68" s="24" t="s">
        <v>3</v>
      </c>
      <c r="B68" s="25">
        <v>100</v>
      </c>
      <c r="C68" s="25">
        <v>2.7027030000000001</v>
      </c>
      <c r="D68" s="25">
        <v>83.783783999999997</v>
      </c>
      <c r="E68" s="25">
        <v>0</v>
      </c>
      <c r="F68" s="25">
        <v>0</v>
      </c>
      <c r="G68" s="25">
        <v>0</v>
      </c>
      <c r="H68" s="25">
        <v>2.7027030000000001</v>
      </c>
      <c r="I68" s="25">
        <v>0</v>
      </c>
      <c r="J68" s="25">
        <v>5.405405</v>
      </c>
      <c r="K68" s="25">
        <v>5.405405</v>
      </c>
    </row>
    <row r="69" spans="1:11" x14ac:dyDescent="0.2">
      <c r="A69" s="20" t="s">
        <v>349</v>
      </c>
      <c r="B69" s="21">
        <v>9</v>
      </c>
      <c r="C69" s="21">
        <v>0</v>
      </c>
      <c r="D69" s="21">
        <v>6</v>
      </c>
      <c r="E69" s="21">
        <v>0</v>
      </c>
      <c r="F69" s="21">
        <v>1</v>
      </c>
      <c r="G69" s="21">
        <v>0</v>
      </c>
      <c r="H69" s="21">
        <v>1</v>
      </c>
      <c r="I69" s="21">
        <v>0</v>
      </c>
      <c r="J69" s="21">
        <v>0</v>
      </c>
      <c r="K69" s="21">
        <v>1</v>
      </c>
    </row>
    <row r="70" spans="1:11" x14ac:dyDescent="0.2">
      <c r="A70" s="24" t="s">
        <v>3</v>
      </c>
      <c r="B70" s="25">
        <v>100</v>
      </c>
      <c r="C70" s="25">
        <v>0</v>
      </c>
      <c r="D70" s="25">
        <v>66.666667000000004</v>
      </c>
      <c r="E70" s="25">
        <v>0</v>
      </c>
      <c r="F70" s="25">
        <v>11.111110999999999</v>
      </c>
      <c r="G70" s="25">
        <v>0</v>
      </c>
      <c r="H70" s="25">
        <v>11.111110999999999</v>
      </c>
      <c r="I70" s="25">
        <v>0</v>
      </c>
      <c r="J70" s="25">
        <v>0</v>
      </c>
      <c r="K70" s="25">
        <v>11.111110999999999</v>
      </c>
    </row>
    <row r="71" spans="1:11" x14ac:dyDescent="0.2">
      <c r="A71" s="20" t="s">
        <v>350</v>
      </c>
      <c r="B71" s="21">
        <v>679</v>
      </c>
      <c r="C71" s="21">
        <v>133</v>
      </c>
      <c r="D71" s="21">
        <v>460</v>
      </c>
      <c r="E71" s="21">
        <v>8</v>
      </c>
      <c r="F71" s="21">
        <v>8</v>
      </c>
      <c r="G71" s="21">
        <v>10</v>
      </c>
      <c r="H71" s="21">
        <v>4</v>
      </c>
      <c r="I71" s="21">
        <v>9</v>
      </c>
      <c r="J71" s="21">
        <v>5</v>
      </c>
      <c r="K71" s="21">
        <v>42</v>
      </c>
    </row>
    <row r="72" spans="1:11" x14ac:dyDescent="0.2">
      <c r="A72" s="24" t="s">
        <v>3</v>
      </c>
      <c r="B72" s="25">
        <v>100</v>
      </c>
      <c r="C72" s="25">
        <v>19.587629</v>
      </c>
      <c r="D72" s="25">
        <v>67.746685999999997</v>
      </c>
      <c r="E72" s="25">
        <v>1.1782029999999999</v>
      </c>
      <c r="F72" s="25">
        <v>1.1782029999999999</v>
      </c>
      <c r="G72" s="25">
        <v>1.4727539999999999</v>
      </c>
      <c r="H72" s="25">
        <v>0.58910200000000001</v>
      </c>
      <c r="I72" s="25">
        <v>1.3254790000000001</v>
      </c>
      <c r="J72" s="25">
        <v>0.73637699999999995</v>
      </c>
      <c r="K72" s="25">
        <v>6.1855669999999998</v>
      </c>
    </row>
    <row r="73" spans="1:11" x14ac:dyDescent="0.2">
      <c r="A73" s="20" t="s">
        <v>351</v>
      </c>
      <c r="B73" s="21">
        <v>535</v>
      </c>
      <c r="C73" s="21">
        <v>24</v>
      </c>
      <c r="D73" s="21">
        <v>428</v>
      </c>
      <c r="E73" s="21">
        <v>8</v>
      </c>
      <c r="F73" s="21">
        <v>7</v>
      </c>
      <c r="G73" s="21">
        <v>17</v>
      </c>
      <c r="H73" s="21">
        <v>10</v>
      </c>
      <c r="I73" s="21">
        <v>8</v>
      </c>
      <c r="J73" s="21">
        <v>0</v>
      </c>
      <c r="K73" s="21">
        <v>33</v>
      </c>
    </row>
    <row r="74" spans="1:11" x14ac:dyDescent="0.2">
      <c r="A74" s="24" t="s">
        <v>3</v>
      </c>
      <c r="B74" s="25">
        <v>100</v>
      </c>
      <c r="C74" s="25">
        <v>4.4859809999999998</v>
      </c>
      <c r="D74" s="25">
        <v>80</v>
      </c>
      <c r="E74" s="25">
        <v>1.4953270000000001</v>
      </c>
      <c r="F74" s="25">
        <v>1.308411</v>
      </c>
      <c r="G74" s="25">
        <v>3.1775699999999998</v>
      </c>
      <c r="H74" s="25">
        <v>1.869159</v>
      </c>
      <c r="I74" s="25">
        <v>1.4953270000000001</v>
      </c>
      <c r="J74" s="25">
        <v>0</v>
      </c>
      <c r="K74" s="25">
        <v>6.1682240000000004</v>
      </c>
    </row>
    <row r="75" spans="1:11" x14ac:dyDescent="0.2">
      <c r="A75" s="20" t="s">
        <v>352</v>
      </c>
      <c r="B75" s="21">
        <v>186</v>
      </c>
      <c r="C75" s="21">
        <v>2</v>
      </c>
      <c r="D75" s="21">
        <v>153</v>
      </c>
      <c r="E75" s="21">
        <v>2</v>
      </c>
      <c r="F75" s="21">
        <v>8</v>
      </c>
      <c r="G75" s="21">
        <v>3</v>
      </c>
      <c r="H75" s="21">
        <v>5</v>
      </c>
      <c r="I75" s="21">
        <v>0</v>
      </c>
      <c r="J75" s="21">
        <v>2</v>
      </c>
      <c r="K75" s="21">
        <v>11</v>
      </c>
    </row>
    <row r="76" spans="1:11" x14ac:dyDescent="0.2">
      <c r="A76" s="24" t="s">
        <v>3</v>
      </c>
      <c r="B76" s="25">
        <v>100</v>
      </c>
      <c r="C76" s="25">
        <v>1.075269</v>
      </c>
      <c r="D76" s="25">
        <v>82.258065000000002</v>
      </c>
      <c r="E76" s="25">
        <v>1.075269</v>
      </c>
      <c r="F76" s="25">
        <v>4.301075</v>
      </c>
      <c r="G76" s="25">
        <v>1.612903</v>
      </c>
      <c r="H76" s="25">
        <v>2.6881719999999998</v>
      </c>
      <c r="I76" s="25">
        <v>0</v>
      </c>
      <c r="J76" s="25">
        <v>1.075269</v>
      </c>
      <c r="K76" s="25">
        <v>5.9139780000000002</v>
      </c>
    </row>
    <row r="77" spans="1:11" x14ac:dyDescent="0.2">
      <c r="A77" s="20" t="s">
        <v>353</v>
      </c>
      <c r="B77" s="21">
        <v>721</v>
      </c>
      <c r="C77" s="21">
        <v>26</v>
      </c>
      <c r="D77" s="21">
        <v>581</v>
      </c>
      <c r="E77" s="21">
        <v>10</v>
      </c>
      <c r="F77" s="21">
        <v>15</v>
      </c>
      <c r="G77" s="21">
        <v>20</v>
      </c>
      <c r="H77" s="21">
        <v>15</v>
      </c>
      <c r="I77" s="21">
        <v>8</v>
      </c>
      <c r="J77" s="21">
        <v>2</v>
      </c>
      <c r="K77" s="21">
        <v>44</v>
      </c>
    </row>
    <row r="78" spans="1:11" x14ac:dyDescent="0.2">
      <c r="A78" s="24" t="s">
        <v>3</v>
      </c>
      <c r="B78" s="25">
        <v>100</v>
      </c>
      <c r="C78" s="25">
        <v>3.6061030000000001</v>
      </c>
      <c r="D78" s="25">
        <v>80.582524000000006</v>
      </c>
      <c r="E78" s="25">
        <v>1.3869629999999999</v>
      </c>
      <c r="F78" s="25">
        <v>2.080444</v>
      </c>
      <c r="G78" s="25">
        <v>2.7739250000000002</v>
      </c>
      <c r="H78" s="25">
        <v>2.080444</v>
      </c>
      <c r="I78" s="25">
        <v>1.1095699999999999</v>
      </c>
      <c r="J78" s="25">
        <v>0.277393</v>
      </c>
      <c r="K78" s="25">
        <v>6.1026350000000003</v>
      </c>
    </row>
    <row r="79" spans="1:11" x14ac:dyDescent="0.2">
      <c r="A79" s="9" t="s">
        <v>356</v>
      </c>
      <c r="B79" s="9"/>
      <c r="C79" s="9"/>
      <c r="D79" s="9"/>
      <c r="E79" s="9"/>
      <c r="F79" s="9"/>
      <c r="G79" s="9"/>
      <c r="H79" s="9"/>
      <c r="I79" s="9"/>
      <c r="J79" s="9"/>
      <c r="K79" s="9"/>
    </row>
    <row r="80" spans="1:11" x14ac:dyDescent="0.2">
      <c r="A80" s="20" t="s">
        <v>357</v>
      </c>
      <c r="B80" s="21">
        <v>138</v>
      </c>
      <c r="C80" s="21">
        <v>29</v>
      </c>
      <c r="D80" s="21">
        <v>88</v>
      </c>
      <c r="E80" s="21">
        <v>3</v>
      </c>
      <c r="F80" s="21">
        <v>2</v>
      </c>
      <c r="G80" s="21">
        <v>2</v>
      </c>
      <c r="H80" s="21">
        <v>0</v>
      </c>
      <c r="I80" s="21">
        <v>7</v>
      </c>
      <c r="J80" s="21">
        <v>0</v>
      </c>
      <c r="K80" s="21">
        <v>7</v>
      </c>
    </row>
    <row r="81" spans="1:11" x14ac:dyDescent="0.2">
      <c r="A81" s="24" t="s">
        <v>3</v>
      </c>
      <c r="B81" s="25">
        <v>100</v>
      </c>
      <c r="C81" s="25">
        <v>21.014493000000002</v>
      </c>
      <c r="D81" s="25">
        <v>63.768115999999999</v>
      </c>
      <c r="E81" s="25">
        <v>2.1739130000000002</v>
      </c>
      <c r="F81" s="25">
        <v>1.4492750000000001</v>
      </c>
      <c r="G81" s="25">
        <v>1.4492750000000001</v>
      </c>
      <c r="H81" s="25">
        <v>0</v>
      </c>
      <c r="I81" s="25">
        <v>5.0724640000000001</v>
      </c>
      <c r="J81" s="25">
        <v>0</v>
      </c>
      <c r="K81" s="25">
        <v>5.0724640000000001</v>
      </c>
    </row>
    <row r="82" spans="1:11" x14ac:dyDescent="0.2">
      <c r="A82" s="20" t="s">
        <v>328</v>
      </c>
      <c r="B82" s="21">
        <v>1747</v>
      </c>
      <c r="C82" s="21">
        <v>290</v>
      </c>
      <c r="D82" s="21">
        <v>1301</v>
      </c>
      <c r="E82" s="21">
        <v>25</v>
      </c>
      <c r="F82" s="21">
        <v>19</v>
      </c>
      <c r="G82" s="21">
        <v>33</v>
      </c>
      <c r="H82" s="21">
        <v>3</v>
      </c>
      <c r="I82" s="21">
        <v>8</v>
      </c>
      <c r="J82" s="21">
        <v>9</v>
      </c>
      <c r="K82" s="21">
        <v>59</v>
      </c>
    </row>
    <row r="83" spans="1:11" x14ac:dyDescent="0.2">
      <c r="A83" s="24" t="s">
        <v>3</v>
      </c>
      <c r="B83" s="25">
        <v>100</v>
      </c>
      <c r="C83" s="25">
        <v>16.599886000000001</v>
      </c>
      <c r="D83" s="25">
        <v>74.470521000000005</v>
      </c>
      <c r="E83" s="25">
        <v>1.431025</v>
      </c>
      <c r="F83" s="25">
        <v>1.0875790000000001</v>
      </c>
      <c r="G83" s="25">
        <v>1.888952</v>
      </c>
      <c r="H83" s="25">
        <v>0.17172299999999999</v>
      </c>
      <c r="I83" s="25">
        <v>0.457928</v>
      </c>
      <c r="J83" s="25">
        <v>0.51516899999999999</v>
      </c>
      <c r="K83" s="25">
        <v>3.3772180000000001</v>
      </c>
    </row>
    <row r="84" spans="1:11" x14ac:dyDescent="0.2">
      <c r="A84" s="20" t="s">
        <v>329</v>
      </c>
      <c r="B84" s="21">
        <v>191</v>
      </c>
      <c r="C84" s="21">
        <v>35</v>
      </c>
      <c r="D84" s="21">
        <v>117</v>
      </c>
      <c r="E84" s="21">
        <v>3</v>
      </c>
      <c r="F84" s="21">
        <v>5</v>
      </c>
      <c r="G84" s="21">
        <v>5</v>
      </c>
      <c r="H84" s="21">
        <v>3</v>
      </c>
      <c r="I84" s="21">
        <v>12</v>
      </c>
      <c r="J84" s="21">
        <v>0</v>
      </c>
      <c r="K84" s="21">
        <v>11</v>
      </c>
    </row>
    <row r="85" spans="1:11" x14ac:dyDescent="0.2">
      <c r="A85" s="24" t="s">
        <v>3</v>
      </c>
      <c r="B85" s="25">
        <v>100</v>
      </c>
      <c r="C85" s="25">
        <v>18.324607</v>
      </c>
      <c r="D85" s="25">
        <v>61.256545000000003</v>
      </c>
      <c r="E85" s="25">
        <v>1.570681</v>
      </c>
      <c r="F85" s="25">
        <v>2.617801</v>
      </c>
      <c r="G85" s="25">
        <v>2.617801</v>
      </c>
      <c r="H85" s="25">
        <v>1.570681</v>
      </c>
      <c r="I85" s="25">
        <v>6.2827229999999998</v>
      </c>
      <c r="J85" s="25">
        <v>0</v>
      </c>
      <c r="K85" s="25">
        <v>5.7591619999999999</v>
      </c>
    </row>
    <row r="86" spans="1:11" x14ac:dyDescent="0.2">
      <c r="A86" s="20" t="s">
        <v>330</v>
      </c>
      <c r="B86" s="21">
        <v>544</v>
      </c>
      <c r="C86" s="21">
        <v>37</v>
      </c>
      <c r="D86" s="21">
        <v>434</v>
      </c>
      <c r="E86" s="21">
        <v>7</v>
      </c>
      <c r="F86" s="21">
        <v>10</v>
      </c>
      <c r="G86" s="21">
        <v>13</v>
      </c>
      <c r="H86" s="21">
        <v>16</v>
      </c>
      <c r="I86" s="21">
        <v>5</v>
      </c>
      <c r="J86" s="21">
        <v>0</v>
      </c>
      <c r="K86" s="21">
        <v>22</v>
      </c>
    </row>
    <row r="87" spans="1:11" x14ac:dyDescent="0.2">
      <c r="A87" s="24" t="s">
        <v>3</v>
      </c>
      <c r="B87" s="25">
        <v>100</v>
      </c>
      <c r="C87" s="25">
        <v>6.8014710000000003</v>
      </c>
      <c r="D87" s="25">
        <v>79.779411999999994</v>
      </c>
      <c r="E87" s="25">
        <v>1.2867649999999999</v>
      </c>
      <c r="F87" s="25">
        <v>1.8382350000000001</v>
      </c>
      <c r="G87" s="25">
        <v>2.3897059999999999</v>
      </c>
      <c r="H87" s="25">
        <v>2.941176</v>
      </c>
      <c r="I87" s="25">
        <v>0.91911799999999999</v>
      </c>
      <c r="J87" s="25">
        <v>0</v>
      </c>
      <c r="K87" s="25">
        <v>4.0441180000000001</v>
      </c>
    </row>
    <row r="88" spans="1:11" x14ac:dyDescent="0.2">
      <c r="A88" s="20" t="s">
        <v>358</v>
      </c>
      <c r="B88" s="21">
        <v>57</v>
      </c>
      <c r="C88" s="21">
        <v>2</v>
      </c>
      <c r="D88" s="21">
        <v>4</v>
      </c>
      <c r="E88" s="21">
        <v>0</v>
      </c>
      <c r="F88" s="21">
        <v>0</v>
      </c>
      <c r="G88" s="21">
        <v>0</v>
      </c>
      <c r="H88" s="21">
        <v>0</v>
      </c>
      <c r="I88" s="21">
        <v>0</v>
      </c>
      <c r="J88" s="21">
        <v>0</v>
      </c>
      <c r="K88" s="21">
        <v>51</v>
      </c>
    </row>
    <row r="89" spans="1:11" x14ac:dyDescent="0.2">
      <c r="A89" s="24" t="s">
        <v>3</v>
      </c>
      <c r="B89" s="25">
        <v>100</v>
      </c>
      <c r="C89" s="25">
        <v>3.508772</v>
      </c>
      <c r="D89" s="25">
        <v>7.017544</v>
      </c>
      <c r="E89" s="25">
        <v>0</v>
      </c>
      <c r="F89" s="25">
        <v>0</v>
      </c>
      <c r="G89" s="25">
        <v>0</v>
      </c>
      <c r="H89" s="25">
        <v>0</v>
      </c>
      <c r="I89" s="25">
        <v>0</v>
      </c>
      <c r="J89" s="25">
        <v>0</v>
      </c>
      <c r="K89" s="25">
        <v>89.473684000000006</v>
      </c>
    </row>
    <row r="90" spans="1:11" x14ac:dyDescent="0.2">
      <c r="A90" s="9" t="s">
        <v>359</v>
      </c>
      <c r="B90" s="10">
        <v>89</v>
      </c>
      <c r="C90" s="10">
        <v>19</v>
      </c>
      <c r="D90" s="10">
        <v>56</v>
      </c>
      <c r="E90" s="10">
        <v>3</v>
      </c>
      <c r="F90" s="10">
        <v>2</v>
      </c>
      <c r="G90" s="10">
        <v>1</v>
      </c>
      <c r="H90" s="10">
        <v>0</v>
      </c>
      <c r="I90" s="10">
        <v>6</v>
      </c>
      <c r="J90" s="10">
        <v>0</v>
      </c>
      <c r="K90" s="10">
        <v>2</v>
      </c>
    </row>
    <row r="91" spans="1:11" x14ac:dyDescent="0.2">
      <c r="A91" s="24" t="s">
        <v>3</v>
      </c>
      <c r="B91" s="25">
        <v>100</v>
      </c>
      <c r="C91" s="25">
        <v>21.348314999999999</v>
      </c>
      <c r="D91" s="25">
        <v>62.921348000000002</v>
      </c>
      <c r="E91" s="25">
        <v>3.370787</v>
      </c>
      <c r="F91" s="25">
        <v>2.2471909999999999</v>
      </c>
      <c r="G91" s="25">
        <v>1.123596</v>
      </c>
      <c r="H91" s="25">
        <v>0</v>
      </c>
      <c r="I91" s="25">
        <v>6.7415729999999998</v>
      </c>
      <c r="J91" s="25">
        <v>0</v>
      </c>
      <c r="K91" s="25">
        <v>2.2471909999999999</v>
      </c>
    </row>
    <row r="92" spans="1:11" x14ac:dyDescent="0.2">
      <c r="A92" s="20" t="s">
        <v>331</v>
      </c>
      <c r="B92" s="21">
        <v>977</v>
      </c>
      <c r="C92" s="21">
        <v>188</v>
      </c>
      <c r="D92" s="21">
        <v>714</v>
      </c>
      <c r="E92" s="21">
        <v>14</v>
      </c>
      <c r="F92" s="21">
        <v>9</v>
      </c>
      <c r="G92" s="21">
        <v>20</v>
      </c>
      <c r="H92" s="21">
        <v>1</v>
      </c>
      <c r="I92" s="21">
        <v>4</v>
      </c>
      <c r="J92" s="21">
        <v>2</v>
      </c>
      <c r="K92" s="21">
        <v>25</v>
      </c>
    </row>
    <row r="93" spans="1:11" x14ac:dyDescent="0.2">
      <c r="A93" s="24" t="s">
        <v>3</v>
      </c>
      <c r="B93" s="25">
        <v>100</v>
      </c>
      <c r="C93" s="25">
        <v>19.242578999999999</v>
      </c>
      <c r="D93" s="25">
        <v>73.080860000000001</v>
      </c>
      <c r="E93" s="25">
        <v>1.432958</v>
      </c>
      <c r="F93" s="25">
        <v>0.92118699999999998</v>
      </c>
      <c r="G93" s="25">
        <v>2.0470830000000002</v>
      </c>
      <c r="H93" s="25">
        <v>0.102354</v>
      </c>
      <c r="I93" s="25">
        <v>0.40941699999999998</v>
      </c>
      <c r="J93" s="25">
        <v>0.204708</v>
      </c>
      <c r="K93" s="25">
        <v>2.5588540000000002</v>
      </c>
    </row>
    <row r="94" spans="1:11" x14ac:dyDescent="0.2">
      <c r="A94" s="20" t="s">
        <v>332</v>
      </c>
      <c r="B94" s="21">
        <v>73</v>
      </c>
      <c r="C94" s="21">
        <v>13</v>
      </c>
      <c r="D94" s="21">
        <v>48</v>
      </c>
      <c r="E94" s="21">
        <v>1</v>
      </c>
      <c r="F94" s="21">
        <v>1</v>
      </c>
      <c r="G94" s="21">
        <v>1</v>
      </c>
      <c r="H94" s="21">
        <v>0</v>
      </c>
      <c r="I94" s="21">
        <v>5</v>
      </c>
      <c r="J94" s="21">
        <v>0</v>
      </c>
      <c r="K94" s="21">
        <v>4</v>
      </c>
    </row>
    <row r="95" spans="1:11" x14ac:dyDescent="0.2">
      <c r="A95" s="24" t="s">
        <v>3</v>
      </c>
      <c r="B95" s="25">
        <v>100</v>
      </c>
      <c r="C95" s="25">
        <v>17.808219000000001</v>
      </c>
      <c r="D95" s="25">
        <v>65.753424999999993</v>
      </c>
      <c r="E95" s="25">
        <v>1.3698630000000001</v>
      </c>
      <c r="F95" s="25">
        <v>1.3698630000000001</v>
      </c>
      <c r="G95" s="25">
        <v>1.3698630000000001</v>
      </c>
      <c r="H95" s="25">
        <v>0</v>
      </c>
      <c r="I95" s="25">
        <v>6.8493149999999998</v>
      </c>
      <c r="J95" s="25">
        <v>0</v>
      </c>
      <c r="K95" s="25">
        <v>5.4794520000000002</v>
      </c>
    </row>
    <row r="96" spans="1:11" x14ac:dyDescent="0.2">
      <c r="A96" s="20" t="s">
        <v>333</v>
      </c>
      <c r="B96" s="21">
        <v>108</v>
      </c>
      <c r="C96" s="21">
        <v>13</v>
      </c>
      <c r="D96" s="21">
        <v>84</v>
      </c>
      <c r="E96" s="21">
        <v>2</v>
      </c>
      <c r="F96" s="21">
        <v>1</v>
      </c>
      <c r="G96" s="21">
        <v>1</v>
      </c>
      <c r="H96" s="21">
        <v>2</v>
      </c>
      <c r="I96" s="21">
        <v>0</v>
      </c>
      <c r="J96" s="21">
        <v>0</v>
      </c>
      <c r="K96" s="21">
        <v>5</v>
      </c>
    </row>
    <row r="97" spans="1:11" x14ac:dyDescent="0.2">
      <c r="A97" s="24" t="s">
        <v>3</v>
      </c>
      <c r="B97" s="25">
        <v>100</v>
      </c>
      <c r="C97" s="25">
        <v>12.037037</v>
      </c>
      <c r="D97" s="25">
        <v>77.777777999999998</v>
      </c>
      <c r="E97" s="25">
        <v>1.8518520000000001</v>
      </c>
      <c r="F97" s="25">
        <v>0.92592600000000003</v>
      </c>
      <c r="G97" s="25">
        <v>0.92592600000000003</v>
      </c>
      <c r="H97" s="25">
        <v>1.8518520000000001</v>
      </c>
      <c r="I97" s="25">
        <v>0</v>
      </c>
      <c r="J97" s="25">
        <v>0</v>
      </c>
      <c r="K97" s="25">
        <v>4.6296299999999997</v>
      </c>
    </row>
    <row r="98" spans="1:11" x14ac:dyDescent="0.2">
      <c r="A98" s="20" t="s">
        <v>358</v>
      </c>
      <c r="B98" s="21">
        <v>30</v>
      </c>
      <c r="C98" s="21">
        <v>1</v>
      </c>
      <c r="D98" s="21">
        <v>1</v>
      </c>
      <c r="E98" s="21">
        <v>0</v>
      </c>
      <c r="F98" s="21">
        <v>0</v>
      </c>
      <c r="G98" s="21">
        <v>0</v>
      </c>
      <c r="H98" s="21">
        <v>0</v>
      </c>
      <c r="I98" s="21">
        <v>0</v>
      </c>
      <c r="J98" s="21">
        <v>0</v>
      </c>
      <c r="K98" s="21">
        <v>28</v>
      </c>
    </row>
    <row r="99" spans="1:11" x14ac:dyDescent="0.2">
      <c r="A99" s="24" t="s">
        <v>3</v>
      </c>
      <c r="B99" s="25">
        <v>100</v>
      </c>
      <c r="C99" s="25">
        <v>3.3333330000000001</v>
      </c>
      <c r="D99" s="25">
        <v>3.3333330000000001</v>
      </c>
      <c r="E99" s="25">
        <v>0</v>
      </c>
      <c r="F99" s="25">
        <v>0</v>
      </c>
      <c r="G99" s="25">
        <v>0</v>
      </c>
      <c r="H99" s="25">
        <v>0</v>
      </c>
      <c r="I99" s="25">
        <v>0</v>
      </c>
      <c r="J99" s="25">
        <v>0</v>
      </c>
      <c r="K99" s="25">
        <v>93.333332999999996</v>
      </c>
    </row>
    <row r="100" spans="1:11" x14ac:dyDescent="0.2">
      <c r="A100" s="9" t="s">
        <v>360</v>
      </c>
      <c r="B100" s="10">
        <v>49</v>
      </c>
      <c r="C100" s="10">
        <v>10</v>
      </c>
      <c r="D100" s="10">
        <v>32</v>
      </c>
      <c r="E100" s="10">
        <v>0</v>
      </c>
      <c r="F100" s="10">
        <v>0</v>
      </c>
      <c r="G100" s="10">
        <v>1</v>
      </c>
      <c r="H100" s="10">
        <v>0</v>
      </c>
      <c r="I100" s="10">
        <v>1</v>
      </c>
      <c r="J100" s="10">
        <v>0</v>
      </c>
      <c r="K100" s="10">
        <v>5</v>
      </c>
    </row>
    <row r="101" spans="1:11" x14ac:dyDescent="0.2">
      <c r="A101" s="24" t="s">
        <v>3</v>
      </c>
      <c r="B101" s="25">
        <v>100</v>
      </c>
      <c r="C101" s="25">
        <v>20.408162999999998</v>
      </c>
      <c r="D101" s="25">
        <v>65.306122000000002</v>
      </c>
      <c r="E101" s="25">
        <v>0</v>
      </c>
      <c r="F101" s="25">
        <v>0</v>
      </c>
      <c r="G101" s="25">
        <v>2.040816</v>
      </c>
      <c r="H101" s="25">
        <v>0</v>
      </c>
      <c r="I101" s="25">
        <v>2.040816</v>
      </c>
      <c r="J101" s="25">
        <v>0</v>
      </c>
      <c r="K101" s="25">
        <v>10.204082</v>
      </c>
    </row>
    <row r="102" spans="1:11" x14ac:dyDescent="0.2">
      <c r="A102" s="20" t="s">
        <v>331</v>
      </c>
      <c r="B102" s="21">
        <v>770</v>
      </c>
      <c r="C102" s="21">
        <v>102</v>
      </c>
      <c r="D102" s="21">
        <v>587</v>
      </c>
      <c r="E102" s="21">
        <v>11</v>
      </c>
      <c r="F102" s="21">
        <v>10</v>
      </c>
      <c r="G102" s="21">
        <v>13</v>
      </c>
      <c r="H102" s="21">
        <v>2</v>
      </c>
      <c r="I102" s="21">
        <v>4</v>
      </c>
      <c r="J102" s="21">
        <v>7</v>
      </c>
      <c r="K102" s="21">
        <v>34</v>
      </c>
    </row>
    <row r="103" spans="1:11" x14ac:dyDescent="0.2">
      <c r="A103" s="24" t="s">
        <v>3</v>
      </c>
      <c r="B103" s="25">
        <v>100</v>
      </c>
      <c r="C103" s="25">
        <v>13.246753</v>
      </c>
      <c r="D103" s="25">
        <v>76.233766000000003</v>
      </c>
      <c r="E103" s="25">
        <v>1.428571</v>
      </c>
      <c r="F103" s="25">
        <v>1.2987010000000001</v>
      </c>
      <c r="G103" s="25">
        <v>1.688312</v>
      </c>
      <c r="H103" s="25">
        <v>0.25974000000000003</v>
      </c>
      <c r="I103" s="25">
        <v>0.51948099999999997</v>
      </c>
      <c r="J103" s="25">
        <v>0.90909099999999998</v>
      </c>
      <c r="K103" s="25">
        <v>4.415584</v>
      </c>
    </row>
    <row r="104" spans="1:11" x14ac:dyDescent="0.2">
      <c r="A104" s="20" t="s">
        <v>332</v>
      </c>
      <c r="B104" s="21">
        <v>118</v>
      </c>
      <c r="C104" s="21">
        <v>22</v>
      </c>
      <c r="D104" s="21">
        <v>69</v>
      </c>
      <c r="E104" s="21">
        <v>2</v>
      </c>
      <c r="F104" s="21">
        <v>4</v>
      </c>
      <c r="G104" s="21">
        <v>4</v>
      </c>
      <c r="H104" s="21">
        <v>3</v>
      </c>
      <c r="I104" s="21">
        <v>7</v>
      </c>
      <c r="J104" s="21">
        <v>0</v>
      </c>
      <c r="K104" s="21">
        <v>7</v>
      </c>
    </row>
    <row r="105" spans="1:11" x14ac:dyDescent="0.2">
      <c r="A105" s="24" t="s">
        <v>3</v>
      </c>
      <c r="B105" s="25">
        <v>100</v>
      </c>
      <c r="C105" s="25">
        <v>18.644068000000001</v>
      </c>
      <c r="D105" s="25">
        <v>58.474575999999999</v>
      </c>
      <c r="E105" s="25">
        <v>1.6949149999999999</v>
      </c>
      <c r="F105" s="25">
        <v>3.389831</v>
      </c>
      <c r="G105" s="25">
        <v>3.389831</v>
      </c>
      <c r="H105" s="25">
        <v>2.542373</v>
      </c>
      <c r="I105" s="25">
        <v>5.9322030000000003</v>
      </c>
      <c r="J105" s="25">
        <v>0</v>
      </c>
      <c r="K105" s="25">
        <v>5.9322030000000003</v>
      </c>
    </row>
    <row r="106" spans="1:11" x14ac:dyDescent="0.2">
      <c r="A106" s="20" t="s">
        <v>333</v>
      </c>
      <c r="B106" s="21">
        <v>436</v>
      </c>
      <c r="C106" s="21">
        <v>24</v>
      </c>
      <c r="D106" s="21">
        <v>350</v>
      </c>
      <c r="E106" s="21">
        <v>5</v>
      </c>
      <c r="F106" s="21">
        <v>9</v>
      </c>
      <c r="G106" s="21">
        <v>12</v>
      </c>
      <c r="H106" s="21">
        <v>14</v>
      </c>
      <c r="I106" s="21">
        <v>5</v>
      </c>
      <c r="J106" s="21">
        <v>0</v>
      </c>
      <c r="K106" s="21">
        <v>17</v>
      </c>
    </row>
    <row r="107" spans="1:11" x14ac:dyDescent="0.2">
      <c r="A107" s="24" t="s">
        <v>3</v>
      </c>
      <c r="B107" s="25">
        <v>100</v>
      </c>
      <c r="C107" s="25">
        <v>5.5045869999999999</v>
      </c>
      <c r="D107" s="25">
        <v>80.275228999999996</v>
      </c>
      <c r="E107" s="25">
        <v>1.1467890000000001</v>
      </c>
      <c r="F107" s="25">
        <v>2.0642200000000002</v>
      </c>
      <c r="G107" s="25">
        <v>2.752294</v>
      </c>
      <c r="H107" s="25">
        <v>3.2110089999999998</v>
      </c>
      <c r="I107" s="25">
        <v>1.1467890000000001</v>
      </c>
      <c r="J107" s="25">
        <v>0</v>
      </c>
      <c r="K107" s="25">
        <v>3.8990830000000001</v>
      </c>
    </row>
    <row r="108" spans="1:11" x14ac:dyDescent="0.2">
      <c r="A108" s="20" t="s">
        <v>358</v>
      </c>
      <c r="B108" s="21">
        <v>27</v>
      </c>
      <c r="C108" s="21">
        <v>1</v>
      </c>
      <c r="D108" s="21">
        <v>3</v>
      </c>
      <c r="E108" s="21">
        <v>0</v>
      </c>
      <c r="F108" s="21">
        <v>0</v>
      </c>
      <c r="G108" s="21">
        <v>0</v>
      </c>
      <c r="H108" s="21">
        <v>0</v>
      </c>
      <c r="I108" s="21">
        <v>0</v>
      </c>
      <c r="J108" s="21">
        <v>0</v>
      </c>
      <c r="K108" s="21">
        <v>23</v>
      </c>
    </row>
    <row r="109" spans="1:11" x14ac:dyDescent="0.2">
      <c r="A109" s="24" t="s">
        <v>3</v>
      </c>
      <c r="B109" s="25">
        <v>100</v>
      </c>
      <c r="C109" s="25">
        <v>3.7037040000000001</v>
      </c>
      <c r="D109" s="25">
        <v>11.111110999999999</v>
      </c>
      <c r="E109" s="25">
        <v>0</v>
      </c>
      <c r="F109" s="25">
        <v>0</v>
      </c>
      <c r="G109" s="25">
        <v>0</v>
      </c>
      <c r="H109" s="25">
        <v>0</v>
      </c>
      <c r="I109" s="25">
        <v>0</v>
      </c>
      <c r="J109" s="25">
        <v>0</v>
      </c>
      <c r="K109" s="25">
        <v>85.185185000000004</v>
      </c>
    </row>
    <row r="110" spans="1:11" x14ac:dyDescent="0.2">
      <c r="A110" s="9" t="s">
        <v>361</v>
      </c>
      <c r="B110" s="9"/>
      <c r="C110" s="9"/>
      <c r="D110" s="9"/>
      <c r="E110" s="9"/>
      <c r="F110" s="9"/>
      <c r="G110" s="9"/>
      <c r="H110" s="9"/>
      <c r="I110" s="9"/>
      <c r="J110" s="9"/>
      <c r="K110" s="9"/>
    </row>
    <row r="111" spans="1:11" x14ac:dyDescent="0.2">
      <c r="A111" s="20" t="s">
        <v>362</v>
      </c>
      <c r="B111" s="21">
        <v>360</v>
      </c>
      <c r="C111" s="21">
        <v>56</v>
      </c>
      <c r="D111" s="21">
        <v>262</v>
      </c>
      <c r="E111" s="21">
        <v>3</v>
      </c>
      <c r="F111" s="21">
        <v>8</v>
      </c>
      <c r="G111" s="21">
        <v>4</v>
      </c>
      <c r="H111" s="21">
        <v>8</v>
      </c>
      <c r="I111" s="21">
        <v>0</v>
      </c>
      <c r="J111" s="21">
        <v>2</v>
      </c>
      <c r="K111" s="21">
        <v>17</v>
      </c>
    </row>
    <row r="112" spans="1:11" x14ac:dyDescent="0.2">
      <c r="A112" s="24" t="s">
        <v>3</v>
      </c>
      <c r="B112" s="25">
        <v>100</v>
      </c>
      <c r="C112" s="25">
        <v>15.555555999999999</v>
      </c>
      <c r="D112" s="25">
        <v>72.777777999999998</v>
      </c>
      <c r="E112" s="25">
        <v>0.83333299999999999</v>
      </c>
      <c r="F112" s="25">
        <v>2.2222219999999999</v>
      </c>
      <c r="G112" s="25">
        <v>1.111111</v>
      </c>
      <c r="H112" s="25">
        <v>2.2222219999999999</v>
      </c>
      <c r="I112" s="25">
        <v>0</v>
      </c>
      <c r="J112" s="25">
        <v>0.55555600000000005</v>
      </c>
      <c r="K112" s="25">
        <v>4.7222220000000004</v>
      </c>
    </row>
    <row r="113" spans="1:11" x14ac:dyDescent="0.2">
      <c r="A113" s="20" t="s">
        <v>363</v>
      </c>
      <c r="B113" s="21">
        <v>1326</v>
      </c>
      <c r="C113" s="21">
        <v>185</v>
      </c>
      <c r="D113" s="21">
        <v>998</v>
      </c>
      <c r="E113" s="21">
        <v>16</v>
      </c>
      <c r="F113" s="21">
        <v>16</v>
      </c>
      <c r="G113" s="21">
        <v>31</v>
      </c>
      <c r="H113" s="21">
        <v>3</v>
      </c>
      <c r="I113" s="21">
        <v>19</v>
      </c>
      <c r="J113" s="21">
        <v>4</v>
      </c>
      <c r="K113" s="21">
        <v>54</v>
      </c>
    </row>
    <row r="114" spans="1:11" x14ac:dyDescent="0.2">
      <c r="A114" s="24" t="s">
        <v>3</v>
      </c>
      <c r="B114" s="25">
        <v>100</v>
      </c>
      <c r="C114" s="25">
        <v>13.951734999999999</v>
      </c>
      <c r="D114" s="25">
        <v>75.263952000000003</v>
      </c>
      <c r="E114" s="25">
        <v>1.206637</v>
      </c>
      <c r="F114" s="25">
        <v>1.206637</v>
      </c>
      <c r="G114" s="25">
        <v>2.3378580000000002</v>
      </c>
      <c r="H114" s="25">
        <v>0.226244</v>
      </c>
      <c r="I114" s="25">
        <v>1.4328810000000001</v>
      </c>
      <c r="J114" s="25">
        <v>0.30165900000000001</v>
      </c>
      <c r="K114" s="25">
        <v>4.0723979999999997</v>
      </c>
    </row>
    <row r="115" spans="1:11" x14ac:dyDescent="0.2">
      <c r="A115" s="20" t="s">
        <v>364</v>
      </c>
      <c r="B115" s="21">
        <v>649</v>
      </c>
      <c r="C115" s="21">
        <v>106</v>
      </c>
      <c r="D115" s="21">
        <v>481</v>
      </c>
      <c r="E115" s="21">
        <v>12</v>
      </c>
      <c r="F115" s="21">
        <v>8</v>
      </c>
      <c r="G115" s="21">
        <v>14</v>
      </c>
      <c r="H115" s="21">
        <v>11</v>
      </c>
      <c r="I115" s="21">
        <v>1</v>
      </c>
      <c r="J115" s="21">
        <v>2</v>
      </c>
      <c r="K115" s="21">
        <v>14</v>
      </c>
    </row>
    <row r="116" spans="1:11" x14ac:dyDescent="0.2">
      <c r="A116" s="24" t="s">
        <v>3</v>
      </c>
      <c r="B116" s="25">
        <v>100</v>
      </c>
      <c r="C116" s="25">
        <v>16.332820000000002</v>
      </c>
      <c r="D116" s="25">
        <v>74.114022000000006</v>
      </c>
      <c r="E116" s="25">
        <v>1.8489979999999999</v>
      </c>
      <c r="F116" s="25">
        <v>1.232666</v>
      </c>
      <c r="G116" s="25">
        <v>2.157165</v>
      </c>
      <c r="H116" s="25">
        <v>1.6949149999999999</v>
      </c>
      <c r="I116" s="25">
        <v>0.154083</v>
      </c>
      <c r="J116" s="25">
        <v>0.308166</v>
      </c>
      <c r="K116" s="25">
        <v>2.157165</v>
      </c>
    </row>
    <row r="117" spans="1:11" x14ac:dyDescent="0.2">
      <c r="A117" s="20" t="s">
        <v>365</v>
      </c>
      <c r="B117" s="21">
        <v>277</v>
      </c>
      <c r="C117" s="21">
        <v>46</v>
      </c>
      <c r="D117" s="21">
        <v>194</v>
      </c>
      <c r="E117" s="21">
        <v>6</v>
      </c>
      <c r="F117" s="21">
        <v>4</v>
      </c>
      <c r="G117" s="21">
        <v>3</v>
      </c>
      <c r="H117" s="21">
        <v>0</v>
      </c>
      <c r="I117" s="21">
        <v>11</v>
      </c>
      <c r="J117" s="21">
        <v>1</v>
      </c>
      <c r="K117" s="21">
        <v>12</v>
      </c>
    </row>
    <row r="118" spans="1:11" x14ac:dyDescent="0.2">
      <c r="A118" s="24" t="s">
        <v>3</v>
      </c>
      <c r="B118" s="25">
        <v>100</v>
      </c>
      <c r="C118" s="25">
        <v>16.606497999999998</v>
      </c>
      <c r="D118" s="25">
        <v>70.036101000000002</v>
      </c>
      <c r="E118" s="25">
        <v>2.1660650000000001</v>
      </c>
      <c r="F118" s="25">
        <v>1.444043</v>
      </c>
      <c r="G118" s="25">
        <v>1.083032</v>
      </c>
      <c r="H118" s="25">
        <v>0</v>
      </c>
      <c r="I118" s="25">
        <v>3.9711189999999998</v>
      </c>
      <c r="J118" s="25">
        <v>0.36101100000000003</v>
      </c>
      <c r="K118" s="25">
        <v>4.3321300000000003</v>
      </c>
    </row>
    <row r="119" spans="1:11" x14ac:dyDescent="0.2">
      <c r="A119" s="20" t="s">
        <v>366</v>
      </c>
      <c r="B119" s="21">
        <v>65</v>
      </c>
      <c r="C119" s="21">
        <v>0</v>
      </c>
      <c r="D119" s="21">
        <v>9</v>
      </c>
      <c r="E119" s="21">
        <v>1</v>
      </c>
      <c r="F119" s="21">
        <v>0</v>
      </c>
      <c r="G119" s="21">
        <v>1</v>
      </c>
      <c r="H119" s="21">
        <v>0</v>
      </c>
      <c r="I119" s="21">
        <v>1</v>
      </c>
      <c r="J119" s="21">
        <v>0</v>
      </c>
      <c r="K119" s="21">
        <v>53</v>
      </c>
    </row>
    <row r="120" spans="1:11" x14ac:dyDescent="0.2">
      <c r="A120" s="24" t="s">
        <v>3</v>
      </c>
      <c r="B120" s="25">
        <v>100</v>
      </c>
      <c r="C120" s="25">
        <v>0</v>
      </c>
      <c r="D120" s="25">
        <v>13.846154</v>
      </c>
      <c r="E120" s="25">
        <v>1.538462</v>
      </c>
      <c r="F120" s="25">
        <v>0</v>
      </c>
      <c r="G120" s="25">
        <v>1.538462</v>
      </c>
      <c r="H120" s="25">
        <v>0</v>
      </c>
      <c r="I120" s="25">
        <v>1.538462</v>
      </c>
      <c r="J120" s="25">
        <v>0</v>
      </c>
      <c r="K120" s="25">
        <v>81.538461999999996</v>
      </c>
    </row>
    <row r="121" spans="1:11" x14ac:dyDescent="0.2">
      <c r="A121" s="9" t="s">
        <v>367</v>
      </c>
      <c r="B121" s="9"/>
      <c r="C121" s="9"/>
      <c r="D121" s="9"/>
      <c r="E121" s="9"/>
      <c r="F121" s="9"/>
      <c r="G121" s="9"/>
      <c r="H121" s="9"/>
      <c r="I121" s="9"/>
      <c r="J121" s="9"/>
      <c r="K121" s="9"/>
    </row>
    <row r="122" spans="1:11" x14ac:dyDescent="0.2">
      <c r="A122" s="20" t="s">
        <v>368</v>
      </c>
      <c r="B122" s="21">
        <v>537</v>
      </c>
      <c r="C122" s="21">
        <v>75</v>
      </c>
      <c r="D122" s="21">
        <v>377</v>
      </c>
      <c r="E122" s="21">
        <v>9</v>
      </c>
      <c r="F122" s="21">
        <v>12</v>
      </c>
      <c r="G122" s="21">
        <v>12</v>
      </c>
      <c r="H122" s="21">
        <v>2</v>
      </c>
      <c r="I122" s="21">
        <v>24</v>
      </c>
      <c r="J122" s="21">
        <v>0</v>
      </c>
      <c r="K122" s="21">
        <v>26</v>
      </c>
    </row>
    <row r="123" spans="1:11" x14ac:dyDescent="0.2">
      <c r="A123" s="24" t="s">
        <v>3</v>
      </c>
      <c r="B123" s="25">
        <v>100</v>
      </c>
      <c r="C123" s="25">
        <v>13.966480000000001</v>
      </c>
      <c r="D123" s="25">
        <v>70.204841999999999</v>
      </c>
      <c r="E123" s="25">
        <v>1.675978</v>
      </c>
      <c r="F123" s="25">
        <v>2.2346370000000002</v>
      </c>
      <c r="G123" s="25">
        <v>2.2346370000000002</v>
      </c>
      <c r="H123" s="25">
        <v>0.37243900000000002</v>
      </c>
      <c r="I123" s="25">
        <v>4.4692740000000004</v>
      </c>
      <c r="J123" s="25">
        <v>0</v>
      </c>
      <c r="K123" s="25">
        <v>4.8417130000000004</v>
      </c>
    </row>
    <row r="124" spans="1:11" x14ac:dyDescent="0.2">
      <c r="A124" s="20" t="s">
        <v>180</v>
      </c>
      <c r="B124" s="21">
        <v>1667</v>
      </c>
      <c r="C124" s="21">
        <v>276</v>
      </c>
      <c r="D124" s="21">
        <v>1240</v>
      </c>
      <c r="E124" s="21">
        <v>24</v>
      </c>
      <c r="F124" s="21">
        <v>17</v>
      </c>
      <c r="G124" s="21">
        <v>32</v>
      </c>
      <c r="H124" s="21">
        <v>3</v>
      </c>
      <c r="I124" s="21">
        <v>8</v>
      </c>
      <c r="J124" s="21">
        <v>9</v>
      </c>
      <c r="K124" s="21">
        <v>58</v>
      </c>
    </row>
    <row r="125" spans="1:11" x14ac:dyDescent="0.2">
      <c r="A125" s="24" t="s">
        <v>3</v>
      </c>
      <c r="B125" s="25">
        <v>100</v>
      </c>
      <c r="C125" s="25">
        <v>16.556688999999999</v>
      </c>
      <c r="D125" s="25">
        <v>74.385122999999993</v>
      </c>
      <c r="E125" s="25">
        <v>1.4397120000000001</v>
      </c>
      <c r="F125" s="25">
        <v>1.0197959999999999</v>
      </c>
      <c r="G125" s="25">
        <v>1.919616</v>
      </c>
      <c r="H125" s="25">
        <v>0.17996400000000001</v>
      </c>
      <c r="I125" s="25">
        <v>0.479904</v>
      </c>
      <c r="J125" s="25">
        <v>0.53989200000000004</v>
      </c>
      <c r="K125" s="25">
        <v>3.479304</v>
      </c>
    </row>
    <row r="126" spans="1:11" x14ac:dyDescent="0.2">
      <c r="A126" s="20" t="s">
        <v>369</v>
      </c>
      <c r="B126" s="21">
        <v>99</v>
      </c>
      <c r="C126" s="21">
        <v>20</v>
      </c>
      <c r="D126" s="21">
        <v>70</v>
      </c>
      <c r="E126" s="21">
        <v>1</v>
      </c>
      <c r="F126" s="21">
        <v>2</v>
      </c>
      <c r="G126" s="21">
        <v>3</v>
      </c>
      <c r="H126" s="21">
        <v>0</v>
      </c>
      <c r="I126" s="21">
        <v>0</v>
      </c>
      <c r="J126" s="21">
        <v>0</v>
      </c>
      <c r="K126" s="21">
        <v>3</v>
      </c>
    </row>
    <row r="127" spans="1:11" x14ac:dyDescent="0.2">
      <c r="A127" s="24" t="s">
        <v>3</v>
      </c>
      <c r="B127" s="25">
        <v>100</v>
      </c>
      <c r="C127" s="25">
        <v>20.202020000000001</v>
      </c>
      <c r="D127" s="25">
        <v>70.707070999999999</v>
      </c>
      <c r="E127" s="25">
        <v>1.0101009999999999</v>
      </c>
      <c r="F127" s="25">
        <v>2.0202019999999998</v>
      </c>
      <c r="G127" s="25">
        <v>3.030303</v>
      </c>
      <c r="H127" s="25">
        <v>0</v>
      </c>
      <c r="I127" s="25">
        <v>0</v>
      </c>
      <c r="J127" s="25">
        <v>0</v>
      </c>
      <c r="K127" s="25">
        <v>3.030303</v>
      </c>
    </row>
    <row r="128" spans="1:11" x14ac:dyDescent="0.2">
      <c r="A128" s="20" t="s">
        <v>370</v>
      </c>
      <c r="B128" s="21">
        <v>819</v>
      </c>
      <c r="C128" s="21">
        <v>137</v>
      </c>
      <c r="D128" s="21">
        <v>590</v>
      </c>
      <c r="E128" s="21">
        <v>14</v>
      </c>
      <c r="F128" s="21">
        <v>13</v>
      </c>
      <c r="G128" s="21">
        <v>17</v>
      </c>
      <c r="H128" s="21">
        <v>18</v>
      </c>
      <c r="I128" s="21">
        <v>0</v>
      </c>
      <c r="J128" s="21">
        <v>3</v>
      </c>
      <c r="K128" s="21">
        <v>27</v>
      </c>
    </row>
    <row r="129" spans="1:11" x14ac:dyDescent="0.2">
      <c r="A129" s="24" t="s">
        <v>3</v>
      </c>
      <c r="B129" s="25">
        <v>100</v>
      </c>
      <c r="C129" s="25">
        <v>16.727716999999998</v>
      </c>
      <c r="D129" s="25">
        <v>72.039072000000004</v>
      </c>
      <c r="E129" s="25">
        <v>1.7094020000000001</v>
      </c>
      <c r="F129" s="25">
        <v>1.587302</v>
      </c>
      <c r="G129" s="25">
        <v>2.0757020000000002</v>
      </c>
      <c r="H129" s="25">
        <v>2.1978019999999998</v>
      </c>
      <c r="I129" s="25">
        <v>0</v>
      </c>
      <c r="J129" s="25">
        <v>0.36630000000000001</v>
      </c>
      <c r="K129" s="25">
        <v>3.2967029999999999</v>
      </c>
    </row>
    <row r="130" spans="1:11" x14ac:dyDescent="0.2">
      <c r="A130" s="20" t="s">
        <v>371</v>
      </c>
      <c r="B130" s="21">
        <v>87</v>
      </c>
      <c r="C130" s="21">
        <v>11</v>
      </c>
      <c r="D130" s="21">
        <v>71</v>
      </c>
      <c r="E130" s="21">
        <v>0</v>
      </c>
      <c r="F130" s="21">
        <v>0</v>
      </c>
      <c r="G130" s="21">
        <v>1</v>
      </c>
      <c r="H130" s="21">
        <v>0</v>
      </c>
      <c r="I130" s="21">
        <v>0</v>
      </c>
      <c r="J130" s="21">
        <v>0</v>
      </c>
      <c r="K130" s="21">
        <v>4</v>
      </c>
    </row>
    <row r="131" spans="1:11" x14ac:dyDescent="0.2">
      <c r="A131" s="24" t="s">
        <v>3</v>
      </c>
      <c r="B131" s="25">
        <v>100</v>
      </c>
      <c r="C131" s="25">
        <v>12.643678</v>
      </c>
      <c r="D131" s="25">
        <v>81.609195</v>
      </c>
      <c r="E131" s="25">
        <v>0</v>
      </c>
      <c r="F131" s="25">
        <v>0</v>
      </c>
      <c r="G131" s="25">
        <v>1.1494249999999999</v>
      </c>
      <c r="H131" s="25">
        <v>0</v>
      </c>
      <c r="I131" s="25">
        <v>0</v>
      </c>
      <c r="J131" s="25">
        <v>0</v>
      </c>
      <c r="K131" s="25">
        <v>4.5977009999999998</v>
      </c>
    </row>
    <row r="132" spans="1:11" x14ac:dyDescent="0.2">
      <c r="A132" s="20" t="s">
        <v>366</v>
      </c>
      <c r="B132" s="21">
        <v>55</v>
      </c>
      <c r="C132" s="21">
        <v>0</v>
      </c>
      <c r="D132" s="21">
        <v>5</v>
      </c>
      <c r="E132" s="21">
        <v>0</v>
      </c>
      <c r="F132" s="21">
        <v>0</v>
      </c>
      <c r="G132" s="21">
        <v>0</v>
      </c>
      <c r="H132" s="21">
        <v>0</v>
      </c>
      <c r="I132" s="21">
        <v>0</v>
      </c>
      <c r="J132" s="21">
        <v>0</v>
      </c>
      <c r="K132" s="21">
        <v>50</v>
      </c>
    </row>
    <row r="133" spans="1:11" x14ac:dyDescent="0.2">
      <c r="A133" s="24" t="s">
        <v>3</v>
      </c>
      <c r="B133" s="25">
        <v>100</v>
      </c>
      <c r="C133" s="25">
        <v>0</v>
      </c>
      <c r="D133" s="25">
        <v>9.0909089999999999</v>
      </c>
      <c r="E133" s="25">
        <v>0</v>
      </c>
      <c r="F133" s="25">
        <v>0</v>
      </c>
      <c r="G133" s="25">
        <v>0</v>
      </c>
      <c r="H133" s="25">
        <v>0</v>
      </c>
      <c r="I133" s="25">
        <v>0</v>
      </c>
      <c r="J133" s="25">
        <v>0</v>
      </c>
      <c r="K133" s="25">
        <v>90.909091000000004</v>
      </c>
    </row>
    <row r="134" spans="1:11" x14ac:dyDescent="0.2">
      <c r="A134" s="9" t="s">
        <v>372</v>
      </c>
      <c r="B134" s="9"/>
      <c r="C134" s="9"/>
      <c r="D134" s="9"/>
      <c r="E134" s="9"/>
      <c r="F134" s="9"/>
      <c r="G134" s="9"/>
      <c r="H134" s="9"/>
      <c r="I134" s="9"/>
      <c r="J134" s="9"/>
      <c r="K134" s="9"/>
    </row>
    <row r="135" spans="1:11" x14ac:dyDescent="0.2">
      <c r="A135" s="20" t="s">
        <v>373</v>
      </c>
      <c r="B135" s="21">
        <v>537</v>
      </c>
      <c r="C135" s="21">
        <v>75</v>
      </c>
      <c r="D135" s="21">
        <v>377</v>
      </c>
      <c r="E135" s="21">
        <v>9</v>
      </c>
      <c r="F135" s="21">
        <v>12</v>
      </c>
      <c r="G135" s="21">
        <v>12</v>
      </c>
      <c r="H135" s="21">
        <v>2</v>
      </c>
      <c r="I135" s="21">
        <v>24</v>
      </c>
      <c r="J135" s="21">
        <v>0</v>
      </c>
      <c r="K135" s="21">
        <v>26</v>
      </c>
    </row>
    <row r="136" spans="1:11" x14ac:dyDescent="0.2">
      <c r="A136" s="24" t="s">
        <v>3</v>
      </c>
      <c r="B136" s="25">
        <v>100</v>
      </c>
      <c r="C136" s="25">
        <v>13.966480000000001</v>
      </c>
      <c r="D136" s="25">
        <v>70.204841999999999</v>
      </c>
      <c r="E136" s="25">
        <v>1.675978</v>
      </c>
      <c r="F136" s="25">
        <v>2.2346370000000002</v>
      </c>
      <c r="G136" s="25">
        <v>2.2346370000000002</v>
      </c>
      <c r="H136" s="25">
        <v>0.37243900000000002</v>
      </c>
      <c r="I136" s="25">
        <v>4.4692740000000004</v>
      </c>
      <c r="J136" s="25">
        <v>0</v>
      </c>
      <c r="K136" s="25">
        <v>4.8417130000000004</v>
      </c>
    </row>
    <row r="137" spans="1:11" x14ac:dyDescent="0.2">
      <c r="A137" s="20" t="s">
        <v>374</v>
      </c>
      <c r="B137" s="21">
        <v>1329</v>
      </c>
      <c r="C137" s="21">
        <v>180</v>
      </c>
      <c r="D137" s="21">
        <v>1019</v>
      </c>
      <c r="E137" s="21">
        <v>17</v>
      </c>
      <c r="F137" s="21">
        <v>14</v>
      </c>
      <c r="G137" s="21">
        <v>23</v>
      </c>
      <c r="H137" s="21">
        <v>10</v>
      </c>
      <c r="I137" s="21">
        <v>8</v>
      </c>
      <c r="J137" s="21">
        <v>6</v>
      </c>
      <c r="K137" s="21">
        <v>52</v>
      </c>
    </row>
    <row r="138" spans="1:11" x14ac:dyDescent="0.2">
      <c r="A138" s="24" t="s">
        <v>3</v>
      </c>
      <c r="B138" s="25">
        <v>100</v>
      </c>
      <c r="C138" s="25">
        <v>13.544017999999999</v>
      </c>
      <c r="D138" s="25">
        <v>76.674190999999993</v>
      </c>
      <c r="E138" s="25">
        <v>1.2791570000000001</v>
      </c>
      <c r="F138" s="25">
        <v>1.0534239999999999</v>
      </c>
      <c r="G138" s="25">
        <v>1.7306250000000001</v>
      </c>
      <c r="H138" s="25">
        <v>0.75244500000000003</v>
      </c>
      <c r="I138" s="25">
        <v>0.60195600000000005</v>
      </c>
      <c r="J138" s="25">
        <v>0.45146700000000001</v>
      </c>
      <c r="K138" s="25">
        <v>3.9127160000000001</v>
      </c>
    </row>
    <row r="139" spans="1:11" x14ac:dyDescent="0.2">
      <c r="A139" s="20" t="s">
        <v>375</v>
      </c>
      <c r="B139" s="21">
        <v>406</v>
      </c>
      <c r="C139" s="21">
        <v>68</v>
      </c>
      <c r="D139" s="21">
        <v>296</v>
      </c>
      <c r="E139" s="21">
        <v>8</v>
      </c>
      <c r="F139" s="21">
        <v>3</v>
      </c>
      <c r="G139" s="21">
        <v>13</v>
      </c>
      <c r="H139" s="21">
        <v>8</v>
      </c>
      <c r="I139" s="21">
        <v>0</v>
      </c>
      <c r="J139" s="21">
        <v>0</v>
      </c>
      <c r="K139" s="21">
        <v>10</v>
      </c>
    </row>
    <row r="140" spans="1:11" x14ac:dyDescent="0.2">
      <c r="A140" s="24" t="s">
        <v>3</v>
      </c>
      <c r="B140" s="25">
        <v>100</v>
      </c>
      <c r="C140" s="25">
        <v>16.748767999999998</v>
      </c>
      <c r="D140" s="25">
        <v>72.906403999999995</v>
      </c>
      <c r="E140" s="25">
        <v>1.9704429999999999</v>
      </c>
      <c r="F140" s="25">
        <v>0.73891600000000002</v>
      </c>
      <c r="G140" s="25">
        <v>3.2019700000000002</v>
      </c>
      <c r="H140" s="25">
        <v>1.9704429999999999</v>
      </c>
      <c r="I140" s="25">
        <v>0</v>
      </c>
      <c r="J140" s="25">
        <v>0</v>
      </c>
      <c r="K140" s="25">
        <v>2.4630540000000001</v>
      </c>
    </row>
    <row r="141" spans="1:11" x14ac:dyDescent="0.2">
      <c r="A141" s="20" t="s">
        <v>376</v>
      </c>
      <c r="B141" s="21">
        <v>152</v>
      </c>
      <c r="C141" s="21">
        <v>33</v>
      </c>
      <c r="D141" s="21">
        <v>106</v>
      </c>
      <c r="E141" s="21">
        <v>1</v>
      </c>
      <c r="F141" s="21">
        <v>0</v>
      </c>
      <c r="G141" s="21">
        <v>3</v>
      </c>
      <c r="H141" s="21">
        <v>2</v>
      </c>
      <c r="I141" s="21">
        <v>0</v>
      </c>
      <c r="J141" s="21">
        <v>2</v>
      </c>
      <c r="K141" s="21">
        <v>5</v>
      </c>
    </row>
    <row r="142" spans="1:11" x14ac:dyDescent="0.2">
      <c r="A142" s="24" t="s">
        <v>3</v>
      </c>
      <c r="B142" s="25">
        <v>100</v>
      </c>
      <c r="C142" s="25">
        <v>21.710526000000002</v>
      </c>
      <c r="D142" s="25">
        <v>69.736841999999996</v>
      </c>
      <c r="E142" s="25">
        <v>0.65789500000000001</v>
      </c>
      <c r="F142" s="25">
        <v>0</v>
      </c>
      <c r="G142" s="25">
        <v>1.973684</v>
      </c>
      <c r="H142" s="25">
        <v>1.3157890000000001</v>
      </c>
      <c r="I142" s="25">
        <v>0</v>
      </c>
      <c r="J142" s="25">
        <v>1.3157890000000001</v>
      </c>
      <c r="K142" s="25">
        <v>3.2894739999999998</v>
      </c>
    </row>
    <row r="143" spans="1:11" x14ac:dyDescent="0.2">
      <c r="A143" s="20" t="s">
        <v>377</v>
      </c>
      <c r="B143" s="21">
        <v>88</v>
      </c>
      <c r="C143" s="21">
        <v>17</v>
      </c>
      <c r="D143" s="21">
        <v>66</v>
      </c>
      <c r="E143" s="21">
        <v>0</v>
      </c>
      <c r="F143" s="21">
        <v>3</v>
      </c>
      <c r="G143" s="21">
        <v>1</v>
      </c>
      <c r="H143" s="21">
        <v>0</v>
      </c>
      <c r="I143" s="21">
        <v>0</v>
      </c>
      <c r="J143" s="21">
        <v>0</v>
      </c>
      <c r="K143" s="21">
        <v>1</v>
      </c>
    </row>
    <row r="144" spans="1:11" x14ac:dyDescent="0.2">
      <c r="A144" s="24" t="s">
        <v>3</v>
      </c>
      <c r="B144" s="25">
        <v>100</v>
      </c>
      <c r="C144" s="25">
        <v>19.318182</v>
      </c>
      <c r="D144" s="25">
        <v>75</v>
      </c>
      <c r="E144" s="25">
        <v>0</v>
      </c>
      <c r="F144" s="25">
        <v>3.4090910000000001</v>
      </c>
      <c r="G144" s="25">
        <v>1.1363639999999999</v>
      </c>
      <c r="H144" s="25">
        <v>0</v>
      </c>
      <c r="I144" s="25">
        <v>0</v>
      </c>
      <c r="J144" s="25">
        <v>0</v>
      </c>
      <c r="K144" s="25">
        <v>1.1363639999999999</v>
      </c>
    </row>
    <row r="145" spans="1:11" x14ac:dyDescent="0.2">
      <c r="A145" s="20" t="s">
        <v>378</v>
      </c>
      <c r="B145" s="21">
        <v>84</v>
      </c>
      <c r="C145" s="21">
        <v>19</v>
      </c>
      <c r="D145" s="21">
        <v>56</v>
      </c>
      <c r="E145" s="21">
        <v>2</v>
      </c>
      <c r="F145" s="21">
        <v>2</v>
      </c>
      <c r="G145" s="21">
        <v>1</v>
      </c>
      <c r="H145" s="21">
        <v>0</v>
      </c>
      <c r="I145" s="21">
        <v>0</v>
      </c>
      <c r="J145" s="21">
        <v>1</v>
      </c>
      <c r="K145" s="21">
        <v>3</v>
      </c>
    </row>
    <row r="146" spans="1:11" x14ac:dyDescent="0.2">
      <c r="A146" s="24" t="s">
        <v>3</v>
      </c>
      <c r="B146" s="25">
        <v>100</v>
      </c>
      <c r="C146" s="25">
        <v>22.619047999999999</v>
      </c>
      <c r="D146" s="25">
        <v>66.666667000000004</v>
      </c>
      <c r="E146" s="25">
        <v>2.3809520000000002</v>
      </c>
      <c r="F146" s="25">
        <v>2.3809520000000002</v>
      </c>
      <c r="G146" s="25">
        <v>1.1904760000000001</v>
      </c>
      <c r="H146" s="25">
        <v>0</v>
      </c>
      <c r="I146" s="25">
        <v>0</v>
      </c>
      <c r="J146" s="25">
        <v>1.1904760000000001</v>
      </c>
      <c r="K146" s="25">
        <v>3.5714290000000002</v>
      </c>
    </row>
    <row r="147" spans="1:11" x14ac:dyDescent="0.2">
      <c r="A147" s="20" t="s">
        <v>366</v>
      </c>
      <c r="B147" s="21">
        <v>81</v>
      </c>
      <c r="C147" s="21">
        <v>1</v>
      </c>
      <c r="D147" s="21">
        <v>24</v>
      </c>
      <c r="E147" s="21">
        <v>1</v>
      </c>
      <c r="F147" s="21">
        <v>2</v>
      </c>
      <c r="G147" s="21">
        <v>0</v>
      </c>
      <c r="H147" s="21">
        <v>0</v>
      </c>
      <c r="I147" s="21">
        <v>0</v>
      </c>
      <c r="J147" s="21">
        <v>0</v>
      </c>
      <c r="K147" s="21">
        <v>53</v>
      </c>
    </row>
    <row r="148" spans="1:11" x14ac:dyDescent="0.2">
      <c r="A148" s="24" t="s">
        <v>3</v>
      </c>
      <c r="B148" s="25">
        <v>100</v>
      </c>
      <c r="C148" s="25">
        <v>1.2345680000000001</v>
      </c>
      <c r="D148" s="25">
        <v>29.629629999999999</v>
      </c>
      <c r="E148" s="25">
        <v>1.2345680000000001</v>
      </c>
      <c r="F148" s="25">
        <v>2.4691360000000002</v>
      </c>
      <c r="G148" s="25">
        <v>0</v>
      </c>
      <c r="H148" s="25">
        <v>0</v>
      </c>
      <c r="I148" s="25">
        <v>0</v>
      </c>
      <c r="J148" s="25">
        <v>0</v>
      </c>
      <c r="K148" s="25">
        <v>65.432098999999994</v>
      </c>
    </row>
    <row r="149" spans="1:11" x14ac:dyDescent="0.2">
      <c r="A149" s="9" t="s">
        <v>379</v>
      </c>
      <c r="B149" s="9"/>
      <c r="C149" s="9"/>
      <c r="D149" s="9"/>
      <c r="E149" s="9"/>
      <c r="F149" s="9"/>
      <c r="G149" s="9"/>
      <c r="H149" s="9"/>
      <c r="I149" s="9"/>
      <c r="J149" s="9"/>
      <c r="K149" s="9"/>
    </row>
    <row r="150" spans="1:11" x14ac:dyDescent="0.2">
      <c r="A150" s="20" t="s">
        <v>380</v>
      </c>
      <c r="B150" s="21">
        <v>788</v>
      </c>
      <c r="C150" s="21">
        <v>385</v>
      </c>
      <c r="D150" s="21">
        <v>342</v>
      </c>
      <c r="E150" s="21">
        <v>7</v>
      </c>
      <c r="F150" s="21">
        <v>2</v>
      </c>
      <c r="G150" s="21">
        <v>23</v>
      </c>
      <c r="H150" s="21">
        <v>2</v>
      </c>
      <c r="I150" s="21">
        <v>3</v>
      </c>
      <c r="J150" s="21">
        <v>1</v>
      </c>
      <c r="K150" s="21">
        <v>23</v>
      </c>
    </row>
    <row r="151" spans="1:11" x14ac:dyDescent="0.2">
      <c r="A151" s="24" t="s">
        <v>3</v>
      </c>
      <c r="B151" s="25">
        <v>100</v>
      </c>
      <c r="C151" s="25">
        <v>48.857868000000003</v>
      </c>
      <c r="D151" s="25">
        <v>43.401015000000001</v>
      </c>
      <c r="E151" s="25">
        <v>0.88832500000000003</v>
      </c>
      <c r="F151" s="25">
        <v>0.253807</v>
      </c>
      <c r="G151" s="25">
        <v>2.9187820000000002</v>
      </c>
      <c r="H151" s="25">
        <v>0.253807</v>
      </c>
      <c r="I151" s="25">
        <v>0.38071100000000002</v>
      </c>
      <c r="J151" s="25">
        <v>0.12690399999999999</v>
      </c>
      <c r="K151" s="25">
        <v>2.9187820000000002</v>
      </c>
    </row>
    <row r="152" spans="1:11" x14ac:dyDescent="0.2">
      <c r="A152" s="20" t="s">
        <v>381</v>
      </c>
      <c r="B152" s="21">
        <v>1824</v>
      </c>
      <c r="C152" s="21">
        <v>5</v>
      </c>
      <c r="D152" s="21">
        <v>1591</v>
      </c>
      <c r="E152" s="21">
        <v>31</v>
      </c>
      <c r="F152" s="21">
        <v>34</v>
      </c>
      <c r="G152" s="21">
        <v>29</v>
      </c>
      <c r="H152" s="21">
        <v>20</v>
      </c>
      <c r="I152" s="21">
        <v>29</v>
      </c>
      <c r="J152" s="21">
        <v>8</v>
      </c>
      <c r="K152" s="21">
        <v>77</v>
      </c>
    </row>
    <row r="153" spans="1:11" x14ac:dyDescent="0.2">
      <c r="A153" s="24" t="s">
        <v>3</v>
      </c>
      <c r="B153" s="25">
        <v>100</v>
      </c>
      <c r="C153" s="25">
        <v>0.27412300000000001</v>
      </c>
      <c r="D153" s="25">
        <v>87.225876999999997</v>
      </c>
      <c r="E153" s="25">
        <v>1.6995610000000001</v>
      </c>
      <c r="F153" s="25">
        <v>1.8640350000000001</v>
      </c>
      <c r="G153" s="25">
        <v>1.589912</v>
      </c>
      <c r="H153" s="25">
        <v>1.0964910000000001</v>
      </c>
      <c r="I153" s="25">
        <v>1.589912</v>
      </c>
      <c r="J153" s="25">
        <v>0.43859599999999999</v>
      </c>
      <c r="K153" s="25">
        <v>4.2214910000000003</v>
      </c>
    </row>
    <row r="154" spans="1:11" x14ac:dyDescent="0.2">
      <c r="A154" s="20" t="s">
        <v>366</v>
      </c>
      <c r="B154" s="21">
        <v>65</v>
      </c>
      <c r="C154" s="21">
        <v>3</v>
      </c>
      <c r="D154" s="21">
        <v>11</v>
      </c>
      <c r="E154" s="21">
        <v>0</v>
      </c>
      <c r="F154" s="21">
        <v>0</v>
      </c>
      <c r="G154" s="21">
        <v>1</v>
      </c>
      <c r="H154" s="21">
        <v>0</v>
      </c>
      <c r="I154" s="21">
        <v>0</v>
      </c>
      <c r="J154" s="21">
        <v>0</v>
      </c>
      <c r="K154" s="21">
        <v>50</v>
      </c>
    </row>
    <row r="155" spans="1:11" x14ac:dyDescent="0.2">
      <c r="A155" s="24" t="s">
        <v>3</v>
      </c>
      <c r="B155" s="25">
        <v>100</v>
      </c>
      <c r="C155" s="25">
        <v>4.6153849999999998</v>
      </c>
      <c r="D155" s="25">
        <v>16.923076999999999</v>
      </c>
      <c r="E155" s="25">
        <v>0</v>
      </c>
      <c r="F155" s="25">
        <v>0</v>
      </c>
      <c r="G155" s="25">
        <v>1.538462</v>
      </c>
      <c r="H155" s="25">
        <v>0</v>
      </c>
      <c r="I155" s="25">
        <v>0</v>
      </c>
      <c r="J155" s="25">
        <v>0</v>
      </c>
      <c r="K155" s="25">
        <v>76.923077000000006</v>
      </c>
    </row>
    <row r="156" spans="1:11" x14ac:dyDescent="0.2">
      <c r="A156" s="9" t="s">
        <v>382</v>
      </c>
      <c r="B156" s="9"/>
      <c r="C156" s="9"/>
      <c r="D156" s="9"/>
      <c r="E156" s="9"/>
      <c r="F156" s="9"/>
      <c r="G156" s="9"/>
      <c r="H156" s="9"/>
      <c r="I156" s="9"/>
      <c r="J156" s="9"/>
      <c r="K156" s="9"/>
    </row>
    <row r="157" spans="1:11" x14ac:dyDescent="0.2">
      <c r="A157" s="20" t="s">
        <v>383</v>
      </c>
      <c r="B157" s="21">
        <v>393</v>
      </c>
      <c r="C157" s="21">
        <v>393</v>
      </c>
      <c r="D157" s="21">
        <v>0</v>
      </c>
      <c r="E157" s="21">
        <v>0</v>
      </c>
      <c r="F157" s="21">
        <v>0</v>
      </c>
      <c r="G157" s="21">
        <v>0</v>
      </c>
      <c r="H157" s="21">
        <v>0</v>
      </c>
      <c r="I157" s="21">
        <v>0</v>
      </c>
      <c r="J157" s="21">
        <v>0</v>
      </c>
      <c r="K157" s="21">
        <v>0</v>
      </c>
    </row>
    <row r="158" spans="1:11" x14ac:dyDescent="0.2">
      <c r="A158" s="24" t="s">
        <v>3</v>
      </c>
      <c r="B158" s="25">
        <v>100</v>
      </c>
      <c r="C158" s="25">
        <v>100</v>
      </c>
      <c r="D158" s="25">
        <v>0</v>
      </c>
      <c r="E158" s="25">
        <v>0</v>
      </c>
      <c r="F158" s="25">
        <v>0</v>
      </c>
      <c r="G158" s="25">
        <v>0</v>
      </c>
      <c r="H158" s="25">
        <v>0</v>
      </c>
      <c r="I158" s="25">
        <v>0</v>
      </c>
      <c r="J158" s="25">
        <v>0</v>
      </c>
      <c r="K158" s="25">
        <v>0</v>
      </c>
    </row>
    <row r="159" spans="1:11" x14ac:dyDescent="0.2">
      <c r="A159" s="20" t="s">
        <v>181</v>
      </c>
      <c r="B159" s="21">
        <v>1944</v>
      </c>
      <c r="C159" s="21">
        <v>0</v>
      </c>
      <c r="D159" s="21">
        <v>1944</v>
      </c>
      <c r="E159" s="21">
        <v>0</v>
      </c>
      <c r="F159" s="21">
        <v>0</v>
      </c>
      <c r="G159" s="21">
        <v>0</v>
      </c>
      <c r="H159" s="21">
        <v>0</v>
      </c>
      <c r="I159" s="21">
        <v>0</v>
      </c>
      <c r="J159" s="21">
        <v>0</v>
      </c>
      <c r="K159" s="21">
        <v>0</v>
      </c>
    </row>
    <row r="160" spans="1:11" x14ac:dyDescent="0.2">
      <c r="A160" s="24" t="s">
        <v>3</v>
      </c>
      <c r="B160" s="25">
        <v>100</v>
      </c>
      <c r="C160" s="25">
        <v>0</v>
      </c>
      <c r="D160" s="25">
        <v>100</v>
      </c>
      <c r="E160" s="25">
        <v>0</v>
      </c>
      <c r="F160" s="25">
        <v>0</v>
      </c>
      <c r="G160" s="25">
        <v>0</v>
      </c>
      <c r="H160" s="25">
        <v>0</v>
      </c>
      <c r="I160" s="25">
        <v>0</v>
      </c>
      <c r="J160" s="25">
        <v>0</v>
      </c>
      <c r="K160" s="25">
        <v>0</v>
      </c>
    </row>
    <row r="161" spans="1:11" x14ac:dyDescent="0.2">
      <c r="A161" s="20" t="s">
        <v>182</v>
      </c>
      <c r="B161" s="21">
        <v>38</v>
      </c>
      <c r="C161" s="21">
        <v>0</v>
      </c>
      <c r="D161" s="21">
        <v>0</v>
      </c>
      <c r="E161" s="21">
        <v>38</v>
      </c>
      <c r="F161" s="21">
        <v>0</v>
      </c>
      <c r="G161" s="21">
        <v>0</v>
      </c>
      <c r="H161" s="21">
        <v>0</v>
      </c>
      <c r="I161" s="21">
        <v>0</v>
      </c>
      <c r="J161" s="21">
        <v>0</v>
      </c>
      <c r="K161" s="21">
        <v>0</v>
      </c>
    </row>
    <row r="162" spans="1:11" x14ac:dyDescent="0.2">
      <c r="A162" s="24" t="s">
        <v>3</v>
      </c>
      <c r="B162" s="25">
        <v>100</v>
      </c>
      <c r="C162" s="25">
        <v>0</v>
      </c>
      <c r="D162" s="25">
        <v>0</v>
      </c>
      <c r="E162" s="25">
        <v>100</v>
      </c>
      <c r="F162" s="25">
        <v>0</v>
      </c>
      <c r="G162" s="25">
        <v>0</v>
      </c>
      <c r="H162" s="25">
        <v>0</v>
      </c>
      <c r="I162" s="25">
        <v>0</v>
      </c>
      <c r="J162" s="25">
        <v>0</v>
      </c>
      <c r="K162" s="25">
        <v>0</v>
      </c>
    </row>
    <row r="163" spans="1:11" x14ac:dyDescent="0.2">
      <c r="A163" s="20" t="s">
        <v>384</v>
      </c>
      <c r="B163" s="21">
        <v>36</v>
      </c>
      <c r="C163" s="21">
        <v>0</v>
      </c>
      <c r="D163" s="21">
        <v>0</v>
      </c>
      <c r="E163" s="21">
        <v>0</v>
      </c>
      <c r="F163" s="21">
        <v>36</v>
      </c>
      <c r="G163" s="21">
        <v>0</v>
      </c>
      <c r="H163" s="21">
        <v>0</v>
      </c>
      <c r="I163" s="21">
        <v>0</v>
      </c>
      <c r="J163" s="21">
        <v>0</v>
      </c>
      <c r="K163" s="21">
        <v>0</v>
      </c>
    </row>
    <row r="164" spans="1:11" x14ac:dyDescent="0.2">
      <c r="A164" s="24" t="s">
        <v>3</v>
      </c>
      <c r="B164" s="25">
        <v>100</v>
      </c>
      <c r="C164" s="25">
        <v>0</v>
      </c>
      <c r="D164" s="25">
        <v>0</v>
      </c>
      <c r="E164" s="25">
        <v>0</v>
      </c>
      <c r="F164" s="25">
        <v>100</v>
      </c>
      <c r="G164" s="25">
        <v>0</v>
      </c>
      <c r="H164" s="25">
        <v>0</v>
      </c>
      <c r="I164" s="25">
        <v>0</v>
      </c>
      <c r="J164" s="25">
        <v>0</v>
      </c>
      <c r="K164" s="25">
        <v>0</v>
      </c>
    </row>
    <row r="165" spans="1:11" x14ac:dyDescent="0.2">
      <c r="A165" s="20" t="s">
        <v>183</v>
      </c>
      <c r="B165" s="21">
        <v>53</v>
      </c>
      <c r="C165" s="21">
        <v>0</v>
      </c>
      <c r="D165" s="21">
        <v>0</v>
      </c>
      <c r="E165" s="21">
        <v>0</v>
      </c>
      <c r="F165" s="21">
        <v>0</v>
      </c>
      <c r="G165" s="21">
        <v>53</v>
      </c>
      <c r="H165" s="21">
        <v>0</v>
      </c>
      <c r="I165" s="21">
        <v>0</v>
      </c>
      <c r="J165" s="21">
        <v>0</v>
      </c>
      <c r="K165" s="21">
        <v>0</v>
      </c>
    </row>
    <row r="166" spans="1:11" x14ac:dyDescent="0.2">
      <c r="A166" s="24" t="s">
        <v>3</v>
      </c>
      <c r="B166" s="25">
        <v>100</v>
      </c>
      <c r="C166" s="25">
        <v>0</v>
      </c>
      <c r="D166" s="25">
        <v>0</v>
      </c>
      <c r="E166" s="25">
        <v>0</v>
      </c>
      <c r="F166" s="25">
        <v>0</v>
      </c>
      <c r="G166" s="25">
        <v>100</v>
      </c>
      <c r="H166" s="25">
        <v>0</v>
      </c>
      <c r="I166" s="25">
        <v>0</v>
      </c>
      <c r="J166" s="25">
        <v>0</v>
      </c>
      <c r="K166" s="25">
        <v>0</v>
      </c>
    </row>
    <row r="167" spans="1:11" x14ac:dyDescent="0.2">
      <c r="A167" s="20" t="s">
        <v>385</v>
      </c>
      <c r="B167" s="21">
        <v>22</v>
      </c>
      <c r="C167" s="21">
        <v>0</v>
      </c>
      <c r="D167" s="21">
        <v>0</v>
      </c>
      <c r="E167" s="21">
        <v>0</v>
      </c>
      <c r="F167" s="21">
        <v>0</v>
      </c>
      <c r="G167" s="21">
        <v>0</v>
      </c>
      <c r="H167" s="21">
        <v>22</v>
      </c>
      <c r="I167" s="21">
        <v>0</v>
      </c>
      <c r="J167" s="21">
        <v>0</v>
      </c>
      <c r="K167" s="21">
        <v>0</v>
      </c>
    </row>
    <row r="168" spans="1:11" x14ac:dyDescent="0.2">
      <c r="A168" s="24" t="s">
        <v>3</v>
      </c>
      <c r="B168" s="25">
        <v>100</v>
      </c>
      <c r="C168" s="25">
        <v>0</v>
      </c>
      <c r="D168" s="25">
        <v>0</v>
      </c>
      <c r="E168" s="25">
        <v>0</v>
      </c>
      <c r="F168" s="25">
        <v>0</v>
      </c>
      <c r="G168" s="25">
        <v>0</v>
      </c>
      <c r="H168" s="25">
        <v>100</v>
      </c>
      <c r="I168" s="25">
        <v>0</v>
      </c>
      <c r="J168" s="25">
        <v>0</v>
      </c>
      <c r="K168" s="25">
        <v>0</v>
      </c>
    </row>
    <row r="169" spans="1:11" x14ac:dyDescent="0.2">
      <c r="A169" s="20" t="s">
        <v>386</v>
      </c>
      <c r="B169" s="21">
        <v>32</v>
      </c>
      <c r="C169" s="21">
        <v>0</v>
      </c>
      <c r="D169" s="21">
        <v>0</v>
      </c>
      <c r="E169" s="21">
        <v>0</v>
      </c>
      <c r="F169" s="21">
        <v>0</v>
      </c>
      <c r="G169" s="21">
        <v>0</v>
      </c>
      <c r="H169" s="21">
        <v>0</v>
      </c>
      <c r="I169" s="21">
        <v>32</v>
      </c>
      <c r="J169" s="21">
        <v>0</v>
      </c>
      <c r="K169" s="21">
        <v>0</v>
      </c>
    </row>
    <row r="170" spans="1:11" x14ac:dyDescent="0.2">
      <c r="A170" s="24" t="s">
        <v>3</v>
      </c>
      <c r="B170" s="25">
        <v>100</v>
      </c>
      <c r="C170" s="25">
        <v>0</v>
      </c>
      <c r="D170" s="25">
        <v>0</v>
      </c>
      <c r="E170" s="25">
        <v>0</v>
      </c>
      <c r="F170" s="25">
        <v>0</v>
      </c>
      <c r="G170" s="25">
        <v>0</v>
      </c>
      <c r="H170" s="25">
        <v>0</v>
      </c>
      <c r="I170" s="25">
        <v>100</v>
      </c>
      <c r="J170" s="25">
        <v>0</v>
      </c>
      <c r="K170" s="25">
        <v>0</v>
      </c>
    </row>
    <row r="171" spans="1:11" x14ac:dyDescent="0.2">
      <c r="A171" s="20" t="s">
        <v>387</v>
      </c>
      <c r="B171" s="21">
        <v>9</v>
      </c>
      <c r="C171" s="21">
        <v>0</v>
      </c>
      <c r="D171" s="21">
        <v>0</v>
      </c>
      <c r="E171" s="21">
        <v>0</v>
      </c>
      <c r="F171" s="21">
        <v>0</v>
      </c>
      <c r="G171" s="21">
        <v>0</v>
      </c>
      <c r="H171" s="21">
        <v>0</v>
      </c>
      <c r="I171" s="21">
        <v>0</v>
      </c>
      <c r="J171" s="21">
        <v>9</v>
      </c>
      <c r="K171" s="21">
        <v>0</v>
      </c>
    </row>
    <row r="172" spans="1:11" x14ac:dyDescent="0.2">
      <c r="A172" s="24" t="s">
        <v>3</v>
      </c>
      <c r="B172" s="25">
        <v>100</v>
      </c>
      <c r="C172" s="25">
        <v>0</v>
      </c>
      <c r="D172" s="25">
        <v>0</v>
      </c>
      <c r="E172" s="25">
        <v>0</v>
      </c>
      <c r="F172" s="25">
        <v>0</v>
      </c>
      <c r="G172" s="25">
        <v>0</v>
      </c>
      <c r="H172" s="25">
        <v>0</v>
      </c>
      <c r="I172" s="25">
        <v>0</v>
      </c>
      <c r="J172" s="25">
        <v>100</v>
      </c>
      <c r="K172" s="25">
        <v>0</v>
      </c>
    </row>
    <row r="173" spans="1:11" x14ac:dyDescent="0.2">
      <c r="A173" s="20" t="s">
        <v>366</v>
      </c>
      <c r="B173" s="21">
        <v>150</v>
      </c>
      <c r="C173" s="21">
        <v>0</v>
      </c>
      <c r="D173" s="21">
        <v>0</v>
      </c>
      <c r="E173" s="21">
        <v>0</v>
      </c>
      <c r="F173" s="21">
        <v>0</v>
      </c>
      <c r="G173" s="21">
        <v>0</v>
      </c>
      <c r="H173" s="21">
        <v>0</v>
      </c>
      <c r="I173" s="21">
        <v>0</v>
      </c>
      <c r="J173" s="21">
        <v>0</v>
      </c>
      <c r="K173" s="21">
        <v>150</v>
      </c>
    </row>
    <row r="174" spans="1:11" x14ac:dyDescent="0.2">
      <c r="A174" s="24" t="s">
        <v>3</v>
      </c>
      <c r="B174" s="25">
        <v>100</v>
      </c>
      <c r="C174" s="25">
        <v>0</v>
      </c>
      <c r="D174" s="25">
        <v>0</v>
      </c>
      <c r="E174" s="25">
        <v>0</v>
      </c>
      <c r="F174" s="25">
        <v>0</v>
      </c>
      <c r="G174" s="25">
        <v>0</v>
      </c>
      <c r="H174" s="25">
        <v>0</v>
      </c>
      <c r="I174" s="25">
        <v>0</v>
      </c>
      <c r="J174" s="25">
        <v>0</v>
      </c>
      <c r="K174" s="25">
        <v>100</v>
      </c>
    </row>
    <row r="175" spans="1:11" x14ac:dyDescent="0.2">
      <c r="A175" s="9" t="s">
        <v>388</v>
      </c>
      <c r="B175" s="9"/>
      <c r="C175" s="9"/>
      <c r="D175" s="9"/>
      <c r="E175" s="9"/>
      <c r="F175" s="9"/>
      <c r="G175" s="9"/>
      <c r="H175" s="9"/>
      <c r="I175" s="9"/>
      <c r="J175" s="9"/>
      <c r="K175" s="9"/>
    </row>
    <row r="176" spans="1:11" x14ac:dyDescent="0.2">
      <c r="A176" s="20" t="s">
        <v>184</v>
      </c>
      <c r="B176" s="21">
        <v>54</v>
      </c>
      <c r="C176" s="21">
        <v>6</v>
      </c>
      <c r="D176" s="21">
        <v>31</v>
      </c>
      <c r="E176" s="21">
        <v>2</v>
      </c>
      <c r="F176" s="21">
        <v>3</v>
      </c>
      <c r="G176" s="21">
        <v>0</v>
      </c>
      <c r="H176" s="21">
        <v>2</v>
      </c>
      <c r="I176" s="21">
        <v>6</v>
      </c>
      <c r="J176" s="21">
        <v>0</v>
      </c>
      <c r="K176" s="21">
        <v>4</v>
      </c>
    </row>
    <row r="177" spans="1:11" x14ac:dyDescent="0.2">
      <c r="A177" s="24" t="s">
        <v>3</v>
      </c>
      <c r="B177" s="25">
        <v>100</v>
      </c>
      <c r="C177" s="25">
        <v>11.111110999999999</v>
      </c>
      <c r="D177" s="25">
        <v>57.407406999999999</v>
      </c>
      <c r="E177" s="25">
        <v>3.7037040000000001</v>
      </c>
      <c r="F177" s="25">
        <v>5.5555560000000002</v>
      </c>
      <c r="G177" s="25">
        <v>0</v>
      </c>
      <c r="H177" s="25">
        <v>3.7037040000000001</v>
      </c>
      <c r="I177" s="25">
        <v>11.111110999999999</v>
      </c>
      <c r="J177" s="25">
        <v>0</v>
      </c>
      <c r="K177" s="25">
        <v>7.4074070000000001</v>
      </c>
    </row>
    <row r="178" spans="1:11" x14ac:dyDescent="0.2">
      <c r="A178" s="20" t="s">
        <v>185</v>
      </c>
      <c r="B178" s="21">
        <v>196</v>
      </c>
      <c r="C178" s="21">
        <v>18</v>
      </c>
      <c r="D178" s="21">
        <v>153</v>
      </c>
      <c r="E178" s="21">
        <v>2</v>
      </c>
      <c r="F178" s="21">
        <v>3</v>
      </c>
      <c r="G178" s="21">
        <v>0</v>
      </c>
      <c r="H178" s="21">
        <v>2</v>
      </c>
      <c r="I178" s="21">
        <v>7</v>
      </c>
      <c r="J178" s="21">
        <v>0</v>
      </c>
      <c r="K178" s="21">
        <v>11</v>
      </c>
    </row>
    <row r="179" spans="1:11" x14ac:dyDescent="0.2">
      <c r="A179" s="24" t="s">
        <v>3</v>
      </c>
      <c r="B179" s="25">
        <v>100</v>
      </c>
      <c r="C179" s="25">
        <v>9.1836730000000006</v>
      </c>
      <c r="D179" s="25">
        <v>78.061223999999996</v>
      </c>
      <c r="E179" s="25">
        <v>1.020408</v>
      </c>
      <c r="F179" s="25">
        <v>1.5306120000000001</v>
      </c>
      <c r="G179" s="25">
        <v>0</v>
      </c>
      <c r="H179" s="25">
        <v>1.020408</v>
      </c>
      <c r="I179" s="25">
        <v>3.5714290000000002</v>
      </c>
      <c r="J179" s="25">
        <v>0</v>
      </c>
      <c r="K179" s="25">
        <v>5.6122449999999997</v>
      </c>
    </row>
    <row r="180" spans="1:11" x14ac:dyDescent="0.2">
      <c r="A180" s="20" t="s">
        <v>186</v>
      </c>
      <c r="B180" s="21">
        <v>310</v>
      </c>
      <c r="C180" s="21">
        <v>36</v>
      </c>
      <c r="D180" s="21">
        <v>238</v>
      </c>
      <c r="E180" s="21">
        <v>3</v>
      </c>
      <c r="F180" s="21">
        <v>4</v>
      </c>
      <c r="G180" s="21">
        <v>3</v>
      </c>
      <c r="H180" s="21">
        <v>2</v>
      </c>
      <c r="I180" s="21">
        <v>4</v>
      </c>
      <c r="J180" s="21">
        <v>0</v>
      </c>
      <c r="K180" s="21">
        <v>20</v>
      </c>
    </row>
    <row r="181" spans="1:11" x14ac:dyDescent="0.2">
      <c r="A181" s="24" t="s">
        <v>3</v>
      </c>
      <c r="B181" s="25">
        <v>100</v>
      </c>
      <c r="C181" s="25">
        <v>11.612902999999999</v>
      </c>
      <c r="D181" s="25">
        <v>76.774193999999994</v>
      </c>
      <c r="E181" s="25">
        <v>0.96774199999999999</v>
      </c>
      <c r="F181" s="25">
        <v>1.2903230000000001</v>
      </c>
      <c r="G181" s="25">
        <v>0.96774199999999999</v>
      </c>
      <c r="H181" s="25">
        <v>0.64516099999999998</v>
      </c>
      <c r="I181" s="25">
        <v>1.2903230000000001</v>
      </c>
      <c r="J181" s="25">
        <v>0</v>
      </c>
      <c r="K181" s="25">
        <v>6.451613</v>
      </c>
    </row>
    <row r="182" spans="1:11" x14ac:dyDescent="0.2">
      <c r="A182" s="20" t="s">
        <v>187</v>
      </c>
      <c r="B182" s="21">
        <v>385</v>
      </c>
      <c r="C182" s="21">
        <v>43</v>
      </c>
      <c r="D182" s="21">
        <v>306</v>
      </c>
      <c r="E182" s="21">
        <v>4</v>
      </c>
      <c r="F182" s="21">
        <v>4</v>
      </c>
      <c r="G182" s="21">
        <v>4</v>
      </c>
      <c r="H182" s="21">
        <v>4</v>
      </c>
      <c r="I182" s="21">
        <v>1</v>
      </c>
      <c r="J182" s="21">
        <v>1</v>
      </c>
      <c r="K182" s="21">
        <v>18</v>
      </c>
    </row>
    <row r="183" spans="1:11" x14ac:dyDescent="0.2">
      <c r="A183" s="24" t="s">
        <v>3</v>
      </c>
      <c r="B183" s="25">
        <v>100</v>
      </c>
      <c r="C183" s="25">
        <v>11.168831000000001</v>
      </c>
      <c r="D183" s="25">
        <v>79.480519000000001</v>
      </c>
      <c r="E183" s="25">
        <v>1.038961</v>
      </c>
      <c r="F183" s="25">
        <v>1.038961</v>
      </c>
      <c r="G183" s="25">
        <v>1.038961</v>
      </c>
      <c r="H183" s="25">
        <v>1.038961</v>
      </c>
      <c r="I183" s="25">
        <v>0.25974000000000003</v>
      </c>
      <c r="J183" s="25">
        <v>0.25974000000000003</v>
      </c>
      <c r="K183" s="25">
        <v>4.675325</v>
      </c>
    </row>
    <row r="184" spans="1:11" x14ac:dyDescent="0.2">
      <c r="A184" s="20" t="s">
        <v>188</v>
      </c>
      <c r="B184" s="21">
        <v>361</v>
      </c>
      <c r="C184" s="21">
        <v>29</v>
      </c>
      <c r="D184" s="21">
        <v>312</v>
      </c>
      <c r="E184" s="21">
        <v>2</v>
      </c>
      <c r="F184" s="21">
        <v>4</v>
      </c>
      <c r="G184" s="21">
        <v>6</v>
      </c>
      <c r="H184" s="21">
        <v>1</v>
      </c>
      <c r="I184" s="21">
        <v>0</v>
      </c>
      <c r="J184" s="21">
        <v>0</v>
      </c>
      <c r="K184" s="21">
        <v>7</v>
      </c>
    </row>
    <row r="185" spans="1:11" x14ac:dyDescent="0.2">
      <c r="A185" s="24" t="s">
        <v>3</v>
      </c>
      <c r="B185" s="25">
        <v>100</v>
      </c>
      <c r="C185" s="25">
        <v>8.0332410000000003</v>
      </c>
      <c r="D185" s="25">
        <v>86.426592999999997</v>
      </c>
      <c r="E185" s="25">
        <v>0.55401699999999998</v>
      </c>
      <c r="F185" s="25">
        <v>1.108033</v>
      </c>
      <c r="G185" s="25">
        <v>1.66205</v>
      </c>
      <c r="H185" s="25">
        <v>0.27700799999999998</v>
      </c>
      <c r="I185" s="25">
        <v>0</v>
      </c>
      <c r="J185" s="25">
        <v>0</v>
      </c>
      <c r="K185" s="25">
        <v>1.9390579999999999</v>
      </c>
    </row>
    <row r="186" spans="1:11" x14ac:dyDescent="0.2">
      <c r="A186" s="20" t="s">
        <v>189</v>
      </c>
      <c r="B186" s="21">
        <v>315</v>
      </c>
      <c r="C186" s="21">
        <v>35</v>
      </c>
      <c r="D186" s="21">
        <v>254</v>
      </c>
      <c r="E186" s="21">
        <v>5</v>
      </c>
      <c r="F186" s="21">
        <v>3</v>
      </c>
      <c r="G186" s="21">
        <v>5</v>
      </c>
      <c r="H186" s="21">
        <v>3</v>
      </c>
      <c r="I186" s="21">
        <v>0</v>
      </c>
      <c r="J186" s="21">
        <v>0</v>
      </c>
      <c r="K186" s="21">
        <v>10</v>
      </c>
    </row>
    <row r="187" spans="1:11" x14ac:dyDescent="0.2">
      <c r="A187" s="24" t="s">
        <v>3</v>
      </c>
      <c r="B187" s="25">
        <v>100</v>
      </c>
      <c r="C187" s="25">
        <v>11.111110999999999</v>
      </c>
      <c r="D187" s="25">
        <v>80.634921000000006</v>
      </c>
      <c r="E187" s="25">
        <v>1.587302</v>
      </c>
      <c r="F187" s="25">
        <v>0.95238100000000003</v>
      </c>
      <c r="G187" s="25">
        <v>1.587302</v>
      </c>
      <c r="H187" s="25">
        <v>0.95238100000000003</v>
      </c>
      <c r="I187" s="25">
        <v>0</v>
      </c>
      <c r="J187" s="25">
        <v>0</v>
      </c>
      <c r="K187" s="25">
        <v>3.1746029999999998</v>
      </c>
    </row>
    <row r="188" spans="1:11" x14ac:dyDescent="0.2">
      <c r="A188" s="20" t="s">
        <v>190</v>
      </c>
      <c r="B188" s="21">
        <v>364</v>
      </c>
      <c r="C188" s="21">
        <v>77</v>
      </c>
      <c r="D188" s="21">
        <v>250</v>
      </c>
      <c r="E188" s="21">
        <v>7</v>
      </c>
      <c r="F188" s="21">
        <v>6</v>
      </c>
      <c r="G188" s="21">
        <v>5</v>
      </c>
      <c r="H188" s="21">
        <v>6</v>
      </c>
      <c r="I188" s="21">
        <v>0</v>
      </c>
      <c r="J188" s="21">
        <v>3</v>
      </c>
      <c r="K188" s="21">
        <v>10</v>
      </c>
    </row>
    <row r="189" spans="1:11" x14ac:dyDescent="0.2">
      <c r="A189" s="24" t="s">
        <v>3</v>
      </c>
      <c r="B189" s="25">
        <v>100</v>
      </c>
      <c r="C189" s="25">
        <v>21.153846000000001</v>
      </c>
      <c r="D189" s="25">
        <v>68.681319000000002</v>
      </c>
      <c r="E189" s="25">
        <v>1.9230769999999999</v>
      </c>
      <c r="F189" s="25">
        <v>1.648352</v>
      </c>
      <c r="G189" s="25">
        <v>1.373626</v>
      </c>
      <c r="H189" s="25">
        <v>1.648352</v>
      </c>
      <c r="I189" s="25">
        <v>0</v>
      </c>
      <c r="J189" s="25">
        <v>0.82417600000000002</v>
      </c>
      <c r="K189" s="25">
        <v>2.7472530000000002</v>
      </c>
    </row>
    <row r="190" spans="1:11" x14ac:dyDescent="0.2">
      <c r="A190" s="20" t="s">
        <v>191</v>
      </c>
      <c r="B190" s="21">
        <v>267</v>
      </c>
      <c r="C190" s="21">
        <v>72</v>
      </c>
      <c r="D190" s="21">
        <v>170</v>
      </c>
      <c r="E190" s="21">
        <v>5</v>
      </c>
      <c r="F190" s="21">
        <v>1</v>
      </c>
      <c r="G190" s="21">
        <v>8</v>
      </c>
      <c r="H190" s="21">
        <v>1</v>
      </c>
      <c r="I190" s="21">
        <v>0</v>
      </c>
      <c r="J190" s="21">
        <v>4</v>
      </c>
      <c r="K190" s="21">
        <v>6</v>
      </c>
    </row>
    <row r="191" spans="1:11" x14ac:dyDescent="0.2">
      <c r="A191" s="24" t="s">
        <v>3</v>
      </c>
      <c r="B191" s="25">
        <v>100</v>
      </c>
      <c r="C191" s="25">
        <v>26.966291999999999</v>
      </c>
      <c r="D191" s="25">
        <v>63.670411999999999</v>
      </c>
      <c r="E191" s="25">
        <v>1.8726590000000001</v>
      </c>
      <c r="F191" s="25">
        <v>0.37453199999999998</v>
      </c>
      <c r="G191" s="25">
        <v>2.9962550000000001</v>
      </c>
      <c r="H191" s="25">
        <v>0.37453199999999998</v>
      </c>
      <c r="I191" s="25">
        <v>0</v>
      </c>
      <c r="J191" s="25">
        <v>1.498127</v>
      </c>
      <c r="K191" s="25">
        <v>2.2471909999999999</v>
      </c>
    </row>
    <row r="192" spans="1:11" x14ac:dyDescent="0.2">
      <c r="A192" s="20" t="s">
        <v>192</v>
      </c>
      <c r="B192" s="21">
        <v>90</v>
      </c>
      <c r="C192" s="21">
        <v>24</v>
      </c>
      <c r="D192" s="21">
        <v>59</v>
      </c>
      <c r="E192" s="21">
        <v>2</v>
      </c>
      <c r="F192" s="21">
        <v>1</v>
      </c>
      <c r="G192" s="21">
        <v>3</v>
      </c>
      <c r="H192" s="21">
        <v>0</v>
      </c>
      <c r="I192" s="21">
        <v>0</v>
      </c>
      <c r="J192" s="21">
        <v>0</v>
      </c>
      <c r="K192" s="21">
        <v>1</v>
      </c>
    </row>
    <row r="193" spans="1:11" x14ac:dyDescent="0.2">
      <c r="A193" s="24" t="s">
        <v>3</v>
      </c>
      <c r="B193" s="25">
        <v>100</v>
      </c>
      <c r="C193" s="25">
        <v>26.666667</v>
      </c>
      <c r="D193" s="25">
        <v>65.555555999999996</v>
      </c>
      <c r="E193" s="25">
        <v>2.2222219999999999</v>
      </c>
      <c r="F193" s="25">
        <v>1.111111</v>
      </c>
      <c r="G193" s="25">
        <v>3.3333330000000001</v>
      </c>
      <c r="H193" s="25">
        <v>0</v>
      </c>
      <c r="I193" s="25">
        <v>0</v>
      </c>
      <c r="J193" s="25">
        <v>0</v>
      </c>
      <c r="K193" s="25">
        <v>1.111111</v>
      </c>
    </row>
    <row r="194" spans="1:11" x14ac:dyDescent="0.2">
      <c r="A194" s="20" t="s">
        <v>193</v>
      </c>
      <c r="B194" s="21">
        <v>94</v>
      </c>
      <c r="C194" s="21">
        <v>39</v>
      </c>
      <c r="D194" s="21">
        <v>36</v>
      </c>
      <c r="E194" s="21">
        <v>1</v>
      </c>
      <c r="F194" s="21">
        <v>1</v>
      </c>
      <c r="G194" s="21">
        <v>15</v>
      </c>
      <c r="H194" s="21">
        <v>0</v>
      </c>
      <c r="I194" s="21">
        <v>0</v>
      </c>
      <c r="J194" s="21">
        <v>1</v>
      </c>
      <c r="K194" s="21">
        <v>1</v>
      </c>
    </row>
    <row r="195" spans="1:11" x14ac:dyDescent="0.2">
      <c r="A195" s="24" t="s">
        <v>3</v>
      </c>
      <c r="B195" s="25">
        <v>100</v>
      </c>
      <c r="C195" s="25">
        <v>41.489362</v>
      </c>
      <c r="D195" s="25">
        <v>38.297871999999998</v>
      </c>
      <c r="E195" s="25">
        <v>1.0638300000000001</v>
      </c>
      <c r="F195" s="25">
        <v>1.0638300000000001</v>
      </c>
      <c r="G195" s="25">
        <v>15.957447</v>
      </c>
      <c r="H195" s="25">
        <v>0</v>
      </c>
      <c r="I195" s="25">
        <v>0</v>
      </c>
      <c r="J195" s="25">
        <v>1.0638300000000001</v>
      </c>
      <c r="K195" s="25">
        <v>1.0638300000000001</v>
      </c>
    </row>
    <row r="196" spans="1:11" x14ac:dyDescent="0.2">
      <c r="A196" s="20" t="s">
        <v>389</v>
      </c>
      <c r="B196" s="21">
        <v>47</v>
      </c>
      <c r="C196" s="21">
        <v>1</v>
      </c>
      <c r="D196" s="21">
        <v>26</v>
      </c>
      <c r="E196" s="21">
        <v>2</v>
      </c>
      <c r="F196" s="21">
        <v>5</v>
      </c>
      <c r="G196" s="21">
        <v>0</v>
      </c>
      <c r="H196" s="21">
        <v>1</v>
      </c>
      <c r="I196" s="21">
        <v>11</v>
      </c>
      <c r="J196" s="21">
        <v>0</v>
      </c>
      <c r="K196" s="21">
        <v>1</v>
      </c>
    </row>
    <row r="197" spans="1:11" x14ac:dyDescent="0.2">
      <c r="A197" s="24" t="s">
        <v>3</v>
      </c>
      <c r="B197" s="25">
        <v>100</v>
      </c>
      <c r="C197" s="25">
        <v>2.1276600000000001</v>
      </c>
      <c r="D197" s="25">
        <v>55.319149000000003</v>
      </c>
      <c r="E197" s="25">
        <v>4.2553190000000001</v>
      </c>
      <c r="F197" s="25">
        <v>10.638298000000001</v>
      </c>
      <c r="G197" s="25">
        <v>0</v>
      </c>
      <c r="H197" s="25">
        <v>2.1276600000000001</v>
      </c>
      <c r="I197" s="25">
        <v>23.404254999999999</v>
      </c>
      <c r="J197" s="25">
        <v>0</v>
      </c>
      <c r="K197" s="25">
        <v>2.1276600000000001</v>
      </c>
    </row>
    <row r="198" spans="1:11" x14ac:dyDescent="0.2">
      <c r="A198" s="20" t="s">
        <v>366</v>
      </c>
      <c r="B198" s="21">
        <v>194</v>
      </c>
      <c r="C198" s="21">
        <v>13</v>
      </c>
      <c r="D198" s="21">
        <v>109</v>
      </c>
      <c r="E198" s="21">
        <v>3</v>
      </c>
      <c r="F198" s="21">
        <v>1</v>
      </c>
      <c r="G198" s="21">
        <v>4</v>
      </c>
      <c r="H198" s="21">
        <v>0</v>
      </c>
      <c r="I198" s="21">
        <v>3</v>
      </c>
      <c r="J198" s="21">
        <v>0</v>
      </c>
      <c r="K198" s="21">
        <v>61</v>
      </c>
    </row>
    <row r="199" spans="1:11" x14ac:dyDescent="0.2">
      <c r="A199" s="24" t="s">
        <v>3</v>
      </c>
      <c r="B199" s="25">
        <v>100</v>
      </c>
      <c r="C199" s="25">
        <v>6.7010310000000004</v>
      </c>
      <c r="D199" s="25">
        <v>56.185566999999999</v>
      </c>
      <c r="E199" s="25">
        <v>1.546392</v>
      </c>
      <c r="F199" s="25">
        <v>0.51546400000000003</v>
      </c>
      <c r="G199" s="25">
        <v>2.0618560000000001</v>
      </c>
      <c r="H199" s="25">
        <v>0</v>
      </c>
      <c r="I199" s="25">
        <v>1.546392</v>
      </c>
      <c r="J199" s="25">
        <v>0</v>
      </c>
      <c r="K199" s="25">
        <v>31.443299</v>
      </c>
    </row>
    <row r="200" spans="1:11" x14ac:dyDescent="0.2">
      <c r="A200" s="9" t="s">
        <v>390</v>
      </c>
      <c r="B200" s="9"/>
      <c r="C200" s="9"/>
      <c r="D200" s="9"/>
      <c r="E200" s="9"/>
      <c r="F200" s="9"/>
      <c r="G200" s="9"/>
      <c r="H200" s="9"/>
      <c r="I200" s="9"/>
      <c r="J200" s="9"/>
      <c r="K200" s="9"/>
    </row>
    <row r="201" spans="1:11" ht="11.1" customHeight="1" x14ac:dyDescent="0.2">
      <c r="A201" s="20" t="s">
        <v>391</v>
      </c>
      <c r="B201" s="21">
        <v>633</v>
      </c>
      <c r="C201" s="21">
        <v>104</v>
      </c>
      <c r="D201" s="21">
        <v>438</v>
      </c>
      <c r="E201" s="21">
        <v>12</v>
      </c>
      <c r="F201" s="21">
        <v>10</v>
      </c>
      <c r="G201" s="21">
        <v>6</v>
      </c>
      <c r="H201" s="21">
        <v>7</v>
      </c>
      <c r="I201" s="21">
        <v>10</v>
      </c>
      <c r="J201" s="21">
        <v>2</v>
      </c>
      <c r="K201" s="21">
        <v>44</v>
      </c>
    </row>
    <row r="202" spans="1:11" ht="11.1" customHeight="1" x14ac:dyDescent="0.2">
      <c r="A202" s="24" t="s">
        <v>3</v>
      </c>
      <c r="B202" s="25">
        <v>100</v>
      </c>
      <c r="C202" s="25">
        <v>16.4297</v>
      </c>
      <c r="D202" s="25">
        <v>69.194312999999994</v>
      </c>
      <c r="E202" s="25">
        <v>1.8957349999999999</v>
      </c>
      <c r="F202" s="25">
        <v>1.579779</v>
      </c>
      <c r="G202" s="25">
        <v>0.94786700000000002</v>
      </c>
      <c r="H202" s="25">
        <v>1.105845</v>
      </c>
      <c r="I202" s="25">
        <v>1.579779</v>
      </c>
      <c r="J202" s="25">
        <v>0.31595600000000001</v>
      </c>
      <c r="K202" s="25">
        <v>6.9510269999999998</v>
      </c>
    </row>
    <row r="203" spans="1:11" ht="11.1" customHeight="1" x14ac:dyDescent="0.2">
      <c r="A203" s="20" t="s">
        <v>392</v>
      </c>
      <c r="B203" s="21">
        <v>1123</v>
      </c>
      <c r="C203" s="21">
        <v>135</v>
      </c>
      <c r="D203" s="21">
        <v>826</v>
      </c>
      <c r="E203" s="21">
        <v>16</v>
      </c>
      <c r="F203" s="21">
        <v>16</v>
      </c>
      <c r="G203" s="21">
        <v>31</v>
      </c>
      <c r="H203" s="21">
        <v>10</v>
      </c>
      <c r="I203" s="21">
        <v>17</v>
      </c>
      <c r="J203" s="21">
        <v>5</v>
      </c>
      <c r="K203" s="21">
        <v>67</v>
      </c>
    </row>
    <row r="204" spans="1:11" ht="11.1" customHeight="1" x14ac:dyDescent="0.2">
      <c r="A204" s="24" t="s">
        <v>3</v>
      </c>
      <c r="B204" s="25">
        <v>100</v>
      </c>
      <c r="C204" s="25">
        <v>12.021371</v>
      </c>
      <c r="D204" s="25">
        <v>73.552982999999998</v>
      </c>
      <c r="E204" s="25">
        <v>1.424755</v>
      </c>
      <c r="F204" s="25">
        <v>1.424755</v>
      </c>
      <c r="G204" s="25">
        <v>2.7604630000000001</v>
      </c>
      <c r="H204" s="25">
        <v>0.89047200000000004</v>
      </c>
      <c r="I204" s="25">
        <v>1.5138020000000001</v>
      </c>
      <c r="J204" s="25">
        <v>0.44523600000000002</v>
      </c>
      <c r="K204" s="25">
        <v>5.9661619999999997</v>
      </c>
    </row>
    <row r="205" spans="1:11" ht="11.1" customHeight="1" x14ac:dyDescent="0.2">
      <c r="A205" s="20" t="s">
        <v>393</v>
      </c>
      <c r="B205" s="21">
        <v>660</v>
      </c>
      <c r="C205" s="21">
        <v>104</v>
      </c>
      <c r="D205" s="21">
        <v>495</v>
      </c>
      <c r="E205" s="21">
        <v>8</v>
      </c>
      <c r="F205" s="21">
        <v>6</v>
      </c>
      <c r="G205" s="21">
        <v>11</v>
      </c>
      <c r="H205" s="21">
        <v>2</v>
      </c>
      <c r="I205" s="21">
        <v>4</v>
      </c>
      <c r="J205" s="21">
        <v>2</v>
      </c>
      <c r="K205" s="21">
        <v>28</v>
      </c>
    </row>
    <row r="206" spans="1:11" ht="11.1" customHeight="1" x14ac:dyDescent="0.2">
      <c r="A206" s="24" t="s">
        <v>3</v>
      </c>
      <c r="B206" s="25">
        <v>100</v>
      </c>
      <c r="C206" s="25">
        <v>15.757576</v>
      </c>
      <c r="D206" s="25">
        <v>75</v>
      </c>
      <c r="E206" s="25">
        <v>1.212121</v>
      </c>
      <c r="F206" s="25">
        <v>0.90909099999999998</v>
      </c>
      <c r="G206" s="25">
        <v>1.6666669999999999</v>
      </c>
      <c r="H206" s="25">
        <v>0.30303000000000002</v>
      </c>
      <c r="I206" s="25">
        <v>0.60606099999999996</v>
      </c>
      <c r="J206" s="25">
        <v>0.30303000000000002</v>
      </c>
      <c r="K206" s="25">
        <v>4.2424239999999998</v>
      </c>
    </row>
    <row r="207" spans="1:11" ht="11.1" customHeight="1" x14ac:dyDescent="0.2">
      <c r="A207" s="20" t="s">
        <v>394</v>
      </c>
      <c r="B207" s="21">
        <v>261</v>
      </c>
      <c r="C207" s="21">
        <v>50</v>
      </c>
      <c r="D207" s="21">
        <v>185</v>
      </c>
      <c r="E207" s="21">
        <v>2</v>
      </c>
      <c r="F207" s="21">
        <v>4</v>
      </c>
      <c r="G207" s="21">
        <v>5</v>
      </c>
      <c r="H207" s="21">
        <v>3</v>
      </c>
      <c r="I207" s="21">
        <v>1</v>
      </c>
      <c r="J207" s="21">
        <v>0</v>
      </c>
      <c r="K207" s="21">
        <v>11</v>
      </c>
    </row>
    <row r="208" spans="1:11" ht="11.1" customHeight="1" x14ac:dyDescent="0.2">
      <c r="A208" s="24" t="s">
        <v>3</v>
      </c>
      <c r="B208" s="25">
        <v>100</v>
      </c>
      <c r="C208" s="25">
        <v>19.157088000000002</v>
      </c>
      <c r="D208" s="25">
        <v>70.881225999999998</v>
      </c>
      <c r="E208" s="25">
        <v>0.76628399999999997</v>
      </c>
      <c r="F208" s="25">
        <v>1.532567</v>
      </c>
      <c r="G208" s="25">
        <v>1.9157090000000001</v>
      </c>
      <c r="H208" s="25">
        <v>1.1494249999999999</v>
      </c>
      <c r="I208" s="25">
        <v>0.38314199999999998</v>
      </c>
      <c r="J208" s="25">
        <v>0</v>
      </c>
      <c r="K208" s="25">
        <v>4.2145590000000004</v>
      </c>
    </row>
    <row r="209" spans="1:11" ht="11.1" customHeight="1" x14ac:dyDescent="0.2">
      <c r="A209" s="9" t="s">
        <v>395</v>
      </c>
      <c r="B209" s="9"/>
      <c r="C209" s="9"/>
      <c r="D209" s="9"/>
      <c r="E209" s="9"/>
      <c r="F209" s="9"/>
      <c r="G209" s="9"/>
      <c r="H209" s="9"/>
      <c r="I209" s="9"/>
      <c r="J209" s="9"/>
      <c r="K209" s="9"/>
    </row>
    <row r="210" spans="1:11" ht="11.1" customHeight="1" x14ac:dyDescent="0.2">
      <c r="A210" s="20" t="s">
        <v>396</v>
      </c>
      <c r="B210" s="21">
        <v>329</v>
      </c>
      <c r="C210" s="21">
        <v>54</v>
      </c>
      <c r="D210" s="21">
        <v>238</v>
      </c>
      <c r="E210" s="21">
        <v>3</v>
      </c>
      <c r="F210" s="21">
        <v>1</v>
      </c>
      <c r="G210" s="21">
        <v>5</v>
      </c>
      <c r="H210" s="21">
        <v>3</v>
      </c>
      <c r="I210" s="21">
        <v>5</v>
      </c>
      <c r="J210" s="21">
        <v>1</v>
      </c>
      <c r="K210" s="21">
        <v>19</v>
      </c>
    </row>
    <row r="211" spans="1:11" ht="11.1" customHeight="1" x14ac:dyDescent="0.2">
      <c r="A211" s="24" t="s">
        <v>3</v>
      </c>
      <c r="B211" s="25">
        <v>100</v>
      </c>
      <c r="C211" s="25">
        <v>16.413374000000001</v>
      </c>
      <c r="D211" s="25">
        <v>72.340425999999994</v>
      </c>
      <c r="E211" s="25">
        <v>0.91185400000000005</v>
      </c>
      <c r="F211" s="25">
        <v>0.30395100000000003</v>
      </c>
      <c r="G211" s="25">
        <v>1.519757</v>
      </c>
      <c r="H211" s="25">
        <v>0.91185400000000005</v>
      </c>
      <c r="I211" s="25">
        <v>1.519757</v>
      </c>
      <c r="J211" s="25">
        <v>0.30395100000000003</v>
      </c>
      <c r="K211" s="25">
        <v>5.7750760000000003</v>
      </c>
    </row>
    <row r="212" spans="1:11" ht="11.1" customHeight="1" x14ac:dyDescent="0.2">
      <c r="A212" s="20" t="s">
        <v>397</v>
      </c>
      <c r="B212" s="21">
        <v>828</v>
      </c>
      <c r="C212" s="21">
        <v>129</v>
      </c>
      <c r="D212" s="21">
        <v>597</v>
      </c>
      <c r="E212" s="21">
        <v>9</v>
      </c>
      <c r="F212" s="21">
        <v>17</v>
      </c>
      <c r="G212" s="21">
        <v>15</v>
      </c>
      <c r="H212" s="21">
        <v>10</v>
      </c>
      <c r="I212" s="21">
        <v>6</v>
      </c>
      <c r="J212" s="21">
        <v>4</v>
      </c>
      <c r="K212" s="21">
        <v>41</v>
      </c>
    </row>
    <row r="213" spans="1:11" ht="11.1" customHeight="1" x14ac:dyDescent="0.2">
      <c r="A213" s="24" t="s">
        <v>3</v>
      </c>
      <c r="B213" s="25">
        <v>100</v>
      </c>
      <c r="C213" s="25">
        <v>15.57971</v>
      </c>
      <c r="D213" s="25">
        <v>72.101449000000002</v>
      </c>
      <c r="E213" s="25">
        <v>1.086957</v>
      </c>
      <c r="F213" s="25">
        <v>2.05314</v>
      </c>
      <c r="G213" s="25">
        <v>1.8115939999999999</v>
      </c>
      <c r="H213" s="25">
        <v>1.2077290000000001</v>
      </c>
      <c r="I213" s="25">
        <v>0.724638</v>
      </c>
      <c r="J213" s="25">
        <v>0.48309200000000002</v>
      </c>
      <c r="K213" s="25">
        <v>4.9516910000000003</v>
      </c>
    </row>
    <row r="214" spans="1:11" ht="11.1" customHeight="1" x14ac:dyDescent="0.2">
      <c r="A214" s="20" t="s">
        <v>879</v>
      </c>
      <c r="B214" s="21">
        <v>499</v>
      </c>
      <c r="C214" s="21">
        <v>69</v>
      </c>
      <c r="D214" s="21">
        <v>383</v>
      </c>
      <c r="E214" s="21">
        <v>9</v>
      </c>
      <c r="F214" s="21">
        <v>6</v>
      </c>
      <c r="G214" s="21">
        <v>5</v>
      </c>
      <c r="H214" s="21">
        <v>1</v>
      </c>
      <c r="I214" s="21">
        <v>3</v>
      </c>
      <c r="J214" s="21">
        <v>0</v>
      </c>
      <c r="K214" s="21">
        <v>23</v>
      </c>
    </row>
    <row r="215" spans="1:11" ht="11.1" customHeight="1" x14ac:dyDescent="0.2">
      <c r="A215" s="24" t="s">
        <v>3</v>
      </c>
      <c r="B215" s="25">
        <v>100</v>
      </c>
      <c r="C215" s="25">
        <v>13.827655</v>
      </c>
      <c r="D215" s="25">
        <v>76.753506999999999</v>
      </c>
      <c r="E215" s="25">
        <v>1.803607</v>
      </c>
      <c r="F215" s="25">
        <v>1.2024049999999999</v>
      </c>
      <c r="G215" s="25">
        <v>1.0020039999999999</v>
      </c>
      <c r="H215" s="25">
        <v>0.200401</v>
      </c>
      <c r="I215" s="25">
        <v>0.60120200000000001</v>
      </c>
      <c r="J215" s="25">
        <v>0</v>
      </c>
      <c r="K215" s="25">
        <v>4.6092180000000003</v>
      </c>
    </row>
    <row r="216" spans="1:11" ht="11.1" customHeight="1" x14ac:dyDescent="0.2">
      <c r="A216" s="20" t="s">
        <v>398</v>
      </c>
      <c r="B216" s="21">
        <v>468</v>
      </c>
      <c r="C216" s="21">
        <v>59</v>
      </c>
      <c r="D216" s="21">
        <v>341</v>
      </c>
      <c r="E216" s="21">
        <v>12</v>
      </c>
      <c r="F216" s="21">
        <v>4</v>
      </c>
      <c r="G216" s="21">
        <v>10</v>
      </c>
      <c r="H216" s="21">
        <v>3</v>
      </c>
      <c r="I216" s="21">
        <v>8</v>
      </c>
      <c r="J216" s="21">
        <v>3</v>
      </c>
      <c r="K216" s="21">
        <v>28</v>
      </c>
    </row>
    <row r="217" spans="1:11" ht="11.1" customHeight="1" x14ac:dyDescent="0.2">
      <c r="A217" s="24" t="s">
        <v>3</v>
      </c>
      <c r="B217" s="25">
        <v>100</v>
      </c>
      <c r="C217" s="25">
        <v>12.606838</v>
      </c>
      <c r="D217" s="25">
        <v>72.863247999999999</v>
      </c>
      <c r="E217" s="25">
        <v>2.5641029999999998</v>
      </c>
      <c r="F217" s="25">
        <v>0.85470100000000004</v>
      </c>
      <c r="G217" s="25">
        <v>2.136752</v>
      </c>
      <c r="H217" s="25">
        <v>0.64102599999999998</v>
      </c>
      <c r="I217" s="25">
        <v>1.7094020000000001</v>
      </c>
      <c r="J217" s="25">
        <v>0.64102599999999998</v>
      </c>
      <c r="K217" s="25">
        <v>5.9829059999999998</v>
      </c>
    </row>
    <row r="218" spans="1:11" ht="11.1" customHeight="1" x14ac:dyDescent="0.2">
      <c r="A218" s="20" t="s">
        <v>399</v>
      </c>
      <c r="B218" s="21">
        <v>257</v>
      </c>
      <c r="C218" s="21">
        <v>30</v>
      </c>
      <c r="D218" s="21">
        <v>189</v>
      </c>
      <c r="E218" s="21">
        <v>4</v>
      </c>
      <c r="F218" s="21">
        <v>2</v>
      </c>
      <c r="G218" s="21">
        <v>9</v>
      </c>
      <c r="H218" s="21">
        <v>2</v>
      </c>
      <c r="I218" s="21">
        <v>3</v>
      </c>
      <c r="J218" s="21">
        <v>1</v>
      </c>
      <c r="K218" s="21">
        <v>17</v>
      </c>
    </row>
    <row r="219" spans="1:11" ht="11.1" customHeight="1" x14ac:dyDescent="0.2">
      <c r="A219" s="24" t="s">
        <v>3</v>
      </c>
      <c r="B219" s="25">
        <v>100</v>
      </c>
      <c r="C219" s="25">
        <v>11.673152</v>
      </c>
      <c r="D219" s="25">
        <v>73.540856000000005</v>
      </c>
      <c r="E219" s="25">
        <v>1.5564199999999999</v>
      </c>
      <c r="F219" s="25">
        <v>0.77820999999999996</v>
      </c>
      <c r="G219" s="25">
        <v>3.5019459999999998</v>
      </c>
      <c r="H219" s="25">
        <v>0.77820999999999996</v>
      </c>
      <c r="I219" s="25">
        <v>1.1673150000000001</v>
      </c>
      <c r="J219" s="25">
        <v>0.38910499999999998</v>
      </c>
      <c r="K219" s="25">
        <v>6.6147859999999996</v>
      </c>
    </row>
    <row r="220" spans="1:11" ht="11.1" customHeight="1" x14ac:dyDescent="0.2">
      <c r="A220" s="20" t="s">
        <v>400</v>
      </c>
      <c r="B220" s="21">
        <v>296</v>
      </c>
      <c r="C220" s="21">
        <v>52</v>
      </c>
      <c r="D220" s="21">
        <v>196</v>
      </c>
      <c r="E220" s="21">
        <v>1</v>
      </c>
      <c r="F220" s="21">
        <v>6</v>
      </c>
      <c r="G220" s="21">
        <v>9</v>
      </c>
      <c r="H220" s="21">
        <v>3</v>
      </c>
      <c r="I220" s="21">
        <v>7</v>
      </c>
      <c r="J220" s="21">
        <v>0</v>
      </c>
      <c r="K220" s="21">
        <v>22</v>
      </c>
    </row>
    <row r="221" spans="1:11" ht="11.1" customHeight="1" x14ac:dyDescent="0.2">
      <c r="A221" s="24" t="s">
        <v>3</v>
      </c>
      <c r="B221" s="25">
        <v>100</v>
      </c>
      <c r="C221" s="25">
        <v>17.567568000000001</v>
      </c>
      <c r="D221" s="25">
        <v>66.216216000000003</v>
      </c>
      <c r="E221" s="25">
        <v>0.33783800000000003</v>
      </c>
      <c r="F221" s="25">
        <v>2.0270269999999999</v>
      </c>
      <c r="G221" s="25">
        <v>3.0405410000000002</v>
      </c>
      <c r="H221" s="25">
        <v>1.013514</v>
      </c>
      <c r="I221" s="25">
        <v>2.364865</v>
      </c>
      <c r="J221" s="25">
        <v>0</v>
      </c>
      <c r="K221" s="25">
        <v>7.4324320000000004</v>
      </c>
    </row>
    <row r="222" spans="1:11" ht="11.1" customHeight="1" x14ac:dyDescent="0.2">
      <c r="A222" s="9" t="s">
        <v>401</v>
      </c>
      <c r="B222" s="9"/>
      <c r="C222" s="9"/>
      <c r="D222" s="9"/>
      <c r="E222" s="9"/>
      <c r="F222" s="9"/>
      <c r="G222" s="9"/>
      <c r="H222" s="9"/>
      <c r="I222" s="9"/>
      <c r="J222" s="9"/>
      <c r="K222" s="9"/>
    </row>
    <row r="223" spans="1:11" ht="11.1" customHeight="1" x14ac:dyDescent="0.2">
      <c r="A223" s="20" t="s">
        <v>878</v>
      </c>
      <c r="B223" s="21">
        <v>116</v>
      </c>
      <c r="C223" s="21">
        <v>20</v>
      </c>
      <c r="D223" s="21">
        <v>85</v>
      </c>
      <c r="E223" s="21">
        <v>2</v>
      </c>
      <c r="F223" s="21">
        <v>0</v>
      </c>
      <c r="G223" s="21">
        <v>1</v>
      </c>
      <c r="H223" s="21">
        <v>0</v>
      </c>
      <c r="I223" s="21">
        <v>4</v>
      </c>
      <c r="J223" s="21">
        <v>0</v>
      </c>
      <c r="K223" s="21">
        <v>4</v>
      </c>
    </row>
    <row r="224" spans="1:11" ht="11.1" customHeight="1" x14ac:dyDescent="0.2">
      <c r="A224" s="24" t="s">
        <v>3</v>
      </c>
      <c r="B224" s="25">
        <v>100</v>
      </c>
      <c r="C224" s="25">
        <v>17.241378999999998</v>
      </c>
      <c r="D224" s="25">
        <v>73.275862000000004</v>
      </c>
      <c r="E224" s="25">
        <v>1.7241379999999999</v>
      </c>
      <c r="F224" s="25">
        <v>0</v>
      </c>
      <c r="G224" s="25">
        <v>0.86206899999999997</v>
      </c>
      <c r="H224" s="25">
        <v>0</v>
      </c>
      <c r="I224" s="25">
        <v>3.4482759999999999</v>
      </c>
      <c r="J224" s="25">
        <v>0</v>
      </c>
      <c r="K224" s="25">
        <v>3.4482759999999999</v>
      </c>
    </row>
    <row r="225" spans="1:11" ht="11.1" customHeight="1" x14ac:dyDescent="0.2">
      <c r="A225" s="20" t="s">
        <v>402</v>
      </c>
      <c r="B225" s="21">
        <v>213</v>
      </c>
      <c r="C225" s="21">
        <v>34</v>
      </c>
      <c r="D225" s="21">
        <v>153</v>
      </c>
      <c r="E225" s="21">
        <v>1</v>
      </c>
      <c r="F225" s="21">
        <v>1</v>
      </c>
      <c r="G225" s="21">
        <v>4</v>
      </c>
      <c r="H225" s="21">
        <v>3</v>
      </c>
      <c r="I225" s="21">
        <v>1</v>
      </c>
      <c r="J225" s="21">
        <v>1</v>
      </c>
      <c r="K225" s="21">
        <v>15</v>
      </c>
    </row>
    <row r="226" spans="1:11" ht="11.1" customHeight="1" x14ac:dyDescent="0.2">
      <c r="A226" s="24" t="s">
        <v>3</v>
      </c>
      <c r="B226" s="25">
        <v>100</v>
      </c>
      <c r="C226" s="25">
        <v>15.962441</v>
      </c>
      <c r="D226" s="25">
        <v>71.830985999999996</v>
      </c>
      <c r="E226" s="25">
        <v>0.46948400000000001</v>
      </c>
      <c r="F226" s="25">
        <v>0.46948400000000001</v>
      </c>
      <c r="G226" s="25">
        <v>1.877934</v>
      </c>
      <c r="H226" s="25">
        <v>1.4084509999999999</v>
      </c>
      <c r="I226" s="25">
        <v>0.46948400000000001</v>
      </c>
      <c r="J226" s="25">
        <v>0.46948400000000001</v>
      </c>
      <c r="K226" s="25">
        <v>7.0422539999999998</v>
      </c>
    </row>
    <row r="227" spans="1:11" ht="11.1" customHeight="1" x14ac:dyDescent="0.2">
      <c r="A227" s="20" t="s">
        <v>397</v>
      </c>
      <c r="B227" s="21">
        <v>828</v>
      </c>
      <c r="C227" s="21">
        <v>129</v>
      </c>
      <c r="D227" s="21">
        <v>597</v>
      </c>
      <c r="E227" s="21">
        <v>9</v>
      </c>
      <c r="F227" s="21">
        <v>17</v>
      </c>
      <c r="G227" s="21">
        <v>15</v>
      </c>
      <c r="H227" s="21">
        <v>10</v>
      </c>
      <c r="I227" s="21">
        <v>6</v>
      </c>
      <c r="J227" s="21">
        <v>4</v>
      </c>
      <c r="K227" s="21">
        <v>41</v>
      </c>
    </row>
    <row r="228" spans="1:11" ht="11.1" customHeight="1" x14ac:dyDescent="0.2">
      <c r="A228" s="24" t="s">
        <v>3</v>
      </c>
      <c r="B228" s="25">
        <v>100</v>
      </c>
      <c r="C228" s="25">
        <v>15.57971</v>
      </c>
      <c r="D228" s="25">
        <v>72.101449000000002</v>
      </c>
      <c r="E228" s="25">
        <v>1.086957</v>
      </c>
      <c r="F228" s="25">
        <v>2.05314</v>
      </c>
      <c r="G228" s="25">
        <v>1.8115939999999999</v>
      </c>
      <c r="H228" s="25">
        <v>1.2077290000000001</v>
      </c>
      <c r="I228" s="25">
        <v>0.724638</v>
      </c>
      <c r="J228" s="25">
        <v>0.48309200000000002</v>
      </c>
      <c r="K228" s="25">
        <v>4.9516910000000003</v>
      </c>
    </row>
    <row r="229" spans="1:11" ht="11.1" customHeight="1" x14ac:dyDescent="0.2">
      <c r="A229" s="20" t="s">
        <v>403</v>
      </c>
      <c r="B229" s="21">
        <v>133</v>
      </c>
      <c r="C229" s="21">
        <v>17</v>
      </c>
      <c r="D229" s="21">
        <v>105</v>
      </c>
      <c r="E229" s="21">
        <v>5</v>
      </c>
      <c r="F229" s="21">
        <v>1</v>
      </c>
      <c r="G229" s="21">
        <v>0</v>
      </c>
      <c r="H229" s="21">
        <v>0</v>
      </c>
      <c r="I229" s="21">
        <v>0</v>
      </c>
      <c r="J229" s="21">
        <v>0</v>
      </c>
      <c r="K229" s="21">
        <v>5</v>
      </c>
    </row>
    <row r="230" spans="1:11" ht="11.1" customHeight="1" x14ac:dyDescent="0.2">
      <c r="A230" s="24" t="s">
        <v>3</v>
      </c>
      <c r="B230" s="25">
        <v>100</v>
      </c>
      <c r="C230" s="25">
        <v>12.781955</v>
      </c>
      <c r="D230" s="25">
        <v>78.947367999999997</v>
      </c>
      <c r="E230" s="25">
        <v>3.759398</v>
      </c>
      <c r="F230" s="25">
        <v>0.75187999999999999</v>
      </c>
      <c r="G230" s="25">
        <v>0</v>
      </c>
      <c r="H230" s="25">
        <v>0</v>
      </c>
      <c r="I230" s="25">
        <v>0</v>
      </c>
      <c r="J230" s="25">
        <v>0</v>
      </c>
      <c r="K230" s="25">
        <v>3.759398</v>
      </c>
    </row>
    <row r="231" spans="1:11" ht="11.1" customHeight="1" x14ac:dyDescent="0.2">
      <c r="A231" s="20" t="s">
        <v>404</v>
      </c>
      <c r="B231" s="21">
        <v>120</v>
      </c>
      <c r="C231" s="21">
        <v>13</v>
      </c>
      <c r="D231" s="21">
        <v>95</v>
      </c>
      <c r="E231" s="21">
        <v>0</v>
      </c>
      <c r="F231" s="21">
        <v>1</v>
      </c>
      <c r="G231" s="21">
        <v>1</v>
      </c>
      <c r="H231" s="21">
        <v>1</v>
      </c>
      <c r="I231" s="21">
        <v>0</v>
      </c>
      <c r="J231" s="21">
        <v>0</v>
      </c>
      <c r="K231" s="21">
        <v>9</v>
      </c>
    </row>
    <row r="232" spans="1:11" ht="11.1" customHeight="1" x14ac:dyDescent="0.2">
      <c r="A232" s="24" t="s">
        <v>3</v>
      </c>
      <c r="B232" s="25">
        <v>100</v>
      </c>
      <c r="C232" s="25">
        <v>10.833333</v>
      </c>
      <c r="D232" s="25">
        <v>79.166667000000004</v>
      </c>
      <c r="E232" s="25">
        <v>0</v>
      </c>
      <c r="F232" s="25">
        <v>0.83333299999999999</v>
      </c>
      <c r="G232" s="25">
        <v>0.83333299999999999</v>
      </c>
      <c r="H232" s="25">
        <v>0.83333299999999999</v>
      </c>
      <c r="I232" s="25">
        <v>0</v>
      </c>
      <c r="J232" s="25">
        <v>0</v>
      </c>
      <c r="K232" s="25">
        <v>7.5</v>
      </c>
    </row>
    <row r="233" spans="1:11" ht="11.1" customHeight="1" x14ac:dyDescent="0.2">
      <c r="A233" s="20" t="s">
        <v>405</v>
      </c>
      <c r="B233" s="21">
        <v>246</v>
      </c>
      <c r="C233" s="21">
        <v>39</v>
      </c>
      <c r="D233" s="21">
        <v>183</v>
      </c>
      <c r="E233" s="21">
        <v>4</v>
      </c>
      <c r="F233" s="21">
        <v>4</v>
      </c>
      <c r="G233" s="21">
        <v>4</v>
      </c>
      <c r="H233" s="21">
        <v>0</v>
      </c>
      <c r="I233" s="21">
        <v>3</v>
      </c>
      <c r="J233" s="21">
        <v>0</v>
      </c>
      <c r="K233" s="21">
        <v>9</v>
      </c>
    </row>
    <row r="234" spans="1:11" ht="11.1" customHeight="1" x14ac:dyDescent="0.2">
      <c r="A234" s="24" t="s">
        <v>3</v>
      </c>
      <c r="B234" s="25">
        <v>100</v>
      </c>
      <c r="C234" s="25">
        <v>15.853659</v>
      </c>
      <c r="D234" s="25">
        <v>74.390243999999996</v>
      </c>
      <c r="E234" s="25">
        <v>1.6260159999999999</v>
      </c>
      <c r="F234" s="25">
        <v>1.6260159999999999</v>
      </c>
      <c r="G234" s="25">
        <v>1.6260159999999999</v>
      </c>
      <c r="H234" s="25">
        <v>0</v>
      </c>
      <c r="I234" s="25">
        <v>1.2195119999999999</v>
      </c>
      <c r="J234" s="25">
        <v>0</v>
      </c>
      <c r="K234" s="25">
        <v>3.6585369999999999</v>
      </c>
    </row>
    <row r="235" spans="1:11" ht="11.1" customHeight="1" x14ac:dyDescent="0.2">
      <c r="A235" s="20" t="s">
        <v>398</v>
      </c>
      <c r="B235" s="21">
        <v>468</v>
      </c>
      <c r="C235" s="21">
        <v>59</v>
      </c>
      <c r="D235" s="21">
        <v>341</v>
      </c>
      <c r="E235" s="21">
        <v>12</v>
      </c>
      <c r="F235" s="21">
        <v>4</v>
      </c>
      <c r="G235" s="21">
        <v>10</v>
      </c>
      <c r="H235" s="21">
        <v>3</v>
      </c>
      <c r="I235" s="21">
        <v>8</v>
      </c>
      <c r="J235" s="21">
        <v>3</v>
      </c>
      <c r="K235" s="21">
        <v>28</v>
      </c>
    </row>
    <row r="236" spans="1:11" ht="11.1" customHeight="1" x14ac:dyDescent="0.2">
      <c r="A236" s="24" t="s">
        <v>3</v>
      </c>
      <c r="B236" s="25">
        <v>100</v>
      </c>
      <c r="C236" s="25">
        <v>12.606838</v>
      </c>
      <c r="D236" s="25">
        <v>72.863247999999999</v>
      </c>
      <c r="E236" s="25">
        <v>2.5641029999999998</v>
      </c>
      <c r="F236" s="25">
        <v>0.85470100000000004</v>
      </c>
      <c r="G236" s="25">
        <v>2.136752</v>
      </c>
      <c r="H236" s="25">
        <v>0.64102599999999998</v>
      </c>
      <c r="I236" s="25">
        <v>1.7094020000000001</v>
      </c>
      <c r="J236" s="25">
        <v>0.64102599999999998</v>
      </c>
      <c r="K236" s="25">
        <v>5.9829059999999998</v>
      </c>
    </row>
    <row r="237" spans="1:11" ht="11.1" customHeight="1" x14ac:dyDescent="0.2">
      <c r="A237" s="20" t="s">
        <v>406</v>
      </c>
      <c r="B237" s="21">
        <v>180</v>
      </c>
      <c r="C237" s="21">
        <v>23</v>
      </c>
      <c r="D237" s="21">
        <v>134</v>
      </c>
      <c r="E237" s="21">
        <v>4</v>
      </c>
      <c r="F237" s="21">
        <v>0</v>
      </c>
      <c r="G237" s="21">
        <v>3</v>
      </c>
      <c r="H237" s="21">
        <v>2</v>
      </c>
      <c r="I237" s="21">
        <v>1</v>
      </c>
      <c r="J237" s="21">
        <v>1</v>
      </c>
      <c r="K237" s="21">
        <v>12</v>
      </c>
    </row>
    <row r="238" spans="1:11" ht="11.1" customHeight="1" x14ac:dyDescent="0.2">
      <c r="A238" s="24" t="s">
        <v>3</v>
      </c>
      <c r="B238" s="25">
        <v>100</v>
      </c>
      <c r="C238" s="25">
        <v>12.777778</v>
      </c>
      <c r="D238" s="25">
        <v>74.444444000000004</v>
      </c>
      <c r="E238" s="25">
        <v>2.2222219999999999</v>
      </c>
      <c r="F238" s="25">
        <v>0</v>
      </c>
      <c r="G238" s="25">
        <v>1.6666669999999999</v>
      </c>
      <c r="H238" s="25">
        <v>1.111111</v>
      </c>
      <c r="I238" s="25">
        <v>0.55555600000000005</v>
      </c>
      <c r="J238" s="25">
        <v>0.55555600000000005</v>
      </c>
      <c r="K238" s="25">
        <v>6.6666670000000003</v>
      </c>
    </row>
    <row r="239" spans="1:11" ht="11.1" customHeight="1" x14ac:dyDescent="0.2">
      <c r="A239" s="20" t="s">
        <v>407</v>
      </c>
      <c r="B239" s="21">
        <v>77</v>
      </c>
      <c r="C239" s="21">
        <v>7</v>
      </c>
      <c r="D239" s="21">
        <v>55</v>
      </c>
      <c r="E239" s="21">
        <v>0</v>
      </c>
      <c r="F239" s="21">
        <v>2</v>
      </c>
      <c r="G239" s="21">
        <v>6</v>
      </c>
      <c r="H239" s="21">
        <v>0</v>
      </c>
      <c r="I239" s="21">
        <v>2</v>
      </c>
      <c r="J239" s="21">
        <v>0</v>
      </c>
      <c r="K239" s="21">
        <v>5</v>
      </c>
    </row>
    <row r="240" spans="1:11" ht="11.1" customHeight="1" x14ac:dyDescent="0.2">
      <c r="A240" s="24" t="s">
        <v>3</v>
      </c>
      <c r="B240" s="25">
        <v>100</v>
      </c>
      <c r="C240" s="25">
        <v>9.0909089999999999</v>
      </c>
      <c r="D240" s="25">
        <v>71.428571000000005</v>
      </c>
      <c r="E240" s="25">
        <v>0</v>
      </c>
      <c r="F240" s="25">
        <v>2.5974029999999999</v>
      </c>
      <c r="G240" s="25">
        <v>7.7922079999999996</v>
      </c>
      <c r="H240" s="25">
        <v>0</v>
      </c>
      <c r="I240" s="25">
        <v>2.5974029999999999</v>
      </c>
      <c r="J240" s="25">
        <v>0</v>
      </c>
      <c r="K240" s="25">
        <v>6.493506</v>
      </c>
    </row>
    <row r="241" spans="1:11" ht="11.1" customHeight="1" x14ac:dyDescent="0.2">
      <c r="A241" s="20" t="s">
        <v>400</v>
      </c>
      <c r="B241" s="21">
        <v>296</v>
      </c>
      <c r="C241" s="21">
        <v>52</v>
      </c>
      <c r="D241" s="21">
        <v>196</v>
      </c>
      <c r="E241" s="21">
        <v>1</v>
      </c>
      <c r="F241" s="21">
        <v>6</v>
      </c>
      <c r="G241" s="21">
        <v>9</v>
      </c>
      <c r="H241" s="21">
        <v>3</v>
      </c>
      <c r="I241" s="21">
        <v>7</v>
      </c>
      <c r="J241" s="21">
        <v>0</v>
      </c>
      <c r="K241" s="21">
        <v>22</v>
      </c>
    </row>
    <row r="242" spans="1:11" ht="11.1" customHeight="1" x14ac:dyDescent="0.2">
      <c r="A242" s="26"/>
      <c r="B242" s="27">
        <v>100</v>
      </c>
      <c r="C242" s="27">
        <v>17.567568000000001</v>
      </c>
      <c r="D242" s="27">
        <v>66.216216000000003</v>
      </c>
      <c r="E242" s="27">
        <v>0.33783800000000003</v>
      </c>
      <c r="F242" s="27">
        <v>2.0270269999999999</v>
      </c>
      <c r="G242" s="27">
        <v>3.0405410000000002</v>
      </c>
      <c r="H242" s="27">
        <v>1.013514</v>
      </c>
      <c r="I242" s="27">
        <v>2.364865</v>
      </c>
      <c r="J242" s="27">
        <v>0</v>
      </c>
      <c r="K242" s="27">
        <v>7.4324320000000004</v>
      </c>
    </row>
    <row r="243" spans="1:11" ht="11.1" customHeight="1" x14ac:dyDescent="0.2"/>
  </sheetData>
  <phoneticPr fontId="2"/>
  <pageMargins left="0.75" right="0.75" top="1" bottom="1" header="0.5" footer="0.5"/>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B99D9-B8E6-4735-9EC8-FDCBA3A61A58}">
  <dimension ref="A1:N245"/>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4" x14ac:dyDescent="0.2">
      <c r="A1" s="11" t="s">
        <v>3</v>
      </c>
      <c r="B1" s="7"/>
    </row>
    <row r="2" spans="1:14" x14ac:dyDescent="0.2">
      <c r="A2" s="15" t="str">
        <f xml:space="preserve"> HYPERLINK("#'目次'!B15","[9]")</f>
        <v>[9]</v>
      </c>
    </row>
    <row r="3" spans="1:14" x14ac:dyDescent="0.2">
      <c r="A3" s="7" t="s">
        <v>3</v>
      </c>
      <c r="B3" s="8" t="s">
        <v>322</v>
      </c>
    </row>
    <row r="4" spans="1:14" x14ac:dyDescent="0.2">
      <c r="A4" s="7" t="s">
        <v>3</v>
      </c>
      <c r="B4" s="8" t="s">
        <v>323</v>
      </c>
    </row>
    <row r="5" spans="1:14" x14ac:dyDescent="0.2">
      <c r="A5" s="7" t="s">
        <v>3</v>
      </c>
      <c r="B5" s="8" t="s">
        <v>316</v>
      </c>
    </row>
    <row r="6" spans="1:14" s="18" customFormat="1" ht="100.8" x14ac:dyDescent="0.2">
      <c r="A6" s="16" t="s">
        <v>3</v>
      </c>
      <c r="B6" s="17" t="s">
        <v>335</v>
      </c>
      <c r="C6" s="17" t="s">
        <v>184</v>
      </c>
      <c r="D6" s="17" t="s">
        <v>185</v>
      </c>
      <c r="E6" s="17" t="s">
        <v>186</v>
      </c>
      <c r="F6" s="17" t="s">
        <v>187</v>
      </c>
      <c r="G6" s="17" t="s">
        <v>188</v>
      </c>
      <c r="H6" s="17" t="s">
        <v>189</v>
      </c>
      <c r="I6" s="17" t="s">
        <v>190</v>
      </c>
      <c r="J6" s="17" t="s">
        <v>191</v>
      </c>
      <c r="K6" s="17" t="s">
        <v>192</v>
      </c>
      <c r="L6" s="17" t="s">
        <v>193</v>
      </c>
      <c r="M6" s="17" t="s">
        <v>389</v>
      </c>
      <c r="N6" s="17" t="s">
        <v>366</v>
      </c>
    </row>
    <row r="7" spans="1:14" x14ac:dyDescent="0.2">
      <c r="A7" s="19" t="s">
        <v>338</v>
      </c>
      <c r="B7" s="10">
        <v>2677</v>
      </c>
      <c r="C7" s="10">
        <v>54</v>
      </c>
      <c r="D7" s="10">
        <v>196</v>
      </c>
      <c r="E7" s="10">
        <v>310</v>
      </c>
      <c r="F7" s="10">
        <v>385</v>
      </c>
      <c r="G7" s="10">
        <v>361</v>
      </c>
      <c r="H7" s="10">
        <v>315</v>
      </c>
      <c r="I7" s="10">
        <v>364</v>
      </c>
      <c r="J7" s="10">
        <v>267</v>
      </c>
      <c r="K7" s="10">
        <v>90</v>
      </c>
      <c r="L7" s="10">
        <v>94</v>
      </c>
      <c r="M7" s="10">
        <v>47</v>
      </c>
      <c r="N7" s="10">
        <v>194</v>
      </c>
    </row>
    <row r="8" spans="1:14" x14ac:dyDescent="0.2">
      <c r="A8" s="24" t="s">
        <v>3</v>
      </c>
      <c r="B8" s="25">
        <v>100</v>
      </c>
      <c r="C8" s="25">
        <v>2.0171830000000002</v>
      </c>
      <c r="D8" s="25">
        <v>7.3216289999999997</v>
      </c>
      <c r="E8" s="25">
        <v>11.580126999999999</v>
      </c>
      <c r="F8" s="25">
        <v>14.381771000000001</v>
      </c>
      <c r="G8" s="25">
        <v>13.485245000000001</v>
      </c>
      <c r="H8" s="25">
        <v>11.766902999999999</v>
      </c>
      <c r="I8" s="25">
        <v>13.59731</v>
      </c>
      <c r="J8" s="25">
        <v>9.9738509999999998</v>
      </c>
      <c r="K8" s="25">
        <v>3.3619720000000002</v>
      </c>
      <c r="L8" s="25">
        <v>3.511393</v>
      </c>
      <c r="M8" s="25">
        <v>1.7556970000000001</v>
      </c>
      <c r="N8" s="25">
        <v>7.246918</v>
      </c>
    </row>
    <row r="9" spans="1:14" x14ac:dyDescent="0.2">
      <c r="A9" s="9" t="s">
        <v>339</v>
      </c>
      <c r="B9" s="9"/>
      <c r="C9" s="9"/>
      <c r="D9" s="9"/>
      <c r="E9" s="9"/>
      <c r="F9" s="9"/>
      <c r="G9" s="9"/>
      <c r="H9" s="9"/>
      <c r="I9" s="9"/>
      <c r="J9" s="9"/>
      <c r="K9" s="9"/>
      <c r="L9" s="9"/>
      <c r="M9" s="9"/>
      <c r="N9" s="9"/>
    </row>
    <row r="10" spans="1:14" x14ac:dyDescent="0.2">
      <c r="A10" s="20" t="s">
        <v>340</v>
      </c>
      <c r="B10" s="21">
        <v>1277</v>
      </c>
      <c r="C10" s="21">
        <v>28</v>
      </c>
      <c r="D10" s="21">
        <v>79</v>
      </c>
      <c r="E10" s="21">
        <v>128</v>
      </c>
      <c r="F10" s="21">
        <v>186</v>
      </c>
      <c r="G10" s="21">
        <v>191</v>
      </c>
      <c r="H10" s="21">
        <v>157</v>
      </c>
      <c r="I10" s="21">
        <v>190</v>
      </c>
      <c r="J10" s="21">
        <v>136</v>
      </c>
      <c r="K10" s="21">
        <v>40</v>
      </c>
      <c r="L10" s="21">
        <v>51</v>
      </c>
      <c r="M10" s="21">
        <v>24</v>
      </c>
      <c r="N10" s="21">
        <v>67</v>
      </c>
    </row>
    <row r="11" spans="1:14" x14ac:dyDescent="0.2">
      <c r="A11" s="24" t="s">
        <v>3</v>
      </c>
      <c r="B11" s="25">
        <v>100</v>
      </c>
      <c r="C11" s="25">
        <v>2.1926389999999998</v>
      </c>
      <c r="D11" s="25">
        <v>6.1863739999999998</v>
      </c>
      <c r="E11" s="25">
        <v>10.023493</v>
      </c>
      <c r="F11" s="25">
        <v>14.565388</v>
      </c>
      <c r="G11" s="25">
        <v>14.95693</v>
      </c>
      <c r="H11" s="25">
        <v>12.29444</v>
      </c>
      <c r="I11" s="25">
        <v>14.878622</v>
      </c>
      <c r="J11" s="25">
        <v>10.649960999999999</v>
      </c>
      <c r="K11" s="25">
        <v>3.1323409999999998</v>
      </c>
      <c r="L11" s="25">
        <v>3.993735</v>
      </c>
      <c r="M11" s="25">
        <v>1.879405</v>
      </c>
      <c r="N11" s="25">
        <v>5.2466720000000002</v>
      </c>
    </row>
    <row r="12" spans="1:14" x14ac:dyDescent="0.2">
      <c r="A12" s="20" t="s">
        <v>341</v>
      </c>
      <c r="B12" s="21">
        <v>1400</v>
      </c>
      <c r="C12" s="21">
        <v>26</v>
      </c>
      <c r="D12" s="21">
        <v>117</v>
      </c>
      <c r="E12" s="21">
        <v>182</v>
      </c>
      <c r="F12" s="21">
        <v>199</v>
      </c>
      <c r="G12" s="21">
        <v>170</v>
      </c>
      <c r="H12" s="21">
        <v>158</v>
      </c>
      <c r="I12" s="21">
        <v>174</v>
      </c>
      <c r="J12" s="21">
        <v>131</v>
      </c>
      <c r="K12" s="21">
        <v>50</v>
      </c>
      <c r="L12" s="21">
        <v>43</v>
      </c>
      <c r="M12" s="21">
        <v>23</v>
      </c>
      <c r="N12" s="21">
        <v>127</v>
      </c>
    </row>
    <row r="13" spans="1:14" x14ac:dyDescent="0.2">
      <c r="A13" s="24" t="s">
        <v>3</v>
      </c>
      <c r="B13" s="25">
        <v>100</v>
      </c>
      <c r="C13" s="25">
        <v>1.857143</v>
      </c>
      <c r="D13" s="25">
        <v>8.3571430000000007</v>
      </c>
      <c r="E13" s="25">
        <v>13</v>
      </c>
      <c r="F13" s="25">
        <v>14.214286</v>
      </c>
      <c r="G13" s="25">
        <v>12.142856999999999</v>
      </c>
      <c r="H13" s="25">
        <v>11.285714</v>
      </c>
      <c r="I13" s="25">
        <v>12.428571</v>
      </c>
      <c r="J13" s="25">
        <v>9.3571430000000007</v>
      </c>
      <c r="K13" s="25">
        <v>3.5714290000000002</v>
      </c>
      <c r="L13" s="25">
        <v>3.0714290000000002</v>
      </c>
      <c r="M13" s="25">
        <v>1.642857</v>
      </c>
      <c r="N13" s="25">
        <v>9.0714290000000002</v>
      </c>
    </row>
    <row r="14" spans="1:14" x14ac:dyDescent="0.2">
      <c r="A14" s="9" t="s">
        <v>342</v>
      </c>
      <c r="B14" s="9"/>
      <c r="C14" s="9"/>
      <c r="D14" s="9"/>
      <c r="E14" s="9"/>
      <c r="F14" s="9"/>
      <c r="G14" s="9"/>
      <c r="H14" s="9"/>
      <c r="I14" s="9"/>
      <c r="J14" s="9"/>
      <c r="K14" s="9"/>
      <c r="L14" s="9"/>
      <c r="M14" s="9"/>
      <c r="N14" s="9"/>
    </row>
    <row r="15" spans="1:14" x14ac:dyDescent="0.2">
      <c r="A15" s="20" t="s">
        <v>343</v>
      </c>
      <c r="B15" s="21">
        <v>610</v>
      </c>
      <c r="C15" s="21">
        <v>16</v>
      </c>
      <c r="D15" s="21">
        <v>33</v>
      </c>
      <c r="E15" s="21">
        <v>60</v>
      </c>
      <c r="F15" s="21">
        <v>68</v>
      </c>
      <c r="G15" s="21">
        <v>70</v>
      </c>
      <c r="H15" s="21">
        <v>67</v>
      </c>
      <c r="I15" s="21">
        <v>117</v>
      </c>
      <c r="J15" s="21">
        <v>95</v>
      </c>
      <c r="K15" s="21">
        <v>22</v>
      </c>
      <c r="L15" s="21">
        <v>29</v>
      </c>
      <c r="M15" s="21">
        <v>8</v>
      </c>
      <c r="N15" s="21">
        <v>25</v>
      </c>
    </row>
    <row r="16" spans="1:14" x14ac:dyDescent="0.2">
      <c r="A16" s="24" t="s">
        <v>3</v>
      </c>
      <c r="B16" s="25">
        <v>100</v>
      </c>
      <c r="C16" s="25">
        <v>2.622951</v>
      </c>
      <c r="D16" s="25">
        <v>5.4098360000000003</v>
      </c>
      <c r="E16" s="25">
        <v>9.8360660000000006</v>
      </c>
      <c r="F16" s="25">
        <v>11.147541</v>
      </c>
      <c r="G16" s="25">
        <v>11.47541</v>
      </c>
      <c r="H16" s="25">
        <v>10.983606999999999</v>
      </c>
      <c r="I16" s="25">
        <v>19.180327999999999</v>
      </c>
      <c r="J16" s="25">
        <v>15.57377</v>
      </c>
      <c r="K16" s="25">
        <v>3.606557</v>
      </c>
      <c r="L16" s="25">
        <v>4.7540979999999999</v>
      </c>
      <c r="M16" s="25">
        <v>1.3114749999999999</v>
      </c>
      <c r="N16" s="25">
        <v>4.0983609999999997</v>
      </c>
    </row>
    <row r="17" spans="1:14" x14ac:dyDescent="0.2">
      <c r="A17" s="20" t="s">
        <v>344</v>
      </c>
      <c r="B17" s="21">
        <v>755</v>
      </c>
      <c r="C17" s="21">
        <v>12</v>
      </c>
      <c r="D17" s="21">
        <v>40</v>
      </c>
      <c r="E17" s="21">
        <v>83</v>
      </c>
      <c r="F17" s="21">
        <v>117</v>
      </c>
      <c r="G17" s="21">
        <v>107</v>
      </c>
      <c r="H17" s="21">
        <v>97</v>
      </c>
      <c r="I17" s="21">
        <v>104</v>
      </c>
      <c r="J17" s="21">
        <v>85</v>
      </c>
      <c r="K17" s="21">
        <v>29</v>
      </c>
      <c r="L17" s="21">
        <v>29</v>
      </c>
      <c r="M17" s="21">
        <v>8</v>
      </c>
      <c r="N17" s="21">
        <v>44</v>
      </c>
    </row>
    <row r="18" spans="1:14" x14ac:dyDescent="0.2">
      <c r="A18" s="24" t="s">
        <v>3</v>
      </c>
      <c r="B18" s="25">
        <v>100</v>
      </c>
      <c r="C18" s="25">
        <v>1.589404</v>
      </c>
      <c r="D18" s="25">
        <v>5.2980130000000001</v>
      </c>
      <c r="E18" s="25">
        <v>10.993377000000001</v>
      </c>
      <c r="F18" s="25">
        <v>15.496689</v>
      </c>
      <c r="G18" s="25">
        <v>14.172185000000001</v>
      </c>
      <c r="H18" s="25">
        <v>12.847682000000001</v>
      </c>
      <c r="I18" s="25">
        <v>13.774834</v>
      </c>
      <c r="J18" s="25">
        <v>11.258278000000001</v>
      </c>
      <c r="K18" s="25">
        <v>3.8410600000000001</v>
      </c>
      <c r="L18" s="25">
        <v>3.8410600000000001</v>
      </c>
      <c r="M18" s="25">
        <v>1.0596030000000001</v>
      </c>
      <c r="N18" s="25">
        <v>5.8278150000000002</v>
      </c>
    </row>
    <row r="19" spans="1:14" x14ac:dyDescent="0.2">
      <c r="A19" s="20" t="s">
        <v>345</v>
      </c>
      <c r="B19" s="21">
        <v>601</v>
      </c>
      <c r="C19" s="21">
        <v>10</v>
      </c>
      <c r="D19" s="21">
        <v>51</v>
      </c>
      <c r="E19" s="21">
        <v>69</v>
      </c>
      <c r="F19" s="21">
        <v>95</v>
      </c>
      <c r="G19" s="21">
        <v>95</v>
      </c>
      <c r="H19" s="21">
        <v>76</v>
      </c>
      <c r="I19" s="21">
        <v>67</v>
      </c>
      <c r="J19" s="21">
        <v>43</v>
      </c>
      <c r="K19" s="21">
        <v>20</v>
      </c>
      <c r="L19" s="21">
        <v>17</v>
      </c>
      <c r="M19" s="21">
        <v>15</v>
      </c>
      <c r="N19" s="21">
        <v>43</v>
      </c>
    </row>
    <row r="20" spans="1:14" x14ac:dyDescent="0.2">
      <c r="A20" s="24" t="s">
        <v>3</v>
      </c>
      <c r="B20" s="25">
        <v>100</v>
      </c>
      <c r="C20" s="25">
        <v>1.663894</v>
      </c>
      <c r="D20" s="25">
        <v>8.4858569999999993</v>
      </c>
      <c r="E20" s="25">
        <v>11.480865</v>
      </c>
      <c r="F20" s="25">
        <v>15.806988</v>
      </c>
      <c r="G20" s="25">
        <v>15.806988</v>
      </c>
      <c r="H20" s="25">
        <v>12.645591</v>
      </c>
      <c r="I20" s="25">
        <v>11.148087</v>
      </c>
      <c r="J20" s="25">
        <v>7.1547419999999997</v>
      </c>
      <c r="K20" s="25">
        <v>3.3277869999999998</v>
      </c>
      <c r="L20" s="25">
        <v>2.8286190000000002</v>
      </c>
      <c r="M20" s="25">
        <v>2.4958399999999998</v>
      </c>
      <c r="N20" s="25">
        <v>7.1547419999999997</v>
      </c>
    </row>
    <row r="21" spans="1:14" x14ac:dyDescent="0.2">
      <c r="A21" s="20" t="s">
        <v>346</v>
      </c>
      <c r="B21" s="21">
        <v>425</v>
      </c>
      <c r="C21" s="21">
        <v>12</v>
      </c>
      <c r="D21" s="21">
        <v>40</v>
      </c>
      <c r="E21" s="21">
        <v>59</v>
      </c>
      <c r="F21" s="21">
        <v>68</v>
      </c>
      <c r="G21" s="21">
        <v>48</v>
      </c>
      <c r="H21" s="21">
        <v>50</v>
      </c>
      <c r="I21" s="21">
        <v>42</v>
      </c>
      <c r="J21" s="21">
        <v>22</v>
      </c>
      <c r="K21" s="21">
        <v>7</v>
      </c>
      <c r="L21" s="21">
        <v>16</v>
      </c>
      <c r="M21" s="21">
        <v>10</v>
      </c>
      <c r="N21" s="21">
        <v>51</v>
      </c>
    </row>
    <row r="22" spans="1:14" x14ac:dyDescent="0.2">
      <c r="A22" s="24" t="s">
        <v>3</v>
      </c>
      <c r="B22" s="25">
        <v>100</v>
      </c>
      <c r="C22" s="25">
        <v>2.8235290000000002</v>
      </c>
      <c r="D22" s="25">
        <v>9.4117650000000008</v>
      </c>
      <c r="E22" s="25">
        <v>13.882353</v>
      </c>
      <c r="F22" s="25">
        <v>16</v>
      </c>
      <c r="G22" s="25">
        <v>11.294117999999999</v>
      </c>
      <c r="H22" s="25">
        <v>11.764706</v>
      </c>
      <c r="I22" s="25">
        <v>9.8823530000000002</v>
      </c>
      <c r="J22" s="25">
        <v>5.1764710000000003</v>
      </c>
      <c r="K22" s="25">
        <v>1.6470590000000001</v>
      </c>
      <c r="L22" s="25">
        <v>3.7647059999999999</v>
      </c>
      <c r="M22" s="25">
        <v>2.3529409999999999</v>
      </c>
      <c r="N22" s="25">
        <v>12</v>
      </c>
    </row>
    <row r="23" spans="1:14" x14ac:dyDescent="0.2">
      <c r="A23" s="20" t="s">
        <v>347</v>
      </c>
      <c r="B23" s="21">
        <v>217</v>
      </c>
      <c r="C23" s="21">
        <v>4</v>
      </c>
      <c r="D23" s="21">
        <v>21</v>
      </c>
      <c r="E23" s="21">
        <v>31</v>
      </c>
      <c r="F23" s="21">
        <v>29</v>
      </c>
      <c r="G23" s="21">
        <v>33</v>
      </c>
      <c r="H23" s="21">
        <v>18</v>
      </c>
      <c r="I23" s="21">
        <v>26</v>
      </c>
      <c r="J23" s="21">
        <v>16</v>
      </c>
      <c r="K23" s="21">
        <v>10</v>
      </c>
      <c r="L23" s="21">
        <v>2</v>
      </c>
      <c r="M23" s="21">
        <v>4</v>
      </c>
      <c r="N23" s="21">
        <v>23</v>
      </c>
    </row>
    <row r="24" spans="1:14" x14ac:dyDescent="0.2">
      <c r="A24" s="24" t="s">
        <v>3</v>
      </c>
      <c r="B24" s="25">
        <v>100</v>
      </c>
      <c r="C24" s="25">
        <v>1.843318</v>
      </c>
      <c r="D24" s="25">
        <v>9.6774190000000004</v>
      </c>
      <c r="E24" s="25">
        <v>14.285714</v>
      </c>
      <c r="F24" s="25">
        <v>13.364055</v>
      </c>
      <c r="G24" s="25">
        <v>15.207373</v>
      </c>
      <c r="H24" s="25">
        <v>8.2949310000000001</v>
      </c>
      <c r="I24" s="25">
        <v>11.981567</v>
      </c>
      <c r="J24" s="25">
        <v>7.373272</v>
      </c>
      <c r="K24" s="25">
        <v>4.608295</v>
      </c>
      <c r="L24" s="25">
        <v>0.92165900000000001</v>
      </c>
      <c r="M24" s="25">
        <v>1.843318</v>
      </c>
      <c r="N24" s="25">
        <v>10.599078</v>
      </c>
    </row>
    <row r="25" spans="1:14" x14ac:dyDescent="0.2">
      <c r="A25" s="20" t="s">
        <v>348</v>
      </c>
      <c r="B25" s="21">
        <v>56</v>
      </c>
      <c r="C25" s="21">
        <v>0</v>
      </c>
      <c r="D25" s="21">
        <v>11</v>
      </c>
      <c r="E25" s="21">
        <v>6</v>
      </c>
      <c r="F25" s="21">
        <v>6</v>
      </c>
      <c r="G25" s="21">
        <v>7</v>
      </c>
      <c r="H25" s="21">
        <v>4</v>
      </c>
      <c r="I25" s="21">
        <v>7</v>
      </c>
      <c r="J25" s="21">
        <v>4</v>
      </c>
      <c r="K25" s="21">
        <v>2</v>
      </c>
      <c r="L25" s="21">
        <v>1</v>
      </c>
      <c r="M25" s="21">
        <v>1</v>
      </c>
      <c r="N25" s="21">
        <v>7</v>
      </c>
    </row>
    <row r="26" spans="1:14" x14ac:dyDescent="0.2">
      <c r="A26" s="24" t="s">
        <v>3</v>
      </c>
      <c r="B26" s="25">
        <v>100</v>
      </c>
      <c r="C26" s="25">
        <v>0</v>
      </c>
      <c r="D26" s="25">
        <v>19.642856999999999</v>
      </c>
      <c r="E26" s="25">
        <v>10.714286</v>
      </c>
      <c r="F26" s="25">
        <v>10.714286</v>
      </c>
      <c r="G26" s="25">
        <v>12.5</v>
      </c>
      <c r="H26" s="25">
        <v>7.1428570000000002</v>
      </c>
      <c r="I26" s="25">
        <v>12.5</v>
      </c>
      <c r="J26" s="25">
        <v>7.1428570000000002</v>
      </c>
      <c r="K26" s="25">
        <v>3.5714290000000002</v>
      </c>
      <c r="L26" s="25">
        <v>1.785714</v>
      </c>
      <c r="M26" s="25">
        <v>1.785714</v>
      </c>
      <c r="N26" s="25">
        <v>12.5</v>
      </c>
    </row>
    <row r="27" spans="1:14" x14ac:dyDescent="0.2">
      <c r="A27" s="20" t="s">
        <v>349</v>
      </c>
      <c r="B27" s="21">
        <v>13</v>
      </c>
      <c r="C27" s="21">
        <v>0</v>
      </c>
      <c r="D27" s="21">
        <v>0</v>
      </c>
      <c r="E27" s="21">
        <v>2</v>
      </c>
      <c r="F27" s="21">
        <v>2</v>
      </c>
      <c r="G27" s="21">
        <v>1</v>
      </c>
      <c r="H27" s="21">
        <v>3</v>
      </c>
      <c r="I27" s="21">
        <v>1</v>
      </c>
      <c r="J27" s="21">
        <v>2</v>
      </c>
      <c r="K27" s="21">
        <v>0</v>
      </c>
      <c r="L27" s="21">
        <v>0</v>
      </c>
      <c r="M27" s="21">
        <v>1</v>
      </c>
      <c r="N27" s="21">
        <v>1</v>
      </c>
    </row>
    <row r="28" spans="1:14" x14ac:dyDescent="0.2">
      <c r="A28" s="24" t="s">
        <v>3</v>
      </c>
      <c r="B28" s="25">
        <v>100</v>
      </c>
      <c r="C28" s="25">
        <v>0</v>
      </c>
      <c r="D28" s="25">
        <v>0</v>
      </c>
      <c r="E28" s="25">
        <v>15.384615</v>
      </c>
      <c r="F28" s="25">
        <v>15.384615</v>
      </c>
      <c r="G28" s="25">
        <v>7.6923079999999997</v>
      </c>
      <c r="H28" s="25">
        <v>23.076923000000001</v>
      </c>
      <c r="I28" s="25">
        <v>7.6923079999999997</v>
      </c>
      <c r="J28" s="25">
        <v>15.384615</v>
      </c>
      <c r="K28" s="25">
        <v>0</v>
      </c>
      <c r="L28" s="25">
        <v>0</v>
      </c>
      <c r="M28" s="25">
        <v>7.6923079999999997</v>
      </c>
      <c r="N28" s="25">
        <v>7.6923079999999997</v>
      </c>
    </row>
    <row r="29" spans="1:14" x14ac:dyDescent="0.2">
      <c r="A29" s="20" t="s">
        <v>350</v>
      </c>
      <c r="B29" s="21">
        <v>1365</v>
      </c>
      <c r="C29" s="21">
        <v>28</v>
      </c>
      <c r="D29" s="21">
        <v>73</v>
      </c>
      <c r="E29" s="21">
        <v>143</v>
      </c>
      <c r="F29" s="21">
        <v>185</v>
      </c>
      <c r="G29" s="21">
        <v>177</v>
      </c>
      <c r="H29" s="21">
        <v>164</v>
      </c>
      <c r="I29" s="21">
        <v>221</v>
      </c>
      <c r="J29" s="21">
        <v>180</v>
      </c>
      <c r="K29" s="21">
        <v>51</v>
      </c>
      <c r="L29" s="21">
        <v>58</v>
      </c>
      <c r="M29" s="21">
        <v>16</v>
      </c>
      <c r="N29" s="21">
        <v>69</v>
      </c>
    </row>
    <row r="30" spans="1:14" x14ac:dyDescent="0.2">
      <c r="A30" s="24" t="s">
        <v>3</v>
      </c>
      <c r="B30" s="25">
        <v>100</v>
      </c>
      <c r="C30" s="25">
        <v>2.051282</v>
      </c>
      <c r="D30" s="25">
        <v>5.3479850000000004</v>
      </c>
      <c r="E30" s="25">
        <v>10.476190000000001</v>
      </c>
      <c r="F30" s="25">
        <v>13.553114000000001</v>
      </c>
      <c r="G30" s="25">
        <v>12.967033000000001</v>
      </c>
      <c r="H30" s="25">
        <v>12.014652</v>
      </c>
      <c r="I30" s="25">
        <v>16.190476</v>
      </c>
      <c r="J30" s="25">
        <v>13.186813000000001</v>
      </c>
      <c r="K30" s="25">
        <v>3.7362639999999998</v>
      </c>
      <c r="L30" s="25">
        <v>4.2490839999999999</v>
      </c>
      <c r="M30" s="25">
        <v>1.172161</v>
      </c>
      <c r="N30" s="25">
        <v>5.054945</v>
      </c>
    </row>
    <row r="31" spans="1:14" x14ac:dyDescent="0.2">
      <c r="A31" s="20" t="s">
        <v>351</v>
      </c>
      <c r="B31" s="21">
        <v>1026</v>
      </c>
      <c r="C31" s="21">
        <v>22</v>
      </c>
      <c r="D31" s="21">
        <v>91</v>
      </c>
      <c r="E31" s="21">
        <v>128</v>
      </c>
      <c r="F31" s="21">
        <v>163</v>
      </c>
      <c r="G31" s="21">
        <v>143</v>
      </c>
      <c r="H31" s="21">
        <v>126</v>
      </c>
      <c r="I31" s="21">
        <v>109</v>
      </c>
      <c r="J31" s="21">
        <v>65</v>
      </c>
      <c r="K31" s="21">
        <v>27</v>
      </c>
      <c r="L31" s="21">
        <v>33</v>
      </c>
      <c r="M31" s="21">
        <v>25</v>
      </c>
      <c r="N31" s="21">
        <v>94</v>
      </c>
    </row>
    <row r="32" spans="1:14" x14ac:dyDescent="0.2">
      <c r="A32" s="24" t="s">
        <v>3</v>
      </c>
      <c r="B32" s="25">
        <v>100</v>
      </c>
      <c r="C32" s="25">
        <v>2.14425</v>
      </c>
      <c r="D32" s="25">
        <v>8.8693960000000001</v>
      </c>
      <c r="E32" s="25">
        <v>12.475633999999999</v>
      </c>
      <c r="F32" s="25">
        <v>15.886939999999999</v>
      </c>
      <c r="G32" s="25">
        <v>13.937621999999999</v>
      </c>
      <c r="H32" s="25">
        <v>12.280702</v>
      </c>
      <c r="I32" s="25">
        <v>10.623782</v>
      </c>
      <c r="J32" s="25">
        <v>6.3352830000000004</v>
      </c>
      <c r="K32" s="25">
        <v>2.6315789999999999</v>
      </c>
      <c r="L32" s="25">
        <v>3.2163740000000001</v>
      </c>
      <c r="M32" s="25">
        <v>2.4366469999999998</v>
      </c>
      <c r="N32" s="25">
        <v>9.1617929999999994</v>
      </c>
    </row>
    <row r="33" spans="1:14" x14ac:dyDescent="0.2">
      <c r="A33" s="20" t="s">
        <v>352</v>
      </c>
      <c r="B33" s="21">
        <v>286</v>
      </c>
      <c r="C33" s="21">
        <v>4</v>
      </c>
      <c r="D33" s="21">
        <v>32</v>
      </c>
      <c r="E33" s="21">
        <v>39</v>
      </c>
      <c r="F33" s="21">
        <v>37</v>
      </c>
      <c r="G33" s="21">
        <v>41</v>
      </c>
      <c r="H33" s="21">
        <v>25</v>
      </c>
      <c r="I33" s="21">
        <v>34</v>
      </c>
      <c r="J33" s="21">
        <v>22</v>
      </c>
      <c r="K33" s="21">
        <v>12</v>
      </c>
      <c r="L33" s="21">
        <v>3</v>
      </c>
      <c r="M33" s="21">
        <v>6</v>
      </c>
      <c r="N33" s="21">
        <v>31</v>
      </c>
    </row>
    <row r="34" spans="1:14" x14ac:dyDescent="0.2">
      <c r="A34" s="24" t="s">
        <v>3</v>
      </c>
      <c r="B34" s="25">
        <v>100</v>
      </c>
      <c r="C34" s="25">
        <v>1.398601</v>
      </c>
      <c r="D34" s="25">
        <v>11.188810999999999</v>
      </c>
      <c r="E34" s="25">
        <v>13.636364</v>
      </c>
      <c r="F34" s="25">
        <v>12.937063</v>
      </c>
      <c r="G34" s="25">
        <v>14.335664</v>
      </c>
      <c r="H34" s="25">
        <v>8.7412589999999994</v>
      </c>
      <c r="I34" s="25">
        <v>11.888112</v>
      </c>
      <c r="J34" s="25">
        <v>7.6923079999999997</v>
      </c>
      <c r="K34" s="25">
        <v>4.1958039999999999</v>
      </c>
      <c r="L34" s="25">
        <v>1.048951</v>
      </c>
      <c r="M34" s="25">
        <v>2.0979019999999999</v>
      </c>
      <c r="N34" s="25">
        <v>10.839161000000001</v>
      </c>
    </row>
    <row r="35" spans="1:14" x14ac:dyDescent="0.2">
      <c r="A35" s="20" t="s">
        <v>353</v>
      </c>
      <c r="B35" s="21">
        <v>1312</v>
      </c>
      <c r="C35" s="21">
        <v>26</v>
      </c>
      <c r="D35" s="21">
        <v>123</v>
      </c>
      <c r="E35" s="21">
        <v>167</v>
      </c>
      <c r="F35" s="21">
        <v>200</v>
      </c>
      <c r="G35" s="21">
        <v>184</v>
      </c>
      <c r="H35" s="21">
        <v>151</v>
      </c>
      <c r="I35" s="21">
        <v>143</v>
      </c>
      <c r="J35" s="21">
        <v>87</v>
      </c>
      <c r="K35" s="21">
        <v>39</v>
      </c>
      <c r="L35" s="21">
        <v>36</v>
      </c>
      <c r="M35" s="21">
        <v>31</v>
      </c>
      <c r="N35" s="21">
        <v>125</v>
      </c>
    </row>
    <row r="36" spans="1:14" x14ac:dyDescent="0.2">
      <c r="A36" s="24" t="s">
        <v>3</v>
      </c>
      <c r="B36" s="25">
        <v>100</v>
      </c>
      <c r="C36" s="25">
        <v>1.9817070000000001</v>
      </c>
      <c r="D36" s="25">
        <v>9.375</v>
      </c>
      <c r="E36" s="25">
        <v>12.728659</v>
      </c>
      <c r="F36" s="25">
        <v>15.243902</v>
      </c>
      <c r="G36" s="25">
        <v>14.02439</v>
      </c>
      <c r="H36" s="25">
        <v>11.509145999999999</v>
      </c>
      <c r="I36" s="25">
        <v>10.89939</v>
      </c>
      <c r="J36" s="25">
        <v>6.6310979999999997</v>
      </c>
      <c r="K36" s="25">
        <v>2.9725609999999998</v>
      </c>
      <c r="L36" s="25">
        <v>2.7439019999999998</v>
      </c>
      <c r="M36" s="25">
        <v>2.3628049999999998</v>
      </c>
      <c r="N36" s="25">
        <v>9.5274389999999993</v>
      </c>
    </row>
    <row r="37" spans="1:14" x14ac:dyDescent="0.2">
      <c r="A37" s="9" t="s">
        <v>354</v>
      </c>
      <c r="B37" s="10">
        <v>298</v>
      </c>
      <c r="C37" s="10">
        <v>12</v>
      </c>
      <c r="D37" s="10">
        <v>18</v>
      </c>
      <c r="E37" s="10">
        <v>24</v>
      </c>
      <c r="F37" s="10">
        <v>31</v>
      </c>
      <c r="G37" s="10">
        <v>30</v>
      </c>
      <c r="H37" s="10">
        <v>35</v>
      </c>
      <c r="I37" s="10">
        <v>56</v>
      </c>
      <c r="J37" s="10">
        <v>52</v>
      </c>
      <c r="K37" s="10">
        <v>9</v>
      </c>
      <c r="L37" s="10">
        <v>18</v>
      </c>
      <c r="M37" s="10">
        <v>6</v>
      </c>
      <c r="N37" s="10">
        <v>7</v>
      </c>
    </row>
    <row r="38" spans="1:14" x14ac:dyDescent="0.2">
      <c r="A38" s="24" t="s">
        <v>3</v>
      </c>
      <c r="B38" s="25">
        <v>100</v>
      </c>
      <c r="C38" s="25">
        <v>4.0268459999999999</v>
      </c>
      <c r="D38" s="25">
        <v>6.0402680000000002</v>
      </c>
      <c r="E38" s="25">
        <v>8.0536910000000006</v>
      </c>
      <c r="F38" s="25">
        <v>10.402685</v>
      </c>
      <c r="G38" s="25">
        <v>10.067114</v>
      </c>
      <c r="H38" s="25">
        <v>11.744966</v>
      </c>
      <c r="I38" s="25">
        <v>18.791945999999999</v>
      </c>
      <c r="J38" s="25">
        <v>17.449663999999999</v>
      </c>
      <c r="K38" s="25">
        <v>3.0201340000000001</v>
      </c>
      <c r="L38" s="25">
        <v>6.0402680000000002</v>
      </c>
      <c r="M38" s="25">
        <v>2.013423</v>
      </c>
      <c r="N38" s="25">
        <v>2.3489930000000001</v>
      </c>
    </row>
    <row r="39" spans="1:14" x14ac:dyDescent="0.2">
      <c r="A39" s="20" t="s">
        <v>344</v>
      </c>
      <c r="B39" s="21">
        <v>388</v>
      </c>
      <c r="C39" s="21">
        <v>5</v>
      </c>
      <c r="D39" s="21">
        <v>19</v>
      </c>
      <c r="E39" s="21">
        <v>46</v>
      </c>
      <c r="F39" s="21">
        <v>59</v>
      </c>
      <c r="G39" s="21">
        <v>57</v>
      </c>
      <c r="H39" s="21">
        <v>48</v>
      </c>
      <c r="I39" s="21">
        <v>56</v>
      </c>
      <c r="J39" s="21">
        <v>43</v>
      </c>
      <c r="K39" s="21">
        <v>15</v>
      </c>
      <c r="L39" s="21">
        <v>16</v>
      </c>
      <c r="M39" s="21">
        <v>6</v>
      </c>
      <c r="N39" s="21">
        <v>18</v>
      </c>
    </row>
    <row r="40" spans="1:14" x14ac:dyDescent="0.2">
      <c r="A40" s="24" t="s">
        <v>3</v>
      </c>
      <c r="B40" s="25">
        <v>100</v>
      </c>
      <c r="C40" s="25">
        <v>1.2886599999999999</v>
      </c>
      <c r="D40" s="25">
        <v>4.8969069999999997</v>
      </c>
      <c r="E40" s="25">
        <v>11.85567</v>
      </c>
      <c r="F40" s="25">
        <v>15.206186000000001</v>
      </c>
      <c r="G40" s="25">
        <v>14.690721999999999</v>
      </c>
      <c r="H40" s="25">
        <v>12.371134</v>
      </c>
      <c r="I40" s="25">
        <v>14.43299</v>
      </c>
      <c r="J40" s="25">
        <v>11.082473999999999</v>
      </c>
      <c r="K40" s="25">
        <v>3.8659789999999998</v>
      </c>
      <c r="L40" s="25">
        <v>4.1237110000000001</v>
      </c>
      <c r="M40" s="25">
        <v>1.546392</v>
      </c>
      <c r="N40" s="25">
        <v>4.6391749999999998</v>
      </c>
    </row>
    <row r="41" spans="1:14" x14ac:dyDescent="0.2">
      <c r="A41" s="20" t="s">
        <v>345</v>
      </c>
      <c r="B41" s="21">
        <v>299</v>
      </c>
      <c r="C41" s="21">
        <v>4</v>
      </c>
      <c r="D41" s="21">
        <v>24</v>
      </c>
      <c r="E41" s="21">
        <v>26</v>
      </c>
      <c r="F41" s="21">
        <v>51</v>
      </c>
      <c r="G41" s="21">
        <v>54</v>
      </c>
      <c r="H41" s="21">
        <v>35</v>
      </c>
      <c r="I41" s="21">
        <v>39</v>
      </c>
      <c r="J41" s="21">
        <v>25</v>
      </c>
      <c r="K41" s="21">
        <v>7</v>
      </c>
      <c r="L41" s="21">
        <v>8</v>
      </c>
      <c r="M41" s="21">
        <v>8</v>
      </c>
      <c r="N41" s="21">
        <v>18</v>
      </c>
    </row>
    <row r="42" spans="1:14" x14ac:dyDescent="0.2">
      <c r="A42" s="24" t="s">
        <v>3</v>
      </c>
      <c r="B42" s="25">
        <v>100</v>
      </c>
      <c r="C42" s="25">
        <v>1.337793</v>
      </c>
      <c r="D42" s="25">
        <v>8.0267560000000007</v>
      </c>
      <c r="E42" s="25">
        <v>8.6956520000000008</v>
      </c>
      <c r="F42" s="25">
        <v>17.056856</v>
      </c>
      <c r="G42" s="25">
        <v>18.060200999999999</v>
      </c>
      <c r="H42" s="25">
        <v>11.705686</v>
      </c>
      <c r="I42" s="25">
        <v>13.043478</v>
      </c>
      <c r="J42" s="25">
        <v>8.3612040000000007</v>
      </c>
      <c r="K42" s="25">
        <v>2.3411369999999998</v>
      </c>
      <c r="L42" s="25">
        <v>2.6755849999999999</v>
      </c>
      <c r="M42" s="25">
        <v>2.6755849999999999</v>
      </c>
      <c r="N42" s="25">
        <v>6.0200670000000001</v>
      </c>
    </row>
    <row r="43" spans="1:14" x14ac:dyDescent="0.2">
      <c r="A43" s="20" t="s">
        <v>346</v>
      </c>
      <c r="B43" s="21">
        <v>192</v>
      </c>
      <c r="C43" s="21">
        <v>5</v>
      </c>
      <c r="D43" s="21">
        <v>11</v>
      </c>
      <c r="E43" s="21">
        <v>21</v>
      </c>
      <c r="F43" s="21">
        <v>35</v>
      </c>
      <c r="G43" s="21">
        <v>28</v>
      </c>
      <c r="H43" s="21">
        <v>28</v>
      </c>
      <c r="I43" s="21">
        <v>24</v>
      </c>
      <c r="J43" s="21">
        <v>10</v>
      </c>
      <c r="K43" s="21">
        <v>5</v>
      </c>
      <c r="L43" s="21">
        <v>7</v>
      </c>
      <c r="M43" s="21">
        <v>2</v>
      </c>
      <c r="N43" s="21">
        <v>16</v>
      </c>
    </row>
    <row r="44" spans="1:14" x14ac:dyDescent="0.2">
      <c r="A44" s="24" t="s">
        <v>3</v>
      </c>
      <c r="B44" s="25">
        <v>100</v>
      </c>
      <c r="C44" s="25">
        <v>2.6041669999999999</v>
      </c>
      <c r="D44" s="25">
        <v>5.7291670000000003</v>
      </c>
      <c r="E44" s="25">
        <v>10.9375</v>
      </c>
      <c r="F44" s="25">
        <v>18.229167</v>
      </c>
      <c r="G44" s="25">
        <v>14.583333</v>
      </c>
      <c r="H44" s="25">
        <v>14.583333</v>
      </c>
      <c r="I44" s="25">
        <v>12.5</v>
      </c>
      <c r="J44" s="25">
        <v>5.2083329999999997</v>
      </c>
      <c r="K44" s="25">
        <v>2.6041669999999999</v>
      </c>
      <c r="L44" s="25">
        <v>3.6458330000000001</v>
      </c>
      <c r="M44" s="25">
        <v>1.0416669999999999</v>
      </c>
      <c r="N44" s="25">
        <v>8.3333329999999997</v>
      </c>
    </row>
    <row r="45" spans="1:14" x14ac:dyDescent="0.2">
      <c r="A45" s="20" t="s">
        <v>347</v>
      </c>
      <c r="B45" s="21">
        <v>77</v>
      </c>
      <c r="C45" s="21">
        <v>2</v>
      </c>
      <c r="D45" s="21">
        <v>5</v>
      </c>
      <c r="E45" s="21">
        <v>9</v>
      </c>
      <c r="F45" s="21">
        <v>8</v>
      </c>
      <c r="G45" s="21">
        <v>20</v>
      </c>
      <c r="H45" s="21">
        <v>8</v>
      </c>
      <c r="I45" s="21">
        <v>11</v>
      </c>
      <c r="J45" s="21">
        <v>3</v>
      </c>
      <c r="K45" s="21">
        <v>2</v>
      </c>
      <c r="L45" s="21">
        <v>1</v>
      </c>
      <c r="M45" s="21">
        <v>1</v>
      </c>
      <c r="N45" s="21">
        <v>7</v>
      </c>
    </row>
    <row r="46" spans="1:14" x14ac:dyDescent="0.2">
      <c r="A46" s="24" t="s">
        <v>3</v>
      </c>
      <c r="B46" s="25">
        <v>100</v>
      </c>
      <c r="C46" s="25">
        <v>2.5974029999999999</v>
      </c>
      <c r="D46" s="25">
        <v>6.493506</v>
      </c>
      <c r="E46" s="25">
        <v>11.688312</v>
      </c>
      <c r="F46" s="25">
        <v>10.389609999999999</v>
      </c>
      <c r="G46" s="25">
        <v>25.974025999999999</v>
      </c>
      <c r="H46" s="25">
        <v>10.389609999999999</v>
      </c>
      <c r="I46" s="25">
        <v>14.285714</v>
      </c>
      <c r="J46" s="25">
        <v>3.8961039999999998</v>
      </c>
      <c r="K46" s="25">
        <v>2.5974029999999999</v>
      </c>
      <c r="L46" s="25">
        <v>1.2987010000000001</v>
      </c>
      <c r="M46" s="25">
        <v>1.2987010000000001</v>
      </c>
      <c r="N46" s="25">
        <v>9.0909089999999999</v>
      </c>
    </row>
    <row r="47" spans="1:14" x14ac:dyDescent="0.2">
      <c r="A47" s="20" t="s">
        <v>348</v>
      </c>
      <c r="B47" s="21">
        <v>19</v>
      </c>
      <c r="C47" s="21">
        <v>0</v>
      </c>
      <c r="D47" s="21">
        <v>2</v>
      </c>
      <c r="E47" s="21">
        <v>1</v>
      </c>
      <c r="F47" s="21">
        <v>2</v>
      </c>
      <c r="G47" s="21">
        <v>2</v>
      </c>
      <c r="H47" s="21">
        <v>1</v>
      </c>
      <c r="I47" s="21">
        <v>4</v>
      </c>
      <c r="J47" s="21">
        <v>2</v>
      </c>
      <c r="K47" s="21">
        <v>2</v>
      </c>
      <c r="L47" s="21">
        <v>1</v>
      </c>
      <c r="M47" s="21">
        <v>1</v>
      </c>
      <c r="N47" s="21">
        <v>1</v>
      </c>
    </row>
    <row r="48" spans="1:14" x14ac:dyDescent="0.2">
      <c r="A48" s="24" t="s">
        <v>3</v>
      </c>
      <c r="B48" s="25">
        <v>100</v>
      </c>
      <c r="C48" s="25">
        <v>0</v>
      </c>
      <c r="D48" s="25">
        <v>10.526316</v>
      </c>
      <c r="E48" s="25">
        <v>5.2631579999999998</v>
      </c>
      <c r="F48" s="25">
        <v>10.526316</v>
      </c>
      <c r="G48" s="25">
        <v>10.526316</v>
      </c>
      <c r="H48" s="25">
        <v>5.2631579999999998</v>
      </c>
      <c r="I48" s="25">
        <v>21.052631999999999</v>
      </c>
      <c r="J48" s="25">
        <v>10.526316</v>
      </c>
      <c r="K48" s="25">
        <v>10.526316</v>
      </c>
      <c r="L48" s="25">
        <v>5.2631579999999998</v>
      </c>
      <c r="M48" s="25">
        <v>5.2631579999999998</v>
      </c>
      <c r="N48" s="25">
        <v>5.2631579999999998</v>
      </c>
    </row>
    <row r="49" spans="1:14" x14ac:dyDescent="0.2">
      <c r="A49" s="20" t="s">
        <v>349</v>
      </c>
      <c r="B49" s="21">
        <v>4</v>
      </c>
      <c r="C49" s="21">
        <v>0</v>
      </c>
      <c r="D49" s="21">
        <v>0</v>
      </c>
      <c r="E49" s="21">
        <v>1</v>
      </c>
      <c r="F49" s="21">
        <v>0</v>
      </c>
      <c r="G49" s="21">
        <v>0</v>
      </c>
      <c r="H49" s="21">
        <v>2</v>
      </c>
      <c r="I49" s="21">
        <v>0</v>
      </c>
      <c r="J49" s="21">
        <v>1</v>
      </c>
      <c r="K49" s="21">
        <v>0</v>
      </c>
      <c r="L49" s="21">
        <v>0</v>
      </c>
      <c r="M49" s="21">
        <v>0</v>
      </c>
      <c r="N49" s="21">
        <v>0</v>
      </c>
    </row>
    <row r="50" spans="1:14" x14ac:dyDescent="0.2">
      <c r="A50" s="24" t="s">
        <v>3</v>
      </c>
      <c r="B50" s="25">
        <v>100</v>
      </c>
      <c r="C50" s="25">
        <v>0</v>
      </c>
      <c r="D50" s="25">
        <v>0</v>
      </c>
      <c r="E50" s="25">
        <v>25</v>
      </c>
      <c r="F50" s="25">
        <v>0</v>
      </c>
      <c r="G50" s="25">
        <v>0</v>
      </c>
      <c r="H50" s="25">
        <v>50</v>
      </c>
      <c r="I50" s="25">
        <v>0</v>
      </c>
      <c r="J50" s="25">
        <v>25</v>
      </c>
      <c r="K50" s="25">
        <v>0</v>
      </c>
      <c r="L50" s="25">
        <v>0</v>
      </c>
      <c r="M50" s="25">
        <v>0</v>
      </c>
      <c r="N50" s="25">
        <v>0</v>
      </c>
    </row>
    <row r="51" spans="1:14" x14ac:dyDescent="0.2">
      <c r="A51" s="20" t="s">
        <v>350</v>
      </c>
      <c r="B51" s="21">
        <v>686</v>
      </c>
      <c r="C51" s="21">
        <v>17</v>
      </c>
      <c r="D51" s="21">
        <v>37</v>
      </c>
      <c r="E51" s="21">
        <v>70</v>
      </c>
      <c r="F51" s="21">
        <v>90</v>
      </c>
      <c r="G51" s="21">
        <v>87</v>
      </c>
      <c r="H51" s="21">
        <v>83</v>
      </c>
      <c r="I51" s="21">
        <v>112</v>
      </c>
      <c r="J51" s="21">
        <v>95</v>
      </c>
      <c r="K51" s="21">
        <v>24</v>
      </c>
      <c r="L51" s="21">
        <v>34</v>
      </c>
      <c r="M51" s="21">
        <v>12</v>
      </c>
      <c r="N51" s="21">
        <v>25</v>
      </c>
    </row>
    <row r="52" spans="1:14" x14ac:dyDescent="0.2">
      <c r="A52" s="24" t="s">
        <v>3</v>
      </c>
      <c r="B52" s="25">
        <v>100</v>
      </c>
      <c r="C52" s="25">
        <v>2.4781339999999998</v>
      </c>
      <c r="D52" s="25">
        <v>5.393586</v>
      </c>
      <c r="E52" s="25">
        <v>10.204082</v>
      </c>
      <c r="F52" s="25">
        <v>13.119534</v>
      </c>
      <c r="G52" s="25">
        <v>12.682216</v>
      </c>
      <c r="H52" s="25">
        <v>12.099125000000001</v>
      </c>
      <c r="I52" s="25">
        <v>16.326530999999999</v>
      </c>
      <c r="J52" s="25">
        <v>13.848397</v>
      </c>
      <c r="K52" s="25">
        <v>3.498542</v>
      </c>
      <c r="L52" s="25">
        <v>4.9562679999999997</v>
      </c>
      <c r="M52" s="25">
        <v>1.749271</v>
      </c>
      <c r="N52" s="25">
        <v>3.6443150000000002</v>
      </c>
    </row>
    <row r="53" spans="1:14" x14ac:dyDescent="0.2">
      <c r="A53" s="20" t="s">
        <v>351</v>
      </c>
      <c r="B53" s="21">
        <v>491</v>
      </c>
      <c r="C53" s="21">
        <v>9</v>
      </c>
      <c r="D53" s="21">
        <v>35</v>
      </c>
      <c r="E53" s="21">
        <v>47</v>
      </c>
      <c r="F53" s="21">
        <v>86</v>
      </c>
      <c r="G53" s="21">
        <v>82</v>
      </c>
      <c r="H53" s="21">
        <v>63</v>
      </c>
      <c r="I53" s="21">
        <v>63</v>
      </c>
      <c r="J53" s="21">
        <v>35</v>
      </c>
      <c r="K53" s="21">
        <v>12</v>
      </c>
      <c r="L53" s="21">
        <v>15</v>
      </c>
      <c r="M53" s="21">
        <v>10</v>
      </c>
      <c r="N53" s="21">
        <v>34</v>
      </c>
    </row>
    <row r="54" spans="1:14" x14ac:dyDescent="0.2">
      <c r="A54" s="24" t="s">
        <v>3</v>
      </c>
      <c r="B54" s="25">
        <v>100</v>
      </c>
      <c r="C54" s="25">
        <v>1.832994</v>
      </c>
      <c r="D54" s="25">
        <v>7.1283099999999999</v>
      </c>
      <c r="E54" s="25">
        <v>9.5723009999999995</v>
      </c>
      <c r="F54" s="25">
        <v>17.515274999999999</v>
      </c>
      <c r="G54" s="25">
        <v>16.700610999999999</v>
      </c>
      <c r="H54" s="25">
        <v>12.830957</v>
      </c>
      <c r="I54" s="25">
        <v>12.830957</v>
      </c>
      <c r="J54" s="25">
        <v>7.1283099999999999</v>
      </c>
      <c r="K54" s="25">
        <v>2.4439920000000002</v>
      </c>
      <c r="L54" s="25">
        <v>3.0549900000000001</v>
      </c>
      <c r="M54" s="25">
        <v>2.0366599999999999</v>
      </c>
      <c r="N54" s="25">
        <v>6.9246439999999998</v>
      </c>
    </row>
    <row r="55" spans="1:14" x14ac:dyDescent="0.2">
      <c r="A55" s="20" t="s">
        <v>352</v>
      </c>
      <c r="B55" s="21">
        <v>100</v>
      </c>
      <c r="C55" s="21">
        <v>2</v>
      </c>
      <c r="D55" s="21">
        <v>7</v>
      </c>
      <c r="E55" s="21">
        <v>11</v>
      </c>
      <c r="F55" s="21">
        <v>10</v>
      </c>
      <c r="G55" s="21">
        <v>22</v>
      </c>
      <c r="H55" s="21">
        <v>11</v>
      </c>
      <c r="I55" s="21">
        <v>15</v>
      </c>
      <c r="J55" s="21">
        <v>6</v>
      </c>
      <c r="K55" s="21">
        <v>4</v>
      </c>
      <c r="L55" s="21">
        <v>2</v>
      </c>
      <c r="M55" s="21">
        <v>2</v>
      </c>
      <c r="N55" s="21">
        <v>8</v>
      </c>
    </row>
    <row r="56" spans="1:14" x14ac:dyDescent="0.2">
      <c r="A56" s="24" t="s">
        <v>3</v>
      </c>
      <c r="B56" s="25">
        <v>100</v>
      </c>
      <c r="C56" s="25">
        <v>2</v>
      </c>
      <c r="D56" s="25">
        <v>7</v>
      </c>
      <c r="E56" s="25">
        <v>11</v>
      </c>
      <c r="F56" s="25">
        <v>10</v>
      </c>
      <c r="G56" s="25">
        <v>22</v>
      </c>
      <c r="H56" s="25">
        <v>11</v>
      </c>
      <c r="I56" s="25">
        <v>15</v>
      </c>
      <c r="J56" s="25">
        <v>6</v>
      </c>
      <c r="K56" s="25">
        <v>4</v>
      </c>
      <c r="L56" s="25">
        <v>2</v>
      </c>
      <c r="M56" s="25">
        <v>2</v>
      </c>
      <c r="N56" s="25">
        <v>8</v>
      </c>
    </row>
    <row r="57" spans="1:14" x14ac:dyDescent="0.2">
      <c r="A57" s="20" t="s">
        <v>353</v>
      </c>
      <c r="B57" s="21">
        <v>591</v>
      </c>
      <c r="C57" s="21">
        <v>11</v>
      </c>
      <c r="D57" s="21">
        <v>42</v>
      </c>
      <c r="E57" s="21">
        <v>58</v>
      </c>
      <c r="F57" s="21">
        <v>96</v>
      </c>
      <c r="G57" s="21">
        <v>104</v>
      </c>
      <c r="H57" s="21">
        <v>74</v>
      </c>
      <c r="I57" s="21">
        <v>78</v>
      </c>
      <c r="J57" s="21">
        <v>41</v>
      </c>
      <c r="K57" s="21">
        <v>16</v>
      </c>
      <c r="L57" s="21">
        <v>17</v>
      </c>
      <c r="M57" s="21">
        <v>12</v>
      </c>
      <c r="N57" s="21">
        <v>42</v>
      </c>
    </row>
    <row r="58" spans="1:14" x14ac:dyDescent="0.2">
      <c r="A58" s="24" t="s">
        <v>3</v>
      </c>
      <c r="B58" s="25">
        <v>100</v>
      </c>
      <c r="C58" s="25">
        <v>1.8612519999999999</v>
      </c>
      <c r="D58" s="25">
        <v>7.1065990000000001</v>
      </c>
      <c r="E58" s="25">
        <v>9.8138749999999995</v>
      </c>
      <c r="F58" s="25">
        <v>16.243655</v>
      </c>
      <c r="G58" s="25">
        <v>17.597293000000001</v>
      </c>
      <c r="H58" s="25">
        <v>12.521151</v>
      </c>
      <c r="I58" s="25">
        <v>13.19797</v>
      </c>
      <c r="J58" s="25">
        <v>6.9373940000000003</v>
      </c>
      <c r="K58" s="25">
        <v>2.7072759999999998</v>
      </c>
      <c r="L58" s="25">
        <v>2.8764810000000001</v>
      </c>
      <c r="M58" s="25">
        <v>2.0304570000000002</v>
      </c>
      <c r="N58" s="25">
        <v>7.1065990000000001</v>
      </c>
    </row>
    <row r="59" spans="1:14" x14ac:dyDescent="0.2">
      <c r="A59" s="9" t="s">
        <v>355</v>
      </c>
      <c r="B59" s="10">
        <v>312</v>
      </c>
      <c r="C59" s="10">
        <v>4</v>
      </c>
      <c r="D59" s="10">
        <v>15</v>
      </c>
      <c r="E59" s="10">
        <v>36</v>
      </c>
      <c r="F59" s="10">
        <v>37</v>
      </c>
      <c r="G59" s="10">
        <v>40</v>
      </c>
      <c r="H59" s="10">
        <v>32</v>
      </c>
      <c r="I59" s="10">
        <v>61</v>
      </c>
      <c r="J59" s="10">
        <v>43</v>
      </c>
      <c r="K59" s="10">
        <v>13</v>
      </c>
      <c r="L59" s="10">
        <v>11</v>
      </c>
      <c r="M59" s="10">
        <v>2</v>
      </c>
      <c r="N59" s="10">
        <v>18</v>
      </c>
    </row>
    <row r="60" spans="1:14" x14ac:dyDescent="0.2">
      <c r="A60" s="24" t="s">
        <v>3</v>
      </c>
      <c r="B60" s="25">
        <v>100</v>
      </c>
      <c r="C60" s="25">
        <v>1.2820510000000001</v>
      </c>
      <c r="D60" s="25">
        <v>4.8076920000000003</v>
      </c>
      <c r="E60" s="25">
        <v>11.538462000000001</v>
      </c>
      <c r="F60" s="25">
        <v>11.858974</v>
      </c>
      <c r="G60" s="25">
        <v>12.820513</v>
      </c>
      <c r="H60" s="25">
        <v>10.256410000000001</v>
      </c>
      <c r="I60" s="25">
        <v>19.551282</v>
      </c>
      <c r="J60" s="25">
        <v>13.782050999999999</v>
      </c>
      <c r="K60" s="25">
        <v>4.1666670000000003</v>
      </c>
      <c r="L60" s="25">
        <v>3.5256409999999998</v>
      </c>
      <c r="M60" s="25">
        <v>0.64102599999999998</v>
      </c>
      <c r="N60" s="25">
        <v>5.7692310000000004</v>
      </c>
    </row>
    <row r="61" spans="1:14" x14ac:dyDescent="0.2">
      <c r="A61" s="20" t="s">
        <v>344</v>
      </c>
      <c r="B61" s="21">
        <v>367</v>
      </c>
      <c r="C61" s="21">
        <v>7</v>
      </c>
      <c r="D61" s="21">
        <v>21</v>
      </c>
      <c r="E61" s="21">
        <v>37</v>
      </c>
      <c r="F61" s="21">
        <v>58</v>
      </c>
      <c r="G61" s="21">
        <v>50</v>
      </c>
      <c r="H61" s="21">
        <v>49</v>
      </c>
      <c r="I61" s="21">
        <v>48</v>
      </c>
      <c r="J61" s="21">
        <v>42</v>
      </c>
      <c r="K61" s="21">
        <v>14</v>
      </c>
      <c r="L61" s="21">
        <v>13</v>
      </c>
      <c r="M61" s="21">
        <v>2</v>
      </c>
      <c r="N61" s="21">
        <v>26</v>
      </c>
    </row>
    <row r="62" spans="1:14" x14ac:dyDescent="0.2">
      <c r="A62" s="24" t="s">
        <v>3</v>
      </c>
      <c r="B62" s="25">
        <v>100</v>
      </c>
      <c r="C62" s="25">
        <v>1.907357</v>
      </c>
      <c r="D62" s="25">
        <v>5.7220709999999997</v>
      </c>
      <c r="E62" s="25">
        <v>10.081744</v>
      </c>
      <c r="F62" s="25">
        <v>15.803815</v>
      </c>
      <c r="G62" s="25">
        <v>13.623977999999999</v>
      </c>
      <c r="H62" s="25">
        <v>13.351499</v>
      </c>
      <c r="I62" s="25">
        <v>13.079019000000001</v>
      </c>
      <c r="J62" s="25">
        <v>11.444141999999999</v>
      </c>
      <c r="K62" s="25">
        <v>3.8147139999999999</v>
      </c>
      <c r="L62" s="25">
        <v>3.5422340000000001</v>
      </c>
      <c r="M62" s="25">
        <v>0.54495899999999997</v>
      </c>
      <c r="N62" s="25">
        <v>7.0844690000000003</v>
      </c>
    </row>
    <row r="63" spans="1:14" x14ac:dyDescent="0.2">
      <c r="A63" s="20" t="s">
        <v>345</v>
      </c>
      <c r="B63" s="21">
        <v>302</v>
      </c>
      <c r="C63" s="21">
        <v>6</v>
      </c>
      <c r="D63" s="21">
        <v>27</v>
      </c>
      <c r="E63" s="21">
        <v>43</v>
      </c>
      <c r="F63" s="21">
        <v>44</v>
      </c>
      <c r="G63" s="21">
        <v>41</v>
      </c>
      <c r="H63" s="21">
        <v>41</v>
      </c>
      <c r="I63" s="21">
        <v>28</v>
      </c>
      <c r="J63" s="21">
        <v>18</v>
      </c>
      <c r="K63" s="21">
        <v>13</v>
      </c>
      <c r="L63" s="21">
        <v>9</v>
      </c>
      <c r="M63" s="21">
        <v>7</v>
      </c>
      <c r="N63" s="21">
        <v>25</v>
      </c>
    </row>
    <row r="64" spans="1:14" x14ac:dyDescent="0.2">
      <c r="A64" s="24" t="s">
        <v>3</v>
      </c>
      <c r="B64" s="25">
        <v>100</v>
      </c>
      <c r="C64" s="25">
        <v>1.986755</v>
      </c>
      <c r="D64" s="25">
        <v>8.9403970000000008</v>
      </c>
      <c r="E64" s="25">
        <v>14.238410999999999</v>
      </c>
      <c r="F64" s="25">
        <v>14.569535999999999</v>
      </c>
      <c r="G64" s="25">
        <v>13.576159000000001</v>
      </c>
      <c r="H64" s="25">
        <v>13.576159000000001</v>
      </c>
      <c r="I64" s="25">
        <v>9.2715230000000002</v>
      </c>
      <c r="J64" s="25">
        <v>5.9602649999999997</v>
      </c>
      <c r="K64" s="25">
        <v>4.3046360000000004</v>
      </c>
      <c r="L64" s="25">
        <v>2.9801319999999998</v>
      </c>
      <c r="M64" s="25">
        <v>2.3178809999999999</v>
      </c>
      <c r="N64" s="25">
        <v>8.2781459999999996</v>
      </c>
    </row>
    <row r="65" spans="1:14" x14ac:dyDescent="0.2">
      <c r="A65" s="20" t="s">
        <v>346</v>
      </c>
      <c r="B65" s="21">
        <v>233</v>
      </c>
      <c r="C65" s="21">
        <v>7</v>
      </c>
      <c r="D65" s="21">
        <v>29</v>
      </c>
      <c r="E65" s="21">
        <v>38</v>
      </c>
      <c r="F65" s="21">
        <v>33</v>
      </c>
      <c r="G65" s="21">
        <v>20</v>
      </c>
      <c r="H65" s="21">
        <v>22</v>
      </c>
      <c r="I65" s="21">
        <v>18</v>
      </c>
      <c r="J65" s="21">
        <v>12</v>
      </c>
      <c r="K65" s="21">
        <v>2</v>
      </c>
      <c r="L65" s="21">
        <v>9</v>
      </c>
      <c r="M65" s="21">
        <v>8</v>
      </c>
      <c r="N65" s="21">
        <v>35</v>
      </c>
    </row>
    <row r="66" spans="1:14" x14ac:dyDescent="0.2">
      <c r="A66" s="24" t="s">
        <v>3</v>
      </c>
      <c r="B66" s="25">
        <v>100</v>
      </c>
      <c r="C66" s="25">
        <v>3.004292</v>
      </c>
      <c r="D66" s="25">
        <v>12.446351999999999</v>
      </c>
      <c r="E66" s="25">
        <v>16.309013</v>
      </c>
      <c r="F66" s="25">
        <v>14.16309</v>
      </c>
      <c r="G66" s="25">
        <v>8.583691</v>
      </c>
      <c r="H66" s="25">
        <v>9.4420599999999997</v>
      </c>
      <c r="I66" s="25">
        <v>7.7253220000000002</v>
      </c>
      <c r="J66" s="25">
        <v>5.1502150000000002</v>
      </c>
      <c r="K66" s="25">
        <v>0.85836900000000005</v>
      </c>
      <c r="L66" s="25">
        <v>3.8626610000000001</v>
      </c>
      <c r="M66" s="25">
        <v>3.4334760000000002</v>
      </c>
      <c r="N66" s="25">
        <v>15.021459</v>
      </c>
    </row>
    <row r="67" spans="1:14" x14ac:dyDescent="0.2">
      <c r="A67" s="20" t="s">
        <v>347</v>
      </c>
      <c r="B67" s="21">
        <v>140</v>
      </c>
      <c r="C67" s="21">
        <v>2</v>
      </c>
      <c r="D67" s="21">
        <v>16</v>
      </c>
      <c r="E67" s="21">
        <v>22</v>
      </c>
      <c r="F67" s="21">
        <v>21</v>
      </c>
      <c r="G67" s="21">
        <v>13</v>
      </c>
      <c r="H67" s="21">
        <v>10</v>
      </c>
      <c r="I67" s="21">
        <v>15</v>
      </c>
      <c r="J67" s="21">
        <v>13</v>
      </c>
      <c r="K67" s="21">
        <v>8</v>
      </c>
      <c r="L67" s="21">
        <v>1</v>
      </c>
      <c r="M67" s="21">
        <v>3</v>
      </c>
      <c r="N67" s="21">
        <v>16</v>
      </c>
    </row>
    <row r="68" spans="1:14" x14ac:dyDescent="0.2">
      <c r="A68" s="24" t="s">
        <v>3</v>
      </c>
      <c r="B68" s="25">
        <v>100</v>
      </c>
      <c r="C68" s="25">
        <v>1.428571</v>
      </c>
      <c r="D68" s="25">
        <v>11.428571</v>
      </c>
      <c r="E68" s="25">
        <v>15.714286</v>
      </c>
      <c r="F68" s="25">
        <v>15</v>
      </c>
      <c r="G68" s="25">
        <v>9.2857140000000005</v>
      </c>
      <c r="H68" s="25">
        <v>7.1428570000000002</v>
      </c>
      <c r="I68" s="25">
        <v>10.714286</v>
      </c>
      <c r="J68" s="25">
        <v>9.2857140000000005</v>
      </c>
      <c r="K68" s="25">
        <v>5.7142860000000004</v>
      </c>
      <c r="L68" s="25">
        <v>0.71428599999999998</v>
      </c>
      <c r="M68" s="25">
        <v>2.1428569999999998</v>
      </c>
      <c r="N68" s="25">
        <v>11.428571</v>
      </c>
    </row>
    <row r="69" spans="1:14" x14ac:dyDescent="0.2">
      <c r="A69" s="20" t="s">
        <v>348</v>
      </c>
      <c r="B69" s="21">
        <v>37</v>
      </c>
      <c r="C69" s="21">
        <v>0</v>
      </c>
      <c r="D69" s="21">
        <v>9</v>
      </c>
      <c r="E69" s="21">
        <v>5</v>
      </c>
      <c r="F69" s="21">
        <v>4</v>
      </c>
      <c r="G69" s="21">
        <v>5</v>
      </c>
      <c r="H69" s="21">
        <v>3</v>
      </c>
      <c r="I69" s="21">
        <v>3</v>
      </c>
      <c r="J69" s="21">
        <v>2</v>
      </c>
      <c r="K69" s="21">
        <v>0</v>
      </c>
      <c r="L69" s="21">
        <v>0</v>
      </c>
      <c r="M69" s="21">
        <v>0</v>
      </c>
      <c r="N69" s="21">
        <v>6</v>
      </c>
    </row>
    <row r="70" spans="1:14" x14ac:dyDescent="0.2">
      <c r="A70" s="24" t="s">
        <v>3</v>
      </c>
      <c r="B70" s="25">
        <v>100</v>
      </c>
      <c r="C70" s="25">
        <v>0</v>
      </c>
      <c r="D70" s="25">
        <v>24.324324000000001</v>
      </c>
      <c r="E70" s="25">
        <v>13.513514000000001</v>
      </c>
      <c r="F70" s="25">
        <v>10.810810999999999</v>
      </c>
      <c r="G70" s="25">
        <v>13.513514000000001</v>
      </c>
      <c r="H70" s="25">
        <v>8.1081079999999996</v>
      </c>
      <c r="I70" s="25">
        <v>8.1081079999999996</v>
      </c>
      <c r="J70" s="25">
        <v>5.405405</v>
      </c>
      <c r="K70" s="25">
        <v>0</v>
      </c>
      <c r="L70" s="25">
        <v>0</v>
      </c>
      <c r="M70" s="25">
        <v>0</v>
      </c>
      <c r="N70" s="25">
        <v>16.216215999999999</v>
      </c>
    </row>
    <row r="71" spans="1:14" x14ac:dyDescent="0.2">
      <c r="A71" s="20" t="s">
        <v>349</v>
      </c>
      <c r="B71" s="21">
        <v>9</v>
      </c>
      <c r="C71" s="21">
        <v>0</v>
      </c>
      <c r="D71" s="21">
        <v>0</v>
      </c>
      <c r="E71" s="21">
        <v>1</v>
      </c>
      <c r="F71" s="21">
        <v>2</v>
      </c>
      <c r="G71" s="21">
        <v>1</v>
      </c>
      <c r="H71" s="21">
        <v>1</v>
      </c>
      <c r="I71" s="21">
        <v>1</v>
      </c>
      <c r="J71" s="21">
        <v>1</v>
      </c>
      <c r="K71" s="21">
        <v>0</v>
      </c>
      <c r="L71" s="21">
        <v>0</v>
      </c>
      <c r="M71" s="21">
        <v>1</v>
      </c>
      <c r="N71" s="21">
        <v>1</v>
      </c>
    </row>
    <row r="72" spans="1:14" x14ac:dyDescent="0.2">
      <c r="A72" s="24" t="s">
        <v>3</v>
      </c>
      <c r="B72" s="25">
        <v>100</v>
      </c>
      <c r="C72" s="25">
        <v>0</v>
      </c>
      <c r="D72" s="25">
        <v>0</v>
      </c>
      <c r="E72" s="25">
        <v>11.111110999999999</v>
      </c>
      <c r="F72" s="25">
        <v>22.222221999999999</v>
      </c>
      <c r="G72" s="25">
        <v>11.111110999999999</v>
      </c>
      <c r="H72" s="25">
        <v>11.111110999999999</v>
      </c>
      <c r="I72" s="25">
        <v>11.111110999999999</v>
      </c>
      <c r="J72" s="25">
        <v>11.111110999999999</v>
      </c>
      <c r="K72" s="25">
        <v>0</v>
      </c>
      <c r="L72" s="25">
        <v>0</v>
      </c>
      <c r="M72" s="25">
        <v>11.111110999999999</v>
      </c>
      <c r="N72" s="25">
        <v>11.111110999999999</v>
      </c>
    </row>
    <row r="73" spans="1:14" x14ac:dyDescent="0.2">
      <c r="A73" s="20" t="s">
        <v>350</v>
      </c>
      <c r="B73" s="21">
        <v>679</v>
      </c>
      <c r="C73" s="21">
        <v>11</v>
      </c>
      <c r="D73" s="21">
        <v>36</v>
      </c>
      <c r="E73" s="21">
        <v>73</v>
      </c>
      <c r="F73" s="21">
        <v>95</v>
      </c>
      <c r="G73" s="21">
        <v>90</v>
      </c>
      <c r="H73" s="21">
        <v>81</v>
      </c>
      <c r="I73" s="21">
        <v>109</v>
      </c>
      <c r="J73" s="21">
        <v>85</v>
      </c>
      <c r="K73" s="21">
        <v>27</v>
      </c>
      <c r="L73" s="21">
        <v>24</v>
      </c>
      <c r="M73" s="21">
        <v>4</v>
      </c>
      <c r="N73" s="21">
        <v>44</v>
      </c>
    </row>
    <row r="74" spans="1:14" x14ac:dyDescent="0.2">
      <c r="A74" s="24" t="s">
        <v>3</v>
      </c>
      <c r="B74" s="25">
        <v>100</v>
      </c>
      <c r="C74" s="25">
        <v>1.6200289999999999</v>
      </c>
      <c r="D74" s="25">
        <v>5.3019150000000002</v>
      </c>
      <c r="E74" s="25">
        <v>10.751105000000001</v>
      </c>
      <c r="F74" s="25">
        <v>13.991163</v>
      </c>
      <c r="G74" s="25">
        <v>13.254785999999999</v>
      </c>
      <c r="H74" s="25">
        <v>11.929308000000001</v>
      </c>
      <c r="I74" s="25">
        <v>16.053018999999999</v>
      </c>
      <c r="J74" s="25">
        <v>12.518409</v>
      </c>
      <c r="K74" s="25">
        <v>3.9764360000000001</v>
      </c>
      <c r="L74" s="25">
        <v>3.5346099999999998</v>
      </c>
      <c r="M74" s="25">
        <v>0.58910200000000001</v>
      </c>
      <c r="N74" s="25">
        <v>6.480118</v>
      </c>
    </row>
    <row r="75" spans="1:14" x14ac:dyDescent="0.2">
      <c r="A75" s="20" t="s">
        <v>351</v>
      </c>
      <c r="B75" s="21">
        <v>535</v>
      </c>
      <c r="C75" s="21">
        <v>13</v>
      </c>
      <c r="D75" s="21">
        <v>56</v>
      </c>
      <c r="E75" s="21">
        <v>81</v>
      </c>
      <c r="F75" s="21">
        <v>77</v>
      </c>
      <c r="G75" s="21">
        <v>61</v>
      </c>
      <c r="H75" s="21">
        <v>63</v>
      </c>
      <c r="I75" s="21">
        <v>46</v>
      </c>
      <c r="J75" s="21">
        <v>30</v>
      </c>
      <c r="K75" s="21">
        <v>15</v>
      </c>
      <c r="L75" s="21">
        <v>18</v>
      </c>
      <c r="M75" s="21">
        <v>15</v>
      </c>
      <c r="N75" s="21">
        <v>60</v>
      </c>
    </row>
    <row r="76" spans="1:14" x14ac:dyDescent="0.2">
      <c r="A76" s="24" t="s">
        <v>3</v>
      </c>
      <c r="B76" s="25">
        <v>100</v>
      </c>
      <c r="C76" s="25">
        <v>2.429907</v>
      </c>
      <c r="D76" s="25">
        <v>10.46729</v>
      </c>
      <c r="E76" s="25">
        <v>15.140186999999999</v>
      </c>
      <c r="F76" s="25">
        <v>14.392523000000001</v>
      </c>
      <c r="G76" s="25">
        <v>11.401869</v>
      </c>
      <c r="H76" s="25">
        <v>11.775701</v>
      </c>
      <c r="I76" s="25">
        <v>8.5981310000000004</v>
      </c>
      <c r="J76" s="25">
        <v>5.6074770000000003</v>
      </c>
      <c r="K76" s="25">
        <v>2.8037380000000001</v>
      </c>
      <c r="L76" s="25">
        <v>3.3644859999999999</v>
      </c>
      <c r="M76" s="25">
        <v>2.8037380000000001</v>
      </c>
      <c r="N76" s="25">
        <v>11.214953</v>
      </c>
    </row>
    <row r="77" spans="1:14" x14ac:dyDescent="0.2">
      <c r="A77" s="20" t="s">
        <v>352</v>
      </c>
      <c r="B77" s="21">
        <v>186</v>
      </c>
      <c r="C77" s="21">
        <v>2</v>
      </c>
      <c r="D77" s="21">
        <v>25</v>
      </c>
      <c r="E77" s="21">
        <v>28</v>
      </c>
      <c r="F77" s="21">
        <v>27</v>
      </c>
      <c r="G77" s="21">
        <v>19</v>
      </c>
      <c r="H77" s="21">
        <v>14</v>
      </c>
      <c r="I77" s="21">
        <v>19</v>
      </c>
      <c r="J77" s="21">
        <v>16</v>
      </c>
      <c r="K77" s="21">
        <v>8</v>
      </c>
      <c r="L77" s="21">
        <v>1</v>
      </c>
      <c r="M77" s="21">
        <v>4</v>
      </c>
      <c r="N77" s="21">
        <v>23</v>
      </c>
    </row>
    <row r="78" spans="1:14" x14ac:dyDescent="0.2">
      <c r="A78" s="24" t="s">
        <v>3</v>
      </c>
      <c r="B78" s="25">
        <v>100</v>
      </c>
      <c r="C78" s="25">
        <v>1.075269</v>
      </c>
      <c r="D78" s="25">
        <v>13.440860000000001</v>
      </c>
      <c r="E78" s="25">
        <v>15.053763</v>
      </c>
      <c r="F78" s="25">
        <v>14.516128999999999</v>
      </c>
      <c r="G78" s="25">
        <v>10.215054</v>
      </c>
      <c r="H78" s="25">
        <v>7.5268819999999996</v>
      </c>
      <c r="I78" s="25">
        <v>10.215054</v>
      </c>
      <c r="J78" s="25">
        <v>8.6021509999999992</v>
      </c>
      <c r="K78" s="25">
        <v>4.301075</v>
      </c>
      <c r="L78" s="25">
        <v>0.53763399999999995</v>
      </c>
      <c r="M78" s="25">
        <v>2.1505380000000001</v>
      </c>
      <c r="N78" s="25">
        <v>12.365591</v>
      </c>
    </row>
    <row r="79" spans="1:14" x14ac:dyDescent="0.2">
      <c r="A79" s="20" t="s">
        <v>353</v>
      </c>
      <c r="B79" s="21">
        <v>721</v>
      </c>
      <c r="C79" s="21">
        <v>15</v>
      </c>
      <c r="D79" s="21">
        <v>81</v>
      </c>
      <c r="E79" s="21">
        <v>109</v>
      </c>
      <c r="F79" s="21">
        <v>104</v>
      </c>
      <c r="G79" s="21">
        <v>80</v>
      </c>
      <c r="H79" s="21">
        <v>77</v>
      </c>
      <c r="I79" s="21">
        <v>65</v>
      </c>
      <c r="J79" s="21">
        <v>46</v>
      </c>
      <c r="K79" s="21">
        <v>23</v>
      </c>
      <c r="L79" s="21">
        <v>19</v>
      </c>
      <c r="M79" s="21">
        <v>19</v>
      </c>
      <c r="N79" s="21">
        <v>83</v>
      </c>
    </row>
    <row r="80" spans="1:14" x14ac:dyDescent="0.2">
      <c r="A80" s="24" t="s">
        <v>3</v>
      </c>
      <c r="B80" s="25">
        <v>100</v>
      </c>
      <c r="C80" s="25">
        <v>2.080444</v>
      </c>
      <c r="D80" s="25">
        <v>11.234397</v>
      </c>
      <c r="E80" s="25">
        <v>15.117891999999999</v>
      </c>
      <c r="F80" s="25">
        <v>14.424410999999999</v>
      </c>
      <c r="G80" s="25">
        <v>11.095700000000001</v>
      </c>
      <c r="H80" s="25">
        <v>10.679612000000001</v>
      </c>
      <c r="I80" s="25">
        <v>9.0152570000000001</v>
      </c>
      <c r="J80" s="25">
        <v>6.3800280000000003</v>
      </c>
      <c r="K80" s="25">
        <v>3.1900140000000001</v>
      </c>
      <c r="L80" s="25">
        <v>2.6352289999999998</v>
      </c>
      <c r="M80" s="25">
        <v>2.6352289999999998</v>
      </c>
      <c r="N80" s="25">
        <v>11.511789</v>
      </c>
    </row>
    <row r="81" spans="1:14" x14ac:dyDescent="0.2">
      <c r="A81" s="9" t="s">
        <v>356</v>
      </c>
      <c r="B81" s="9"/>
      <c r="C81" s="9"/>
      <c r="D81" s="9"/>
      <c r="E81" s="9"/>
      <c r="F81" s="9"/>
      <c r="G81" s="9"/>
      <c r="H81" s="9"/>
      <c r="I81" s="9"/>
      <c r="J81" s="9"/>
      <c r="K81" s="9"/>
      <c r="L81" s="9"/>
      <c r="M81" s="9"/>
      <c r="N81" s="9"/>
    </row>
    <row r="82" spans="1:14" x14ac:dyDescent="0.2">
      <c r="A82" s="20" t="s">
        <v>357</v>
      </c>
      <c r="B82" s="21">
        <v>138</v>
      </c>
      <c r="C82" s="21">
        <v>5</v>
      </c>
      <c r="D82" s="21">
        <v>15</v>
      </c>
      <c r="E82" s="21">
        <v>36</v>
      </c>
      <c r="F82" s="21">
        <v>31</v>
      </c>
      <c r="G82" s="21">
        <v>7</v>
      </c>
      <c r="H82" s="21">
        <v>6</v>
      </c>
      <c r="I82" s="21">
        <v>8</v>
      </c>
      <c r="J82" s="21">
        <v>2</v>
      </c>
      <c r="K82" s="21">
        <v>0</v>
      </c>
      <c r="L82" s="21">
        <v>2</v>
      </c>
      <c r="M82" s="21">
        <v>12</v>
      </c>
      <c r="N82" s="21">
        <v>14</v>
      </c>
    </row>
    <row r="83" spans="1:14" x14ac:dyDescent="0.2">
      <c r="A83" s="24" t="s">
        <v>3</v>
      </c>
      <c r="B83" s="25">
        <v>100</v>
      </c>
      <c r="C83" s="25">
        <v>3.6231879999999999</v>
      </c>
      <c r="D83" s="25">
        <v>10.869565</v>
      </c>
      <c r="E83" s="25">
        <v>26.086957000000002</v>
      </c>
      <c r="F83" s="25">
        <v>22.463768000000002</v>
      </c>
      <c r="G83" s="25">
        <v>5.0724640000000001</v>
      </c>
      <c r="H83" s="25">
        <v>4.3478260000000004</v>
      </c>
      <c r="I83" s="25">
        <v>5.7971009999999996</v>
      </c>
      <c r="J83" s="25">
        <v>1.4492750000000001</v>
      </c>
      <c r="K83" s="25">
        <v>0</v>
      </c>
      <c r="L83" s="25">
        <v>1.4492750000000001</v>
      </c>
      <c r="M83" s="25">
        <v>8.6956520000000008</v>
      </c>
      <c r="N83" s="25">
        <v>10.144928</v>
      </c>
    </row>
    <row r="84" spans="1:14" x14ac:dyDescent="0.2">
      <c r="A84" s="20" t="s">
        <v>328</v>
      </c>
      <c r="B84" s="21">
        <v>1747</v>
      </c>
      <c r="C84" s="21">
        <v>28</v>
      </c>
      <c r="D84" s="21">
        <v>77</v>
      </c>
      <c r="E84" s="21">
        <v>131</v>
      </c>
      <c r="F84" s="21">
        <v>239</v>
      </c>
      <c r="G84" s="21">
        <v>303</v>
      </c>
      <c r="H84" s="21">
        <v>262</v>
      </c>
      <c r="I84" s="21">
        <v>289</v>
      </c>
      <c r="J84" s="21">
        <v>218</v>
      </c>
      <c r="K84" s="21">
        <v>73</v>
      </c>
      <c r="L84" s="21">
        <v>82</v>
      </c>
      <c r="M84" s="21">
        <v>8</v>
      </c>
      <c r="N84" s="21">
        <v>37</v>
      </c>
    </row>
    <row r="85" spans="1:14" x14ac:dyDescent="0.2">
      <c r="A85" s="24" t="s">
        <v>3</v>
      </c>
      <c r="B85" s="25">
        <v>100</v>
      </c>
      <c r="C85" s="25">
        <v>1.6027480000000001</v>
      </c>
      <c r="D85" s="25">
        <v>4.4075559999999996</v>
      </c>
      <c r="E85" s="25">
        <v>7.4985689999999998</v>
      </c>
      <c r="F85" s="25">
        <v>13.680595</v>
      </c>
      <c r="G85" s="25">
        <v>17.344017999999998</v>
      </c>
      <c r="H85" s="25">
        <v>14.997138</v>
      </c>
      <c r="I85" s="25">
        <v>16.542645</v>
      </c>
      <c r="J85" s="25">
        <v>12.478535000000001</v>
      </c>
      <c r="K85" s="25">
        <v>4.1785920000000001</v>
      </c>
      <c r="L85" s="25">
        <v>4.6937610000000003</v>
      </c>
      <c r="M85" s="25">
        <v>0.457928</v>
      </c>
      <c r="N85" s="25">
        <v>2.1179160000000001</v>
      </c>
    </row>
    <row r="86" spans="1:14" x14ac:dyDescent="0.2">
      <c r="A86" s="20" t="s">
        <v>329</v>
      </c>
      <c r="B86" s="21">
        <v>191</v>
      </c>
      <c r="C86" s="21">
        <v>12</v>
      </c>
      <c r="D86" s="21">
        <v>34</v>
      </c>
      <c r="E86" s="21">
        <v>38</v>
      </c>
      <c r="F86" s="21">
        <v>29</v>
      </c>
      <c r="G86" s="21">
        <v>14</v>
      </c>
      <c r="H86" s="21">
        <v>8</v>
      </c>
      <c r="I86" s="21">
        <v>11</v>
      </c>
      <c r="J86" s="21">
        <v>10</v>
      </c>
      <c r="K86" s="21">
        <v>3</v>
      </c>
      <c r="L86" s="21">
        <v>3</v>
      </c>
      <c r="M86" s="21">
        <v>10</v>
      </c>
      <c r="N86" s="21">
        <v>19</v>
      </c>
    </row>
    <row r="87" spans="1:14" x14ac:dyDescent="0.2">
      <c r="A87" s="24" t="s">
        <v>3</v>
      </c>
      <c r="B87" s="25">
        <v>100</v>
      </c>
      <c r="C87" s="25">
        <v>6.2827229999999998</v>
      </c>
      <c r="D87" s="25">
        <v>17.801047000000001</v>
      </c>
      <c r="E87" s="25">
        <v>19.895288000000001</v>
      </c>
      <c r="F87" s="25">
        <v>15.183246</v>
      </c>
      <c r="G87" s="25">
        <v>7.3298430000000003</v>
      </c>
      <c r="H87" s="25">
        <v>4.1884819999999996</v>
      </c>
      <c r="I87" s="25">
        <v>5.7591619999999999</v>
      </c>
      <c r="J87" s="25">
        <v>5.2356020000000001</v>
      </c>
      <c r="K87" s="25">
        <v>1.570681</v>
      </c>
      <c r="L87" s="25">
        <v>1.570681</v>
      </c>
      <c r="M87" s="25">
        <v>5.2356020000000001</v>
      </c>
      <c r="N87" s="25">
        <v>9.9476440000000004</v>
      </c>
    </row>
    <row r="88" spans="1:14" x14ac:dyDescent="0.2">
      <c r="A88" s="20" t="s">
        <v>330</v>
      </c>
      <c r="B88" s="21">
        <v>544</v>
      </c>
      <c r="C88" s="21">
        <v>9</v>
      </c>
      <c r="D88" s="21">
        <v>70</v>
      </c>
      <c r="E88" s="21">
        <v>103</v>
      </c>
      <c r="F88" s="21">
        <v>83</v>
      </c>
      <c r="G88" s="21">
        <v>37</v>
      </c>
      <c r="H88" s="21">
        <v>39</v>
      </c>
      <c r="I88" s="21">
        <v>56</v>
      </c>
      <c r="J88" s="21">
        <v>37</v>
      </c>
      <c r="K88" s="21">
        <v>14</v>
      </c>
      <c r="L88" s="21">
        <v>7</v>
      </c>
      <c r="M88" s="21">
        <v>17</v>
      </c>
      <c r="N88" s="21">
        <v>72</v>
      </c>
    </row>
    <row r="89" spans="1:14" x14ac:dyDescent="0.2">
      <c r="A89" s="24" t="s">
        <v>3</v>
      </c>
      <c r="B89" s="25">
        <v>100</v>
      </c>
      <c r="C89" s="25">
        <v>1.654412</v>
      </c>
      <c r="D89" s="25">
        <v>12.867647</v>
      </c>
      <c r="E89" s="25">
        <v>18.933824000000001</v>
      </c>
      <c r="F89" s="25">
        <v>15.257353</v>
      </c>
      <c r="G89" s="25">
        <v>6.8014710000000003</v>
      </c>
      <c r="H89" s="25">
        <v>7.1691180000000001</v>
      </c>
      <c r="I89" s="25">
        <v>10.294117999999999</v>
      </c>
      <c r="J89" s="25">
        <v>6.8014710000000003</v>
      </c>
      <c r="K89" s="25">
        <v>2.5735290000000002</v>
      </c>
      <c r="L89" s="25">
        <v>1.2867649999999999</v>
      </c>
      <c r="M89" s="25">
        <v>3.125</v>
      </c>
      <c r="N89" s="25">
        <v>13.235294</v>
      </c>
    </row>
    <row r="90" spans="1:14" x14ac:dyDescent="0.2">
      <c r="A90" s="20" t="s">
        <v>358</v>
      </c>
      <c r="B90" s="21">
        <v>57</v>
      </c>
      <c r="C90" s="21">
        <v>0</v>
      </c>
      <c r="D90" s="21">
        <v>0</v>
      </c>
      <c r="E90" s="21">
        <v>2</v>
      </c>
      <c r="F90" s="21">
        <v>3</v>
      </c>
      <c r="G90" s="21">
        <v>0</v>
      </c>
      <c r="H90" s="21">
        <v>0</v>
      </c>
      <c r="I90" s="21">
        <v>0</v>
      </c>
      <c r="J90" s="21">
        <v>0</v>
      </c>
      <c r="K90" s="21">
        <v>0</v>
      </c>
      <c r="L90" s="21">
        <v>0</v>
      </c>
      <c r="M90" s="21">
        <v>0</v>
      </c>
      <c r="N90" s="21">
        <v>52</v>
      </c>
    </row>
    <row r="91" spans="1:14" x14ac:dyDescent="0.2">
      <c r="A91" s="24" t="s">
        <v>3</v>
      </c>
      <c r="B91" s="25">
        <v>100</v>
      </c>
      <c r="C91" s="25">
        <v>0</v>
      </c>
      <c r="D91" s="25">
        <v>0</v>
      </c>
      <c r="E91" s="25">
        <v>3.508772</v>
      </c>
      <c r="F91" s="25">
        <v>5.2631579999999998</v>
      </c>
      <c r="G91" s="25">
        <v>0</v>
      </c>
      <c r="H91" s="25">
        <v>0</v>
      </c>
      <c r="I91" s="25">
        <v>0</v>
      </c>
      <c r="J91" s="25">
        <v>0</v>
      </c>
      <c r="K91" s="25">
        <v>0</v>
      </c>
      <c r="L91" s="25">
        <v>0</v>
      </c>
      <c r="M91" s="25">
        <v>0</v>
      </c>
      <c r="N91" s="25">
        <v>91.228070000000002</v>
      </c>
    </row>
    <row r="92" spans="1:14" x14ac:dyDescent="0.2">
      <c r="A92" s="9" t="s">
        <v>359</v>
      </c>
      <c r="B92" s="10">
        <v>89</v>
      </c>
      <c r="C92" s="10">
        <v>4</v>
      </c>
      <c r="D92" s="10">
        <v>11</v>
      </c>
      <c r="E92" s="10">
        <v>21</v>
      </c>
      <c r="F92" s="10">
        <v>21</v>
      </c>
      <c r="G92" s="10">
        <v>4</v>
      </c>
      <c r="H92" s="10">
        <v>4</v>
      </c>
      <c r="I92" s="10">
        <v>3</v>
      </c>
      <c r="J92" s="10">
        <v>1</v>
      </c>
      <c r="K92" s="10">
        <v>0</v>
      </c>
      <c r="L92" s="10">
        <v>2</v>
      </c>
      <c r="M92" s="10">
        <v>11</v>
      </c>
      <c r="N92" s="10">
        <v>7</v>
      </c>
    </row>
    <row r="93" spans="1:14" x14ac:dyDescent="0.2">
      <c r="A93" s="24" t="s">
        <v>3</v>
      </c>
      <c r="B93" s="25">
        <v>100</v>
      </c>
      <c r="C93" s="25">
        <v>4.4943819999999999</v>
      </c>
      <c r="D93" s="25">
        <v>12.359551</v>
      </c>
      <c r="E93" s="25">
        <v>23.595506</v>
      </c>
      <c r="F93" s="25">
        <v>23.595506</v>
      </c>
      <c r="G93" s="25">
        <v>4.4943819999999999</v>
      </c>
      <c r="H93" s="25">
        <v>4.4943819999999999</v>
      </c>
      <c r="I93" s="25">
        <v>3.370787</v>
      </c>
      <c r="J93" s="25">
        <v>1.123596</v>
      </c>
      <c r="K93" s="25">
        <v>0</v>
      </c>
      <c r="L93" s="25">
        <v>2.2471909999999999</v>
      </c>
      <c r="M93" s="25">
        <v>12.359551</v>
      </c>
      <c r="N93" s="25">
        <v>7.8651689999999999</v>
      </c>
    </row>
    <row r="94" spans="1:14" x14ac:dyDescent="0.2">
      <c r="A94" s="20" t="s">
        <v>331</v>
      </c>
      <c r="B94" s="21">
        <v>977</v>
      </c>
      <c r="C94" s="21">
        <v>19</v>
      </c>
      <c r="D94" s="21">
        <v>37</v>
      </c>
      <c r="E94" s="21">
        <v>72</v>
      </c>
      <c r="F94" s="21">
        <v>137</v>
      </c>
      <c r="G94" s="21">
        <v>175</v>
      </c>
      <c r="H94" s="21">
        <v>144</v>
      </c>
      <c r="I94" s="21">
        <v>168</v>
      </c>
      <c r="J94" s="21">
        <v>124</v>
      </c>
      <c r="K94" s="21">
        <v>35</v>
      </c>
      <c r="L94" s="21">
        <v>45</v>
      </c>
      <c r="M94" s="21">
        <v>5</v>
      </c>
      <c r="N94" s="21">
        <v>16</v>
      </c>
    </row>
    <row r="95" spans="1:14" x14ac:dyDescent="0.2">
      <c r="A95" s="24" t="s">
        <v>3</v>
      </c>
      <c r="B95" s="25">
        <v>100</v>
      </c>
      <c r="C95" s="25">
        <v>1.9447289999999999</v>
      </c>
      <c r="D95" s="25">
        <v>3.7871030000000001</v>
      </c>
      <c r="E95" s="25">
        <v>7.3694980000000001</v>
      </c>
      <c r="F95" s="25">
        <v>14.022518</v>
      </c>
      <c r="G95" s="25">
        <v>17.911975000000002</v>
      </c>
      <c r="H95" s="25">
        <v>14.738996999999999</v>
      </c>
      <c r="I95" s="25">
        <v>17.195495999999999</v>
      </c>
      <c r="J95" s="25">
        <v>12.691914000000001</v>
      </c>
      <c r="K95" s="25">
        <v>3.582395</v>
      </c>
      <c r="L95" s="25">
        <v>4.6059369999999999</v>
      </c>
      <c r="M95" s="25">
        <v>0.51177099999999998</v>
      </c>
      <c r="N95" s="25">
        <v>1.6376660000000001</v>
      </c>
    </row>
    <row r="96" spans="1:14" x14ac:dyDescent="0.2">
      <c r="A96" s="20" t="s">
        <v>332</v>
      </c>
      <c r="B96" s="21">
        <v>73</v>
      </c>
      <c r="C96" s="21">
        <v>4</v>
      </c>
      <c r="D96" s="21">
        <v>19</v>
      </c>
      <c r="E96" s="21">
        <v>15</v>
      </c>
      <c r="F96" s="21">
        <v>15</v>
      </c>
      <c r="G96" s="21">
        <v>4</v>
      </c>
      <c r="H96" s="21">
        <v>1</v>
      </c>
      <c r="I96" s="21">
        <v>3</v>
      </c>
      <c r="J96" s="21">
        <v>2</v>
      </c>
      <c r="K96" s="21">
        <v>0</v>
      </c>
      <c r="L96" s="21">
        <v>1</v>
      </c>
      <c r="M96" s="21">
        <v>4</v>
      </c>
      <c r="N96" s="21">
        <v>5</v>
      </c>
    </row>
    <row r="97" spans="1:14" x14ac:dyDescent="0.2">
      <c r="A97" s="24" t="s">
        <v>3</v>
      </c>
      <c r="B97" s="25">
        <v>100</v>
      </c>
      <c r="C97" s="25">
        <v>5.4794520000000002</v>
      </c>
      <c r="D97" s="25">
        <v>26.027397000000001</v>
      </c>
      <c r="E97" s="25">
        <v>20.547944999999999</v>
      </c>
      <c r="F97" s="25">
        <v>20.547944999999999</v>
      </c>
      <c r="G97" s="25">
        <v>5.4794520000000002</v>
      </c>
      <c r="H97" s="25">
        <v>1.3698630000000001</v>
      </c>
      <c r="I97" s="25">
        <v>4.1095889999999997</v>
      </c>
      <c r="J97" s="25">
        <v>2.7397260000000001</v>
      </c>
      <c r="K97" s="25">
        <v>0</v>
      </c>
      <c r="L97" s="25">
        <v>1.3698630000000001</v>
      </c>
      <c r="M97" s="25">
        <v>5.4794520000000002</v>
      </c>
      <c r="N97" s="25">
        <v>6.8493149999999998</v>
      </c>
    </row>
    <row r="98" spans="1:14" x14ac:dyDescent="0.2">
      <c r="A98" s="20" t="s">
        <v>333</v>
      </c>
      <c r="B98" s="21">
        <v>108</v>
      </c>
      <c r="C98" s="21">
        <v>1</v>
      </c>
      <c r="D98" s="21">
        <v>12</v>
      </c>
      <c r="E98" s="21">
        <v>19</v>
      </c>
      <c r="F98" s="21">
        <v>13</v>
      </c>
      <c r="G98" s="21">
        <v>8</v>
      </c>
      <c r="H98" s="21">
        <v>8</v>
      </c>
      <c r="I98" s="21">
        <v>16</v>
      </c>
      <c r="J98" s="21">
        <v>9</v>
      </c>
      <c r="K98" s="21">
        <v>5</v>
      </c>
      <c r="L98" s="21">
        <v>3</v>
      </c>
      <c r="M98" s="21">
        <v>4</v>
      </c>
      <c r="N98" s="21">
        <v>10</v>
      </c>
    </row>
    <row r="99" spans="1:14" x14ac:dyDescent="0.2">
      <c r="A99" s="24" t="s">
        <v>3</v>
      </c>
      <c r="B99" s="25">
        <v>100</v>
      </c>
      <c r="C99" s="25">
        <v>0.92592600000000003</v>
      </c>
      <c r="D99" s="25">
        <v>11.111110999999999</v>
      </c>
      <c r="E99" s="25">
        <v>17.592593000000001</v>
      </c>
      <c r="F99" s="25">
        <v>12.037037</v>
      </c>
      <c r="G99" s="25">
        <v>7.4074070000000001</v>
      </c>
      <c r="H99" s="25">
        <v>7.4074070000000001</v>
      </c>
      <c r="I99" s="25">
        <v>14.814814999999999</v>
      </c>
      <c r="J99" s="25">
        <v>8.3333329999999997</v>
      </c>
      <c r="K99" s="25">
        <v>4.6296299999999997</v>
      </c>
      <c r="L99" s="25">
        <v>2.7777780000000001</v>
      </c>
      <c r="M99" s="25">
        <v>3.7037040000000001</v>
      </c>
      <c r="N99" s="25">
        <v>9.2592590000000001</v>
      </c>
    </row>
    <row r="100" spans="1:14" x14ac:dyDescent="0.2">
      <c r="A100" s="20" t="s">
        <v>358</v>
      </c>
      <c r="B100" s="21">
        <v>30</v>
      </c>
      <c r="C100" s="21">
        <v>0</v>
      </c>
      <c r="D100" s="21">
        <v>0</v>
      </c>
      <c r="E100" s="21">
        <v>1</v>
      </c>
      <c r="F100" s="21">
        <v>0</v>
      </c>
      <c r="G100" s="21">
        <v>0</v>
      </c>
      <c r="H100" s="21">
        <v>0</v>
      </c>
      <c r="I100" s="21">
        <v>0</v>
      </c>
      <c r="J100" s="21">
        <v>0</v>
      </c>
      <c r="K100" s="21">
        <v>0</v>
      </c>
      <c r="L100" s="21">
        <v>0</v>
      </c>
      <c r="M100" s="21">
        <v>0</v>
      </c>
      <c r="N100" s="21">
        <v>29</v>
      </c>
    </row>
    <row r="101" spans="1:14" x14ac:dyDescent="0.2">
      <c r="A101" s="24" t="s">
        <v>3</v>
      </c>
      <c r="B101" s="25">
        <v>100</v>
      </c>
      <c r="C101" s="25">
        <v>0</v>
      </c>
      <c r="D101" s="25">
        <v>0</v>
      </c>
      <c r="E101" s="25">
        <v>3.3333330000000001</v>
      </c>
      <c r="F101" s="25">
        <v>0</v>
      </c>
      <c r="G101" s="25">
        <v>0</v>
      </c>
      <c r="H101" s="25">
        <v>0</v>
      </c>
      <c r="I101" s="25">
        <v>0</v>
      </c>
      <c r="J101" s="25">
        <v>0</v>
      </c>
      <c r="K101" s="25">
        <v>0</v>
      </c>
      <c r="L101" s="25">
        <v>0</v>
      </c>
      <c r="M101" s="25">
        <v>0</v>
      </c>
      <c r="N101" s="25">
        <v>96.666667000000004</v>
      </c>
    </row>
    <row r="102" spans="1:14" x14ac:dyDescent="0.2">
      <c r="A102" s="9" t="s">
        <v>360</v>
      </c>
      <c r="B102" s="10">
        <v>49</v>
      </c>
      <c r="C102" s="10">
        <v>1</v>
      </c>
      <c r="D102" s="10">
        <v>4</v>
      </c>
      <c r="E102" s="10">
        <v>15</v>
      </c>
      <c r="F102" s="10">
        <v>10</v>
      </c>
      <c r="G102" s="10">
        <v>3</v>
      </c>
      <c r="H102" s="10">
        <v>2</v>
      </c>
      <c r="I102" s="10">
        <v>5</v>
      </c>
      <c r="J102" s="10">
        <v>1</v>
      </c>
      <c r="K102" s="10">
        <v>0</v>
      </c>
      <c r="L102" s="10">
        <v>0</v>
      </c>
      <c r="M102" s="10">
        <v>1</v>
      </c>
      <c r="N102" s="10">
        <v>7</v>
      </c>
    </row>
    <row r="103" spans="1:14" x14ac:dyDescent="0.2">
      <c r="A103" s="24" t="s">
        <v>3</v>
      </c>
      <c r="B103" s="25">
        <v>100</v>
      </c>
      <c r="C103" s="25">
        <v>2.040816</v>
      </c>
      <c r="D103" s="25">
        <v>8.1632650000000009</v>
      </c>
      <c r="E103" s="25">
        <v>30.612245000000001</v>
      </c>
      <c r="F103" s="25">
        <v>20.408162999999998</v>
      </c>
      <c r="G103" s="25">
        <v>6.1224489999999996</v>
      </c>
      <c r="H103" s="25">
        <v>4.0816330000000001</v>
      </c>
      <c r="I103" s="25">
        <v>10.204082</v>
      </c>
      <c r="J103" s="25">
        <v>2.040816</v>
      </c>
      <c r="K103" s="25">
        <v>0</v>
      </c>
      <c r="L103" s="25">
        <v>0</v>
      </c>
      <c r="M103" s="25">
        <v>2.040816</v>
      </c>
      <c r="N103" s="25">
        <v>14.285714</v>
      </c>
    </row>
    <row r="104" spans="1:14" x14ac:dyDescent="0.2">
      <c r="A104" s="20" t="s">
        <v>331</v>
      </c>
      <c r="B104" s="21">
        <v>770</v>
      </c>
      <c r="C104" s="21">
        <v>9</v>
      </c>
      <c r="D104" s="21">
        <v>40</v>
      </c>
      <c r="E104" s="21">
        <v>59</v>
      </c>
      <c r="F104" s="21">
        <v>102</v>
      </c>
      <c r="G104" s="21">
        <v>128</v>
      </c>
      <c r="H104" s="21">
        <v>118</v>
      </c>
      <c r="I104" s="21">
        <v>121</v>
      </c>
      <c r="J104" s="21">
        <v>94</v>
      </c>
      <c r="K104" s="21">
        <v>38</v>
      </c>
      <c r="L104" s="21">
        <v>37</v>
      </c>
      <c r="M104" s="21">
        <v>3</v>
      </c>
      <c r="N104" s="21">
        <v>21</v>
      </c>
    </row>
    <row r="105" spans="1:14" x14ac:dyDescent="0.2">
      <c r="A105" s="24" t="s">
        <v>3</v>
      </c>
      <c r="B105" s="25">
        <v>100</v>
      </c>
      <c r="C105" s="25">
        <v>1.168831</v>
      </c>
      <c r="D105" s="25">
        <v>5.1948049999999997</v>
      </c>
      <c r="E105" s="25">
        <v>7.6623380000000001</v>
      </c>
      <c r="F105" s="25">
        <v>13.246753</v>
      </c>
      <c r="G105" s="25">
        <v>16.623377000000001</v>
      </c>
      <c r="H105" s="25">
        <v>15.324674999999999</v>
      </c>
      <c r="I105" s="25">
        <v>15.714286</v>
      </c>
      <c r="J105" s="25">
        <v>12.207792</v>
      </c>
      <c r="K105" s="25">
        <v>4.9350649999999998</v>
      </c>
      <c r="L105" s="25">
        <v>4.8051950000000003</v>
      </c>
      <c r="M105" s="25">
        <v>0.38961000000000001</v>
      </c>
      <c r="N105" s="25">
        <v>2.7272729999999998</v>
      </c>
    </row>
    <row r="106" spans="1:14" x14ac:dyDescent="0.2">
      <c r="A106" s="20" t="s">
        <v>332</v>
      </c>
      <c r="B106" s="21">
        <v>118</v>
      </c>
      <c r="C106" s="21">
        <v>8</v>
      </c>
      <c r="D106" s="21">
        <v>15</v>
      </c>
      <c r="E106" s="21">
        <v>23</v>
      </c>
      <c r="F106" s="21">
        <v>14</v>
      </c>
      <c r="G106" s="21">
        <v>10</v>
      </c>
      <c r="H106" s="21">
        <v>7</v>
      </c>
      <c r="I106" s="21">
        <v>8</v>
      </c>
      <c r="J106" s="21">
        <v>8</v>
      </c>
      <c r="K106" s="21">
        <v>3</v>
      </c>
      <c r="L106" s="21">
        <v>2</v>
      </c>
      <c r="M106" s="21">
        <v>6</v>
      </c>
      <c r="N106" s="21">
        <v>14</v>
      </c>
    </row>
    <row r="107" spans="1:14" x14ac:dyDescent="0.2">
      <c r="A107" s="24" t="s">
        <v>3</v>
      </c>
      <c r="B107" s="25">
        <v>100</v>
      </c>
      <c r="C107" s="25">
        <v>6.7796609999999999</v>
      </c>
      <c r="D107" s="25">
        <v>12.711864</v>
      </c>
      <c r="E107" s="25">
        <v>19.491524999999999</v>
      </c>
      <c r="F107" s="25">
        <v>11.864407</v>
      </c>
      <c r="G107" s="25">
        <v>8.4745760000000008</v>
      </c>
      <c r="H107" s="25">
        <v>5.9322030000000003</v>
      </c>
      <c r="I107" s="25">
        <v>6.7796609999999999</v>
      </c>
      <c r="J107" s="25">
        <v>6.7796609999999999</v>
      </c>
      <c r="K107" s="25">
        <v>2.542373</v>
      </c>
      <c r="L107" s="25">
        <v>1.6949149999999999</v>
      </c>
      <c r="M107" s="25">
        <v>5.084746</v>
      </c>
      <c r="N107" s="25">
        <v>11.864407</v>
      </c>
    </row>
    <row r="108" spans="1:14" x14ac:dyDescent="0.2">
      <c r="A108" s="20" t="s">
        <v>333</v>
      </c>
      <c r="B108" s="21">
        <v>436</v>
      </c>
      <c r="C108" s="21">
        <v>8</v>
      </c>
      <c r="D108" s="21">
        <v>58</v>
      </c>
      <c r="E108" s="21">
        <v>84</v>
      </c>
      <c r="F108" s="21">
        <v>70</v>
      </c>
      <c r="G108" s="21">
        <v>29</v>
      </c>
      <c r="H108" s="21">
        <v>31</v>
      </c>
      <c r="I108" s="21">
        <v>40</v>
      </c>
      <c r="J108" s="21">
        <v>28</v>
      </c>
      <c r="K108" s="21">
        <v>9</v>
      </c>
      <c r="L108" s="21">
        <v>4</v>
      </c>
      <c r="M108" s="21">
        <v>13</v>
      </c>
      <c r="N108" s="21">
        <v>62</v>
      </c>
    </row>
    <row r="109" spans="1:14" x14ac:dyDescent="0.2">
      <c r="A109" s="24" t="s">
        <v>3</v>
      </c>
      <c r="B109" s="25">
        <v>100</v>
      </c>
      <c r="C109" s="25">
        <v>1.834862</v>
      </c>
      <c r="D109" s="25">
        <v>13.302752</v>
      </c>
      <c r="E109" s="25">
        <v>19.266055000000001</v>
      </c>
      <c r="F109" s="25">
        <v>16.055046000000001</v>
      </c>
      <c r="G109" s="25">
        <v>6.651376</v>
      </c>
      <c r="H109" s="25">
        <v>7.1100919999999999</v>
      </c>
      <c r="I109" s="25">
        <v>9.1743120000000005</v>
      </c>
      <c r="J109" s="25">
        <v>6.4220179999999996</v>
      </c>
      <c r="K109" s="25">
        <v>2.0642200000000002</v>
      </c>
      <c r="L109" s="25">
        <v>0.917431</v>
      </c>
      <c r="M109" s="25">
        <v>2.9816509999999998</v>
      </c>
      <c r="N109" s="25">
        <v>14.220183</v>
      </c>
    </row>
    <row r="110" spans="1:14" x14ac:dyDescent="0.2">
      <c r="A110" s="20" t="s">
        <v>358</v>
      </c>
      <c r="B110" s="21">
        <v>27</v>
      </c>
      <c r="C110" s="21">
        <v>0</v>
      </c>
      <c r="D110" s="21">
        <v>0</v>
      </c>
      <c r="E110" s="21">
        <v>1</v>
      </c>
      <c r="F110" s="21">
        <v>3</v>
      </c>
      <c r="G110" s="21">
        <v>0</v>
      </c>
      <c r="H110" s="21">
        <v>0</v>
      </c>
      <c r="I110" s="21">
        <v>0</v>
      </c>
      <c r="J110" s="21">
        <v>0</v>
      </c>
      <c r="K110" s="21">
        <v>0</v>
      </c>
      <c r="L110" s="21">
        <v>0</v>
      </c>
      <c r="M110" s="21">
        <v>0</v>
      </c>
      <c r="N110" s="21">
        <v>23</v>
      </c>
    </row>
    <row r="111" spans="1:14" x14ac:dyDescent="0.2">
      <c r="A111" s="24" t="s">
        <v>3</v>
      </c>
      <c r="B111" s="25">
        <v>100</v>
      </c>
      <c r="C111" s="25">
        <v>0</v>
      </c>
      <c r="D111" s="25">
        <v>0</v>
      </c>
      <c r="E111" s="25">
        <v>3.7037040000000001</v>
      </c>
      <c r="F111" s="25">
        <v>11.111110999999999</v>
      </c>
      <c r="G111" s="25">
        <v>0</v>
      </c>
      <c r="H111" s="25">
        <v>0</v>
      </c>
      <c r="I111" s="25">
        <v>0</v>
      </c>
      <c r="J111" s="25">
        <v>0</v>
      </c>
      <c r="K111" s="25">
        <v>0</v>
      </c>
      <c r="L111" s="25">
        <v>0</v>
      </c>
      <c r="M111" s="25">
        <v>0</v>
      </c>
      <c r="N111" s="25">
        <v>85.185185000000004</v>
      </c>
    </row>
    <row r="112" spans="1:14" x14ac:dyDescent="0.2">
      <c r="A112" s="9" t="s">
        <v>361</v>
      </c>
      <c r="B112" s="9"/>
      <c r="C112" s="9"/>
      <c r="D112" s="9"/>
      <c r="E112" s="9"/>
      <c r="F112" s="9"/>
      <c r="G112" s="9"/>
      <c r="H112" s="9"/>
      <c r="I112" s="9"/>
      <c r="J112" s="9"/>
      <c r="K112" s="9"/>
      <c r="L112" s="9"/>
      <c r="M112" s="9"/>
      <c r="N112" s="9"/>
    </row>
    <row r="113" spans="1:14" x14ac:dyDescent="0.2">
      <c r="A113" s="20" t="s">
        <v>362</v>
      </c>
      <c r="B113" s="21">
        <v>360</v>
      </c>
      <c r="C113" s="21">
        <v>6</v>
      </c>
      <c r="D113" s="21">
        <v>18</v>
      </c>
      <c r="E113" s="21">
        <v>26</v>
      </c>
      <c r="F113" s="21">
        <v>42</v>
      </c>
      <c r="G113" s="21">
        <v>46</v>
      </c>
      <c r="H113" s="21">
        <v>51</v>
      </c>
      <c r="I113" s="21">
        <v>54</v>
      </c>
      <c r="J113" s="21">
        <v>42</v>
      </c>
      <c r="K113" s="21">
        <v>26</v>
      </c>
      <c r="L113" s="21">
        <v>21</v>
      </c>
      <c r="M113" s="21">
        <v>5</v>
      </c>
      <c r="N113" s="21">
        <v>23</v>
      </c>
    </row>
    <row r="114" spans="1:14" x14ac:dyDescent="0.2">
      <c r="A114" s="24" t="s">
        <v>3</v>
      </c>
      <c r="B114" s="25">
        <v>100</v>
      </c>
      <c r="C114" s="25">
        <v>1.6666669999999999</v>
      </c>
      <c r="D114" s="25">
        <v>5</v>
      </c>
      <c r="E114" s="25">
        <v>7.2222220000000004</v>
      </c>
      <c r="F114" s="25">
        <v>11.666667</v>
      </c>
      <c r="G114" s="25">
        <v>12.777778</v>
      </c>
      <c r="H114" s="25">
        <v>14.166667</v>
      </c>
      <c r="I114" s="25">
        <v>15</v>
      </c>
      <c r="J114" s="25">
        <v>11.666667</v>
      </c>
      <c r="K114" s="25">
        <v>7.2222220000000004</v>
      </c>
      <c r="L114" s="25">
        <v>5.8333329999999997</v>
      </c>
      <c r="M114" s="25">
        <v>1.388889</v>
      </c>
      <c r="N114" s="25">
        <v>6.3888889999999998</v>
      </c>
    </row>
    <row r="115" spans="1:14" x14ac:dyDescent="0.2">
      <c r="A115" s="20" t="s">
        <v>363</v>
      </c>
      <c r="B115" s="21">
        <v>1326</v>
      </c>
      <c r="C115" s="21">
        <v>28</v>
      </c>
      <c r="D115" s="21">
        <v>119</v>
      </c>
      <c r="E115" s="21">
        <v>180</v>
      </c>
      <c r="F115" s="21">
        <v>215</v>
      </c>
      <c r="G115" s="21">
        <v>216</v>
      </c>
      <c r="H115" s="21">
        <v>169</v>
      </c>
      <c r="I115" s="21">
        <v>175</v>
      </c>
      <c r="J115" s="21">
        <v>81</v>
      </c>
      <c r="K115" s="21">
        <v>17</v>
      </c>
      <c r="L115" s="21">
        <v>30</v>
      </c>
      <c r="M115" s="21">
        <v>25</v>
      </c>
      <c r="N115" s="21">
        <v>71</v>
      </c>
    </row>
    <row r="116" spans="1:14" x14ac:dyDescent="0.2">
      <c r="A116" s="24" t="s">
        <v>3</v>
      </c>
      <c r="B116" s="25">
        <v>100</v>
      </c>
      <c r="C116" s="25">
        <v>2.1116139999999999</v>
      </c>
      <c r="D116" s="25">
        <v>8.9743589999999998</v>
      </c>
      <c r="E116" s="25">
        <v>13.574661000000001</v>
      </c>
      <c r="F116" s="25">
        <v>16.214178</v>
      </c>
      <c r="G116" s="25">
        <v>16.289593</v>
      </c>
      <c r="H116" s="25">
        <v>12.745098</v>
      </c>
      <c r="I116" s="25">
        <v>13.197587</v>
      </c>
      <c r="J116" s="25">
        <v>6.1085969999999996</v>
      </c>
      <c r="K116" s="25">
        <v>1.2820510000000001</v>
      </c>
      <c r="L116" s="25">
        <v>2.2624430000000002</v>
      </c>
      <c r="M116" s="25">
        <v>1.88537</v>
      </c>
      <c r="N116" s="25">
        <v>5.3544489999999998</v>
      </c>
    </row>
    <row r="117" spans="1:14" x14ac:dyDescent="0.2">
      <c r="A117" s="20" t="s">
        <v>364</v>
      </c>
      <c r="B117" s="21">
        <v>649</v>
      </c>
      <c r="C117" s="21">
        <v>10</v>
      </c>
      <c r="D117" s="21">
        <v>23</v>
      </c>
      <c r="E117" s="21">
        <v>51</v>
      </c>
      <c r="F117" s="21">
        <v>67</v>
      </c>
      <c r="G117" s="21">
        <v>74</v>
      </c>
      <c r="H117" s="21">
        <v>68</v>
      </c>
      <c r="I117" s="21">
        <v>112</v>
      </c>
      <c r="J117" s="21">
        <v>133</v>
      </c>
      <c r="K117" s="21">
        <v>47</v>
      </c>
      <c r="L117" s="21">
        <v>39</v>
      </c>
      <c r="M117" s="21">
        <v>0</v>
      </c>
      <c r="N117" s="21">
        <v>25</v>
      </c>
    </row>
    <row r="118" spans="1:14" x14ac:dyDescent="0.2">
      <c r="A118" s="24" t="s">
        <v>3</v>
      </c>
      <c r="B118" s="25">
        <v>100</v>
      </c>
      <c r="C118" s="25">
        <v>1.540832</v>
      </c>
      <c r="D118" s="25">
        <v>3.543914</v>
      </c>
      <c r="E118" s="25">
        <v>7.8582429999999999</v>
      </c>
      <c r="F118" s="25">
        <v>10.323575</v>
      </c>
      <c r="G118" s="25">
        <v>11.402157000000001</v>
      </c>
      <c r="H118" s="25">
        <v>10.477658</v>
      </c>
      <c r="I118" s="25">
        <v>17.257318999999999</v>
      </c>
      <c r="J118" s="25">
        <v>20.493065999999999</v>
      </c>
      <c r="K118" s="25">
        <v>7.241911</v>
      </c>
      <c r="L118" s="25">
        <v>6.0092449999999999</v>
      </c>
      <c r="M118" s="25">
        <v>0</v>
      </c>
      <c r="N118" s="25">
        <v>3.8520799999999999</v>
      </c>
    </row>
    <row r="119" spans="1:14" x14ac:dyDescent="0.2">
      <c r="A119" s="20" t="s">
        <v>365</v>
      </c>
      <c r="B119" s="21">
        <v>277</v>
      </c>
      <c r="C119" s="21">
        <v>10</v>
      </c>
      <c r="D119" s="21">
        <v>36</v>
      </c>
      <c r="E119" s="21">
        <v>48</v>
      </c>
      <c r="F119" s="21">
        <v>55</v>
      </c>
      <c r="G119" s="21">
        <v>25</v>
      </c>
      <c r="H119" s="21">
        <v>26</v>
      </c>
      <c r="I119" s="21">
        <v>22</v>
      </c>
      <c r="J119" s="21">
        <v>11</v>
      </c>
      <c r="K119" s="21">
        <v>0</v>
      </c>
      <c r="L119" s="21">
        <v>4</v>
      </c>
      <c r="M119" s="21">
        <v>16</v>
      </c>
      <c r="N119" s="21">
        <v>24</v>
      </c>
    </row>
    <row r="120" spans="1:14" x14ac:dyDescent="0.2">
      <c r="A120" s="24" t="s">
        <v>3</v>
      </c>
      <c r="B120" s="25">
        <v>100</v>
      </c>
      <c r="C120" s="25">
        <v>3.6101079999999999</v>
      </c>
      <c r="D120" s="25">
        <v>12.99639</v>
      </c>
      <c r="E120" s="25">
        <v>17.328520000000001</v>
      </c>
      <c r="F120" s="25">
        <v>19.855595999999998</v>
      </c>
      <c r="G120" s="25">
        <v>9.025271</v>
      </c>
      <c r="H120" s="25">
        <v>9.3862819999999996</v>
      </c>
      <c r="I120" s="25">
        <v>7.9422379999999997</v>
      </c>
      <c r="J120" s="25">
        <v>3.9711189999999998</v>
      </c>
      <c r="K120" s="25">
        <v>0</v>
      </c>
      <c r="L120" s="25">
        <v>1.444043</v>
      </c>
      <c r="M120" s="25">
        <v>5.776173</v>
      </c>
      <c r="N120" s="25">
        <v>8.6642600000000005</v>
      </c>
    </row>
    <row r="121" spans="1:14" x14ac:dyDescent="0.2">
      <c r="A121" s="20" t="s">
        <v>366</v>
      </c>
      <c r="B121" s="21">
        <v>65</v>
      </c>
      <c r="C121" s="21">
        <v>0</v>
      </c>
      <c r="D121" s="21">
        <v>0</v>
      </c>
      <c r="E121" s="21">
        <v>5</v>
      </c>
      <c r="F121" s="21">
        <v>6</v>
      </c>
      <c r="G121" s="21">
        <v>0</v>
      </c>
      <c r="H121" s="21">
        <v>1</v>
      </c>
      <c r="I121" s="21">
        <v>1</v>
      </c>
      <c r="J121" s="21">
        <v>0</v>
      </c>
      <c r="K121" s="21">
        <v>0</v>
      </c>
      <c r="L121" s="21">
        <v>0</v>
      </c>
      <c r="M121" s="21">
        <v>1</v>
      </c>
      <c r="N121" s="21">
        <v>51</v>
      </c>
    </row>
    <row r="122" spans="1:14" x14ac:dyDescent="0.2">
      <c r="A122" s="24" t="s">
        <v>3</v>
      </c>
      <c r="B122" s="25">
        <v>100</v>
      </c>
      <c r="C122" s="25">
        <v>0</v>
      </c>
      <c r="D122" s="25">
        <v>0</v>
      </c>
      <c r="E122" s="25">
        <v>7.6923079999999997</v>
      </c>
      <c r="F122" s="25">
        <v>9.2307690000000004</v>
      </c>
      <c r="G122" s="25">
        <v>0</v>
      </c>
      <c r="H122" s="25">
        <v>1.538462</v>
      </c>
      <c r="I122" s="25">
        <v>1.538462</v>
      </c>
      <c r="J122" s="25">
        <v>0</v>
      </c>
      <c r="K122" s="25">
        <v>0</v>
      </c>
      <c r="L122" s="25">
        <v>0</v>
      </c>
      <c r="M122" s="25">
        <v>1.538462</v>
      </c>
      <c r="N122" s="25">
        <v>78.461538000000004</v>
      </c>
    </row>
    <row r="123" spans="1:14" x14ac:dyDescent="0.2">
      <c r="A123" s="9" t="s">
        <v>367</v>
      </c>
      <c r="B123" s="9"/>
      <c r="C123" s="9"/>
      <c r="D123" s="9"/>
      <c r="E123" s="9"/>
      <c r="F123" s="9"/>
      <c r="G123" s="9"/>
      <c r="H123" s="9"/>
      <c r="I123" s="9"/>
      <c r="J123" s="9"/>
      <c r="K123" s="9"/>
      <c r="L123" s="9"/>
      <c r="M123" s="9"/>
      <c r="N123" s="9"/>
    </row>
    <row r="124" spans="1:14" x14ac:dyDescent="0.2">
      <c r="A124" s="20" t="s">
        <v>368</v>
      </c>
      <c r="B124" s="21">
        <v>537</v>
      </c>
      <c r="C124" s="21">
        <v>21</v>
      </c>
      <c r="D124" s="21">
        <v>102</v>
      </c>
      <c r="E124" s="21">
        <v>131</v>
      </c>
      <c r="F124" s="21">
        <v>98</v>
      </c>
      <c r="G124" s="21">
        <v>26</v>
      </c>
      <c r="H124" s="21">
        <v>16</v>
      </c>
      <c r="I124" s="21">
        <v>16</v>
      </c>
      <c r="J124" s="21">
        <v>5</v>
      </c>
      <c r="K124" s="21">
        <v>0</v>
      </c>
      <c r="L124" s="21">
        <v>3</v>
      </c>
      <c r="M124" s="21">
        <v>34</v>
      </c>
      <c r="N124" s="21">
        <v>85</v>
      </c>
    </row>
    <row r="125" spans="1:14" x14ac:dyDescent="0.2">
      <c r="A125" s="24" t="s">
        <v>3</v>
      </c>
      <c r="B125" s="25">
        <v>100</v>
      </c>
      <c r="C125" s="25">
        <v>3.910615</v>
      </c>
      <c r="D125" s="25">
        <v>18.994413000000002</v>
      </c>
      <c r="E125" s="25">
        <v>24.394786</v>
      </c>
      <c r="F125" s="25">
        <v>18.249534000000001</v>
      </c>
      <c r="G125" s="25">
        <v>4.8417130000000004</v>
      </c>
      <c r="H125" s="25">
        <v>2.9795159999999998</v>
      </c>
      <c r="I125" s="25">
        <v>2.9795159999999998</v>
      </c>
      <c r="J125" s="25">
        <v>0.93109900000000001</v>
      </c>
      <c r="K125" s="25">
        <v>0</v>
      </c>
      <c r="L125" s="25">
        <v>0.55865900000000002</v>
      </c>
      <c r="M125" s="25">
        <v>6.3314709999999996</v>
      </c>
      <c r="N125" s="25">
        <v>15.828678</v>
      </c>
    </row>
    <row r="126" spans="1:14" x14ac:dyDescent="0.2">
      <c r="A126" s="20" t="s">
        <v>180</v>
      </c>
      <c r="B126" s="21">
        <v>1667</v>
      </c>
      <c r="C126" s="21">
        <v>25</v>
      </c>
      <c r="D126" s="21">
        <v>68</v>
      </c>
      <c r="E126" s="21">
        <v>126</v>
      </c>
      <c r="F126" s="21">
        <v>229</v>
      </c>
      <c r="G126" s="21">
        <v>292</v>
      </c>
      <c r="H126" s="21">
        <v>253</v>
      </c>
      <c r="I126" s="21">
        <v>280</v>
      </c>
      <c r="J126" s="21">
        <v>209</v>
      </c>
      <c r="K126" s="21">
        <v>66</v>
      </c>
      <c r="L126" s="21">
        <v>78</v>
      </c>
      <c r="M126" s="21">
        <v>7</v>
      </c>
      <c r="N126" s="21">
        <v>34</v>
      </c>
    </row>
    <row r="127" spans="1:14" x14ac:dyDescent="0.2">
      <c r="A127" s="24" t="s">
        <v>3</v>
      </c>
      <c r="B127" s="25">
        <v>100</v>
      </c>
      <c r="C127" s="25">
        <v>1.4997</v>
      </c>
      <c r="D127" s="25">
        <v>4.0791839999999997</v>
      </c>
      <c r="E127" s="25">
        <v>7.5584879999999997</v>
      </c>
      <c r="F127" s="25">
        <v>13.737253000000001</v>
      </c>
      <c r="G127" s="25">
        <v>17.516497000000001</v>
      </c>
      <c r="H127" s="25">
        <v>15.176964999999999</v>
      </c>
      <c r="I127" s="25">
        <v>16.796641000000001</v>
      </c>
      <c r="J127" s="25">
        <v>12.537493</v>
      </c>
      <c r="K127" s="25">
        <v>3.9592079999999998</v>
      </c>
      <c r="L127" s="25">
        <v>4.6790640000000003</v>
      </c>
      <c r="M127" s="25">
        <v>0.41991600000000001</v>
      </c>
      <c r="N127" s="25">
        <v>2.0395919999999998</v>
      </c>
    </row>
    <row r="128" spans="1:14" x14ac:dyDescent="0.2">
      <c r="A128" s="20" t="s">
        <v>369</v>
      </c>
      <c r="B128" s="21">
        <v>99</v>
      </c>
      <c r="C128" s="21">
        <v>2</v>
      </c>
      <c r="D128" s="21">
        <v>6</v>
      </c>
      <c r="E128" s="21">
        <v>4</v>
      </c>
      <c r="F128" s="21">
        <v>12</v>
      </c>
      <c r="G128" s="21">
        <v>15</v>
      </c>
      <c r="H128" s="21">
        <v>10</v>
      </c>
      <c r="I128" s="21">
        <v>23</v>
      </c>
      <c r="J128" s="21">
        <v>17</v>
      </c>
      <c r="K128" s="21">
        <v>2</v>
      </c>
      <c r="L128" s="21">
        <v>8</v>
      </c>
      <c r="M128" s="21">
        <v>0</v>
      </c>
      <c r="N128" s="21">
        <v>0</v>
      </c>
    </row>
    <row r="129" spans="1:14" x14ac:dyDescent="0.2">
      <c r="A129" s="24" t="s">
        <v>3</v>
      </c>
      <c r="B129" s="25">
        <v>100</v>
      </c>
      <c r="C129" s="25">
        <v>2.0202019999999998</v>
      </c>
      <c r="D129" s="25">
        <v>6.0606059999999999</v>
      </c>
      <c r="E129" s="25">
        <v>4.0404039999999997</v>
      </c>
      <c r="F129" s="25">
        <v>12.121212</v>
      </c>
      <c r="G129" s="25">
        <v>15.151515</v>
      </c>
      <c r="H129" s="25">
        <v>10.10101</v>
      </c>
      <c r="I129" s="25">
        <v>23.232323000000001</v>
      </c>
      <c r="J129" s="25">
        <v>17.171717000000001</v>
      </c>
      <c r="K129" s="25">
        <v>2.0202019999999998</v>
      </c>
      <c r="L129" s="25">
        <v>8.0808079999999993</v>
      </c>
      <c r="M129" s="25">
        <v>0</v>
      </c>
      <c r="N129" s="25">
        <v>0</v>
      </c>
    </row>
    <row r="130" spans="1:14" x14ac:dyDescent="0.2">
      <c r="A130" s="20" t="s">
        <v>370</v>
      </c>
      <c r="B130" s="21">
        <v>819</v>
      </c>
      <c r="C130" s="21">
        <v>7</v>
      </c>
      <c r="D130" s="21">
        <v>24</v>
      </c>
      <c r="E130" s="21">
        <v>55</v>
      </c>
      <c r="F130" s="21">
        <v>78</v>
      </c>
      <c r="G130" s="21">
        <v>88</v>
      </c>
      <c r="H130" s="21">
        <v>99</v>
      </c>
      <c r="I130" s="21">
        <v>144</v>
      </c>
      <c r="J130" s="21">
        <v>159</v>
      </c>
      <c r="K130" s="21">
        <v>68</v>
      </c>
      <c r="L130" s="21">
        <v>57</v>
      </c>
      <c r="M130" s="21">
        <v>4</v>
      </c>
      <c r="N130" s="21">
        <v>36</v>
      </c>
    </row>
    <row r="131" spans="1:14" x14ac:dyDescent="0.2">
      <c r="A131" s="24" t="s">
        <v>3</v>
      </c>
      <c r="B131" s="25">
        <v>100</v>
      </c>
      <c r="C131" s="25">
        <v>0.85470100000000004</v>
      </c>
      <c r="D131" s="25">
        <v>2.9304030000000001</v>
      </c>
      <c r="E131" s="25">
        <v>6.7155069999999997</v>
      </c>
      <c r="F131" s="25">
        <v>9.5238099999999992</v>
      </c>
      <c r="G131" s="25">
        <v>10.744811</v>
      </c>
      <c r="H131" s="25">
        <v>12.087911999999999</v>
      </c>
      <c r="I131" s="25">
        <v>17.582418000000001</v>
      </c>
      <c r="J131" s="25">
        <v>19.413919</v>
      </c>
      <c r="K131" s="25">
        <v>8.3028080000000006</v>
      </c>
      <c r="L131" s="25">
        <v>6.9597069999999999</v>
      </c>
      <c r="M131" s="25">
        <v>0.4884</v>
      </c>
      <c r="N131" s="25">
        <v>4.3956039999999996</v>
      </c>
    </row>
    <row r="132" spans="1:14" x14ac:dyDescent="0.2">
      <c r="A132" s="20" t="s">
        <v>371</v>
      </c>
      <c r="B132" s="21">
        <v>87</v>
      </c>
      <c r="C132" s="21">
        <v>2</v>
      </c>
      <c r="D132" s="21">
        <v>4</v>
      </c>
      <c r="E132" s="21">
        <v>14</v>
      </c>
      <c r="F132" s="21">
        <v>12</v>
      </c>
      <c r="G132" s="21">
        <v>4</v>
      </c>
      <c r="H132" s="21">
        <v>8</v>
      </c>
      <c r="I132" s="21">
        <v>13</v>
      </c>
      <c r="J132" s="21">
        <v>16</v>
      </c>
      <c r="K132" s="21">
        <v>3</v>
      </c>
      <c r="L132" s="21">
        <v>4</v>
      </c>
      <c r="M132" s="21">
        <v>3</v>
      </c>
      <c r="N132" s="21">
        <v>4</v>
      </c>
    </row>
    <row r="133" spans="1:14" x14ac:dyDescent="0.2">
      <c r="A133" s="24" t="s">
        <v>3</v>
      </c>
      <c r="B133" s="25">
        <v>100</v>
      </c>
      <c r="C133" s="25">
        <v>2.298851</v>
      </c>
      <c r="D133" s="25">
        <v>4.5977009999999998</v>
      </c>
      <c r="E133" s="25">
        <v>16.091954000000001</v>
      </c>
      <c r="F133" s="25">
        <v>13.793103</v>
      </c>
      <c r="G133" s="25">
        <v>4.5977009999999998</v>
      </c>
      <c r="H133" s="25">
        <v>9.1954019999999996</v>
      </c>
      <c r="I133" s="25">
        <v>14.942529</v>
      </c>
      <c r="J133" s="25">
        <v>18.390805</v>
      </c>
      <c r="K133" s="25">
        <v>3.4482759999999999</v>
      </c>
      <c r="L133" s="25">
        <v>4.5977009999999998</v>
      </c>
      <c r="M133" s="25">
        <v>3.4482759999999999</v>
      </c>
      <c r="N133" s="25">
        <v>4.5977009999999998</v>
      </c>
    </row>
    <row r="134" spans="1:14" x14ac:dyDescent="0.2">
      <c r="A134" s="20" t="s">
        <v>366</v>
      </c>
      <c r="B134" s="21">
        <v>55</v>
      </c>
      <c r="C134" s="21">
        <v>1</v>
      </c>
      <c r="D134" s="21">
        <v>0</v>
      </c>
      <c r="E134" s="21">
        <v>1</v>
      </c>
      <c r="F134" s="21">
        <v>2</v>
      </c>
      <c r="G134" s="21">
        <v>0</v>
      </c>
      <c r="H134" s="21">
        <v>0</v>
      </c>
      <c r="I134" s="21">
        <v>0</v>
      </c>
      <c r="J134" s="21">
        <v>1</v>
      </c>
      <c r="K134" s="21">
        <v>0</v>
      </c>
      <c r="L134" s="21">
        <v>0</v>
      </c>
      <c r="M134" s="21">
        <v>0</v>
      </c>
      <c r="N134" s="21">
        <v>50</v>
      </c>
    </row>
    <row r="135" spans="1:14" x14ac:dyDescent="0.2">
      <c r="A135" s="24" t="s">
        <v>3</v>
      </c>
      <c r="B135" s="25">
        <v>100</v>
      </c>
      <c r="C135" s="25">
        <v>1.818182</v>
      </c>
      <c r="D135" s="25">
        <v>0</v>
      </c>
      <c r="E135" s="25">
        <v>1.818182</v>
      </c>
      <c r="F135" s="25">
        <v>3.6363639999999999</v>
      </c>
      <c r="G135" s="25">
        <v>0</v>
      </c>
      <c r="H135" s="25">
        <v>0</v>
      </c>
      <c r="I135" s="25">
        <v>0</v>
      </c>
      <c r="J135" s="25">
        <v>1.818182</v>
      </c>
      <c r="K135" s="25">
        <v>0</v>
      </c>
      <c r="L135" s="25">
        <v>0</v>
      </c>
      <c r="M135" s="25">
        <v>0</v>
      </c>
      <c r="N135" s="25">
        <v>90.909091000000004</v>
      </c>
    </row>
    <row r="136" spans="1:14" x14ac:dyDescent="0.2">
      <c r="A136" s="9" t="s">
        <v>372</v>
      </c>
      <c r="B136" s="9"/>
      <c r="C136" s="9"/>
      <c r="D136" s="9"/>
      <c r="E136" s="9"/>
      <c r="F136" s="9"/>
      <c r="G136" s="9"/>
      <c r="H136" s="9"/>
      <c r="I136" s="9"/>
      <c r="J136" s="9"/>
      <c r="K136" s="9"/>
      <c r="L136" s="9"/>
      <c r="M136" s="9"/>
      <c r="N136" s="9"/>
    </row>
    <row r="137" spans="1:14" x14ac:dyDescent="0.2">
      <c r="A137" s="20" t="s">
        <v>373</v>
      </c>
      <c r="B137" s="21">
        <v>537</v>
      </c>
      <c r="C137" s="21">
        <v>21</v>
      </c>
      <c r="D137" s="21">
        <v>102</v>
      </c>
      <c r="E137" s="21">
        <v>131</v>
      </c>
      <c r="F137" s="21">
        <v>98</v>
      </c>
      <c r="G137" s="21">
        <v>26</v>
      </c>
      <c r="H137" s="21">
        <v>16</v>
      </c>
      <c r="I137" s="21">
        <v>16</v>
      </c>
      <c r="J137" s="21">
        <v>5</v>
      </c>
      <c r="K137" s="21">
        <v>0</v>
      </c>
      <c r="L137" s="21">
        <v>3</v>
      </c>
      <c r="M137" s="21">
        <v>34</v>
      </c>
      <c r="N137" s="21">
        <v>85</v>
      </c>
    </row>
    <row r="138" spans="1:14" x14ac:dyDescent="0.2">
      <c r="A138" s="24" t="s">
        <v>3</v>
      </c>
      <c r="B138" s="25">
        <v>100</v>
      </c>
      <c r="C138" s="25">
        <v>3.910615</v>
      </c>
      <c r="D138" s="25">
        <v>18.994413000000002</v>
      </c>
      <c r="E138" s="25">
        <v>24.394786</v>
      </c>
      <c r="F138" s="25">
        <v>18.249534000000001</v>
      </c>
      <c r="G138" s="25">
        <v>4.8417130000000004</v>
      </c>
      <c r="H138" s="25">
        <v>2.9795159999999998</v>
      </c>
      <c r="I138" s="25">
        <v>2.9795159999999998</v>
      </c>
      <c r="J138" s="25">
        <v>0.93109900000000001</v>
      </c>
      <c r="K138" s="25">
        <v>0</v>
      </c>
      <c r="L138" s="25">
        <v>0.55865900000000002</v>
      </c>
      <c r="M138" s="25">
        <v>6.3314709999999996</v>
      </c>
      <c r="N138" s="25">
        <v>15.828678</v>
      </c>
    </row>
    <row r="139" spans="1:14" x14ac:dyDescent="0.2">
      <c r="A139" s="20" t="s">
        <v>374</v>
      </c>
      <c r="B139" s="21">
        <v>1329</v>
      </c>
      <c r="C139" s="21">
        <v>25</v>
      </c>
      <c r="D139" s="21">
        <v>76</v>
      </c>
      <c r="E139" s="21">
        <v>143</v>
      </c>
      <c r="F139" s="21">
        <v>225</v>
      </c>
      <c r="G139" s="21">
        <v>252</v>
      </c>
      <c r="H139" s="21">
        <v>208</v>
      </c>
      <c r="I139" s="21">
        <v>209</v>
      </c>
      <c r="J139" s="21">
        <v>102</v>
      </c>
      <c r="K139" s="21">
        <v>21</v>
      </c>
      <c r="L139" s="21">
        <v>34</v>
      </c>
      <c r="M139" s="21">
        <v>10</v>
      </c>
      <c r="N139" s="21">
        <v>24</v>
      </c>
    </row>
    <row r="140" spans="1:14" x14ac:dyDescent="0.2">
      <c r="A140" s="24" t="s">
        <v>3</v>
      </c>
      <c r="B140" s="25">
        <v>100</v>
      </c>
      <c r="C140" s="25">
        <v>1.881114</v>
      </c>
      <c r="D140" s="25">
        <v>5.718585</v>
      </c>
      <c r="E140" s="25">
        <v>10.759969999999999</v>
      </c>
      <c r="F140" s="25">
        <v>16.930022999999998</v>
      </c>
      <c r="G140" s="25">
        <v>18.961625000000002</v>
      </c>
      <c r="H140" s="25">
        <v>15.650865</v>
      </c>
      <c r="I140" s="25">
        <v>15.72611</v>
      </c>
      <c r="J140" s="25">
        <v>7.674944</v>
      </c>
      <c r="K140" s="25">
        <v>1.5801350000000001</v>
      </c>
      <c r="L140" s="25">
        <v>2.5583149999999999</v>
      </c>
      <c r="M140" s="25">
        <v>0.75244500000000003</v>
      </c>
      <c r="N140" s="25">
        <v>1.8058689999999999</v>
      </c>
    </row>
    <row r="141" spans="1:14" x14ac:dyDescent="0.2">
      <c r="A141" s="20" t="s">
        <v>375</v>
      </c>
      <c r="B141" s="21">
        <v>406</v>
      </c>
      <c r="C141" s="21">
        <v>6</v>
      </c>
      <c r="D141" s="21">
        <v>6</v>
      </c>
      <c r="E141" s="21">
        <v>23</v>
      </c>
      <c r="F141" s="21">
        <v>41</v>
      </c>
      <c r="G141" s="21">
        <v>59</v>
      </c>
      <c r="H141" s="21">
        <v>60</v>
      </c>
      <c r="I141" s="21">
        <v>79</v>
      </c>
      <c r="J141" s="21">
        <v>80</v>
      </c>
      <c r="K141" s="21">
        <v>31</v>
      </c>
      <c r="L141" s="21">
        <v>15</v>
      </c>
      <c r="M141" s="21">
        <v>2</v>
      </c>
      <c r="N141" s="21">
        <v>4</v>
      </c>
    </row>
    <row r="142" spans="1:14" x14ac:dyDescent="0.2">
      <c r="A142" s="24" t="s">
        <v>3</v>
      </c>
      <c r="B142" s="25">
        <v>100</v>
      </c>
      <c r="C142" s="25">
        <v>1.477833</v>
      </c>
      <c r="D142" s="25">
        <v>1.477833</v>
      </c>
      <c r="E142" s="25">
        <v>5.665025</v>
      </c>
      <c r="F142" s="25">
        <v>10.098522000000001</v>
      </c>
      <c r="G142" s="25">
        <v>14.532019999999999</v>
      </c>
      <c r="H142" s="25">
        <v>14.778325000000001</v>
      </c>
      <c r="I142" s="25">
        <v>19.458127999999999</v>
      </c>
      <c r="J142" s="25">
        <v>19.704433000000002</v>
      </c>
      <c r="K142" s="25">
        <v>7.6354680000000004</v>
      </c>
      <c r="L142" s="25">
        <v>3.6945809999999999</v>
      </c>
      <c r="M142" s="25">
        <v>0.49261100000000002</v>
      </c>
      <c r="N142" s="25">
        <v>0.98522200000000004</v>
      </c>
    </row>
    <row r="143" spans="1:14" x14ac:dyDescent="0.2">
      <c r="A143" s="20" t="s">
        <v>376</v>
      </c>
      <c r="B143" s="21">
        <v>152</v>
      </c>
      <c r="C143" s="21">
        <v>1</v>
      </c>
      <c r="D143" s="21">
        <v>5</v>
      </c>
      <c r="E143" s="21">
        <v>5</v>
      </c>
      <c r="F143" s="21">
        <v>5</v>
      </c>
      <c r="G143" s="21">
        <v>11</v>
      </c>
      <c r="H143" s="21">
        <v>16</v>
      </c>
      <c r="I143" s="21">
        <v>33</v>
      </c>
      <c r="J143" s="21">
        <v>32</v>
      </c>
      <c r="K143" s="21">
        <v>19</v>
      </c>
      <c r="L143" s="21">
        <v>13</v>
      </c>
      <c r="M143" s="21">
        <v>0</v>
      </c>
      <c r="N143" s="21">
        <v>12</v>
      </c>
    </row>
    <row r="144" spans="1:14" x14ac:dyDescent="0.2">
      <c r="A144" s="24" t="s">
        <v>3</v>
      </c>
      <c r="B144" s="25">
        <v>100</v>
      </c>
      <c r="C144" s="25">
        <v>0.65789500000000001</v>
      </c>
      <c r="D144" s="25">
        <v>3.2894739999999998</v>
      </c>
      <c r="E144" s="25">
        <v>3.2894739999999998</v>
      </c>
      <c r="F144" s="25">
        <v>3.2894739999999998</v>
      </c>
      <c r="G144" s="25">
        <v>7.2368420000000002</v>
      </c>
      <c r="H144" s="25">
        <v>10.526316</v>
      </c>
      <c r="I144" s="25">
        <v>21.710526000000002</v>
      </c>
      <c r="J144" s="25">
        <v>21.052631999999999</v>
      </c>
      <c r="K144" s="25">
        <v>12.5</v>
      </c>
      <c r="L144" s="25">
        <v>8.5526319999999991</v>
      </c>
      <c r="M144" s="25">
        <v>0</v>
      </c>
      <c r="N144" s="25">
        <v>7.8947370000000001</v>
      </c>
    </row>
    <row r="145" spans="1:14" x14ac:dyDescent="0.2">
      <c r="A145" s="20" t="s">
        <v>377</v>
      </c>
      <c r="B145" s="21">
        <v>88</v>
      </c>
      <c r="C145" s="21">
        <v>1</v>
      </c>
      <c r="D145" s="21">
        <v>4</v>
      </c>
      <c r="E145" s="21">
        <v>1</v>
      </c>
      <c r="F145" s="21">
        <v>3</v>
      </c>
      <c r="G145" s="21">
        <v>3</v>
      </c>
      <c r="H145" s="21">
        <v>5</v>
      </c>
      <c r="I145" s="21">
        <v>18</v>
      </c>
      <c r="J145" s="21">
        <v>25</v>
      </c>
      <c r="K145" s="21">
        <v>13</v>
      </c>
      <c r="L145" s="21">
        <v>9</v>
      </c>
      <c r="M145" s="21">
        <v>0</v>
      </c>
      <c r="N145" s="21">
        <v>6</v>
      </c>
    </row>
    <row r="146" spans="1:14" x14ac:dyDescent="0.2">
      <c r="A146" s="24" t="s">
        <v>3</v>
      </c>
      <c r="B146" s="25">
        <v>100</v>
      </c>
      <c r="C146" s="25">
        <v>1.1363639999999999</v>
      </c>
      <c r="D146" s="25">
        <v>4.5454549999999996</v>
      </c>
      <c r="E146" s="25">
        <v>1.1363639999999999</v>
      </c>
      <c r="F146" s="25">
        <v>3.4090910000000001</v>
      </c>
      <c r="G146" s="25">
        <v>3.4090910000000001</v>
      </c>
      <c r="H146" s="25">
        <v>5.6818179999999998</v>
      </c>
      <c r="I146" s="25">
        <v>20.454545</v>
      </c>
      <c r="J146" s="25">
        <v>28.409091</v>
      </c>
      <c r="K146" s="25">
        <v>14.772727</v>
      </c>
      <c r="L146" s="25">
        <v>10.227273</v>
      </c>
      <c r="M146" s="25">
        <v>0</v>
      </c>
      <c r="N146" s="25">
        <v>6.8181820000000002</v>
      </c>
    </row>
    <row r="147" spans="1:14" x14ac:dyDescent="0.2">
      <c r="A147" s="20" t="s">
        <v>378</v>
      </c>
      <c r="B147" s="21">
        <v>84</v>
      </c>
      <c r="C147" s="21">
        <v>0</v>
      </c>
      <c r="D147" s="21">
        <v>2</v>
      </c>
      <c r="E147" s="21">
        <v>2</v>
      </c>
      <c r="F147" s="21">
        <v>6</v>
      </c>
      <c r="G147" s="21">
        <v>8</v>
      </c>
      <c r="H147" s="21">
        <v>6</v>
      </c>
      <c r="I147" s="21">
        <v>5</v>
      </c>
      <c r="J147" s="21">
        <v>21</v>
      </c>
      <c r="K147" s="21">
        <v>5</v>
      </c>
      <c r="L147" s="21">
        <v>20</v>
      </c>
      <c r="M147" s="21">
        <v>1</v>
      </c>
      <c r="N147" s="21">
        <v>8</v>
      </c>
    </row>
    <row r="148" spans="1:14" x14ac:dyDescent="0.2">
      <c r="A148" s="24" t="s">
        <v>3</v>
      </c>
      <c r="B148" s="25">
        <v>100</v>
      </c>
      <c r="C148" s="25">
        <v>0</v>
      </c>
      <c r="D148" s="25">
        <v>2.3809520000000002</v>
      </c>
      <c r="E148" s="25">
        <v>2.3809520000000002</v>
      </c>
      <c r="F148" s="25">
        <v>7.1428570000000002</v>
      </c>
      <c r="G148" s="25">
        <v>9.5238099999999992</v>
      </c>
      <c r="H148" s="25">
        <v>7.1428570000000002</v>
      </c>
      <c r="I148" s="25">
        <v>5.9523809999999999</v>
      </c>
      <c r="J148" s="25">
        <v>25</v>
      </c>
      <c r="K148" s="25">
        <v>5.9523809999999999</v>
      </c>
      <c r="L148" s="25">
        <v>23.809524</v>
      </c>
      <c r="M148" s="25">
        <v>1.1904760000000001</v>
      </c>
      <c r="N148" s="25">
        <v>9.5238099999999992</v>
      </c>
    </row>
    <row r="149" spans="1:14" x14ac:dyDescent="0.2">
      <c r="A149" s="20" t="s">
        <v>366</v>
      </c>
      <c r="B149" s="21">
        <v>81</v>
      </c>
      <c r="C149" s="21">
        <v>0</v>
      </c>
      <c r="D149" s="21">
        <v>1</v>
      </c>
      <c r="E149" s="21">
        <v>5</v>
      </c>
      <c r="F149" s="21">
        <v>7</v>
      </c>
      <c r="G149" s="21">
        <v>2</v>
      </c>
      <c r="H149" s="21">
        <v>4</v>
      </c>
      <c r="I149" s="21">
        <v>4</v>
      </c>
      <c r="J149" s="21">
        <v>2</v>
      </c>
      <c r="K149" s="21">
        <v>1</v>
      </c>
      <c r="L149" s="21">
        <v>0</v>
      </c>
      <c r="M149" s="21">
        <v>0</v>
      </c>
      <c r="N149" s="21">
        <v>55</v>
      </c>
    </row>
    <row r="150" spans="1:14" x14ac:dyDescent="0.2">
      <c r="A150" s="24" t="s">
        <v>3</v>
      </c>
      <c r="B150" s="25">
        <v>100</v>
      </c>
      <c r="C150" s="25">
        <v>0</v>
      </c>
      <c r="D150" s="25">
        <v>1.2345680000000001</v>
      </c>
      <c r="E150" s="25">
        <v>6.1728399999999999</v>
      </c>
      <c r="F150" s="25">
        <v>8.6419750000000004</v>
      </c>
      <c r="G150" s="25">
        <v>2.4691360000000002</v>
      </c>
      <c r="H150" s="25">
        <v>4.9382720000000004</v>
      </c>
      <c r="I150" s="25">
        <v>4.9382720000000004</v>
      </c>
      <c r="J150" s="25">
        <v>2.4691360000000002</v>
      </c>
      <c r="K150" s="25">
        <v>1.2345680000000001</v>
      </c>
      <c r="L150" s="25">
        <v>0</v>
      </c>
      <c r="M150" s="25">
        <v>0</v>
      </c>
      <c r="N150" s="25">
        <v>67.901235</v>
      </c>
    </row>
    <row r="151" spans="1:14" x14ac:dyDescent="0.2">
      <c r="A151" s="9" t="s">
        <v>379</v>
      </c>
      <c r="B151" s="9"/>
      <c r="C151" s="9"/>
      <c r="D151" s="9"/>
      <c r="E151" s="9"/>
      <c r="F151" s="9"/>
      <c r="G151" s="9"/>
      <c r="H151" s="9"/>
      <c r="I151" s="9"/>
      <c r="J151" s="9"/>
      <c r="K151" s="9"/>
      <c r="L151" s="9"/>
      <c r="M151" s="9"/>
      <c r="N151" s="9"/>
    </row>
    <row r="152" spans="1:14" x14ac:dyDescent="0.2">
      <c r="A152" s="20" t="s">
        <v>380</v>
      </c>
      <c r="B152" s="21">
        <v>788</v>
      </c>
      <c r="C152" s="21">
        <v>12</v>
      </c>
      <c r="D152" s="21">
        <v>40</v>
      </c>
      <c r="E152" s="21">
        <v>78</v>
      </c>
      <c r="F152" s="21">
        <v>96</v>
      </c>
      <c r="G152" s="21">
        <v>76</v>
      </c>
      <c r="H152" s="21">
        <v>91</v>
      </c>
      <c r="I152" s="21">
        <v>146</v>
      </c>
      <c r="J152" s="21">
        <v>127</v>
      </c>
      <c r="K152" s="21">
        <v>35</v>
      </c>
      <c r="L152" s="21">
        <v>57</v>
      </c>
      <c r="M152" s="21">
        <v>3</v>
      </c>
      <c r="N152" s="21">
        <v>27</v>
      </c>
    </row>
    <row r="153" spans="1:14" x14ac:dyDescent="0.2">
      <c r="A153" s="24" t="s">
        <v>3</v>
      </c>
      <c r="B153" s="25">
        <v>100</v>
      </c>
      <c r="C153" s="25">
        <v>1.5228429999999999</v>
      </c>
      <c r="D153" s="25">
        <v>5.0761419999999999</v>
      </c>
      <c r="E153" s="25">
        <v>9.8984769999999997</v>
      </c>
      <c r="F153" s="25">
        <v>12.182741</v>
      </c>
      <c r="G153" s="25">
        <v>9.6446699999999996</v>
      </c>
      <c r="H153" s="25">
        <v>11.548223</v>
      </c>
      <c r="I153" s="25">
        <v>18.527919000000001</v>
      </c>
      <c r="J153" s="25">
        <v>16.116751000000001</v>
      </c>
      <c r="K153" s="25">
        <v>4.441624</v>
      </c>
      <c r="L153" s="25">
        <v>7.2335029999999998</v>
      </c>
      <c r="M153" s="25">
        <v>0.38071100000000002</v>
      </c>
      <c r="N153" s="25">
        <v>3.426396</v>
      </c>
    </row>
    <row r="154" spans="1:14" x14ac:dyDescent="0.2">
      <c r="A154" s="20" t="s">
        <v>381</v>
      </c>
      <c r="B154" s="21">
        <v>1824</v>
      </c>
      <c r="C154" s="21">
        <v>41</v>
      </c>
      <c r="D154" s="21">
        <v>154</v>
      </c>
      <c r="E154" s="21">
        <v>231</v>
      </c>
      <c r="F154" s="21">
        <v>286</v>
      </c>
      <c r="G154" s="21">
        <v>282</v>
      </c>
      <c r="H154" s="21">
        <v>223</v>
      </c>
      <c r="I154" s="21">
        <v>217</v>
      </c>
      <c r="J154" s="21">
        <v>140</v>
      </c>
      <c r="K154" s="21">
        <v>53</v>
      </c>
      <c r="L154" s="21">
        <v>36</v>
      </c>
      <c r="M154" s="21">
        <v>44</v>
      </c>
      <c r="N154" s="21">
        <v>117</v>
      </c>
    </row>
    <row r="155" spans="1:14" x14ac:dyDescent="0.2">
      <c r="A155" s="24" t="s">
        <v>3</v>
      </c>
      <c r="B155" s="25">
        <v>100</v>
      </c>
      <c r="C155" s="25">
        <v>2.2478069999999999</v>
      </c>
      <c r="D155" s="25">
        <v>8.4429820000000007</v>
      </c>
      <c r="E155" s="25">
        <v>12.664474</v>
      </c>
      <c r="F155" s="25">
        <v>15.679824999999999</v>
      </c>
      <c r="G155" s="25">
        <v>15.460526</v>
      </c>
      <c r="H155" s="25">
        <v>12.225877000000001</v>
      </c>
      <c r="I155" s="25">
        <v>11.896929999999999</v>
      </c>
      <c r="J155" s="25">
        <v>7.6754389999999999</v>
      </c>
      <c r="K155" s="25">
        <v>2.9057019999999998</v>
      </c>
      <c r="L155" s="25">
        <v>1.973684</v>
      </c>
      <c r="M155" s="25">
        <v>2.4122810000000001</v>
      </c>
      <c r="N155" s="25">
        <v>6.4144740000000002</v>
      </c>
    </row>
    <row r="156" spans="1:14" x14ac:dyDescent="0.2">
      <c r="A156" s="20" t="s">
        <v>366</v>
      </c>
      <c r="B156" s="21">
        <v>65</v>
      </c>
      <c r="C156" s="21">
        <v>1</v>
      </c>
      <c r="D156" s="21">
        <v>2</v>
      </c>
      <c r="E156" s="21">
        <v>1</v>
      </c>
      <c r="F156" s="21">
        <v>3</v>
      </c>
      <c r="G156" s="21">
        <v>3</v>
      </c>
      <c r="H156" s="21">
        <v>1</v>
      </c>
      <c r="I156" s="21">
        <v>1</v>
      </c>
      <c r="J156" s="21">
        <v>0</v>
      </c>
      <c r="K156" s="21">
        <v>2</v>
      </c>
      <c r="L156" s="21">
        <v>1</v>
      </c>
      <c r="M156" s="21">
        <v>0</v>
      </c>
      <c r="N156" s="21">
        <v>50</v>
      </c>
    </row>
    <row r="157" spans="1:14" x14ac:dyDescent="0.2">
      <c r="A157" s="24" t="s">
        <v>3</v>
      </c>
      <c r="B157" s="25">
        <v>100</v>
      </c>
      <c r="C157" s="25">
        <v>1.538462</v>
      </c>
      <c r="D157" s="25">
        <v>3.0769229999999999</v>
      </c>
      <c r="E157" s="25">
        <v>1.538462</v>
      </c>
      <c r="F157" s="25">
        <v>4.6153849999999998</v>
      </c>
      <c r="G157" s="25">
        <v>4.6153849999999998</v>
      </c>
      <c r="H157" s="25">
        <v>1.538462</v>
      </c>
      <c r="I157" s="25">
        <v>1.538462</v>
      </c>
      <c r="J157" s="25">
        <v>0</v>
      </c>
      <c r="K157" s="25">
        <v>3.0769229999999999</v>
      </c>
      <c r="L157" s="25">
        <v>1.538462</v>
      </c>
      <c r="M157" s="25">
        <v>0</v>
      </c>
      <c r="N157" s="25">
        <v>76.923077000000006</v>
      </c>
    </row>
    <row r="158" spans="1:14" x14ac:dyDescent="0.2">
      <c r="A158" s="9" t="s">
        <v>382</v>
      </c>
      <c r="B158" s="9"/>
      <c r="C158" s="9"/>
      <c r="D158" s="9"/>
      <c r="E158" s="9"/>
      <c r="F158" s="9"/>
      <c r="G158" s="9"/>
      <c r="H158" s="9"/>
      <c r="I158" s="9"/>
      <c r="J158" s="9"/>
      <c r="K158" s="9"/>
      <c r="L158" s="9"/>
      <c r="M158" s="9"/>
      <c r="N158" s="9"/>
    </row>
    <row r="159" spans="1:14" x14ac:dyDescent="0.2">
      <c r="A159" s="20" t="s">
        <v>383</v>
      </c>
      <c r="B159" s="21">
        <v>393</v>
      </c>
      <c r="C159" s="21">
        <v>6</v>
      </c>
      <c r="D159" s="21">
        <v>18</v>
      </c>
      <c r="E159" s="21">
        <v>36</v>
      </c>
      <c r="F159" s="21">
        <v>43</v>
      </c>
      <c r="G159" s="21">
        <v>29</v>
      </c>
      <c r="H159" s="21">
        <v>35</v>
      </c>
      <c r="I159" s="21">
        <v>77</v>
      </c>
      <c r="J159" s="21">
        <v>72</v>
      </c>
      <c r="K159" s="21">
        <v>24</v>
      </c>
      <c r="L159" s="21">
        <v>39</v>
      </c>
      <c r="M159" s="21">
        <v>1</v>
      </c>
      <c r="N159" s="21">
        <v>13</v>
      </c>
    </row>
    <row r="160" spans="1:14" x14ac:dyDescent="0.2">
      <c r="A160" s="24" t="s">
        <v>3</v>
      </c>
      <c r="B160" s="25">
        <v>100</v>
      </c>
      <c r="C160" s="25">
        <v>1.526718</v>
      </c>
      <c r="D160" s="25">
        <v>4.5801530000000001</v>
      </c>
      <c r="E160" s="25">
        <v>9.1603049999999993</v>
      </c>
      <c r="F160" s="25">
        <v>10.941476</v>
      </c>
      <c r="G160" s="25">
        <v>7.3791349999999998</v>
      </c>
      <c r="H160" s="25">
        <v>8.9058519999999994</v>
      </c>
      <c r="I160" s="25">
        <v>19.592874999999999</v>
      </c>
      <c r="J160" s="25">
        <v>18.320611</v>
      </c>
      <c r="K160" s="25">
        <v>6.1068699999999998</v>
      </c>
      <c r="L160" s="25">
        <v>9.9236640000000005</v>
      </c>
      <c r="M160" s="25">
        <v>0.25445299999999998</v>
      </c>
      <c r="N160" s="25">
        <v>3.3078880000000002</v>
      </c>
    </row>
    <row r="161" spans="1:14" x14ac:dyDescent="0.2">
      <c r="A161" s="20" t="s">
        <v>181</v>
      </c>
      <c r="B161" s="21">
        <v>1944</v>
      </c>
      <c r="C161" s="21">
        <v>31</v>
      </c>
      <c r="D161" s="21">
        <v>153</v>
      </c>
      <c r="E161" s="21">
        <v>238</v>
      </c>
      <c r="F161" s="21">
        <v>306</v>
      </c>
      <c r="G161" s="21">
        <v>312</v>
      </c>
      <c r="H161" s="21">
        <v>254</v>
      </c>
      <c r="I161" s="21">
        <v>250</v>
      </c>
      <c r="J161" s="21">
        <v>170</v>
      </c>
      <c r="K161" s="21">
        <v>59</v>
      </c>
      <c r="L161" s="21">
        <v>36</v>
      </c>
      <c r="M161" s="21">
        <v>26</v>
      </c>
      <c r="N161" s="21">
        <v>109</v>
      </c>
    </row>
    <row r="162" spans="1:14" x14ac:dyDescent="0.2">
      <c r="A162" s="24" t="s">
        <v>3</v>
      </c>
      <c r="B162" s="25">
        <v>100</v>
      </c>
      <c r="C162" s="25">
        <v>1.5946499999999999</v>
      </c>
      <c r="D162" s="25">
        <v>7.8703700000000003</v>
      </c>
      <c r="E162" s="25">
        <v>12.242798000000001</v>
      </c>
      <c r="F162" s="25">
        <v>15.740741</v>
      </c>
      <c r="G162" s="25">
        <v>16.049382999999999</v>
      </c>
      <c r="H162" s="25">
        <v>13.065844</v>
      </c>
      <c r="I162" s="25">
        <v>12.860082</v>
      </c>
      <c r="J162" s="25">
        <v>8.7448560000000004</v>
      </c>
      <c r="K162" s="25">
        <v>3.0349789999999999</v>
      </c>
      <c r="L162" s="25">
        <v>1.8518520000000001</v>
      </c>
      <c r="M162" s="25">
        <v>1.3374490000000001</v>
      </c>
      <c r="N162" s="25">
        <v>5.6069959999999996</v>
      </c>
    </row>
    <row r="163" spans="1:14" x14ac:dyDescent="0.2">
      <c r="A163" s="20" t="s">
        <v>182</v>
      </c>
      <c r="B163" s="21">
        <v>38</v>
      </c>
      <c r="C163" s="21">
        <v>2</v>
      </c>
      <c r="D163" s="21">
        <v>2</v>
      </c>
      <c r="E163" s="21">
        <v>3</v>
      </c>
      <c r="F163" s="21">
        <v>4</v>
      </c>
      <c r="G163" s="21">
        <v>2</v>
      </c>
      <c r="H163" s="21">
        <v>5</v>
      </c>
      <c r="I163" s="21">
        <v>7</v>
      </c>
      <c r="J163" s="21">
        <v>5</v>
      </c>
      <c r="K163" s="21">
        <v>2</v>
      </c>
      <c r="L163" s="21">
        <v>1</v>
      </c>
      <c r="M163" s="21">
        <v>2</v>
      </c>
      <c r="N163" s="21">
        <v>3</v>
      </c>
    </row>
    <row r="164" spans="1:14" x14ac:dyDescent="0.2">
      <c r="A164" s="24" t="s">
        <v>3</v>
      </c>
      <c r="B164" s="25">
        <v>100</v>
      </c>
      <c r="C164" s="25">
        <v>5.2631579999999998</v>
      </c>
      <c r="D164" s="25">
        <v>5.2631579999999998</v>
      </c>
      <c r="E164" s="25">
        <v>7.8947370000000001</v>
      </c>
      <c r="F164" s="25">
        <v>10.526316</v>
      </c>
      <c r="G164" s="25">
        <v>5.2631579999999998</v>
      </c>
      <c r="H164" s="25">
        <v>13.157895</v>
      </c>
      <c r="I164" s="25">
        <v>18.421053000000001</v>
      </c>
      <c r="J164" s="25">
        <v>13.157895</v>
      </c>
      <c r="K164" s="25">
        <v>5.2631579999999998</v>
      </c>
      <c r="L164" s="25">
        <v>2.6315789999999999</v>
      </c>
      <c r="M164" s="25">
        <v>5.2631579999999998</v>
      </c>
      <c r="N164" s="25">
        <v>7.8947370000000001</v>
      </c>
    </row>
    <row r="165" spans="1:14" x14ac:dyDescent="0.2">
      <c r="A165" s="20" t="s">
        <v>384</v>
      </c>
      <c r="B165" s="21">
        <v>36</v>
      </c>
      <c r="C165" s="21">
        <v>3</v>
      </c>
      <c r="D165" s="21">
        <v>3</v>
      </c>
      <c r="E165" s="21">
        <v>4</v>
      </c>
      <c r="F165" s="21">
        <v>4</v>
      </c>
      <c r="G165" s="21">
        <v>4</v>
      </c>
      <c r="H165" s="21">
        <v>3</v>
      </c>
      <c r="I165" s="21">
        <v>6</v>
      </c>
      <c r="J165" s="21">
        <v>1</v>
      </c>
      <c r="K165" s="21">
        <v>1</v>
      </c>
      <c r="L165" s="21">
        <v>1</v>
      </c>
      <c r="M165" s="21">
        <v>5</v>
      </c>
      <c r="N165" s="21">
        <v>1</v>
      </c>
    </row>
    <row r="166" spans="1:14" x14ac:dyDescent="0.2">
      <c r="A166" s="24" t="s">
        <v>3</v>
      </c>
      <c r="B166" s="25">
        <v>100</v>
      </c>
      <c r="C166" s="25">
        <v>8.3333329999999997</v>
      </c>
      <c r="D166" s="25">
        <v>8.3333329999999997</v>
      </c>
      <c r="E166" s="25">
        <v>11.111110999999999</v>
      </c>
      <c r="F166" s="25">
        <v>11.111110999999999</v>
      </c>
      <c r="G166" s="25">
        <v>11.111110999999999</v>
      </c>
      <c r="H166" s="25">
        <v>8.3333329999999997</v>
      </c>
      <c r="I166" s="25">
        <v>16.666667</v>
      </c>
      <c r="J166" s="25">
        <v>2.7777780000000001</v>
      </c>
      <c r="K166" s="25">
        <v>2.7777780000000001</v>
      </c>
      <c r="L166" s="25">
        <v>2.7777780000000001</v>
      </c>
      <c r="M166" s="25">
        <v>13.888889000000001</v>
      </c>
      <c r="N166" s="25">
        <v>2.7777780000000001</v>
      </c>
    </row>
    <row r="167" spans="1:14" x14ac:dyDescent="0.2">
      <c r="A167" s="20" t="s">
        <v>183</v>
      </c>
      <c r="B167" s="21">
        <v>53</v>
      </c>
      <c r="C167" s="21">
        <v>0</v>
      </c>
      <c r="D167" s="21">
        <v>0</v>
      </c>
      <c r="E167" s="21">
        <v>3</v>
      </c>
      <c r="F167" s="21">
        <v>4</v>
      </c>
      <c r="G167" s="21">
        <v>6</v>
      </c>
      <c r="H167" s="21">
        <v>5</v>
      </c>
      <c r="I167" s="21">
        <v>5</v>
      </c>
      <c r="J167" s="21">
        <v>8</v>
      </c>
      <c r="K167" s="21">
        <v>3</v>
      </c>
      <c r="L167" s="21">
        <v>15</v>
      </c>
      <c r="M167" s="21">
        <v>0</v>
      </c>
      <c r="N167" s="21">
        <v>4</v>
      </c>
    </row>
    <row r="168" spans="1:14" x14ac:dyDescent="0.2">
      <c r="A168" s="24" t="s">
        <v>3</v>
      </c>
      <c r="B168" s="25">
        <v>100</v>
      </c>
      <c r="C168" s="25">
        <v>0</v>
      </c>
      <c r="D168" s="25">
        <v>0</v>
      </c>
      <c r="E168" s="25">
        <v>5.6603770000000004</v>
      </c>
      <c r="F168" s="25">
        <v>7.5471700000000004</v>
      </c>
      <c r="G168" s="25">
        <v>11.320755</v>
      </c>
      <c r="H168" s="25">
        <v>9.4339619999999993</v>
      </c>
      <c r="I168" s="25">
        <v>9.4339619999999993</v>
      </c>
      <c r="J168" s="25">
        <v>15.094340000000001</v>
      </c>
      <c r="K168" s="25">
        <v>5.6603770000000004</v>
      </c>
      <c r="L168" s="25">
        <v>28.301887000000001</v>
      </c>
      <c r="M168" s="25">
        <v>0</v>
      </c>
      <c r="N168" s="25">
        <v>7.5471700000000004</v>
      </c>
    </row>
    <row r="169" spans="1:14" x14ac:dyDescent="0.2">
      <c r="A169" s="20" t="s">
        <v>385</v>
      </c>
      <c r="B169" s="21">
        <v>22</v>
      </c>
      <c r="C169" s="21">
        <v>2</v>
      </c>
      <c r="D169" s="21">
        <v>2</v>
      </c>
      <c r="E169" s="21">
        <v>2</v>
      </c>
      <c r="F169" s="21">
        <v>4</v>
      </c>
      <c r="G169" s="21">
        <v>1</v>
      </c>
      <c r="H169" s="21">
        <v>3</v>
      </c>
      <c r="I169" s="21">
        <v>6</v>
      </c>
      <c r="J169" s="21">
        <v>1</v>
      </c>
      <c r="K169" s="21">
        <v>0</v>
      </c>
      <c r="L169" s="21">
        <v>0</v>
      </c>
      <c r="M169" s="21">
        <v>1</v>
      </c>
      <c r="N169" s="21">
        <v>0</v>
      </c>
    </row>
    <row r="170" spans="1:14" x14ac:dyDescent="0.2">
      <c r="A170" s="24" t="s">
        <v>3</v>
      </c>
      <c r="B170" s="25">
        <v>100</v>
      </c>
      <c r="C170" s="25">
        <v>9.0909089999999999</v>
      </c>
      <c r="D170" s="25">
        <v>9.0909089999999999</v>
      </c>
      <c r="E170" s="25">
        <v>9.0909089999999999</v>
      </c>
      <c r="F170" s="25">
        <v>18.181818</v>
      </c>
      <c r="G170" s="25">
        <v>4.5454549999999996</v>
      </c>
      <c r="H170" s="25">
        <v>13.636364</v>
      </c>
      <c r="I170" s="25">
        <v>27.272727</v>
      </c>
      <c r="J170" s="25">
        <v>4.5454549999999996</v>
      </c>
      <c r="K170" s="25">
        <v>0</v>
      </c>
      <c r="L170" s="25">
        <v>0</v>
      </c>
      <c r="M170" s="25">
        <v>4.5454549999999996</v>
      </c>
      <c r="N170" s="25">
        <v>0</v>
      </c>
    </row>
    <row r="171" spans="1:14" x14ac:dyDescent="0.2">
      <c r="A171" s="20" t="s">
        <v>386</v>
      </c>
      <c r="B171" s="21">
        <v>32</v>
      </c>
      <c r="C171" s="21">
        <v>6</v>
      </c>
      <c r="D171" s="21">
        <v>7</v>
      </c>
      <c r="E171" s="21">
        <v>4</v>
      </c>
      <c r="F171" s="21">
        <v>1</v>
      </c>
      <c r="G171" s="21">
        <v>0</v>
      </c>
      <c r="H171" s="21">
        <v>0</v>
      </c>
      <c r="I171" s="21">
        <v>0</v>
      </c>
      <c r="J171" s="21">
        <v>0</v>
      </c>
      <c r="K171" s="21">
        <v>0</v>
      </c>
      <c r="L171" s="21">
        <v>0</v>
      </c>
      <c r="M171" s="21">
        <v>11</v>
      </c>
      <c r="N171" s="21">
        <v>3</v>
      </c>
    </row>
    <row r="172" spans="1:14" x14ac:dyDescent="0.2">
      <c r="A172" s="24" t="s">
        <v>3</v>
      </c>
      <c r="B172" s="25">
        <v>100</v>
      </c>
      <c r="C172" s="25">
        <v>18.75</v>
      </c>
      <c r="D172" s="25">
        <v>21.875</v>
      </c>
      <c r="E172" s="25">
        <v>12.5</v>
      </c>
      <c r="F172" s="25">
        <v>3.125</v>
      </c>
      <c r="G172" s="25">
        <v>0</v>
      </c>
      <c r="H172" s="25">
        <v>0</v>
      </c>
      <c r="I172" s="25">
        <v>0</v>
      </c>
      <c r="J172" s="25">
        <v>0</v>
      </c>
      <c r="K172" s="25">
        <v>0</v>
      </c>
      <c r="L172" s="25">
        <v>0</v>
      </c>
      <c r="M172" s="25">
        <v>34.375</v>
      </c>
      <c r="N172" s="25">
        <v>9.375</v>
      </c>
    </row>
    <row r="173" spans="1:14" x14ac:dyDescent="0.2">
      <c r="A173" s="20" t="s">
        <v>387</v>
      </c>
      <c r="B173" s="21">
        <v>9</v>
      </c>
      <c r="C173" s="21">
        <v>0</v>
      </c>
      <c r="D173" s="21">
        <v>0</v>
      </c>
      <c r="E173" s="21">
        <v>0</v>
      </c>
      <c r="F173" s="21">
        <v>1</v>
      </c>
      <c r="G173" s="21">
        <v>0</v>
      </c>
      <c r="H173" s="21">
        <v>0</v>
      </c>
      <c r="I173" s="21">
        <v>3</v>
      </c>
      <c r="J173" s="21">
        <v>4</v>
      </c>
      <c r="K173" s="21">
        <v>0</v>
      </c>
      <c r="L173" s="21">
        <v>1</v>
      </c>
      <c r="M173" s="21">
        <v>0</v>
      </c>
      <c r="N173" s="21">
        <v>0</v>
      </c>
    </row>
    <row r="174" spans="1:14" x14ac:dyDescent="0.2">
      <c r="A174" s="24" t="s">
        <v>3</v>
      </c>
      <c r="B174" s="25">
        <v>100</v>
      </c>
      <c r="C174" s="25">
        <v>0</v>
      </c>
      <c r="D174" s="25">
        <v>0</v>
      </c>
      <c r="E174" s="25">
        <v>0</v>
      </c>
      <c r="F174" s="25">
        <v>11.111110999999999</v>
      </c>
      <c r="G174" s="25">
        <v>0</v>
      </c>
      <c r="H174" s="25">
        <v>0</v>
      </c>
      <c r="I174" s="25">
        <v>33.333333000000003</v>
      </c>
      <c r="J174" s="25">
        <v>44.444443999999997</v>
      </c>
      <c r="K174" s="25">
        <v>0</v>
      </c>
      <c r="L174" s="25">
        <v>11.111110999999999</v>
      </c>
      <c r="M174" s="25">
        <v>0</v>
      </c>
      <c r="N174" s="25">
        <v>0</v>
      </c>
    </row>
    <row r="175" spans="1:14" x14ac:dyDescent="0.2">
      <c r="A175" s="20" t="s">
        <v>366</v>
      </c>
      <c r="B175" s="21">
        <v>150</v>
      </c>
      <c r="C175" s="21">
        <v>4</v>
      </c>
      <c r="D175" s="21">
        <v>11</v>
      </c>
      <c r="E175" s="21">
        <v>20</v>
      </c>
      <c r="F175" s="21">
        <v>18</v>
      </c>
      <c r="G175" s="21">
        <v>7</v>
      </c>
      <c r="H175" s="21">
        <v>10</v>
      </c>
      <c r="I175" s="21">
        <v>10</v>
      </c>
      <c r="J175" s="21">
        <v>6</v>
      </c>
      <c r="K175" s="21">
        <v>1</v>
      </c>
      <c r="L175" s="21">
        <v>1</v>
      </c>
      <c r="M175" s="21">
        <v>1</v>
      </c>
      <c r="N175" s="21">
        <v>61</v>
      </c>
    </row>
    <row r="176" spans="1:14" x14ac:dyDescent="0.2">
      <c r="A176" s="24" t="s">
        <v>3</v>
      </c>
      <c r="B176" s="25">
        <v>100</v>
      </c>
      <c r="C176" s="25">
        <v>2.6666669999999999</v>
      </c>
      <c r="D176" s="25">
        <v>7.3333329999999997</v>
      </c>
      <c r="E176" s="25">
        <v>13.333333</v>
      </c>
      <c r="F176" s="25">
        <v>12</v>
      </c>
      <c r="G176" s="25">
        <v>4.6666670000000003</v>
      </c>
      <c r="H176" s="25">
        <v>6.6666670000000003</v>
      </c>
      <c r="I176" s="25">
        <v>6.6666670000000003</v>
      </c>
      <c r="J176" s="25">
        <v>4</v>
      </c>
      <c r="K176" s="25">
        <v>0.66666700000000001</v>
      </c>
      <c r="L176" s="25">
        <v>0.66666700000000001</v>
      </c>
      <c r="M176" s="25">
        <v>0.66666700000000001</v>
      </c>
      <c r="N176" s="25">
        <v>40.666666999999997</v>
      </c>
    </row>
    <row r="177" spans="1:14" x14ac:dyDescent="0.2">
      <c r="A177" s="9" t="s">
        <v>388</v>
      </c>
      <c r="B177" s="9"/>
      <c r="C177" s="9"/>
      <c r="D177" s="9"/>
      <c r="E177" s="9"/>
      <c r="F177" s="9"/>
      <c r="G177" s="9"/>
      <c r="H177" s="9"/>
      <c r="I177" s="9"/>
      <c r="J177" s="9"/>
      <c r="K177" s="9"/>
      <c r="L177" s="9"/>
      <c r="M177" s="9"/>
      <c r="N177" s="9"/>
    </row>
    <row r="178" spans="1:14" x14ac:dyDescent="0.2">
      <c r="A178" s="20" t="s">
        <v>184</v>
      </c>
      <c r="B178" s="21">
        <v>54</v>
      </c>
      <c r="C178" s="21">
        <v>54</v>
      </c>
      <c r="D178" s="21">
        <v>0</v>
      </c>
      <c r="E178" s="21">
        <v>0</v>
      </c>
      <c r="F178" s="21">
        <v>0</v>
      </c>
      <c r="G178" s="21">
        <v>0</v>
      </c>
      <c r="H178" s="21">
        <v>0</v>
      </c>
      <c r="I178" s="21">
        <v>0</v>
      </c>
      <c r="J178" s="21">
        <v>0</v>
      </c>
      <c r="K178" s="21">
        <v>0</v>
      </c>
      <c r="L178" s="21">
        <v>0</v>
      </c>
      <c r="M178" s="21">
        <v>0</v>
      </c>
      <c r="N178" s="21">
        <v>0</v>
      </c>
    </row>
    <row r="179" spans="1:14" x14ac:dyDescent="0.2">
      <c r="A179" s="24" t="s">
        <v>3</v>
      </c>
      <c r="B179" s="25">
        <v>100</v>
      </c>
      <c r="C179" s="25">
        <v>100</v>
      </c>
      <c r="D179" s="25">
        <v>0</v>
      </c>
      <c r="E179" s="25">
        <v>0</v>
      </c>
      <c r="F179" s="25">
        <v>0</v>
      </c>
      <c r="G179" s="25">
        <v>0</v>
      </c>
      <c r="H179" s="25">
        <v>0</v>
      </c>
      <c r="I179" s="25">
        <v>0</v>
      </c>
      <c r="J179" s="25">
        <v>0</v>
      </c>
      <c r="K179" s="25">
        <v>0</v>
      </c>
      <c r="L179" s="25">
        <v>0</v>
      </c>
      <c r="M179" s="25">
        <v>0</v>
      </c>
      <c r="N179" s="25">
        <v>0</v>
      </c>
    </row>
    <row r="180" spans="1:14" x14ac:dyDescent="0.2">
      <c r="A180" s="20" t="s">
        <v>185</v>
      </c>
      <c r="B180" s="21">
        <v>196</v>
      </c>
      <c r="C180" s="21">
        <v>0</v>
      </c>
      <c r="D180" s="21">
        <v>196</v>
      </c>
      <c r="E180" s="21">
        <v>0</v>
      </c>
      <c r="F180" s="21">
        <v>0</v>
      </c>
      <c r="G180" s="21">
        <v>0</v>
      </c>
      <c r="H180" s="21">
        <v>0</v>
      </c>
      <c r="I180" s="21">
        <v>0</v>
      </c>
      <c r="J180" s="21">
        <v>0</v>
      </c>
      <c r="K180" s="21">
        <v>0</v>
      </c>
      <c r="L180" s="21">
        <v>0</v>
      </c>
      <c r="M180" s="21">
        <v>0</v>
      </c>
      <c r="N180" s="21">
        <v>0</v>
      </c>
    </row>
    <row r="181" spans="1:14" x14ac:dyDescent="0.2">
      <c r="A181" s="24" t="s">
        <v>3</v>
      </c>
      <c r="B181" s="25">
        <v>100</v>
      </c>
      <c r="C181" s="25">
        <v>0</v>
      </c>
      <c r="D181" s="25">
        <v>100</v>
      </c>
      <c r="E181" s="25">
        <v>0</v>
      </c>
      <c r="F181" s="25">
        <v>0</v>
      </c>
      <c r="G181" s="25">
        <v>0</v>
      </c>
      <c r="H181" s="25">
        <v>0</v>
      </c>
      <c r="I181" s="25">
        <v>0</v>
      </c>
      <c r="J181" s="25">
        <v>0</v>
      </c>
      <c r="K181" s="25">
        <v>0</v>
      </c>
      <c r="L181" s="25">
        <v>0</v>
      </c>
      <c r="M181" s="25">
        <v>0</v>
      </c>
      <c r="N181" s="25">
        <v>0</v>
      </c>
    </row>
    <row r="182" spans="1:14" x14ac:dyDescent="0.2">
      <c r="A182" s="20" t="s">
        <v>186</v>
      </c>
      <c r="B182" s="21">
        <v>310</v>
      </c>
      <c r="C182" s="21">
        <v>0</v>
      </c>
      <c r="D182" s="21">
        <v>0</v>
      </c>
      <c r="E182" s="21">
        <v>310</v>
      </c>
      <c r="F182" s="21">
        <v>0</v>
      </c>
      <c r="G182" s="21">
        <v>0</v>
      </c>
      <c r="H182" s="21">
        <v>0</v>
      </c>
      <c r="I182" s="21">
        <v>0</v>
      </c>
      <c r="J182" s="21">
        <v>0</v>
      </c>
      <c r="K182" s="21">
        <v>0</v>
      </c>
      <c r="L182" s="21">
        <v>0</v>
      </c>
      <c r="M182" s="21">
        <v>0</v>
      </c>
      <c r="N182" s="21">
        <v>0</v>
      </c>
    </row>
    <row r="183" spans="1:14" x14ac:dyDescent="0.2">
      <c r="A183" s="24" t="s">
        <v>3</v>
      </c>
      <c r="B183" s="25">
        <v>100</v>
      </c>
      <c r="C183" s="25">
        <v>0</v>
      </c>
      <c r="D183" s="25">
        <v>0</v>
      </c>
      <c r="E183" s="25">
        <v>100</v>
      </c>
      <c r="F183" s="25">
        <v>0</v>
      </c>
      <c r="G183" s="25">
        <v>0</v>
      </c>
      <c r="H183" s="25">
        <v>0</v>
      </c>
      <c r="I183" s="25">
        <v>0</v>
      </c>
      <c r="J183" s="25">
        <v>0</v>
      </c>
      <c r="K183" s="25">
        <v>0</v>
      </c>
      <c r="L183" s="25">
        <v>0</v>
      </c>
      <c r="M183" s="25">
        <v>0</v>
      </c>
      <c r="N183" s="25">
        <v>0</v>
      </c>
    </row>
    <row r="184" spans="1:14" x14ac:dyDescent="0.2">
      <c r="A184" s="20" t="s">
        <v>187</v>
      </c>
      <c r="B184" s="21">
        <v>385</v>
      </c>
      <c r="C184" s="21">
        <v>0</v>
      </c>
      <c r="D184" s="21">
        <v>0</v>
      </c>
      <c r="E184" s="21">
        <v>0</v>
      </c>
      <c r="F184" s="21">
        <v>385</v>
      </c>
      <c r="G184" s="21">
        <v>0</v>
      </c>
      <c r="H184" s="21">
        <v>0</v>
      </c>
      <c r="I184" s="21">
        <v>0</v>
      </c>
      <c r="J184" s="21">
        <v>0</v>
      </c>
      <c r="K184" s="21">
        <v>0</v>
      </c>
      <c r="L184" s="21">
        <v>0</v>
      </c>
      <c r="M184" s="21">
        <v>0</v>
      </c>
      <c r="N184" s="21">
        <v>0</v>
      </c>
    </row>
    <row r="185" spans="1:14" x14ac:dyDescent="0.2">
      <c r="A185" s="24" t="s">
        <v>3</v>
      </c>
      <c r="B185" s="25">
        <v>100</v>
      </c>
      <c r="C185" s="25">
        <v>0</v>
      </c>
      <c r="D185" s="25">
        <v>0</v>
      </c>
      <c r="E185" s="25">
        <v>0</v>
      </c>
      <c r="F185" s="25">
        <v>100</v>
      </c>
      <c r="G185" s="25">
        <v>0</v>
      </c>
      <c r="H185" s="25">
        <v>0</v>
      </c>
      <c r="I185" s="25">
        <v>0</v>
      </c>
      <c r="J185" s="25">
        <v>0</v>
      </c>
      <c r="K185" s="25">
        <v>0</v>
      </c>
      <c r="L185" s="25">
        <v>0</v>
      </c>
      <c r="M185" s="25">
        <v>0</v>
      </c>
      <c r="N185" s="25">
        <v>0</v>
      </c>
    </row>
    <row r="186" spans="1:14" x14ac:dyDescent="0.2">
      <c r="A186" s="20" t="s">
        <v>188</v>
      </c>
      <c r="B186" s="21">
        <v>361</v>
      </c>
      <c r="C186" s="21">
        <v>0</v>
      </c>
      <c r="D186" s="21">
        <v>0</v>
      </c>
      <c r="E186" s="21">
        <v>0</v>
      </c>
      <c r="F186" s="21">
        <v>0</v>
      </c>
      <c r="G186" s="21">
        <v>361</v>
      </c>
      <c r="H186" s="21">
        <v>0</v>
      </c>
      <c r="I186" s="21">
        <v>0</v>
      </c>
      <c r="J186" s="21">
        <v>0</v>
      </c>
      <c r="K186" s="21">
        <v>0</v>
      </c>
      <c r="L186" s="21">
        <v>0</v>
      </c>
      <c r="M186" s="21">
        <v>0</v>
      </c>
      <c r="N186" s="21">
        <v>0</v>
      </c>
    </row>
    <row r="187" spans="1:14" x14ac:dyDescent="0.2">
      <c r="A187" s="24" t="s">
        <v>3</v>
      </c>
      <c r="B187" s="25">
        <v>100</v>
      </c>
      <c r="C187" s="25">
        <v>0</v>
      </c>
      <c r="D187" s="25">
        <v>0</v>
      </c>
      <c r="E187" s="25">
        <v>0</v>
      </c>
      <c r="F187" s="25">
        <v>0</v>
      </c>
      <c r="G187" s="25">
        <v>100</v>
      </c>
      <c r="H187" s="25">
        <v>0</v>
      </c>
      <c r="I187" s="25">
        <v>0</v>
      </c>
      <c r="J187" s="25">
        <v>0</v>
      </c>
      <c r="K187" s="25">
        <v>0</v>
      </c>
      <c r="L187" s="25">
        <v>0</v>
      </c>
      <c r="M187" s="25">
        <v>0</v>
      </c>
      <c r="N187" s="25">
        <v>0</v>
      </c>
    </row>
    <row r="188" spans="1:14" x14ac:dyDescent="0.2">
      <c r="A188" s="20" t="s">
        <v>189</v>
      </c>
      <c r="B188" s="21">
        <v>315</v>
      </c>
      <c r="C188" s="21">
        <v>0</v>
      </c>
      <c r="D188" s="21">
        <v>0</v>
      </c>
      <c r="E188" s="21">
        <v>0</v>
      </c>
      <c r="F188" s="21">
        <v>0</v>
      </c>
      <c r="G188" s="21">
        <v>0</v>
      </c>
      <c r="H188" s="21">
        <v>315</v>
      </c>
      <c r="I188" s="21">
        <v>0</v>
      </c>
      <c r="J188" s="21">
        <v>0</v>
      </c>
      <c r="K188" s="21">
        <v>0</v>
      </c>
      <c r="L188" s="21">
        <v>0</v>
      </c>
      <c r="M188" s="21">
        <v>0</v>
      </c>
      <c r="N188" s="21">
        <v>0</v>
      </c>
    </row>
    <row r="189" spans="1:14" x14ac:dyDescent="0.2">
      <c r="A189" s="24" t="s">
        <v>3</v>
      </c>
      <c r="B189" s="25">
        <v>100</v>
      </c>
      <c r="C189" s="25">
        <v>0</v>
      </c>
      <c r="D189" s="25">
        <v>0</v>
      </c>
      <c r="E189" s="25">
        <v>0</v>
      </c>
      <c r="F189" s="25">
        <v>0</v>
      </c>
      <c r="G189" s="25">
        <v>0</v>
      </c>
      <c r="H189" s="25">
        <v>100</v>
      </c>
      <c r="I189" s="25">
        <v>0</v>
      </c>
      <c r="J189" s="25">
        <v>0</v>
      </c>
      <c r="K189" s="25">
        <v>0</v>
      </c>
      <c r="L189" s="25">
        <v>0</v>
      </c>
      <c r="M189" s="25">
        <v>0</v>
      </c>
      <c r="N189" s="25">
        <v>0</v>
      </c>
    </row>
    <row r="190" spans="1:14" x14ac:dyDescent="0.2">
      <c r="A190" s="20" t="s">
        <v>190</v>
      </c>
      <c r="B190" s="21">
        <v>364</v>
      </c>
      <c r="C190" s="21">
        <v>0</v>
      </c>
      <c r="D190" s="21">
        <v>0</v>
      </c>
      <c r="E190" s="21">
        <v>0</v>
      </c>
      <c r="F190" s="21">
        <v>0</v>
      </c>
      <c r="G190" s="21">
        <v>0</v>
      </c>
      <c r="H190" s="21">
        <v>0</v>
      </c>
      <c r="I190" s="21">
        <v>364</v>
      </c>
      <c r="J190" s="21">
        <v>0</v>
      </c>
      <c r="K190" s="21">
        <v>0</v>
      </c>
      <c r="L190" s="21">
        <v>0</v>
      </c>
      <c r="M190" s="21">
        <v>0</v>
      </c>
      <c r="N190" s="21">
        <v>0</v>
      </c>
    </row>
    <row r="191" spans="1:14" x14ac:dyDescent="0.2">
      <c r="A191" s="24" t="s">
        <v>3</v>
      </c>
      <c r="B191" s="25">
        <v>100</v>
      </c>
      <c r="C191" s="25">
        <v>0</v>
      </c>
      <c r="D191" s="25">
        <v>0</v>
      </c>
      <c r="E191" s="25">
        <v>0</v>
      </c>
      <c r="F191" s="25">
        <v>0</v>
      </c>
      <c r="G191" s="25">
        <v>0</v>
      </c>
      <c r="H191" s="25">
        <v>0</v>
      </c>
      <c r="I191" s="25">
        <v>100</v>
      </c>
      <c r="J191" s="25">
        <v>0</v>
      </c>
      <c r="K191" s="25">
        <v>0</v>
      </c>
      <c r="L191" s="25">
        <v>0</v>
      </c>
      <c r="M191" s="25">
        <v>0</v>
      </c>
      <c r="N191" s="25">
        <v>0</v>
      </c>
    </row>
    <row r="192" spans="1:14" x14ac:dyDescent="0.2">
      <c r="A192" s="20" t="s">
        <v>191</v>
      </c>
      <c r="B192" s="21">
        <v>267</v>
      </c>
      <c r="C192" s="21">
        <v>0</v>
      </c>
      <c r="D192" s="21">
        <v>0</v>
      </c>
      <c r="E192" s="21">
        <v>0</v>
      </c>
      <c r="F192" s="21">
        <v>0</v>
      </c>
      <c r="G192" s="21">
        <v>0</v>
      </c>
      <c r="H192" s="21">
        <v>0</v>
      </c>
      <c r="I192" s="21">
        <v>0</v>
      </c>
      <c r="J192" s="21">
        <v>267</v>
      </c>
      <c r="K192" s="21">
        <v>0</v>
      </c>
      <c r="L192" s="21">
        <v>0</v>
      </c>
      <c r="M192" s="21">
        <v>0</v>
      </c>
      <c r="N192" s="21">
        <v>0</v>
      </c>
    </row>
    <row r="193" spans="1:14" x14ac:dyDescent="0.2">
      <c r="A193" s="24" t="s">
        <v>3</v>
      </c>
      <c r="B193" s="25">
        <v>100</v>
      </c>
      <c r="C193" s="25">
        <v>0</v>
      </c>
      <c r="D193" s="25">
        <v>0</v>
      </c>
      <c r="E193" s="25">
        <v>0</v>
      </c>
      <c r="F193" s="25">
        <v>0</v>
      </c>
      <c r="G193" s="25">
        <v>0</v>
      </c>
      <c r="H193" s="25">
        <v>0</v>
      </c>
      <c r="I193" s="25">
        <v>0</v>
      </c>
      <c r="J193" s="25">
        <v>100</v>
      </c>
      <c r="K193" s="25">
        <v>0</v>
      </c>
      <c r="L193" s="25">
        <v>0</v>
      </c>
      <c r="M193" s="25">
        <v>0</v>
      </c>
      <c r="N193" s="25">
        <v>0</v>
      </c>
    </row>
    <row r="194" spans="1:14" x14ac:dyDescent="0.2">
      <c r="A194" s="20" t="s">
        <v>192</v>
      </c>
      <c r="B194" s="21">
        <v>90</v>
      </c>
      <c r="C194" s="21">
        <v>0</v>
      </c>
      <c r="D194" s="21">
        <v>0</v>
      </c>
      <c r="E194" s="21">
        <v>0</v>
      </c>
      <c r="F194" s="21">
        <v>0</v>
      </c>
      <c r="G194" s="21">
        <v>0</v>
      </c>
      <c r="H194" s="21">
        <v>0</v>
      </c>
      <c r="I194" s="21">
        <v>0</v>
      </c>
      <c r="J194" s="21">
        <v>0</v>
      </c>
      <c r="K194" s="21">
        <v>90</v>
      </c>
      <c r="L194" s="21">
        <v>0</v>
      </c>
      <c r="M194" s="21">
        <v>0</v>
      </c>
      <c r="N194" s="21">
        <v>0</v>
      </c>
    </row>
    <row r="195" spans="1:14" x14ac:dyDescent="0.2">
      <c r="A195" s="24" t="s">
        <v>3</v>
      </c>
      <c r="B195" s="25">
        <v>100</v>
      </c>
      <c r="C195" s="25">
        <v>0</v>
      </c>
      <c r="D195" s="25">
        <v>0</v>
      </c>
      <c r="E195" s="25">
        <v>0</v>
      </c>
      <c r="F195" s="25">
        <v>0</v>
      </c>
      <c r="G195" s="25">
        <v>0</v>
      </c>
      <c r="H195" s="25">
        <v>0</v>
      </c>
      <c r="I195" s="25">
        <v>0</v>
      </c>
      <c r="J195" s="25">
        <v>0</v>
      </c>
      <c r="K195" s="25">
        <v>100</v>
      </c>
      <c r="L195" s="25">
        <v>0</v>
      </c>
      <c r="M195" s="25">
        <v>0</v>
      </c>
      <c r="N195" s="25">
        <v>0</v>
      </c>
    </row>
    <row r="196" spans="1:14" x14ac:dyDescent="0.2">
      <c r="A196" s="20" t="s">
        <v>193</v>
      </c>
      <c r="B196" s="21">
        <v>94</v>
      </c>
      <c r="C196" s="21">
        <v>0</v>
      </c>
      <c r="D196" s="21">
        <v>0</v>
      </c>
      <c r="E196" s="21">
        <v>0</v>
      </c>
      <c r="F196" s="21">
        <v>0</v>
      </c>
      <c r="G196" s="21">
        <v>0</v>
      </c>
      <c r="H196" s="21">
        <v>0</v>
      </c>
      <c r="I196" s="21">
        <v>0</v>
      </c>
      <c r="J196" s="21">
        <v>0</v>
      </c>
      <c r="K196" s="21">
        <v>0</v>
      </c>
      <c r="L196" s="21">
        <v>94</v>
      </c>
      <c r="M196" s="21">
        <v>0</v>
      </c>
      <c r="N196" s="21">
        <v>0</v>
      </c>
    </row>
    <row r="197" spans="1:14" x14ac:dyDescent="0.2">
      <c r="A197" s="24" t="s">
        <v>3</v>
      </c>
      <c r="B197" s="25">
        <v>100</v>
      </c>
      <c r="C197" s="25">
        <v>0</v>
      </c>
      <c r="D197" s="25">
        <v>0</v>
      </c>
      <c r="E197" s="25">
        <v>0</v>
      </c>
      <c r="F197" s="25">
        <v>0</v>
      </c>
      <c r="G197" s="25">
        <v>0</v>
      </c>
      <c r="H197" s="25">
        <v>0</v>
      </c>
      <c r="I197" s="25">
        <v>0</v>
      </c>
      <c r="J197" s="25">
        <v>0</v>
      </c>
      <c r="K197" s="25">
        <v>0</v>
      </c>
      <c r="L197" s="25">
        <v>100</v>
      </c>
      <c r="M197" s="25">
        <v>0</v>
      </c>
      <c r="N197" s="25">
        <v>0</v>
      </c>
    </row>
    <row r="198" spans="1:14" x14ac:dyDescent="0.2">
      <c r="A198" s="20" t="s">
        <v>389</v>
      </c>
      <c r="B198" s="21">
        <v>47</v>
      </c>
      <c r="C198" s="21">
        <v>0</v>
      </c>
      <c r="D198" s="21">
        <v>0</v>
      </c>
      <c r="E198" s="21">
        <v>0</v>
      </c>
      <c r="F198" s="21">
        <v>0</v>
      </c>
      <c r="G198" s="21">
        <v>0</v>
      </c>
      <c r="H198" s="21">
        <v>0</v>
      </c>
      <c r="I198" s="21">
        <v>0</v>
      </c>
      <c r="J198" s="21">
        <v>0</v>
      </c>
      <c r="K198" s="21">
        <v>0</v>
      </c>
      <c r="L198" s="21">
        <v>0</v>
      </c>
      <c r="M198" s="21">
        <v>47</v>
      </c>
      <c r="N198" s="21">
        <v>0</v>
      </c>
    </row>
    <row r="199" spans="1:14" x14ac:dyDescent="0.2">
      <c r="A199" s="24" t="s">
        <v>3</v>
      </c>
      <c r="B199" s="25">
        <v>100</v>
      </c>
      <c r="C199" s="25">
        <v>0</v>
      </c>
      <c r="D199" s="25">
        <v>0</v>
      </c>
      <c r="E199" s="25">
        <v>0</v>
      </c>
      <c r="F199" s="25">
        <v>0</v>
      </c>
      <c r="G199" s="25">
        <v>0</v>
      </c>
      <c r="H199" s="25">
        <v>0</v>
      </c>
      <c r="I199" s="25">
        <v>0</v>
      </c>
      <c r="J199" s="25">
        <v>0</v>
      </c>
      <c r="K199" s="25">
        <v>0</v>
      </c>
      <c r="L199" s="25">
        <v>0</v>
      </c>
      <c r="M199" s="25">
        <v>100</v>
      </c>
      <c r="N199" s="25">
        <v>0</v>
      </c>
    </row>
    <row r="200" spans="1:14" x14ac:dyDescent="0.2">
      <c r="A200" s="20" t="s">
        <v>366</v>
      </c>
      <c r="B200" s="21">
        <v>194</v>
      </c>
      <c r="C200" s="21">
        <v>0</v>
      </c>
      <c r="D200" s="21">
        <v>0</v>
      </c>
      <c r="E200" s="21">
        <v>0</v>
      </c>
      <c r="F200" s="21">
        <v>0</v>
      </c>
      <c r="G200" s="21">
        <v>0</v>
      </c>
      <c r="H200" s="21">
        <v>0</v>
      </c>
      <c r="I200" s="21">
        <v>0</v>
      </c>
      <c r="J200" s="21">
        <v>0</v>
      </c>
      <c r="K200" s="21">
        <v>0</v>
      </c>
      <c r="L200" s="21">
        <v>0</v>
      </c>
      <c r="M200" s="21">
        <v>0</v>
      </c>
      <c r="N200" s="21">
        <v>194</v>
      </c>
    </row>
    <row r="201" spans="1:14" ht="11.1" customHeight="1" x14ac:dyDescent="0.2">
      <c r="A201" s="24" t="s">
        <v>3</v>
      </c>
      <c r="B201" s="25">
        <v>100</v>
      </c>
      <c r="C201" s="25">
        <v>0</v>
      </c>
      <c r="D201" s="25">
        <v>0</v>
      </c>
      <c r="E201" s="25">
        <v>0</v>
      </c>
      <c r="F201" s="25">
        <v>0</v>
      </c>
      <c r="G201" s="25">
        <v>0</v>
      </c>
      <c r="H201" s="25">
        <v>0</v>
      </c>
      <c r="I201" s="25">
        <v>0</v>
      </c>
      <c r="J201" s="25">
        <v>0</v>
      </c>
      <c r="K201" s="25">
        <v>0</v>
      </c>
      <c r="L201" s="25">
        <v>0</v>
      </c>
      <c r="M201" s="25">
        <v>0</v>
      </c>
      <c r="N201" s="25">
        <v>100</v>
      </c>
    </row>
    <row r="202" spans="1:14" ht="11.1" customHeight="1" x14ac:dyDescent="0.2">
      <c r="A202" s="9" t="s">
        <v>390</v>
      </c>
      <c r="B202" s="9"/>
      <c r="C202" s="9"/>
      <c r="D202" s="9"/>
      <c r="E202" s="9"/>
      <c r="F202" s="9"/>
      <c r="G202" s="9"/>
      <c r="H202" s="9"/>
      <c r="I202" s="9"/>
      <c r="J202" s="9"/>
      <c r="K202" s="9"/>
      <c r="L202" s="9"/>
      <c r="M202" s="9"/>
      <c r="N202" s="9"/>
    </row>
    <row r="203" spans="1:14" ht="11.1" customHeight="1" x14ac:dyDescent="0.2">
      <c r="A203" s="20" t="s">
        <v>391</v>
      </c>
      <c r="B203" s="21">
        <v>633</v>
      </c>
      <c r="C203" s="21">
        <v>15</v>
      </c>
      <c r="D203" s="21">
        <v>41</v>
      </c>
      <c r="E203" s="21">
        <v>85</v>
      </c>
      <c r="F203" s="21">
        <v>82</v>
      </c>
      <c r="G203" s="21">
        <v>88</v>
      </c>
      <c r="H203" s="21">
        <v>75</v>
      </c>
      <c r="I203" s="21">
        <v>79</v>
      </c>
      <c r="J203" s="21">
        <v>62</v>
      </c>
      <c r="K203" s="21">
        <v>20</v>
      </c>
      <c r="L203" s="21">
        <v>26</v>
      </c>
      <c r="M203" s="21">
        <v>13</v>
      </c>
      <c r="N203" s="21">
        <v>47</v>
      </c>
    </row>
    <row r="204" spans="1:14" ht="11.1" customHeight="1" x14ac:dyDescent="0.2">
      <c r="A204" s="24" t="s">
        <v>3</v>
      </c>
      <c r="B204" s="25">
        <v>100</v>
      </c>
      <c r="C204" s="25">
        <v>2.3696679999999999</v>
      </c>
      <c r="D204" s="25">
        <v>6.477093</v>
      </c>
      <c r="E204" s="25">
        <v>13.42812</v>
      </c>
      <c r="F204" s="25">
        <v>12.954186</v>
      </c>
      <c r="G204" s="25">
        <v>13.902054</v>
      </c>
      <c r="H204" s="25">
        <v>11.848341</v>
      </c>
      <c r="I204" s="25">
        <v>12.480252999999999</v>
      </c>
      <c r="J204" s="25">
        <v>9.7946290000000005</v>
      </c>
      <c r="K204" s="25">
        <v>3.1595580000000001</v>
      </c>
      <c r="L204" s="25">
        <v>4.1074250000000001</v>
      </c>
      <c r="M204" s="25">
        <v>2.053712</v>
      </c>
      <c r="N204" s="25">
        <v>7.4249609999999997</v>
      </c>
    </row>
    <row r="205" spans="1:14" ht="11.1" customHeight="1" x14ac:dyDescent="0.2">
      <c r="A205" s="20" t="s">
        <v>392</v>
      </c>
      <c r="B205" s="21">
        <v>1123</v>
      </c>
      <c r="C205" s="21">
        <v>25</v>
      </c>
      <c r="D205" s="21">
        <v>85</v>
      </c>
      <c r="E205" s="21">
        <v>117</v>
      </c>
      <c r="F205" s="21">
        <v>180</v>
      </c>
      <c r="G205" s="21">
        <v>142</v>
      </c>
      <c r="H205" s="21">
        <v>142</v>
      </c>
      <c r="I205" s="21">
        <v>147</v>
      </c>
      <c r="J205" s="21">
        <v>107</v>
      </c>
      <c r="K205" s="21">
        <v>40</v>
      </c>
      <c r="L205" s="21">
        <v>39</v>
      </c>
      <c r="M205" s="21">
        <v>23</v>
      </c>
      <c r="N205" s="21">
        <v>76</v>
      </c>
    </row>
    <row r="206" spans="1:14" ht="11.1" customHeight="1" x14ac:dyDescent="0.2">
      <c r="A206" s="24" t="s">
        <v>3</v>
      </c>
      <c r="B206" s="25">
        <v>100</v>
      </c>
      <c r="C206" s="25">
        <v>2.2261799999999998</v>
      </c>
      <c r="D206" s="25">
        <v>7.5690119999999999</v>
      </c>
      <c r="E206" s="25">
        <v>10.418521999999999</v>
      </c>
      <c r="F206" s="25">
        <v>16.028494999999999</v>
      </c>
      <c r="G206" s="25">
        <v>12.644702000000001</v>
      </c>
      <c r="H206" s="25">
        <v>12.644702000000001</v>
      </c>
      <c r="I206" s="25">
        <v>13.089938</v>
      </c>
      <c r="J206" s="25">
        <v>9.5280500000000004</v>
      </c>
      <c r="K206" s="25">
        <v>3.5618880000000002</v>
      </c>
      <c r="L206" s="25">
        <v>3.4728409999999998</v>
      </c>
      <c r="M206" s="25">
        <v>2.0480849999999999</v>
      </c>
      <c r="N206" s="25">
        <v>6.7675869999999998</v>
      </c>
    </row>
    <row r="207" spans="1:14" ht="11.1" customHeight="1" x14ac:dyDescent="0.2">
      <c r="A207" s="20" t="s">
        <v>393</v>
      </c>
      <c r="B207" s="21">
        <v>660</v>
      </c>
      <c r="C207" s="21">
        <v>9</v>
      </c>
      <c r="D207" s="21">
        <v>58</v>
      </c>
      <c r="E207" s="21">
        <v>73</v>
      </c>
      <c r="F207" s="21">
        <v>82</v>
      </c>
      <c r="G207" s="21">
        <v>98</v>
      </c>
      <c r="H207" s="21">
        <v>68</v>
      </c>
      <c r="I207" s="21">
        <v>111</v>
      </c>
      <c r="J207" s="21">
        <v>64</v>
      </c>
      <c r="K207" s="21">
        <v>21</v>
      </c>
      <c r="L207" s="21">
        <v>21</v>
      </c>
      <c r="M207" s="21">
        <v>6</v>
      </c>
      <c r="N207" s="21">
        <v>49</v>
      </c>
    </row>
    <row r="208" spans="1:14" ht="11.1" customHeight="1" x14ac:dyDescent="0.2">
      <c r="A208" s="24" t="s">
        <v>3</v>
      </c>
      <c r="B208" s="25">
        <v>100</v>
      </c>
      <c r="C208" s="25">
        <v>1.3636360000000001</v>
      </c>
      <c r="D208" s="25">
        <v>8.7878790000000002</v>
      </c>
      <c r="E208" s="25">
        <v>11.060606</v>
      </c>
      <c r="F208" s="25">
        <v>12.424242</v>
      </c>
      <c r="G208" s="25">
        <v>14.848485</v>
      </c>
      <c r="H208" s="25">
        <v>10.30303</v>
      </c>
      <c r="I208" s="25">
        <v>16.818182</v>
      </c>
      <c r="J208" s="25">
        <v>9.6969700000000003</v>
      </c>
      <c r="K208" s="25">
        <v>3.1818179999999998</v>
      </c>
      <c r="L208" s="25">
        <v>3.1818179999999998</v>
      </c>
      <c r="M208" s="25">
        <v>0.90909099999999998</v>
      </c>
      <c r="N208" s="25">
        <v>7.4242419999999996</v>
      </c>
    </row>
    <row r="209" spans="1:14" ht="11.1" customHeight="1" x14ac:dyDescent="0.2">
      <c r="A209" s="20" t="s">
        <v>394</v>
      </c>
      <c r="B209" s="21">
        <v>261</v>
      </c>
      <c r="C209" s="21">
        <v>5</v>
      </c>
      <c r="D209" s="21">
        <v>12</v>
      </c>
      <c r="E209" s="21">
        <v>35</v>
      </c>
      <c r="F209" s="21">
        <v>41</v>
      </c>
      <c r="G209" s="21">
        <v>33</v>
      </c>
      <c r="H209" s="21">
        <v>30</v>
      </c>
      <c r="I209" s="21">
        <v>27</v>
      </c>
      <c r="J209" s="21">
        <v>34</v>
      </c>
      <c r="K209" s="21">
        <v>9</v>
      </c>
      <c r="L209" s="21">
        <v>8</v>
      </c>
      <c r="M209" s="21">
        <v>5</v>
      </c>
      <c r="N209" s="21">
        <v>22</v>
      </c>
    </row>
    <row r="210" spans="1:14" ht="11.1" customHeight="1" x14ac:dyDescent="0.2">
      <c r="A210" s="24" t="s">
        <v>3</v>
      </c>
      <c r="B210" s="25">
        <v>100</v>
      </c>
      <c r="C210" s="25">
        <v>1.9157090000000001</v>
      </c>
      <c r="D210" s="25">
        <v>4.5977009999999998</v>
      </c>
      <c r="E210" s="25">
        <v>13.409962</v>
      </c>
      <c r="F210" s="25">
        <v>15.708812</v>
      </c>
      <c r="G210" s="25">
        <v>12.643678</v>
      </c>
      <c r="H210" s="25">
        <v>11.494253</v>
      </c>
      <c r="I210" s="25">
        <v>10.344828</v>
      </c>
      <c r="J210" s="25">
        <v>13.026820000000001</v>
      </c>
      <c r="K210" s="25">
        <v>3.4482759999999999</v>
      </c>
      <c r="L210" s="25">
        <v>3.065134</v>
      </c>
      <c r="M210" s="25">
        <v>1.9157090000000001</v>
      </c>
      <c r="N210" s="25">
        <v>8.429119</v>
      </c>
    </row>
    <row r="211" spans="1:14" ht="11.1" customHeight="1" x14ac:dyDescent="0.2">
      <c r="A211" s="9" t="s">
        <v>395</v>
      </c>
      <c r="B211" s="9"/>
      <c r="C211" s="9"/>
      <c r="D211" s="9"/>
      <c r="E211" s="9"/>
      <c r="F211" s="9"/>
      <c r="G211" s="9"/>
      <c r="H211" s="9"/>
      <c r="I211" s="9"/>
      <c r="J211" s="9"/>
      <c r="K211" s="9"/>
      <c r="L211" s="9"/>
      <c r="M211" s="9"/>
      <c r="N211" s="9"/>
    </row>
    <row r="212" spans="1:14" ht="11.1" customHeight="1" x14ac:dyDescent="0.2">
      <c r="A212" s="20" t="s">
        <v>396</v>
      </c>
      <c r="B212" s="21">
        <v>329</v>
      </c>
      <c r="C212" s="21">
        <v>7</v>
      </c>
      <c r="D212" s="21">
        <v>32</v>
      </c>
      <c r="E212" s="21">
        <v>46</v>
      </c>
      <c r="F212" s="21">
        <v>57</v>
      </c>
      <c r="G212" s="21">
        <v>43</v>
      </c>
      <c r="H212" s="21">
        <v>32</v>
      </c>
      <c r="I212" s="21">
        <v>40</v>
      </c>
      <c r="J212" s="21">
        <v>31</v>
      </c>
      <c r="K212" s="21">
        <v>7</v>
      </c>
      <c r="L212" s="21">
        <v>6</v>
      </c>
      <c r="M212" s="21">
        <v>6</v>
      </c>
      <c r="N212" s="21">
        <v>22</v>
      </c>
    </row>
    <row r="213" spans="1:14" ht="11.1" customHeight="1" x14ac:dyDescent="0.2">
      <c r="A213" s="24" t="s">
        <v>3</v>
      </c>
      <c r="B213" s="25">
        <v>100</v>
      </c>
      <c r="C213" s="25">
        <v>2.1276600000000001</v>
      </c>
      <c r="D213" s="25">
        <v>9.7264440000000008</v>
      </c>
      <c r="E213" s="25">
        <v>13.981763000000001</v>
      </c>
      <c r="F213" s="25">
        <v>17.325227999999999</v>
      </c>
      <c r="G213" s="25">
        <v>13.069909000000001</v>
      </c>
      <c r="H213" s="25">
        <v>9.7264440000000008</v>
      </c>
      <c r="I213" s="25">
        <v>12.158054999999999</v>
      </c>
      <c r="J213" s="25">
        <v>9.4224920000000001</v>
      </c>
      <c r="K213" s="25">
        <v>2.1276600000000001</v>
      </c>
      <c r="L213" s="25">
        <v>1.8237080000000001</v>
      </c>
      <c r="M213" s="25">
        <v>1.8237080000000001</v>
      </c>
      <c r="N213" s="25">
        <v>6.6869300000000003</v>
      </c>
    </row>
    <row r="214" spans="1:14" ht="11.1" customHeight="1" x14ac:dyDescent="0.2">
      <c r="A214" s="20" t="s">
        <v>397</v>
      </c>
      <c r="B214" s="21">
        <v>828</v>
      </c>
      <c r="C214" s="21">
        <v>18</v>
      </c>
      <c r="D214" s="21">
        <v>51</v>
      </c>
      <c r="E214" s="21">
        <v>81</v>
      </c>
      <c r="F214" s="21">
        <v>126</v>
      </c>
      <c r="G214" s="21">
        <v>104</v>
      </c>
      <c r="H214" s="21">
        <v>107</v>
      </c>
      <c r="I214" s="21">
        <v>130</v>
      </c>
      <c r="J214" s="21">
        <v>84</v>
      </c>
      <c r="K214" s="21">
        <v>32</v>
      </c>
      <c r="L214" s="21">
        <v>32</v>
      </c>
      <c r="M214" s="21">
        <v>13</v>
      </c>
      <c r="N214" s="21">
        <v>50</v>
      </c>
    </row>
    <row r="215" spans="1:14" ht="11.1" customHeight="1" x14ac:dyDescent="0.2">
      <c r="A215" s="24" t="s">
        <v>3</v>
      </c>
      <c r="B215" s="25">
        <v>100</v>
      </c>
      <c r="C215" s="25">
        <v>2.1739130000000002</v>
      </c>
      <c r="D215" s="25">
        <v>6.1594199999999999</v>
      </c>
      <c r="E215" s="25">
        <v>9.7826090000000008</v>
      </c>
      <c r="F215" s="25">
        <v>15.217390999999999</v>
      </c>
      <c r="G215" s="25">
        <v>12.560385999999999</v>
      </c>
      <c r="H215" s="25">
        <v>12.922705000000001</v>
      </c>
      <c r="I215" s="25">
        <v>15.700483</v>
      </c>
      <c r="J215" s="25">
        <v>10.144928</v>
      </c>
      <c r="K215" s="25">
        <v>3.8647339999999999</v>
      </c>
      <c r="L215" s="25">
        <v>3.8647339999999999</v>
      </c>
      <c r="M215" s="25">
        <v>1.5700480000000001</v>
      </c>
      <c r="N215" s="25">
        <v>6.0386470000000001</v>
      </c>
    </row>
    <row r="216" spans="1:14" ht="11.1" customHeight="1" x14ac:dyDescent="0.2">
      <c r="A216" s="20" t="s">
        <v>879</v>
      </c>
      <c r="B216" s="21">
        <v>499</v>
      </c>
      <c r="C216" s="21">
        <v>8</v>
      </c>
      <c r="D216" s="21">
        <v>31</v>
      </c>
      <c r="E216" s="21">
        <v>57</v>
      </c>
      <c r="F216" s="21">
        <v>55</v>
      </c>
      <c r="G216" s="21">
        <v>75</v>
      </c>
      <c r="H216" s="21">
        <v>55</v>
      </c>
      <c r="I216" s="21">
        <v>72</v>
      </c>
      <c r="J216" s="21">
        <v>57</v>
      </c>
      <c r="K216" s="21">
        <v>22</v>
      </c>
      <c r="L216" s="21">
        <v>24</v>
      </c>
      <c r="M216" s="21">
        <v>9</v>
      </c>
      <c r="N216" s="21">
        <v>34</v>
      </c>
    </row>
    <row r="217" spans="1:14" ht="11.1" customHeight="1" x14ac:dyDescent="0.2">
      <c r="A217" s="24" t="s">
        <v>3</v>
      </c>
      <c r="B217" s="25">
        <v>100</v>
      </c>
      <c r="C217" s="25">
        <v>1.6032059999999999</v>
      </c>
      <c r="D217" s="25">
        <v>6.2124249999999996</v>
      </c>
      <c r="E217" s="25">
        <v>11.422846</v>
      </c>
      <c r="F217" s="25">
        <v>11.022043999999999</v>
      </c>
      <c r="G217" s="25">
        <v>15.030060000000001</v>
      </c>
      <c r="H217" s="25">
        <v>11.022043999999999</v>
      </c>
      <c r="I217" s="25">
        <v>14.428858</v>
      </c>
      <c r="J217" s="25">
        <v>11.422846</v>
      </c>
      <c r="K217" s="25">
        <v>4.4088180000000001</v>
      </c>
      <c r="L217" s="25">
        <v>4.8096189999999996</v>
      </c>
      <c r="M217" s="25">
        <v>1.803607</v>
      </c>
      <c r="N217" s="25">
        <v>6.8136270000000003</v>
      </c>
    </row>
    <row r="218" spans="1:14" ht="11.1" customHeight="1" x14ac:dyDescent="0.2">
      <c r="A218" s="20" t="s">
        <v>398</v>
      </c>
      <c r="B218" s="21">
        <v>468</v>
      </c>
      <c r="C218" s="21">
        <v>7</v>
      </c>
      <c r="D218" s="21">
        <v>38</v>
      </c>
      <c r="E218" s="21">
        <v>51</v>
      </c>
      <c r="F218" s="21">
        <v>72</v>
      </c>
      <c r="G218" s="21">
        <v>63</v>
      </c>
      <c r="H218" s="21">
        <v>60</v>
      </c>
      <c r="I218" s="21">
        <v>57</v>
      </c>
      <c r="J218" s="21">
        <v>43</v>
      </c>
      <c r="K218" s="21">
        <v>15</v>
      </c>
      <c r="L218" s="21">
        <v>16</v>
      </c>
      <c r="M218" s="21">
        <v>10</v>
      </c>
      <c r="N218" s="21">
        <v>36</v>
      </c>
    </row>
    <row r="219" spans="1:14" ht="11.1" customHeight="1" x14ac:dyDescent="0.2">
      <c r="A219" s="24" t="s">
        <v>3</v>
      </c>
      <c r="B219" s="25">
        <v>100</v>
      </c>
      <c r="C219" s="25">
        <v>1.4957260000000001</v>
      </c>
      <c r="D219" s="25">
        <v>8.1196579999999994</v>
      </c>
      <c r="E219" s="25">
        <v>10.897436000000001</v>
      </c>
      <c r="F219" s="25">
        <v>15.384615</v>
      </c>
      <c r="G219" s="25">
        <v>13.461537999999999</v>
      </c>
      <c r="H219" s="25">
        <v>12.820513</v>
      </c>
      <c r="I219" s="25">
        <v>12.179487</v>
      </c>
      <c r="J219" s="25">
        <v>9.188034</v>
      </c>
      <c r="K219" s="25">
        <v>3.2051280000000002</v>
      </c>
      <c r="L219" s="25">
        <v>3.418803</v>
      </c>
      <c r="M219" s="25">
        <v>2.136752</v>
      </c>
      <c r="N219" s="25">
        <v>7.6923079999999997</v>
      </c>
    </row>
    <row r="220" spans="1:14" ht="11.1" customHeight="1" x14ac:dyDescent="0.2">
      <c r="A220" s="20" t="s">
        <v>399</v>
      </c>
      <c r="B220" s="21">
        <v>257</v>
      </c>
      <c r="C220" s="21">
        <v>7</v>
      </c>
      <c r="D220" s="21">
        <v>16</v>
      </c>
      <c r="E220" s="21">
        <v>27</v>
      </c>
      <c r="F220" s="21">
        <v>40</v>
      </c>
      <c r="G220" s="21">
        <v>41</v>
      </c>
      <c r="H220" s="21">
        <v>34</v>
      </c>
      <c r="I220" s="21">
        <v>25</v>
      </c>
      <c r="J220" s="21">
        <v>22</v>
      </c>
      <c r="K220" s="21">
        <v>7</v>
      </c>
      <c r="L220" s="21">
        <v>10</v>
      </c>
      <c r="M220" s="21">
        <v>5</v>
      </c>
      <c r="N220" s="21">
        <v>23</v>
      </c>
    </row>
    <row r="221" spans="1:14" ht="11.1" customHeight="1" x14ac:dyDescent="0.2">
      <c r="A221" s="24" t="s">
        <v>3</v>
      </c>
      <c r="B221" s="25">
        <v>100</v>
      </c>
      <c r="C221" s="25">
        <v>2.723735</v>
      </c>
      <c r="D221" s="25">
        <v>6.2256809999999998</v>
      </c>
      <c r="E221" s="25">
        <v>10.505837</v>
      </c>
      <c r="F221" s="25">
        <v>15.564202</v>
      </c>
      <c r="G221" s="25">
        <v>15.953307000000001</v>
      </c>
      <c r="H221" s="25">
        <v>13.229571999999999</v>
      </c>
      <c r="I221" s="25">
        <v>9.7276260000000008</v>
      </c>
      <c r="J221" s="25">
        <v>8.5603110000000004</v>
      </c>
      <c r="K221" s="25">
        <v>2.723735</v>
      </c>
      <c r="L221" s="25">
        <v>3.891051</v>
      </c>
      <c r="M221" s="25">
        <v>1.9455249999999999</v>
      </c>
      <c r="N221" s="25">
        <v>8.9494159999999994</v>
      </c>
    </row>
    <row r="222" spans="1:14" ht="11.1" customHeight="1" x14ac:dyDescent="0.2">
      <c r="A222" s="20" t="s">
        <v>400</v>
      </c>
      <c r="B222" s="21">
        <v>296</v>
      </c>
      <c r="C222" s="21">
        <v>7</v>
      </c>
      <c r="D222" s="21">
        <v>28</v>
      </c>
      <c r="E222" s="21">
        <v>48</v>
      </c>
      <c r="F222" s="21">
        <v>35</v>
      </c>
      <c r="G222" s="21">
        <v>35</v>
      </c>
      <c r="H222" s="21">
        <v>27</v>
      </c>
      <c r="I222" s="21">
        <v>40</v>
      </c>
      <c r="J222" s="21">
        <v>30</v>
      </c>
      <c r="K222" s="21">
        <v>7</v>
      </c>
      <c r="L222" s="21">
        <v>6</v>
      </c>
      <c r="M222" s="21">
        <v>4</v>
      </c>
      <c r="N222" s="21">
        <v>29</v>
      </c>
    </row>
    <row r="223" spans="1:14" ht="11.1" customHeight="1" x14ac:dyDescent="0.2">
      <c r="A223" s="24" t="s">
        <v>3</v>
      </c>
      <c r="B223" s="25">
        <v>100</v>
      </c>
      <c r="C223" s="25">
        <v>2.364865</v>
      </c>
      <c r="D223" s="25">
        <v>9.4594590000000007</v>
      </c>
      <c r="E223" s="25">
        <v>16.216215999999999</v>
      </c>
      <c r="F223" s="25">
        <v>11.824324000000001</v>
      </c>
      <c r="G223" s="25">
        <v>11.824324000000001</v>
      </c>
      <c r="H223" s="25">
        <v>9.1216220000000003</v>
      </c>
      <c r="I223" s="25">
        <v>13.513514000000001</v>
      </c>
      <c r="J223" s="25">
        <v>10.135135</v>
      </c>
      <c r="K223" s="25">
        <v>2.364865</v>
      </c>
      <c r="L223" s="25">
        <v>2.0270269999999999</v>
      </c>
      <c r="M223" s="25">
        <v>1.351351</v>
      </c>
      <c r="N223" s="25">
        <v>9.7972970000000004</v>
      </c>
    </row>
    <row r="224" spans="1:14" ht="11.1" customHeight="1" x14ac:dyDescent="0.2">
      <c r="A224" s="9" t="s">
        <v>401</v>
      </c>
      <c r="B224" s="9"/>
      <c r="C224" s="9"/>
      <c r="D224" s="9"/>
      <c r="E224" s="9"/>
      <c r="F224" s="9"/>
      <c r="G224" s="9"/>
      <c r="H224" s="9"/>
      <c r="I224" s="9"/>
      <c r="J224" s="9"/>
      <c r="K224" s="9"/>
      <c r="L224" s="9"/>
      <c r="M224" s="9"/>
      <c r="N224" s="9"/>
    </row>
    <row r="225" spans="1:14" ht="11.1" customHeight="1" x14ac:dyDescent="0.2">
      <c r="A225" s="20" t="s">
        <v>878</v>
      </c>
      <c r="B225" s="21">
        <v>116</v>
      </c>
      <c r="C225" s="21">
        <v>1</v>
      </c>
      <c r="D225" s="21">
        <v>12</v>
      </c>
      <c r="E225" s="21">
        <v>18</v>
      </c>
      <c r="F225" s="21">
        <v>27</v>
      </c>
      <c r="G225" s="21">
        <v>16</v>
      </c>
      <c r="H225" s="21">
        <v>15</v>
      </c>
      <c r="I225" s="21">
        <v>7</v>
      </c>
      <c r="J225" s="21">
        <v>9</v>
      </c>
      <c r="K225" s="21">
        <v>1</v>
      </c>
      <c r="L225" s="21">
        <v>3</v>
      </c>
      <c r="M225" s="21">
        <v>2</v>
      </c>
      <c r="N225" s="21">
        <v>5</v>
      </c>
    </row>
    <row r="226" spans="1:14" ht="11.1" customHeight="1" x14ac:dyDescent="0.2">
      <c r="A226" s="24" t="s">
        <v>3</v>
      </c>
      <c r="B226" s="25">
        <v>100</v>
      </c>
      <c r="C226" s="25">
        <v>0.86206899999999997</v>
      </c>
      <c r="D226" s="25">
        <v>10.344828</v>
      </c>
      <c r="E226" s="25">
        <v>15.517241</v>
      </c>
      <c r="F226" s="25">
        <v>23.275862</v>
      </c>
      <c r="G226" s="25">
        <v>13.793103</v>
      </c>
      <c r="H226" s="25">
        <v>12.931034</v>
      </c>
      <c r="I226" s="25">
        <v>6.0344829999999998</v>
      </c>
      <c r="J226" s="25">
        <v>7.7586209999999998</v>
      </c>
      <c r="K226" s="25">
        <v>0.86206899999999997</v>
      </c>
      <c r="L226" s="25">
        <v>2.5862069999999999</v>
      </c>
      <c r="M226" s="25">
        <v>1.7241379999999999</v>
      </c>
      <c r="N226" s="25">
        <v>4.3103449999999999</v>
      </c>
    </row>
    <row r="227" spans="1:14" ht="11.1" customHeight="1" x14ac:dyDescent="0.2">
      <c r="A227" s="20" t="s">
        <v>402</v>
      </c>
      <c r="B227" s="21">
        <v>213</v>
      </c>
      <c r="C227" s="21">
        <v>6</v>
      </c>
      <c r="D227" s="21">
        <v>20</v>
      </c>
      <c r="E227" s="21">
        <v>28</v>
      </c>
      <c r="F227" s="21">
        <v>30</v>
      </c>
      <c r="G227" s="21">
        <v>27</v>
      </c>
      <c r="H227" s="21">
        <v>17</v>
      </c>
      <c r="I227" s="21">
        <v>33</v>
      </c>
      <c r="J227" s="21">
        <v>22</v>
      </c>
      <c r="K227" s="21">
        <v>6</v>
      </c>
      <c r="L227" s="21">
        <v>3</v>
      </c>
      <c r="M227" s="21">
        <v>4</v>
      </c>
      <c r="N227" s="21">
        <v>17</v>
      </c>
    </row>
    <row r="228" spans="1:14" ht="11.1" customHeight="1" x14ac:dyDescent="0.2">
      <c r="A228" s="24" t="s">
        <v>3</v>
      </c>
      <c r="B228" s="25">
        <v>100</v>
      </c>
      <c r="C228" s="25">
        <v>2.8169010000000001</v>
      </c>
      <c r="D228" s="25">
        <v>9.3896709999999999</v>
      </c>
      <c r="E228" s="25">
        <v>13.14554</v>
      </c>
      <c r="F228" s="25">
        <v>14.084507</v>
      </c>
      <c r="G228" s="25">
        <v>12.676056000000001</v>
      </c>
      <c r="H228" s="25">
        <v>7.9812209999999997</v>
      </c>
      <c r="I228" s="25">
        <v>15.492958</v>
      </c>
      <c r="J228" s="25">
        <v>10.328638</v>
      </c>
      <c r="K228" s="25">
        <v>2.8169010000000001</v>
      </c>
      <c r="L228" s="25">
        <v>1.4084509999999999</v>
      </c>
      <c r="M228" s="25">
        <v>1.877934</v>
      </c>
      <c r="N228" s="25">
        <v>7.9812209999999997</v>
      </c>
    </row>
    <row r="229" spans="1:14" ht="11.1" customHeight="1" x14ac:dyDescent="0.2">
      <c r="A229" s="20" t="s">
        <v>397</v>
      </c>
      <c r="B229" s="21">
        <v>828</v>
      </c>
      <c r="C229" s="21">
        <v>18</v>
      </c>
      <c r="D229" s="21">
        <v>51</v>
      </c>
      <c r="E229" s="21">
        <v>81</v>
      </c>
      <c r="F229" s="21">
        <v>126</v>
      </c>
      <c r="G229" s="21">
        <v>104</v>
      </c>
      <c r="H229" s="21">
        <v>107</v>
      </c>
      <c r="I229" s="21">
        <v>130</v>
      </c>
      <c r="J229" s="21">
        <v>84</v>
      </c>
      <c r="K229" s="21">
        <v>32</v>
      </c>
      <c r="L229" s="21">
        <v>32</v>
      </c>
      <c r="M229" s="21">
        <v>13</v>
      </c>
      <c r="N229" s="21">
        <v>50</v>
      </c>
    </row>
    <row r="230" spans="1:14" ht="11.1" customHeight="1" x14ac:dyDescent="0.2">
      <c r="A230" s="24" t="s">
        <v>3</v>
      </c>
      <c r="B230" s="25">
        <v>100</v>
      </c>
      <c r="C230" s="25">
        <v>2.1739130000000002</v>
      </c>
      <c r="D230" s="25">
        <v>6.1594199999999999</v>
      </c>
      <c r="E230" s="25">
        <v>9.7826090000000008</v>
      </c>
      <c r="F230" s="25">
        <v>15.217390999999999</v>
      </c>
      <c r="G230" s="25">
        <v>12.560385999999999</v>
      </c>
      <c r="H230" s="25">
        <v>12.922705000000001</v>
      </c>
      <c r="I230" s="25">
        <v>15.700483</v>
      </c>
      <c r="J230" s="25">
        <v>10.144928</v>
      </c>
      <c r="K230" s="25">
        <v>3.8647339999999999</v>
      </c>
      <c r="L230" s="25">
        <v>3.8647339999999999</v>
      </c>
      <c r="M230" s="25">
        <v>1.5700480000000001</v>
      </c>
      <c r="N230" s="25">
        <v>6.0386470000000001</v>
      </c>
    </row>
    <row r="231" spans="1:14" ht="11.1" customHeight="1" x14ac:dyDescent="0.2">
      <c r="A231" s="20" t="s">
        <v>403</v>
      </c>
      <c r="B231" s="21">
        <v>133</v>
      </c>
      <c r="C231" s="21">
        <v>3</v>
      </c>
      <c r="D231" s="21">
        <v>3</v>
      </c>
      <c r="E231" s="21">
        <v>10</v>
      </c>
      <c r="F231" s="21">
        <v>12</v>
      </c>
      <c r="G231" s="21">
        <v>21</v>
      </c>
      <c r="H231" s="21">
        <v>15</v>
      </c>
      <c r="I231" s="21">
        <v>25</v>
      </c>
      <c r="J231" s="21">
        <v>20</v>
      </c>
      <c r="K231" s="21">
        <v>8</v>
      </c>
      <c r="L231" s="21">
        <v>6</v>
      </c>
      <c r="M231" s="21">
        <v>1</v>
      </c>
      <c r="N231" s="21">
        <v>9</v>
      </c>
    </row>
    <row r="232" spans="1:14" ht="11.1" customHeight="1" x14ac:dyDescent="0.2">
      <c r="A232" s="24" t="s">
        <v>3</v>
      </c>
      <c r="B232" s="25">
        <v>100</v>
      </c>
      <c r="C232" s="25">
        <v>2.2556389999999999</v>
      </c>
      <c r="D232" s="25">
        <v>2.2556389999999999</v>
      </c>
      <c r="E232" s="25">
        <v>7.5187970000000002</v>
      </c>
      <c r="F232" s="25">
        <v>9.0225559999999998</v>
      </c>
      <c r="G232" s="25">
        <v>15.789474</v>
      </c>
      <c r="H232" s="25">
        <v>11.278195</v>
      </c>
      <c r="I232" s="25">
        <v>18.796991999999999</v>
      </c>
      <c r="J232" s="25">
        <v>15.037594</v>
      </c>
      <c r="K232" s="25">
        <v>6.0150379999999997</v>
      </c>
      <c r="L232" s="25">
        <v>4.5112779999999999</v>
      </c>
      <c r="M232" s="25">
        <v>0.75187999999999999</v>
      </c>
      <c r="N232" s="25">
        <v>6.7669170000000003</v>
      </c>
    </row>
    <row r="233" spans="1:14" ht="11.1" customHeight="1" x14ac:dyDescent="0.2">
      <c r="A233" s="20" t="s">
        <v>404</v>
      </c>
      <c r="B233" s="21">
        <v>120</v>
      </c>
      <c r="C233" s="21">
        <v>1</v>
      </c>
      <c r="D233" s="21">
        <v>10</v>
      </c>
      <c r="E233" s="21">
        <v>19</v>
      </c>
      <c r="F233" s="21">
        <v>15</v>
      </c>
      <c r="G233" s="21">
        <v>22</v>
      </c>
      <c r="H233" s="21">
        <v>9</v>
      </c>
      <c r="I233" s="21">
        <v>13</v>
      </c>
      <c r="J233" s="21">
        <v>12</v>
      </c>
      <c r="K233" s="21">
        <v>3</v>
      </c>
      <c r="L233" s="21">
        <v>5</v>
      </c>
      <c r="M233" s="21">
        <v>3</v>
      </c>
      <c r="N233" s="21">
        <v>8</v>
      </c>
    </row>
    <row r="234" spans="1:14" ht="11.1" customHeight="1" x14ac:dyDescent="0.2">
      <c r="A234" s="24" t="s">
        <v>3</v>
      </c>
      <c r="B234" s="25">
        <v>100</v>
      </c>
      <c r="C234" s="25">
        <v>0.83333299999999999</v>
      </c>
      <c r="D234" s="25">
        <v>8.3333329999999997</v>
      </c>
      <c r="E234" s="25">
        <v>15.833333</v>
      </c>
      <c r="F234" s="25">
        <v>12.5</v>
      </c>
      <c r="G234" s="25">
        <v>18.333333</v>
      </c>
      <c r="H234" s="25">
        <v>7.5</v>
      </c>
      <c r="I234" s="25">
        <v>10.833333</v>
      </c>
      <c r="J234" s="25">
        <v>10</v>
      </c>
      <c r="K234" s="25">
        <v>2.5</v>
      </c>
      <c r="L234" s="25">
        <v>4.1666670000000003</v>
      </c>
      <c r="M234" s="25">
        <v>2.5</v>
      </c>
      <c r="N234" s="25">
        <v>6.6666670000000003</v>
      </c>
    </row>
    <row r="235" spans="1:14" ht="11.1" customHeight="1" x14ac:dyDescent="0.2">
      <c r="A235" s="20" t="s">
        <v>405</v>
      </c>
      <c r="B235" s="21">
        <v>246</v>
      </c>
      <c r="C235" s="21">
        <v>4</v>
      </c>
      <c r="D235" s="21">
        <v>18</v>
      </c>
      <c r="E235" s="21">
        <v>28</v>
      </c>
      <c r="F235" s="21">
        <v>28</v>
      </c>
      <c r="G235" s="21">
        <v>32</v>
      </c>
      <c r="H235" s="21">
        <v>31</v>
      </c>
      <c r="I235" s="21">
        <v>34</v>
      </c>
      <c r="J235" s="21">
        <v>25</v>
      </c>
      <c r="K235" s="21">
        <v>11</v>
      </c>
      <c r="L235" s="21">
        <v>13</v>
      </c>
      <c r="M235" s="21">
        <v>5</v>
      </c>
      <c r="N235" s="21">
        <v>17</v>
      </c>
    </row>
    <row r="236" spans="1:14" ht="11.1" customHeight="1" x14ac:dyDescent="0.2">
      <c r="A236" s="24" t="s">
        <v>3</v>
      </c>
      <c r="B236" s="25">
        <v>100</v>
      </c>
      <c r="C236" s="25">
        <v>1.6260159999999999</v>
      </c>
      <c r="D236" s="25">
        <v>7.3170729999999997</v>
      </c>
      <c r="E236" s="25">
        <v>11.382114</v>
      </c>
      <c r="F236" s="25">
        <v>11.382114</v>
      </c>
      <c r="G236" s="25">
        <v>13.00813</v>
      </c>
      <c r="H236" s="25">
        <v>12.601626</v>
      </c>
      <c r="I236" s="25">
        <v>13.821137999999999</v>
      </c>
      <c r="J236" s="25">
        <v>10.162602</v>
      </c>
      <c r="K236" s="25">
        <v>4.4715449999999999</v>
      </c>
      <c r="L236" s="25">
        <v>5.2845529999999998</v>
      </c>
      <c r="M236" s="25">
        <v>2.0325199999999999</v>
      </c>
      <c r="N236" s="25">
        <v>6.9105689999999997</v>
      </c>
    </row>
    <row r="237" spans="1:14" ht="11.1" customHeight="1" x14ac:dyDescent="0.2">
      <c r="A237" s="20" t="s">
        <v>398</v>
      </c>
      <c r="B237" s="21">
        <v>468</v>
      </c>
      <c r="C237" s="21">
        <v>7</v>
      </c>
      <c r="D237" s="21">
        <v>38</v>
      </c>
      <c r="E237" s="21">
        <v>51</v>
      </c>
      <c r="F237" s="21">
        <v>72</v>
      </c>
      <c r="G237" s="21">
        <v>63</v>
      </c>
      <c r="H237" s="21">
        <v>60</v>
      </c>
      <c r="I237" s="21">
        <v>57</v>
      </c>
      <c r="J237" s="21">
        <v>43</v>
      </c>
      <c r="K237" s="21">
        <v>15</v>
      </c>
      <c r="L237" s="21">
        <v>16</v>
      </c>
      <c r="M237" s="21">
        <v>10</v>
      </c>
      <c r="N237" s="21">
        <v>36</v>
      </c>
    </row>
    <row r="238" spans="1:14" ht="11.1" customHeight="1" x14ac:dyDescent="0.2">
      <c r="A238" s="24" t="s">
        <v>3</v>
      </c>
      <c r="B238" s="25">
        <v>100</v>
      </c>
      <c r="C238" s="25">
        <v>1.4957260000000001</v>
      </c>
      <c r="D238" s="25">
        <v>8.1196579999999994</v>
      </c>
      <c r="E238" s="25">
        <v>10.897436000000001</v>
      </c>
      <c r="F238" s="25">
        <v>15.384615</v>
      </c>
      <c r="G238" s="25">
        <v>13.461537999999999</v>
      </c>
      <c r="H238" s="25">
        <v>12.820513</v>
      </c>
      <c r="I238" s="25">
        <v>12.179487</v>
      </c>
      <c r="J238" s="25">
        <v>9.188034</v>
      </c>
      <c r="K238" s="25">
        <v>3.2051280000000002</v>
      </c>
      <c r="L238" s="25">
        <v>3.418803</v>
      </c>
      <c r="M238" s="25">
        <v>2.136752</v>
      </c>
      <c r="N238" s="25">
        <v>7.6923079999999997</v>
      </c>
    </row>
    <row r="239" spans="1:14" ht="11.1" customHeight="1" x14ac:dyDescent="0.2">
      <c r="A239" s="20" t="s">
        <v>406</v>
      </c>
      <c r="B239" s="21">
        <v>180</v>
      </c>
      <c r="C239" s="21">
        <v>6</v>
      </c>
      <c r="D239" s="21">
        <v>11</v>
      </c>
      <c r="E239" s="21">
        <v>19</v>
      </c>
      <c r="F239" s="21">
        <v>24</v>
      </c>
      <c r="G239" s="21">
        <v>29</v>
      </c>
      <c r="H239" s="21">
        <v>18</v>
      </c>
      <c r="I239" s="21">
        <v>18</v>
      </c>
      <c r="J239" s="21">
        <v>20</v>
      </c>
      <c r="K239" s="21">
        <v>6</v>
      </c>
      <c r="L239" s="21">
        <v>8</v>
      </c>
      <c r="M239" s="21">
        <v>4</v>
      </c>
      <c r="N239" s="21">
        <v>17</v>
      </c>
    </row>
    <row r="240" spans="1:14" ht="11.1" customHeight="1" x14ac:dyDescent="0.2">
      <c r="A240" s="24" t="s">
        <v>3</v>
      </c>
      <c r="B240" s="25">
        <v>100</v>
      </c>
      <c r="C240" s="25">
        <v>3.3333330000000001</v>
      </c>
      <c r="D240" s="25">
        <v>6.1111110000000002</v>
      </c>
      <c r="E240" s="25">
        <v>10.555555999999999</v>
      </c>
      <c r="F240" s="25">
        <v>13.333333</v>
      </c>
      <c r="G240" s="25">
        <v>16.111111000000001</v>
      </c>
      <c r="H240" s="25">
        <v>10</v>
      </c>
      <c r="I240" s="25">
        <v>10</v>
      </c>
      <c r="J240" s="25">
        <v>11.111110999999999</v>
      </c>
      <c r="K240" s="25">
        <v>3.3333330000000001</v>
      </c>
      <c r="L240" s="25">
        <v>4.4444439999999998</v>
      </c>
      <c r="M240" s="25">
        <v>2.2222219999999999</v>
      </c>
      <c r="N240" s="25">
        <v>9.4444440000000007</v>
      </c>
    </row>
    <row r="241" spans="1:14" ht="11.1" customHeight="1" x14ac:dyDescent="0.2">
      <c r="A241" s="20" t="s">
        <v>407</v>
      </c>
      <c r="B241" s="21">
        <v>77</v>
      </c>
      <c r="C241" s="21">
        <v>1</v>
      </c>
      <c r="D241" s="21">
        <v>5</v>
      </c>
      <c r="E241" s="21">
        <v>8</v>
      </c>
      <c r="F241" s="21">
        <v>16</v>
      </c>
      <c r="G241" s="21">
        <v>12</v>
      </c>
      <c r="H241" s="21">
        <v>16</v>
      </c>
      <c r="I241" s="21">
        <v>7</v>
      </c>
      <c r="J241" s="21">
        <v>2</v>
      </c>
      <c r="K241" s="21">
        <v>1</v>
      </c>
      <c r="L241" s="21">
        <v>2</v>
      </c>
      <c r="M241" s="21">
        <v>1</v>
      </c>
      <c r="N241" s="21">
        <v>6</v>
      </c>
    </row>
    <row r="242" spans="1:14" ht="11.1" customHeight="1" x14ac:dyDescent="0.2">
      <c r="A242" s="24" t="s">
        <v>3</v>
      </c>
      <c r="B242" s="25">
        <v>100</v>
      </c>
      <c r="C242" s="25">
        <v>1.2987010000000001</v>
      </c>
      <c r="D242" s="25">
        <v>6.493506</v>
      </c>
      <c r="E242" s="25">
        <v>10.389609999999999</v>
      </c>
      <c r="F242" s="25">
        <v>20.779221</v>
      </c>
      <c r="G242" s="25">
        <v>15.584415999999999</v>
      </c>
      <c r="H242" s="25">
        <v>20.779221</v>
      </c>
      <c r="I242" s="25">
        <v>9.0909089999999999</v>
      </c>
      <c r="J242" s="25">
        <v>2.5974029999999999</v>
      </c>
      <c r="K242" s="25">
        <v>1.2987010000000001</v>
      </c>
      <c r="L242" s="25">
        <v>2.5974029999999999</v>
      </c>
      <c r="M242" s="25">
        <v>1.2987010000000001</v>
      </c>
      <c r="N242" s="25">
        <v>7.7922079999999996</v>
      </c>
    </row>
    <row r="243" spans="1:14" ht="11.1" customHeight="1" x14ac:dyDescent="0.2">
      <c r="A243" s="20" t="s">
        <v>400</v>
      </c>
      <c r="B243" s="21">
        <v>296</v>
      </c>
      <c r="C243" s="21">
        <v>7</v>
      </c>
      <c r="D243" s="21">
        <v>28</v>
      </c>
      <c r="E243" s="21">
        <v>48</v>
      </c>
      <c r="F243" s="21">
        <v>35</v>
      </c>
      <c r="G243" s="21">
        <v>35</v>
      </c>
      <c r="H243" s="21">
        <v>27</v>
      </c>
      <c r="I243" s="21">
        <v>40</v>
      </c>
      <c r="J243" s="21">
        <v>30</v>
      </c>
      <c r="K243" s="21">
        <v>7</v>
      </c>
      <c r="L243" s="21">
        <v>6</v>
      </c>
      <c r="M243" s="21">
        <v>4</v>
      </c>
      <c r="N243" s="21">
        <v>29</v>
      </c>
    </row>
    <row r="244" spans="1:14" ht="11.1" customHeight="1" x14ac:dyDescent="0.2">
      <c r="A244" s="26"/>
      <c r="B244" s="27">
        <v>100</v>
      </c>
      <c r="C244" s="27">
        <v>2.364865</v>
      </c>
      <c r="D244" s="27">
        <v>9.4594590000000007</v>
      </c>
      <c r="E244" s="27">
        <v>16.216215999999999</v>
      </c>
      <c r="F244" s="27">
        <v>11.824324000000001</v>
      </c>
      <c r="G244" s="27">
        <v>11.824324000000001</v>
      </c>
      <c r="H244" s="27">
        <v>9.1216220000000003</v>
      </c>
      <c r="I244" s="27">
        <v>13.513514000000001</v>
      </c>
      <c r="J244" s="27">
        <v>10.135135</v>
      </c>
      <c r="K244" s="27">
        <v>2.364865</v>
      </c>
      <c r="L244" s="27">
        <v>2.0270269999999999</v>
      </c>
      <c r="M244" s="27">
        <v>1.351351</v>
      </c>
      <c r="N244" s="27">
        <v>9.7972970000000004</v>
      </c>
    </row>
    <row r="245" spans="1:14" ht="11.1" customHeight="1" x14ac:dyDescent="0.2"/>
  </sheetData>
  <phoneticPr fontId="2"/>
  <pageMargins left="0.75" right="0.75" top="1" bottom="1" header="0.5" footer="0.5"/>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CF164-9D8C-41CE-8FC7-4066CECFC263}">
  <dimension ref="A1:J245"/>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0" x14ac:dyDescent="0.2">
      <c r="A1" s="11" t="s">
        <v>3</v>
      </c>
      <c r="B1" s="7"/>
    </row>
    <row r="2" spans="1:10" x14ac:dyDescent="0.2">
      <c r="A2" s="15" t="str">
        <f xml:space="preserve"> HYPERLINK("#'目次'!B16","[10]")</f>
        <v>[10]</v>
      </c>
    </row>
    <row r="3" spans="1:10" x14ac:dyDescent="0.2">
      <c r="A3" s="7" t="s">
        <v>3</v>
      </c>
      <c r="B3" s="8" t="s">
        <v>2</v>
      </c>
    </row>
    <row r="4" spans="1:10" x14ac:dyDescent="0.2">
      <c r="A4" s="7" t="s">
        <v>3</v>
      </c>
      <c r="B4" s="8" t="s">
        <v>1</v>
      </c>
    </row>
    <row r="5" spans="1:10" x14ac:dyDescent="0.2">
      <c r="A5" s="7" t="s">
        <v>3</v>
      </c>
      <c r="B5" s="8" t="s">
        <v>0</v>
      </c>
    </row>
    <row r="6" spans="1:10" s="18" customFormat="1" ht="25.2" x14ac:dyDescent="0.2">
      <c r="A6" s="16" t="s">
        <v>3</v>
      </c>
      <c r="B6" s="17" t="s">
        <v>335</v>
      </c>
      <c r="C6" s="17" t="s">
        <v>424</v>
      </c>
      <c r="D6" s="17" t="s">
        <v>425</v>
      </c>
      <c r="E6" s="17" t="s">
        <v>426</v>
      </c>
      <c r="F6" s="17" t="s">
        <v>427</v>
      </c>
      <c r="G6" s="17" t="s">
        <v>428</v>
      </c>
      <c r="H6" s="17" t="s">
        <v>366</v>
      </c>
      <c r="I6" s="17" t="s">
        <v>429</v>
      </c>
      <c r="J6" s="17" t="s">
        <v>430</v>
      </c>
    </row>
    <row r="7" spans="1:10" x14ac:dyDescent="0.2">
      <c r="A7" s="19" t="s">
        <v>338</v>
      </c>
      <c r="B7" s="10">
        <v>2677</v>
      </c>
      <c r="C7" s="10">
        <v>380</v>
      </c>
      <c r="D7" s="10">
        <v>489</v>
      </c>
      <c r="E7" s="10">
        <v>1114</v>
      </c>
      <c r="F7" s="10">
        <v>521</v>
      </c>
      <c r="G7" s="10">
        <v>129</v>
      </c>
      <c r="H7" s="10">
        <v>44</v>
      </c>
      <c r="I7" s="10">
        <v>869</v>
      </c>
      <c r="J7" s="10">
        <v>650</v>
      </c>
    </row>
    <row r="8" spans="1:10" x14ac:dyDescent="0.2">
      <c r="A8" s="24" t="s">
        <v>3</v>
      </c>
      <c r="B8" s="25">
        <v>100</v>
      </c>
      <c r="C8" s="25">
        <v>14.194993999999999</v>
      </c>
      <c r="D8" s="25">
        <v>18.266715999999999</v>
      </c>
      <c r="E8" s="25">
        <v>41.613746999999996</v>
      </c>
      <c r="F8" s="25">
        <v>19.462084000000001</v>
      </c>
      <c r="G8" s="25">
        <v>4.8188269999999997</v>
      </c>
      <c r="H8" s="25">
        <v>1.6436310000000001</v>
      </c>
      <c r="I8" s="25">
        <v>32.461711000000001</v>
      </c>
      <c r="J8" s="25">
        <v>24.280911</v>
      </c>
    </row>
    <row r="9" spans="1:10" x14ac:dyDescent="0.2">
      <c r="A9" s="9" t="s">
        <v>339</v>
      </c>
      <c r="B9" s="9"/>
      <c r="C9" s="9"/>
      <c r="D9" s="9"/>
      <c r="E9" s="9"/>
      <c r="F9" s="9"/>
      <c r="G9" s="9"/>
      <c r="H9" s="9"/>
      <c r="I9" s="9"/>
      <c r="J9" s="9"/>
    </row>
    <row r="10" spans="1:10" x14ac:dyDescent="0.2">
      <c r="A10" s="20" t="s">
        <v>340</v>
      </c>
      <c r="B10" s="21">
        <v>1277</v>
      </c>
      <c r="C10" s="21">
        <v>206</v>
      </c>
      <c r="D10" s="21">
        <v>249</v>
      </c>
      <c r="E10" s="21">
        <v>502</v>
      </c>
      <c r="F10" s="21">
        <v>237</v>
      </c>
      <c r="G10" s="21">
        <v>64</v>
      </c>
      <c r="H10" s="21">
        <v>19</v>
      </c>
      <c r="I10" s="21">
        <v>455</v>
      </c>
      <c r="J10" s="21">
        <v>301</v>
      </c>
    </row>
    <row r="11" spans="1:10" x14ac:dyDescent="0.2">
      <c r="A11" s="24" t="s">
        <v>3</v>
      </c>
      <c r="B11" s="25">
        <v>100</v>
      </c>
      <c r="C11" s="25">
        <v>16.131557999999998</v>
      </c>
      <c r="D11" s="25">
        <v>19.498825</v>
      </c>
      <c r="E11" s="25">
        <v>39.310884999999999</v>
      </c>
      <c r="F11" s="25">
        <v>18.559123</v>
      </c>
      <c r="G11" s="25">
        <v>5.0117459999999996</v>
      </c>
      <c r="H11" s="25">
        <v>1.487862</v>
      </c>
      <c r="I11" s="25">
        <v>35.630383999999999</v>
      </c>
      <c r="J11" s="25">
        <v>23.570868999999998</v>
      </c>
    </row>
    <row r="12" spans="1:10" x14ac:dyDescent="0.2">
      <c r="A12" s="20" t="s">
        <v>341</v>
      </c>
      <c r="B12" s="21">
        <v>1400</v>
      </c>
      <c r="C12" s="21">
        <v>174</v>
      </c>
      <c r="D12" s="21">
        <v>240</v>
      </c>
      <c r="E12" s="21">
        <v>612</v>
      </c>
      <c r="F12" s="21">
        <v>284</v>
      </c>
      <c r="G12" s="21">
        <v>65</v>
      </c>
      <c r="H12" s="21">
        <v>25</v>
      </c>
      <c r="I12" s="21">
        <v>414</v>
      </c>
      <c r="J12" s="21">
        <v>349</v>
      </c>
    </row>
    <row r="13" spans="1:10" x14ac:dyDescent="0.2">
      <c r="A13" s="24" t="s">
        <v>3</v>
      </c>
      <c r="B13" s="25">
        <v>100</v>
      </c>
      <c r="C13" s="25">
        <v>12.428571</v>
      </c>
      <c r="D13" s="25">
        <v>17.142856999999999</v>
      </c>
      <c r="E13" s="25">
        <v>43.714286000000001</v>
      </c>
      <c r="F13" s="25">
        <v>20.285713999999999</v>
      </c>
      <c r="G13" s="25">
        <v>4.6428570000000002</v>
      </c>
      <c r="H13" s="25">
        <v>1.785714</v>
      </c>
      <c r="I13" s="25">
        <v>29.571428999999998</v>
      </c>
      <c r="J13" s="25">
        <v>24.928571000000002</v>
      </c>
    </row>
    <row r="14" spans="1:10" x14ac:dyDescent="0.2">
      <c r="A14" s="9" t="s">
        <v>342</v>
      </c>
      <c r="B14" s="9"/>
      <c r="C14" s="9"/>
      <c r="D14" s="9"/>
      <c r="E14" s="9"/>
      <c r="F14" s="9"/>
      <c r="G14" s="9"/>
      <c r="H14" s="9"/>
      <c r="I14" s="9"/>
      <c r="J14" s="9"/>
    </row>
    <row r="15" spans="1:10" x14ac:dyDescent="0.2">
      <c r="A15" s="20" t="s">
        <v>343</v>
      </c>
      <c r="B15" s="21">
        <v>610</v>
      </c>
      <c r="C15" s="21">
        <v>110</v>
      </c>
      <c r="D15" s="21">
        <v>141</v>
      </c>
      <c r="E15" s="21">
        <v>252</v>
      </c>
      <c r="F15" s="21">
        <v>82</v>
      </c>
      <c r="G15" s="21">
        <v>21</v>
      </c>
      <c r="H15" s="21">
        <v>4</v>
      </c>
      <c r="I15" s="21">
        <v>251</v>
      </c>
      <c r="J15" s="21">
        <v>103</v>
      </c>
    </row>
    <row r="16" spans="1:10" x14ac:dyDescent="0.2">
      <c r="A16" s="24" t="s">
        <v>3</v>
      </c>
      <c r="B16" s="25">
        <v>100</v>
      </c>
      <c r="C16" s="25">
        <v>18.032786999999999</v>
      </c>
      <c r="D16" s="25">
        <v>23.114754000000001</v>
      </c>
      <c r="E16" s="25">
        <v>41.311475000000002</v>
      </c>
      <c r="F16" s="25">
        <v>13.442622999999999</v>
      </c>
      <c r="G16" s="25">
        <v>3.4426230000000002</v>
      </c>
      <c r="H16" s="25">
        <v>0.65573800000000004</v>
      </c>
      <c r="I16" s="25">
        <v>41.147540999999997</v>
      </c>
      <c r="J16" s="25">
        <v>16.885245999999999</v>
      </c>
    </row>
    <row r="17" spans="1:10" x14ac:dyDescent="0.2">
      <c r="A17" s="20" t="s">
        <v>344</v>
      </c>
      <c r="B17" s="21">
        <v>755</v>
      </c>
      <c r="C17" s="21">
        <v>123</v>
      </c>
      <c r="D17" s="21">
        <v>143</v>
      </c>
      <c r="E17" s="21">
        <v>328</v>
      </c>
      <c r="F17" s="21">
        <v>126</v>
      </c>
      <c r="G17" s="21">
        <v>20</v>
      </c>
      <c r="H17" s="21">
        <v>15</v>
      </c>
      <c r="I17" s="21">
        <v>266</v>
      </c>
      <c r="J17" s="21">
        <v>146</v>
      </c>
    </row>
    <row r="18" spans="1:10" x14ac:dyDescent="0.2">
      <c r="A18" s="24" t="s">
        <v>3</v>
      </c>
      <c r="B18" s="25">
        <v>100</v>
      </c>
      <c r="C18" s="25">
        <v>16.291391000000001</v>
      </c>
      <c r="D18" s="25">
        <v>18.940397000000001</v>
      </c>
      <c r="E18" s="25">
        <v>43.443708999999998</v>
      </c>
      <c r="F18" s="25">
        <v>16.688742000000001</v>
      </c>
      <c r="G18" s="25">
        <v>2.6490070000000001</v>
      </c>
      <c r="H18" s="25">
        <v>1.986755</v>
      </c>
      <c r="I18" s="25">
        <v>35.231788000000002</v>
      </c>
      <c r="J18" s="25">
        <v>19.337748000000001</v>
      </c>
    </row>
    <row r="19" spans="1:10" x14ac:dyDescent="0.2">
      <c r="A19" s="20" t="s">
        <v>345</v>
      </c>
      <c r="B19" s="21">
        <v>601</v>
      </c>
      <c r="C19" s="21">
        <v>71</v>
      </c>
      <c r="D19" s="21">
        <v>110</v>
      </c>
      <c r="E19" s="21">
        <v>247</v>
      </c>
      <c r="F19" s="21">
        <v>131</v>
      </c>
      <c r="G19" s="21">
        <v>29</v>
      </c>
      <c r="H19" s="21">
        <v>13</v>
      </c>
      <c r="I19" s="21">
        <v>181</v>
      </c>
      <c r="J19" s="21">
        <v>160</v>
      </c>
    </row>
    <row r="20" spans="1:10" x14ac:dyDescent="0.2">
      <c r="A20" s="24" t="s">
        <v>3</v>
      </c>
      <c r="B20" s="25">
        <v>100</v>
      </c>
      <c r="C20" s="25">
        <v>11.813644</v>
      </c>
      <c r="D20" s="25">
        <v>18.302828999999999</v>
      </c>
      <c r="E20" s="25">
        <v>41.098170000000003</v>
      </c>
      <c r="F20" s="25">
        <v>21.797004999999999</v>
      </c>
      <c r="G20" s="25">
        <v>4.825291</v>
      </c>
      <c r="H20" s="25">
        <v>2.163062</v>
      </c>
      <c r="I20" s="25">
        <v>30.116472999999999</v>
      </c>
      <c r="J20" s="25">
        <v>26.622295999999999</v>
      </c>
    </row>
    <row r="21" spans="1:10" x14ac:dyDescent="0.2">
      <c r="A21" s="20" t="s">
        <v>346</v>
      </c>
      <c r="B21" s="21">
        <v>425</v>
      </c>
      <c r="C21" s="21">
        <v>55</v>
      </c>
      <c r="D21" s="21">
        <v>59</v>
      </c>
      <c r="E21" s="21">
        <v>173</v>
      </c>
      <c r="F21" s="21">
        <v>104</v>
      </c>
      <c r="G21" s="21">
        <v>28</v>
      </c>
      <c r="H21" s="21">
        <v>6</v>
      </c>
      <c r="I21" s="21">
        <v>114</v>
      </c>
      <c r="J21" s="21">
        <v>132</v>
      </c>
    </row>
    <row r="22" spans="1:10" x14ac:dyDescent="0.2">
      <c r="A22" s="24" t="s">
        <v>3</v>
      </c>
      <c r="B22" s="25">
        <v>100</v>
      </c>
      <c r="C22" s="25">
        <v>12.941176</v>
      </c>
      <c r="D22" s="25">
        <v>13.882353</v>
      </c>
      <c r="E22" s="25">
        <v>40.705882000000003</v>
      </c>
      <c r="F22" s="25">
        <v>24.470587999999999</v>
      </c>
      <c r="G22" s="25">
        <v>6.5882350000000001</v>
      </c>
      <c r="H22" s="25">
        <v>1.4117649999999999</v>
      </c>
      <c r="I22" s="25">
        <v>26.823529000000001</v>
      </c>
      <c r="J22" s="25">
        <v>31.058824000000001</v>
      </c>
    </row>
    <row r="23" spans="1:10" x14ac:dyDescent="0.2">
      <c r="A23" s="20" t="s">
        <v>347</v>
      </c>
      <c r="B23" s="21">
        <v>217</v>
      </c>
      <c r="C23" s="21">
        <v>16</v>
      </c>
      <c r="D23" s="21">
        <v>29</v>
      </c>
      <c r="E23" s="21">
        <v>87</v>
      </c>
      <c r="F23" s="21">
        <v>58</v>
      </c>
      <c r="G23" s="21">
        <v>22</v>
      </c>
      <c r="H23" s="21">
        <v>5</v>
      </c>
      <c r="I23" s="21">
        <v>45</v>
      </c>
      <c r="J23" s="21">
        <v>80</v>
      </c>
    </row>
    <row r="24" spans="1:10" x14ac:dyDescent="0.2">
      <c r="A24" s="24" t="s">
        <v>3</v>
      </c>
      <c r="B24" s="25">
        <v>100</v>
      </c>
      <c r="C24" s="25">
        <v>7.373272</v>
      </c>
      <c r="D24" s="25">
        <v>13.364055</v>
      </c>
      <c r="E24" s="25">
        <v>40.092165999999999</v>
      </c>
      <c r="F24" s="25">
        <v>26.728110999999998</v>
      </c>
      <c r="G24" s="25">
        <v>10.138249</v>
      </c>
      <c r="H24" s="25">
        <v>2.3041469999999999</v>
      </c>
      <c r="I24" s="25">
        <v>20.737327000000001</v>
      </c>
      <c r="J24" s="25">
        <v>36.866359000000003</v>
      </c>
    </row>
    <row r="25" spans="1:10" x14ac:dyDescent="0.2">
      <c r="A25" s="20" t="s">
        <v>348</v>
      </c>
      <c r="B25" s="21">
        <v>56</v>
      </c>
      <c r="C25" s="21">
        <v>5</v>
      </c>
      <c r="D25" s="21">
        <v>6</v>
      </c>
      <c r="E25" s="21">
        <v>22</v>
      </c>
      <c r="F25" s="21">
        <v>16</v>
      </c>
      <c r="G25" s="21">
        <v>6</v>
      </c>
      <c r="H25" s="21">
        <v>1</v>
      </c>
      <c r="I25" s="21">
        <v>11</v>
      </c>
      <c r="J25" s="21">
        <v>22</v>
      </c>
    </row>
    <row r="26" spans="1:10" x14ac:dyDescent="0.2">
      <c r="A26" s="24" t="s">
        <v>3</v>
      </c>
      <c r="B26" s="25">
        <v>100</v>
      </c>
      <c r="C26" s="25">
        <v>8.9285709999999998</v>
      </c>
      <c r="D26" s="25">
        <v>10.714286</v>
      </c>
      <c r="E26" s="25">
        <v>39.285713999999999</v>
      </c>
      <c r="F26" s="25">
        <v>28.571428999999998</v>
      </c>
      <c r="G26" s="25">
        <v>10.714286</v>
      </c>
      <c r="H26" s="25">
        <v>1.785714</v>
      </c>
      <c r="I26" s="25">
        <v>19.642856999999999</v>
      </c>
      <c r="J26" s="25">
        <v>39.285713999999999</v>
      </c>
    </row>
    <row r="27" spans="1:10" x14ac:dyDescent="0.2">
      <c r="A27" s="20" t="s">
        <v>349</v>
      </c>
      <c r="B27" s="21">
        <v>13</v>
      </c>
      <c r="C27" s="21">
        <v>0</v>
      </c>
      <c r="D27" s="21">
        <v>1</v>
      </c>
      <c r="E27" s="21">
        <v>5</v>
      </c>
      <c r="F27" s="21">
        <v>4</v>
      </c>
      <c r="G27" s="21">
        <v>3</v>
      </c>
      <c r="H27" s="21">
        <v>0</v>
      </c>
      <c r="I27" s="21">
        <v>1</v>
      </c>
      <c r="J27" s="21">
        <v>7</v>
      </c>
    </row>
    <row r="28" spans="1:10" x14ac:dyDescent="0.2">
      <c r="A28" s="24" t="s">
        <v>3</v>
      </c>
      <c r="B28" s="25">
        <v>100</v>
      </c>
      <c r="C28" s="25">
        <v>0</v>
      </c>
      <c r="D28" s="25">
        <v>7.6923079999999997</v>
      </c>
      <c r="E28" s="25">
        <v>38.461537999999997</v>
      </c>
      <c r="F28" s="25">
        <v>30.769231000000001</v>
      </c>
      <c r="G28" s="25">
        <v>23.076923000000001</v>
      </c>
      <c r="H28" s="25">
        <v>0</v>
      </c>
      <c r="I28" s="25">
        <v>7.6923079999999997</v>
      </c>
      <c r="J28" s="25">
        <v>53.846153999999999</v>
      </c>
    </row>
    <row r="29" spans="1:10" x14ac:dyDescent="0.2">
      <c r="A29" s="20" t="s">
        <v>350</v>
      </c>
      <c r="B29" s="21">
        <v>1365</v>
      </c>
      <c r="C29" s="21">
        <v>233</v>
      </c>
      <c r="D29" s="21">
        <v>284</v>
      </c>
      <c r="E29" s="21">
        <v>580</v>
      </c>
      <c r="F29" s="21">
        <v>208</v>
      </c>
      <c r="G29" s="21">
        <v>41</v>
      </c>
      <c r="H29" s="21">
        <v>19</v>
      </c>
      <c r="I29" s="21">
        <v>517</v>
      </c>
      <c r="J29" s="21">
        <v>249</v>
      </c>
    </row>
    <row r="30" spans="1:10" x14ac:dyDescent="0.2">
      <c r="A30" s="24" t="s">
        <v>3</v>
      </c>
      <c r="B30" s="25">
        <v>100</v>
      </c>
      <c r="C30" s="25">
        <v>17.069597000000002</v>
      </c>
      <c r="D30" s="25">
        <v>20.805861</v>
      </c>
      <c r="E30" s="25">
        <v>42.490842000000001</v>
      </c>
      <c r="F30" s="25">
        <v>15.238095</v>
      </c>
      <c r="G30" s="25">
        <v>3.003663</v>
      </c>
      <c r="H30" s="25">
        <v>1.3919410000000001</v>
      </c>
      <c r="I30" s="25">
        <v>37.875458000000002</v>
      </c>
      <c r="J30" s="25">
        <v>18.241758000000001</v>
      </c>
    </row>
    <row r="31" spans="1:10" x14ac:dyDescent="0.2">
      <c r="A31" s="20" t="s">
        <v>351</v>
      </c>
      <c r="B31" s="21">
        <v>1026</v>
      </c>
      <c r="C31" s="21">
        <v>126</v>
      </c>
      <c r="D31" s="21">
        <v>169</v>
      </c>
      <c r="E31" s="21">
        <v>420</v>
      </c>
      <c r="F31" s="21">
        <v>235</v>
      </c>
      <c r="G31" s="21">
        <v>57</v>
      </c>
      <c r="H31" s="21">
        <v>19</v>
      </c>
      <c r="I31" s="21">
        <v>295</v>
      </c>
      <c r="J31" s="21">
        <v>292</v>
      </c>
    </row>
    <row r="32" spans="1:10" x14ac:dyDescent="0.2">
      <c r="A32" s="24" t="s">
        <v>3</v>
      </c>
      <c r="B32" s="25">
        <v>100</v>
      </c>
      <c r="C32" s="25">
        <v>12.280702</v>
      </c>
      <c r="D32" s="25">
        <v>16.471734999999999</v>
      </c>
      <c r="E32" s="25">
        <v>40.935673000000001</v>
      </c>
      <c r="F32" s="25">
        <v>22.904482999999999</v>
      </c>
      <c r="G32" s="25">
        <v>5.5555560000000002</v>
      </c>
      <c r="H32" s="25">
        <v>1.8518520000000001</v>
      </c>
      <c r="I32" s="25">
        <v>28.752437</v>
      </c>
      <c r="J32" s="25">
        <v>28.460038999999998</v>
      </c>
    </row>
    <row r="33" spans="1:10" x14ac:dyDescent="0.2">
      <c r="A33" s="20" t="s">
        <v>352</v>
      </c>
      <c r="B33" s="21">
        <v>286</v>
      </c>
      <c r="C33" s="21">
        <v>21</v>
      </c>
      <c r="D33" s="21">
        <v>36</v>
      </c>
      <c r="E33" s="21">
        <v>114</v>
      </c>
      <c r="F33" s="21">
        <v>78</v>
      </c>
      <c r="G33" s="21">
        <v>31</v>
      </c>
      <c r="H33" s="21">
        <v>6</v>
      </c>
      <c r="I33" s="21">
        <v>57</v>
      </c>
      <c r="J33" s="21">
        <v>109</v>
      </c>
    </row>
    <row r="34" spans="1:10" x14ac:dyDescent="0.2">
      <c r="A34" s="24" t="s">
        <v>3</v>
      </c>
      <c r="B34" s="25">
        <v>100</v>
      </c>
      <c r="C34" s="25">
        <v>7.342657</v>
      </c>
      <c r="D34" s="25">
        <v>12.587413</v>
      </c>
      <c r="E34" s="25">
        <v>39.860140000000001</v>
      </c>
      <c r="F34" s="25">
        <v>27.272727</v>
      </c>
      <c r="G34" s="25">
        <v>10.839161000000001</v>
      </c>
      <c r="H34" s="25">
        <v>2.0979019999999999</v>
      </c>
      <c r="I34" s="25">
        <v>19.930070000000001</v>
      </c>
      <c r="J34" s="25">
        <v>38.111888</v>
      </c>
    </row>
    <row r="35" spans="1:10" x14ac:dyDescent="0.2">
      <c r="A35" s="20" t="s">
        <v>353</v>
      </c>
      <c r="B35" s="21">
        <v>1312</v>
      </c>
      <c r="C35" s="21">
        <v>147</v>
      </c>
      <c r="D35" s="21">
        <v>205</v>
      </c>
      <c r="E35" s="21">
        <v>534</v>
      </c>
      <c r="F35" s="21">
        <v>313</v>
      </c>
      <c r="G35" s="21">
        <v>88</v>
      </c>
      <c r="H35" s="21">
        <v>25</v>
      </c>
      <c r="I35" s="21">
        <v>352</v>
      </c>
      <c r="J35" s="21">
        <v>401</v>
      </c>
    </row>
    <row r="36" spans="1:10" x14ac:dyDescent="0.2">
      <c r="A36" s="24" t="s">
        <v>3</v>
      </c>
      <c r="B36" s="25">
        <v>100</v>
      </c>
      <c r="C36" s="25">
        <v>11.204268000000001</v>
      </c>
      <c r="D36" s="25">
        <v>15.625</v>
      </c>
      <c r="E36" s="25">
        <v>40.701219999999999</v>
      </c>
      <c r="F36" s="25">
        <v>23.856707</v>
      </c>
      <c r="G36" s="25">
        <v>6.7073169999999998</v>
      </c>
      <c r="H36" s="25">
        <v>1.9054880000000001</v>
      </c>
      <c r="I36" s="25">
        <v>26.829267999999999</v>
      </c>
      <c r="J36" s="25">
        <v>30.564024</v>
      </c>
    </row>
    <row r="37" spans="1:10" x14ac:dyDescent="0.2">
      <c r="A37" s="9" t="s">
        <v>354</v>
      </c>
      <c r="B37" s="10">
        <v>298</v>
      </c>
      <c r="C37" s="10">
        <v>56</v>
      </c>
      <c r="D37" s="10">
        <v>72</v>
      </c>
      <c r="E37" s="10">
        <v>120</v>
      </c>
      <c r="F37" s="10">
        <v>38</v>
      </c>
      <c r="G37" s="10">
        <v>11</v>
      </c>
      <c r="H37" s="10">
        <v>1</v>
      </c>
      <c r="I37" s="10">
        <v>128</v>
      </c>
      <c r="J37" s="10">
        <v>49</v>
      </c>
    </row>
    <row r="38" spans="1:10" x14ac:dyDescent="0.2">
      <c r="A38" s="24" t="s">
        <v>3</v>
      </c>
      <c r="B38" s="25">
        <v>100</v>
      </c>
      <c r="C38" s="25">
        <v>18.791945999999999</v>
      </c>
      <c r="D38" s="25">
        <v>24.161073999999999</v>
      </c>
      <c r="E38" s="25">
        <v>40.268456</v>
      </c>
      <c r="F38" s="25">
        <v>12.751678</v>
      </c>
      <c r="G38" s="25">
        <v>3.6912750000000001</v>
      </c>
      <c r="H38" s="25">
        <v>0.33556999999999998</v>
      </c>
      <c r="I38" s="25">
        <v>42.953020000000002</v>
      </c>
      <c r="J38" s="25">
        <v>16.442952999999999</v>
      </c>
    </row>
    <row r="39" spans="1:10" x14ac:dyDescent="0.2">
      <c r="A39" s="20" t="s">
        <v>344</v>
      </c>
      <c r="B39" s="21">
        <v>388</v>
      </c>
      <c r="C39" s="21">
        <v>72</v>
      </c>
      <c r="D39" s="21">
        <v>79</v>
      </c>
      <c r="E39" s="21">
        <v>150</v>
      </c>
      <c r="F39" s="21">
        <v>69</v>
      </c>
      <c r="G39" s="21">
        <v>12</v>
      </c>
      <c r="H39" s="21">
        <v>6</v>
      </c>
      <c r="I39" s="21">
        <v>151</v>
      </c>
      <c r="J39" s="21">
        <v>81</v>
      </c>
    </row>
    <row r="40" spans="1:10" x14ac:dyDescent="0.2">
      <c r="A40" s="24" t="s">
        <v>3</v>
      </c>
      <c r="B40" s="25">
        <v>100</v>
      </c>
      <c r="C40" s="25">
        <v>18.556701</v>
      </c>
      <c r="D40" s="25">
        <v>20.360824999999998</v>
      </c>
      <c r="E40" s="25">
        <v>38.659793999999998</v>
      </c>
      <c r="F40" s="25">
        <v>17.783505000000002</v>
      </c>
      <c r="G40" s="25">
        <v>3.092784</v>
      </c>
      <c r="H40" s="25">
        <v>1.546392</v>
      </c>
      <c r="I40" s="25">
        <v>38.917526000000002</v>
      </c>
      <c r="J40" s="25">
        <v>20.876289</v>
      </c>
    </row>
    <row r="41" spans="1:10" x14ac:dyDescent="0.2">
      <c r="A41" s="20" t="s">
        <v>345</v>
      </c>
      <c r="B41" s="21">
        <v>299</v>
      </c>
      <c r="C41" s="21">
        <v>40</v>
      </c>
      <c r="D41" s="21">
        <v>55</v>
      </c>
      <c r="E41" s="21">
        <v>122</v>
      </c>
      <c r="F41" s="21">
        <v>56</v>
      </c>
      <c r="G41" s="21">
        <v>18</v>
      </c>
      <c r="H41" s="21">
        <v>8</v>
      </c>
      <c r="I41" s="21">
        <v>95</v>
      </c>
      <c r="J41" s="21">
        <v>74</v>
      </c>
    </row>
    <row r="42" spans="1:10" x14ac:dyDescent="0.2">
      <c r="A42" s="24" t="s">
        <v>3</v>
      </c>
      <c r="B42" s="25">
        <v>100</v>
      </c>
      <c r="C42" s="25">
        <v>13.377926</v>
      </c>
      <c r="D42" s="25">
        <v>18.394649000000001</v>
      </c>
      <c r="E42" s="25">
        <v>40.802675999999998</v>
      </c>
      <c r="F42" s="25">
        <v>18.729096999999999</v>
      </c>
      <c r="G42" s="25">
        <v>6.0200670000000001</v>
      </c>
      <c r="H42" s="25">
        <v>2.6755849999999999</v>
      </c>
      <c r="I42" s="25">
        <v>31.772575</v>
      </c>
      <c r="J42" s="25">
        <v>24.749164</v>
      </c>
    </row>
    <row r="43" spans="1:10" x14ac:dyDescent="0.2">
      <c r="A43" s="20" t="s">
        <v>346</v>
      </c>
      <c r="B43" s="21">
        <v>192</v>
      </c>
      <c r="C43" s="21">
        <v>30</v>
      </c>
      <c r="D43" s="21">
        <v>31</v>
      </c>
      <c r="E43" s="21">
        <v>67</v>
      </c>
      <c r="F43" s="21">
        <v>48</v>
      </c>
      <c r="G43" s="21">
        <v>13</v>
      </c>
      <c r="H43" s="21">
        <v>3</v>
      </c>
      <c r="I43" s="21">
        <v>61</v>
      </c>
      <c r="J43" s="21">
        <v>61</v>
      </c>
    </row>
    <row r="44" spans="1:10" x14ac:dyDescent="0.2">
      <c r="A44" s="24" t="s">
        <v>3</v>
      </c>
      <c r="B44" s="25">
        <v>100</v>
      </c>
      <c r="C44" s="25">
        <v>15.625</v>
      </c>
      <c r="D44" s="25">
        <v>16.145833</v>
      </c>
      <c r="E44" s="25">
        <v>34.895833000000003</v>
      </c>
      <c r="F44" s="25">
        <v>25</v>
      </c>
      <c r="G44" s="25">
        <v>6.7708329999999997</v>
      </c>
      <c r="H44" s="25">
        <v>1.5625</v>
      </c>
      <c r="I44" s="25">
        <v>31.770833</v>
      </c>
      <c r="J44" s="25">
        <v>31.770833</v>
      </c>
    </row>
    <row r="45" spans="1:10" x14ac:dyDescent="0.2">
      <c r="A45" s="20" t="s">
        <v>347</v>
      </c>
      <c r="B45" s="21">
        <v>77</v>
      </c>
      <c r="C45" s="21">
        <v>5</v>
      </c>
      <c r="D45" s="21">
        <v>11</v>
      </c>
      <c r="E45" s="21">
        <v>30</v>
      </c>
      <c r="F45" s="21">
        <v>22</v>
      </c>
      <c r="G45" s="21">
        <v>8</v>
      </c>
      <c r="H45" s="21">
        <v>1</v>
      </c>
      <c r="I45" s="21">
        <v>16</v>
      </c>
      <c r="J45" s="21">
        <v>30</v>
      </c>
    </row>
    <row r="46" spans="1:10" x14ac:dyDescent="0.2">
      <c r="A46" s="24" t="s">
        <v>3</v>
      </c>
      <c r="B46" s="25">
        <v>100</v>
      </c>
      <c r="C46" s="25">
        <v>6.493506</v>
      </c>
      <c r="D46" s="25">
        <v>14.285714</v>
      </c>
      <c r="E46" s="25">
        <v>38.961039</v>
      </c>
      <c r="F46" s="25">
        <v>28.571428999999998</v>
      </c>
      <c r="G46" s="25">
        <v>10.389609999999999</v>
      </c>
      <c r="H46" s="25">
        <v>1.2987010000000001</v>
      </c>
      <c r="I46" s="25">
        <v>20.779221</v>
      </c>
      <c r="J46" s="25">
        <v>38.961039</v>
      </c>
    </row>
    <row r="47" spans="1:10" x14ac:dyDescent="0.2">
      <c r="A47" s="20" t="s">
        <v>348</v>
      </c>
      <c r="B47" s="21">
        <v>19</v>
      </c>
      <c r="C47" s="21">
        <v>3</v>
      </c>
      <c r="D47" s="21">
        <v>1</v>
      </c>
      <c r="E47" s="21">
        <v>12</v>
      </c>
      <c r="F47" s="21">
        <v>2</v>
      </c>
      <c r="G47" s="21">
        <v>1</v>
      </c>
      <c r="H47" s="21">
        <v>0</v>
      </c>
      <c r="I47" s="21">
        <v>4</v>
      </c>
      <c r="J47" s="21">
        <v>3</v>
      </c>
    </row>
    <row r="48" spans="1:10" x14ac:dyDescent="0.2">
      <c r="A48" s="24" t="s">
        <v>3</v>
      </c>
      <c r="B48" s="25">
        <v>100</v>
      </c>
      <c r="C48" s="25">
        <v>15.789474</v>
      </c>
      <c r="D48" s="25">
        <v>5.2631579999999998</v>
      </c>
      <c r="E48" s="25">
        <v>63.157895000000003</v>
      </c>
      <c r="F48" s="25">
        <v>10.526316</v>
      </c>
      <c r="G48" s="25">
        <v>5.2631579999999998</v>
      </c>
      <c r="H48" s="25">
        <v>0</v>
      </c>
      <c r="I48" s="25">
        <v>21.052631999999999</v>
      </c>
      <c r="J48" s="25">
        <v>15.789474</v>
      </c>
    </row>
    <row r="49" spans="1:10" x14ac:dyDescent="0.2">
      <c r="A49" s="20" t="s">
        <v>349</v>
      </c>
      <c r="B49" s="21">
        <v>4</v>
      </c>
      <c r="C49" s="21">
        <v>0</v>
      </c>
      <c r="D49" s="21">
        <v>0</v>
      </c>
      <c r="E49" s="21">
        <v>1</v>
      </c>
      <c r="F49" s="21">
        <v>2</v>
      </c>
      <c r="G49" s="21">
        <v>1</v>
      </c>
      <c r="H49" s="21">
        <v>0</v>
      </c>
      <c r="I49" s="21">
        <v>0</v>
      </c>
      <c r="J49" s="21">
        <v>3</v>
      </c>
    </row>
    <row r="50" spans="1:10" x14ac:dyDescent="0.2">
      <c r="A50" s="24" t="s">
        <v>3</v>
      </c>
      <c r="B50" s="25">
        <v>100</v>
      </c>
      <c r="C50" s="25">
        <v>0</v>
      </c>
      <c r="D50" s="25">
        <v>0</v>
      </c>
      <c r="E50" s="25">
        <v>25</v>
      </c>
      <c r="F50" s="25">
        <v>50</v>
      </c>
      <c r="G50" s="25">
        <v>25</v>
      </c>
      <c r="H50" s="25">
        <v>0</v>
      </c>
      <c r="I50" s="25">
        <v>0</v>
      </c>
      <c r="J50" s="25">
        <v>75</v>
      </c>
    </row>
    <row r="51" spans="1:10" x14ac:dyDescent="0.2">
      <c r="A51" s="20" t="s">
        <v>350</v>
      </c>
      <c r="B51" s="21">
        <v>686</v>
      </c>
      <c r="C51" s="21">
        <v>128</v>
      </c>
      <c r="D51" s="21">
        <v>151</v>
      </c>
      <c r="E51" s="21">
        <v>270</v>
      </c>
      <c r="F51" s="21">
        <v>107</v>
      </c>
      <c r="G51" s="21">
        <v>23</v>
      </c>
      <c r="H51" s="21">
        <v>7</v>
      </c>
      <c r="I51" s="21">
        <v>279</v>
      </c>
      <c r="J51" s="21">
        <v>130</v>
      </c>
    </row>
    <row r="52" spans="1:10" x14ac:dyDescent="0.2">
      <c r="A52" s="24" t="s">
        <v>3</v>
      </c>
      <c r="B52" s="25">
        <v>100</v>
      </c>
      <c r="C52" s="25">
        <v>18.658892000000002</v>
      </c>
      <c r="D52" s="25">
        <v>22.011662000000001</v>
      </c>
      <c r="E52" s="25">
        <v>39.358601</v>
      </c>
      <c r="F52" s="25">
        <v>15.597668000000001</v>
      </c>
      <c r="G52" s="25">
        <v>3.35277</v>
      </c>
      <c r="H52" s="25">
        <v>1.020408</v>
      </c>
      <c r="I52" s="25">
        <v>40.670554000000003</v>
      </c>
      <c r="J52" s="25">
        <v>18.950437000000001</v>
      </c>
    </row>
    <row r="53" spans="1:10" x14ac:dyDescent="0.2">
      <c r="A53" s="20" t="s">
        <v>351</v>
      </c>
      <c r="B53" s="21">
        <v>491</v>
      </c>
      <c r="C53" s="21">
        <v>70</v>
      </c>
      <c r="D53" s="21">
        <v>86</v>
      </c>
      <c r="E53" s="21">
        <v>189</v>
      </c>
      <c r="F53" s="21">
        <v>104</v>
      </c>
      <c r="G53" s="21">
        <v>31</v>
      </c>
      <c r="H53" s="21">
        <v>11</v>
      </c>
      <c r="I53" s="21">
        <v>156</v>
      </c>
      <c r="J53" s="21">
        <v>135</v>
      </c>
    </row>
    <row r="54" spans="1:10" x14ac:dyDescent="0.2">
      <c r="A54" s="24" t="s">
        <v>3</v>
      </c>
      <c r="B54" s="25">
        <v>100</v>
      </c>
      <c r="C54" s="25">
        <v>14.256619000000001</v>
      </c>
      <c r="D54" s="25">
        <v>17.515274999999999</v>
      </c>
      <c r="E54" s="25">
        <v>38.492871999999998</v>
      </c>
      <c r="F54" s="25">
        <v>21.181263000000001</v>
      </c>
      <c r="G54" s="25">
        <v>6.3136460000000003</v>
      </c>
      <c r="H54" s="25">
        <v>2.240326</v>
      </c>
      <c r="I54" s="25">
        <v>31.771894</v>
      </c>
      <c r="J54" s="25">
        <v>27.494907999999999</v>
      </c>
    </row>
    <row r="55" spans="1:10" x14ac:dyDescent="0.2">
      <c r="A55" s="20" t="s">
        <v>352</v>
      </c>
      <c r="B55" s="21">
        <v>100</v>
      </c>
      <c r="C55" s="21">
        <v>8</v>
      </c>
      <c r="D55" s="21">
        <v>12</v>
      </c>
      <c r="E55" s="21">
        <v>43</v>
      </c>
      <c r="F55" s="21">
        <v>26</v>
      </c>
      <c r="G55" s="21">
        <v>10</v>
      </c>
      <c r="H55" s="21">
        <v>1</v>
      </c>
      <c r="I55" s="21">
        <v>20</v>
      </c>
      <c r="J55" s="21">
        <v>36</v>
      </c>
    </row>
    <row r="56" spans="1:10" x14ac:dyDescent="0.2">
      <c r="A56" s="24" t="s">
        <v>3</v>
      </c>
      <c r="B56" s="25">
        <v>100</v>
      </c>
      <c r="C56" s="25">
        <v>8</v>
      </c>
      <c r="D56" s="25">
        <v>12</v>
      </c>
      <c r="E56" s="25">
        <v>43</v>
      </c>
      <c r="F56" s="25">
        <v>26</v>
      </c>
      <c r="G56" s="25">
        <v>10</v>
      </c>
      <c r="H56" s="25">
        <v>1</v>
      </c>
      <c r="I56" s="25">
        <v>20</v>
      </c>
      <c r="J56" s="25">
        <v>36</v>
      </c>
    </row>
    <row r="57" spans="1:10" x14ac:dyDescent="0.2">
      <c r="A57" s="20" t="s">
        <v>353</v>
      </c>
      <c r="B57" s="21">
        <v>591</v>
      </c>
      <c r="C57" s="21">
        <v>78</v>
      </c>
      <c r="D57" s="21">
        <v>98</v>
      </c>
      <c r="E57" s="21">
        <v>232</v>
      </c>
      <c r="F57" s="21">
        <v>130</v>
      </c>
      <c r="G57" s="21">
        <v>41</v>
      </c>
      <c r="H57" s="21">
        <v>12</v>
      </c>
      <c r="I57" s="21">
        <v>176</v>
      </c>
      <c r="J57" s="21">
        <v>171</v>
      </c>
    </row>
    <row r="58" spans="1:10" x14ac:dyDescent="0.2">
      <c r="A58" s="24" t="s">
        <v>3</v>
      </c>
      <c r="B58" s="25">
        <v>100</v>
      </c>
      <c r="C58" s="25">
        <v>13.19797</v>
      </c>
      <c r="D58" s="25">
        <v>16.582063999999999</v>
      </c>
      <c r="E58" s="25">
        <v>39.255499</v>
      </c>
      <c r="F58" s="25">
        <v>21.996616</v>
      </c>
      <c r="G58" s="25">
        <v>6.9373940000000003</v>
      </c>
      <c r="H58" s="25">
        <v>2.0304570000000002</v>
      </c>
      <c r="I58" s="25">
        <v>29.780034000000001</v>
      </c>
      <c r="J58" s="25">
        <v>28.934010000000001</v>
      </c>
    </row>
    <row r="59" spans="1:10" x14ac:dyDescent="0.2">
      <c r="A59" s="9" t="s">
        <v>355</v>
      </c>
      <c r="B59" s="10">
        <v>312</v>
      </c>
      <c r="C59" s="10">
        <v>54</v>
      </c>
      <c r="D59" s="10">
        <v>69</v>
      </c>
      <c r="E59" s="10">
        <v>132</v>
      </c>
      <c r="F59" s="10">
        <v>44</v>
      </c>
      <c r="G59" s="10">
        <v>10</v>
      </c>
      <c r="H59" s="10">
        <v>3</v>
      </c>
      <c r="I59" s="10">
        <v>123</v>
      </c>
      <c r="J59" s="10">
        <v>54</v>
      </c>
    </row>
    <row r="60" spans="1:10" x14ac:dyDescent="0.2">
      <c r="A60" s="24" t="s">
        <v>3</v>
      </c>
      <c r="B60" s="25">
        <v>100</v>
      </c>
      <c r="C60" s="25">
        <v>17.307691999999999</v>
      </c>
      <c r="D60" s="25">
        <v>22.115385</v>
      </c>
      <c r="E60" s="25">
        <v>42.307692000000003</v>
      </c>
      <c r="F60" s="25">
        <v>14.102563999999999</v>
      </c>
      <c r="G60" s="25">
        <v>3.2051280000000002</v>
      </c>
      <c r="H60" s="25">
        <v>0.961538</v>
      </c>
      <c r="I60" s="25">
        <v>39.423076999999999</v>
      </c>
      <c r="J60" s="25">
        <v>17.307691999999999</v>
      </c>
    </row>
    <row r="61" spans="1:10" x14ac:dyDescent="0.2">
      <c r="A61" s="20" t="s">
        <v>344</v>
      </c>
      <c r="B61" s="21">
        <v>367</v>
      </c>
      <c r="C61" s="21">
        <v>51</v>
      </c>
      <c r="D61" s="21">
        <v>64</v>
      </c>
      <c r="E61" s="21">
        <v>178</v>
      </c>
      <c r="F61" s="21">
        <v>57</v>
      </c>
      <c r="G61" s="21">
        <v>8</v>
      </c>
      <c r="H61" s="21">
        <v>9</v>
      </c>
      <c r="I61" s="21">
        <v>115</v>
      </c>
      <c r="J61" s="21">
        <v>65</v>
      </c>
    </row>
    <row r="62" spans="1:10" x14ac:dyDescent="0.2">
      <c r="A62" s="24" t="s">
        <v>3</v>
      </c>
      <c r="B62" s="25">
        <v>100</v>
      </c>
      <c r="C62" s="25">
        <v>13.896458000000001</v>
      </c>
      <c r="D62" s="25">
        <v>17.438692</v>
      </c>
      <c r="E62" s="25">
        <v>48.501362</v>
      </c>
      <c r="F62" s="25">
        <v>15.531335</v>
      </c>
      <c r="G62" s="25">
        <v>2.179837</v>
      </c>
      <c r="H62" s="25">
        <v>2.4523160000000002</v>
      </c>
      <c r="I62" s="25">
        <v>31.335149999999999</v>
      </c>
      <c r="J62" s="25">
        <v>17.711172000000001</v>
      </c>
    </row>
    <row r="63" spans="1:10" x14ac:dyDescent="0.2">
      <c r="A63" s="20" t="s">
        <v>345</v>
      </c>
      <c r="B63" s="21">
        <v>302</v>
      </c>
      <c r="C63" s="21">
        <v>31</v>
      </c>
      <c r="D63" s="21">
        <v>55</v>
      </c>
      <c r="E63" s="21">
        <v>125</v>
      </c>
      <c r="F63" s="21">
        <v>75</v>
      </c>
      <c r="G63" s="21">
        <v>11</v>
      </c>
      <c r="H63" s="21">
        <v>5</v>
      </c>
      <c r="I63" s="21">
        <v>86</v>
      </c>
      <c r="J63" s="21">
        <v>86</v>
      </c>
    </row>
    <row r="64" spans="1:10" x14ac:dyDescent="0.2">
      <c r="A64" s="24" t="s">
        <v>3</v>
      </c>
      <c r="B64" s="25">
        <v>100</v>
      </c>
      <c r="C64" s="25">
        <v>10.264901</v>
      </c>
      <c r="D64" s="25">
        <v>18.211921</v>
      </c>
      <c r="E64" s="25">
        <v>41.390728000000003</v>
      </c>
      <c r="F64" s="25">
        <v>24.834437000000001</v>
      </c>
      <c r="G64" s="25">
        <v>3.6423839999999998</v>
      </c>
      <c r="H64" s="25">
        <v>1.655629</v>
      </c>
      <c r="I64" s="25">
        <v>28.476821000000001</v>
      </c>
      <c r="J64" s="25">
        <v>28.476821000000001</v>
      </c>
    </row>
    <row r="65" spans="1:10" x14ac:dyDescent="0.2">
      <c r="A65" s="20" t="s">
        <v>346</v>
      </c>
      <c r="B65" s="21">
        <v>233</v>
      </c>
      <c r="C65" s="21">
        <v>25</v>
      </c>
      <c r="D65" s="21">
        <v>28</v>
      </c>
      <c r="E65" s="21">
        <v>106</v>
      </c>
      <c r="F65" s="21">
        <v>56</v>
      </c>
      <c r="G65" s="21">
        <v>15</v>
      </c>
      <c r="H65" s="21">
        <v>3</v>
      </c>
      <c r="I65" s="21">
        <v>53</v>
      </c>
      <c r="J65" s="21">
        <v>71</v>
      </c>
    </row>
    <row r="66" spans="1:10" x14ac:dyDescent="0.2">
      <c r="A66" s="24" t="s">
        <v>3</v>
      </c>
      <c r="B66" s="25">
        <v>100</v>
      </c>
      <c r="C66" s="25">
        <v>10.729614</v>
      </c>
      <c r="D66" s="25">
        <v>12.017167000000001</v>
      </c>
      <c r="E66" s="25">
        <v>45.493561999999997</v>
      </c>
      <c r="F66" s="25">
        <v>24.034334999999999</v>
      </c>
      <c r="G66" s="25">
        <v>6.4377680000000002</v>
      </c>
      <c r="H66" s="25">
        <v>1.2875540000000001</v>
      </c>
      <c r="I66" s="25">
        <v>22.746780999999999</v>
      </c>
      <c r="J66" s="25">
        <v>30.472103000000001</v>
      </c>
    </row>
    <row r="67" spans="1:10" x14ac:dyDescent="0.2">
      <c r="A67" s="20" t="s">
        <v>347</v>
      </c>
      <c r="B67" s="21">
        <v>140</v>
      </c>
      <c r="C67" s="21">
        <v>11</v>
      </c>
      <c r="D67" s="21">
        <v>18</v>
      </c>
      <c r="E67" s="21">
        <v>57</v>
      </c>
      <c r="F67" s="21">
        <v>36</v>
      </c>
      <c r="G67" s="21">
        <v>14</v>
      </c>
      <c r="H67" s="21">
        <v>4</v>
      </c>
      <c r="I67" s="21">
        <v>29</v>
      </c>
      <c r="J67" s="21">
        <v>50</v>
      </c>
    </row>
    <row r="68" spans="1:10" x14ac:dyDescent="0.2">
      <c r="A68" s="24" t="s">
        <v>3</v>
      </c>
      <c r="B68" s="25">
        <v>100</v>
      </c>
      <c r="C68" s="25">
        <v>7.8571429999999998</v>
      </c>
      <c r="D68" s="25">
        <v>12.857143000000001</v>
      </c>
      <c r="E68" s="25">
        <v>40.714286000000001</v>
      </c>
      <c r="F68" s="25">
        <v>25.714286000000001</v>
      </c>
      <c r="G68" s="25">
        <v>10</v>
      </c>
      <c r="H68" s="25">
        <v>2.8571430000000002</v>
      </c>
      <c r="I68" s="25">
        <v>20.714286000000001</v>
      </c>
      <c r="J68" s="25">
        <v>35.714286000000001</v>
      </c>
    </row>
    <row r="69" spans="1:10" x14ac:dyDescent="0.2">
      <c r="A69" s="20" t="s">
        <v>348</v>
      </c>
      <c r="B69" s="21">
        <v>37</v>
      </c>
      <c r="C69" s="21">
        <v>2</v>
      </c>
      <c r="D69" s="21">
        <v>5</v>
      </c>
      <c r="E69" s="21">
        <v>10</v>
      </c>
      <c r="F69" s="21">
        <v>14</v>
      </c>
      <c r="G69" s="21">
        <v>5</v>
      </c>
      <c r="H69" s="21">
        <v>1</v>
      </c>
      <c r="I69" s="21">
        <v>7</v>
      </c>
      <c r="J69" s="21">
        <v>19</v>
      </c>
    </row>
    <row r="70" spans="1:10" x14ac:dyDescent="0.2">
      <c r="A70" s="24" t="s">
        <v>3</v>
      </c>
      <c r="B70" s="25">
        <v>100</v>
      </c>
      <c r="C70" s="25">
        <v>5.405405</v>
      </c>
      <c r="D70" s="25">
        <v>13.513514000000001</v>
      </c>
      <c r="E70" s="25">
        <v>27.027027</v>
      </c>
      <c r="F70" s="25">
        <v>37.837837999999998</v>
      </c>
      <c r="G70" s="25">
        <v>13.513514000000001</v>
      </c>
      <c r="H70" s="25">
        <v>2.7027030000000001</v>
      </c>
      <c r="I70" s="25">
        <v>18.918918999999999</v>
      </c>
      <c r="J70" s="25">
        <v>51.351351000000001</v>
      </c>
    </row>
    <row r="71" spans="1:10" x14ac:dyDescent="0.2">
      <c r="A71" s="20" t="s">
        <v>349</v>
      </c>
      <c r="B71" s="21">
        <v>9</v>
      </c>
      <c r="C71" s="21">
        <v>0</v>
      </c>
      <c r="D71" s="21">
        <v>1</v>
      </c>
      <c r="E71" s="21">
        <v>4</v>
      </c>
      <c r="F71" s="21">
        <v>2</v>
      </c>
      <c r="G71" s="21">
        <v>2</v>
      </c>
      <c r="H71" s="21">
        <v>0</v>
      </c>
      <c r="I71" s="21">
        <v>1</v>
      </c>
      <c r="J71" s="21">
        <v>4</v>
      </c>
    </row>
    <row r="72" spans="1:10" x14ac:dyDescent="0.2">
      <c r="A72" s="24" t="s">
        <v>3</v>
      </c>
      <c r="B72" s="25">
        <v>100</v>
      </c>
      <c r="C72" s="25">
        <v>0</v>
      </c>
      <c r="D72" s="25">
        <v>11.111110999999999</v>
      </c>
      <c r="E72" s="25">
        <v>44.444443999999997</v>
      </c>
      <c r="F72" s="25">
        <v>22.222221999999999</v>
      </c>
      <c r="G72" s="25">
        <v>22.222221999999999</v>
      </c>
      <c r="H72" s="25">
        <v>0</v>
      </c>
      <c r="I72" s="25">
        <v>11.111110999999999</v>
      </c>
      <c r="J72" s="25">
        <v>44.444443999999997</v>
      </c>
    </row>
    <row r="73" spans="1:10" x14ac:dyDescent="0.2">
      <c r="A73" s="20" t="s">
        <v>350</v>
      </c>
      <c r="B73" s="21">
        <v>679</v>
      </c>
      <c r="C73" s="21">
        <v>105</v>
      </c>
      <c r="D73" s="21">
        <v>133</v>
      </c>
      <c r="E73" s="21">
        <v>310</v>
      </c>
      <c r="F73" s="21">
        <v>101</v>
      </c>
      <c r="G73" s="21">
        <v>18</v>
      </c>
      <c r="H73" s="21">
        <v>12</v>
      </c>
      <c r="I73" s="21">
        <v>238</v>
      </c>
      <c r="J73" s="21">
        <v>119</v>
      </c>
    </row>
    <row r="74" spans="1:10" x14ac:dyDescent="0.2">
      <c r="A74" s="24" t="s">
        <v>3</v>
      </c>
      <c r="B74" s="25">
        <v>100</v>
      </c>
      <c r="C74" s="25">
        <v>15.463918</v>
      </c>
      <c r="D74" s="25">
        <v>19.587629</v>
      </c>
      <c r="E74" s="25">
        <v>45.655375999999997</v>
      </c>
      <c r="F74" s="25">
        <v>14.874815999999999</v>
      </c>
      <c r="G74" s="25">
        <v>2.650957</v>
      </c>
      <c r="H74" s="25">
        <v>1.7673049999999999</v>
      </c>
      <c r="I74" s="25">
        <v>35.051546000000002</v>
      </c>
      <c r="J74" s="25">
        <v>17.525773000000001</v>
      </c>
    </row>
    <row r="75" spans="1:10" x14ac:dyDescent="0.2">
      <c r="A75" s="20" t="s">
        <v>351</v>
      </c>
      <c r="B75" s="21">
        <v>535</v>
      </c>
      <c r="C75" s="21">
        <v>56</v>
      </c>
      <c r="D75" s="21">
        <v>83</v>
      </c>
      <c r="E75" s="21">
        <v>231</v>
      </c>
      <c r="F75" s="21">
        <v>131</v>
      </c>
      <c r="G75" s="21">
        <v>26</v>
      </c>
      <c r="H75" s="21">
        <v>8</v>
      </c>
      <c r="I75" s="21">
        <v>139</v>
      </c>
      <c r="J75" s="21">
        <v>157</v>
      </c>
    </row>
    <row r="76" spans="1:10" x14ac:dyDescent="0.2">
      <c r="A76" s="24" t="s">
        <v>3</v>
      </c>
      <c r="B76" s="25">
        <v>100</v>
      </c>
      <c r="C76" s="25">
        <v>10.46729</v>
      </c>
      <c r="D76" s="25">
        <v>15.514018999999999</v>
      </c>
      <c r="E76" s="25">
        <v>43.177570000000003</v>
      </c>
      <c r="F76" s="25">
        <v>24.485980999999999</v>
      </c>
      <c r="G76" s="25">
        <v>4.8598129999999999</v>
      </c>
      <c r="H76" s="25">
        <v>1.4953270000000001</v>
      </c>
      <c r="I76" s="25">
        <v>25.981307999999999</v>
      </c>
      <c r="J76" s="25">
        <v>29.345794000000001</v>
      </c>
    </row>
    <row r="77" spans="1:10" x14ac:dyDescent="0.2">
      <c r="A77" s="20" t="s">
        <v>352</v>
      </c>
      <c r="B77" s="21">
        <v>186</v>
      </c>
      <c r="C77" s="21">
        <v>13</v>
      </c>
      <c r="D77" s="21">
        <v>24</v>
      </c>
      <c r="E77" s="21">
        <v>71</v>
      </c>
      <c r="F77" s="21">
        <v>52</v>
      </c>
      <c r="G77" s="21">
        <v>21</v>
      </c>
      <c r="H77" s="21">
        <v>5</v>
      </c>
      <c r="I77" s="21">
        <v>37</v>
      </c>
      <c r="J77" s="21">
        <v>73</v>
      </c>
    </row>
    <row r="78" spans="1:10" x14ac:dyDescent="0.2">
      <c r="A78" s="24" t="s">
        <v>3</v>
      </c>
      <c r="B78" s="25">
        <v>100</v>
      </c>
      <c r="C78" s="25">
        <v>6.9892469999999998</v>
      </c>
      <c r="D78" s="25">
        <v>12.903226</v>
      </c>
      <c r="E78" s="25">
        <v>38.172043000000002</v>
      </c>
      <c r="F78" s="25">
        <v>27.956989</v>
      </c>
      <c r="G78" s="25">
        <v>11.290323000000001</v>
      </c>
      <c r="H78" s="25">
        <v>2.6881719999999998</v>
      </c>
      <c r="I78" s="25">
        <v>19.892472999999999</v>
      </c>
      <c r="J78" s="25">
        <v>39.247312000000001</v>
      </c>
    </row>
    <row r="79" spans="1:10" x14ac:dyDescent="0.2">
      <c r="A79" s="20" t="s">
        <v>353</v>
      </c>
      <c r="B79" s="21">
        <v>721</v>
      </c>
      <c r="C79" s="21">
        <v>69</v>
      </c>
      <c r="D79" s="21">
        <v>107</v>
      </c>
      <c r="E79" s="21">
        <v>302</v>
      </c>
      <c r="F79" s="21">
        <v>183</v>
      </c>
      <c r="G79" s="21">
        <v>47</v>
      </c>
      <c r="H79" s="21">
        <v>13</v>
      </c>
      <c r="I79" s="21">
        <v>176</v>
      </c>
      <c r="J79" s="21">
        <v>230</v>
      </c>
    </row>
    <row r="80" spans="1:10" x14ac:dyDescent="0.2">
      <c r="A80" s="24" t="s">
        <v>3</v>
      </c>
      <c r="B80" s="25">
        <v>100</v>
      </c>
      <c r="C80" s="25">
        <v>9.5700420000000008</v>
      </c>
      <c r="D80" s="25">
        <v>14.840498999999999</v>
      </c>
      <c r="E80" s="25">
        <v>41.886268999999999</v>
      </c>
      <c r="F80" s="25">
        <v>25.381415000000001</v>
      </c>
      <c r="G80" s="25">
        <v>6.5187239999999997</v>
      </c>
      <c r="H80" s="25">
        <v>1.803051</v>
      </c>
      <c r="I80" s="25">
        <v>24.410540999999998</v>
      </c>
      <c r="J80" s="25">
        <v>31.900138999999999</v>
      </c>
    </row>
    <row r="81" spans="1:10" x14ac:dyDescent="0.2">
      <c r="A81" s="9" t="s">
        <v>356</v>
      </c>
      <c r="B81" s="9"/>
      <c r="C81" s="9"/>
      <c r="D81" s="9"/>
      <c r="E81" s="9"/>
      <c r="F81" s="9"/>
      <c r="G81" s="9"/>
      <c r="H81" s="9"/>
      <c r="I81" s="9"/>
      <c r="J81" s="9"/>
    </row>
    <row r="82" spans="1:10" x14ac:dyDescent="0.2">
      <c r="A82" s="20" t="s">
        <v>357</v>
      </c>
      <c r="B82" s="21">
        <v>138</v>
      </c>
      <c r="C82" s="21">
        <v>26</v>
      </c>
      <c r="D82" s="21">
        <v>15</v>
      </c>
      <c r="E82" s="21">
        <v>51</v>
      </c>
      <c r="F82" s="21">
        <v>37</v>
      </c>
      <c r="G82" s="21">
        <v>8</v>
      </c>
      <c r="H82" s="21">
        <v>1</v>
      </c>
      <c r="I82" s="21">
        <v>41</v>
      </c>
      <c r="J82" s="21">
        <v>45</v>
      </c>
    </row>
    <row r="83" spans="1:10" x14ac:dyDescent="0.2">
      <c r="A83" s="24" t="s">
        <v>3</v>
      </c>
      <c r="B83" s="25">
        <v>100</v>
      </c>
      <c r="C83" s="25">
        <v>18.840579999999999</v>
      </c>
      <c r="D83" s="25">
        <v>10.869565</v>
      </c>
      <c r="E83" s="25">
        <v>36.956522</v>
      </c>
      <c r="F83" s="25">
        <v>26.811593999999999</v>
      </c>
      <c r="G83" s="25">
        <v>5.7971009999999996</v>
      </c>
      <c r="H83" s="25">
        <v>0.724638</v>
      </c>
      <c r="I83" s="25">
        <v>29.710145000000001</v>
      </c>
      <c r="J83" s="25">
        <v>32.608696000000002</v>
      </c>
    </row>
    <row r="84" spans="1:10" x14ac:dyDescent="0.2">
      <c r="A84" s="20" t="s">
        <v>328</v>
      </c>
      <c r="B84" s="21">
        <v>1747</v>
      </c>
      <c r="C84" s="21">
        <v>267</v>
      </c>
      <c r="D84" s="21">
        <v>354</v>
      </c>
      <c r="E84" s="21">
        <v>737</v>
      </c>
      <c r="F84" s="21">
        <v>294</v>
      </c>
      <c r="G84" s="21">
        <v>69</v>
      </c>
      <c r="H84" s="21">
        <v>26</v>
      </c>
      <c r="I84" s="21">
        <v>621</v>
      </c>
      <c r="J84" s="21">
        <v>363</v>
      </c>
    </row>
    <row r="85" spans="1:10" x14ac:dyDescent="0.2">
      <c r="A85" s="24" t="s">
        <v>3</v>
      </c>
      <c r="B85" s="25">
        <v>100</v>
      </c>
      <c r="C85" s="25">
        <v>15.283343</v>
      </c>
      <c r="D85" s="25">
        <v>20.263309</v>
      </c>
      <c r="E85" s="25">
        <v>42.186605999999998</v>
      </c>
      <c r="F85" s="25">
        <v>16.828849000000002</v>
      </c>
      <c r="G85" s="25">
        <v>3.9496280000000001</v>
      </c>
      <c r="H85" s="25">
        <v>1.4882660000000001</v>
      </c>
      <c r="I85" s="25">
        <v>35.546650999999997</v>
      </c>
      <c r="J85" s="25">
        <v>20.778476999999999</v>
      </c>
    </row>
    <row r="86" spans="1:10" x14ac:dyDescent="0.2">
      <c r="A86" s="20" t="s">
        <v>329</v>
      </c>
      <c r="B86" s="21">
        <v>191</v>
      </c>
      <c r="C86" s="21">
        <v>25</v>
      </c>
      <c r="D86" s="21">
        <v>25</v>
      </c>
      <c r="E86" s="21">
        <v>72</v>
      </c>
      <c r="F86" s="21">
        <v>48</v>
      </c>
      <c r="G86" s="21">
        <v>15</v>
      </c>
      <c r="H86" s="21">
        <v>6</v>
      </c>
      <c r="I86" s="21">
        <v>50</v>
      </c>
      <c r="J86" s="21">
        <v>63</v>
      </c>
    </row>
    <row r="87" spans="1:10" x14ac:dyDescent="0.2">
      <c r="A87" s="24" t="s">
        <v>3</v>
      </c>
      <c r="B87" s="25">
        <v>100</v>
      </c>
      <c r="C87" s="25">
        <v>13.089005</v>
      </c>
      <c r="D87" s="25">
        <v>13.089005</v>
      </c>
      <c r="E87" s="25">
        <v>37.696334999999998</v>
      </c>
      <c r="F87" s="25">
        <v>25.130890000000001</v>
      </c>
      <c r="G87" s="25">
        <v>7.8534030000000001</v>
      </c>
      <c r="H87" s="25">
        <v>3.1413609999999998</v>
      </c>
      <c r="I87" s="25">
        <v>26.17801</v>
      </c>
      <c r="J87" s="25">
        <v>32.984293000000001</v>
      </c>
    </row>
    <row r="88" spans="1:10" x14ac:dyDescent="0.2">
      <c r="A88" s="20" t="s">
        <v>330</v>
      </c>
      <c r="B88" s="21">
        <v>544</v>
      </c>
      <c r="C88" s="21">
        <v>55</v>
      </c>
      <c r="D88" s="21">
        <v>79</v>
      </c>
      <c r="E88" s="21">
        <v>238</v>
      </c>
      <c r="F88" s="21">
        <v>130</v>
      </c>
      <c r="G88" s="21">
        <v>33</v>
      </c>
      <c r="H88" s="21">
        <v>9</v>
      </c>
      <c r="I88" s="21">
        <v>134</v>
      </c>
      <c r="J88" s="21">
        <v>163</v>
      </c>
    </row>
    <row r="89" spans="1:10" x14ac:dyDescent="0.2">
      <c r="A89" s="24" t="s">
        <v>3</v>
      </c>
      <c r="B89" s="25">
        <v>100</v>
      </c>
      <c r="C89" s="25">
        <v>10.110294</v>
      </c>
      <c r="D89" s="25">
        <v>14.522059</v>
      </c>
      <c r="E89" s="25">
        <v>43.75</v>
      </c>
      <c r="F89" s="25">
        <v>23.897058999999999</v>
      </c>
      <c r="G89" s="25">
        <v>6.0661759999999996</v>
      </c>
      <c r="H89" s="25">
        <v>1.654412</v>
      </c>
      <c r="I89" s="25">
        <v>24.632352999999998</v>
      </c>
      <c r="J89" s="25">
        <v>29.963235000000001</v>
      </c>
    </row>
    <row r="90" spans="1:10" x14ac:dyDescent="0.2">
      <c r="A90" s="20" t="s">
        <v>358</v>
      </c>
      <c r="B90" s="21">
        <v>57</v>
      </c>
      <c r="C90" s="21">
        <v>7</v>
      </c>
      <c r="D90" s="21">
        <v>16</v>
      </c>
      <c r="E90" s="21">
        <v>16</v>
      </c>
      <c r="F90" s="21">
        <v>12</v>
      </c>
      <c r="G90" s="21">
        <v>4</v>
      </c>
      <c r="H90" s="21">
        <v>2</v>
      </c>
      <c r="I90" s="21">
        <v>23</v>
      </c>
      <c r="J90" s="21">
        <v>16</v>
      </c>
    </row>
    <row r="91" spans="1:10" x14ac:dyDescent="0.2">
      <c r="A91" s="24" t="s">
        <v>3</v>
      </c>
      <c r="B91" s="25">
        <v>100</v>
      </c>
      <c r="C91" s="25">
        <v>12.280702</v>
      </c>
      <c r="D91" s="25">
        <v>28.070174999999999</v>
      </c>
      <c r="E91" s="25">
        <v>28.070174999999999</v>
      </c>
      <c r="F91" s="25">
        <v>21.052631999999999</v>
      </c>
      <c r="G91" s="25">
        <v>7.017544</v>
      </c>
      <c r="H91" s="25">
        <v>3.508772</v>
      </c>
      <c r="I91" s="25">
        <v>40.350876999999997</v>
      </c>
      <c r="J91" s="25">
        <v>28.070174999999999</v>
      </c>
    </row>
    <row r="92" spans="1:10" x14ac:dyDescent="0.2">
      <c r="A92" s="9" t="s">
        <v>359</v>
      </c>
      <c r="B92" s="10">
        <v>89</v>
      </c>
      <c r="C92" s="10">
        <v>15</v>
      </c>
      <c r="D92" s="10">
        <v>12</v>
      </c>
      <c r="E92" s="10">
        <v>34</v>
      </c>
      <c r="F92" s="10">
        <v>24</v>
      </c>
      <c r="G92" s="10">
        <v>4</v>
      </c>
      <c r="H92" s="10">
        <v>0</v>
      </c>
      <c r="I92" s="10">
        <v>27</v>
      </c>
      <c r="J92" s="10">
        <v>28</v>
      </c>
    </row>
    <row r="93" spans="1:10" x14ac:dyDescent="0.2">
      <c r="A93" s="24" t="s">
        <v>3</v>
      </c>
      <c r="B93" s="25">
        <v>100</v>
      </c>
      <c r="C93" s="25">
        <v>16.853933000000001</v>
      </c>
      <c r="D93" s="25">
        <v>13.483146</v>
      </c>
      <c r="E93" s="25">
        <v>38.202247</v>
      </c>
      <c r="F93" s="25">
        <v>26.966291999999999</v>
      </c>
      <c r="G93" s="25">
        <v>4.4943819999999999</v>
      </c>
      <c r="H93" s="25">
        <v>0</v>
      </c>
      <c r="I93" s="25">
        <v>30.337078999999999</v>
      </c>
      <c r="J93" s="25">
        <v>31.460674000000001</v>
      </c>
    </row>
    <row r="94" spans="1:10" x14ac:dyDescent="0.2">
      <c r="A94" s="20" t="s">
        <v>331</v>
      </c>
      <c r="B94" s="21">
        <v>977</v>
      </c>
      <c r="C94" s="21">
        <v>158</v>
      </c>
      <c r="D94" s="21">
        <v>204</v>
      </c>
      <c r="E94" s="21">
        <v>392</v>
      </c>
      <c r="F94" s="21">
        <v>162</v>
      </c>
      <c r="G94" s="21">
        <v>45</v>
      </c>
      <c r="H94" s="21">
        <v>16</v>
      </c>
      <c r="I94" s="21">
        <v>362</v>
      </c>
      <c r="J94" s="21">
        <v>207</v>
      </c>
    </row>
    <row r="95" spans="1:10" x14ac:dyDescent="0.2">
      <c r="A95" s="24" t="s">
        <v>3</v>
      </c>
      <c r="B95" s="25">
        <v>100</v>
      </c>
      <c r="C95" s="25">
        <v>16.171955000000001</v>
      </c>
      <c r="D95" s="25">
        <v>20.880246</v>
      </c>
      <c r="E95" s="25">
        <v>40.122824999999999</v>
      </c>
      <c r="F95" s="25">
        <v>16.581372000000002</v>
      </c>
      <c r="G95" s="25">
        <v>4.6059369999999999</v>
      </c>
      <c r="H95" s="25">
        <v>1.6376660000000001</v>
      </c>
      <c r="I95" s="25">
        <v>37.052200999999997</v>
      </c>
      <c r="J95" s="25">
        <v>21.187308000000002</v>
      </c>
    </row>
    <row r="96" spans="1:10" x14ac:dyDescent="0.2">
      <c r="A96" s="20" t="s">
        <v>332</v>
      </c>
      <c r="B96" s="21">
        <v>73</v>
      </c>
      <c r="C96" s="21">
        <v>14</v>
      </c>
      <c r="D96" s="21">
        <v>5</v>
      </c>
      <c r="E96" s="21">
        <v>29</v>
      </c>
      <c r="F96" s="21">
        <v>17</v>
      </c>
      <c r="G96" s="21">
        <v>7</v>
      </c>
      <c r="H96" s="21">
        <v>1</v>
      </c>
      <c r="I96" s="21">
        <v>19</v>
      </c>
      <c r="J96" s="21">
        <v>24</v>
      </c>
    </row>
    <row r="97" spans="1:10" x14ac:dyDescent="0.2">
      <c r="A97" s="24" t="s">
        <v>3</v>
      </c>
      <c r="B97" s="25">
        <v>100</v>
      </c>
      <c r="C97" s="25">
        <v>19.178082</v>
      </c>
      <c r="D97" s="25">
        <v>6.8493149999999998</v>
      </c>
      <c r="E97" s="25">
        <v>39.726027000000002</v>
      </c>
      <c r="F97" s="25">
        <v>23.287671</v>
      </c>
      <c r="G97" s="25">
        <v>9.5890409999999999</v>
      </c>
      <c r="H97" s="25">
        <v>1.3698630000000001</v>
      </c>
      <c r="I97" s="25">
        <v>26.027397000000001</v>
      </c>
      <c r="J97" s="25">
        <v>32.876711999999998</v>
      </c>
    </row>
    <row r="98" spans="1:10" x14ac:dyDescent="0.2">
      <c r="A98" s="20" t="s">
        <v>333</v>
      </c>
      <c r="B98" s="21">
        <v>108</v>
      </c>
      <c r="C98" s="21">
        <v>14</v>
      </c>
      <c r="D98" s="21">
        <v>18</v>
      </c>
      <c r="E98" s="21">
        <v>39</v>
      </c>
      <c r="F98" s="21">
        <v>30</v>
      </c>
      <c r="G98" s="21">
        <v>6</v>
      </c>
      <c r="H98" s="21">
        <v>1</v>
      </c>
      <c r="I98" s="21">
        <v>32</v>
      </c>
      <c r="J98" s="21">
        <v>36</v>
      </c>
    </row>
    <row r="99" spans="1:10" x14ac:dyDescent="0.2">
      <c r="A99" s="24" t="s">
        <v>3</v>
      </c>
      <c r="B99" s="25">
        <v>100</v>
      </c>
      <c r="C99" s="25">
        <v>12.962963</v>
      </c>
      <c r="D99" s="25">
        <v>16.666667</v>
      </c>
      <c r="E99" s="25">
        <v>36.111111000000001</v>
      </c>
      <c r="F99" s="25">
        <v>27.777778000000001</v>
      </c>
      <c r="G99" s="25">
        <v>5.5555560000000002</v>
      </c>
      <c r="H99" s="25">
        <v>0.92592600000000003</v>
      </c>
      <c r="I99" s="25">
        <v>29.629629999999999</v>
      </c>
      <c r="J99" s="25">
        <v>33.333333000000003</v>
      </c>
    </row>
    <row r="100" spans="1:10" x14ac:dyDescent="0.2">
      <c r="A100" s="20" t="s">
        <v>358</v>
      </c>
      <c r="B100" s="21">
        <v>30</v>
      </c>
      <c r="C100" s="21">
        <v>5</v>
      </c>
      <c r="D100" s="21">
        <v>10</v>
      </c>
      <c r="E100" s="21">
        <v>8</v>
      </c>
      <c r="F100" s="21">
        <v>4</v>
      </c>
      <c r="G100" s="21">
        <v>2</v>
      </c>
      <c r="H100" s="21">
        <v>1</v>
      </c>
      <c r="I100" s="21">
        <v>15</v>
      </c>
      <c r="J100" s="21">
        <v>6</v>
      </c>
    </row>
    <row r="101" spans="1:10" x14ac:dyDescent="0.2">
      <c r="A101" s="24" t="s">
        <v>3</v>
      </c>
      <c r="B101" s="25">
        <v>100</v>
      </c>
      <c r="C101" s="25">
        <v>16.666667</v>
      </c>
      <c r="D101" s="25">
        <v>33.333333000000003</v>
      </c>
      <c r="E101" s="25">
        <v>26.666667</v>
      </c>
      <c r="F101" s="25">
        <v>13.333333</v>
      </c>
      <c r="G101" s="25">
        <v>6.6666670000000003</v>
      </c>
      <c r="H101" s="25">
        <v>3.3333330000000001</v>
      </c>
      <c r="I101" s="25">
        <v>50</v>
      </c>
      <c r="J101" s="25">
        <v>20</v>
      </c>
    </row>
    <row r="102" spans="1:10" x14ac:dyDescent="0.2">
      <c r="A102" s="9" t="s">
        <v>360</v>
      </c>
      <c r="B102" s="10">
        <v>49</v>
      </c>
      <c r="C102" s="10">
        <v>11</v>
      </c>
      <c r="D102" s="10">
        <v>3</v>
      </c>
      <c r="E102" s="10">
        <v>17</v>
      </c>
      <c r="F102" s="10">
        <v>13</v>
      </c>
      <c r="G102" s="10">
        <v>4</v>
      </c>
      <c r="H102" s="10">
        <v>1</v>
      </c>
      <c r="I102" s="10">
        <v>14</v>
      </c>
      <c r="J102" s="10">
        <v>17</v>
      </c>
    </row>
    <row r="103" spans="1:10" x14ac:dyDescent="0.2">
      <c r="A103" s="24" t="s">
        <v>3</v>
      </c>
      <c r="B103" s="25">
        <v>100</v>
      </c>
      <c r="C103" s="25">
        <v>22.448979999999999</v>
      </c>
      <c r="D103" s="25">
        <v>6.1224489999999996</v>
      </c>
      <c r="E103" s="25">
        <v>34.693877999999998</v>
      </c>
      <c r="F103" s="25">
        <v>26.530612000000001</v>
      </c>
      <c r="G103" s="25">
        <v>8.1632650000000009</v>
      </c>
      <c r="H103" s="25">
        <v>2.040816</v>
      </c>
      <c r="I103" s="25">
        <v>28.571428999999998</v>
      </c>
      <c r="J103" s="25">
        <v>34.693877999999998</v>
      </c>
    </row>
    <row r="104" spans="1:10" x14ac:dyDescent="0.2">
      <c r="A104" s="20" t="s">
        <v>331</v>
      </c>
      <c r="B104" s="21">
        <v>770</v>
      </c>
      <c r="C104" s="21">
        <v>109</v>
      </c>
      <c r="D104" s="21">
        <v>150</v>
      </c>
      <c r="E104" s="21">
        <v>345</v>
      </c>
      <c r="F104" s="21">
        <v>132</v>
      </c>
      <c r="G104" s="21">
        <v>24</v>
      </c>
      <c r="H104" s="21">
        <v>10</v>
      </c>
      <c r="I104" s="21">
        <v>259</v>
      </c>
      <c r="J104" s="21">
        <v>156</v>
      </c>
    </row>
    <row r="105" spans="1:10" x14ac:dyDescent="0.2">
      <c r="A105" s="24" t="s">
        <v>3</v>
      </c>
      <c r="B105" s="25">
        <v>100</v>
      </c>
      <c r="C105" s="25">
        <v>14.155844</v>
      </c>
      <c r="D105" s="25">
        <v>19.480519000000001</v>
      </c>
      <c r="E105" s="25">
        <v>44.805194999999998</v>
      </c>
      <c r="F105" s="25">
        <v>17.142856999999999</v>
      </c>
      <c r="G105" s="25">
        <v>3.1168830000000001</v>
      </c>
      <c r="H105" s="25">
        <v>1.2987010000000001</v>
      </c>
      <c r="I105" s="25">
        <v>33.636364</v>
      </c>
      <c r="J105" s="25">
        <v>20.259740000000001</v>
      </c>
    </row>
    <row r="106" spans="1:10" x14ac:dyDescent="0.2">
      <c r="A106" s="20" t="s">
        <v>332</v>
      </c>
      <c r="B106" s="21">
        <v>118</v>
      </c>
      <c r="C106" s="21">
        <v>11</v>
      </c>
      <c r="D106" s="21">
        <v>20</v>
      </c>
      <c r="E106" s="21">
        <v>43</v>
      </c>
      <c r="F106" s="21">
        <v>31</v>
      </c>
      <c r="G106" s="21">
        <v>8</v>
      </c>
      <c r="H106" s="21">
        <v>5</v>
      </c>
      <c r="I106" s="21">
        <v>31</v>
      </c>
      <c r="J106" s="21">
        <v>39</v>
      </c>
    </row>
    <row r="107" spans="1:10" x14ac:dyDescent="0.2">
      <c r="A107" s="24" t="s">
        <v>3</v>
      </c>
      <c r="B107" s="25">
        <v>100</v>
      </c>
      <c r="C107" s="25">
        <v>9.3220340000000004</v>
      </c>
      <c r="D107" s="25">
        <v>16.949152999999999</v>
      </c>
      <c r="E107" s="25">
        <v>36.440677999999998</v>
      </c>
      <c r="F107" s="25">
        <v>26.271186</v>
      </c>
      <c r="G107" s="25">
        <v>6.7796609999999999</v>
      </c>
      <c r="H107" s="25">
        <v>4.2372880000000004</v>
      </c>
      <c r="I107" s="25">
        <v>26.271186</v>
      </c>
      <c r="J107" s="25">
        <v>33.050846999999997</v>
      </c>
    </row>
    <row r="108" spans="1:10" x14ac:dyDescent="0.2">
      <c r="A108" s="20" t="s">
        <v>333</v>
      </c>
      <c r="B108" s="21">
        <v>436</v>
      </c>
      <c r="C108" s="21">
        <v>41</v>
      </c>
      <c r="D108" s="21">
        <v>61</v>
      </c>
      <c r="E108" s="21">
        <v>199</v>
      </c>
      <c r="F108" s="21">
        <v>100</v>
      </c>
      <c r="G108" s="21">
        <v>27</v>
      </c>
      <c r="H108" s="21">
        <v>8</v>
      </c>
      <c r="I108" s="21">
        <v>102</v>
      </c>
      <c r="J108" s="21">
        <v>127</v>
      </c>
    </row>
    <row r="109" spans="1:10" x14ac:dyDescent="0.2">
      <c r="A109" s="24" t="s">
        <v>3</v>
      </c>
      <c r="B109" s="25">
        <v>100</v>
      </c>
      <c r="C109" s="25">
        <v>9.40367</v>
      </c>
      <c r="D109" s="25">
        <v>13.990826</v>
      </c>
      <c r="E109" s="25">
        <v>45.642201999999997</v>
      </c>
      <c r="F109" s="25">
        <v>22.935780000000001</v>
      </c>
      <c r="G109" s="25">
        <v>6.1926610000000002</v>
      </c>
      <c r="H109" s="25">
        <v>1.834862</v>
      </c>
      <c r="I109" s="25">
        <v>23.394494999999999</v>
      </c>
      <c r="J109" s="25">
        <v>29.128440000000001</v>
      </c>
    </row>
    <row r="110" spans="1:10" x14ac:dyDescent="0.2">
      <c r="A110" s="20" t="s">
        <v>358</v>
      </c>
      <c r="B110" s="21">
        <v>27</v>
      </c>
      <c r="C110" s="21">
        <v>2</v>
      </c>
      <c r="D110" s="21">
        <v>6</v>
      </c>
      <c r="E110" s="21">
        <v>8</v>
      </c>
      <c r="F110" s="21">
        <v>8</v>
      </c>
      <c r="G110" s="21">
        <v>2</v>
      </c>
      <c r="H110" s="21">
        <v>1</v>
      </c>
      <c r="I110" s="21">
        <v>8</v>
      </c>
      <c r="J110" s="21">
        <v>10</v>
      </c>
    </row>
    <row r="111" spans="1:10" x14ac:dyDescent="0.2">
      <c r="A111" s="24" t="s">
        <v>3</v>
      </c>
      <c r="B111" s="25">
        <v>100</v>
      </c>
      <c r="C111" s="25">
        <v>7.4074070000000001</v>
      </c>
      <c r="D111" s="25">
        <v>22.222221999999999</v>
      </c>
      <c r="E111" s="25">
        <v>29.629629999999999</v>
      </c>
      <c r="F111" s="25">
        <v>29.629629999999999</v>
      </c>
      <c r="G111" s="25">
        <v>7.4074070000000001</v>
      </c>
      <c r="H111" s="25">
        <v>3.7037040000000001</v>
      </c>
      <c r="I111" s="25">
        <v>29.629629999999999</v>
      </c>
      <c r="J111" s="25">
        <v>37.037036999999998</v>
      </c>
    </row>
    <row r="112" spans="1:10" x14ac:dyDescent="0.2">
      <c r="A112" s="9" t="s">
        <v>361</v>
      </c>
      <c r="B112" s="9"/>
      <c r="C112" s="9"/>
      <c r="D112" s="9"/>
      <c r="E112" s="9"/>
      <c r="F112" s="9"/>
      <c r="G112" s="9"/>
      <c r="H112" s="9"/>
      <c r="I112" s="9"/>
      <c r="J112" s="9"/>
    </row>
    <row r="113" spans="1:10" x14ac:dyDescent="0.2">
      <c r="A113" s="20" t="s">
        <v>362</v>
      </c>
      <c r="B113" s="21">
        <v>360</v>
      </c>
      <c r="C113" s="21">
        <v>49</v>
      </c>
      <c r="D113" s="21">
        <v>64</v>
      </c>
      <c r="E113" s="21">
        <v>161</v>
      </c>
      <c r="F113" s="21">
        <v>68</v>
      </c>
      <c r="G113" s="21">
        <v>16</v>
      </c>
      <c r="H113" s="21">
        <v>2</v>
      </c>
      <c r="I113" s="21">
        <v>113</v>
      </c>
      <c r="J113" s="21">
        <v>84</v>
      </c>
    </row>
    <row r="114" spans="1:10" x14ac:dyDescent="0.2">
      <c r="A114" s="24" t="s">
        <v>3</v>
      </c>
      <c r="B114" s="25">
        <v>100</v>
      </c>
      <c r="C114" s="25">
        <v>13.611110999999999</v>
      </c>
      <c r="D114" s="25">
        <v>17.777778000000001</v>
      </c>
      <c r="E114" s="25">
        <v>44.722222000000002</v>
      </c>
      <c r="F114" s="25">
        <v>18.888888999999999</v>
      </c>
      <c r="G114" s="25">
        <v>4.4444439999999998</v>
      </c>
      <c r="H114" s="25">
        <v>0.55555600000000005</v>
      </c>
      <c r="I114" s="25">
        <v>31.388888999999999</v>
      </c>
      <c r="J114" s="25">
        <v>23.333333</v>
      </c>
    </row>
    <row r="115" spans="1:10" x14ac:dyDescent="0.2">
      <c r="A115" s="20" t="s">
        <v>363</v>
      </c>
      <c r="B115" s="21">
        <v>1326</v>
      </c>
      <c r="C115" s="21">
        <v>203</v>
      </c>
      <c r="D115" s="21">
        <v>241</v>
      </c>
      <c r="E115" s="21">
        <v>539</v>
      </c>
      <c r="F115" s="21">
        <v>260</v>
      </c>
      <c r="G115" s="21">
        <v>60</v>
      </c>
      <c r="H115" s="21">
        <v>23</v>
      </c>
      <c r="I115" s="21">
        <v>444</v>
      </c>
      <c r="J115" s="21">
        <v>320</v>
      </c>
    </row>
    <row r="116" spans="1:10" x14ac:dyDescent="0.2">
      <c r="A116" s="24" t="s">
        <v>3</v>
      </c>
      <c r="B116" s="25">
        <v>100</v>
      </c>
      <c r="C116" s="25">
        <v>15.309201</v>
      </c>
      <c r="D116" s="25">
        <v>18.174962000000001</v>
      </c>
      <c r="E116" s="25">
        <v>40.648567</v>
      </c>
      <c r="F116" s="25">
        <v>19.607842999999999</v>
      </c>
      <c r="G116" s="25">
        <v>4.5248869999999997</v>
      </c>
      <c r="H116" s="25">
        <v>1.73454</v>
      </c>
      <c r="I116" s="25">
        <v>33.484163000000002</v>
      </c>
      <c r="J116" s="25">
        <v>24.132729999999999</v>
      </c>
    </row>
    <row r="117" spans="1:10" x14ac:dyDescent="0.2">
      <c r="A117" s="20" t="s">
        <v>364</v>
      </c>
      <c r="B117" s="21">
        <v>649</v>
      </c>
      <c r="C117" s="21">
        <v>75</v>
      </c>
      <c r="D117" s="21">
        <v>128</v>
      </c>
      <c r="E117" s="21">
        <v>288</v>
      </c>
      <c r="F117" s="21">
        <v>112</v>
      </c>
      <c r="G117" s="21">
        <v>32</v>
      </c>
      <c r="H117" s="21">
        <v>14</v>
      </c>
      <c r="I117" s="21">
        <v>203</v>
      </c>
      <c r="J117" s="21">
        <v>144</v>
      </c>
    </row>
    <row r="118" spans="1:10" x14ac:dyDescent="0.2">
      <c r="A118" s="24" t="s">
        <v>3</v>
      </c>
      <c r="B118" s="25">
        <v>100</v>
      </c>
      <c r="C118" s="25">
        <v>11.556240000000001</v>
      </c>
      <c r="D118" s="25">
        <v>19.722650000000002</v>
      </c>
      <c r="E118" s="25">
        <v>44.375962999999999</v>
      </c>
      <c r="F118" s="25">
        <v>17.257318999999999</v>
      </c>
      <c r="G118" s="25">
        <v>4.930663</v>
      </c>
      <c r="H118" s="25">
        <v>2.157165</v>
      </c>
      <c r="I118" s="25">
        <v>31.278891000000002</v>
      </c>
      <c r="J118" s="25">
        <v>22.187982000000002</v>
      </c>
    </row>
    <row r="119" spans="1:10" x14ac:dyDescent="0.2">
      <c r="A119" s="20" t="s">
        <v>365</v>
      </c>
      <c r="B119" s="21">
        <v>277</v>
      </c>
      <c r="C119" s="21">
        <v>44</v>
      </c>
      <c r="D119" s="21">
        <v>39</v>
      </c>
      <c r="E119" s="21">
        <v>108</v>
      </c>
      <c r="F119" s="21">
        <v>67</v>
      </c>
      <c r="G119" s="21">
        <v>16</v>
      </c>
      <c r="H119" s="21">
        <v>3</v>
      </c>
      <c r="I119" s="21">
        <v>83</v>
      </c>
      <c r="J119" s="21">
        <v>83</v>
      </c>
    </row>
    <row r="120" spans="1:10" x14ac:dyDescent="0.2">
      <c r="A120" s="24" t="s">
        <v>3</v>
      </c>
      <c r="B120" s="25">
        <v>100</v>
      </c>
      <c r="C120" s="25">
        <v>15.884477</v>
      </c>
      <c r="D120" s="25">
        <v>14.079421999999999</v>
      </c>
      <c r="E120" s="25">
        <v>38.989170000000001</v>
      </c>
      <c r="F120" s="25">
        <v>24.187726000000001</v>
      </c>
      <c r="G120" s="25">
        <v>5.776173</v>
      </c>
      <c r="H120" s="25">
        <v>1.083032</v>
      </c>
      <c r="I120" s="25">
        <v>29.963899000000001</v>
      </c>
      <c r="J120" s="25">
        <v>29.963899000000001</v>
      </c>
    </row>
    <row r="121" spans="1:10" x14ac:dyDescent="0.2">
      <c r="A121" s="20" t="s">
        <v>366</v>
      </c>
      <c r="B121" s="21">
        <v>65</v>
      </c>
      <c r="C121" s="21">
        <v>9</v>
      </c>
      <c r="D121" s="21">
        <v>17</v>
      </c>
      <c r="E121" s="21">
        <v>18</v>
      </c>
      <c r="F121" s="21">
        <v>14</v>
      </c>
      <c r="G121" s="21">
        <v>5</v>
      </c>
      <c r="H121" s="21">
        <v>2</v>
      </c>
      <c r="I121" s="21">
        <v>26</v>
      </c>
      <c r="J121" s="21">
        <v>19</v>
      </c>
    </row>
    <row r="122" spans="1:10" x14ac:dyDescent="0.2">
      <c r="A122" s="24" t="s">
        <v>3</v>
      </c>
      <c r="B122" s="25">
        <v>100</v>
      </c>
      <c r="C122" s="25">
        <v>13.846154</v>
      </c>
      <c r="D122" s="25">
        <v>26.153846000000001</v>
      </c>
      <c r="E122" s="25">
        <v>27.692308000000001</v>
      </c>
      <c r="F122" s="25">
        <v>21.538461999999999</v>
      </c>
      <c r="G122" s="25">
        <v>7.6923079999999997</v>
      </c>
      <c r="H122" s="25">
        <v>3.0769229999999999</v>
      </c>
      <c r="I122" s="25">
        <v>40</v>
      </c>
      <c r="J122" s="25">
        <v>29.230768999999999</v>
      </c>
    </row>
    <row r="123" spans="1:10" x14ac:dyDescent="0.2">
      <c r="A123" s="9" t="s">
        <v>367</v>
      </c>
      <c r="B123" s="9"/>
      <c r="C123" s="9"/>
      <c r="D123" s="9"/>
      <c r="E123" s="9"/>
      <c r="F123" s="9"/>
      <c r="G123" s="9"/>
      <c r="H123" s="9"/>
      <c r="I123" s="9"/>
      <c r="J123" s="9"/>
    </row>
    <row r="124" spans="1:10" x14ac:dyDescent="0.2">
      <c r="A124" s="20" t="s">
        <v>368</v>
      </c>
      <c r="B124" s="21">
        <v>537</v>
      </c>
      <c r="C124" s="21">
        <v>80</v>
      </c>
      <c r="D124" s="21">
        <v>74</v>
      </c>
      <c r="E124" s="21">
        <v>207</v>
      </c>
      <c r="F124" s="21">
        <v>135</v>
      </c>
      <c r="G124" s="21">
        <v>32</v>
      </c>
      <c r="H124" s="21">
        <v>9</v>
      </c>
      <c r="I124" s="21">
        <v>154</v>
      </c>
      <c r="J124" s="21">
        <v>167</v>
      </c>
    </row>
    <row r="125" spans="1:10" x14ac:dyDescent="0.2">
      <c r="A125" s="24" t="s">
        <v>3</v>
      </c>
      <c r="B125" s="25">
        <v>100</v>
      </c>
      <c r="C125" s="25">
        <v>14.897579</v>
      </c>
      <c r="D125" s="25">
        <v>13.780260999999999</v>
      </c>
      <c r="E125" s="25">
        <v>38.547485999999999</v>
      </c>
      <c r="F125" s="25">
        <v>25.139665000000001</v>
      </c>
      <c r="G125" s="25">
        <v>5.9590319999999997</v>
      </c>
      <c r="H125" s="25">
        <v>1.675978</v>
      </c>
      <c r="I125" s="25">
        <v>28.67784</v>
      </c>
      <c r="J125" s="25">
        <v>31.098696</v>
      </c>
    </row>
    <row r="126" spans="1:10" x14ac:dyDescent="0.2">
      <c r="A126" s="20" t="s">
        <v>180</v>
      </c>
      <c r="B126" s="21">
        <v>1667</v>
      </c>
      <c r="C126" s="21">
        <v>252</v>
      </c>
      <c r="D126" s="21">
        <v>342</v>
      </c>
      <c r="E126" s="21">
        <v>706</v>
      </c>
      <c r="F126" s="21">
        <v>279</v>
      </c>
      <c r="G126" s="21">
        <v>63</v>
      </c>
      <c r="H126" s="21">
        <v>25</v>
      </c>
      <c r="I126" s="21">
        <v>594</v>
      </c>
      <c r="J126" s="21">
        <v>342</v>
      </c>
    </row>
    <row r="127" spans="1:10" x14ac:dyDescent="0.2">
      <c r="A127" s="24" t="s">
        <v>3</v>
      </c>
      <c r="B127" s="25">
        <v>100</v>
      </c>
      <c r="C127" s="25">
        <v>15.116977</v>
      </c>
      <c r="D127" s="25">
        <v>20.515896999999999</v>
      </c>
      <c r="E127" s="25">
        <v>42.351529999999997</v>
      </c>
      <c r="F127" s="25">
        <v>16.736653</v>
      </c>
      <c r="G127" s="25">
        <v>3.7792439999999998</v>
      </c>
      <c r="H127" s="25">
        <v>1.4997</v>
      </c>
      <c r="I127" s="25">
        <v>35.632872999999996</v>
      </c>
      <c r="J127" s="25">
        <v>20.515896999999999</v>
      </c>
    </row>
    <row r="128" spans="1:10" x14ac:dyDescent="0.2">
      <c r="A128" s="20" t="s">
        <v>369</v>
      </c>
      <c r="B128" s="21">
        <v>99</v>
      </c>
      <c r="C128" s="21">
        <v>18</v>
      </c>
      <c r="D128" s="21">
        <v>23</v>
      </c>
      <c r="E128" s="21">
        <v>38</v>
      </c>
      <c r="F128" s="21">
        <v>15</v>
      </c>
      <c r="G128" s="21">
        <v>4</v>
      </c>
      <c r="H128" s="21">
        <v>1</v>
      </c>
      <c r="I128" s="21">
        <v>41</v>
      </c>
      <c r="J128" s="21">
        <v>19</v>
      </c>
    </row>
    <row r="129" spans="1:10" x14ac:dyDescent="0.2">
      <c r="A129" s="24" t="s">
        <v>3</v>
      </c>
      <c r="B129" s="25">
        <v>100</v>
      </c>
      <c r="C129" s="25">
        <v>18.181818</v>
      </c>
      <c r="D129" s="25">
        <v>23.232323000000001</v>
      </c>
      <c r="E129" s="25">
        <v>38.383837999999997</v>
      </c>
      <c r="F129" s="25">
        <v>15.151515</v>
      </c>
      <c r="G129" s="25">
        <v>4.0404039999999997</v>
      </c>
      <c r="H129" s="25">
        <v>1.0101009999999999</v>
      </c>
      <c r="I129" s="25">
        <v>41.414141000000001</v>
      </c>
      <c r="J129" s="25">
        <v>19.191918999999999</v>
      </c>
    </row>
    <row r="130" spans="1:10" x14ac:dyDescent="0.2">
      <c r="A130" s="20" t="s">
        <v>370</v>
      </c>
      <c r="B130" s="21">
        <v>819</v>
      </c>
      <c r="C130" s="21">
        <v>104</v>
      </c>
      <c r="D130" s="21">
        <v>152</v>
      </c>
      <c r="E130" s="21">
        <v>366</v>
      </c>
      <c r="F130" s="21">
        <v>145</v>
      </c>
      <c r="G130" s="21">
        <v>38</v>
      </c>
      <c r="H130" s="21">
        <v>14</v>
      </c>
      <c r="I130" s="21">
        <v>256</v>
      </c>
      <c r="J130" s="21">
        <v>183</v>
      </c>
    </row>
    <row r="131" spans="1:10" x14ac:dyDescent="0.2">
      <c r="A131" s="24" t="s">
        <v>3</v>
      </c>
      <c r="B131" s="25">
        <v>100</v>
      </c>
      <c r="C131" s="25">
        <v>12.698413</v>
      </c>
      <c r="D131" s="25">
        <v>18.559218999999999</v>
      </c>
      <c r="E131" s="25">
        <v>44.688645000000001</v>
      </c>
      <c r="F131" s="25">
        <v>17.704518</v>
      </c>
      <c r="G131" s="25">
        <v>4.639805</v>
      </c>
      <c r="H131" s="25">
        <v>1.7094020000000001</v>
      </c>
      <c r="I131" s="25">
        <v>31.257631</v>
      </c>
      <c r="J131" s="25">
        <v>22.344321999999998</v>
      </c>
    </row>
    <row r="132" spans="1:10" x14ac:dyDescent="0.2">
      <c r="A132" s="20" t="s">
        <v>371</v>
      </c>
      <c r="B132" s="21">
        <v>87</v>
      </c>
      <c r="C132" s="21">
        <v>9</v>
      </c>
      <c r="D132" s="21">
        <v>9</v>
      </c>
      <c r="E132" s="21">
        <v>44</v>
      </c>
      <c r="F132" s="21">
        <v>18</v>
      </c>
      <c r="G132" s="21">
        <v>6</v>
      </c>
      <c r="H132" s="21">
        <v>1</v>
      </c>
      <c r="I132" s="21">
        <v>18</v>
      </c>
      <c r="J132" s="21">
        <v>24</v>
      </c>
    </row>
    <row r="133" spans="1:10" x14ac:dyDescent="0.2">
      <c r="A133" s="24" t="s">
        <v>3</v>
      </c>
      <c r="B133" s="25">
        <v>100</v>
      </c>
      <c r="C133" s="25">
        <v>10.344828</v>
      </c>
      <c r="D133" s="25">
        <v>10.344828</v>
      </c>
      <c r="E133" s="25">
        <v>50.574713000000003</v>
      </c>
      <c r="F133" s="25">
        <v>20.689654999999998</v>
      </c>
      <c r="G133" s="25">
        <v>6.8965519999999998</v>
      </c>
      <c r="H133" s="25">
        <v>1.1494249999999999</v>
      </c>
      <c r="I133" s="25">
        <v>20.689654999999998</v>
      </c>
      <c r="J133" s="25">
        <v>27.586207000000002</v>
      </c>
    </row>
    <row r="134" spans="1:10" x14ac:dyDescent="0.2">
      <c r="A134" s="20" t="s">
        <v>366</v>
      </c>
      <c r="B134" s="21">
        <v>55</v>
      </c>
      <c r="C134" s="21">
        <v>7</v>
      </c>
      <c r="D134" s="21">
        <v>15</v>
      </c>
      <c r="E134" s="21">
        <v>18</v>
      </c>
      <c r="F134" s="21">
        <v>9</v>
      </c>
      <c r="G134" s="21">
        <v>4</v>
      </c>
      <c r="H134" s="21">
        <v>2</v>
      </c>
      <c r="I134" s="21">
        <v>22</v>
      </c>
      <c r="J134" s="21">
        <v>13</v>
      </c>
    </row>
    <row r="135" spans="1:10" x14ac:dyDescent="0.2">
      <c r="A135" s="24" t="s">
        <v>3</v>
      </c>
      <c r="B135" s="25">
        <v>100</v>
      </c>
      <c r="C135" s="25">
        <v>12.727273</v>
      </c>
      <c r="D135" s="25">
        <v>27.272727</v>
      </c>
      <c r="E135" s="25">
        <v>32.727272999999997</v>
      </c>
      <c r="F135" s="25">
        <v>16.363636</v>
      </c>
      <c r="G135" s="25">
        <v>7.2727269999999997</v>
      </c>
      <c r="H135" s="25">
        <v>3.6363639999999999</v>
      </c>
      <c r="I135" s="25">
        <v>40</v>
      </c>
      <c r="J135" s="25">
        <v>23.636364</v>
      </c>
    </row>
    <row r="136" spans="1:10" x14ac:dyDescent="0.2">
      <c r="A136" s="9" t="s">
        <v>372</v>
      </c>
      <c r="B136" s="9"/>
      <c r="C136" s="9"/>
      <c r="D136" s="9"/>
      <c r="E136" s="9"/>
      <c r="F136" s="9"/>
      <c r="G136" s="9"/>
      <c r="H136" s="9"/>
      <c r="I136" s="9"/>
      <c r="J136" s="9"/>
    </row>
    <row r="137" spans="1:10" x14ac:dyDescent="0.2">
      <c r="A137" s="20" t="s">
        <v>373</v>
      </c>
      <c r="B137" s="21">
        <v>537</v>
      </c>
      <c r="C137" s="21">
        <v>80</v>
      </c>
      <c r="D137" s="21">
        <v>74</v>
      </c>
      <c r="E137" s="21">
        <v>207</v>
      </c>
      <c r="F137" s="21">
        <v>135</v>
      </c>
      <c r="G137" s="21">
        <v>32</v>
      </c>
      <c r="H137" s="21">
        <v>9</v>
      </c>
      <c r="I137" s="21">
        <v>154</v>
      </c>
      <c r="J137" s="21">
        <v>167</v>
      </c>
    </row>
    <row r="138" spans="1:10" x14ac:dyDescent="0.2">
      <c r="A138" s="24" t="s">
        <v>3</v>
      </c>
      <c r="B138" s="25">
        <v>100</v>
      </c>
      <c r="C138" s="25">
        <v>14.897579</v>
      </c>
      <c r="D138" s="25">
        <v>13.780260999999999</v>
      </c>
      <c r="E138" s="25">
        <v>38.547485999999999</v>
      </c>
      <c r="F138" s="25">
        <v>25.139665000000001</v>
      </c>
      <c r="G138" s="25">
        <v>5.9590319999999997</v>
      </c>
      <c r="H138" s="25">
        <v>1.675978</v>
      </c>
      <c r="I138" s="25">
        <v>28.67784</v>
      </c>
      <c r="J138" s="25">
        <v>31.098696</v>
      </c>
    </row>
    <row r="139" spans="1:10" x14ac:dyDescent="0.2">
      <c r="A139" s="20" t="s">
        <v>374</v>
      </c>
      <c r="B139" s="21">
        <v>1329</v>
      </c>
      <c r="C139" s="21">
        <v>186</v>
      </c>
      <c r="D139" s="21">
        <v>248</v>
      </c>
      <c r="E139" s="21">
        <v>552</v>
      </c>
      <c r="F139" s="21">
        <v>263</v>
      </c>
      <c r="G139" s="21">
        <v>61</v>
      </c>
      <c r="H139" s="21">
        <v>19</v>
      </c>
      <c r="I139" s="21">
        <v>434</v>
      </c>
      <c r="J139" s="21">
        <v>324</v>
      </c>
    </row>
    <row r="140" spans="1:10" x14ac:dyDescent="0.2">
      <c r="A140" s="24" t="s">
        <v>3</v>
      </c>
      <c r="B140" s="25">
        <v>100</v>
      </c>
      <c r="C140" s="25">
        <v>13.995485</v>
      </c>
      <c r="D140" s="25">
        <v>18.660647000000001</v>
      </c>
      <c r="E140" s="25">
        <v>41.534989000000003</v>
      </c>
      <c r="F140" s="25">
        <v>19.789314999999998</v>
      </c>
      <c r="G140" s="25">
        <v>4.5899169999999998</v>
      </c>
      <c r="H140" s="25">
        <v>1.429646</v>
      </c>
      <c r="I140" s="25">
        <v>32.656131999999999</v>
      </c>
      <c r="J140" s="25">
        <v>24.379232999999999</v>
      </c>
    </row>
    <row r="141" spans="1:10" x14ac:dyDescent="0.2">
      <c r="A141" s="20" t="s">
        <v>375</v>
      </c>
      <c r="B141" s="21">
        <v>406</v>
      </c>
      <c r="C141" s="21">
        <v>57</v>
      </c>
      <c r="D141" s="21">
        <v>83</v>
      </c>
      <c r="E141" s="21">
        <v>178</v>
      </c>
      <c r="F141" s="21">
        <v>61</v>
      </c>
      <c r="G141" s="21">
        <v>16</v>
      </c>
      <c r="H141" s="21">
        <v>11</v>
      </c>
      <c r="I141" s="21">
        <v>140</v>
      </c>
      <c r="J141" s="21">
        <v>77</v>
      </c>
    </row>
    <row r="142" spans="1:10" x14ac:dyDescent="0.2">
      <c r="A142" s="24" t="s">
        <v>3</v>
      </c>
      <c r="B142" s="25">
        <v>100</v>
      </c>
      <c r="C142" s="25">
        <v>14.039408999999999</v>
      </c>
      <c r="D142" s="25">
        <v>20.443349999999999</v>
      </c>
      <c r="E142" s="25">
        <v>43.842365000000001</v>
      </c>
      <c r="F142" s="25">
        <v>15.024630999999999</v>
      </c>
      <c r="G142" s="25">
        <v>3.940887</v>
      </c>
      <c r="H142" s="25">
        <v>2.7093600000000002</v>
      </c>
      <c r="I142" s="25">
        <v>34.482759000000001</v>
      </c>
      <c r="J142" s="25">
        <v>18.965516999999998</v>
      </c>
    </row>
    <row r="143" spans="1:10" x14ac:dyDescent="0.2">
      <c r="A143" s="20" t="s">
        <v>376</v>
      </c>
      <c r="B143" s="21">
        <v>152</v>
      </c>
      <c r="C143" s="21">
        <v>27</v>
      </c>
      <c r="D143" s="21">
        <v>28</v>
      </c>
      <c r="E143" s="21">
        <v>68</v>
      </c>
      <c r="F143" s="21">
        <v>20</v>
      </c>
      <c r="G143" s="21">
        <v>6</v>
      </c>
      <c r="H143" s="21">
        <v>3</v>
      </c>
      <c r="I143" s="21">
        <v>55</v>
      </c>
      <c r="J143" s="21">
        <v>26</v>
      </c>
    </row>
    <row r="144" spans="1:10" x14ac:dyDescent="0.2">
      <c r="A144" s="24" t="s">
        <v>3</v>
      </c>
      <c r="B144" s="25">
        <v>100</v>
      </c>
      <c r="C144" s="25">
        <v>17.763158000000001</v>
      </c>
      <c r="D144" s="25">
        <v>18.421053000000001</v>
      </c>
      <c r="E144" s="25">
        <v>44.736842000000003</v>
      </c>
      <c r="F144" s="25">
        <v>13.157895</v>
      </c>
      <c r="G144" s="25">
        <v>3.947368</v>
      </c>
      <c r="H144" s="25">
        <v>1.973684</v>
      </c>
      <c r="I144" s="25">
        <v>36.184210999999998</v>
      </c>
      <c r="J144" s="25">
        <v>17.105263000000001</v>
      </c>
    </row>
    <row r="145" spans="1:10" x14ac:dyDescent="0.2">
      <c r="A145" s="20" t="s">
        <v>377</v>
      </c>
      <c r="B145" s="21">
        <v>88</v>
      </c>
      <c r="C145" s="21">
        <v>11</v>
      </c>
      <c r="D145" s="21">
        <v>15</v>
      </c>
      <c r="E145" s="21">
        <v>46</v>
      </c>
      <c r="F145" s="21">
        <v>15</v>
      </c>
      <c r="G145" s="21">
        <v>1</v>
      </c>
      <c r="H145" s="21">
        <v>0</v>
      </c>
      <c r="I145" s="21">
        <v>26</v>
      </c>
      <c r="J145" s="21">
        <v>16</v>
      </c>
    </row>
    <row r="146" spans="1:10" x14ac:dyDescent="0.2">
      <c r="A146" s="24" t="s">
        <v>3</v>
      </c>
      <c r="B146" s="25">
        <v>100</v>
      </c>
      <c r="C146" s="25">
        <v>12.5</v>
      </c>
      <c r="D146" s="25">
        <v>17.045455</v>
      </c>
      <c r="E146" s="25">
        <v>52.272727000000003</v>
      </c>
      <c r="F146" s="25">
        <v>17.045455</v>
      </c>
      <c r="G146" s="25">
        <v>1.1363639999999999</v>
      </c>
      <c r="H146" s="25">
        <v>0</v>
      </c>
      <c r="I146" s="25">
        <v>29.545455</v>
      </c>
      <c r="J146" s="25">
        <v>18.181818</v>
      </c>
    </row>
    <row r="147" spans="1:10" x14ac:dyDescent="0.2">
      <c r="A147" s="20" t="s">
        <v>378</v>
      </c>
      <c r="B147" s="21">
        <v>84</v>
      </c>
      <c r="C147" s="21">
        <v>9</v>
      </c>
      <c r="D147" s="21">
        <v>21</v>
      </c>
      <c r="E147" s="21">
        <v>37</v>
      </c>
      <c r="F147" s="21">
        <v>12</v>
      </c>
      <c r="G147" s="21">
        <v>5</v>
      </c>
      <c r="H147" s="21">
        <v>0</v>
      </c>
      <c r="I147" s="21">
        <v>30</v>
      </c>
      <c r="J147" s="21">
        <v>17</v>
      </c>
    </row>
    <row r="148" spans="1:10" x14ac:dyDescent="0.2">
      <c r="A148" s="24" t="s">
        <v>3</v>
      </c>
      <c r="B148" s="25">
        <v>100</v>
      </c>
      <c r="C148" s="25">
        <v>10.714286</v>
      </c>
      <c r="D148" s="25">
        <v>25</v>
      </c>
      <c r="E148" s="25">
        <v>44.047618999999997</v>
      </c>
      <c r="F148" s="25">
        <v>14.285714</v>
      </c>
      <c r="G148" s="25">
        <v>5.9523809999999999</v>
      </c>
      <c r="H148" s="25">
        <v>0</v>
      </c>
      <c r="I148" s="25">
        <v>35.714286000000001</v>
      </c>
      <c r="J148" s="25">
        <v>20.238095000000001</v>
      </c>
    </row>
    <row r="149" spans="1:10" x14ac:dyDescent="0.2">
      <c r="A149" s="20" t="s">
        <v>366</v>
      </c>
      <c r="B149" s="21">
        <v>81</v>
      </c>
      <c r="C149" s="21">
        <v>10</v>
      </c>
      <c r="D149" s="21">
        <v>20</v>
      </c>
      <c r="E149" s="21">
        <v>26</v>
      </c>
      <c r="F149" s="21">
        <v>15</v>
      </c>
      <c r="G149" s="21">
        <v>8</v>
      </c>
      <c r="H149" s="21">
        <v>2</v>
      </c>
      <c r="I149" s="21">
        <v>30</v>
      </c>
      <c r="J149" s="21">
        <v>23</v>
      </c>
    </row>
    <row r="150" spans="1:10" x14ac:dyDescent="0.2">
      <c r="A150" s="24" t="s">
        <v>3</v>
      </c>
      <c r="B150" s="25">
        <v>100</v>
      </c>
      <c r="C150" s="25">
        <v>12.345679000000001</v>
      </c>
      <c r="D150" s="25">
        <v>24.691358000000001</v>
      </c>
      <c r="E150" s="25">
        <v>32.098765</v>
      </c>
      <c r="F150" s="25">
        <v>18.518519000000001</v>
      </c>
      <c r="G150" s="25">
        <v>9.8765429999999999</v>
      </c>
      <c r="H150" s="25">
        <v>2.4691360000000002</v>
      </c>
      <c r="I150" s="25">
        <v>37.037036999999998</v>
      </c>
      <c r="J150" s="25">
        <v>28.395061999999999</v>
      </c>
    </row>
    <row r="151" spans="1:10" x14ac:dyDescent="0.2">
      <c r="A151" s="9" t="s">
        <v>379</v>
      </c>
      <c r="B151" s="9"/>
      <c r="C151" s="9"/>
      <c r="D151" s="9"/>
      <c r="E151" s="9"/>
      <c r="F151" s="9"/>
      <c r="G151" s="9"/>
      <c r="H151" s="9"/>
      <c r="I151" s="9"/>
      <c r="J151" s="9"/>
    </row>
    <row r="152" spans="1:10" x14ac:dyDescent="0.2">
      <c r="A152" s="20" t="s">
        <v>380</v>
      </c>
      <c r="B152" s="21">
        <v>788</v>
      </c>
      <c r="C152" s="21">
        <v>168</v>
      </c>
      <c r="D152" s="21">
        <v>186</v>
      </c>
      <c r="E152" s="21">
        <v>323</v>
      </c>
      <c r="F152" s="21">
        <v>90</v>
      </c>
      <c r="G152" s="21">
        <v>10</v>
      </c>
      <c r="H152" s="21">
        <v>11</v>
      </c>
      <c r="I152" s="21">
        <v>354</v>
      </c>
      <c r="J152" s="21">
        <v>100</v>
      </c>
    </row>
    <row r="153" spans="1:10" x14ac:dyDescent="0.2">
      <c r="A153" s="24" t="s">
        <v>3</v>
      </c>
      <c r="B153" s="25">
        <v>100</v>
      </c>
      <c r="C153" s="25">
        <v>21.319797000000001</v>
      </c>
      <c r="D153" s="25">
        <v>23.604061000000002</v>
      </c>
      <c r="E153" s="25">
        <v>40.989848000000002</v>
      </c>
      <c r="F153" s="25">
        <v>11.42132</v>
      </c>
      <c r="G153" s="25">
        <v>1.2690360000000001</v>
      </c>
      <c r="H153" s="25">
        <v>1.395939</v>
      </c>
      <c r="I153" s="25">
        <v>44.923858000000003</v>
      </c>
      <c r="J153" s="25">
        <v>12.690355</v>
      </c>
    </row>
    <row r="154" spans="1:10" x14ac:dyDescent="0.2">
      <c r="A154" s="20" t="s">
        <v>381</v>
      </c>
      <c r="B154" s="21">
        <v>1824</v>
      </c>
      <c r="C154" s="21">
        <v>202</v>
      </c>
      <c r="D154" s="21">
        <v>286</v>
      </c>
      <c r="E154" s="21">
        <v>772</v>
      </c>
      <c r="F154" s="21">
        <v>419</v>
      </c>
      <c r="G154" s="21">
        <v>114</v>
      </c>
      <c r="H154" s="21">
        <v>31</v>
      </c>
      <c r="I154" s="21">
        <v>488</v>
      </c>
      <c r="J154" s="21">
        <v>533</v>
      </c>
    </row>
    <row r="155" spans="1:10" x14ac:dyDescent="0.2">
      <c r="A155" s="24" t="s">
        <v>3</v>
      </c>
      <c r="B155" s="25">
        <v>100</v>
      </c>
      <c r="C155" s="25">
        <v>11.074560999999999</v>
      </c>
      <c r="D155" s="25">
        <v>15.679824999999999</v>
      </c>
      <c r="E155" s="25">
        <v>42.324561000000003</v>
      </c>
      <c r="F155" s="25">
        <v>22.971491</v>
      </c>
      <c r="G155" s="25">
        <v>6.25</v>
      </c>
      <c r="H155" s="25">
        <v>1.6995610000000001</v>
      </c>
      <c r="I155" s="25">
        <v>26.754386</v>
      </c>
      <c r="J155" s="25">
        <v>29.221491</v>
      </c>
    </row>
    <row r="156" spans="1:10" x14ac:dyDescent="0.2">
      <c r="A156" s="20" t="s">
        <v>366</v>
      </c>
      <c r="B156" s="21">
        <v>65</v>
      </c>
      <c r="C156" s="21">
        <v>10</v>
      </c>
      <c r="D156" s="21">
        <v>17</v>
      </c>
      <c r="E156" s="21">
        <v>19</v>
      </c>
      <c r="F156" s="21">
        <v>12</v>
      </c>
      <c r="G156" s="21">
        <v>5</v>
      </c>
      <c r="H156" s="21">
        <v>2</v>
      </c>
      <c r="I156" s="21">
        <v>27</v>
      </c>
      <c r="J156" s="21">
        <v>17</v>
      </c>
    </row>
    <row r="157" spans="1:10" x14ac:dyDescent="0.2">
      <c r="A157" s="24" t="s">
        <v>3</v>
      </c>
      <c r="B157" s="25">
        <v>100</v>
      </c>
      <c r="C157" s="25">
        <v>15.384615</v>
      </c>
      <c r="D157" s="25">
        <v>26.153846000000001</v>
      </c>
      <c r="E157" s="25">
        <v>29.230768999999999</v>
      </c>
      <c r="F157" s="25">
        <v>18.461538000000001</v>
      </c>
      <c r="G157" s="25">
        <v>7.6923079999999997</v>
      </c>
      <c r="H157" s="25">
        <v>3.0769229999999999</v>
      </c>
      <c r="I157" s="25">
        <v>41.538462000000003</v>
      </c>
      <c r="J157" s="25">
        <v>26.153846000000001</v>
      </c>
    </row>
    <row r="158" spans="1:10" x14ac:dyDescent="0.2">
      <c r="A158" s="9" t="s">
        <v>382</v>
      </c>
      <c r="B158" s="9"/>
      <c r="C158" s="9"/>
      <c r="D158" s="9"/>
      <c r="E158" s="9"/>
      <c r="F158" s="9"/>
      <c r="G158" s="9"/>
      <c r="H158" s="9"/>
      <c r="I158" s="9"/>
      <c r="J158" s="9"/>
    </row>
    <row r="159" spans="1:10" x14ac:dyDescent="0.2">
      <c r="A159" s="20" t="s">
        <v>383</v>
      </c>
      <c r="B159" s="21">
        <v>393</v>
      </c>
      <c r="C159" s="21">
        <v>96</v>
      </c>
      <c r="D159" s="21">
        <v>91</v>
      </c>
      <c r="E159" s="21">
        <v>152</v>
      </c>
      <c r="F159" s="21">
        <v>44</v>
      </c>
      <c r="G159" s="21">
        <v>5</v>
      </c>
      <c r="H159" s="21">
        <v>5</v>
      </c>
      <c r="I159" s="21">
        <v>187</v>
      </c>
      <c r="J159" s="21">
        <v>49</v>
      </c>
    </row>
    <row r="160" spans="1:10" x14ac:dyDescent="0.2">
      <c r="A160" s="24" t="s">
        <v>3</v>
      </c>
      <c r="B160" s="25">
        <v>100</v>
      </c>
      <c r="C160" s="25">
        <v>24.427481</v>
      </c>
      <c r="D160" s="25">
        <v>23.155215999999999</v>
      </c>
      <c r="E160" s="25">
        <v>38.676845</v>
      </c>
      <c r="F160" s="25">
        <v>11.195929</v>
      </c>
      <c r="G160" s="25">
        <v>1.272265</v>
      </c>
      <c r="H160" s="25">
        <v>1.272265</v>
      </c>
      <c r="I160" s="25">
        <v>47.582697000000003</v>
      </c>
      <c r="J160" s="25">
        <v>12.468192999999999</v>
      </c>
    </row>
    <row r="161" spans="1:10" x14ac:dyDescent="0.2">
      <c r="A161" s="20" t="s">
        <v>181</v>
      </c>
      <c r="B161" s="21">
        <v>1944</v>
      </c>
      <c r="C161" s="21">
        <v>249</v>
      </c>
      <c r="D161" s="21">
        <v>333</v>
      </c>
      <c r="E161" s="21">
        <v>831</v>
      </c>
      <c r="F161" s="21">
        <v>395</v>
      </c>
      <c r="G161" s="21">
        <v>102</v>
      </c>
      <c r="H161" s="21">
        <v>34</v>
      </c>
      <c r="I161" s="21">
        <v>582</v>
      </c>
      <c r="J161" s="21">
        <v>497</v>
      </c>
    </row>
    <row r="162" spans="1:10" x14ac:dyDescent="0.2">
      <c r="A162" s="24" t="s">
        <v>3</v>
      </c>
      <c r="B162" s="25">
        <v>100</v>
      </c>
      <c r="C162" s="25">
        <v>12.808642000000001</v>
      </c>
      <c r="D162" s="25">
        <v>17.129629999999999</v>
      </c>
      <c r="E162" s="25">
        <v>42.746913999999997</v>
      </c>
      <c r="F162" s="25">
        <v>20.318930000000002</v>
      </c>
      <c r="G162" s="25">
        <v>5.2469140000000003</v>
      </c>
      <c r="H162" s="25">
        <v>1.7489710000000001</v>
      </c>
      <c r="I162" s="25">
        <v>29.938272000000001</v>
      </c>
      <c r="J162" s="25">
        <v>25.565843999999998</v>
      </c>
    </row>
    <row r="163" spans="1:10" x14ac:dyDescent="0.2">
      <c r="A163" s="20" t="s">
        <v>182</v>
      </c>
      <c r="B163" s="21">
        <v>38</v>
      </c>
      <c r="C163" s="21">
        <v>4</v>
      </c>
      <c r="D163" s="21">
        <v>10</v>
      </c>
      <c r="E163" s="21">
        <v>15</v>
      </c>
      <c r="F163" s="21">
        <v>5</v>
      </c>
      <c r="G163" s="21">
        <v>4</v>
      </c>
      <c r="H163" s="21">
        <v>0</v>
      </c>
      <c r="I163" s="21">
        <v>14</v>
      </c>
      <c r="J163" s="21">
        <v>9</v>
      </c>
    </row>
    <row r="164" spans="1:10" x14ac:dyDescent="0.2">
      <c r="A164" s="24" t="s">
        <v>3</v>
      </c>
      <c r="B164" s="25">
        <v>100</v>
      </c>
      <c r="C164" s="25">
        <v>10.526316</v>
      </c>
      <c r="D164" s="25">
        <v>26.315788999999999</v>
      </c>
      <c r="E164" s="25">
        <v>39.473683999999999</v>
      </c>
      <c r="F164" s="25">
        <v>13.157895</v>
      </c>
      <c r="G164" s="25">
        <v>10.526316</v>
      </c>
      <c r="H164" s="25">
        <v>0</v>
      </c>
      <c r="I164" s="25">
        <v>36.842104999999997</v>
      </c>
      <c r="J164" s="25">
        <v>23.684211000000001</v>
      </c>
    </row>
    <row r="165" spans="1:10" x14ac:dyDescent="0.2">
      <c r="A165" s="20" t="s">
        <v>384</v>
      </c>
      <c r="B165" s="21">
        <v>36</v>
      </c>
      <c r="C165" s="21">
        <v>1</v>
      </c>
      <c r="D165" s="21">
        <v>6</v>
      </c>
      <c r="E165" s="21">
        <v>14</v>
      </c>
      <c r="F165" s="21">
        <v>13</v>
      </c>
      <c r="G165" s="21">
        <v>2</v>
      </c>
      <c r="H165" s="21">
        <v>0</v>
      </c>
      <c r="I165" s="21">
        <v>7</v>
      </c>
      <c r="J165" s="21">
        <v>15</v>
      </c>
    </row>
    <row r="166" spans="1:10" x14ac:dyDescent="0.2">
      <c r="A166" s="24" t="s">
        <v>3</v>
      </c>
      <c r="B166" s="25">
        <v>100</v>
      </c>
      <c r="C166" s="25">
        <v>2.7777780000000001</v>
      </c>
      <c r="D166" s="25">
        <v>16.666667</v>
      </c>
      <c r="E166" s="25">
        <v>38.888888999999999</v>
      </c>
      <c r="F166" s="25">
        <v>36.111111000000001</v>
      </c>
      <c r="G166" s="25">
        <v>5.5555560000000002</v>
      </c>
      <c r="H166" s="25">
        <v>0</v>
      </c>
      <c r="I166" s="25">
        <v>19.444444000000001</v>
      </c>
      <c r="J166" s="25">
        <v>41.666666999999997</v>
      </c>
    </row>
    <row r="167" spans="1:10" x14ac:dyDescent="0.2">
      <c r="A167" s="20" t="s">
        <v>183</v>
      </c>
      <c r="B167" s="21">
        <v>53</v>
      </c>
      <c r="C167" s="21">
        <v>5</v>
      </c>
      <c r="D167" s="21">
        <v>13</v>
      </c>
      <c r="E167" s="21">
        <v>24</v>
      </c>
      <c r="F167" s="21">
        <v>8</v>
      </c>
      <c r="G167" s="21">
        <v>3</v>
      </c>
      <c r="H167" s="21">
        <v>0</v>
      </c>
      <c r="I167" s="21">
        <v>18</v>
      </c>
      <c r="J167" s="21">
        <v>11</v>
      </c>
    </row>
    <row r="168" spans="1:10" x14ac:dyDescent="0.2">
      <c r="A168" s="24" t="s">
        <v>3</v>
      </c>
      <c r="B168" s="25">
        <v>100</v>
      </c>
      <c r="C168" s="25">
        <v>9.4339619999999993</v>
      </c>
      <c r="D168" s="25">
        <v>24.528302</v>
      </c>
      <c r="E168" s="25">
        <v>45.283019000000003</v>
      </c>
      <c r="F168" s="25">
        <v>15.094340000000001</v>
      </c>
      <c r="G168" s="25">
        <v>5.6603770000000004</v>
      </c>
      <c r="H168" s="25">
        <v>0</v>
      </c>
      <c r="I168" s="25">
        <v>33.962263999999998</v>
      </c>
      <c r="J168" s="25">
        <v>20.754716999999999</v>
      </c>
    </row>
    <row r="169" spans="1:10" x14ac:dyDescent="0.2">
      <c r="A169" s="20" t="s">
        <v>385</v>
      </c>
      <c r="B169" s="21">
        <v>22</v>
      </c>
      <c r="C169" s="21">
        <v>0</v>
      </c>
      <c r="D169" s="21">
        <v>0</v>
      </c>
      <c r="E169" s="21">
        <v>14</v>
      </c>
      <c r="F169" s="21">
        <v>6</v>
      </c>
      <c r="G169" s="21">
        <v>1</v>
      </c>
      <c r="H169" s="21">
        <v>1</v>
      </c>
      <c r="I169" s="21">
        <v>0</v>
      </c>
      <c r="J169" s="21">
        <v>7</v>
      </c>
    </row>
    <row r="170" spans="1:10" x14ac:dyDescent="0.2">
      <c r="A170" s="24" t="s">
        <v>3</v>
      </c>
      <c r="B170" s="25">
        <v>100</v>
      </c>
      <c r="C170" s="25">
        <v>0</v>
      </c>
      <c r="D170" s="25">
        <v>0</v>
      </c>
      <c r="E170" s="25">
        <v>63.636364</v>
      </c>
      <c r="F170" s="25">
        <v>27.272727</v>
      </c>
      <c r="G170" s="25">
        <v>4.5454549999999996</v>
      </c>
      <c r="H170" s="25">
        <v>4.5454549999999996</v>
      </c>
      <c r="I170" s="25">
        <v>0</v>
      </c>
      <c r="J170" s="25">
        <v>31.818182</v>
      </c>
    </row>
    <row r="171" spans="1:10" x14ac:dyDescent="0.2">
      <c r="A171" s="20" t="s">
        <v>386</v>
      </c>
      <c r="B171" s="21">
        <v>32</v>
      </c>
      <c r="C171" s="21">
        <v>3</v>
      </c>
      <c r="D171" s="21">
        <v>2</v>
      </c>
      <c r="E171" s="21">
        <v>12</v>
      </c>
      <c r="F171" s="21">
        <v>12</v>
      </c>
      <c r="G171" s="21">
        <v>2</v>
      </c>
      <c r="H171" s="21">
        <v>1</v>
      </c>
      <c r="I171" s="21">
        <v>5</v>
      </c>
      <c r="J171" s="21">
        <v>14</v>
      </c>
    </row>
    <row r="172" spans="1:10" x14ac:dyDescent="0.2">
      <c r="A172" s="24" t="s">
        <v>3</v>
      </c>
      <c r="B172" s="25">
        <v>100</v>
      </c>
      <c r="C172" s="25">
        <v>9.375</v>
      </c>
      <c r="D172" s="25">
        <v>6.25</v>
      </c>
      <c r="E172" s="25">
        <v>37.5</v>
      </c>
      <c r="F172" s="25">
        <v>37.5</v>
      </c>
      <c r="G172" s="25">
        <v>6.25</v>
      </c>
      <c r="H172" s="25">
        <v>3.125</v>
      </c>
      <c r="I172" s="25">
        <v>15.625</v>
      </c>
      <c r="J172" s="25">
        <v>43.75</v>
      </c>
    </row>
    <row r="173" spans="1:10" x14ac:dyDescent="0.2">
      <c r="A173" s="20" t="s">
        <v>387</v>
      </c>
      <c r="B173" s="21">
        <v>9</v>
      </c>
      <c r="C173" s="21">
        <v>1</v>
      </c>
      <c r="D173" s="21">
        <v>2</v>
      </c>
      <c r="E173" s="21">
        <v>2</v>
      </c>
      <c r="F173" s="21">
        <v>4</v>
      </c>
      <c r="G173" s="21">
        <v>0</v>
      </c>
      <c r="H173" s="21">
        <v>0</v>
      </c>
      <c r="I173" s="21">
        <v>3</v>
      </c>
      <c r="J173" s="21">
        <v>4</v>
      </c>
    </row>
    <row r="174" spans="1:10" x14ac:dyDescent="0.2">
      <c r="A174" s="24" t="s">
        <v>3</v>
      </c>
      <c r="B174" s="25">
        <v>100</v>
      </c>
      <c r="C174" s="25">
        <v>11.111110999999999</v>
      </c>
      <c r="D174" s="25">
        <v>22.222221999999999</v>
      </c>
      <c r="E174" s="25">
        <v>22.222221999999999</v>
      </c>
      <c r="F174" s="25">
        <v>44.444443999999997</v>
      </c>
      <c r="G174" s="25">
        <v>0</v>
      </c>
      <c r="H174" s="25">
        <v>0</v>
      </c>
      <c r="I174" s="25">
        <v>33.333333000000003</v>
      </c>
      <c r="J174" s="25">
        <v>44.444443999999997</v>
      </c>
    </row>
    <row r="175" spans="1:10" x14ac:dyDescent="0.2">
      <c r="A175" s="20" t="s">
        <v>366</v>
      </c>
      <c r="B175" s="21">
        <v>150</v>
      </c>
      <c r="C175" s="21">
        <v>21</v>
      </c>
      <c r="D175" s="21">
        <v>32</v>
      </c>
      <c r="E175" s="21">
        <v>50</v>
      </c>
      <c r="F175" s="21">
        <v>34</v>
      </c>
      <c r="G175" s="21">
        <v>10</v>
      </c>
      <c r="H175" s="21">
        <v>3</v>
      </c>
      <c r="I175" s="21">
        <v>53</v>
      </c>
      <c r="J175" s="21">
        <v>44</v>
      </c>
    </row>
    <row r="176" spans="1:10" x14ac:dyDescent="0.2">
      <c r="A176" s="24" t="s">
        <v>3</v>
      </c>
      <c r="B176" s="25">
        <v>100</v>
      </c>
      <c r="C176" s="25">
        <v>14</v>
      </c>
      <c r="D176" s="25">
        <v>21.333333</v>
      </c>
      <c r="E176" s="25">
        <v>33.333333000000003</v>
      </c>
      <c r="F176" s="25">
        <v>22.666667</v>
      </c>
      <c r="G176" s="25">
        <v>6.6666670000000003</v>
      </c>
      <c r="H176" s="25">
        <v>2</v>
      </c>
      <c r="I176" s="25">
        <v>35.333333000000003</v>
      </c>
      <c r="J176" s="25">
        <v>29.333333</v>
      </c>
    </row>
    <row r="177" spans="1:10" x14ac:dyDescent="0.2">
      <c r="A177" s="9" t="s">
        <v>388</v>
      </c>
      <c r="B177" s="9"/>
      <c r="C177" s="9"/>
      <c r="D177" s="9"/>
      <c r="E177" s="9"/>
      <c r="F177" s="9"/>
      <c r="G177" s="9"/>
      <c r="H177" s="9"/>
      <c r="I177" s="9"/>
      <c r="J177" s="9"/>
    </row>
    <row r="178" spans="1:10" x14ac:dyDescent="0.2">
      <c r="A178" s="20" t="s">
        <v>184</v>
      </c>
      <c r="B178" s="21">
        <v>54</v>
      </c>
      <c r="C178" s="21">
        <v>9</v>
      </c>
      <c r="D178" s="21">
        <v>8</v>
      </c>
      <c r="E178" s="21">
        <v>20</v>
      </c>
      <c r="F178" s="21">
        <v>13</v>
      </c>
      <c r="G178" s="21">
        <v>4</v>
      </c>
      <c r="H178" s="21">
        <v>0</v>
      </c>
      <c r="I178" s="21">
        <v>17</v>
      </c>
      <c r="J178" s="21">
        <v>17</v>
      </c>
    </row>
    <row r="179" spans="1:10" x14ac:dyDescent="0.2">
      <c r="A179" s="24" t="s">
        <v>3</v>
      </c>
      <c r="B179" s="25">
        <v>100</v>
      </c>
      <c r="C179" s="25">
        <v>16.666667</v>
      </c>
      <c r="D179" s="25">
        <v>14.814814999999999</v>
      </c>
      <c r="E179" s="25">
        <v>37.037036999999998</v>
      </c>
      <c r="F179" s="25">
        <v>24.074074</v>
      </c>
      <c r="G179" s="25">
        <v>7.4074070000000001</v>
      </c>
      <c r="H179" s="25">
        <v>0</v>
      </c>
      <c r="I179" s="25">
        <v>31.481480999999999</v>
      </c>
      <c r="J179" s="25">
        <v>31.481480999999999</v>
      </c>
    </row>
    <row r="180" spans="1:10" x14ac:dyDescent="0.2">
      <c r="A180" s="20" t="s">
        <v>185</v>
      </c>
      <c r="B180" s="21">
        <v>196</v>
      </c>
      <c r="C180" s="21">
        <v>20</v>
      </c>
      <c r="D180" s="21">
        <v>22</v>
      </c>
      <c r="E180" s="21">
        <v>77</v>
      </c>
      <c r="F180" s="21">
        <v>52</v>
      </c>
      <c r="G180" s="21">
        <v>21</v>
      </c>
      <c r="H180" s="21">
        <v>4</v>
      </c>
      <c r="I180" s="21">
        <v>42</v>
      </c>
      <c r="J180" s="21">
        <v>73</v>
      </c>
    </row>
    <row r="181" spans="1:10" x14ac:dyDescent="0.2">
      <c r="A181" s="24" t="s">
        <v>3</v>
      </c>
      <c r="B181" s="25">
        <v>100</v>
      </c>
      <c r="C181" s="25">
        <v>10.204082</v>
      </c>
      <c r="D181" s="25">
        <v>11.224489999999999</v>
      </c>
      <c r="E181" s="25">
        <v>39.285713999999999</v>
      </c>
      <c r="F181" s="25">
        <v>26.530612000000001</v>
      </c>
      <c r="G181" s="25">
        <v>10.714286</v>
      </c>
      <c r="H181" s="25">
        <v>2.040816</v>
      </c>
      <c r="I181" s="25">
        <v>21.428571000000002</v>
      </c>
      <c r="J181" s="25">
        <v>37.244897999999999</v>
      </c>
    </row>
    <row r="182" spans="1:10" x14ac:dyDescent="0.2">
      <c r="A182" s="20" t="s">
        <v>186</v>
      </c>
      <c r="B182" s="21">
        <v>310</v>
      </c>
      <c r="C182" s="21">
        <v>33</v>
      </c>
      <c r="D182" s="21">
        <v>43</v>
      </c>
      <c r="E182" s="21">
        <v>123</v>
      </c>
      <c r="F182" s="21">
        <v>91</v>
      </c>
      <c r="G182" s="21">
        <v>16</v>
      </c>
      <c r="H182" s="21">
        <v>4</v>
      </c>
      <c r="I182" s="21">
        <v>76</v>
      </c>
      <c r="J182" s="21">
        <v>107</v>
      </c>
    </row>
    <row r="183" spans="1:10" x14ac:dyDescent="0.2">
      <c r="A183" s="24" t="s">
        <v>3</v>
      </c>
      <c r="B183" s="25">
        <v>100</v>
      </c>
      <c r="C183" s="25">
        <v>10.645161</v>
      </c>
      <c r="D183" s="25">
        <v>13.870968</v>
      </c>
      <c r="E183" s="25">
        <v>39.677419</v>
      </c>
      <c r="F183" s="25">
        <v>29.354838999999998</v>
      </c>
      <c r="G183" s="25">
        <v>5.1612900000000002</v>
      </c>
      <c r="H183" s="25">
        <v>1.2903230000000001</v>
      </c>
      <c r="I183" s="25">
        <v>24.516128999999999</v>
      </c>
      <c r="J183" s="25">
        <v>34.516128999999999</v>
      </c>
    </row>
    <row r="184" spans="1:10" x14ac:dyDescent="0.2">
      <c r="A184" s="20" t="s">
        <v>187</v>
      </c>
      <c r="B184" s="21">
        <v>385</v>
      </c>
      <c r="C184" s="21">
        <v>45</v>
      </c>
      <c r="D184" s="21">
        <v>70</v>
      </c>
      <c r="E184" s="21">
        <v>164</v>
      </c>
      <c r="F184" s="21">
        <v>74</v>
      </c>
      <c r="G184" s="21">
        <v>21</v>
      </c>
      <c r="H184" s="21">
        <v>11</v>
      </c>
      <c r="I184" s="21">
        <v>115</v>
      </c>
      <c r="J184" s="21">
        <v>95</v>
      </c>
    </row>
    <row r="185" spans="1:10" x14ac:dyDescent="0.2">
      <c r="A185" s="24" t="s">
        <v>3</v>
      </c>
      <c r="B185" s="25">
        <v>100</v>
      </c>
      <c r="C185" s="25">
        <v>11.688312</v>
      </c>
      <c r="D185" s="25">
        <v>18.181818</v>
      </c>
      <c r="E185" s="25">
        <v>42.597403</v>
      </c>
      <c r="F185" s="25">
        <v>19.220779</v>
      </c>
      <c r="G185" s="25">
        <v>5.4545450000000004</v>
      </c>
      <c r="H185" s="25">
        <v>2.8571430000000002</v>
      </c>
      <c r="I185" s="25">
        <v>29.87013</v>
      </c>
      <c r="J185" s="25">
        <v>24.675325000000001</v>
      </c>
    </row>
    <row r="186" spans="1:10" x14ac:dyDescent="0.2">
      <c r="A186" s="20" t="s">
        <v>188</v>
      </c>
      <c r="B186" s="21">
        <v>361</v>
      </c>
      <c r="C186" s="21">
        <v>55</v>
      </c>
      <c r="D186" s="21">
        <v>67</v>
      </c>
      <c r="E186" s="21">
        <v>157</v>
      </c>
      <c r="F186" s="21">
        <v>62</v>
      </c>
      <c r="G186" s="21">
        <v>16</v>
      </c>
      <c r="H186" s="21">
        <v>4</v>
      </c>
      <c r="I186" s="21">
        <v>122</v>
      </c>
      <c r="J186" s="21">
        <v>78</v>
      </c>
    </row>
    <row r="187" spans="1:10" x14ac:dyDescent="0.2">
      <c r="A187" s="24" t="s">
        <v>3</v>
      </c>
      <c r="B187" s="25">
        <v>100</v>
      </c>
      <c r="C187" s="25">
        <v>15.235457</v>
      </c>
      <c r="D187" s="25">
        <v>18.559557000000002</v>
      </c>
      <c r="E187" s="25">
        <v>43.490304999999999</v>
      </c>
      <c r="F187" s="25">
        <v>17.174515</v>
      </c>
      <c r="G187" s="25">
        <v>4.4321330000000003</v>
      </c>
      <c r="H187" s="25">
        <v>1.108033</v>
      </c>
      <c r="I187" s="25">
        <v>33.795014000000002</v>
      </c>
      <c r="J187" s="25">
        <v>21.606648</v>
      </c>
    </row>
    <row r="188" spans="1:10" x14ac:dyDescent="0.2">
      <c r="A188" s="20" t="s">
        <v>189</v>
      </c>
      <c r="B188" s="21">
        <v>315</v>
      </c>
      <c r="C188" s="21">
        <v>44</v>
      </c>
      <c r="D188" s="21">
        <v>57</v>
      </c>
      <c r="E188" s="21">
        <v>146</v>
      </c>
      <c r="F188" s="21">
        <v>48</v>
      </c>
      <c r="G188" s="21">
        <v>15</v>
      </c>
      <c r="H188" s="21">
        <v>5</v>
      </c>
      <c r="I188" s="21">
        <v>101</v>
      </c>
      <c r="J188" s="21">
        <v>63</v>
      </c>
    </row>
    <row r="189" spans="1:10" x14ac:dyDescent="0.2">
      <c r="A189" s="24" t="s">
        <v>3</v>
      </c>
      <c r="B189" s="25">
        <v>100</v>
      </c>
      <c r="C189" s="25">
        <v>13.968254</v>
      </c>
      <c r="D189" s="25">
        <v>18.095237999999998</v>
      </c>
      <c r="E189" s="25">
        <v>46.349206000000002</v>
      </c>
      <c r="F189" s="25">
        <v>15.238095</v>
      </c>
      <c r="G189" s="25">
        <v>4.7619049999999996</v>
      </c>
      <c r="H189" s="25">
        <v>1.587302</v>
      </c>
      <c r="I189" s="25">
        <v>32.063491999999997</v>
      </c>
      <c r="J189" s="25">
        <v>20</v>
      </c>
    </row>
    <row r="190" spans="1:10" x14ac:dyDescent="0.2">
      <c r="A190" s="20" t="s">
        <v>190</v>
      </c>
      <c r="B190" s="21">
        <v>364</v>
      </c>
      <c r="C190" s="21">
        <v>65</v>
      </c>
      <c r="D190" s="21">
        <v>81</v>
      </c>
      <c r="E190" s="21">
        <v>142</v>
      </c>
      <c r="F190" s="21">
        <v>57</v>
      </c>
      <c r="G190" s="21">
        <v>15</v>
      </c>
      <c r="H190" s="21">
        <v>4</v>
      </c>
      <c r="I190" s="21">
        <v>146</v>
      </c>
      <c r="J190" s="21">
        <v>72</v>
      </c>
    </row>
    <row r="191" spans="1:10" x14ac:dyDescent="0.2">
      <c r="A191" s="24" t="s">
        <v>3</v>
      </c>
      <c r="B191" s="25">
        <v>100</v>
      </c>
      <c r="C191" s="25">
        <v>17.857143000000001</v>
      </c>
      <c r="D191" s="25">
        <v>22.252746999999999</v>
      </c>
      <c r="E191" s="25">
        <v>39.010989000000002</v>
      </c>
      <c r="F191" s="25">
        <v>15.659341</v>
      </c>
      <c r="G191" s="25">
        <v>4.1208790000000004</v>
      </c>
      <c r="H191" s="25">
        <v>1.0989009999999999</v>
      </c>
      <c r="I191" s="25">
        <v>40.10989</v>
      </c>
      <c r="J191" s="25">
        <v>19.78022</v>
      </c>
    </row>
    <row r="192" spans="1:10" x14ac:dyDescent="0.2">
      <c r="A192" s="20" t="s">
        <v>191</v>
      </c>
      <c r="B192" s="21">
        <v>267</v>
      </c>
      <c r="C192" s="21">
        <v>46</v>
      </c>
      <c r="D192" s="21">
        <v>56</v>
      </c>
      <c r="E192" s="21">
        <v>122</v>
      </c>
      <c r="F192" s="21">
        <v>36</v>
      </c>
      <c r="G192" s="21">
        <v>3</v>
      </c>
      <c r="H192" s="21">
        <v>4</v>
      </c>
      <c r="I192" s="21">
        <v>102</v>
      </c>
      <c r="J192" s="21">
        <v>39</v>
      </c>
    </row>
    <row r="193" spans="1:10" x14ac:dyDescent="0.2">
      <c r="A193" s="24" t="s">
        <v>3</v>
      </c>
      <c r="B193" s="25">
        <v>100</v>
      </c>
      <c r="C193" s="25">
        <v>17.228463999999999</v>
      </c>
      <c r="D193" s="25">
        <v>20.973783000000001</v>
      </c>
      <c r="E193" s="25">
        <v>45.692883999999999</v>
      </c>
      <c r="F193" s="25">
        <v>13.483146</v>
      </c>
      <c r="G193" s="25">
        <v>1.123596</v>
      </c>
      <c r="H193" s="25">
        <v>1.498127</v>
      </c>
      <c r="I193" s="25">
        <v>38.202247</v>
      </c>
      <c r="J193" s="25">
        <v>14.606742000000001</v>
      </c>
    </row>
    <row r="194" spans="1:10" x14ac:dyDescent="0.2">
      <c r="A194" s="20" t="s">
        <v>192</v>
      </c>
      <c r="B194" s="21">
        <v>90</v>
      </c>
      <c r="C194" s="21">
        <v>15</v>
      </c>
      <c r="D194" s="21">
        <v>19</v>
      </c>
      <c r="E194" s="21">
        <v>41</v>
      </c>
      <c r="F194" s="21">
        <v>12</v>
      </c>
      <c r="G194" s="21">
        <v>2</v>
      </c>
      <c r="H194" s="21">
        <v>1</v>
      </c>
      <c r="I194" s="21">
        <v>34</v>
      </c>
      <c r="J194" s="21">
        <v>14</v>
      </c>
    </row>
    <row r="195" spans="1:10" x14ac:dyDescent="0.2">
      <c r="A195" s="24" t="s">
        <v>3</v>
      </c>
      <c r="B195" s="25">
        <v>100</v>
      </c>
      <c r="C195" s="25">
        <v>16.666667</v>
      </c>
      <c r="D195" s="25">
        <v>21.111111000000001</v>
      </c>
      <c r="E195" s="25">
        <v>45.555556000000003</v>
      </c>
      <c r="F195" s="25">
        <v>13.333333</v>
      </c>
      <c r="G195" s="25">
        <v>2.2222219999999999</v>
      </c>
      <c r="H195" s="25">
        <v>1.111111</v>
      </c>
      <c r="I195" s="25">
        <v>37.777777999999998</v>
      </c>
      <c r="J195" s="25">
        <v>15.555555999999999</v>
      </c>
    </row>
    <row r="196" spans="1:10" x14ac:dyDescent="0.2">
      <c r="A196" s="20" t="s">
        <v>193</v>
      </c>
      <c r="B196" s="21">
        <v>94</v>
      </c>
      <c r="C196" s="21">
        <v>24</v>
      </c>
      <c r="D196" s="21">
        <v>21</v>
      </c>
      <c r="E196" s="21">
        <v>34</v>
      </c>
      <c r="F196" s="21">
        <v>13</v>
      </c>
      <c r="G196" s="21">
        <v>1</v>
      </c>
      <c r="H196" s="21">
        <v>1</v>
      </c>
      <c r="I196" s="21">
        <v>45</v>
      </c>
      <c r="J196" s="21">
        <v>14</v>
      </c>
    </row>
    <row r="197" spans="1:10" x14ac:dyDescent="0.2">
      <c r="A197" s="24" t="s">
        <v>3</v>
      </c>
      <c r="B197" s="25">
        <v>100</v>
      </c>
      <c r="C197" s="25">
        <v>25.531915000000001</v>
      </c>
      <c r="D197" s="25">
        <v>22.340426000000001</v>
      </c>
      <c r="E197" s="25">
        <v>36.170212999999997</v>
      </c>
      <c r="F197" s="25">
        <v>13.829787</v>
      </c>
      <c r="G197" s="25">
        <v>1.0638300000000001</v>
      </c>
      <c r="H197" s="25">
        <v>1.0638300000000001</v>
      </c>
      <c r="I197" s="25">
        <v>47.872340000000001</v>
      </c>
      <c r="J197" s="25">
        <v>14.893617000000001</v>
      </c>
    </row>
    <row r="198" spans="1:10" x14ac:dyDescent="0.2">
      <c r="A198" s="20" t="s">
        <v>389</v>
      </c>
      <c r="B198" s="21">
        <v>47</v>
      </c>
      <c r="C198" s="21">
        <v>4</v>
      </c>
      <c r="D198" s="21">
        <v>3</v>
      </c>
      <c r="E198" s="21">
        <v>23</v>
      </c>
      <c r="F198" s="21">
        <v>14</v>
      </c>
      <c r="G198" s="21">
        <v>2</v>
      </c>
      <c r="H198" s="21">
        <v>1</v>
      </c>
      <c r="I198" s="21">
        <v>7</v>
      </c>
      <c r="J198" s="21">
        <v>16</v>
      </c>
    </row>
    <row r="199" spans="1:10" x14ac:dyDescent="0.2">
      <c r="A199" s="24" t="s">
        <v>3</v>
      </c>
      <c r="B199" s="25">
        <v>100</v>
      </c>
      <c r="C199" s="25">
        <v>8.5106380000000001</v>
      </c>
      <c r="D199" s="25">
        <v>6.3829789999999997</v>
      </c>
      <c r="E199" s="25">
        <v>48.936169999999997</v>
      </c>
      <c r="F199" s="25">
        <v>29.787234000000002</v>
      </c>
      <c r="G199" s="25">
        <v>4.2553190000000001</v>
      </c>
      <c r="H199" s="25">
        <v>2.1276600000000001</v>
      </c>
      <c r="I199" s="25">
        <v>14.893617000000001</v>
      </c>
      <c r="J199" s="25">
        <v>34.042552999999998</v>
      </c>
    </row>
    <row r="200" spans="1:10" x14ac:dyDescent="0.2">
      <c r="A200" s="20" t="s">
        <v>366</v>
      </c>
      <c r="B200" s="21">
        <v>194</v>
      </c>
      <c r="C200" s="21">
        <v>20</v>
      </c>
      <c r="D200" s="21">
        <v>42</v>
      </c>
      <c r="E200" s="21">
        <v>65</v>
      </c>
      <c r="F200" s="21">
        <v>49</v>
      </c>
      <c r="G200" s="21">
        <v>13</v>
      </c>
      <c r="H200" s="21">
        <v>5</v>
      </c>
      <c r="I200" s="21">
        <v>62</v>
      </c>
      <c r="J200" s="21">
        <v>62</v>
      </c>
    </row>
    <row r="201" spans="1:10" ht="11.1" customHeight="1" x14ac:dyDescent="0.2">
      <c r="A201" s="24" t="s">
        <v>3</v>
      </c>
      <c r="B201" s="25">
        <v>100</v>
      </c>
      <c r="C201" s="25">
        <v>10.309278000000001</v>
      </c>
      <c r="D201" s="25">
        <v>21.649484999999999</v>
      </c>
      <c r="E201" s="25">
        <v>33.505155000000002</v>
      </c>
      <c r="F201" s="25">
        <v>25.257732000000001</v>
      </c>
      <c r="G201" s="25">
        <v>6.7010310000000004</v>
      </c>
      <c r="H201" s="25">
        <v>2.5773199999999998</v>
      </c>
      <c r="I201" s="25">
        <v>31.958763000000001</v>
      </c>
      <c r="J201" s="25">
        <v>31.958763000000001</v>
      </c>
    </row>
    <row r="202" spans="1:10" ht="11.1" customHeight="1" x14ac:dyDescent="0.2">
      <c r="A202" s="9" t="s">
        <v>390</v>
      </c>
      <c r="B202" s="9"/>
      <c r="C202" s="9"/>
      <c r="D202" s="9"/>
      <c r="E202" s="9"/>
      <c r="F202" s="9"/>
      <c r="G202" s="9"/>
      <c r="H202" s="9"/>
      <c r="I202" s="9"/>
      <c r="J202" s="9"/>
    </row>
    <row r="203" spans="1:10" ht="11.1" customHeight="1" x14ac:dyDescent="0.2">
      <c r="A203" s="20" t="s">
        <v>391</v>
      </c>
      <c r="B203" s="21">
        <v>633</v>
      </c>
      <c r="C203" s="21">
        <v>102</v>
      </c>
      <c r="D203" s="21">
        <v>116</v>
      </c>
      <c r="E203" s="21">
        <v>239</v>
      </c>
      <c r="F203" s="21">
        <v>136</v>
      </c>
      <c r="G203" s="21">
        <v>32</v>
      </c>
      <c r="H203" s="21">
        <v>8</v>
      </c>
      <c r="I203" s="21">
        <v>218</v>
      </c>
      <c r="J203" s="21">
        <v>168</v>
      </c>
    </row>
    <row r="204" spans="1:10" ht="11.1" customHeight="1" x14ac:dyDescent="0.2">
      <c r="A204" s="24" t="s">
        <v>3</v>
      </c>
      <c r="B204" s="25">
        <v>100</v>
      </c>
      <c r="C204" s="25">
        <v>16.113744000000001</v>
      </c>
      <c r="D204" s="25">
        <v>18.325434000000001</v>
      </c>
      <c r="E204" s="25">
        <v>37.756714000000002</v>
      </c>
      <c r="F204" s="25">
        <v>21.484991999999998</v>
      </c>
      <c r="G204" s="25">
        <v>5.0552919999999997</v>
      </c>
      <c r="H204" s="25">
        <v>1.2638229999999999</v>
      </c>
      <c r="I204" s="25">
        <v>34.439179000000003</v>
      </c>
      <c r="J204" s="25">
        <v>26.540284</v>
      </c>
    </row>
    <row r="205" spans="1:10" ht="11.1" customHeight="1" x14ac:dyDescent="0.2">
      <c r="A205" s="20" t="s">
        <v>392</v>
      </c>
      <c r="B205" s="21">
        <v>1123</v>
      </c>
      <c r="C205" s="21">
        <v>154</v>
      </c>
      <c r="D205" s="21">
        <v>204</v>
      </c>
      <c r="E205" s="21">
        <v>481</v>
      </c>
      <c r="F205" s="21">
        <v>209</v>
      </c>
      <c r="G205" s="21">
        <v>54</v>
      </c>
      <c r="H205" s="21">
        <v>21</v>
      </c>
      <c r="I205" s="21">
        <v>358</v>
      </c>
      <c r="J205" s="21">
        <v>263</v>
      </c>
    </row>
    <row r="206" spans="1:10" ht="11.1" customHeight="1" x14ac:dyDescent="0.2">
      <c r="A206" s="24" t="s">
        <v>3</v>
      </c>
      <c r="B206" s="25">
        <v>100</v>
      </c>
      <c r="C206" s="25">
        <v>13.713267999999999</v>
      </c>
      <c r="D206" s="25">
        <v>18.165628000000002</v>
      </c>
      <c r="E206" s="25">
        <v>42.831701000000002</v>
      </c>
      <c r="F206" s="25">
        <v>18.610863999999999</v>
      </c>
      <c r="G206" s="25">
        <v>4.8085490000000002</v>
      </c>
      <c r="H206" s="25">
        <v>1.869991</v>
      </c>
      <c r="I206" s="25">
        <v>31.878896000000001</v>
      </c>
      <c r="J206" s="25">
        <v>23.419412000000001</v>
      </c>
    </row>
    <row r="207" spans="1:10" ht="11.1" customHeight="1" x14ac:dyDescent="0.2">
      <c r="A207" s="20" t="s">
        <v>393</v>
      </c>
      <c r="B207" s="21">
        <v>660</v>
      </c>
      <c r="C207" s="21">
        <v>95</v>
      </c>
      <c r="D207" s="21">
        <v>124</v>
      </c>
      <c r="E207" s="21">
        <v>268</v>
      </c>
      <c r="F207" s="21">
        <v>130</v>
      </c>
      <c r="G207" s="21">
        <v>30</v>
      </c>
      <c r="H207" s="21">
        <v>13</v>
      </c>
      <c r="I207" s="21">
        <v>219</v>
      </c>
      <c r="J207" s="21">
        <v>160</v>
      </c>
    </row>
    <row r="208" spans="1:10" ht="11.1" customHeight="1" x14ac:dyDescent="0.2">
      <c r="A208" s="24" t="s">
        <v>3</v>
      </c>
      <c r="B208" s="25">
        <v>100</v>
      </c>
      <c r="C208" s="25">
        <v>14.393939</v>
      </c>
      <c r="D208" s="25">
        <v>18.787879</v>
      </c>
      <c r="E208" s="25">
        <v>40.606060999999997</v>
      </c>
      <c r="F208" s="25">
        <v>19.69697</v>
      </c>
      <c r="G208" s="25">
        <v>4.5454549999999996</v>
      </c>
      <c r="H208" s="25">
        <v>1.969697</v>
      </c>
      <c r="I208" s="25">
        <v>33.181818</v>
      </c>
      <c r="J208" s="25">
        <v>24.242424</v>
      </c>
    </row>
    <row r="209" spans="1:10" ht="11.1" customHeight="1" x14ac:dyDescent="0.2">
      <c r="A209" s="20" t="s">
        <v>394</v>
      </c>
      <c r="B209" s="21">
        <v>261</v>
      </c>
      <c r="C209" s="21">
        <v>29</v>
      </c>
      <c r="D209" s="21">
        <v>45</v>
      </c>
      <c r="E209" s="21">
        <v>126</v>
      </c>
      <c r="F209" s="21">
        <v>46</v>
      </c>
      <c r="G209" s="21">
        <v>13</v>
      </c>
      <c r="H209" s="21">
        <v>2</v>
      </c>
      <c r="I209" s="21">
        <v>74</v>
      </c>
      <c r="J209" s="21">
        <v>59</v>
      </c>
    </row>
    <row r="210" spans="1:10" ht="11.1" customHeight="1" x14ac:dyDescent="0.2">
      <c r="A210" s="24" t="s">
        <v>3</v>
      </c>
      <c r="B210" s="25">
        <v>100</v>
      </c>
      <c r="C210" s="25">
        <v>11.111110999999999</v>
      </c>
      <c r="D210" s="25">
        <v>17.241378999999998</v>
      </c>
      <c r="E210" s="25">
        <v>48.275861999999996</v>
      </c>
      <c r="F210" s="25">
        <v>17.624521000000001</v>
      </c>
      <c r="G210" s="25">
        <v>4.9808430000000001</v>
      </c>
      <c r="H210" s="25">
        <v>0.76628399999999997</v>
      </c>
      <c r="I210" s="25">
        <v>28.35249</v>
      </c>
      <c r="J210" s="25">
        <v>22.605364000000002</v>
      </c>
    </row>
    <row r="211" spans="1:10" ht="11.1" customHeight="1" x14ac:dyDescent="0.2">
      <c r="A211" s="9" t="s">
        <v>395</v>
      </c>
      <c r="B211" s="9"/>
      <c r="C211" s="9"/>
      <c r="D211" s="9"/>
      <c r="E211" s="9"/>
      <c r="F211" s="9"/>
      <c r="G211" s="9"/>
      <c r="H211" s="9"/>
      <c r="I211" s="9"/>
      <c r="J211" s="9"/>
    </row>
    <row r="212" spans="1:10" ht="11.1" customHeight="1" x14ac:dyDescent="0.2">
      <c r="A212" s="20" t="s">
        <v>396</v>
      </c>
      <c r="B212" s="21">
        <v>329</v>
      </c>
      <c r="C212" s="21">
        <v>39</v>
      </c>
      <c r="D212" s="21">
        <v>40</v>
      </c>
      <c r="E212" s="21">
        <v>152</v>
      </c>
      <c r="F212" s="21">
        <v>76</v>
      </c>
      <c r="G212" s="21">
        <v>17</v>
      </c>
      <c r="H212" s="21">
        <v>5</v>
      </c>
      <c r="I212" s="21">
        <v>79</v>
      </c>
      <c r="J212" s="21">
        <v>93</v>
      </c>
    </row>
    <row r="213" spans="1:10" ht="11.1" customHeight="1" x14ac:dyDescent="0.2">
      <c r="A213" s="24" t="s">
        <v>3</v>
      </c>
      <c r="B213" s="25">
        <v>100</v>
      </c>
      <c r="C213" s="25">
        <v>11.854103</v>
      </c>
      <c r="D213" s="25">
        <v>12.158054999999999</v>
      </c>
      <c r="E213" s="25">
        <v>46.200608000000003</v>
      </c>
      <c r="F213" s="25">
        <v>23.100304000000001</v>
      </c>
      <c r="G213" s="25">
        <v>5.167173</v>
      </c>
      <c r="H213" s="25">
        <v>1.519757</v>
      </c>
      <c r="I213" s="25">
        <v>24.012157999999999</v>
      </c>
      <c r="J213" s="25">
        <v>28.267477</v>
      </c>
    </row>
    <row r="214" spans="1:10" ht="11.1" customHeight="1" x14ac:dyDescent="0.2">
      <c r="A214" s="20" t="s">
        <v>397</v>
      </c>
      <c r="B214" s="21">
        <v>828</v>
      </c>
      <c r="C214" s="21">
        <v>142</v>
      </c>
      <c r="D214" s="21">
        <v>167</v>
      </c>
      <c r="E214" s="21">
        <v>323</v>
      </c>
      <c r="F214" s="21">
        <v>143</v>
      </c>
      <c r="G214" s="21">
        <v>38</v>
      </c>
      <c r="H214" s="21">
        <v>15</v>
      </c>
      <c r="I214" s="21">
        <v>309</v>
      </c>
      <c r="J214" s="21">
        <v>181</v>
      </c>
    </row>
    <row r="215" spans="1:10" ht="11.1" customHeight="1" x14ac:dyDescent="0.2">
      <c r="A215" s="24" t="s">
        <v>3</v>
      </c>
      <c r="B215" s="25">
        <v>100</v>
      </c>
      <c r="C215" s="25">
        <v>17.149757999999999</v>
      </c>
      <c r="D215" s="25">
        <v>20.169082</v>
      </c>
      <c r="E215" s="25">
        <v>39.009661999999999</v>
      </c>
      <c r="F215" s="25">
        <v>17.270530999999998</v>
      </c>
      <c r="G215" s="25">
        <v>4.589372</v>
      </c>
      <c r="H215" s="25">
        <v>1.8115939999999999</v>
      </c>
      <c r="I215" s="25">
        <v>37.318840999999999</v>
      </c>
      <c r="J215" s="25">
        <v>21.859902999999999</v>
      </c>
    </row>
    <row r="216" spans="1:10" ht="11.1" customHeight="1" x14ac:dyDescent="0.2">
      <c r="A216" s="20" t="s">
        <v>879</v>
      </c>
      <c r="B216" s="21">
        <v>499</v>
      </c>
      <c r="C216" s="21">
        <v>64</v>
      </c>
      <c r="D216" s="21">
        <v>94</v>
      </c>
      <c r="E216" s="21">
        <v>219</v>
      </c>
      <c r="F216" s="21">
        <v>91</v>
      </c>
      <c r="G216" s="21">
        <v>24</v>
      </c>
      <c r="H216" s="21">
        <v>7</v>
      </c>
      <c r="I216" s="21">
        <v>158</v>
      </c>
      <c r="J216" s="21">
        <v>115</v>
      </c>
    </row>
    <row r="217" spans="1:10" ht="11.1" customHeight="1" x14ac:dyDescent="0.2">
      <c r="A217" s="24" t="s">
        <v>3</v>
      </c>
      <c r="B217" s="25">
        <v>100</v>
      </c>
      <c r="C217" s="25">
        <v>12.825651000000001</v>
      </c>
      <c r="D217" s="25">
        <v>18.837675000000001</v>
      </c>
      <c r="E217" s="25">
        <v>43.887776000000002</v>
      </c>
      <c r="F217" s="25">
        <v>18.236473</v>
      </c>
      <c r="G217" s="25">
        <v>4.8096189999999996</v>
      </c>
      <c r="H217" s="25">
        <v>1.402806</v>
      </c>
      <c r="I217" s="25">
        <v>31.663326999999999</v>
      </c>
      <c r="J217" s="25">
        <v>23.046092000000002</v>
      </c>
    </row>
    <row r="218" spans="1:10" ht="11.1" customHeight="1" x14ac:dyDescent="0.2">
      <c r="A218" s="20" t="s">
        <v>398</v>
      </c>
      <c r="B218" s="21">
        <v>468</v>
      </c>
      <c r="C218" s="21">
        <v>66</v>
      </c>
      <c r="D218" s="21">
        <v>79</v>
      </c>
      <c r="E218" s="21">
        <v>200</v>
      </c>
      <c r="F218" s="21">
        <v>94</v>
      </c>
      <c r="G218" s="21">
        <v>21</v>
      </c>
      <c r="H218" s="21">
        <v>8</v>
      </c>
      <c r="I218" s="21">
        <v>145</v>
      </c>
      <c r="J218" s="21">
        <v>115</v>
      </c>
    </row>
    <row r="219" spans="1:10" ht="11.1" customHeight="1" x14ac:dyDescent="0.2">
      <c r="A219" s="24" t="s">
        <v>3</v>
      </c>
      <c r="B219" s="25">
        <v>100</v>
      </c>
      <c r="C219" s="25">
        <v>14.102563999999999</v>
      </c>
      <c r="D219" s="25">
        <v>16.880341999999999</v>
      </c>
      <c r="E219" s="25">
        <v>42.735042999999997</v>
      </c>
      <c r="F219" s="25">
        <v>20.085470000000001</v>
      </c>
      <c r="G219" s="25">
        <v>4.4871790000000003</v>
      </c>
      <c r="H219" s="25">
        <v>1.7094020000000001</v>
      </c>
      <c r="I219" s="25">
        <v>30.982906</v>
      </c>
      <c r="J219" s="25">
        <v>24.572649999999999</v>
      </c>
    </row>
    <row r="220" spans="1:10" ht="11.1" customHeight="1" x14ac:dyDescent="0.2">
      <c r="A220" s="20" t="s">
        <v>399</v>
      </c>
      <c r="B220" s="21">
        <v>257</v>
      </c>
      <c r="C220" s="21">
        <v>32</v>
      </c>
      <c r="D220" s="21">
        <v>51</v>
      </c>
      <c r="E220" s="21">
        <v>106</v>
      </c>
      <c r="F220" s="21">
        <v>48</v>
      </c>
      <c r="G220" s="21">
        <v>17</v>
      </c>
      <c r="H220" s="21">
        <v>3</v>
      </c>
      <c r="I220" s="21">
        <v>83</v>
      </c>
      <c r="J220" s="21">
        <v>65</v>
      </c>
    </row>
    <row r="221" spans="1:10" ht="11.1" customHeight="1" x14ac:dyDescent="0.2">
      <c r="A221" s="24" t="s">
        <v>3</v>
      </c>
      <c r="B221" s="25">
        <v>100</v>
      </c>
      <c r="C221" s="25">
        <v>12.451362</v>
      </c>
      <c r="D221" s="25">
        <v>19.844358</v>
      </c>
      <c r="E221" s="25">
        <v>41.245136000000002</v>
      </c>
      <c r="F221" s="25">
        <v>18.677043000000001</v>
      </c>
      <c r="G221" s="25">
        <v>6.6147859999999996</v>
      </c>
      <c r="H221" s="25">
        <v>1.1673150000000001</v>
      </c>
      <c r="I221" s="25">
        <v>32.295720000000003</v>
      </c>
      <c r="J221" s="25">
        <v>25.291829</v>
      </c>
    </row>
    <row r="222" spans="1:10" ht="11.1" customHeight="1" x14ac:dyDescent="0.2">
      <c r="A222" s="20" t="s">
        <v>400</v>
      </c>
      <c r="B222" s="21">
        <v>296</v>
      </c>
      <c r="C222" s="21">
        <v>37</v>
      </c>
      <c r="D222" s="21">
        <v>58</v>
      </c>
      <c r="E222" s="21">
        <v>114</v>
      </c>
      <c r="F222" s="21">
        <v>69</v>
      </c>
      <c r="G222" s="21">
        <v>12</v>
      </c>
      <c r="H222" s="21">
        <v>6</v>
      </c>
      <c r="I222" s="21">
        <v>95</v>
      </c>
      <c r="J222" s="21">
        <v>81</v>
      </c>
    </row>
    <row r="223" spans="1:10" ht="11.1" customHeight="1" x14ac:dyDescent="0.2">
      <c r="A223" s="24" t="s">
        <v>3</v>
      </c>
      <c r="B223" s="25">
        <v>100</v>
      </c>
      <c r="C223" s="25">
        <v>12.5</v>
      </c>
      <c r="D223" s="25">
        <v>19.594595000000002</v>
      </c>
      <c r="E223" s="25">
        <v>38.513514000000001</v>
      </c>
      <c r="F223" s="25">
        <v>23.310811000000001</v>
      </c>
      <c r="G223" s="25">
        <v>4.0540539999999998</v>
      </c>
      <c r="H223" s="25">
        <v>2.0270269999999999</v>
      </c>
      <c r="I223" s="25">
        <v>32.094594999999998</v>
      </c>
      <c r="J223" s="25">
        <v>27.364865000000002</v>
      </c>
    </row>
    <row r="224" spans="1:10" ht="11.1" customHeight="1" x14ac:dyDescent="0.2">
      <c r="A224" s="9" t="s">
        <v>401</v>
      </c>
      <c r="B224" s="9"/>
      <c r="C224" s="9"/>
      <c r="D224" s="9"/>
      <c r="E224" s="9"/>
      <c r="F224" s="9"/>
      <c r="G224" s="9"/>
      <c r="H224" s="9"/>
      <c r="I224" s="9"/>
      <c r="J224" s="9"/>
    </row>
    <row r="225" spans="1:10" ht="11.1" customHeight="1" x14ac:dyDescent="0.2">
      <c r="A225" s="20" t="s">
        <v>878</v>
      </c>
      <c r="B225" s="21">
        <v>116</v>
      </c>
      <c r="C225" s="21">
        <v>16</v>
      </c>
      <c r="D225" s="21">
        <v>17</v>
      </c>
      <c r="E225" s="21">
        <v>48</v>
      </c>
      <c r="F225" s="21">
        <v>30</v>
      </c>
      <c r="G225" s="21">
        <v>3</v>
      </c>
      <c r="H225" s="21">
        <v>2</v>
      </c>
      <c r="I225" s="21">
        <v>33</v>
      </c>
      <c r="J225" s="21">
        <v>33</v>
      </c>
    </row>
    <row r="226" spans="1:10" ht="11.1" customHeight="1" x14ac:dyDescent="0.2">
      <c r="A226" s="24" t="s">
        <v>3</v>
      </c>
      <c r="B226" s="25">
        <v>100</v>
      </c>
      <c r="C226" s="25">
        <v>13.793103</v>
      </c>
      <c r="D226" s="25">
        <v>14.655172</v>
      </c>
      <c r="E226" s="25">
        <v>41.379309999999997</v>
      </c>
      <c r="F226" s="25">
        <v>25.862069000000002</v>
      </c>
      <c r="G226" s="25">
        <v>2.5862069999999999</v>
      </c>
      <c r="H226" s="25">
        <v>1.7241379999999999</v>
      </c>
      <c r="I226" s="25">
        <v>28.448276</v>
      </c>
      <c r="J226" s="25">
        <v>28.448276</v>
      </c>
    </row>
    <row r="227" spans="1:10" ht="11.1" customHeight="1" x14ac:dyDescent="0.2">
      <c r="A227" s="20" t="s">
        <v>402</v>
      </c>
      <c r="B227" s="21">
        <v>213</v>
      </c>
      <c r="C227" s="21">
        <v>23</v>
      </c>
      <c r="D227" s="21">
        <v>23</v>
      </c>
      <c r="E227" s="21">
        <v>104</v>
      </c>
      <c r="F227" s="21">
        <v>46</v>
      </c>
      <c r="G227" s="21">
        <v>14</v>
      </c>
      <c r="H227" s="21">
        <v>3</v>
      </c>
      <c r="I227" s="21">
        <v>46</v>
      </c>
      <c r="J227" s="21">
        <v>60</v>
      </c>
    </row>
    <row r="228" spans="1:10" ht="11.1" customHeight="1" x14ac:dyDescent="0.2">
      <c r="A228" s="24" t="s">
        <v>3</v>
      </c>
      <c r="B228" s="25">
        <v>100</v>
      </c>
      <c r="C228" s="25">
        <v>10.798121999999999</v>
      </c>
      <c r="D228" s="25">
        <v>10.798121999999999</v>
      </c>
      <c r="E228" s="25">
        <v>48.826290999999998</v>
      </c>
      <c r="F228" s="25">
        <v>21.596243999999999</v>
      </c>
      <c r="G228" s="25">
        <v>6.5727700000000002</v>
      </c>
      <c r="H228" s="25">
        <v>1.4084509999999999</v>
      </c>
      <c r="I228" s="25">
        <v>21.596243999999999</v>
      </c>
      <c r="J228" s="25">
        <v>28.169014000000001</v>
      </c>
    </row>
    <row r="229" spans="1:10" ht="11.1" customHeight="1" x14ac:dyDescent="0.2">
      <c r="A229" s="20" t="s">
        <v>397</v>
      </c>
      <c r="B229" s="21">
        <v>828</v>
      </c>
      <c r="C229" s="21">
        <v>142</v>
      </c>
      <c r="D229" s="21">
        <v>167</v>
      </c>
      <c r="E229" s="21">
        <v>323</v>
      </c>
      <c r="F229" s="21">
        <v>143</v>
      </c>
      <c r="G229" s="21">
        <v>38</v>
      </c>
      <c r="H229" s="21">
        <v>15</v>
      </c>
      <c r="I229" s="21">
        <v>309</v>
      </c>
      <c r="J229" s="21">
        <v>181</v>
      </c>
    </row>
    <row r="230" spans="1:10" ht="11.1" customHeight="1" x14ac:dyDescent="0.2">
      <c r="A230" s="24" t="s">
        <v>3</v>
      </c>
      <c r="B230" s="25">
        <v>100</v>
      </c>
      <c r="C230" s="25">
        <v>17.149757999999999</v>
      </c>
      <c r="D230" s="25">
        <v>20.169082</v>
      </c>
      <c r="E230" s="25">
        <v>39.009661999999999</v>
      </c>
      <c r="F230" s="25">
        <v>17.270530999999998</v>
      </c>
      <c r="G230" s="25">
        <v>4.589372</v>
      </c>
      <c r="H230" s="25">
        <v>1.8115939999999999</v>
      </c>
      <c r="I230" s="25">
        <v>37.318840999999999</v>
      </c>
      <c r="J230" s="25">
        <v>21.859902999999999</v>
      </c>
    </row>
    <row r="231" spans="1:10" ht="11.1" customHeight="1" x14ac:dyDescent="0.2">
      <c r="A231" s="20" t="s">
        <v>403</v>
      </c>
      <c r="B231" s="21">
        <v>133</v>
      </c>
      <c r="C231" s="21">
        <v>15</v>
      </c>
      <c r="D231" s="21">
        <v>27</v>
      </c>
      <c r="E231" s="21">
        <v>57</v>
      </c>
      <c r="F231" s="21">
        <v>25</v>
      </c>
      <c r="G231" s="21">
        <v>6</v>
      </c>
      <c r="H231" s="21">
        <v>3</v>
      </c>
      <c r="I231" s="21">
        <v>42</v>
      </c>
      <c r="J231" s="21">
        <v>31</v>
      </c>
    </row>
    <row r="232" spans="1:10" ht="11.1" customHeight="1" x14ac:dyDescent="0.2">
      <c r="A232" s="24" t="s">
        <v>3</v>
      </c>
      <c r="B232" s="25">
        <v>100</v>
      </c>
      <c r="C232" s="25">
        <v>11.278195</v>
      </c>
      <c r="D232" s="25">
        <v>20.300751999999999</v>
      </c>
      <c r="E232" s="25">
        <v>42.857143000000001</v>
      </c>
      <c r="F232" s="25">
        <v>18.796991999999999</v>
      </c>
      <c r="G232" s="25">
        <v>4.5112779999999999</v>
      </c>
      <c r="H232" s="25">
        <v>2.2556389999999999</v>
      </c>
      <c r="I232" s="25">
        <v>31.578946999999999</v>
      </c>
      <c r="J232" s="25">
        <v>23.308271000000001</v>
      </c>
    </row>
    <row r="233" spans="1:10" ht="11.1" customHeight="1" x14ac:dyDescent="0.2">
      <c r="A233" s="20" t="s">
        <v>404</v>
      </c>
      <c r="B233" s="21">
        <v>120</v>
      </c>
      <c r="C233" s="21">
        <v>11</v>
      </c>
      <c r="D233" s="21">
        <v>22</v>
      </c>
      <c r="E233" s="21">
        <v>59</v>
      </c>
      <c r="F233" s="21">
        <v>21</v>
      </c>
      <c r="G233" s="21">
        <v>6</v>
      </c>
      <c r="H233" s="21">
        <v>1</v>
      </c>
      <c r="I233" s="21">
        <v>33</v>
      </c>
      <c r="J233" s="21">
        <v>27</v>
      </c>
    </row>
    <row r="234" spans="1:10" ht="11.1" customHeight="1" x14ac:dyDescent="0.2">
      <c r="A234" s="24" t="s">
        <v>3</v>
      </c>
      <c r="B234" s="25">
        <v>100</v>
      </c>
      <c r="C234" s="25">
        <v>9.1666670000000003</v>
      </c>
      <c r="D234" s="25">
        <v>18.333333</v>
      </c>
      <c r="E234" s="25">
        <v>49.166666999999997</v>
      </c>
      <c r="F234" s="25">
        <v>17.5</v>
      </c>
      <c r="G234" s="25">
        <v>5</v>
      </c>
      <c r="H234" s="25">
        <v>0.83333299999999999</v>
      </c>
      <c r="I234" s="25">
        <v>27.5</v>
      </c>
      <c r="J234" s="25">
        <v>22.5</v>
      </c>
    </row>
    <row r="235" spans="1:10" ht="11.1" customHeight="1" x14ac:dyDescent="0.2">
      <c r="A235" s="20" t="s">
        <v>405</v>
      </c>
      <c r="B235" s="21">
        <v>246</v>
      </c>
      <c r="C235" s="21">
        <v>38</v>
      </c>
      <c r="D235" s="21">
        <v>45</v>
      </c>
      <c r="E235" s="21">
        <v>103</v>
      </c>
      <c r="F235" s="21">
        <v>45</v>
      </c>
      <c r="G235" s="21">
        <v>12</v>
      </c>
      <c r="H235" s="21">
        <v>3</v>
      </c>
      <c r="I235" s="21">
        <v>83</v>
      </c>
      <c r="J235" s="21">
        <v>57</v>
      </c>
    </row>
    <row r="236" spans="1:10" ht="11.1" customHeight="1" x14ac:dyDescent="0.2">
      <c r="A236" s="24" t="s">
        <v>3</v>
      </c>
      <c r="B236" s="25">
        <v>100</v>
      </c>
      <c r="C236" s="25">
        <v>15.447153999999999</v>
      </c>
      <c r="D236" s="25">
        <v>18.292683</v>
      </c>
      <c r="E236" s="25">
        <v>41.869919000000003</v>
      </c>
      <c r="F236" s="25">
        <v>18.292683</v>
      </c>
      <c r="G236" s="25">
        <v>4.8780489999999999</v>
      </c>
      <c r="H236" s="25">
        <v>1.2195119999999999</v>
      </c>
      <c r="I236" s="25">
        <v>33.739837000000001</v>
      </c>
      <c r="J236" s="25">
        <v>23.170732000000001</v>
      </c>
    </row>
    <row r="237" spans="1:10" ht="11.1" customHeight="1" x14ac:dyDescent="0.2">
      <c r="A237" s="20" t="s">
        <v>398</v>
      </c>
      <c r="B237" s="21">
        <v>468</v>
      </c>
      <c r="C237" s="21">
        <v>66</v>
      </c>
      <c r="D237" s="21">
        <v>79</v>
      </c>
      <c r="E237" s="21">
        <v>200</v>
      </c>
      <c r="F237" s="21">
        <v>94</v>
      </c>
      <c r="G237" s="21">
        <v>21</v>
      </c>
      <c r="H237" s="21">
        <v>8</v>
      </c>
      <c r="I237" s="21">
        <v>145</v>
      </c>
      <c r="J237" s="21">
        <v>115</v>
      </c>
    </row>
    <row r="238" spans="1:10" ht="11.1" customHeight="1" x14ac:dyDescent="0.2">
      <c r="A238" s="24" t="s">
        <v>3</v>
      </c>
      <c r="B238" s="25">
        <v>100</v>
      </c>
      <c r="C238" s="25">
        <v>14.102563999999999</v>
      </c>
      <c r="D238" s="25">
        <v>16.880341999999999</v>
      </c>
      <c r="E238" s="25">
        <v>42.735042999999997</v>
      </c>
      <c r="F238" s="25">
        <v>20.085470000000001</v>
      </c>
      <c r="G238" s="25">
        <v>4.4871790000000003</v>
      </c>
      <c r="H238" s="25">
        <v>1.7094020000000001</v>
      </c>
      <c r="I238" s="25">
        <v>30.982906</v>
      </c>
      <c r="J238" s="25">
        <v>24.572649999999999</v>
      </c>
    </row>
    <row r="239" spans="1:10" ht="11.1" customHeight="1" x14ac:dyDescent="0.2">
      <c r="A239" s="20" t="s">
        <v>406</v>
      </c>
      <c r="B239" s="21">
        <v>180</v>
      </c>
      <c r="C239" s="21">
        <v>25</v>
      </c>
      <c r="D239" s="21">
        <v>32</v>
      </c>
      <c r="E239" s="21">
        <v>75</v>
      </c>
      <c r="F239" s="21">
        <v>33</v>
      </c>
      <c r="G239" s="21">
        <v>12</v>
      </c>
      <c r="H239" s="21">
        <v>3</v>
      </c>
      <c r="I239" s="21">
        <v>57</v>
      </c>
      <c r="J239" s="21">
        <v>45</v>
      </c>
    </row>
    <row r="240" spans="1:10" ht="11.1" customHeight="1" x14ac:dyDescent="0.2">
      <c r="A240" s="24" t="s">
        <v>3</v>
      </c>
      <c r="B240" s="25">
        <v>100</v>
      </c>
      <c r="C240" s="25">
        <v>13.888889000000001</v>
      </c>
      <c r="D240" s="25">
        <v>17.777778000000001</v>
      </c>
      <c r="E240" s="25">
        <v>41.666666999999997</v>
      </c>
      <c r="F240" s="25">
        <v>18.333333</v>
      </c>
      <c r="G240" s="25">
        <v>6.6666670000000003</v>
      </c>
      <c r="H240" s="25">
        <v>1.6666669999999999</v>
      </c>
      <c r="I240" s="25">
        <v>31.666667</v>
      </c>
      <c r="J240" s="25">
        <v>25</v>
      </c>
    </row>
    <row r="241" spans="1:10" ht="11.1" customHeight="1" x14ac:dyDescent="0.2">
      <c r="A241" s="20" t="s">
        <v>407</v>
      </c>
      <c r="B241" s="21">
        <v>77</v>
      </c>
      <c r="C241" s="21">
        <v>7</v>
      </c>
      <c r="D241" s="21">
        <v>19</v>
      </c>
      <c r="E241" s="21">
        <v>31</v>
      </c>
      <c r="F241" s="21">
        <v>15</v>
      </c>
      <c r="G241" s="21">
        <v>5</v>
      </c>
      <c r="H241" s="21">
        <v>0</v>
      </c>
      <c r="I241" s="21">
        <v>26</v>
      </c>
      <c r="J241" s="21">
        <v>20</v>
      </c>
    </row>
    <row r="242" spans="1:10" ht="11.1" customHeight="1" x14ac:dyDescent="0.2">
      <c r="A242" s="24" t="s">
        <v>3</v>
      </c>
      <c r="B242" s="25">
        <v>100</v>
      </c>
      <c r="C242" s="25">
        <v>9.0909089999999999</v>
      </c>
      <c r="D242" s="25">
        <v>24.675325000000001</v>
      </c>
      <c r="E242" s="25">
        <v>40.259740000000001</v>
      </c>
      <c r="F242" s="25">
        <v>19.480519000000001</v>
      </c>
      <c r="G242" s="25">
        <v>6.493506</v>
      </c>
      <c r="H242" s="25">
        <v>0</v>
      </c>
      <c r="I242" s="25">
        <v>33.766233999999997</v>
      </c>
      <c r="J242" s="25">
        <v>25.974025999999999</v>
      </c>
    </row>
    <row r="243" spans="1:10" ht="11.1" customHeight="1" x14ac:dyDescent="0.2">
      <c r="A243" s="20" t="s">
        <v>400</v>
      </c>
      <c r="B243" s="21">
        <v>296</v>
      </c>
      <c r="C243" s="21">
        <v>37</v>
      </c>
      <c r="D243" s="21">
        <v>58</v>
      </c>
      <c r="E243" s="21">
        <v>114</v>
      </c>
      <c r="F243" s="21">
        <v>69</v>
      </c>
      <c r="G243" s="21">
        <v>12</v>
      </c>
      <c r="H243" s="21">
        <v>6</v>
      </c>
      <c r="I243" s="21">
        <v>95</v>
      </c>
      <c r="J243" s="21">
        <v>81</v>
      </c>
    </row>
    <row r="244" spans="1:10" ht="11.1" customHeight="1" x14ac:dyDescent="0.2">
      <c r="A244" s="26"/>
      <c r="B244" s="27">
        <v>100</v>
      </c>
      <c r="C244" s="27">
        <v>12.5</v>
      </c>
      <c r="D244" s="27">
        <v>19.594595000000002</v>
      </c>
      <c r="E244" s="27">
        <v>38.513514000000001</v>
      </c>
      <c r="F244" s="27">
        <v>23.310811000000001</v>
      </c>
      <c r="G244" s="27">
        <v>4.0540539999999998</v>
      </c>
      <c r="H244" s="27">
        <v>2.0270269999999999</v>
      </c>
      <c r="I244" s="27">
        <v>32.094594999999998</v>
      </c>
      <c r="J244" s="27">
        <v>27.364865000000002</v>
      </c>
    </row>
    <row r="245" spans="1:10" ht="11.1" customHeight="1" x14ac:dyDescent="0.2"/>
  </sheetData>
  <phoneticPr fontId="2"/>
  <pageMargins left="0.75" right="0.75" top="1" bottom="1" header="0.5" footer="0.5"/>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1C672-8464-47FF-873F-40932495920F}">
  <dimension ref="A1:F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HYPERLINK("#'目次'!B17","[11]")</f>
        <v>[11]</v>
      </c>
    </row>
    <row r="3" spans="1:6" x14ac:dyDescent="0.2">
      <c r="A3" s="7" t="s">
        <v>3</v>
      </c>
      <c r="B3" s="8" t="s">
        <v>5</v>
      </c>
    </row>
    <row r="4" spans="1:6" x14ac:dyDescent="0.2">
      <c r="A4" s="7" t="s">
        <v>3</v>
      </c>
      <c r="B4" s="8" t="s">
        <v>4</v>
      </c>
    </row>
    <row r="5" spans="1:6" s="18" customFormat="1" ht="25.2" x14ac:dyDescent="0.2">
      <c r="A5" s="16" t="s">
        <v>3</v>
      </c>
      <c r="B5" s="17" t="s">
        <v>335</v>
      </c>
      <c r="C5" s="17" t="s">
        <v>380</v>
      </c>
      <c r="D5" s="17" t="s">
        <v>431</v>
      </c>
      <c r="E5" s="17" t="s">
        <v>432</v>
      </c>
      <c r="F5" s="17" t="s">
        <v>366</v>
      </c>
    </row>
    <row r="6" spans="1:6" x14ac:dyDescent="0.2">
      <c r="A6" s="19" t="s">
        <v>338</v>
      </c>
      <c r="B6" s="10">
        <v>2677</v>
      </c>
      <c r="C6" s="10">
        <v>1482</v>
      </c>
      <c r="D6" s="10">
        <v>563</v>
      </c>
      <c r="E6" s="10">
        <v>549</v>
      </c>
      <c r="F6" s="10">
        <v>83</v>
      </c>
    </row>
    <row r="7" spans="1:6" x14ac:dyDescent="0.2">
      <c r="A7" s="24" t="s">
        <v>3</v>
      </c>
      <c r="B7" s="25">
        <v>100</v>
      </c>
      <c r="C7" s="25">
        <v>55.360478000000001</v>
      </c>
      <c r="D7" s="25">
        <v>21.031005</v>
      </c>
      <c r="E7" s="25">
        <v>20.508030999999999</v>
      </c>
      <c r="F7" s="25">
        <v>3.1004860000000001</v>
      </c>
    </row>
    <row r="8" spans="1:6" x14ac:dyDescent="0.2">
      <c r="A8" s="9" t="s">
        <v>339</v>
      </c>
      <c r="B8" s="9"/>
      <c r="C8" s="9"/>
      <c r="D8" s="9"/>
      <c r="E8" s="9"/>
      <c r="F8" s="9"/>
    </row>
    <row r="9" spans="1:6" x14ac:dyDescent="0.2">
      <c r="A9" s="20" t="s">
        <v>340</v>
      </c>
      <c r="B9" s="21">
        <v>1277</v>
      </c>
      <c r="C9" s="21">
        <v>805</v>
      </c>
      <c r="D9" s="21">
        <v>251</v>
      </c>
      <c r="E9" s="21">
        <v>183</v>
      </c>
      <c r="F9" s="21">
        <v>38</v>
      </c>
    </row>
    <row r="10" spans="1:6" x14ac:dyDescent="0.2">
      <c r="A10" s="24" t="s">
        <v>3</v>
      </c>
      <c r="B10" s="25">
        <v>100</v>
      </c>
      <c r="C10" s="25">
        <v>63.038370999999998</v>
      </c>
      <c r="D10" s="25">
        <v>19.655442000000001</v>
      </c>
      <c r="E10" s="25">
        <v>14.330462000000001</v>
      </c>
      <c r="F10" s="25">
        <v>2.975724</v>
      </c>
    </row>
    <row r="11" spans="1:6" x14ac:dyDescent="0.2">
      <c r="A11" s="20" t="s">
        <v>341</v>
      </c>
      <c r="B11" s="21">
        <v>1400</v>
      </c>
      <c r="C11" s="21">
        <v>677</v>
      </c>
      <c r="D11" s="21">
        <v>312</v>
      </c>
      <c r="E11" s="21">
        <v>366</v>
      </c>
      <c r="F11" s="21">
        <v>45</v>
      </c>
    </row>
    <row r="12" spans="1:6" x14ac:dyDescent="0.2">
      <c r="A12" s="24" t="s">
        <v>3</v>
      </c>
      <c r="B12" s="25">
        <v>100</v>
      </c>
      <c r="C12" s="25">
        <v>48.357143000000001</v>
      </c>
      <c r="D12" s="25">
        <v>22.285713999999999</v>
      </c>
      <c r="E12" s="25">
        <v>26.142856999999999</v>
      </c>
      <c r="F12" s="25">
        <v>3.214286</v>
      </c>
    </row>
    <row r="13" spans="1:6" x14ac:dyDescent="0.2">
      <c r="A13" s="9" t="s">
        <v>342</v>
      </c>
      <c r="B13" s="9"/>
      <c r="C13" s="9"/>
      <c r="D13" s="9"/>
      <c r="E13" s="9"/>
      <c r="F13" s="9"/>
    </row>
    <row r="14" spans="1:6" x14ac:dyDescent="0.2">
      <c r="A14" s="20" t="s">
        <v>343</v>
      </c>
      <c r="B14" s="21">
        <v>610</v>
      </c>
      <c r="C14" s="21">
        <v>447</v>
      </c>
      <c r="D14" s="21">
        <v>101</v>
      </c>
      <c r="E14" s="21">
        <v>55</v>
      </c>
      <c r="F14" s="21">
        <v>7</v>
      </c>
    </row>
    <row r="15" spans="1:6" x14ac:dyDescent="0.2">
      <c r="A15" s="24" t="s">
        <v>3</v>
      </c>
      <c r="B15" s="25">
        <v>100</v>
      </c>
      <c r="C15" s="25">
        <v>73.278689</v>
      </c>
      <c r="D15" s="25">
        <v>16.557376999999999</v>
      </c>
      <c r="E15" s="25">
        <v>9.0163930000000008</v>
      </c>
      <c r="F15" s="25">
        <v>1.1475409999999999</v>
      </c>
    </row>
    <row r="16" spans="1:6" x14ac:dyDescent="0.2">
      <c r="A16" s="20" t="s">
        <v>344</v>
      </c>
      <c r="B16" s="21">
        <v>755</v>
      </c>
      <c r="C16" s="21">
        <v>470</v>
      </c>
      <c r="D16" s="21">
        <v>180</v>
      </c>
      <c r="E16" s="21">
        <v>84</v>
      </c>
      <c r="F16" s="21">
        <v>21</v>
      </c>
    </row>
    <row r="17" spans="1:6" x14ac:dyDescent="0.2">
      <c r="A17" s="24" t="s">
        <v>3</v>
      </c>
      <c r="B17" s="25">
        <v>100</v>
      </c>
      <c r="C17" s="25">
        <v>62.251655999999997</v>
      </c>
      <c r="D17" s="25">
        <v>23.841059999999999</v>
      </c>
      <c r="E17" s="25">
        <v>11.125828</v>
      </c>
      <c r="F17" s="25">
        <v>2.7814570000000001</v>
      </c>
    </row>
    <row r="18" spans="1:6" x14ac:dyDescent="0.2">
      <c r="A18" s="20" t="s">
        <v>345</v>
      </c>
      <c r="B18" s="21">
        <v>601</v>
      </c>
      <c r="C18" s="21">
        <v>327</v>
      </c>
      <c r="D18" s="21">
        <v>147</v>
      </c>
      <c r="E18" s="21">
        <v>110</v>
      </c>
      <c r="F18" s="21">
        <v>17</v>
      </c>
    </row>
    <row r="19" spans="1:6" x14ac:dyDescent="0.2">
      <c r="A19" s="24" t="s">
        <v>3</v>
      </c>
      <c r="B19" s="25">
        <v>100</v>
      </c>
      <c r="C19" s="25">
        <v>54.409317999999999</v>
      </c>
      <c r="D19" s="25">
        <v>24.459235</v>
      </c>
      <c r="E19" s="25">
        <v>18.302828999999999</v>
      </c>
      <c r="F19" s="25">
        <v>2.8286190000000002</v>
      </c>
    </row>
    <row r="20" spans="1:6" x14ac:dyDescent="0.2">
      <c r="A20" s="20" t="s">
        <v>346</v>
      </c>
      <c r="B20" s="21">
        <v>425</v>
      </c>
      <c r="C20" s="21">
        <v>170</v>
      </c>
      <c r="D20" s="21">
        <v>93</v>
      </c>
      <c r="E20" s="21">
        <v>139</v>
      </c>
      <c r="F20" s="21">
        <v>23</v>
      </c>
    </row>
    <row r="21" spans="1:6" x14ac:dyDescent="0.2">
      <c r="A21" s="24" t="s">
        <v>3</v>
      </c>
      <c r="B21" s="25">
        <v>100</v>
      </c>
      <c r="C21" s="25">
        <v>40</v>
      </c>
      <c r="D21" s="25">
        <v>21.882352999999998</v>
      </c>
      <c r="E21" s="25">
        <v>32.705882000000003</v>
      </c>
      <c r="F21" s="25">
        <v>5.4117649999999999</v>
      </c>
    </row>
    <row r="22" spans="1:6" x14ac:dyDescent="0.2">
      <c r="A22" s="20" t="s">
        <v>347</v>
      </c>
      <c r="B22" s="21">
        <v>217</v>
      </c>
      <c r="C22" s="21">
        <v>58</v>
      </c>
      <c r="D22" s="21">
        <v>36</v>
      </c>
      <c r="E22" s="21">
        <v>110</v>
      </c>
      <c r="F22" s="21">
        <v>13</v>
      </c>
    </row>
    <row r="23" spans="1:6" x14ac:dyDescent="0.2">
      <c r="A23" s="24" t="s">
        <v>3</v>
      </c>
      <c r="B23" s="25">
        <v>100</v>
      </c>
      <c r="C23" s="25">
        <v>26.728110999999998</v>
      </c>
      <c r="D23" s="25">
        <v>16.589862</v>
      </c>
      <c r="E23" s="25">
        <v>50.691243999999998</v>
      </c>
      <c r="F23" s="25">
        <v>5.9907830000000004</v>
      </c>
    </row>
    <row r="24" spans="1:6" x14ac:dyDescent="0.2">
      <c r="A24" s="20" t="s">
        <v>348</v>
      </c>
      <c r="B24" s="21">
        <v>56</v>
      </c>
      <c r="C24" s="21">
        <v>8</v>
      </c>
      <c r="D24" s="21">
        <v>5</v>
      </c>
      <c r="E24" s="21">
        <v>41</v>
      </c>
      <c r="F24" s="21">
        <v>2</v>
      </c>
    </row>
    <row r="25" spans="1:6" x14ac:dyDescent="0.2">
      <c r="A25" s="24" t="s">
        <v>3</v>
      </c>
      <c r="B25" s="25">
        <v>100</v>
      </c>
      <c r="C25" s="25">
        <v>14.285714</v>
      </c>
      <c r="D25" s="25">
        <v>8.9285709999999998</v>
      </c>
      <c r="E25" s="25">
        <v>73.214286000000001</v>
      </c>
      <c r="F25" s="25">
        <v>3.5714290000000002</v>
      </c>
    </row>
    <row r="26" spans="1:6" x14ac:dyDescent="0.2">
      <c r="A26" s="20" t="s">
        <v>349</v>
      </c>
      <c r="B26" s="21">
        <v>13</v>
      </c>
      <c r="C26" s="21">
        <v>2</v>
      </c>
      <c r="D26" s="21">
        <v>1</v>
      </c>
      <c r="E26" s="21">
        <v>10</v>
      </c>
      <c r="F26" s="21">
        <v>0</v>
      </c>
    </row>
    <row r="27" spans="1:6" x14ac:dyDescent="0.2">
      <c r="A27" s="24" t="s">
        <v>3</v>
      </c>
      <c r="B27" s="25">
        <v>100</v>
      </c>
      <c r="C27" s="25">
        <v>15.384615</v>
      </c>
      <c r="D27" s="25">
        <v>7.6923079999999997</v>
      </c>
      <c r="E27" s="25">
        <v>76.923077000000006</v>
      </c>
      <c r="F27" s="25">
        <v>0</v>
      </c>
    </row>
    <row r="28" spans="1:6" x14ac:dyDescent="0.2">
      <c r="A28" s="20" t="s">
        <v>350</v>
      </c>
      <c r="B28" s="21">
        <v>1365</v>
      </c>
      <c r="C28" s="21">
        <v>917</v>
      </c>
      <c r="D28" s="21">
        <v>281</v>
      </c>
      <c r="E28" s="21">
        <v>139</v>
      </c>
      <c r="F28" s="21">
        <v>28</v>
      </c>
    </row>
    <row r="29" spans="1:6" x14ac:dyDescent="0.2">
      <c r="A29" s="24" t="s">
        <v>3</v>
      </c>
      <c r="B29" s="25">
        <v>100</v>
      </c>
      <c r="C29" s="25">
        <v>67.179486999999995</v>
      </c>
      <c r="D29" s="25">
        <v>20.586081</v>
      </c>
      <c r="E29" s="25">
        <v>10.183149999999999</v>
      </c>
      <c r="F29" s="25">
        <v>2.051282</v>
      </c>
    </row>
    <row r="30" spans="1:6" x14ac:dyDescent="0.2">
      <c r="A30" s="20" t="s">
        <v>351</v>
      </c>
      <c r="B30" s="21">
        <v>1026</v>
      </c>
      <c r="C30" s="21">
        <v>497</v>
      </c>
      <c r="D30" s="21">
        <v>240</v>
      </c>
      <c r="E30" s="21">
        <v>249</v>
      </c>
      <c r="F30" s="21">
        <v>40</v>
      </c>
    </row>
    <row r="31" spans="1:6" x14ac:dyDescent="0.2">
      <c r="A31" s="24" t="s">
        <v>3</v>
      </c>
      <c r="B31" s="25">
        <v>100</v>
      </c>
      <c r="C31" s="25">
        <v>48.440545999999998</v>
      </c>
      <c r="D31" s="25">
        <v>23.391812999999999</v>
      </c>
      <c r="E31" s="25">
        <v>24.269006000000001</v>
      </c>
      <c r="F31" s="25">
        <v>3.8986350000000001</v>
      </c>
    </row>
    <row r="32" spans="1:6" x14ac:dyDescent="0.2">
      <c r="A32" s="20" t="s">
        <v>352</v>
      </c>
      <c r="B32" s="21">
        <v>286</v>
      </c>
      <c r="C32" s="21">
        <v>68</v>
      </c>
      <c r="D32" s="21">
        <v>42</v>
      </c>
      <c r="E32" s="21">
        <v>161</v>
      </c>
      <c r="F32" s="21">
        <v>15</v>
      </c>
    </row>
    <row r="33" spans="1:6" x14ac:dyDescent="0.2">
      <c r="A33" s="24" t="s">
        <v>3</v>
      </c>
      <c r="B33" s="25">
        <v>100</v>
      </c>
      <c r="C33" s="25">
        <v>23.776223999999999</v>
      </c>
      <c r="D33" s="25">
        <v>14.685314999999999</v>
      </c>
      <c r="E33" s="25">
        <v>56.293706</v>
      </c>
      <c r="F33" s="25">
        <v>5.2447549999999996</v>
      </c>
    </row>
    <row r="34" spans="1:6" x14ac:dyDescent="0.2">
      <c r="A34" s="20" t="s">
        <v>353</v>
      </c>
      <c r="B34" s="21">
        <v>1312</v>
      </c>
      <c r="C34" s="21">
        <v>565</v>
      </c>
      <c r="D34" s="21">
        <v>282</v>
      </c>
      <c r="E34" s="21">
        <v>410</v>
      </c>
      <c r="F34" s="21">
        <v>55</v>
      </c>
    </row>
    <row r="35" spans="1:6" x14ac:dyDescent="0.2">
      <c r="A35" s="24" t="s">
        <v>3</v>
      </c>
      <c r="B35" s="25">
        <v>100</v>
      </c>
      <c r="C35" s="25">
        <v>43.064024000000003</v>
      </c>
      <c r="D35" s="25">
        <v>21.493901999999999</v>
      </c>
      <c r="E35" s="25">
        <v>31.25</v>
      </c>
      <c r="F35" s="25">
        <v>4.1920729999999997</v>
      </c>
    </row>
    <row r="36" spans="1:6" x14ac:dyDescent="0.2">
      <c r="A36" s="9" t="s">
        <v>354</v>
      </c>
      <c r="B36" s="10">
        <v>298</v>
      </c>
      <c r="C36" s="10">
        <v>236</v>
      </c>
      <c r="D36" s="10">
        <v>43</v>
      </c>
      <c r="E36" s="10">
        <v>17</v>
      </c>
      <c r="F36" s="10">
        <v>2</v>
      </c>
    </row>
    <row r="37" spans="1:6" x14ac:dyDescent="0.2">
      <c r="A37" s="24" t="s">
        <v>3</v>
      </c>
      <c r="B37" s="25">
        <v>100</v>
      </c>
      <c r="C37" s="25">
        <v>79.194631000000001</v>
      </c>
      <c r="D37" s="25">
        <v>14.42953</v>
      </c>
      <c r="E37" s="25">
        <v>5.7046979999999996</v>
      </c>
      <c r="F37" s="25">
        <v>0.67114099999999999</v>
      </c>
    </row>
    <row r="38" spans="1:6" x14ac:dyDescent="0.2">
      <c r="A38" s="20" t="s">
        <v>344</v>
      </c>
      <c r="B38" s="21">
        <v>388</v>
      </c>
      <c r="C38" s="21">
        <v>269</v>
      </c>
      <c r="D38" s="21">
        <v>80</v>
      </c>
      <c r="E38" s="21">
        <v>26</v>
      </c>
      <c r="F38" s="21">
        <v>13</v>
      </c>
    </row>
    <row r="39" spans="1:6" x14ac:dyDescent="0.2">
      <c r="A39" s="24" t="s">
        <v>3</v>
      </c>
      <c r="B39" s="25">
        <v>100</v>
      </c>
      <c r="C39" s="25">
        <v>69.329897000000003</v>
      </c>
      <c r="D39" s="25">
        <v>20.618556999999999</v>
      </c>
      <c r="E39" s="25">
        <v>6.7010310000000004</v>
      </c>
      <c r="F39" s="25">
        <v>3.3505150000000001</v>
      </c>
    </row>
    <row r="40" spans="1:6" x14ac:dyDescent="0.2">
      <c r="A40" s="20" t="s">
        <v>345</v>
      </c>
      <c r="B40" s="21">
        <v>299</v>
      </c>
      <c r="C40" s="21">
        <v>187</v>
      </c>
      <c r="D40" s="21">
        <v>62</v>
      </c>
      <c r="E40" s="21">
        <v>39</v>
      </c>
      <c r="F40" s="21">
        <v>11</v>
      </c>
    </row>
    <row r="41" spans="1:6" x14ac:dyDescent="0.2">
      <c r="A41" s="24" t="s">
        <v>3</v>
      </c>
      <c r="B41" s="25">
        <v>100</v>
      </c>
      <c r="C41" s="25">
        <v>62.541806000000001</v>
      </c>
      <c r="D41" s="25">
        <v>20.735786000000001</v>
      </c>
      <c r="E41" s="25">
        <v>13.043478</v>
      </c>
      <c r="F41" s="25">
        <v>3.6789299999999998</v>
      </c>
    </row>
    <row r="42" spans="1:6" x14ac:dyDescent="0.2">
      <c r="A42" s="20" t="s">
        <v>346</v>
      </c>
      <c r="B42" s="21">
        <v>192</v>
      </c>
      <c r="C42" s="21">
        <v>81</v>
      </c>
      <c r="D42" s="21">
        <v>49</v>
      </c>
      <c r="E42" s="21">
        <v>54</v>
      </c>
      <c r="F42" s="21">
        <v>8</v>
      </c>
    </row>
    <row r="43" spans="1:6" x14ac:dyDescent="0.2">
      <c r="A43" s="24" t="s">
        <v>3</v>
      </c>
      <c r="B43" s="25">
        <v>100</v>
      </c>
      <c r="C43" s="25">
        <v>42.1875</v>
      </c>
      <c r="D43" s="25">
        <v>25.520833</v>
      </c>
      <c r="E43" s="25">
        <v>28.125</v>
      </c>
      <c r="F43" s="25">
        <v>4.1666670000000003</v>
      </c>
    </row>
    <row r="44" spans="1:6" x14ac:dyDescent="0.2">
      <c r="A44" s="20" t="s">
        <v>347</v>
      </c>
      <c r="B44" s="21">
        <v>77</v>
      </c>
      <c r="C44" s="21">
        <v>27</v>
      </c>
      <c r="D44" s="21">
        <v>15</v>
      </c>
      <c r="E44" s="21">
        <v>31</v>
      </c>
      <c r="F44" s="21">
        <v>4</v>
      </c>
    </row>
    <row r="45" spans="1:6" x14ac:dyDescent="0.2">
      <c r="A45" s="24" t="s">
        <v>3</v>
      </c>
      <c r="B45" s="25">
        <v>100</v>
      </c>
      <c r="C45" s="25">
        <v>35.064934999999998</v>
      </c>
      <c r="D45" s="25">
        <v>19.480519000000001</v>
      </c>
      <c r="E45" s="25">
        <v>40.259740000000001</v>
      </c>
      <c r="F45" s="25">
        <v>5.1948049999999997</v>
      </c>
    </row>
    <row r="46" spans="1:6" x14ac:dyDescent="0.2">
      <c r="A46" s="20" t="s">
        <v>348</v>
      </c>
      <c r="B46" s="21">
        <v>19</v>
      </c>
      <c r="C46" s="21">
        <v>5</v>
      </c>
      <c r="D46" s="21">
        <v>2</v>
      </c>
      <c r="E46" s="21">
        <v>12</v>
      </c>
      <c r="F46" s="21">
        <v>0</v>
      </c>
    </row>
    <row r="47" spans="1:6" x14ac:dyDescent="0.2">
      <c r="A47" s="24" t="s">
        <v>3</v>
      </c>
      <c r="B47" s="25">
        <v>100</v>
      </c>
      <c r="C47" s="25">
        <v>26.315788999999999</v>
      </c>
      <c r="D47" s="25">
        <v>10.526316</v>
      </c>
      <c r="E47" s="25">
        <v>63.157895000000003</v>
      </c>
      <c r="F47" s="25">
        <v>0</v>
      </c>
    </row>
    <row r="48" spans="1:6" x14ac:dyDescent="0.2">
      <c r="A48" s="20" t="s">
        <v>349</v>
      </c>
      <c r="B48" s="21">
        <v>4</v>
      </c>
      <c r="C48" s="21">
        <v>0</v>
      </c>
      <c r="D48" s="21">
        <v>0</v>
      </c>
      <c r="E48" s="21">
        <v>4</v>
      </c>
      <c r="F48" s="21">
        <v>0</v>
      </c>
    </row>
    <row r="49" spans="1:6" x14ac:dyDescent="0.2">
      <c r="A49" s="24" t="s">
        <v>3</v>
      </c>
      <c r="B49" s="25">
        <v>100</v>
      </c>
      <c r="C49" s="25">
        <v>0</v>
      </c>
      <c r="D49" s="25">
        <v>0</v>
      </c>
      <c r="E49" s="25">
        <v>100</v>
      </c>
      <c r="F49" s="25">
        <v>0</v>
      </c>
    </row>
    <row r="50" spans="1:6" x14ac:dyDescent="0.2">
      <c r="A50" s="20" t="s">
        <v>350</v>
      </c>
      <c r="B50" s="21">
        <v>686</v>
      </c>
      <c r="C50" s="21">
        <v>505</v>
      </c>
      <c r="D50" s="21">
        <v>123</v>
      </c>
      <c r="E50" s="21">
        <v>43</v>
      </c>
      <c r="F50" s="21">
        <v>15</v>
      </c>
    </row>
    <row r="51" spans="1:6" x14ac:dyDescent="0.2">
      <c r="A51" s="24" t="s">
        <v>3</v>
      </c>
      <c r="B51" s="25">
        <v>100</v>
      </c>
      <c r="C51" s="25">
        <v>73.615160000000003</v>
      </c>
      <c r="D51" s="25">
        <v>17.930029000000001</v>
      </c>
      <c r="E51" s="25">
        <v>6.2682219999999997</v>
      </c>
      <c r="F51" s="25">
        <v>2.1865890000000001</v>
      </c>
    </row>
    <row r="52" spans="1:6" x14ac:dyDescent="0.2">
      <c r="A52" s="20" t="s">
        <v>351</v>
      </c>
      <c r="B52" s="21">
        <v>491</v>
      </c>
      <c r="C52" s="21">
        <v>268</v>
      </c>
      <c r="D52" s="21">
        <v>111</v>
      </c>
      <c r="E52" s="21">
        <v>93</v>
      </c>
      <c r="F52" s="21">
        <v>19</v>
      </c>
    </row>
    <row r="53" spans="1:6" x14ac:dyDescent="0.2">
      <c r="A53" s="24" t="s">
        <v>3</v>
      </c>
      <c r="B53" s="25">
        <v>100</v>
      </c>
      <c r="C53" s="25">
        <v>54.582484999999998</v>
      </c>
      <c r="D53" s="25">
        <v>22.606925</v>
      </c>
      <c r="E53" s="25">
        <v>18.940937000000002</v>
      </c>
      <c r="F53" s="25">
        <v>3.8696540000000001</v>
      </c>
    </row>
    <row r="54" spans="1:6" x14ac:dyDescent="0.2">
      <c r="A54" s="20" t="s">
        <v>352</v>
      </c>
      <c r="B54" s="21">
        <v>100</v>
      </c>
      <c r="C54" s="21">
        <v>32</v>
      </c>
      <c r="D54" s="21">
        <v>17</v>
      </c>
      <c r="E54" s="21">
        <v>47</v>
      </c>
      <c r="F54" s="21">
        <v>4</v>
      </c>
    </row>
    <row r="55" spans="1:6" x14ac:dyDescent="0.2">
      <c r="A55" s="24" t="s">
        <v>3</v>
      </c>
      <c r="B55" s="25">
        <v>100</v>
      </c>
      <c r="C55" s="25">
        <v>32</v>
      </c>
      <c r="D55" s="25">
        <v>17</v>
      </c>
      <c r="E55" s="25">
        <v>47</v>
      </c>
      <c r="F55" s="25">
        <v>4</v>
      </c>
    </row>
    <row r="56" spans="1:6" x14ac:dyDescent="0.2">
      <c r="A56" s="20" t="s">
        <v>353</v>
      </c>
      <c r="B56" s="21">
        <v>591</v>
      </c>
      <c r="C56" s="21">
        <v>300</v>
      </c>
      <c r="D56" s="21">
        <v>128</v>
      </c>
      <c r="E56" s="21">
        <v>140</v>
      </c>
      <c r="F56" s="21">
        <v>23</v>
      </c>
    </row>
    <row r="57" spans="1:6" x14ac:dyDescent="0.2">
      <c r="A57" s="24" t="s">
        <v>3</v>
      </c>
      <c r="B57" s="25">
        <v>100</v>
      </c>
      <c r="C57" s="25">
        <v>50.761420999999999</v>
      </c>
      <c r="D57" s="25">
        <v>21.658206</v>
      </c>
      <c r="E57" s="25">
        <v>23.688662999999998</v>
      </c>
      <c r="F57" s="25">
        <v>3.8917090000000001</v>
      </c>
    </row>
    <row r="58" spans="1:6" x14ac:dyDescent="0.2">
      <c r="A58" s="9" t="s">
        <v>355</v>
      </c>
      <c r="B58" s="10">
        <v>312</v>
      </c>
      <c r="C58" s="10">
        <v>211</v>
      </c>
      <c r="D58" s="10">
        <v>58</v>
      </c>
      <c r="E58" s="10">
        <v>38</v>
      </c>
      <c r="F58" s="10">
        <v>5</v>
      </c>
    </row>
    <row r="59" spans="1:6" x14ac:dyDescent="0.2">
      <c r="A59" s="24" t="s">
        <v>3</v>
      </c>
      <c r="B59" s="25">
        <v>100</v>
      </c>
      <c r="C59" s="25">
        <v>67.628204999999994</v>
      </c>
      <c r="D59" s="25">
        <v>18.589744</v>
      </c>
      <c r="E59" s="25">
        <v>12.179487</v>
      </c>
      <c r="F59" s="25">
        <v>1.6025640000000001</v>
      </c>
    </row>
    <row r="60" spans="1:6" x14ac:dyDescent="0.2">
      <c r="A60" s="20" t="s">
        <v>344</v>
      </c>
      <c r="B60" s="21">
        <v>367</v>
      </c>
      <c r="C60" s="21">
        <v>201</v>
      </c>
      <c r="D60" s="21">
        <v>100</v>
      </c>
      <c r="E60" s="21">
        <v>58</v>
      </c>
      <c r="F60" s="21">
        <v>8</v>
      </c>
    </row>
    <row r="61" spans="1:6" x14ac:dyDescent="0.2">
      <c r="A61" s="24" t="s">
        <v>3</v>
      </c>
      <c r="B61" s="25">
        <v>100</v>
      </c>
      <c r="C61" s="25">
        <v>54.768391999999999</v>
      </c>
      <c r="D61" s="25">
        <v>27.247955999999999</v>
      </c>
      <c r="E61" s="25">
        <v>15.803815</v>
      </c>
      <c r="F61" s="25">
        <v>2.179837</v>
      </c>
    </row>
    <row r="62" spans="1:6" x14ac:dyDescent="0.2">
      <c r="A62" s="20" t="s">
        <v>345</v>
      </c>
      <c r="B62" s="21">
        <v>302</v>
      </c>
      <c r="C62" s="21">
        <v>140</v>
      </c>
      <c r="D62" s="21">
        <v>85</v>
      </c>
      <c r="E62" s="21">
        <v>71</v>
      </c>
      <c r="F62" s="21">
        <v>6</v>
      </c>
    </row>
    <row r="63" spans="1:6" x14ac:dyDescent="0.2">
      <c r="A63" s="24" t="s">
        <v>3</v>
      </c>
      <c r="B63" s="25">
        <v>100</v>
      </c>
      <c r="C63" s="25">
        <v>46.357616</v>
      </c>
      <c r="D63" s="25">
        <v>28.145695</v>
      </c>
      <c r="E63" s="25">
        <v>23.509934000000001</v>
      </c>
      <c r="F63" s="25">
        <v>1.986755</v>
      </c>
    </row>
    <row r="64" spans="1:6" x14ac:dyDescent="0.2">
      <c r="A64" s="20" t="s">
        <v>346</v>
      </c>
      <c r="B64" s="21">
        <v>233</v>
      </c>
      <c r="C64" s="21">
        <v>89</v>
      </c>
      <c r="D64" s="21">
        <v>44</v>
      </c>
      <c r="E64" s="21">
        <v>85</v>
      </c>
      <c r="F64" s="21">
        <v>15</v>
      </c>
    </row>
    <row r="65" spans="1:6" x14ac:dyDescent="0.2">
      <c r="A65" s="24" t="s">
        <v>3</v>
      </c>
      <c r="B65" s="25">
        <v>100</v>
      </c>
      <c r="C65" s="25">
        <v>38.197425000000003</v>
      </c>
      <c r="D65" s="25">
        <v>18.884119999999999</v>
      </c>
      <c r="E65" s="25">
        <v>36.480687000000003</v>
      </c>
      <c r="F65" s="25">
        <v>6.4377680000000002</v>
      </c>
    </row>
    <row r="66" spans="1:6" x14ac:dyDescent="0.2">
      <c r="A66" s="20" t="s">
        <v>347</v>
      </c>
      <c r="B66" s="21">
        <v>140</v>
      </c>
      <c r="C66" s="21">
        <v>31</v>
      </c>
      <c r="D66" s="21">
        <v>21</v>
      </c>
      <c r="E66" s="21">
        <v>79</v>
      </c>
      <c r="F66" s="21">
        <v>9</v>
      </c>
    </row>
    <row r="67" spans="1:6" x14ac:dyDescent="0.2">
      <c r="A67" s="24" t="s">
        <v>3</v>
      </c>
      <c r="B67" s="25">
        <v>100</v>
      </c>
      <c r="C67" s="25">
        <v>22.142856999999999</v>
      </c>
      <c r="D67" s="25">
        <v>15</v>
      </c>
      <c r="E67" s="25">
        <v>56.428570999999998</v>
      </c>
      <c r="F67" s="25">
        <v>6.4285709999999998</v>
      </c>
    </row>
    <row r="68" spans="1:6" x14ac:dyDescent="0.2">
      <c r="A68" s="20" t="s">
        <v>348</v>
      </c>
      <c r="B68" s="21">
        <v>37</v>
      </c>
      <c r="C68" s="21">
        <v>3</v>
      </c>
      <c r="D68" s="21">
        <v>3</v>
      </c>
      <c r="E68" s="21">
        <v>29</v>
      </c>
      <c r="F68" s="21">
        <v>2</v>
      </c>
    </row>
    <row r="69" spans="1:6" x14ac:dyDescent="0.2">
      <c r="A69" s="24" t="s">
        <v>3</v>
      </c>
      <c r="B69" s="25">
        <v>100</v>
      </c>
      <c r="C69" s="25">
        <v>8.1081079999999996</v>
      </c>
      <c r="D69" s="25">
        <v>8.1081079999999996</v>
      </c>
      <c r="E69" s="25">
        <v>78.378377999999998</v>
      </c>
      <c r="F69" s="25">
        <v>5.405405</v>
      </c>
    </row>
    <row r="70" spans="1:6" x14ac:dyDescent="0.2">
      <c r="A70" s="20" t="s">
        <v>349</v>
      </c>
      <c r="B70" s="21">
        <v>9</v>
      </c>
      <c r="C70" s="21">
        <v>2</v>
      </c>
      <c r="D70" s="21">
        <v>1</v>
      </c>
      <c r="E70" s="21">
        <v>6</v>
      </c>
      <c r="F70" s="21">
        <v>0</v>
      </c>
    </row>
    <row r="71" spans="1:6" x14ac:dyDescent="0.2">
      <c r="A71" s="24" t="s">
        <v>3</v>
      </c>
      <c r="B71" s="25">
        <v>100</v>
      </c>
      <c r="C71" s="25">
        <v>22.222221999999999</v>
      </c>
      <c r="D71" s="25">
        <v>11.111110999999999</v>
      </c>
      <c r="E71" s="25">
        <v>66.666667000000004</v>
      </c>
      <c r="F71" s="25">
        <v>0</v>
      </c>
    </row>
    <row r="72" spans="1:6" x14ac:dyDescent="0.2">
      <c r="A72" s="20" t="s">
        <v>350</v>
      </c>
      <c r="B72" s="21">
        <v>679</v>
      </c>
      <c r="C72" s="21">
        <v>412</v>
      </c>
      <c r="D72" s="21">
        <v>158</v>
      </c>
      <c r="E72" s="21">
        <v>96</v>
      </c>
      <c r="F72" s="21">
        <v>13</v>
      </c>
    </row>
    <row r="73" spans="1:6" x14ac:dyDescent="0.2">
      <c r="A73" s="24" t="s">
        <v>3</v>
      </c>
      <c r="B73" s="25">
        <v>100</v>
      </c>
      <c r="C73" s="25">
        <v>60.677467</v>
      </c>
      <c r="D73" s="25">
        <v>23.269514000000001</v>
      </c>
      <c r="E73" s="25">
        <v>14.138439</v>
      </c>
      <c r="F73" s="25">
        <v>1.9145799999999999</v>
      </c>
    </row>
    <row r="74" spans="1:6" x14ac:dyDescent="0.2">
      <c r="A74" s="20" t="s">
        <v>351</v>
      </c>
      <c r="B74" s="21">
        <v>535</v>
      </c>
      <c r="C74" s="21">
        <v>229</v>
      </c>
      <c r="D74" s="21">
        <v>129</v>
      </c>
      <c r="E74" s="21">
        <v>156</v>
      </c>
      <c r="F74" s="21">
        <v>21</v>
      </c>
    </row>
    <row r="75" spans="1:6" x14ac:dyDescent="0.2">
      <c r="A75" s="24" t="s">
        <v>3</v>
      </c>
      <c r="B75" s="25">
        <v>100</v>
      </c>
      <c r="C75" s="25">
        <v>42.803738000000003</v>
      </c>
      <c r="D75" s="25">
        <v>24.11215</v>
      </c>
      <c r="E75" s="25">
        <v>29.158878999999999</v>
      </c>
      <c r="F75" s="25">
        <v>3.9252340000000001</v>
      </c>
    </row>
    <row r="76" spans="1:6" x14ac:dyDescent="0.2">
      <c r="A76" s="20" t="s">
        <v>352</v>
      </c>
      <c r="B76" s="21">
        <v>186</v>
      </c>
      <c r="C76" s="21">
        <v>36</v>
      </c>
      <c r="D76" s="21">
        <v>25</v>
      </c>
      <c r="E76" s="21">
        <v>114</v>
      </c>
      <c r="F76" s="21">
        <v>11</v>
      </c>
    </row>
    <row r="77" spans="1:6" x14ac:dyDescent="0.2">
      <c r="A77" s="24" t="s">
        <v>3</v>
      </c>
      <c r="B77" s="25">
        <v>100</v>
      </c>
      <c r="C77" s="25">
        <v>19.354838999999998</v>
      </c>
      <c r="D77" s="25">
        <v>13.440860000000001</v>
      </c>
      <c r="E77" s="25">
        <v>61.290323000000001</v>
      </c>
      <c r="F77" s="25">
        <v>5.9139780000000002</v>
      </c>
    </row>
    <row r="78" spans="1:6" x14ac:dyDescent="0.2">
      <c r="A78" s="20" t="s">
        <v>353</v>
      </c>
      <c r="B78" s="21">
        <v>721</v>
      </c>
      <c r="C78" s="21">
        <v>265</v>
      </c>
      <c r="D78" s="21">
        <v>154</v>
      </c>
      <c r="E78" s="21">
        <v>270</v>
      </c>
      <c r="F78" s="21">
        <v>32</v>
      </c>
    </row>
    <row r="79" spans="1:6" x14ac:dyDescent="0.2">
      <c r="A79" s="24" t="s">
        <v>3</v>
      </c>
      <c r="B79" s="25">
        <v>100</v>
      </c>
      <c r="C79" s="25">
        <v>36.754508000000001</v>
      </c>
      <c r="D79" s="25">
        <v>21.359223</v>
      </c>
      <c r="E79" s="25">
        <v>37.447989</v>
      </c>
      <c r="F79" s="25">
        <v>4.4382799999999998</v>
      </c>
    </row>
    <row r="80" spans="1:6" x14ac:dyDescent="0.2">
      <c r="A80" s="9" t="s">
        <v>356</v>
      </c>
      <c r="B80" s="9"/>
      <c r="C80" s="9"/>
      <c r="D80" s="9"/>
      <c r="E80" s="9"/>
      <c r="F80" s="9"/>
    </row>
    <row r="81" spans="1:6" x14ac:dyDescent="0.2">
      <c r="A81" s="20" t="s">
        <v>357</v>
      </c>
      <c r="B81" s="21">
        <v>138</v>
      </c>
      <c r="C81" s="21">
        <v>88</v>
      </c>
      <c r="D81" s="21">
        <v>28</v>
      </c>
      <c r="E81" s="21">
        <v>18</v>
      </c>
      <c r="F81" s="21">
        <v>4</v>
      </c>
    </row>
    <row r="82" spans="1:6" x14ac:dyDescent="0.2">
      <c r="A82" s="24" t="s">
        <v>3</v>
      </c>
      <c r="B82" s="25">
        <v>100</v>
      </c>
      <c r="C82" s="25">
        <v>63.768115999999999</v>
      </c>
      <c r="D82" s="25">
        <v>20.289854999999999</v>
      </c>
      <c r="E82" s="25">
        <v>13.043478</v>
      </c>
      <c r="F82" s="25">
        <v>2.8985509999999999</v>
      </c>
    </row>
    <row r="83" spans="1:6" x14ac:dyDescent="0.2">
      <c r="A83" s="20" t="s">
        <v>328</v>
      </c>
      <c r="B83" s="21">
        <v>1747</v>
      </c>
      <c r="C83" s="21">
        <v>1041</v>
      </c>
      <c r="D83" s="21">
        <v>366</v>
      </c>
      <c r="E83" s="21">
        <v>287</v>
      </c>
      <c r="F83" s="21">
        <v>53</v>
      </c>
    </row>
    <row r="84" spans="1:6" x14ac:dyDescent="0.2">
      <c r="A84" s="24" t="s">
        <v>3</v>
      </c>
      <c r="B84" s="25">
        <v>100</v>
      </c>
      <c r="C84" s="25">
        <v>59.587865000000001</v>
      </c>
      <c r="D84" s="25">
        <v>20.950199999999999</v>
      </c>
      <c r="E84" s="25">
        <v>16.428163000000001</v>
      </c>
      <c r="F84" s="25">
        <v>3.0337719999999999</v>
      </c>
    </row>
    <row r="85" spans="1:6" x14ac:dyDescent="0.2">
      <c r="A85" s="20" t="s">
        <v>329</v>
      </c>
      <c r="B85" s="21">
        <v>191</v>
      </c>
      <c r="C85" s="21">
        <v>107</v>
      </c>
      <c r="D85" s="21">
        <v>46</v>
      </c>
      <c r="E85" s="21">
        <v>31</v>
      </c>
      <c r="F85" s="21">
        <v>7</v>
      </c>
    </row>
    <row r="86" spans="1:6" x14ac:dyDescent="0.2">
      <c r="A86" s="24" t="s">
        <v>3</v>
      </c>
      <c r="B86" s="25">
        <v>100</v>
      </c>
      <c r="C86" s="25">
        <v>56.020941999999998</v>
      </c>
      <c r="D86" s="25">
        <v>24.083770000000001</v>
      </c>
      <c r="E86" s="25">
        <v>16.230366</v>
      </c>
      <c r="F86" s="25">
        <v>3.6649210000000001</v>
      </c>
    </row>
    <row r="87" spans="1:6" x14ac:dyDescent="0.2">
      <c r="A87" s="20" t="s">
        <v>330</v>
      </c>
      <c r="B87" s="21">
        <v>544</v>
      </c>
      <c r="C87" s="21">
        <v>217</v>
      </c>
      <c r="D87" s="21">
        <v>109</v>
      </c>
      <c r="E87" s="21">
        <v>203</v>
      </c>
      <c r="F87" s="21">
        <v>15</v>
      </c>
    </row>
    <row r="88" spans="1:6" x14ac:dyDescent="0.2">
      <c r="A88" s="24" t="s">
        <v>3</v>
      </c>
      <c r="B88" s="25">
        <v>100</v>
      </c>
      <c r="C88" s="25">
        <v>39.889705999999997</v>
      </c>
      <c r="D88" s="25">
        <v>20.036764999999999</v>
      </c>
      <c r="E88" s="25">
        <v>37.316175999999999</v>
      </c>
      <c r="F88" s="25">
        <v>2.7573530000000002</v>
      </c>
    </row>
    <row r="89" spans="1:6" x14ac:dyDescent="0.2">
      <c r="A89" s="20" t="s">
        <v>358</v>
      </c>
      <c r="B89" s="21">
        <v>57</v>
      </c>
      <c r="C89" s="21">
        <v>29</v>
      </c>
      <c r="D89" s="21">
        <v>14</v>
      </c>
      <c r="E89" s="21">
        <v>10</v>
      </c>
      <c r="F89" s="21">
        <v>4</v>
      </c>
    </row>
    <row r="90" spans="1:6" x14ac:dyDescent="0.2">
      <c r="A90" s="24" t="s">
        <v>3</v>
      </c>
      <c r="B90" s="25">
        <v>100</v>
      </c>
      <c r="C90" s="25">
        <v>50.877192999999998</v>
      </c>
      <c r="D90" s="25">
        <v>24.561404</v>
      </c>
      <c r="E90" s="25">
        <v>17.543859999999999</v>
      </c>
      <c r="F90" s="25">
        <v>7.017544</v>
      </c>
    </row>
    <row r="91" spans="1:6" x14ac:dyDescent="0.2">
      <c r="A91" s="9" t="s">
        <v>359</v>
      </c>
      <c r="B91" s="10">
        <v>89</v>
      </c>
      <c r="C91" s="10">
        <v>62</v>
      </c>
      <c r="D91" s="10">
        <v>17</v>
      </c>
      <c r="E91" s="10">
        <v>7</v>
      </c>
      <c r="F91" s="10">
        <v>3</v>
      </c>
    </row>
    <row r="92" spans="1:6" x14ac:dyDescent="0.2">
      <c r="A92" s="24" t="s">
        <v>3</v>
      </c>
      <c r="B92" s="25">
        <v>100</v>
      </c>
      <c r="C92" s="25">
        <v>69.662920999999997</v>
      </c>
      <c r="D92" s="25">
        <v>19.101123999999999</v>
      </c>
      <c r="E92" s="25">
        <v>7.8651689999999999</v>
      </c>
      <c r="F92" s="25">
        <v>3.370787</v>
      </c>
    </row>
    <row r="93" spans="1:6" x14ac:dyDescent="0.2">
      <c r="A93" s="20" t="s">
        <v>331</v>
      </c>
      <c r="B93" s="21">
        <v>977</v>
      </c>
      <c r="C93" s="21">
        <v>624</v>
      </c>
      <c r="D93" s="21">
        <v>191</v>
      </c>
      <c r="E93" s="21">
        <v>132</v>
      </c>
      <c r="F93" s="21">
        <v>30</v>
      </c>
    </row>
    <row r="94" spans="1:6" x14ac:dyDescent="0.2">
      <c r="A94" s="24" t="s">
        <v>3</v>
      </c>
      <c r="B94" s="25">
        <v>100</v>
      </c>
      <c r="C94" s="25">
        <v>63.868986999999997</v>
      </c>
      <c r="D94" s="25">
        <v>19.549641999999999</v>
      </c>
      <c r="E94" s="25">
        <v>13.510747</v>
      </c>
      <c r="F94" s="25">
        <v>3.070624</v>
      </c>
    </row>
    <row r="95" spans="1:6" x14ac:dyDescent="0.2">
      <c r="A95" s="20" t="s">
        <v>332</v>
      </c>
      <c r="B95" s="21">
        <v>73</v>
      </c>
      <c r="C95" s="21">
        <v>46</v>
      </c>
      <c r="D95" s="21">
        <v>17</v>
      </c>
      <c r="E95" s="21">
        <v>7</v>
      </c>
      <c r="F95" s="21">
        <v>3</v>
      </c>
    </row>
    <row r="96" spans="1:6" x14ac:dyDescent="0.2">
      <c r="A96" s="24" t="s">
        <v>3</v>
      </c>
      <c r="B96" s="25">
        <v>100</v>
      </c>
      <c r="C96" s="25">
        <v>63.013699000000003</v>
      </c>
      <c r="D96" s="25">
        <v>23.287671</v>
      </c>
      <c r="E96" s="25">
        <v>9.5890409999999999</v>
      </c>
      <c r="F96" s="25">
        <v>4.1095889999999997</v>
      </c>
    </row>
    <row r="97" spans="1:6" x14ac:dyDescent="0.2">
      <c r="A97" s="20" t="s">
        <v>333</v>
      </c>
      <c r="B97" s="21">
        <v>108</v>
      </c>
      <c r="C97" s="21">
        <v>55</v>
      </c>
      <c r="D97" s="21">
        <v>18</v>
      </c>
      <c r="E97" s="21">
        <v>33</v>
      </c>
      <c r="F97" s="21">
        <v>2</v>
      </c>
    </row>
    <row r="98" spans="1:6" x14ac:dyDescent="0.2">
      <c r="A98" s="24" t="s">
        <v>3</v>
      </c>
      <c r="B98" s="25">
        <v>100</v>
      </c>
      <c r="C98" s="25">
        <v>50.925925999999997</v>
      </c>
      <c r="D98" s="25">
        <v>16.666667</v>
      </c>
      <c r="E98" s="25">
        <v>30.555555999999999</v>
      </c>
      <c r="F98" s="25">
        <v>1.8518520000000001</v>
      </c>
    </row>
    <row r="99" spans="1:6" x14ac:dyDescent="0.2">
      <c r="A99" s="20" t="s">
        <v>358</v>
      </c>
      <c r="B99" s="21">
        <v>30</v>
      </c>
      <c r="C99" s="21">
        <v>18</v>
      </c>
      <c r="D99" s="21">
        <v>8</v>
      </c>
      <c r="E99" s="21">
        <v>4</v>
      </c>
      <c r="F99" s="21">
        <v>0</v>
      </c>
    </row>
    <row r="100" spans="1:6" x14ac:dyDescent="0.2">
      <c r="A100" s="24" t="s">
        <v>3</v>
      </c>
      <c r="B100" s="25">
        <v>100</v>
      </c>
      <c r="C100" s="25">
        <v>60</v>
      </c>
      <c r="D100" s="25">
        <v>26.666667</v>
      </c>
      <c r="E100" s="25">
        <v>13.333333</v>
      </c>
      <c r="F100" s="25">
        <v>0</v>
      </c>
    </row>
    <row r="101" spans="1:6" x14ac:dyDescent="0.2">
      <c r="A101" s="9" t="s">
        <v>360</v>
      </c>
      <c r="B101" s="10">
        <v>49</v>
      </c>
      <c r="C101" s="10">
        <v>26</v>
      </c>
      <c r="D101" s="10">
        <v>11</v>
      </c>
      <c r="E101" s="10">
        <v>11</v>
      </c>
      <c r="F101" s="10">
        <v>1</v>
      </c>
    </row>
    <row r="102" spans="1:6" x14ac:dyDescent="0.2">
      <c r="A102" s="24" t="s">
        <v>3</v>
      </c>
      <c r="B102" s="25">
        <v>100</v>
      </c>
      <c r="C102" s="25">
        <v>53.061224000000003</v>
      </c>
      <c r="D102" s="25">
        <v>22.448979999999999</v>
      </c>
      <c r="E102" s="25">
        <v>22.448979999999999</v>
      </c>
      <c r="F102" s="25">
        <v>2.040816</v>
      </c>
    </row>
    <row r="103" spans="1:6" x14ac:dyDescent="0.2">
      <c r="A103" s="20" t="s">
        <v>331</v>
      </c>
      <c r="B103" s="21">
        <v>770</v>
      </c>
      <c r="C103" s="21">
        <v>417</v>
      </c>
      <c r="D103" s="21">
        <v>175</v>
      </c>
      <c r="E103" s="21">
        <v>155</v>
      </c>
      <c r="F103" s="21">
        <v>23</v>
      </c>
    </row>
    <row r="104" spans="1:6" x14ac:dyDescent="0.2">
      <c r="A104" s="24" t="s">
        <v>3</v>
      </c>
      <c r="B104" s="25">
        <v>100</v>
      </c>
      <c r="C104" s="25">
        <v>54.155844000000002</v>
      </c>
      <c r="D104" s="25">
        <v>22.727273</v>
      </c>
      <c r="E104" s="25">
        <v>20.12987</v>
      </c>
      <c r="F104" s="25">
        <v>2.9870130000000001</v>
      </c>
    </row>
    <row r="105" spans="1:6" x14ac:dyDescent="0.2">
      <c r="A105" s="20" t="s">
        <v>332</v>
      </c>
      <c r="B105" s="21">
        <v>118</v>
      </c>
      <c r="C105" s="21">
        <v>61</v>
      </c>
      <c r="D105" s="21">
        <v>29</v>
      </c>
      <c r="E105" s="21">
        <v>24</v>
      </c>
      <c r="F105" s="21">
        <v>4</v>
      </c>
    </row>
    <row r="106" spans="1:6" x14ac:dyDescent="0.2">
      <c r="A106" s="24" t="s">
        <v>3</v>
      </c>
      <c r="B106" s="25">
        <v>100</v>
      </c>
      <c r="C106" s="25">
        <v>51.694915000000002</v>
      </c>
      <c r="D106" s="25">
        <v>24.576270999999998</v>
      </c>
      <c r="E106" s="25">
        <v>20.338982999999999</v>
      </c>
      <c r="F106" s="25">
        <v>3.389831</v>
      </c>
    </row>
    <row r="107" spans="1:6" x14ac:dyDescent="0.2">
      <c r="A107" s="20" t="s">
        <v>333</v>
      </c>
      <c r="B107" s="21">
        <v>436</v>
      </c>
      <c r="C107" s="21">
        <v>162</v>
      </c>
      <c r="D107" s="21">
        <v>91</v>
      </c>
      <c r="E107" s="21">
        <v>170</v>
      </c>
      <c r="F107" s="21">
        <v>13</v>
      </c>
    </row>
    <row r="108" spans="1:6" x14ac:dyDescent="0.2">
      <c r="A108" s="24" t="s">
        <v>3</v>
      </c>
      <c r="B108" s="25">
        <v>100</v>
      </c>
      <c r="C108" s="25">
        <v>37.155963</v>
      </c>
      <c r="D108" s="25">
        <v>20.871559999999999</v>
      </c>
      <c r="E108" s="25">
        <v>38.990825999999998</v>
      </c>
      <c r="F108" s="25">
        <v>2.9816509999999998</v>
      </c>
    </row>
    <row r="109" spans="1:6" x14ac:dyDescent="0.2">
      <c r="A109" s="20" t="s">
        <v>358</v>
      </c>
      <c r="B109" s="21">
        <v>27</v>
      </c>
      <c r="C109" s="21">
        <v>11</v>
      </c>
      <c r="D109" s="21">
        <v>6</v>
      </c>
      <c r="E109" s="21">
        <v>6</v>
      </c>
      <c r="F109" s="21">
        <v>4</v>
      </c>
    </row>
    <row r="110" spans="1:6" x14ac:dyDescent="0.2">
      <c r="A110" s="24" t="s">
        <v>3</v>
      </c>
      <c r="B110" s="25">
        <v>100</v>
      </c>
      <c r="C110" s="25">
        <v>40.740741</v>
      </c>
      <c r="D110" s="25">
        <v>22.222221999999999</v>
      </c>
      <c r="E110" s="25">
        <v>22.222221999999999</v>
      </c>
      <c r="F110" s="25">
        <v>14.814814999999999</v>
      </c>
    </row>
    <row r="111" spans="1:6" x14ac:dyDescent="0.2">
      <c r="A111" s="9" t="s">
        <v>361</v>
      </c>
      <c r="B111" s="9"/>
      <c r="C111" s="9"/>
      <c r="D111" s="9"/>
      <c r="E111" s="9"/>
      <c r="F111" s="9"/>
    </row>
    <row r="112" spans="1:6" x14ac:dyDescent="0.2">
      <c r="A112" s="20" t="s">
        <v>362</v>
      </c>
      <c r="B112" s="21">
        <v>360</v>
      </c>
      <c r="C112" s="21">
        <v>172</v>
      </c>
      <c r="D112" s="21">
        <v>76</v>
      </c>
      <c r="E112" s="21">
        <v>97</v>
      </c>
      <c r="F112" s="21">
        <v>15</v>
      </c>
    </row>
    <row r="113" spans="1:6" x14ac:dyDescent="0.2">
      <c r="A113" s="24" t="s">
        <v>3</v>
      </c>
      <c r="B113" s="25">
        <v>100</v>
      </c>
      <c r="C113" s="25">
        <v>47.777777999999998</v>
      </c>
      <c r="D113" s="25">
        <v>21.111111000000001</v>
      </c>
      <c r="E113" s="25">
        <v>26.944444000000001</v>
      </c>
      <c r="F113" s="25">
        <v>4.1666670000000003</v>
      </c>
    </row>
    <row r="114" spans="1:6" x14ac:dyDescent="0.2">
      <c r="A114" s="20" t="s">
        <v>363</v>
      </c>
      <c r="B114" s="21">
        <v>1326</v>
      </c>
      <c r="C114" s="21">
        <v>748</v>
      </c>
      <c r="D114" s="21">
        <v>284</v>
      </c>
      <c r="E114" s="21">
        <v>255</v>
      </c>
      <c r="F114" s="21">
        <v>39</v>
      </c>
    </row>
    <row r="115" spans="1:6" x14ac:dyDescent="0.2">
      <c r="A115" s="24" t="s">
        <v>3</v>
      </c>
      <c r="B115" s="25">
        <v>100</v>
      </c>
      <c r="C115" s="25">
        <v>56.410255999999997</v>
      </c>
      <c r="D115" s="25">
        <v>21.417798000000001</v>
      </c>
      <c r="E115" s="25">
        <v>19.230768999999999</v>
      </c>
      <c r="F115" s="25">
        <v>2.941176</v>
      </c>
    </row>
    <row r="116" spans="1:6" x14ac:dyDescent="0.2">
      <c r="A116" s="20" t="s">
        <v>364</v>
      </c>
      <c r="B116" s="21">
        <v>649</v>
      </c>
      <c r="C116" s="21">
        <v>352</v>
      </c>
      <c r="D116" s="21">
        <v>133</v>
      </c>
      <c r="E116" s="21">
        <v>145</v>
      </c>
      <c r="F116" s="21">
        <v>19</v>
      </c>
    </row>
    <row r="117" spans="1:6" x14ac:dyDescent="0.2">
      <c r="A117" s="24" t="s">
        <v>3</v>
      </c>
      <c r="B117" s="25">
        <v>100</v>
      </c>
      <c r="C117" s="25">
        <v>54.237287999999999</v>
      </c>
      <c r="D117" s="25">
        <v>20.493065999999999</v>
      </c>
      <c r="E117" s="25">
        <v>22.342065000000002</v>
      </c>
      <c r="F117" s="25">
        <v>2.927581</v>
      </c>
    </row>
    <row r="118" spans="1:6" x14ac:dyDescent="0.2">
      <c r="A118" s="20" t="s">
        <v>365</v>
      </c>
      <c r="B118" s="21">
        <v>277</v>
      </c>
      <c r="C118" s="21">
        <v>180</v>
      </c>
      <c r="D118" s="21">
        <v>53</v>
      </c>
      <c r="E118" s="21">
        <v>41</v>
      </c>
      <c r="F118" s="21">
        <v>3</v>
      </c>
    </row>
    <row r="119" spans="1:6" x14ac:dyDescent="0.2">
      <c r="A119" s="24" t="s">
        <v>3</v>
      </c>
      <c r="B119" s="25">
        <v>100</v>
      </c>
      <c r="C119" s="25">
        <v>64.981949</v>
      </c>
      <c r="D119" s="25">
        <v>19.133573999999999</v>
      </c>
      <c r="E119" s="25">
        <v>14.801444</v>
      </c>
      <c r="F119" s="25">
        <v>1.083032</v>
      </c>
    </row>
    <row r="120" spans="1:6" x14ac:dyDescent="0.2">
      <c r="A120" s="20" t="s">
        <v>366</v>
      </c>
      <c r="B120" s="21">
        <v>65</v>
      </c>
      <c r="C120" s="21">
        <v>30</v>
      </c>
      <c r="D120" s="21">
        <v>17</v>
      </c>
      <c r="E120" s="21">
        <v>11</v>
      </c>
      <c r="F120" s="21">
        <v>7</v>
      </c>
    </row>
    <row r="121" spans="1:6" x14ac:dyDescent="0.2">
      <c r="A121" s="24" t="s">
        <v>3</v>
      </c>
      <c r="B121" s="25">
        <v>100</v>
      </c>
      <c r="C121" s="25">
        <v>46.153846000000001</v>
      </c>
      <c r="D121" s="25">
        <v>26.153846000000001</v>
      </c>
      <c r="E121" s="25">
        <v>16.923076999999999</v>
      </c>
      <c r="F121" s="25">
        <v>10.769231</v>
      </c>
    </row>
    <row r="122" spans="1:6" x14ac:dyDescent="0.2">
      <c r="A122" s="9" t="s">
        <v>367</v>
      </c>
      <c r="B122" s="9"/>
      <c r="C122" s="9"/>
      <c r="D122" s="9"/>
      <c r="E122" s="9"/>
      <c r="F122" s="9"/>
    </row>
    <row r="123" spans="1:6" x14ac:dyDescent="0.2">
      <c r="A123" s="20" t="s">
        <v>368</v>
      </c>
      <c r="B123" s="21">
        <v>537</v>
      </c>
      <c r="C123" s="21">
        <v>284</v>
      </c>
      <c r="D123" s="21">
        <v>105</v>
      </c>
      <c r="E123" s="21">
        <v>133</v>
      </c>
      <c r="F123" s="21">
        <v>15</v>
      </c>
    </row>
    <row r="124" spans="1:6" x14ac:dyDescent="0.2">
      <c r="A124" s="24" t="s">
        <v>3</v>
      </c>
      <c r="B124" s="25">
        <v>100</v>
      </c>
      <c r="C124" s="25">
        <v>52.886406000000001</v>
      </c>
      <c r="D124" s="25">
        <v>19.553073000000001</v>
      </c>
      <c r="E124" s="25">
        <v>24.767225</v>
      </c>
      <c r="F124" s="25">
        <v>2.7932959999999998</v>
      </c>
    </row>
    <row r="125" spans="1:6" x14ac:dyDescent="0.2">
      <c r="A125" s="20" t="s">
        <v>180</v>
      </c>
      <c r="B125" s="21">
        <v>1667</v>
      </c>
      <c r="C125" s="21">
        <v>993</v>
      </c>
      <c r="D125" s="21">
        <v>357</v>
      </c>
      <c r="E125" s="21">
        <v>267</v>
      </c>
      <c r="F125" s="21">
        <v>50</v>
      </c>
    </row>
    <row r="126" spans="1:6" x14ac:dyDescent="0.2">
      <c r="A126" s="24" t="s">
        <v>3</v>
      </c>
      <c r="B126" s="25">
        <v>100</v>
      </c>
      <c r="C126" s="25">
        <v>59.568086000000001</v>
      </c>
      <c r="D126" s="25">
        <v>21.415717000000001</v>
      </c>
      <c r="E126" s="25">
        <v>16.016797</v>
      </c>
      <c r="F126" s="25">
        <v>2.9994000000000001</v>
      </c>
    </row>
    <row r="127" spans="1:6" x14ac:dyDescent="0.2">
      <c r="A127" s="20" t="s">
        <v>369</v>
      </c>
      <c r="B127" s="21">
        <v>99</v>
      </c>
      <c r="C127" s="21">
        <v>61</v>
      </c>
      <c r="D127" s="21">
        <v>27</v>
      </c>
      <c r="E127" s="21">
        <v>10</v>
      </c>
      <c r="F127" s="21">
        <v>1</v>
      </c>
    </row>
    <row r="128" spans="1:6" x14ac:dyDescent="0.2">
      <c r="A128" s="24" t="s">
        <v>3</v>
      </c>
      <c r="B128" s="25">
        <v>100</v>
      </c>
      <c r="C128" s="25">
        <v>61.616162000000003</v>
      </c>
      <c r="D128" s="25">
        <v>27.272727</v>
      </c>
      <c r="E128" s="25">
        <v>10.10101</v>
      </c>
      <c r="F128" s="25">
        <v>1.0101009999999999</v>
      </c>
    </row>
    <row r="129" spans="1:6" x14ac:dyDescent="0.2">
      <c r="A129" s="20" t="s">
        <v>370</v>
      </c>
      <c r="B129" s="21">
        <v>819</v>
      </c>
      <c r="C129" s="21">
        <v>415</v>
      </c>
      <c r="D129" s="21">
        <v>184</v>
      </c>
      <c r="E129" s="21">
        <v>199</v>
      </c>
      <c r="F129" s="21">
        <v>21</v>
      </c>
    </row>
    <row r="130" spans="1:6" x14ac:dyDescent="0.2">
      <c r="A130" s="24" t="s">
        <v>3</v>
      </c>
      <c r="B130" s="25">
        <v>100</v>
      </c>
      <c r="C130" s="25">
        <v>50.671551000000001</v>
      </c>
      <c r="D130" s="25">
        <v>22.466422000000001</v>
      </c>
      <c r="E130" s="25">
        <v>24.297923999999998</v>
      </c>
      <c r="F130" s="25">
        <v>2.5641029999999998</v>
      </c>
    </row>
    <row r="131" spans="1:6" x14ac:dyDescent="0.2">
      <c r="A131" s="20" t="s">
        <v>371</v>
      </c>
      <c r="B131" s="21">
        <v>87</v>
      </c>
      <c r="C131" s="21">
        <v>46</v>
      </c>
      <c r="D131" s="21">
        <v>13</v>
      </c>
      <c r="E131" s="21">
        <v>24</v>
      </c>
      <c r="F131" s="21">
        <v>4</v>
      </c>
    </row>
    <row r="132" spans="1:6" x14ac:dyDescent="0.2">
      <c r="A132" s="24" t="s">
        <v>3</v>
      </c>
      <c r="B132" s="25">
        <v>100</v>
      </c>
      <c r="C132" s="25">
        <v>52.873562999999997</v>
      </c>
      <c r="D132" s="25">
        <v>14.942529</v>
      </c>
      <c r="E132" s="25">
        <v>27.586207000000002</v>
      </c>
      <c r="F132" s="25">
        <v>4.5977009999999998</v>
      </c>
    </row>
    <row r="133" spans="1:6" x14ac:dyDescent="0.2">
      <c r="A133" s="20" t="s">
        <v>366</v>
      </c>
      <c r="B133" s="21">
        <v>55</v>
      </c>
      <c r="C133" s="21">
        <v>30</v>
      </c>
      <c r="D133" s="21">
        <v>13</v>
      </c>
      <c r="E133" s="21">
        <v>9</v>
      </c>
      <c r="F133" s="21">
        <v>3</v>
      </c>
    </row>
    <row r="134" spans="1:6" x14ac:dyDescent="0.2">
      <c r="A134" s="24" t="s">
        <v>3</v>
      </c>
      <c r="B134" s="25">
        <v>100</v>
      </c>
      <c r="C134" s="25">
        <v>54.545454999999997</v>
      </c>
      <c r="D134" s="25">
        <v>23.636364</v>
      </c>
      <c r="E134" s="25">
        <v>16.363636</v>
      </c>
      <c r="F134" s="25">
        <v>5.4545450000000004</v>
      </c>
    </row>
    <row r="135" spans="1:6" x14ac:dyDescent="0.2">
      <c r="A135" s="9" t="s">
        <v>372</v>
      </c>
      <c r="B135" s="9"/>
      <c r="C135" s="9"/>
      <c r="D135" s="9"/>
      <c r="E135" s="9"/>
      <c r="F135" s="9"/>
    </row>
    <row r="136" spans="1:6" x14ac:dyDescent="0.2">
      <c r="A136" s="20" t="s">
        <v>373</v>
      </c>
      <c r="B136" s="21">
        <v>537</v>
      </c>
      <c r="C136" s="21">
        <v>284</v>
      </c>
      <c r="D136" s="21">
        <v>105</v>
      </c>
      <c r="E136" s="21">
        <v>133</v>
      </c>
      <c r="F136" s="21">
        <v>15</v>
      </c>
    </row>
    <row r="137" spans="1:6" x14ac:dyDescent="0.2">
      <c r="A137" s="24" t="s">
        <v>3</v>
      </c>
      <c r="B137" s="25">
        <v>100</v>
      </c>
      <c r="C137" s="25">
        <v>52.886406000000001</v>
      </c>
      <c r="D137" s="25">
        <v>19.553073000000001</v>
      </c>
      <c r="E137" s="25">
        <v>24.767225</v>
      </c>
      <c r="F137" s="25">
        <v>2.7932959999999998</v>
      </c>
    </row>
    <row r="138" spans="1:6" x14ac:dyDescent="0.2">
      <c r="A138" s="20" t="s">
        <v>374</v>
      </c>
      <c r="B138" s="21">
        <v>1329</v>
      </c>
      <c r="C138" s="21">
        <v>759</v>
      </c>
      <c r="D138" s="21">
        <v>278</v>
      </c>
      <c r="E138" s="21">
        <v>246</v>
      </c>
      <c r="F138" s="21">
        <v>46</v>
      </c>
    </row>
    <row r="139" spans="1:6" x14ac:dyDescent="0.2">
      <c r="A139" s="24" t="s">
        <v>3</v>
      </c>
      <c r="B139" s="25">
        <v>100</v>
      </c>
      <c r="C139" s="25">
        <v>57.110608999999997</v>
      </c>
      <c r="D139" s="25">
        <v>20.917983</v>
      </c>
      <c r="E139" s="25">
        <v>18.510158000000001</v>
      </c>
      <c r="F139" s="25">
        <v>3.461249</v>
      </c>
    </row>
    <row r="140" spans="1:6" x14ac:dyDescent="0.2">
      <c r="A140" s="20" t="s">
        <v>375</v>
      </c>
      <c r="B140" s="21">
        <v>406</v>
      </c>
      <c r="C140" s="21">
        <v>216</v>
      </c>
      <c r="D140" s="21">
        <v>99</v>
      </c>
      <c r="E140" s="21">
        <v>79</v>
      </c>
      <c r="F140" s="21">
        <v>12</v>
      </c>
    </row>
    <row r="141" spans="1:6" x14ac:dyDescent="0.2">
      <c r="A141" s="24" t="s">
        <v>3</v>
      </c>
      <c r="B141" s="25">
        <v>100</v>
      </c>
      <c r="C141" s="25">
        <v>53.201970000000003</v>
      </c>
      <c r="D141" s="25">
        <v>24.384236000000001</v>
      </c>
      <c r="E141" s="25">
        <v>19.458127999999999</v>
      </c>
      <c r="F141" s="25">
        <v>2.9556650000000002</v>
      </c>
    </row>
    <row r="142" spans="1:6" x14ac:dyDescent="0.2">
      <c r="A142" s="20" t="s">
        <v>376</v>
      </c>
      <c r="B142" s="21">
        <v>152</v>
      </c>
      <c r="C142" s="21">
        <v>86</v>
      </c>
      <c r="D142" s="21">
        <v>28</v>
      </c>
      <c r="E142" s="21">
        <v>36</v>
      </c>
      <c r="F142" s="21">
        <v>2</v>
      </c>
    </row>
    <row r="143" spans="1:6" x14ac:dyDescent="0.2">
      <c r="A143" s="24" t="s">
        <v>3</v>
      </c>
      <c r="B143" s="25">
        <v>100</v>
      </c>
      <c r="C143" s="25">
        <v>56.578946999999999</v>
      </c>
      <c r="D143" s="25">
        <v>18.421053000000001</v>
      </c>
      <c r="E143" s="25">
        <v>23.684211000000001</v>
      </c>
      <c r="F143" s="25">
        <v>1.3157890000000001</v>
      </c>
    </row>
    <row r="144" spans="1:6" x14ac:dyDescent="0.2">
      <c r="A144" s="20" t="s">
        <v>377</v>
      </c>
      <c r="B144" s="21">
        <v>88</v>
      </c>
      <c r="C144" s="21">
        <v>46</v>
      </c>
      <c r="D144" s="21">
        <v>21</v>
      </c>
      <c r="E144" s="21">
        <v>19</v>
      </c>
      <c r="F144" s="21">
        <v>2</v>
      </c>
    </row>
    <row r="145" spans="1:6" x14ac:dyDescent="0.2">
      <c r="A145" s="24" t="s">
        <v>3</v>
      </c>
      <c r="B145" s="25">
        <v>100</v>
      </c>
      <c r="C145" s="25">
        <v>52.272727000000003</v>
      </c>
      <c r="D145" s="25">
        <v>23.863636</v>
      </c>
      <c r="E145" s="25">
        <v>21.590909</v>
      </c>
      <c r="F145" s="25">
        <v>2.2727270000000002</v>
      </c>
    </row>
    <row r="146" spans="1:6" x14ac:dyDescent="0.2">
      <c r="A146" s="20" t="s">
        <v>378</v>
      </c>
      <c r="B146" s="21">
        <v>84</v>
      </c>
      <c r="C146" s="21">
        <v>53</v>
      </c>
      <c r="D146" s="21">
        <v>11</v>
      </c>
      <c r="E146" s="21">
        <v>17</v>
      </c>
      <c r="F146" s="21">
        <v>3</v>
      </c>
    </row>
    <row r="147" spans="1:6" x14ac:dyDescent="0.2">
      <c r="A147" s="24" t="s">
        <v>3</v>
      </c>
      <c r="B147" s="25">
        <v>100</v>
      </c>
      <c r="C147" s="25">
        <v>63.095238000000002</v>
      </c>
      <c r="D147" s="25">
        <v>13.095238</v>
      </c>
      <c r="E147" s="25">
        <v>20.238095000000001</v>
      </c>
      <c r="F147" s="25">
        <v>3.5714290000000002</v>
      </c>
    </row>
    <row r="148" spans="1:6" x14ac:dyDescent="0.2">
      <c r="A148" s="20" t="s">
        <v>366</v>
      </c>
      <c r="B148" s="21">
        <v>81</v>
      </c>
      <c r="C148" s="21">
        <v>38</v>
      </c>
      <c r="D148" s="21">
        <v>21</v>
      </c>
      <c r="E148" s="21">
        <v>19</v>
      </c>
      <c r="F148" s="21">
        <v>3</v>
      </c>
    </row>
    <row r="149" spans="1:6" x14ac:dyDescent="0.2">
      <c r="A149" s="24" t="s">
        <v>3</v>
      </c>
      <c r="B149" s="25">
        <v>100</v>
      </c>
      <c r="C149" s="25">
        <v>46.913580000000003</v>
      </c>
      <c r="D149" s="25">
        <v>25.925926</v>
      </c>
      <c r="E149" s="25">
        <v>23.456790000000002</v>
      </c>
      <c r="F149" s="25">
        <v>3.7037040000000001</v>
      </c>
    </row>
    <row r="150" spans="1:6" x14ac:dyDescent="0.2">
      <c r="A150" s="9" t="s">
        <v>379</v>
      </c>
      <c r="B150" s="9"/>
      <c r="C150" s="9"/>
      <c r="D150" s="9"/>
      <c r="E150" s="9"/>
      <c r="F150" s="9"/>
    </row>
    <row r="151" spans="1:6" x14ac:dyDescent="0.2">
      <c r="A151" s="20" t="s">
        <v>380</v>
      </c>
      <c r="B151" s="21">
        <v>788</v>
      </c>
      <c r="C151" s="21">
        <v>549</v>
      </c>
      <c r="D151" s="21">
        <v>157</v>
      </c>
      <c r="E151" s="21">
        <v>67</v>
      </c>
      <c r="F151" s="21">
        <v>15</v>
      </c>
    </row>
    <row r="152" spans="1:6" x14ac:dyDescent="0.2">
      <c r="A152" s="24" t="s">
        <v>3</v>
      </c>
      <c r="B152" s="25">
        <v>100</v>
      </c>
      <c r="C152" s="25">
        <v>69.670051000000001</v>
      </c>
      <c r="D152" s="25">
        <v>19.923857999999999</v>
      </c>
      <c r="E152" s="25">
        <v>8.5025379999999995</v>
      </c>
      <c r="F152" s="25">
        <v>1.9035530000000001</v>
      </c>
    </row>
    <row r="153" spans="1:6" x14ac:dyDescent="0.2">
      <c r="A153" s="20" t="s">
        <v>381</v>
      </c>
      <c r="B153" s="21">
        <v>1824</v>
      </c>
      <c r="C153" s="21">
        <v>896</v>
      </c>
      <c r="D153" s="21">
        <v>390</v>
      </c>
      <c r="E153" s="21">
        <v>472</v>
      </c>
      <c r="F153" s="21">
        <v>66</v>
      </c>
    </row>
    <row r="154" spans="1:6" x14ac:dyDescent="0.2">
      <c r="A154" s="24" t="s">
        <v>3</v>
      </c>
      <c r="B154" s="25">
        <v>100</v>
      </c>
      <c r="C154" s="25">
        <v>49.122807000000002</v>
      </c>
      <c r="D154" s="25">
        <v>21.381578999999999</v>
      </c>
      <c r="E154" s="25">
        <v>25.877192999999998</v>
      </c>
      <c r="F154" s="25">
        <v>3.6184210000000001</v>
      </c>
    </row>
    <row r="155" spans="1:6" x14ac:dyDescent="0.2">
      <c r="A155" s="20" t="s">
        <v>366</v>
      </c>
      <c r="B155" s="21">
        <v>65</v>
      </c>
      <c r="C155" s="21">
        <v>37</v>
      </c>
      <c r="D155" s="21">
        <v>16</v>
      </c>
      <c r="E155" s="21">
        <v>10</v>
      </c>
      <c r="F155" s="21">
        <v>2</v>
      </c>
    </row>
    <row r="156" spans="1:6" x14ac:dyDescent="0.2">
      <c r="A156" s="24" t="s">
        <v>3</v>
      </c>
      <c r="B156" s="25">
        <v>100</v>
      </c>
      <c r="C156" s="25">
        <v>56.923076999999999</v>
      </c>
      <c r="D156" s="25">
        <v>24.615385</v>
      </c>
      <c r="E156" s="25">
        <v>15.384615</v>
      </c>
      <c r="F156" s="25">
        <v>3.0769229999999999</v>
      </c>
    </row>
    <row r="157" spans="1:6" x14ac:dyDescent="0.2">
      <c r="A157" s="9" t="s">
        <v>382</v>
      </c>
      <c r="B157" s="9"/>
      <c r="C157" s="9"/>
      <c r="D157" s="9"/>
      <c r="E157" s="9"/>
      <c r="F157" s="9"/>
    </row>
    <row r="158" spans="1:6" x14ac:dyDescent="0.2">
      <c r="A158" s="20" t="s">
        <v>383</v>
      </c>
      <c r="B158" s="21">
        <v>393</v>
      </c>
      <c r="C158" s="21">
        <v>289</v>
      </c>
      <c r="D158" s="21">
        <v>67</v>
      </c>
      <c r="E158" s="21">
        <v>29</v>
      </c>
      <c r="F158" s="21">
        <v>8</v>
      </c>
    </row>
    <row r="159" spans="1:6" x14ac:dyDescent="0.2">
      <c r="A159" s="24" t="s">
        <v>3</v>
      </c>
      <c r="B159" s="25">
        <v>100</v>
      </c>
      <c r="C159" s="25">
        <v>73.536895999999999</v>
      </c>
      <c r="D159" s="25">
        <v>17.048345999999999</v>
      </c>
      <c r="E159" s="25">
        <v>7.3791349999999998</v>
      </c>
      <c r="F159" s="25">
        <v>2.0356230000000002</v>
      </c>
    </row>
    <row r="160" spans="1:6" x14ac:dyDescent="0.2">
      <c r="A160" s="20" t="s">
        <v>181</v>
      </c>
      <c r="B160" s="21">
        <v>1944</v>
      </c>
      <c r="C160" s="21">
        <v>1030</v>
      </c>
      <c r="D160" s="21">
        <v>421</v>
      </c>
      <c r="E160" s="21">
        <v>431</v>
      </c>
      <c r="F160" s="21">
        <v>62</v>
      </c>
    </row>
    <row r="161" spans="1:6" x14ac:dyDescent="0.2">
      <c r="A161" s="24" t="s">
        <v>3</v>
      </c>
      <c r="B161" s="25">
        <v>100</v>
      </c>
      <c r="C161" s="25">
        <v>52.983539</v>
      </c>
      <c r="D161" s="25">
        <v>21.656379000000001</v>
      </c>
      <c r="E161" s="25">
        <v>22.170781999999999</v>
      </c>
      <c r="F161" s="25">
        <v>3.1892999999999998</v>
      </c>
    </row>
    <row r="162" spans="1:6" x14ac:dyDescent="0.2">
      <c r="A162" s="20" t="s">
        <v>182</v>
      </c>
      <c r="B162" s="21">
        <v>38</v>
      </c>
      <c r="C162" s="21">
        <v>25</v>
      </c>
      <c r="D162" s="21">
        <v>7</v>
      </c>
      <c r="E162" s="21">
        <v>6</v>
      </c>
      <c r="F162" s="21">
        <v>0</v>
      </c>
    </row>
    <row r="163" spans="1:6" x14ac:dyDescent="0.2">
      <c r="A163" s="24" t="s">
        <v>3</v>
      </c>
      <c r="B163" s="25">
        <v>100</v>
      </c>
      <c r="C163" s="25">
        <v>65.789473999999998</v>
      </c>
      <c r="D163" s="25">
        <v>18.421053000000001</v>
      </c>
      <c r="E163" s="25">
        <v>15.789474</v>
      </c>
      <c r="F163" s="25">
        <v>0</v>
      </c>
    </row>
    <row r="164" spans="1:6" x14ac:dyDescent="0.2">
      <c r="A164" s="20" t="s">
        <v>384</v>
      </c>
      <c r="B164" s="21">
        <v>36</v>
      </c>
      <c r="C164" s="21">
        <v>15</v>
      </c>
      <c r="D164" s="21">
        <v>11</v>
      </c>
      <c r="E164" s="21">
        <v>8</v>
      </c>
      <c r="F164" s="21">
        <v>2</v>
      </c>
    </row>
    <row r="165" spans="1:6" x14ac:dyDescent="0.2">
      <c r="A165" s="24" t="s">
        <v>3</v>
      </c>
      <c r="B165" s="25">
        <v>100</v>
      </c>
      <c r="C165" s="25">
        <v>41.666666999999997</v>
      </c>
      <c r="D165" s="25">
        <v>30.555555999999999</v>
      </c>
      <c r="E165" s="25">
        <v>22.222221999999999</v>
      </c>
      <c r="F165" s="25">
        <v>5.5555560000000002</v>
      </c>
    </row>
    <row r="166" spans="1:6" x14ac:dyDescent="0.2">
      <c r="A166" s="20" t="s">
        <v>183</v>
      </c>
      <c r="B166" s="21">
        <v>53</v>
      </c>
      <c r="C166" s="21">
        <v>24</v>
      </c>
      <c r="D166" s="21">
        <v>14</v>
      </c>
      <c r="E166" s="21">
        <v>15</v>
      </c>
      <c r="F166" s="21">
        <v>0</v>
      </c>
    </row>
    <row r="167" spans="1:6" x14ac:dyDescent="0.2">
      <c r="A167" s="24" t="s">
        <v>3</v>
      </c>
      <c r="B167" s="25">
        <v>100</v>
      </c>
      <c r="C167" s="25">
        <v>45.283019000000003</v>
      </c>
      <c r="D167" s="25">
        <v>26.415094</v>
      </c>
      <c r="E167" s="25">
        <v>28.301887000000001</v>
      </c>
      <c r="F167" s="25">
        <v>0</v>
      </c>
    </row>
    <row r="168" spans="1:6" x14ac:dyDescent="0.2">
      <c r="A168" s="20" t="s">
        <v>385</v>
      </c>
      <c r="B168" s="21">
        <v>22</v>
      </c>
      <c r="C168" s="21">
        <v>5</v>
      </c>
      <c r="D168" s="21">
        <v>4</v>
      </c>
      <c r="E168" s="21">
        <v>11</v>
      </c>
      <c r="F168" s="21">
        <v>2</v>
      </c>
    </row>
    <row r="169" spans="1:6" x14ac:dyDescent="0.2">
      <c r="A169" s="24" t="s">
        <v>3</v>
      </c>
      <c r="B169" s="25">
        <v>100</v>
      </c>
      <c r="C169" s="25">
        <v>22.727273</v>
      </c>
      <c r="D169" s="25">
        <v>18.181818</v>
      </c>
      <c r="E169" s="25">
        <v>50</v>
      </c>
      <c r="F169" s="25">
        <v>9.0909089999999999</v>
      </c>
    </row>
    <row r="170" spans="1:6" x14ac:dyDescent="0.2">
      <c r="A170" s="20" t="s">
        <v>386</v>
      </c>
      <c r="B170" s="21">
        <v>32</v>
      </c>
      <c r="C170" s="21">
        <v>16</v>
      </c>
      <c r="D170" s="21">
        <v>7</v>
      </c>
      <c r="E170" s="21">
        <v>8</v>
      </c>
      <c r="F170" s="21">
        <v>1</v>
      </c>
    </row>
    <row r="171" spans="1:6" x14ac:dyDescent="0.2">
      <c r="A171" s="24" t="s">
        <v>3</v>
      </c>
      <c r="B171" s="25">
        <v>100</v>
      </c>
      <c r="C171" s="25">
        <v>50</v>
      </c>
      <c r="D171" s="25">
        <v>21.875</v>
      </c>
      <c r="E171" s="25">
        <v>25</v>
      </c>
      <c r="F171" s="25">
        <v>3.125</v>
      </c>
    </row>
    <row r="172" spans="1:6" x14ac:dyDescent="0.2">
      <c r="A172" s="20" t="s">
        <v>387</v>
      </c>
      <c r="B172" s="21">
        <v>9</v>
      </c>
      <c r="C172" s="21">
        <v>5</v>
      </c>
      <c r="D172" s="21">
        <v>0</v>
      </c>
      <c r="E172" s="21">
        <v>4</v>
      </c>
      <c r="F172" s="21">
        <v>0</v>
      </c>
    </row>
    <row r="173" spans="1:6" x14ac:dyDescent="0.2">
      <c r="A173" s="24" t="s">
        <v>3</v>
      </c>
      <c r="B173" s="25">
        <v>100</v>
      </c>
      <c r="C173" s="25">
        <v>55.555556000000003</v>
      </c>
      <c r="D173" s="25">
        <v>0</v>
      </c>
      <c r="E173" s="25">
        <v>44.444443999999997</v>
      </c>
      <c r="F173" s="25">
        <v>0</v>
      </c>
    </row>
    <row r="174" spans="1:6" x14ac:dyDescent="0.2">
      <c r="A174" s="20" t="s">
        <v>366</v>
      </c>
      <c r="B174" s="21">
        <v>150</v>
      </c>
      <c r="C174" s="21">
        <v>73</v>
      </c>
      <c r="D174" s="21">
        <v>32</v>
      </c>
      <c r="E174" s="21">
        <v>37</v>
      </c>
      <c r="F174" s="21">
        <v>8</v>
      </c>
    </row>
    <row r="175" spans="1:6" x14ac:dyDescent="0.2">
      <c r="A175" s="24" t="s">
        <v>3</v>
      </c>
      <c r="B175" s="25">
        <v>100</v>
      </c>
      <c r="C175" s="25">
        <v>48.666666999999997</v>
      </c>
      <c r="D175" s="25">
        <v>21.333333</v>
      </c>
      <c r="E175" s="25">
        <v>24.666667</v>
      </c>
      <c r="F175" s="25">
        <v>5.3333329999999997</v>
      </c>
    </row>
    <row r="176" spans="1:6" x14ac:dyDescent="0.2">
      <c r="A176" s="9" t="s">
        <v>388</v>
      </c>
      <c r="B176" s="9"/>
      <c r="C176" s="9"/>
      <c r="D176" s="9"/>
      <c r="E176" s="9"/>
      <c r="F176" s="9"/>
    </row>
    <row r="177" spans="1:6" x14ac:dyDescent="0.2">
      <c r="A177" s="20" t="s">
        <v>184</v>
      </c>
      <c r="B177" s="21">
        <v>54</v>
      </c>
      <c r="C177" s="21">
        <v>27</v>
      </c>
      <c r="D177" s="21">
        <v>8</v>
      </c>
      <c r="E177" s="21">
        <v>13</v>
      </c>
      <c r="F177" s="21">
        <v>6</v>
      </c>
    </row>
    <row r="178" spans="1:6" x14ac:dyDescent="0.2">
      <c r="A178" s="24" t="s">
        <v>3</v>
      </c>
      <c r="B178" s="25">
        <v>100</v>
      </c>
      <c r="C178" s="25">
        <v>50</v>
      </c>
      <c r="D178" s="25">
        <v>14.814814999999999</v>
      </c>
      <c r="E178" s="25">
        <v>24.074074</v>
      </c>
      <c r="F178" s="25">
        <v>11.111110999999999</v>
      </c>
    </row>
    <row r="179" spans="1:6" x14ac:dyDescent="0.2">
      <c r="A179" s="20" t="s">
        <v>185</v>
      </c>
      <c r="B179" s="21">
        <v>196</v>
      </c>
      <c r="C179" s="21">
        <v>97</v>
      </c>
      <c r="D179" s="21">
        <v>34</v>
      </c>
      <c r="E179" s="21">
        <v>58</v>
      </c>
      <c r="F179" s="21">
        <v>7</v>
      </c>
    </row>
    <row r="180" spans="1:6" x14ac:dyDescent="0.2">
      <c r="A180" s="24" t="s">
        <v>3</v>
      </c>
      <c r="B180" s="25">
        <v>100</v>
      </c>
      <c r="C180" s="25">
        <v>49.489795999999998</v>
      </c>
      <c r="D180" s="25">
        <v>17.346938999999999</v>
      </c>
      <c r="E180" s="25">
        <v>29.591837000000002</v>
      </c>
      <c r="F180" s="25">
        <v>3.5714290000000002</v>
      </c>
    </row>
    <row r="181" spans="1:6" x14ac:dyDescent="0.2">
      <c r="A181" s="20" t="s">
        <v>186</v>
      </c>
      <c r="B181" s="21">
        <v>310</v>
      </c>
      <c r="C181" s="21">
        <v>148</v>
      </c>
      <c r="D181" s="21">
        <v>65</v>
      </c>
      <c r="E181" s="21">
        <v>86</v>
      </c>
      <c r="F181" s="21">
        <v>11</v>
      </c>
    </row>
    <row r="182" spans="1:6" x14ac:dyDescent="0.2">
      <c r="A182" s="24" t="s">
        <v>3</v>
      </c>
      <c r="B182" s="25">
        <v>100</v>
      </c>
      <c r="C182" s="25">
        <v>47.741934999999998</v>
      </c>
      <c r="D182" s="25">
        <v>20.967742000000001</v>
      </c>
      <c r="E182" s="25">
        <v>27.741935000000002</v>
      </c>
      <c r="F182" s="25">
        <v>3.548387</v>
      </c>
    </row>
    <row r="183" spans="1:6" x14ac:dyDescent="0.2">
      <c r="A183" s="20" t="s">
        <v>187</v>
      </c>
      <c r="B183" s="21">
        <v>385</v>
      </c>
      <c r="C183" s="21">
        <v>194</v>
      </c>
      <c r="D183" s="21">
        <v>95</v>
      </c>
      <c r="E183" s="21">
        <v>80</v>
      </c>
      <c r="F183" s="21">
        <v>16</v>
      </c>
    </row>
    <row r="184" spans="1:6" x14ac:dyDescent="0.2">
      <c r="A184" s="24" t="s">
        <v>3</v>
      </c>
      <c r="B184" s="25">
        <v>100</v>
      </c>
      <c r="C184" s="25">
        <v>50.389609999999998</v>
      </c>
      <c r="D184" s="25">
        <v>24.675325000000001</v>
      </c>
      <c r="E184" s="25">
        <v>20.779221</v>
      </c>
      <c r="F184" s="25">
        <v>4.1558440000000001</v>
      </c>
    </row>
    <row r="185" spans="1:6" x14ac:dyDescent="0.2">
      <c r="A185" s="20" t="s">
        <v>188</v>
      </c>
      <c r="B185" s="21">
        <v>361</v>
      </c>
      <c r="C185" s="21">
        <v>205</v>
      </c>
      <c r="D185" s="21">
        <v>82</v>
      </c>
      <c r="E185" s="21">
        <v>64</v>
      </c>
      <c r="F185" s="21">
        <v>10</v>
      </c>
    </row>
    <row r="186" spans="1:6" x14ac:dyDescent="0.2">
      <c r="A186" s="24" t="s">
        <v>3</v>
      </c>
      <c r="B186" s="25">
        <v>100</v>
      </c>
      <c r="C186" s="25">
        <v>56.786704</v>
      </c>
      <c r="D186" s="25">
        <v>22.714680999999999</v>
      </c>
      <c r="E186" s="25">
        <v>17.728532000000001</v>
      </c>
      <c r="F186" s="25">
        <v>2.7700830000000001</v>
      </c>
    </row>
    <row r="187" spans="1:6" x14ac:dyDescent="0.2">
      <c r="A187" s="20" t="s">
        <v>189</v>
      </c>
      <c r="B187" s="21">
        <v>315</v>
      </c>
      <c r="C187" s="21">
        <v>199</v>
      </c>
      <c r="D187" s="21">
        <v>59</v>
      </c>
      <c r="E187" s="21">
        <v>50</v>
      </c>
      <c r="F187" s="21">
        <v>7</v>
      </c>
    </row>
    <row r="188" spans="1:6" x14ac:dyDescent="0.2">
      <c r="A188" s="24" t="s">
        <v>3</v>
      </c>
      <c r="B188" s="25">
        <v>100</v>
      </c>
      <c r="C188" s="25">
        <v>63.174602999999998</v>
      </c>
      <c r="D188" s="25">
        <v>18.730159</v>
      </c>
      <c r="E188" s="25">
        <v>15.873016</v>
      </c>
      <c r="F188" s="25">
        <v>2.2222219999999999</v>
      </c>
    </row>
    <row r="189" spans="1:6" x14ac:dyDescent="0.2">
      <c r="A189" s="20" t="s">
        <v>190</v>
      </c>
      <c r="B189" s="21">
        <v>364</v>
      </c>
      <c r="C189" s="21">
        <v>218</v>
      </c>
      <c r="D189" s="21">
        <v>79</v>
      </c>
      <c r="E189" s="21">
        <v>60</v>
      </c>
      <c r="F189" s="21">
        <v>7</v>
      </c>
    </row>
    <row r="190" spans="1:6" x14ac:dyDescent="0.2">
      <c r="A190" s="24" t="s">
        <v>3</v>
      </c>
      <c r="B190" s="25">
        <v>100</v>
      </c>
      <c r="C190" s="25">
        <v>59.89011</v>
      </c>
      <c r="D190" s="25">
        <v>21.703296999999999</v>
      </c>
      <c r="E190" s="25">
        <v>16.483516000000002</v>
      </c>
      <c r="F190" s="25">
        <v>1.9230769999999999</v>
      </c>
    </row>
    <row r="191" spans="1:6" x14ac:dyDescent="0.2">
      <c r="A191" s="20" t="s">
        <v>191</v>
      </c>
      <c r="B191" s="21">
        <v>267</v>
      </c>
      <c r="C191" s="21">
        <v>165</v>
      </c>
      <c r="D191" s="21">
        <v>59</v>
      </c>
      <c r="E191" s="21">
        <v>38</v>
      </c>
      <c r="F191" s="21">
        <v>5</v>
      </c>
    </row>
    <row r="192" spans="1:6" x14ac:dyDescent="0.2">
      <c r="A192" s="24" t="s">
        <v>3</v>
      </c>
      <c r="B192" s="25">
        <v>100</v>
      </c>
      <c r="C192" s="25">
        <v>61.797753</v>
      </c>
      <c r="D192" s="25">
        <v>22.097377999999999</v>
      </c>
      <c r="E192" s="25">
        <v>14.23221</v>
      </c>
      <c r="F192" s="25">
        <v>1.8726590000000001</v>
      </c>
    </row>
    <row r="193" spans="1:6" x14ac:dyDescent="0.2">
      <c r="A193" s="20" t="s">
        <v>192</v>
      </c>
      <c r="B193" s="21">
        <v>90</v>
      </c>
      <c r="C193" s="21">
        <v>58</v>
      </c>
      <c r="D193" s="21">
        <v>11</v>
      </c>
      <c r="E193" s="21">
        <v>20</v>
      </c>
      <c r="F193" s="21">
        <v>1</v>
      </c>
    </row>
    <row r="194" spans="1:6" x14ac:dyDescent="0.2">
      <c r="A194" s="24" t="s">
        <v>3</v>
      </c>
      <c r="B194" s="25">
        <v>100</v>
      </c>
      <c r="C194" s="25">
        <v>64.444444000000004</v>
      </c>
      <c r="D194" s="25">
        <v>12.222222</v>
      </c>
      <c r="E194" s="25">
        <v>22.222221999999999</v>
      </c>
      <c r="F194" s="25">
        <v>1.111111</v>
      </c>
    </row>
    <row r="195" spans="1:6" x14ac:dyDescent="0.2">
      <c r="A195" s="20" t="s">
        <v>193</v>
      </c>
      <c r="B195" s="21">
        <v>94</v>
      </c>
      <c r="C195" s="21">
        <v>62</v>
      </c>
      <c r="D195" s="21">
        <v>18</v>
      </c>
      <c r="E195" s="21">
        <v>12</v>
      </c>
      <c r="F195" s="21">
        <v>2</v>
      </c>
    </row>
    <row r="196" spans="1:6" x14ac:dyDescent="0.2">
      <c r="A196" s="24" t="s">
        <v>3</v>
      </c>
      <c r="B196" s="25">
        <v>100</v>
      </c>
      <c r="C196" s="25">
        <v>65.957447000000002</v>
      </c>
      <c r="D196" s="25">
        <v>19.148935999999999</v>
      </c>
      <c r="E196" s="25">
        <v>12.765957</v>
      </c>
      <c r="F196" s="25">
        <v>2.1276600000000001</v>
      </c>
    </row>
    <row r="197" spans="1:6" x14ac:dyDescent="0.2">
      <c r="A197" s="20" t="s">
        <v>389</v>
      </c>
      <c r="B197" s="21">
        <v>47</v>
      </c>
      <c r="C197" s="21">
        <v>19</v>
      </c>
      <c r="D197" s="21">
        <v>11</v>
      </c>
      <c r="E197" s="21">
        <v>15</v>
      </c>
      <c r="F197" s="21">
        <v>2</v>
      </c>
    </row>
    <row r="198" spans="1:6" x14ac:dyDescent="0.2">
      <c r="A198" s="24" t="s">
        <v>3</v>
      </c>
      <c r="B198" s="25">
        <v>100</v>
      </c>
      <c r="C198" s="25">
        <v>40.425531999999997</v>
      </c>
      <c r="D198" s="25">
        <v>23.404254999999999</v>
      </c>
      <c r="E198" s="25">
        <v>31.914894</v>
      </c>
      <c r="F198" s="25">
        <v>4.2553190000000001</v>
      </c>
    </row>
    <row r="199" spans="1:6" x14ac:dyDescent="0.2">
      <c r="A199" s="20" t="s">
        <v>366</v>
      </c>
      <c r="B199" s="21">
        <v>194</v>
      </c>
      <c r="C199" s="21">
        <v>90</v>
      </c>
      <c r="D199" s="21">
        <v>42</v>
      </c>
      <c r="E199" s="21">
        <v>53</v>
      </c>
      <c r="F199" s="21">
        <v>9</v>
      </c>
    </row>
    <row r="200" spans="1:6" x14ac:dyDescent="0.2">
      <c r="A200" s="24" t="s">
        <v>3</v>
      </c>
      <c r="B200" s="25">
        <v>100</v>
      </c>
      <c r="C200" s="25">
        <v>46.391753000000001</v>
      </c>
      <c r="D200" s="25">
        <v>21.649484999999999</v>
      </c>
      <c r="E200" s="25">
        <v>27.319588</v>
      </c>
      <c r="F200" s="25">
        <v>4.6391749999999998</v>
      </c>
    </row>
    <row r="201" spans="1:6" ht="11.1" customHeight="1" x14ac:dyDescent="0.2">
      <c r="A201" s="9" t="s">
        <v>390</v>
      </c>
      <c r="B201" s="9"/>
      <c r="C201" s="9"/>
      <c r="D201" s="9"/>
      <c r="E201" s="9"/>
      <c r="F201" s="9"/>
    </row>
    <row r="202" spans="1:6" ht="11.1" customHeight="1" x14ac:dyDescent="0.2">
      <c r="A202" s="20" t="s">
        <v>391</v>
      </c>
      <c r="B202" s="21">
        <v>633</v>
      </c>
      <c r="C202" s="21">
        <v>348</v>
      </c>
      <c r="D202" s="21">
        <v>137</v>
      </c>
      <c r="E202" s="21">
        <v>130</v>
      </c>
      <c r="F202" s="21">
        <v>18</v>
      </c>
    </row>
    <row r="203" spans="1:6" ht="11.1" customHeight="1" x14ac:dyDescent="0.2">
      <c r="A203" s="24" t="s">
        <v>3</v>
      </c>
      <c r="B203" s="25">
        <v>100</v>
      </c>
      <c r="C203" s="25">
        <v>54.976303000000001</v>
      </c>
      <c r="D203" s="25">
        <v>21.642969999999998</v>
      </c>
      <c r="E203" s="25">
        <v>20.537125</v>
      </c>
      <c r="F203" s="25">
        <v>2.8436020000000002</v>
      </c>
    </row>
    <row r="204" spans="1:6" ht="11.1" customHeight="1" x14ac:dyDescent="0.2">
      <c r="A204" s="20" t="s">
        <v>392</v>
      </c>
      <c r="B204" s="21">
        <v>1123</v>
      </c>
      <c r="C204" s="21">
        <v>633</v>
      </c>
      <c r="D204" s="21">
        <v>217</v>
      </c>
      <c r="E204" s="21">
        <v>243</v>
      </c>
      <c r="F204" s="21">
        <v>30</v>
      </c>
    </row>
    <row r="205" spans="1:6" ht="11.1" customHeight="1" x14ac:dyDescent="0.2">
      <c r="A205" s="24" t="s">
        <v>3</v>
      </c>
      <c r="B205" s="25">
        <v>100</v>
      </c>
      <c r="C205" s="25">
        <v>56.366874000000003</v>
      </c>
      <c r="D205" s="25">
        <v>19.323240999999999</v>
      </c>
      <c r="E205" s="25">
        <v>21.638468</v>
      </c>
      <c r="F205" s="25">
        <v>2.6714159999999998</v>
      </c>
    </row>
    <row r="206" spans="1:6" ht="11.1" customHeight="1" x14ac:dyDescent="0.2">
      <c r="A206" s="20" t="s">
        <v>393</v>
      </c>
      <c r="B206" s="21">
        <v>660</v>
      </c>
      <c r="C206" s="21">
        <v>363</v>
      </c>
      <c r="D206" s="21">
        <v>151</v>
      </c>
      <c r="E206" s="21">
        <v>118</v>
      </c>
      <c r="F206" s="21">
        <v>28</v>
      </c>
    </row>
    <row r="207" spans="1:6" ht="11.1" customHeight="1" x14ac:dyDescent="0.2">
      <c r="A207" s="24" t="s">
        <v>3</v>
      </c>
      <c r="B207" s="25">
        <v>100</v>
      </c>
      <c r="C207" s="25">
        <v>55</v>
      </c>
      <c r="D207" s="25">
        <v>22.878788</v>
      </c>
      <c r="E207" s="25">
        <v>17.878788</v>
      </c>
      <c r="F207" s="25">
        <v>4.2424239999999998</v>
      </c>
    </row>
    <row r="208" spans="1:6" ht="11.1" customHeight="1" x14ac:dyDescent="0.2">
      <c r="A208" s="20" t="s">
        <v>394</v>
      </c>
      <c r="B208" s="21">
        <v>261</v>
      </c>
      <c r="C208" s="21">
        <v>138</v>
      </c>
      <c r="D208" s="21">
        <v>58</v>
      </c>
      <c r="E208" s="21">
        <v>58</v>
      </c>
      <c r="F208" s="21">
        <v>7</v>
      </c>
    </row>
    <row r="209" spans="1:6" ht="11.1" customHeight="1" x14ac:dyDescent="0.2">
      <c r="A209" s="24" t="s">
        <v>3</v>
      </c>
      <c r="B209" s="25">
        <v>100</v>
      </c>
      <c r="C209" s="25">
        <v>52.873562999999997</v>
      </c>
      <c r="D209" s="25">
        <v>22.222221999999999</v>
      </c>
      <c r="E209" s="25">
        <v>22.222221999999999</v>
      </c>
      <c r="F209" s="25">
        <v>2.6819920000000002</v>
      </c>
    </row>
    <row r="210" spans="1:6" ht="11.1" customHeight="1" x14ac:dyDescent="0.2">
      <c r="A210" s="9" t="s">
        <v>395</v>
      </c>
      <c r="B210" s="9"/>
      <c r="C210" s="9"/>
      <c r="D210" s="9"/>
      <c r="E210" s="9"/>
      <c r="F210" s="9"/>
    </row>
    <row r="211" spans="1:6" ht="11.1" customHeight="1" x14ac:dyDescent="0.2">
      <c r="A211" s="20" t="s">
        <v>396</v>
      </c>
      <c r="B211" s="21">
        <v>329</v>
      </c>
      <c r="C211" s="21">
        <v>184</v>
      </c>
      <c r="D211" s="21">
        <v>60</v>
      </c>
      <c r="E211" s="21">
        <v>73</v>
      </c>
      <c r="F211" s="21">
        <v>12</v>
      </c>
    </row>
    <row r="212" spans="1:6" ht="11.1" customHeight="1" x14ac:dyDescent="0.2">
      <c r="A212" s="24" t="s">
        <v>3</v>
      </c>
      <c r="B212" s="25">
        <v>100</v>
      </c>
      <c r="C212" s="25">
        <v>55.927052000000003</v>
      </c>
      <c r="D212" s="25">
        <v>18.237082000000001</v>
      </c>
      <c r="E212" s="25">
        <v>22.18845</v>
      </c>
      <c r="F212" s="25">
        <v>3.6474160000000002</v>
      </c>
    </row>
    <row r="213" spans="1:6" ht="11.1" customHeight="1" x14ac:dyDescent="0.2">
      <c r="A213" s="20" t="s">
        <v>397</v>
      </c>
      <c r="B213" s="21">
        <v>828</v>
      </c>
      <c r="C213" s="21">
        <v>492</v>
      </c>
      <c r="D213" s="21">
        <v>156</v>
      </c>
      <c r="E213" s="21">
        <v>156</v>
      </c>
      <c r="F213" s="21">
        <v>24</v>
      </c>
    </row>
    <row r="214" spans="1:6" ht="11.1" customHeight="1" x14ac:dyDescent="0.2">
      <c r="A214" s="24" t="s">
        <v>3</v>
      </c>
      <c r="B214" s="25">
        <v>100</v>
      </c>
      <c r="C214" s="25">
        <v>59.420290000000001</v>
      </c>
      <c r="D214" s="25">
        <v>18.840579999999999</v>
      </c>
      <c r="E214" s="25">
        <v>18.840579999999999</v>
      </c>
      <c r="F214" s="25">
        <v>2.8985509999999999</v>
      </c>
    </row>
    <row r="215" spans="1:6" ht="11.1" customHeight="1" x14ac:dyDescent="0.2">
      <c r="A215" s="20" t="s">
        <v>879</v>
      </c>
      <c r="B215" s="21">
        <v>499</v>
      </c>
      <c r="C215" s="21">
        <v>275</v>
      </c>
      <c r="D215" s="21">
        <v>112</v>
      </c>
      <c r="E215" s="21">
        <v>96</v>
      </c>
      <c r="F215" s="21">
        <v>16</v>
      </c>
    </row>
    <row r="216" spans="1:6" ht="11.1" customHeight="1" x14ac:dyDescent="0.2">
      <c r="A216" s="24" t="s">
        <v>3</v>
      </c>
      <c r="B216" s="25">
        <v>100</v>
      </c>
      <c r="C216" s="25">
        <v>55.110219999999998</v>
      </c>
      <c r="D216" s="25">
        <v>22.444890000000001</v>
      </c>
      <c r="E216" s="25">
        <v>19.238477</v>
      </c>
      <c r="F216" s="25">
        <v>3.206413</v>
      </c>
    </row>
    <row r="217" spans="1:6" ht="11.1" customHeight="1" x14ac:dyDescent="0.2">
      <c r="A217" s="20" t="s">
        <v>398</v>
      </c>
      <c r="B217" s="21">
        <v>468</v>
      </c>
      <c r="C217" s="21">
        <v>246</v>
      </c>
      <c r="D217" s="21">
        <v>110</v>
      </c>
      <c r="E217" s="21">
        <v>100</v>
      </c>
      <c r="F217" s="21">
        <v>12</v>
      </c>
    </row>
    <row r="218" spans="1:6" ht="11.1" customHeight="1" x14ac:dyDescent="0.2">
      <c r="A218" s="24" t="s">
        <v>3</v>
      </c>
      <c r="B218" s="25">
        <v>100</v>
      </c>
      <c r="C218" s="25">
        <v>52.564103000000003</v>
      </c>
      <c r="D218" s="25">
        <v>23.504273999999999</v>
      </c>
      <c r="E218" s="25">
        <v>21.367521</v>
      </c>
      <c r="F218" s="25">
        <v>2.5641029999999998</v>
      </c>
    </row>
    <row r="219" spans="1:6" ht="11.1" customHeight="1" x14ac:dyDescent="0.2">
      <c r="A219" s="20" t="s">
        <v>399</v>
      </c>
      <c r="B219" s="21">
        <v>257</v>
      </c>
      <c r="C219" s="21">
        <v>127</v>
      </c>
      <c r="D219" s="21">
        <v>63</v>
      </c>
      <c r="E219" s="21">
        <v>58</v>
      </c>
      <c r="F219" s="21">
        <v>9</v>
      </c>
    </row>
    <row r="220" spans="1:6" ht="11.1" customHeight="1" x14ac:dyDescent="0.2">
      <c r="A220" s="24" t="s">
        <v>3</v>
      </c>
      <c r="B220" s="25">
        <v>100</v>
      </c>
      <c r="C220" s="25">
        <v>49.416342</v>
      </c>
      <c r="D220" s="25">
        <v>24.513618999999998</v>
      </c>
      <c r="E220" s="25">
        <v>22.568093000000001</v>
      </c>
      <c r="F220" s="25">
        <v>3.5019459999999998</v>
      </c>
    </row>
    <row r="221" spans="1:6" ht="11.1" customHeight="1" x14ac:dyDescent="0.2">
      <c r="A221" s="20" t="s">
        <v>400</v>
      </c>
      <c r="B221" s="21">
        <v>296</v>
      </c>
      <c r="C221" s="21">
        <v>158</v>
      </c>
      <c r="D221" s="21">
        <v>62</v>
      </c>
      <c r="E221" s="21">
        <v>66</v>
      </c>
      <c r="F221" s="21">
        <v>10</v>
      </c>
    </row>
    <row r="222" spans="1:6" ht="11.1" customHeight="1" x14ac:dyDescent="0.2">
      <c r="A222" s="24" t="s">
        <v>3</v>
      </c>
      <c r="B222" s="25">
        <v>100</v>
      </c>
      <c r="C222" s="25">
        <v>53.378377999999998</v>
      </c>
      <c r="D222" s="25">
        <v>20.945945999999999</v>
      </c>
      <c r="E222" s="25">
        <v>22.297297</v>
      </c>
      <c r="F222" s="25">
        <v>3.3783780000000001</v>
      </c>
    </row>
    <row r="223" spans="1:6" ht="11.1" customHeight="1" x14ac:dyDescent="0.2">
      <c r="A223" s="9" t="s">
        <v>401</v>
      </c>
      <c r="B223" s="9"/>
      <c r="C223" s="9"/>
      <c r="D223" s="9"/>
      <c r="E223" s="9"/>
      <c r="F223" s="9"/>
    </row>
    <row r="224" spans="1:6" ht="11.1" customHeight="1" x14ac:dyDescent="0.2">
      <c r="A224" s="20" t="s">
        <v>878</v>
      </c>
      <c r="B224" s="21">
        <v>116</v>
      </c>
      <c r="C224" s="21">
        <v>67</v>
      </c>
      <c r="D224" s="21">
        <v>21</v>
      </c>
      <c r="E224" s="21">
        <v>23</v>
      </c>
      <c r="F224" s="21">
        <v>5</v>
      </c>
    </row>
    <row r="225" spans="1:6" ht="11.1" customHeight="1" x14ac:dyDescent="0.2">
      <c r="A225" s="24" t="s">
        <v>3</v>
      </c>
      <c r="B225" s="25">
        <v>100</v>
      </c>
      <c r="C225" s="25">
        <v>57.758620999999998</v>
      </c>
      <c r="D225" s="25">
        <v>18.103448</v>
      </c>
      <c r="E225" s="25">
        <v>19.827586</v>
      </c>
      <c r="F225" s="25">
        <v>4.3103449999999999</v>
      </c>
    </row>
    <row r="226" spans="1:6" ht="11.1" customHeight="1" x14ac:dyDescent="0.2">
      <c r="A226" s="20" t="s">
        <v>402</v>
      </c>
      <c r="B226" s="21">
        <v>213</v>
      </c>
      <c r="C226" s="21">
        <v>117</v>
      </c>
      <c r="D226" s="21">
        <v>39</v>
      </c>
      <c r="E226" s="21">
        <v>50</v>
      </c>
      <c r="F226" s="21">
        <v>7</v>
      </c>
    </row>
    <row r="227" spans="1:6" ht="11.1" customHeight="1" x14ac:dyDescent="0.2">
      <c r="A227" s="24" t="s">
        <v>3</v>
      </c>
      <c r="B227" s="25">
        <v>100</v>
      </c>
      <c r="C227" s="25">
        <v>54.929577000000002</v>
      </c>
      <c r="D227" s="25">
        <v>18.309858999999999</v>
      </c>
      <c r="E227" s="25">
        <v>23.474177999999998</v>
      </c>
      <c r="F227" s="25">
        <v>3.2863850000000001</v>
      </c>
    </row>
    <row r="228" spans="1:6" ht="11.1" customHeight="1" x14ac:dyDescent="0.2">
      <c r="A228" s="20" t="s">
        <v>397</v>
      </c>
      <c r="B228" s="21">
        <v>828</v>
      </c>
      <c r="C228" s="21">
        <v>492</v>
      </c>
      <c r="D228" s="21">
        <v>156</v>
      </c>
      <c r="E228" s="21">
        <v>156</v>
      </c>
      <c r="F228" s="21">
        <v>24</v>
      </c>
    </row>
    <row r="229" spans="1:6" ht="11.1" customHeight="1" x14ac:dyDescent="0.2">
      <c r="A229" s="24" t="s">
        <v>3</v>
      </c>
      <c r="B229" s="25">
        <v>100</v>
      </c>
      <c r="C229" s="25">
        <v>59.420290000000001</v>
      </c>
      <c r="D229" s="25">
        <v>18.840579999999999</v>
      </c>
      <c r="E229" s="25">
        <v>18.840579999999999</v>
      </c>
      <c r="F229" s="25">
        <v>2.8985509999999999</v>
      </c>
    </row>
    <row r="230" spans="1:6" ht="11.1" customHeight="1" x14ac:dyDescent="0.2">
      <c r="A230" s="20" t="s">
        <v>403</v>
      </c>
      <c r="B230" s="21">
        <v>133</v>
      </c>
      <c r="C230" s="21">
        <v>77</v>
      </c>
      <c r="D230" s="21">
        <v>24</v>
      </c>
      <c r="E230" s="21">
        <v>25</v>
      </c>
      <c r="F230" s="21">
        <v>7</v>
      </c>
    </row>
    <row r="231" spans="1:6" ht="11.1" customHeight="1" x14ac:dyDescent="0.2">
      <c r="A231" s="24" t="s">
        <v>3</v>
      </c>
      <c r="B231" s="25">
        <v>100</v>
      </c>
      <c r="C231" s="25">
        <v>57.894736999999999</v>
      </c>
      <c r="D231" s="25">
        <v>18.045113000000001</v>
      </c>
      <c r="E231" s="25">
        <v>18.796991999999999</v>
      </c>
      <c r="F231" s="25">
        <v>5.2631579999999998</v>
      </c>
    </row>
    <row r="232" spans="1:6" ht="11.1" customHeight="1" x14ac:dyDescent="0.2">
      <c r="A232" s="20" t="s">
        <v>404</v>
      </c>
      <c r="B232" s="21">
        <v>120</v>
      </c>
      <c r="C232" s="21">
        <v>66</v>
      </c>
      <c r="D232" s="21">
        <v>26</v>
      </c>
      <c r="E232" s="21">
        <v>25</v>
      </c>
      <c r="F232" s="21">
        <v>3</v>
      </c>
    </row>
    <row r="233" spans="1:6" ht="11.1" customHeight="1" x14ac:dyDescent="0.2">
      <c r="A233" s="24" t="s">
        <v>3</v>
      </c>
      <c r="B233" s="25">
        <v>100</v>
      </c>
      <c r="C233" s="25">
        <v>55</v>
      </c>
      <c r="D233" s="25">
        <v>21.666667</v>
      </c>
      <c r="E233" s="25">
        <v>20.833333</v>
      </c>
      <c r="F233" s="25">
        <v>2.5</v>
      </c>
    </row>
    <row r="234" spans="1:6" ht="11.1" customHeight="1" x14ac:dyDescent="0.2">
      <c r="A234" s="20" t="s">
        <v>405</v>
      </c>
      <c r="B234" s="21">
        <v>246</v>
      </c>
      <c r="C234" s="21">
        <v>132</v>
      </c>
      <c r="D234" s="21">
        <v>62</v>
      </c>
      <c r="E234" s="21">
        <v>46</v>
      </c>
      <c r="F234" s="21">
        <v>6</v>
      </c>
    </row>
    <row r="235" spans="1:6" ht="11.1" customHeight="1" x14ac:dyDescent="0.2">
      <c r="A235" s="24" t="s">
        <v>3</v>
      </c>
      <c r="B235" s="25">
        <v>100</v>
      </c>
      <c r="C235" s="25">
        <v>53.658537000000003</v>
      </c>
      <c r="D235" s="25">
        <v>25.203251999999999</v>
      </c>
      <c r="E235" s="25">
        <v>18.699186999999998</v>
      </c>
      <c r="F235" s="25">
        <v>2.4390239999999999</v>
      </c>
    </row>
    <row r="236" spans="1:6" ht="11.1" customHeight="1" x14ac:dyDescent="0.2">
      <c r="A236" s="20" t="s">
        <v>398</v>
      </c>
      <c r="B236" s="21">
        <v>468</v>
      </c>
      <c r="C236" s="21">
        <v>246</v>
      </c>
      <c r="D236" s="21">
        <v>110</v>
      </c>
      <c r="E236" s="21">
        <v>100</v>
      </c>
      <c r="F236" s="21">
        <v>12</v>
      </c>
    </row>
    <row r="237" spans="1:6" ht="11.1" customHeight="1" x14ac:dyDescent="0.2">
      <c r="A237" s="24" t="s">
        <v>3</v>
      </c>
      <c r="B237" s="25">
        <v>100</v>
      </c>
      <c r="C237" s="25">
        <v>52.564103000000003</v>
      </c>
      <c r="D237" s="25">
        <v>23.504273999999999</v>
      </c>
      <c r="E237" s="25">
        <v>21.367521</v>
      </c>
      <c r="F237" s="25">
        <v>2.5641029999999998</v>
      </c>
    </row>
    <row r="238" spans="1:6" ht="11.1" customHeight="1" x14ac:dyDescent="0.2">
      <c r="A238" s="20" t="s">
        <v>406</v>
      </c>
      <c r="B238" s="21">
        <v>180</v>
      </c>
      <c r="C238" s="21">
        <v>87</v>
      </c>
      <c r="D238" s="21">
        <v>45</v>
      </c>
      <c r="E238" s="21">
        <v>43</v>
      </c>
      <c r="F238" s="21">
        <v>5</v>
      </c>
    </row>
    <row r="239" spans="1:6" ht="11.1" customHeight="1" x14ac:dyDescent="0.2">
      <c r="A239" s="24" t="s">
        <v>3</v>
      </c>
      <c r="B239" s="25">
        <v>100</v>
      </c>
      <c r="C239" s="25">
        <v>48.333333000000003</v>
      </c>
      <c r="D239" s="25">
        <v>25</v>
      </c>
      <c r="E239" s="25">
        <v>23.888888999999999</v>
      </c>
      <c r="F239" s="25">
        <v>2.7777780000000001</v>
      </c>
    </row>
    <row r="240" spans="1:6" ht="11.1" customHeight="1" x14ac:dyDescent="0.2">
      <c r="A240" s="20" t="s">
        <v>407</v>
      </c>
      <c r="B240" s="21">
        <v>77</v>
      </c>
      <c r="C240" s="21">
        <v>40</v>
      </c>
      <c r="D240" s="21">
        <v>18</v>
      </c>
      <c r="E240" s="21">
        <v>15</v>
      </c>
      <c r="F240" s="21">
        <v>4</v>
      </c>
    </row>
    <row r="241" spans="1:6" ht="11.1" customHeight="1" x14ac:dyDescent="0.2">
      <c r="A241" s="24" t="s">
        <v>3</v>
      </c>
      <c r="B241" s="25">
        <v>100</v>
      </c>
      <c r="C241" s="25">
        <v>51.948051999999997</v>
      </c>
      <c r="D241" s="25">
        <v>23.376622999999999</v>
      </c>
      <c r="E241" s="25">
        <v>19.480519000000001</v>
      </c>
      <c r="F241" s="25">
        <v>5.1948049999999997</v>
      </c>
    </row>
    <row r="242" spans="1:6" ht="11.1" customHeight="1" x14ac:dyDescent="0.2">
      <c r="A242" s="20" t="s">
        <v>400</v>
      </c>
      <c r="B242" s="21">
        <v>296</v>
      </c>
      <c r="C242" s="21">
        <v>158</v>
      </c>
      <c r="D242" s="21">
        <v>62</v>
      </c>
      <c r="E242" s="21">
        <v>66</v>
      </c>
      <c r="F242" s="21">
        <v>10</v>
      </c>
    </row>
    <row r="243" spans="1:6" ht="11.1" customHeight="1" x14ac:dyDescent="0.2">
      <c r="A243" s="26"/>
      <c r="B243" s="27">
        <v>100</v>
      </c>
      <c r="C243" s="27">
        <v>53.378377999999998</v>
      </c>
      <c r="D243" s="27">
        <v>20.945945999999999</v>
      </c>
      <c r="E243" s="27">
        <v>22.297297</v>
      </c>
      <c r="F243" s="27">
        <v>3.3783780000000001</v>
      </c>
    </row>
    <row r="244" spans="1:6" ht="11.1" customHeight="1" x14ac:dyDescent="0.2"/>
  </sheetData>
  <phoneticPr fontId="2"/>
  <pageMargins left="0.75" right="0.75" top="1" bottom="1" header="0.5" footer="0.5"/>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0204C-7DBB-410B-A0D8-A3014C2C0FC6}">
  <dimension ref="A1:F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HYPERLINK("#'目次'!B18","[12]")</f>
        <v>[12]</v>
      </c>
    </row>
    <row r="3" spans="1:6" x14ac:dyDescent="0.2">
      <c r="A3" s="7" t="s">
        <v>3</v>
      </c>
      <c r="B3" s="8" t="s">
        <v>5</v>
      </c>
    </row>
    <row r="4" spans="1:6" x14ac:dyDescent="0.2">
      <c r="A4" s="7" t="s">
        <v>3</v>
      </c>
      <c r="B4" s="8" t="s">
        <v>6</v>
      </c>
    </row>
    <row r="5" spans="1:6" s="18" customFormat="1" ht="25.2" x14ac:dyDescent="0.2">
      <c r="A5" s="16" t="s">
        <v>3</v>
      </c>
      <c r="B5" s="17" t="s">
        <v>335</v>
      </c>
      <c r="C5" s="17" t="s">
        <v>380</v>
      </c>
      <c r="D5" s="17" t="s">
        <v>431</v>
      </c>
      <c r="E5" s="17" t="s">
        <v>432</v>
      </c>
      <c r="F5" s="17" t="s">
        <v>366</v>
      </c>
    </row>
    <row r="6" spans="1:6" x14ac:dyDescent="0.2">
      <c r="A6" s="19" t="s">
        <v>338</v>
      </c>
      <c r="B6" s="10">
        <v>2677</v>
      </c>
      <c r="C6" s="10">
        <v>1865</v>
      </c>
      <c r="D6" s="10">
        <v>316</v>
      </c>
      <c r="E6" s="10">
        <v>418</v>
      </c>
      <c r="F6" s="10">
        <v>78</v>
      </c>
    </row>
    <row r="7" spans="1:6" x14ac:dyDescent="0.2">
      <c r="A7" s="24" t="s">
        <v>3</v>
      </c>
      <c r="B7" s="25">
        <v>100</v>
      </c>
      <c r="C7" s="25">
        <v>69.667537999999993</v>
      </c>
      <c r="D7" s="25">
        <v>11.804258000000001</v>
      </c>
      <c r="E7" s="25">
        <v>15.614494000000001</v>
      </c>
      <c r="F7" s="25">
        <v>2.9137089999999999</v>
      </c>
    </row>
    <row r="8" spans="1:6" x14ac:dyDescent="0.2">
      <c r="A8" s="9" t="s">
        <v>339</v>
      </c>
      <c r="B8" s="9"/>
      <c r="C8" s="9"/>
      <c r="D8" s="9"/>
      <c r="E8" s="9"/>
      <c r="F8" s="9"/>
    </row>
    <row r="9" spans="1:6" x14ac:dyDescent="0.2">
      <c r="A9" s="20" t="s">
        <v>340</v>
      </c>
      <c r="B9" s="21">
        <v>1277</v>
      </c>
      <c r="C9" s="21">
        <v>957</v>
      </c>
      <c r="D9" s="21">
        <v>135</v>
      </c>
      <c r="E9" s="21">
        <v>151</v>
      </c>
      <c r="F9" s="21">
        <v>34</v>
      </c>
    </row>
    <row r="10" spans="1:6" x14ac:dyDescent="0.2">
      <c r="A10" s="24" t="s">
        <v>3</v>
      </c>
      <c r="B10" s="25">
        <v>100</v>
      </c>
      <c r="C10" s="25">
        <v>74.941269000000005</v>
      </c>
      <c r="D10" s="25">
        <v>10.571652</v>
      </c>
      <c r="E10" s="25">
        <v>11.824589</v>
      </c>
      <c r="F10" s="25">
        <v>2.66249</v>
      </c>
    </row>
    <row r="11" spans="1:6" x14ac:dyDescent="0.2">
      <c r="A11" s="20" t="s">
        <v>341</v>
      </c>
      <c r="B11" s="21">
        <v>1400</v>
      </c>
      <c r="C11" s="21">
        <v>908</v>
      </c>
      <c r="D11" s="21">
        <v>181</v>
      </c>
      <c r="E11" s="21">
        <v>267</v>
      </c>
      <c r="F11" s="21">
        <v>44</v>
      </c>
    </row>
    <row r="12" spans="1:6" x14ac:dyDescent="0.2">
      <c r="A12" s="24" t="s">
        <v>3</v>
      </c>
      <c r="B12" s="25">
        <v>100</v>
      </c>
      <c r="C12" s="25">
        <v>64.857142999999994</v>
      </c>
      <c r="D12" s="25">
        <v>12.928571</v>
      </c>
      <c r="E12" s="25">
        <v>19.071428999999998</v>
      </c>
      <c r="F12" s="25">
        <v>3.1428569999999998</v>
      </c>
    </row>
    <row r="13" spans="1:6" x14ac:dyDescent="0.2">
      <c r="A13" s="9" t="s">
        <v>342</v>
      </c>
      <c r="B13" s="9"/>
      <c r="C13" s="9"/>
      <c r="D13" s="9"/>
      <c r="E13" s="9"/>
      <c r="F13" s="9"/>
    </row>
    <row r="14" spans="1:6" x14ac:dyDescent="0.2">
      <c r="A14" s="20" t="s">
        <v>343</v>
      </c>
      <c r="B14" s="21">
        <v>610</v>
      </c>
      <c r="C14" s="21">
        <v>506</v>
      </c>
      <c r="D14" s="21">
        <v>54</v>
      </c>
      <c r="E14" s="21">
        <v>43</v>
      </c>
      <c r="F14" s="21">
        <v>7</v>
      </c>
    </row>
    <row r="15" spans="1:6" x14ac:dyDescent="0.2">
      <c r="A15" s="24" t="s">
        <v>3</v>
      </c>
      <c r="B15" s="25">
        <v>100</v>
      </c>
      <c r="C15" s="25">
        <v>82.950819999999993</v>
      </c>
      <c r="D15" s="25">
        <v>8.8524589999999996</v>
      </c>
      <c r="E15" s="25">
        <v>7.0491799999999998</v>
      </c>
      <c r="F15" s="25">
        <v>1.1475409999999999</v>
      </c>
    </row>
    <row r="16" spans="1:6" x14ac:dyDescent="0.2">
      <c r="A16" s="20" t="s">
        <v>344</v>
      </c>
      <c r="B16" s="21">
        <v>755</v>
      </c>
      <c r="C16" s="21">
        <v>582</v>
      </c>
      <c r="D16" s="21">
        <v>94</v>
      </c>
      <c r="E16" s="21">
        <v>61</v>
      </c>
      <c r="F16" s="21">
        <v>18</v>
      </c>
    </row>
    <row r="17" spans="1:6" x14ac:dyDescent="0.2">
      <c r="A17" s="24" t="s">
        <v>3</v>
      </c>
      <c r="B17" s="25">
        <v>100</v>
      </c>
      <c r="C17" s="25">
        <v>77.086093000000005</v>
      </c>
      <c r="D17" s="25">
        <v>12.450331</v>
      </c>
      <c r="E17" s="25">
        <v>8.0794700000000006</v>
      </c>
      <c r="F17" s="25">
        <v>2.3841060000000001</v>
      </c>
    </row>
    <row r="18" spans="1:6" x14ac:dyDescent="0.2">
      <c r="A18" s="20" t="s">
        <v>345</v>
      </c>
      <c r="B18" s="21">
        <v>601</v>
      </c>
      <c r="C18" s="21">
        <v>419</v>
      </c>
      <c r="D18" s="21">
        <v>75</v>
      </c>
      <c r="E18" s="21">
        <v>89</v>
      </c>
      <c r="F18" s="21">
        <v>18</v>
      </c>
    </row>
    <row r="19" spans="1:6" x14ac:dyDescent="0.2">
      <c r="A19" s="24" t="s">
        <v>3</v>
      </c>
      <c r="B19" s="25">
        <v>100</v>
      </c>
      <c r="C19" s="25">
        <v>69.717138000000006</v>
      </c>
      <c r="D19" s="25">
        <v>12.479201</v>
      </c>
      <c r="E19" s="25">
        <v>14.808652</v>
      </c>
      <c r="F19" s="25">
        <v>2.9950079999999999</v>
      </c>
    </row>
    <row r="20" spans="1:6" x14ac:dyDescent="0.2">
      <c r="A20" s="20" t="s">
        <v>346</v>
      </c>
      <c r="B20" s="21">
        <v>425</v>
      </c>
      <c r="C20" s="21">
        <v>244</v>
      </c>
      <c r="D20" s="21">
        <v>63</v>
      </c>
      <c r="E20" s="21">
        <v>98</v>
      </c>
      <c r="F20" s="21">
        <v>20</v>
      </c>
    </row>
    <row r="21" spans="1:6" x14ac:dyDescent="0.2">
      <c r="A21" s="24" t="s">
        <v>3</v>
      </c>
      <c r="B21" s="25">
        <v>100</v>
      </c>
      <c r="C21" s="25">
        <v>57.411765000000003</v>
      </c>
      <c r="D21" s="25">
        <v>14.823529000000001</v>
      </c>
      <c r="E21" s="25">
        <v>23.058824000000001</v>
      </c>
      <c r="F21" s="25">
        <v>4.7058819999999999</v>
      </c>
    </row>
    <row r="22" spans="1:6" x14ac:dyDescent="0.2">
      <c r="A22" s="20" t="s">
        <v>347</v>
      </c>
      <c r="B22" s="21">
        <v>217</v>
      </c>
      <c r="C22" s="21">
        <v>99</v>
      </c>
      <c r="D22" s="21">
        <v>24</v>
      </c>
      <c r="E22" s="21">
        <v>84</v>
      </c>
      <c r="F22" s="21">
        <v>10</v>
      </c>
    </row>
    <row r="23" spans="1:6" x14ac:dyDescent="0.2">
      <c r="A23" s="24" t="s">
        <v>3</v>
      </c>
      <c r="B23" s="25">
        <v>100</v>
      </c>
      <c r="C23" s="25">
        <v>45.622120000000002</v>
      </c>
      <c r="D23" s="25">
        <v>11.059908</v>
      </c>
      <c r="E23" s="25">
        <v>38.709676999999999</v>
      </c>
      <c r="F23" s="25">
        <v>4.608295</v>
      </c>
    </row>
    <row r="24" spans="1:6" x14ac:dyDescent="0.2">
      <c r="A24" s="20" t="s">
        <v>348</v>
      </c>
      <c r="B24" s="21">
        <v>56</v>
      </c>
      <c r="C24" s="21">
        <v>14</v>
      </c>
      <c r="D24" s="21">
        <v>5</v>
      </c>
      <c r="E24" s="21">
        <v>32</v>
      </c>
      <c r="F24" s="21">
        <v>5</v>
      </c>
    </row>
    <row r="25" spans="1:6" x14ac:dyDescent="0.2">
      <c r="A25" s="24" t="s">
        <v>3</v>
      </c>
      <c r="B25" s="25">
        <v>100</v>
      </c>
      <c r="C25" s="25">
        <v>25</v>
      </c>
      <c r="D25" s="25">
        <v>8.9285709999999998</v>
      </c>
      <c r="E25" s="25">
        <v>57.142856999999999</v>
      </c>
      <c r="F25" s="25">
        <v>8.9285709999999998</v>
      </c>
    </row>
    <row r="26" spans="1:6" x14ac:dyDescent="0.2">
      <c r="A26" s="20" t="s">
        <v>349</v>
      </c>
      <c r="B26" s="21">
        <v>13</v>
      </c>
      <c r="C26" s="21">
        <v>1</v>
      </c>
      <c r="D26" s="21">
        <v>1</v>
      </c>
      <c r="E26" s="21">
        <v>11</v>
      </c>
      <c r="F26" s="21">
        <v>0</v>
      </c>
    </row>
    <row r="27" spans="1:6" x14ac:dyDescent="0.2">
      <c r="A27" s="24" t="s">
        <v>3</v>
      </c>
      <c r="B27" s="25">
        <v>100</v>
      </c>
      <c r="C27" s="25">
        <v>7.6923079999999997</v>
      </c>
      <c r="D27" s="25">
        <v>7.6923079999999997</v>
      </c>
      <c r="E27" s="25">
        <v>84.615385000000003</v>
      </c>
      <c r="F27" s="25">
        <v>0</v>
      </c>
    </row>
    <row r="28" spans="1:6" x14ac:dyDescent="0.2">
      <c r="A28" s="20" t="s">
        <v>350</v>
      </c>
      <c r="B28" s="21">
        <v>1365</v>
      </c>
      <c r="C28" s="21">
        <v>1088</v>
      </c>
      <c r="D28" s="21">
        <v>148</v>
      </c>
      <c r="E28" s="21">
        <v>104</v>
      </c>
      <c r="F28" s="21">
        <v>25</v>
      </c>
    </row>
    <row r="29" spans="1:6" x14ac:dyDescent="0.2">
      <c r="A29" s="24" t="s">
        <v>3</v>
      </c>
      <c r="B29" s="25">
        <v>100</v>
      </c>
      <c r="C29" s="25">
        <v>79.706959999999995</v>
      </c>
      <c r="D29" s="25">
        <v>10.842491000000001</v>
      </c>
      <c r="E29" s="25">
        <v>7.6190480000000003</v>
      </c>
      <c r="F29" s="25">
        <v>1.831502</v>
      </c>
    </row>
    <row r="30" spans="1:6" x14ac:dyDescent="0.2">
      <c r="A30" s="20" t="s">
        <v>351</v>
      </c>
      <c r="B30" s="21">
        <v>1026</v>
      </c>
      <c r="C30" s="21">
        <v>663</v>
      </c>
      <c r="D30" s="21">
        <v>138</v>
      </c>
      <c r="E30" s="21">
        <v>187</v>
      </c>
      <c r="F30" s="21">
        <v>38</v>
      </c>
    </row>
    <row r="31" spans="1:6" x14ac:dyDescent="0.2">
      <c r="A31" s="24" t="s">
        <v>3</v>
      </c>
      <c r="B31" s="25">
        <v>100</v>
      </c>
      <c r="C31" s="25">
        <v>64.619883000000002</v>
      </c>
      <c r="D31" s="25">
        <v>13.450291999999999</v>
      </c>
      <c r="E31" s="25">
        <v>18.226120999999999</v>
      </c>
      <c r="F31" s="25">
        <v>3.7037040000000001</v>
      </c>
    </row>
    <row r="32" spans="1:6" x14ac:dyDescent="0.2">
      <c r="A32" s="20" t="s">
        <v>352</v>
      </c>
      <c r="B32" s="21">
        <v>286</v>
      </c>
      <c r="C32" s="21">
        <v>114</v>
      </c>
      <c r="D32" s="21">
        <v>30</v>
      </c>
      <c r="E32" s="21">
        <v>127</v>
      </c>
      <c r="F32" s="21">
        <v>15</v>
      </c>
    </row>
    <row r="33" spans="1:6" x14ac:dyDescent="0.2">
      <c r="A33" s="24" t="s">
        <v>3</v>
      </c>
      <c r="B33" s="25">
        <v>100</v>
      </c>
      <c r="C33" s="25">
        <v>39.860140000000001</v>
      </c>
      <c r="D33" s="25">
        <v>10.489509999999999</v>
      </c>
      <c r="E33" s="25">
        <v>44.405594000000001</v>
      </c>
      <c r="F33" s="25">
        <v>5.2447549999999996</v>
      </c>
    </row>
    <row r="34" spans="1:6" x14ac:dyDescent="0.2">
      <c r="A34" s="20" t="s">
        <v>353</v>
      </c>
      <c r="B34" s="21">
        <v>1312</v>
      </c>
      <c r="C34" s="21">
        <v>777</v>
      </c>
      <c r="D34" s="21">
        <v>168</v>
      </c>
      <c r="E34" s="21">
        <v>314</v>
      </c>
      <c r="F34" s="21">
        <v>53</v>
      </c>
    </row>
    <row r="35" spans="1:6" x14ac:dyDescent="0.2">
      <c r="A35" s="24" t="s">
        <v>3</v>
      </c>
      <c r="B35" s="25">
        <v>100</v>
      </c>
      <c r="C35" s="25">
        <v>59.222560999999999</v>
      </c>
      <c r="D35" s="25">
        <v>12.804878</v>
      </c>
      <c r="E35" s="25">
        <v>23.932926999999999</v>
      </c>
      <c r="F35" s="25">
        <v>4.0396340000000004</v>
      </c>
    </row>
    <row r="36" spans="1:6" x14ac:dyDescent="0.2">
      <c r="A36" s="9" t="s">
        <v>354</v>
      </c>
      <c r="B36" s="10">
        <v>298</v>
      </c>
      <c r="C36" s="10">
        <v>261</v>
      </c>
      <c r="D36" s="10">
        <v>16</v>
      </c>
      <c r="E36" s="10">
        <v>19</v>
      </c>
      <c r="F36" s="10">
        <v>2</v>
      </c>
    </row>
    <row r="37" spans="1:6" x14ac:dyDescent="0.2">
      <c r="A37" s="24" t="s">
        <v>3</v>
      </c>
      <c r="B37" s="25">
        <v>100</v>
      </c>
      <c r="C37" s="25">
        <v>87.583893000000003</v>
      </c>
      <c r="D37" s="25">
        <v>5.3691279999999999</v>
      </c>
      <c r="E37" s="25">
        <v>6.375839</v>
      </c>
      <c r="F37" s="25">
        <v>0.67114099999999999</v>
      </c>
    </row>
    <row r="38" spans="1:6" x14ac:dyDescent="0.2">
      <c r="A38" s="20" t="s">
        <v>344</v>
      </c>
      <c r="B38" s="21">
        <v>388</v>
      </c>
      <c r="C38" s="21">
        <v>311</v>
      </c>
      <c r="D38" s="21">
        <v>44</v>
      </c>
      <c r="E38" s="21">
        <v>22</v>
      </c>
      <c r="F38" s="21">
        <v>11</v>
      </c>
    </row>
    <row r="39" spans="1:6" x14ac:dyDescent="0.2">
      <c r="A39" s="24" t="s">
        <v>3</v>
      </c>
      <c r="B39" s="25">
        <v>100</v>
      </c>
      <c r="C39" s="25">
        <v>80.154639000000003</v>
      </c>
      <c r="D39" s="25">
        <v>11.340206</v>
      </c>
      <c r="E39" s="25">
        <v>5.6701030000000001</v>
      </c>
      <c r="F39" s="25">
        <v>2.8350520000000001</v>
      </c>
    </row>
    <row r="40" spans="1:6" x14ac:dyDescent="0.2">
      <c r="A40" s="20" t="s">
        <v>345</v>
      </c>
      <c r="B40" s="21">
        <v>299</v>
      </c>
      <c r="C40" s="21">
        <v>220</v>
      </c>
      <c r="D40" s="21">
        <v>34</v>
      </c>
      <c r="E40" s="21">
        <v>34</v>
      </c>
      <c r="F40" s="21">
        <v>11</v>
      </c>
    </row>
    <row r="41" spans="1:6" x14ac:dyDescent="0.2">
      <c r="A41" s="24" t="s">
        <v>3</v>
      </c>
      <c r="B41" s="25">
        <v>100</v>
      </c>
      <c r="C41" s="25">
        <v>73.578595000000007</v>
      </c>
      <c r="D41" s="25">
        <v>11.371237000000001</v>
      </c>
      <c r="E41" s="25">
        <v>11.371237000000001</v>
      </c>
      <c r="F41" s="25">
        <v>3.6789299999999998</v>
      </c>
    </row>
    <row r="42" spans="1:6" x14ac:dyDescent="0.2">
      <c r="A42" s="20" t="s">
        <v>346</v>
      </c>
      <c r="B42" s="21">
        <v>192</v>
      </c>
      <c r="C42" s="21">
        <v>116</v>
      </c>
      <c r="D42" s="21">
        <v>29</v>
      </c>
      <c r="E42" s="21">
        <v>40</v>
      </c>
      <c r="F42" s="21">
        <v>7</v>
      </c>
    </row>
    <row r="43" spans="1:6" x14ac:dyDescent="0.2">
      <c r="A43" s="24" t="s">
        <v>3</v>
      </c>
      <c r="B43" s="25">
        <v>100</v>
      </c>
      <c r="C43" s="25">
        <v>60.416666999999997</v>
      </c>
      <c r="D43" s="25">
        <v>15.104167</v>
      </c>
      <c r="E43" s="25">
        <v>20.833333</v>
      </c>
      <c r="F43" s="25">
        <v>3.6458330000000001</v>
      </c>
    </row>
    <row r="44" spans="1:6" x14ac:dyDescent="0.2">
      <c r="A44" s="20" t="s">
        <v>347</v>
      </c>
      <c r="B44" s="21">
        <v>77</v>
      </c>
      <c r="C44" s="21">
        <v>40</v>
      </c>
      <c r="D44" s="21">
        <v>11</v>
      </c>
      <c r="E44" s="21">
        <v>24</v>
      </c>
      <c r="F44" s="21">
        <v>2</v>
      </c>
    </row>
    <row r="45" spans="1:6" x14ac:dyDescent="0.2">
      <c r="A45" s="24" t="s">
        <v>3</v>
      </c>
      <c r="B45" s="25">
        <v>100</v>
      </c>
      <c r="C45" s="25">
        <v>51.948051999999997</v>
      </c>
      <c r="D45" s="25">
        <v>14.285714</v>
      </c>
      <c r="E45" s="25">
        <v>31.168831000000001</v>
      </c>
      <c r="F45" s="25">
        <v>2.5974029999999999</v>
      </c>
    </row>
    <row r="46" spans="1:6" x14ac:dyDescent="0.2">
      <c r="A46" s="20" t="s">
        <v>348</v>
      </c>
      <c r="B46" s="21">
        <v>19</v>
      </c>
      <c r="C46" s="21">
        <v>9</v>
      </c>
      <c r="D46" s="21">
        <v>1</v>
      </c>
      <c r="E46" s="21">
        <v>8</v>
      </c>
      <c r="F46" s="21">
        <v>1</v>
      </c>
    </row>
    <row r="47" spans="1:6" x14ac:dyDescent="0.2">
      <c r="A47" s="24" t="s">
        <v>3</v>
      </c>
      <c r="B47" s="25">
        <v>100</v>
      </c>
      <c r="C47" s="25">
        <v>47.368420999999998</v>
      </c>
      <c r="D47" s="25">
        <v>5.2631579999999998</v>
      </c>
      <c r="E47" s="25">
        <v>42.105263000000001</v>
      </c>
      <c r="F47" s="25">
        <v>5.2631579999999998</v>
      </c>
    </row>
    <row r="48" spans="1:6" x14ac:dyDescent="0.2">
      <c r="A48" s="20" t="s">
        <v>349</v>
      </c>
      <c r="B48" s="21">
        <v>4</v>
      </c>
      <c r="C48" s="21">
        <v>0</v>
      </c>
      <c r="D48" s="21">
        <v>0</v>
      </c>
      <c r="E48" s="21">
        <v>4</v>
      </c>
      <c r="F48" s="21">
        <v>0</v>
      </c>
    </row>
    <row r="49" spans="1:6" x14ac:dyDescent="0.2">
      <c r="A49" s="24" t="s">
        <v>3</v>
      </c>
      <c r="B49" s="25">
        <v>100</v>
      </c>
      <c r="C49" s="25">
        <v>0</v>
      </c>
      <c r="D49" s="25">
        <v>0</v>
      </c>
      <c r="E49" s="25">
        <v>100</v>
      </c>
      <c r="F49" s="25">
        <v>0</v>
      </c>
    </row>
    <row r="50" spans="1:6" x14ac:dyDescent="0.2">
      <c r="A50" s="20" t="s">
        <v>350</v>
      </c>
      <c r="B50" s="21">
        <v>686</v>
      </c>
      <c r="C50" s="21">
        <v>572</v>
      </c>
      <c r="D50" s="21">
        <v>60</v>
      </c>
      <c r="E50" s="21">
        <v>41</v>
      </c>
      <c r="F50" s="21">
        <v>13</v>
      </c>
    </row>
    <row r="51" spans="1:6" x14ac:dyDescent="0.2">
      <c r="A51" s="24" t="s">
        <v>3</v>
      </c>
      <c r="B51" s="25">
        <v>100</v>
      </c>
      <c r="C51" s="25">
        <v>83.381923999999998</v>
      </c>
      <c r="D51" s="25">
        <v>8.7463560000000005</v>
      </c>
      <c r="E51" s="25">
        <v>5.9766760000000003</v>
      </c>
      <c r="F51" s="25">
        <v>1.895044</v>
      </c>
    </row>
    <row r="52" spans="1:6" x14ac:dyDescent="0.2">
      <c r="A52" s="20" t="s">
        <v>351</v>
      </c>
      <c r="B52" s="21">
        <v>491</v>
      </c>
      <c r="C52" s="21">
        <v>336</v>
      </c>
      <c r="D52" s="21">
        <v>63</v>
      </c>
      <c r="E52" s="21">
        <v>74</v>
      </c>
      <c r="F52" s="21">
        <v>18</v>
      </c>
    </row>
    <row r="53" spans="1:6" x14ac:dyDescent="0.2">
      <c r="A53" s="24" t="s">
        <v>3</v>
      </c>
      <c r="B53" s="25">
        <v>100</v>
      </c>
      <c r="C53" s="25">
        <v>68.431771999999995</v>
      </c>
      <c r="D53" s="25">
        <v>12.830957</v>
      </c>
      <c r="E53" s="25">
        <v>15.071282999999999</v>
      </c>
      <c r="F53" s="25">
        <v>3.665988</v>
      </c>
    </row>
    <row r="54" spans="1:6" x14ac:dyDescent="0.2">
      <c r="A54" s="20" t="s">
        <v>352</v>
      </c>
      <c r="B54" s="21">
        <v>100</v>
      </c>
      <c r="C54" s="21">
        <v>49</v>
      </c>
      <c r="D54" s="21">
        <v>12</v>
      </c>
      <c r="E54" s="21">
        <v>36</v>
      </c>
      <c r="F54" s="21">
        <v>3</v>
      </c>
    </row>
    <row r="55" spans="1:6" x14ac:dyDescent="0.2">
      <c r="A55" s="24" t="s">
        <v>3</v>
      </c>
      <c r="B55" s="25">
        <v>100</v>
      </c>
      <c r="C55" s="25">
        <v>49</v>
      </c>
      <c r="D55" s="25">
        <v>12</v>
      </c>
      <c r="E55" s="25">
        <v>36</v>
      </c>
      <c r="F55" s="25">
        <v>3</v>
      </c>
    </row>
    <row r="56" spans="1:6" x14ac:dyDescent="0.2">
      <c r="A56" s="20" t="s">
        <v>353</v>
      </c>
      <c r="B56" s="21">
        <v>591</v>
      </c>
      <c r="C56" s="21">
        <v>385</v>
      </c>
      <c r="D56" s="21">
        <v>75</v>
      </c>
      <c r="E56" s="21">
        <v>110</v>
      </c>
      <c r="F56" s="21">
        <v>21</v>
      </c>
    </row>
    <row r="57" spans="1:6" x14ac:dyDescent="0.2">
      <c r="A57" s="24" t="s">
        <v>3</v>
      </c>
      <c r="B57" s="25">
        <v>100</v>
      </c>
      <c r="C57" s="25">
        <v>65.143823999999995</v>
      </c>
      <c r="D57" s="25">
        <v>12.690355</v>
      </c>
      <c r="E57" s="25">
        <v>18.612521000000001</v>
      </c>
      <c r="F57" s="25">
        <v>3.553299</v>
      </c>
    </row>
    <row r="58" spans="1:6" x14ac:dyDescent="0.2">
      <c r="A58" s="9" t="s">
        <v>355</v>
      </c>
      <c r="B58" s="10">
        <v>312</v>
      </c>
      <c r="C58" s="10">
        <v>245</v>
      </c>
      <c r="D58" s="10">
        <v>38</v>
      </c>
      <c r="E58" s="10">
        <v>24</v>
      </c>
      <c r="F58" s="10">
        <v>5</v>
      </c>
    </row>
    <row r="59" spans="1:6" x14ac:dyDescent="0.2">
      <c r="A59" s="24" t="s">
        <v>3</v>
      </c>
      <c r="B59" s="25">
        <v>100</v>
      </c>
      <c r="C59" s="25">
        <v>78.525640999999993</v>
      </c>
      <c r="D59" s="25">
        <v>12.179487</v>
      </c>
      <c r="E59" s="25">
        <v>7.6923079999999997</v>
      </c>
      <c r="F59" s="25">
        <v>1.6025640000000001</v>
      </c>
    </row>
    <row r="60" spans="1:6" x14ac:dyDescent="0.2">
      <c r="A60" s="20" t="s">
        <v>344</v>
      </c>
      <c r="B60" s="21">
        <v>367</v>
      </c>
      <c r="C60" s="21">
        <v>271</v>
      </c>
      <c r="D60" s="21">
        <v>50</v>
      </c>
      <c r="E60" s="21">
        <v>39</v>
      </c>
      <c r="F60" s="21">
        <v>7</v>
      </c>
    </row>
    <row r="61" spans="1:6" x14ac:dyDescent="0.2">
      <c r="A61" s="24" t="s">
        <v>3</v>
      </c>
      <c r="B61" s="25">
        <v>100</v>
      </c>
      <c r="C61" s="25">
        <v>73.841961999999995</v>
      </c>
      <c r="D61" s="25">
        <v>13.623977999999999</v>
      </c>
      <c r="E61" s="25">
        <v>10.626702999999999</v>
      </c>
      <c r="F61" s="25">
        <v>1.907357</v>
      </c>
    </row>
    <row r="62" spans="1:6" x14ac:dyDescent="0.2">
      <c r="A62" s="20" t="s">
        <v>345</v>
      </c>
      <c r="B62" s="21">
        <v>302</v>
      </c>
      <c r="C62" s="21">
        <v>199</v>
      </c>
      <c r="D62" s="21">
        <v>41</v>
      </c>
      <c r="E62" s="21">
        <v>55</v>
      </c>
      <c r="F62" s="21">
        <v>7</v>
      </c>
    </row>
    <row r="63" spans="1:6" x14ac:dyDescent="0.2">
      <c r="A63" s="24" t="s">
        <v>3</v>
      </c>
      <c r="B63" s="25">
        <v>100</v>
      </c>
      <c r="C63" s="25">
        <v>65.894040000000004</v>
      </c>
      <c r="D63" s="25">
        <v>13.576159000000001</v>
      </c>
      <c r="E63" s="25">
        <v>18.211921</v>
      </c>
      <c r="F63" s="25">
        <v>2.3178809999999999</v>
      </c>
    </row>
    <row r="64" spans="1:6" x14ac:dyDescent="0.2">
      <c r="A64" s="20" t="s">
        <v>346</v>
      </c>
      <c r="B64" s="21">
        <v>233</v>
      </c>
      <c r="C64" s="21">
        <v>128</v>
      </c>
      <c r="D64" s="21">
        <v>34</v>
      </c>
      <c r="E64" s="21">
        <v>58</v>
      </c>
      <c r="F64" s="21">
        <v>13</v>
      </c>
    </row>
    <row r="65" spans="1:6" x14ac:dyDescent="0.2">
      <c r="A65" s="24" t="s">
        <v>3</v>
      </c>
      <c r="B65" s="25">
        <v>100</v>
      </c>
      <c r="C65" s="25">
        <v>54.935622000000002</v>
      </c>
      <c r="D65" s="25">
        <v>14.592275000000001</v>
      </c>
      <c r="E65" s="25">
        <v>24.892703999999998</v>
      </c>
      <c r="F65" s="25">
        <v>5.5793990000000004</v>
      </c>
    </row>
    <row r="66" spans="1:6" x14ac:dyDescent="0.2">
      <c r="A66" s="20" t="s">
        <v>347</v>
      </c>
      <c r="B66" s="21">
        <v>140</v>
      </c>
      <c r="C66" s="21">
        <v>59</v>
      </c>
      <c r="D66" s="21">
        <v>13</v>
      </c>
      <c r="E66" s="21">
        <v>60</v>
      </c>
      <c r="F66" s="21">
        <v>8</v>
      </c>
    </row>
    <row r="67" spans="1:6" x14ac:dyDescent="0.2">
      <c r="A67" s="24" t="s">
        <v>3</v>
      </c>
      <c r="B67" s="25">
        <v>100</v>
      </c>
      <c r="C67" s="25">
        <v>42.142856999999999</v>
      </c>
      <c r="D67" s="25">
        <v>9.2857140000000005</v>
      </c>
      <c r="E67" s="25">
        <v>42.857143000000001</v>
      </c>
      <c r="F67" s="25">
        <v>5.7142860000000004</v>
      </c>
    </row>
    <row r="68" spans="1:6" x14ac:dyDescent="0.2">
      <c r="A68" s="20" t="s">
        <v>348</v>
      </c>
      <c r="B68" s="21">
        <v>37</v>
      </c>
      <c r="C68" s="21">
        <v>5</v>
      </c>
      <c r="D68" s="21">
        <v>4</v>
      </c>
      <c r="E68" s="21">
        <v>24</v>
      </c>
      <c r="F68" s="21">
        <v>4</v>
      </c>
    </row>
    <row r="69" spans="1:6" x14ac:dyDescent="0.2">
      <c r="A69" s="24" t="s">
        <v>3</v>
      </c>
      <c r="B69" s="25">
        <v>100</v>
      </c>
      <c r="C69" s="25">
        <v>13.513514000000001</v>
      </c>
      <c r="D69" s="25">
        <v>10.810810999999999</v>
      </c>
      <c r="E69" s="25">
        <v>64.864864999999995</v>
      </c>
      <c r="F69" s="25">
        <v>10.810810999999999</v>
      </c>
    </row>
    <row r="70" spans="1:6" x14ac:dyDescent="0.2">
      <c r="A70" s="20" t="s">
        <v>349</v>
      </c>
      <c r="B70" s="21">
        <v>9</v>
      </c>
      <c r="C70" s="21">
        <v>1</v>
      </c>
      <c r="D70" s="21">
        <v>1</v>
      </c>
      <c r="E70" s="21">
        <v>7</v>
      </c>
      <c r="F70" s="21">
        <v>0</v>
      </c>
    </row>
    <row r="71" spans="1:6" x14ac:dyDescent="0.2">
      <c r="A71" s="24" t="s">
        <v>3</v>
      </c>
      <c r="B71" s="25">
        <v>100</v>
      </c>
      <c r="C71" s="25">
        <v>11.111110999999999</v>
      </c>
      <c r="D71" s="25">
        <v>11.111110999999999</v>
      </c>
      <c r="E71" s="25">
        <v>77.777777999999998</v>
      </c>
      <c r="F71" s="25">
        <v>0</v>
      </c>
    </row>
    <row r="72" spans="1:6" x14ac:dyDescent="0.2">
      <c r="A72" s="20" t="s">
        <v>350</v>
      </c>
      <c r="B72" s="21">
        <v>679</v>
      </c>
      <c r="C72" s="21">
        <v>516</v>
      </c>
      <c r="D72" s="21">
        <v>88</v>
      </c>
      <c r="E72" s="21">
        <v>63</v>
      </c>
      <c r="F72" s="21">
        <v>12</v>
      </c>
    </row>
    <row r="73" spans="1:6" x14ac:dyDescent="0.2">
      <c r="A73" s="24" t="s">
        <v>3</v>
      </c>
      <c r="B73" s="25">
        <v>100</v>
      </c>
      <c r="C73" s="25">
        <v>75.994108999999995</v>
      </c>
      <c r="D73" s="25">
        <v>12.960236</v>
      </c>
      <c r="E73" s="25">
        <v>9.2783510000000007</v>
      </c>
      <c r="F73" s="25">
        <v>1.7673049999999999</v>
      </c>
    </row>
    <row r="74" spans="1:6" x14ac:dyDescent="0.2">
      <c r="A74" s="20" t="s">
        <v>351</v>
      </c>
      <c r="B74" s="21">
        <v>535</v>
      </c>
      <c r="C74" s="21">
        <v>327</v>
      </c>
      <c r="D74" s="21">
        <v>75</v>
      </c>
      <c r="E74" s="21">
        <v>113</v>
      </c>
      <c r="F74" s="21">
        <v>20</v>
      </c>
    </row>
    <row r="75" spans="1:6" x14ac:dyDescent="0.2">
      <c r="A75" s="24" t="s">
        <v>3</v>
      </c>
      <c r="B75" s="25">
        <v>100</v>
      </c>
      <c r="C75" s="25">
        <v>61.121495000000003</v>
      </c>
      <c r="D75" s="25">
        <v>14.018692</v>
      </c>
      <c r="E75" s="25">
        <v>21.121494999999999</v>
      </c>
      <c r="F75" s="25">
        <v>3.738318</v>
      </c>
    </row>
    <row r="76" spans="1:6" x14ac:dyDescent="0.2">
      <c r="A76" s="20" t="s">
        <v>352</v>
      </c>
      <c r="B76" s="21">
        <v>186</v>
      </c>
      <c r="C76" s="21">
        <v>65</v>
      </c>
      <c r="D76" s="21">
        <v>18</v>
      </c>
      <c r="E76" s="21">
        <v>91</v>
      </c>
      <c r="F76" s="21">
        <v>12</v>
      </c>
    </row>
    <row r="77" spans="1:6" x14ac:dyDescent="0.2">
      <c r="A77" s="24" t="s">
        <v>3</v>
      </c>
      <c r="B77" s="25">
        <v>100</v>
      </c>
      <c r="C77" s="25">
        <v>34.946237000000004</v>
      </c>
      <c r="D77" s="25">
        <v>9.6774190000000004</v>
      </c>
      <c r="E77" s="25">
        <v>48.924731000000001</v>
      </c>
      <c r="F77" s="25">
        <v>6.451613</v>
      </c>
    </row>
    <row r="78" spans="1:6" x14ac:dyDescent="0.2">
      <c r="A78" s="20" t="s">
        <v>353</v>
      </c>
      <c r="B78" s="21">
        <v>721</v>
      </c>
      <c r="C78" s="21">
        <v>392</v>
      </c>
      <c r="D78" s="21">
        <v>93</v>
      </c>
      <c r="E78" s="21">
        <v>204</v>
      </c>
      <c r="F78" s="21">
        <v>32</v>
      </c>
    </row>
    <row r="79" spans="1:6" x14ac:dyDescent="0.2">
      <c r="A79" s="24" t="s">
        <v>3</v>
      </c>
      <c r="B79" s="25">
        <v>100</v>
      </c>
      <c r="C79" s="25">
        <v>54.368932000000001</v>
      </c>
      <c r="D79" s="25">
        <v>12.898752</v>
      </c>
      <c r="E79" s="25">
        <v>28.294035999999998</v>
      </c>
      <c r="F79" s="25">
        <v>4.4382799999999998</v>
      </c>
    </row>
    <row r="80" spans="1:6" x14ac:dyDescent="0.2">
      <c r="A80" s="9" t="s">
        <v>356</v>
      </c>
      <c r="B80" s="9"/>
      <c r="C80" s="9"/>
      <c r="D80" s="9"/>
      <c r="E80" s="9"/>
      <c r="F80" s="9"/>
    </row>
    <row r="81" spans="1:6" x14ac:dyDescent="0.2">
      <c r="A81" s="20" t="s">
        <v>357</v>
      </c>
      <c r="B81" s="21">
        <v>138</v>
      </c>
      <c r="C81" s="21">
        <v>95</v>
      </c>
      <c r="D81" s="21">
        <v>24</v>
      </c>
      <c r="E81" s="21">
        <v>16</v>
      </c>
      <c r="F81" s="21">
        <v>3</v>
      </c>
    </row>
    <row r="82" spans="1:6" x14ac:dyDescent="0.2">
      <c r="A82" s="24" t="s">
        <v>3</v>
      </c>
      <c r="B82" s="25">
        <v>100</v>
      </c>
      <c r="C82" s="25">
        <v>68.840580000000003</v>
      </c>
      <c r="D82" s="25">
        <v>17.391304000000002</v>
      </c>
      <c r="E82" s="25">
        <v>11.594203</v>
      </c>
      <c r="F82" s="25">
        <v>2.1739130000000002</v>
      </c>
    </row>
    <row r="83" spans="1:6" x14ac:dyDescent="0.2">
      <c r="A83" s="20" t="s">
        <v>328</v>
      </c>
      <c r="B83" s="21">
        <v>1747</v>
      </c>
      <c r="C83" s="21">
        <v>1293</v>
      </c>
      <c r="D83" s="21">
        <v>199</v>
      </c>
      <c r="E83" s="21">
        <v>209</v>
      </c>
      <c r="F83" s="21">
        <v>46</v>
      </c>
    </row>
    <row r="84" spans="1:6" x14ac:dyDescent="0.2">
      <c r="A84" s="24" t="s">
        <v>3</v>
      </c>
      <c r="B84" s="25">
        <v>100</v>
      </c>
      <c r="C84" s="25">
        <v>74.012592999999995</v>
      </c>
      <c r="D84" s="25">
        <v>11.390955999999999</v>
      </c>
      <c r="E84" s="25">
        <v>11.963366000000001</v>
      </c>
      <c r="F84" s="25">
        <v>2.6330849999999999</v>
      </c>
    </row>
    <row r="85" spans="1:6" x14ac:dyDescent="0.2">
      <c r="A85" s="20" t="s">
        <v>329</v>
      </c>
      <c r="B85" s="21">
        <v>191</v>
      </c>
      <c r="C85" s="21">
        <v>132</v>
      </c>
      <c r="D85" s="21">
        <v>21</v>
      </c>
      <c r="E85" s="21">
        <v>32</v>
      </c>
      <c r="F85" s="21">
        <v>6</v>
      </c>
    </row>
    <row r="86" spans="1:6" x14ac:dyDescent="0.2">
      <c r="A86" s="24" t="s">
        <v>3</v>
      </c>
      <c r="B86" s="25">
        <v>100</v>
      </c>
      <c r="C86" s="25">
        <v>69.109948000000003</v>
      </c>
      <c r="D86" s="25">
        <v>10.994764</v>
      </c>
      <c r="E86" s="25">
        <v>16.753927000000001</v>
      </c>
      <c r="F86" s="25">
        <v>3.1413609999999998</v>
      </c>
    </row>
    <row r="87" spans="1:6" x14ac:dyDescent="0.2">
      <c r="A87" s="20" t="s">
        <v>330</v>
      </c>
      <c r="B87" s="21">
        <v>544</v>
      </c>
      <c r="C87" s="21">
        <v>312</v>
      </c>
      <c r="D87" s="21">
        <v>63</v>
      </c>
      <c r="E87" s="21">
        <v>152</v>
      </c>
      <c r="F87" s="21">
        <v>17</v>
      </c>
    </row>
    <row r="88" spans="1:6" x14ac:dyDescent="0.2">
      <c r="A88" s="24" t="s">
        <v>3</v>
      </c>
      <c r="B88" s="25">
        <v>100</v>
      </c>
      <c r="C88" s="25">
        <v>57.352941000000001</v>
      </c>
      <c r="D88" s="25">
        <v>11.580882000000001</v>
      </c>
      <c r="E88" s="25">
        <v>27.941175999999999</v>
      </c>
      <c r="F88" s="25">
        <v>3.125</v>
      </c>
    </row>
    <row r="89" spans="1:6" x14ac:dyDescent="0.2">
      <c r="A89" s="20" t="s">
        <v>358</v>
      </c>
      <c r="B89" s="21">
        <v>57</v>
      </c>
      <c r="C89" s="21">
        <v>33</v>
      </c>
      <c r="D89" s="21">
        <v>9</v>
      </c>
      <c r="E89" s="21">
        <v>9</v>
      </c>
      <c r="F89" s="21">
        <v>6</v>
      </c>
    </row>
    <row r="90" spans="1:6" x14ac:dyDescent="0.2">
      <c r="A90" s="24" t="s">
        <v>3</v>
      </c>
      <c r="B90" s="25">
        <v>100</v>
      </c>
      <c r="C90" s="25">
        <v>57.894736999999999</v>
      </c>
      <c r="D90" s="25">
        <v>15.789474</v>
      </c>
      <c r="E90" s="25">
        <v>15.789474</v>
      </c>
      <c r="F90" s="25">
        <v>10.526316</v>
      </c>
    </row>
    <row r="91" spans="1:6" x14ac:dyDescent="0.2">
      <c r="A91" s="9" t="s">
        <v>359</v>
      </c>
      <c r="B91" s="10">
        <v>89</v>
      </c>
      <c r="C91" s="10">
        <v>64</v>
      </c>
      <c r="D91" s="10">
        <v>14</v>
      </c>
      <c r="E91" s="10">
        <v>9</v>
      </c>
      <c r="F91" s="10">
        <v>2</v>
      </c>
    </row>
    <row r="92" spans="1:6" x14ac:dyDescent="0.2">
      <c r="A92" s="24" t="s">
        <v>3</v>
      </c>
      <c r="B92" s="25">
        <v>100</v>
      </c>
      <c r="C92" s="25">
        <v>71.910111999999998</v>
      </c>
      <c r="D92" s="25">
        <v>15.730337</v>
      </c>
      <c r="E92" s="25">
        <v>10.112360000000001</v>
      </c>
      <c r="F92" s="25">
        <v>2.2471909999999999</v>
      </c>
    </row>
    <row r="93" spans="1:6" x14ac:dyDescent="0.2">
      <c r="A93" s="20" t="s">
        <v>331</v>
      </c>
      <c r="B93" s="21">
        <v>977</v>
      </c>
      <c r="C93" s="21">
        <v>751</v>
      </c>
      <c r="D93" s="21">
        <v>96</v>
      </c>
      <c r="E93" s="21">
        <v>104</v>
      </c>
      <c r="F93" s="21">
        <v>26</v>
      </c>
    </row>
    <row r="94" spans="1:6" x14ac:dyDescent="0.2">
      <c r="A94" s="24" t="s">
        <v>3</v>
      </c>
      <c r="B94" s="25">
        <v>100</v>
      </c>
      <c r="C94" s="25">
        <v>76.867963000000003</v>
      </c>
      <c r="D94" s="25">
        <v>9.8259980000000002</v>
      </c>
      <c r="E94" s="25">
        <v>10.644831</v>
      </c>
      <c r="F94" s="25">
        <v>2.6612079999999998</v>
      </c>
    </row>
    <row r="95" spans="1:6" x14ac:dyDescent="0.2">
      <c r="A95" s="20" t="s">
        <v>332</v>
      </c>
      <c r="B95" s="21">
        <v>73</v>
      </c>
      <c r="C95" s="21">
        <v>56</v>
      </c>
      <c r="D95" s="21">
        <v>9</v>
      </c>
      <c r="E95" s="21">
        <v>6</v>
      </c>
      <c r="F95" s="21">
        <v>2</v>
      </c>
    </row>
    <row r="96" spans="1:6" x14ac:dyDescent="0.2">
      <c r="A96" s="24" t="s">
        <v>3</v>
      </c>
      <c r="B96" s="25">
        <v>100</v>
      </c>
      <c r="C96" s="25">
        <v>76.712328999999997</v>
      </c>
      <c r="D96" s="25">
        <v>12.328766999999999</v>
      </c>
      <c r="E96" s="25">
        <v>8.2191779999999994</v>
      </c>
      <c r="F96" s="25">
        <v>2.7397260000000001</v>
      </c>
    </row>
    <row r="97" spans="1:6" x14ac:dyDescent="0.2">
      <c r="A97" s="20" t="s">
        <v>333</v>
      </c>
      <c r="B97" s="21">
        <v>108</v>
      </c>
      <c r="C97" s="21">
        <v>66</v>
      </c>
      <c r="D97" s="21">
        <v>11</v>
      </c>
      <c r="E97" s="21">
        <v>27</v>
      </c>
      <c r="F97" s="21">
        <v>4</v>
      </c>
    </row>
    <row r="98" spans="1:6" x14ac:dyDescent="0.2">
      <c r="A98" s="24" t="s">
        <v>3</v>
      </c>
      <c r="B98" s="25">
        <v>100</v>
      </c>
      <c r="C98" s="25">
        <v>61.111111000000001</v>
      </c>
      <c r="D98" s="25">
        <v>10.185185000000001</v>
      </c>
      <c r="E98" s="25">
        <v>25</v>
      </c>
      <c r="F98" s="25">
        <v>3.7037040000000001</v>
      </c>
    </row>
    <row r="99" spans="1:6" x14ac:dyDescent="0.2">
      <c r="A99" s="20" t="s">
        <v>358</v>
      </c>
      <c r="B99" s="21">
        <v>30</v>
      </c>
      <c r="C99" s="21">
        <v>20</v>
      </c>
      <c r="D99" s="21">
        <v>5</v>
      </c>
      <c r="E99" s="21">
        <v>5</v>
      </c>
      <c r="F99" s="21">
        <v>0</v>
      </c>
    </row>
    <row r="100" spans="1:6" x14ac:dyDescent="0.2">
      <c r="A100" s="24" t="s">
        <v>3</v>
      </c>
      <c r="B100" s="25">
        <v>100</v>
      </c>
      <c r="C100" s="25">
        <v>66.666667000000004</v>
      </c>
      <c r="D100" s="25">
        <v>16.666667</v>
      </c>
      <c r="E100" s="25">
        <v>16.666667</v>
      </c>
      <c r="F100" s="25">
        <v>0</v>
      </c>
    </row>
    <row r="101" spans="1:6" x14ac:dyDescent="0.2">
      <c r="A101" s="9" t="s">
        <v>360</v>
      </c>
      <c r="B101" s="10">
        <v>49</v>
      </c>
      <c r="C101" s="10">
        <v>31</v>
      </c>
      <c r="D101" s="10">
        <v>10</v>
      </c>
      <c r="E101" s="10">
        <v>7</v>
      </c>
      <c r="F101" s="10">
        <v>1</v>
      </c>
    </row>
    <row r="102" spans="1:6" x14ac:dyDescent="0.2">
      <c r="A102" s="24" t="s">
        <v>3</v>
      </c>
      <c r="B102" s="25">
        <v>100</v>
      </c>
      <c r="C102" s="25">
        <v>63.265306000000002</v>
      </c>
      <c r="D102" s="25">
        <v>20.408162999999998</v>
      </c>
      <c r="E102" s="25">
        <v>14.285714</v>
      </c>
      <c r="F102" s="25">
        <v>2.040816</v>
      </c>
    </row>
    <row r="103" spans="1:6" x14ac:dyDescent="0.2">
      <c r="A103" s="20" t="s">
        <v>331</v>
      </c>
      <c r="B103" s="21">
        <v>770</v>
      </c>
      <c r="C103" s="21">
        <v>542</v>
      </c>
      <c r="D103" s="21">
        <v>103</v>
      </c>
      <c r="E103" s="21">
        <v>105</v>
      </c>
      <c r="F103" s="21">
        <v>20</v>
      </c>
    </row>
    <row r="104" spans="1:6" x14ac:dyDescent="0.2">
      <c r="A104" s="24" t="s">
        <v>3</v>
      </c>
      <c r="B104" s="25">
        <v>100</v>
      </c>
      <c r="C104" s="25">
        <v>70.389610000000005</v>
      </c>
      <c r="D104" s="25">
        <v>13.376623</v>
      </c>
      <c r="E104" s="25">
        <v>13.636364</v>
      </c>
      <c r="F104" s="25">
        <v>2.5974029999999999</v>
      </c>
    </row>
    <row r="105" spans="1:6" x14ac:dyDescent="0.2">
      <c r="A105" s="20" t="s">
        <v>332</v>
      </c>
      <c r="B105" s="21">
        <v>118</v>
      </c>
      <c r="C105" s="21">
        <v>76</v>
      </c>
      <c r="D105" s="21">
        <v>12</v>
      </c>
      <c r="E105" s="21">
        <v>26</v>
      </c>
      <c r="F105" s="21">
        <v>4</v>
      </c>
    </row>
    <row r="106" spans="1:6" x14ac:dyDescent="0.2">
      <c r="A106" s="24" t="s">
        <v>3</v>
      </c>
      <c r="B106" s="25">
        <v>100</v>
      </c>
      <c r="C106" s="25">
        <v>64.406779999999998</v>
      </c>
      <c r="D106" s="25">
        <v>10.169492</v>
      </c>
      <c r="E106" s="25">
        <v>22.033898000000001</v>
      </c>
      <c r="F106" s="25">
        <v>3.389831</v>
      </c>
    </row>
    <row r="107" spans="1:6" x14ac:dyDescent="0.2">
      <c r="A107" s="20" t="s">
        <v>333</v>
      </c>
      <c r="B107" s="21">
        <v>436</v>
      </c>
      <c r="C107" s="21">
        <v>246</v>
      </c>
      <c r="D107" s="21">
        <v>52</v>
      </c>
      <c r="E107" s="21">
        <v>125</v>
      </c>
      <c r="F107" s="21">
        <v>13</v>
      </c>
    </row>
    <row r="108" spans="1:6" x14ac:dyDescent="0.2">
      <c r="A108" s="24" t="s">
        <v>3</v>
      </c>
      <c r="B108" s="25">
        <v>100</v>
      </c>
      <c r="C108" s="25">
        <v>56.422018000000001</v>
      </c>
      <c r="D108" s="25">
        <v>11.926606</v>
      </c>
      <c r="E108" s="25">
        <v>28.669725</v>
      </c>
      <c r="F108" s="25">
        <v>2.9816509999999998</v>
      </c>
    </row>
    <row r="109" spans="1:6" x14ac:dyDescent="0.2">
      <c r="A109" s="20" t="s">
        <v>358</v>
      </c>
      <c r="B109" s="21">
        <v>27</v>
      </c>
      <c r="C109" s="21">
        <v>13</v>
      </c>
      <c r="D109" s="21">
        <v>4</v>
      </c>
      <c r="E109" s="21">
        <v>4</v>
      </c>
      <c r="F109" s="21">
        <v>6</v>
      </c>
    </row>
    <row r="110" spans="1:6" x14ac:dyDescent="0.2">
      <c r="A110" s="24" t="s">
        <v>3</v>
      </c>
      <c r="B110" s="25">
        <v>100</v>
      </c>
      <c r="C110" s="25">
        <v>48.148147999999999</v>
      </c>
      <c r="D110" s="25">
        <v>14.814814999999999</v>
      </c>
      <c r="E110" s="25">
        <v>14.814814999999999</v>
      </c>
      <c r="F110" s="25">
        <v>22.222221999999999</v>
      </c>
    </row>
    <row r="111" spans="1:6" x14ac:dyDescent="0.2">
      <c r="A111" s="9" t="s">
        <v>361</v>
      </c>
      <c r="B111" s="9"/>
      <c r="C111" s="9"/>
      <c r="D111" s="9"/>
      <c r="E111" s="9"/>
      <c r="F111" s="9"/>
    </row>
    <row r="112" spans="1:6" x14ac:dyDescent="0.2">
      <c r="A112" s="20" t="s">
        <v>362</v>
      </c>
      <c r="B112" s="21">
        <v>360</v>
      </c>
      <c r="C112" s="21">
        <v>222</v>
      </c>
      <c r="D112" s="21">
        <v>51</v>
      </c>
      <c r="E112" s="21">
        <v>74</v>
      </c>
      <c r="F112" s="21">
        <v>13</v>
      </c>
    </row>
    <row r="113" spans="1:6" x14ac:dyDescent="0.2">
      <c r="A113" s="24" t="s">
        <v>3</v>
      </c>
      <c r="B113" s="25">
        <v>100</v>
      </c>
      <c r="C113" s="25">
        <v>61.666666999999997</v>
      </c>
      <c r="D113" s="25">
        <v>14.166667</v>
      </c>
      <c r="E113" s="25">
        <v>20.555555999999999</v>
      </c>
      <c r="F113" s="25">
        <v>3.6111110000000002</v>
      </c>
    </row>
    <row r="114" spans="1:6" x14ac:dyDescent="0.2">
      <c r="A114" s="20" t="s">
        <v>363</v>
      </c>
      <c r="B114" s="21">
        <v>1326</v>
      </c>
      <c r="C114" s="21">
        <v>947</v>
      </c>
      <c r="D114" s="21">
        <v>153</v>
      </c>
      <c r="E114" s="21">
        <v>188</v>
      </c>
      <c r="F114" s="21">
        <v>38</v>
      </c>
    </row>
    <row r="115" spans="1:6" x14ac:dyDescent="0.2">
      <c r="A115" s="24" t="s">
        <v>3</v>
      </c>
      <c r="B115" s="25">
        <v>100</v>
      </c>
      <c r="C115" s="25">
        <v>71.417798000000005</v>
      </c>
      <c r="D115" s="25">
        <v>11.538462000000001</v>
      </c>
      <c r="E115" s="25">
        <v>14.177979000000001</v>
      </c>
      <c r="F115" s="25">
        <v>2.8657620000000001</v>
      </c>
    </row>
    <row r="116" spans="1:6" x14ac:dyDescent="0.2">
      <c r="A116" s="20" t="s">
        <v>364</v>
      </c>
      <c r="B116" s="21">
        <v>649</v>
      </c>
      <c r="C116" s="21">
        <v>462</v>
      </c>
      <c r="D116" s="21">
        <v>64</v>
      </c>
      <c r="E116" s="21">
        <v>105</v>
      </c>
      <c r="F116" s="21">
        <v>18</v>
      </c>
    </row>
    <row r="117" spans="1:6" x14ac:dyDescent="0.2">
      <c r="A117" s="24" t="s">
        <v>3</v>
      </c>
      <c r="B117" s="25">
        <v>100</v>
      </c>
      <c r="C117" s="25">
        <v>71.186441000000002</v>
      </c>
      <c r="D117" s="25">
        <v>9.8613250000000008</v>
      </c>
      <c r="E117" s="25">
        <v>16.178737000000002</v>
      </c>
      <c r="F117" s="25">
        <v>2.773498</v>
      </c>
    </row>
    <row r="118" spans="1:6" x14ac:dyDescent="0.2">
      <c r="A118" s="20" t="s">
        <v>365</v>
      </c>
      <c r="B118" s="21">
        <v>277</v>
      </c>
      <c r="C118" s="21">
        <v>197</v>
      </c>
      <c r="D118" s="21">
        <v>39</v>
      </c>
      <c r="E118" s="21">
        <v>38</v>
      </c>
      <c r="F118" s="21">
        <v>3</v>
      </c>
    </row>
    <row r="119" spans="1:6" x14ac:dyDescent="0.2">
      <c r="A119" s="24" t="s">
        <v>3</v>
      </c>
      <c r="B119" s="25">
        <v>100</v>
      </c>
      <c r="C119" s="25">
        <v>71.119134000000003</v>
      </c>
      <c r="D119" s="25">
        <v>14.079421999999999</v>
      </c>
      <c r="E119" s="25">
        <v>13.718412000000001</v>
      </c>
      <c r="F119" s="25">
        <v>1.083032</v>
      </c>
    </row>
    <row r="120" spans="1:6" x14ac:dyDescent="0.2">
      <c r="A120" s="20" t="s">
        <v>366</v>
      </c>
      <c r="B120" s="21">
        <v>65</v>
      </c>
      <c r="C120" s="21">
        <v>37</v>
      </c>
      <c r="D120" s="21">
        <v>9</v>
      </c>
      <c r="E120" s="21">
        <v>13</v>
      </c>
      <c r="F120" s="21">
        <v>6</v>
      </c>
    </row>
    <row r="121" spans="1:6" x14ac:dyDescent="0.2">
      <c r="A121" s="24" t="s">
        <v>3</v>
      </c>
      <c r="B121" s="25">
        <v>100</v>
      </c>
      <c r="C121" s="25">
        <v>56.923076999999999</v>
      </c>
      <c r="D121" s="25">
        <v>13.846154</v>
      </c>
      <c r="E121" s="25">
        <v>20</v>
      </c>
      <c r="F121" s="25">
        <v>9.2307690000000004</v>
      </c>
    </row>
    <row r="122" spans="1:6" x14ac:dyDescent="0.2">
      <c r="A122" s="9" t="s">
        <v>367</v>
      </c>
      <c r="B122" s="9"/>
      <c r="C122" s="9"/>
      <c r="D122" s="9"/>
      <c r="E122" s="9"/>
      <c r="F122" s="9"/>
    </row>
    <row r="123" spans="1:6" x14ac:dyDescent="0.2">
      <c r="A123" s="20" t="s">
        <v>368</v>
      </c>
      <c r="B123" s="21">
        <v>537</v>
      </c>
      <c r="C123" s="21">
        <v>350</v>
      </c>
      <c r="D123" s="21">
        <v>62</v>
      </c>
      <c r="E123" s="21">
        <v>108</v>
      </c>
      <c r="F123" s="21">
        <v>17</v>
      </c>
    </row>
    <row r="124" spans="1:6" x14ac:dyDescent="0.2">
      <c r="A124" s="24" t="s">
        <v>3</v>
      </c>
      <c r="B124" s="25">
        <v>100</v>
      </c>
      <c r="C124" s="25">
        <v>65.176908999999995</v>
      </c>
      <c r="D124" s="25">
        <v>11.545624</v>
      </c>
      <c r="E124" s="25">
        <v>20.111732</v>
      </c>
      <c r="F124" s="25">
        <v>3.1657359999999999</v>
      </c>
    </row>
    <row r="125" spans="1:6" x14ac:dyDescent="0.2">
      <c r="A125" s="20" t="s">
        <v>180</v>
      </c>
      <c r="B125" s="21">
        <v>1667</v>
      </c>
      <c r="C125" s="21">
        <v>1243</v>
      </c>
      <c r="D125" s="21">
        <v>189</v>
      </c>
      <c r="E125" s="21">
        <v>190</v>
      </c>
      <c r="F125" s="21">
        <v>45</v>
      </c>
    </row>
    <row r="126" spans="1:6" x14ac:dyDescent="0.2">
      <c r="A126" s="24" t="s">
        <v>3</v>
      </c>
      <c r="B126" s="25">
        <v>100</v>
      </c>
      <c r="C126" s="25">
        <v>74.565087000000005</v>
      </c>
      <c r="D126" s="25">
        <v>11.337732000000001</v>
      </c>
      <c r="E126" s="25">
        <v>11.39772</v>
      </c>
      <c r="F126" s="25">
        <v>2.6994600000000002</v>
      </c>
    </row>
    <row r="127" spans="1:6" x14ac:dyDescent="0.2">
      <c r="A127" s="20" t="s">
        <v>369</v>
      </c>
      <c r="B127" s="21">
        <v>99</v>
      </c>
      <c r="C127" s="21">
        <v>79</v>
      </c>
      <c r="D127" s="21">
        <v>11</v>
      </c>
      <c r="E127" s="21">
        <v>8</v>
      </c>
      <c r="F127" s="21">
        <v>1</v>
      </c>
    </row>
    <row r="128" spans="1:6" x14ac:dyDescent="0.2">
      <c r="A128" s="24" t="s">
        <v>3</v>
      </c>
      <c r="B128" s="25">
        <v>100</v>
      </c>
      <c r="C128" s="25">
        <v>79.797979999999995</v>
      </c>
      <c r="D128" s="25">
        <v>11.111110999999999</v>
      </c>
      <c r="E128" s="25">
        <v>8.0808079999999993</v>
      </c>
      <c r="F128" s="25">
        <v>1.0101009999999999</v>
      </c>
    </row>
    <row r="129" spans="1:6" x14ac:dyDescent="0.2">
      <c r="A129" s="20" t="s">
        <v>370</v>
      </c>
      <c r="B129" s="21">
        <v>819</v>
      </c>
      <c r="C129" s="21">
        <v>562</v>
      </c>
      <c r="D129" s="21">
        <v>95</v>
      </c>
      <c r="E129" s="21">
        <v>143</v>
      </c>
      <c r="F129" s="21">
        <v>19</v>
      </c>
    </row>
    <row r="130" spans="1:6" x14ac:dyDescent="0.2">
      <c r="A130" s="24" t="s">
        <v>3</v>
      </c>
      <c r="B130" s="25">
        <v>100</v>
      </c>
      <c r="C130" s="25">
        <v>68.620268999999993</v>
      </c>
      <c r="D130" s="25">
        <v>11.599512000000001</v>
      </c>
      <c r="E130" s="25">
        <v>17.460317</v>
      </c>
      <c r="F130" s="25">
        <v>2.3199019999999999</v>
      </c>
    </row>
    <row r="131" spans="1:6" x14ac:dyDescent="0.2">
      <c r="A131" s="20" t="s">
        <v>371</v>
      </c>
      <c r="B131" s="21">
        <v>87</v>
      </c>
      <c r="C131" s="21">
        <v>58</v>
      </c>
      <c r="D131" s="21">
        <v>5</v>
      </c>
      <c r="E131" s="21">
        <v>21</v>
      </c>
      <c r="F131" s="21">
        <v>3</v>
      </c>
    </row>
    <row r="132" spans="1:6" x14ac:dyDescent="0.2">
      <c r="A132" s="24" t="s">
        <v>3</v>
      </c>
      <c r="B132" s="25">
        <v>100</v>
      </c>
      <c r="C132" s="25">
        <v>66.666667000000004</v>
      </c>
      <c r="D132" s="25">
        <v>5.7471259999999997</v>
      </c>
      <c r="E132" s="25">
        <v>24.137930999999998</v>
      </c>
      <c r="F132" s="25">
        <v>3.4482759999999999</v>
      </c>
    </row>
    <row r="133" spans="1:6" x14ac:dyDescent="0.2">
      <c r="A133" s="20" t="s">
        <v>366</v>
      </c>
      <c r="B133" s="21">
        <v>55</v>
      </c>
      <c r="C133" s="21">
        <v>35</v>
      </c>
      <c r="D133" s="21">
        <v>8</v>
      </c>
      <c r="E133" s="21">
        <v>10</v>
      </c>
      <c r="F133" s="21">
        <v>2</v>
      </c>
    </row>
    <row r="134" spans="1:6" x14ac:dyDescent="0.2">
      <c r="A134" s="24" t="s">
        <v>3</v>
      </c>
      <c r="B134" s="25">
        <v>100</v>
      </c>
      <c r="C134" s="25">
        <v>63.636364</v>
      </c>
      <c r="D134" s="25">
        <v>14.545455</v>
      </c>
      <c r="E134" s="25">
        <v>18.181818</v>
      </c>
      <c r="F134" s="25">
        <v>3.6363639999999999</v>
      </c>
    </row>
    <row r="135" spans="1:6" x14ac:dyDescent="0.2">
      <c r="A135" s="9" t="s">
        <v>372</v>
      </c>
      <c r="B135" s="9"/>
      <c r="C135" s="9"/>
      <c r="D135" s="9"/>
      <c r="E135" s="9"/>
      <c r="F135" s="9"/>
    </row>
    <row r="136" spans="1:6" x14ac:dyDescent="0.2">
      <c r="A136" s="20" t="s">
        <v>373</v>
      </c>
      <c r="B136" s="21">
        <v>537</v>
      </c>
      <c r="C136" s="21">
        <v>350</v>
      </c>
      <c r="D136" s="21">
        <v>62</v>
      </c>
      <c r="E136" s="21">
        <v>108</v>
      </c>
      <c r="F136" s="21">
        <v>17</v>
      </c>
    </row>
    <row r="137" spans="1:6" x14ac:dyDescent="0.2">
      <c r="A137" s="24" t="s">
        <v>3</v>
      </c>
      <c r="B137" s="25">
        <v>100</v>
      </c>
      <c r="C137" s="25">
        <v>65.176908999999995</v>
      </c>
      <c r="D137" s="25">
        <v>11.545624</v>
      </c>
      <c r="E137" s="25">
        <v>20.111732</v>
      </c>
      <c r="F137" s="25">
        <v>3.1657359999999999</v>
      </c>
    </row>
    <row r="138" spans="1:6" x14ac:dyDescent="0.2">
      <c r="A138" s="20" t="s">
        <v>374</v>
      </c>
      <c r="B138" s="21">
        <v>1329</v>
      </c>
      <c r="C138" s="21">
        <v>941</v>
      </c>
      <c r="D138" s="21">
        <v>168</v>
      </c>
      <c r="E138" s="21">
        <v>179</v>
      </c>
      <c r="F138" s="21">
        <v>41</v>
      </c>
    </row>
    <row r="139" spans="1:6" x14ac:dyDescent="0.2">
      <c r="A139" s="24" t="s">
        <v>3</v>
      </c>
      <c r="B139" s="25">
        <v>100</v>
      </c>
      <c r="C139" s="25">
        <v>70.805116999999996</v>
      </c>
      <c r="D139" s="25">
        <v>12.641083999999999</v>
      </c>
      <c r="E139" s="25">
        <v>13.468774</v>
      </c>
      <c r="F139" s="25">
        <v>3.085026</v>
      </c>
    </row>
    <row r="140" spans="1:6" x14ac:dyDescent="0.2">
      <c r="A140" s="20" t="s">
        <v>375</v>
      </c>
      <c r="B140" s="21">
        <v>406</v>
      </c>
      <c r="C140" s="21">
        <v>284</v>
      </c>
      <c r="D140" s="21">
        <v>48</v>
      </c>
      <c r="E140" s="21">
        <v>60</v>
      </c>
      <c r="F140" s="21">
        <v>14</v>
      </c>
    </row>
    <row r="141" spans="1:6" x14ac:dyDescent="0.2">
      <c r="A141" s="24" t="s">
        <v>3</v>
      </c>
      <c r="B141" s="25">
        <v>100</v>
      </c>
      <c r="C141" s="25">
        <v>69.950738999999999</v>
      </c>
      <c r="D141" s="25">
        <v>11.822660000000001</v>
      </c>
      <c r="E141" s="25">
        <v>14.778325000000001</v>
      </c>
      <c r="F141" s="25">
        <v>3.4482759999999999</v>
      </c>
    </row>
    <row r="142" spans="1:6" x14ac:dyDescent="0.2">
      <c r="A142" s="20" t="s">
        <v>376</v>
      </c>
      <c r="B142" s="21">
        <v>152</v>
      </c>
      <c r="C142" s="21">
        <v>110</v>
      </c>
      <c r="D142" s="21">
        <v>15</v>
      </c>
      <c r="E142" s="21">
        <v>25</v>
      </c>
      <c r="F142" s="21">
        <v>2</v>
      </c>
    </row>
    <row r="143" spans="1:6" x14ac:dyDescent="0.2">
      <c r="A143" s="24" t="s">
        <v>3</v>
      </c>
      <c r="B143" s="25">
        <v>100</v>
      </c>
      <c r="C143" s="25">
        <v>72.368420999999998</v>
      </c>
      <c r="D143" s="25">
        <v>9.8684209999999997</v>
      </c>
      <c r="E143" s="25">
        <v>16.447368000000001</v>
      </c>
      <c r="F143" s="25">
        <v>1.3157890000000001</v>
      </c>
    </row>
    <row r="144" spans="1:6" x14ac:dyDescent="0.2">
      <c r="A144" s="20" t="s">
        <v>377</v>
      </c>
      <c r="B144" s="21">
        <v>88</v>
      </c>
      <c r="C144" s="21">
        <v>67</v>
      </c>
      <c r="D144" s="21">
        <v>6</v>
      </c>
      <c r="E144" s="21">
        <v>14</v>
      </c>
      <c r="F144" s="21">
        <v>1</v>
      </c>
    </row>
    <row r="145" spans="1:6" x14ac:dyDescent="0.2">
      <c r="A145" s="24" t="s">
        <v>3</v>
      </c>
      <c r="B145" s="25">
        <v>100</v>
      </c>
      <c r="C145" s="25">
        <v>76.136364</v>
      </c>
      <c r="D145" s="25">
        <v>6.8181820000000002</v>
      </c>
      <c r="E145" s="25">
        <v>15.909091</v>
      </c>
      <c r="F145" s="25">
        <v>1.1363639999999999</v>
      </c>
    </row>
    <row r="146" spans="1:6" x14ac:dyDescent="0.2">
      <c r="A146" s="20" t="s">
        <v>378</v>
      </c>
      <c r="B146" s="21">
        <v>84</v>
      </c>
      <c r="C146" s="21">
        <v>66</v>
      </c>
      <c r="D146" s="21">
        <v>6</v>
      </c>
      <c r="E146" s="21">
        <v>12</v>
      </c>
      <c r="F146" s="21">
        <v>0</v>
      </c>
    </row>
    <row r="147" spans="1:6" x14ac:dyDescent="0.2">
      <c r="A147" s="24" t="s">
        <v>3</v>
      </c>
      <c r="B147" s="25">
        <v>100</v>
      </c>
      <c r="C147" s="25">
        <v>78.571428999999995</v>
      </c>
      <c r="D147" s="25">
        <v>7.1428570000000002</v>
      </c>
      <c r="E147" s="25">
        <v>14.285714</v>
      </c>
      <c r="F147" s="25">
        <v>0</v>
      </c>
    </row>
    <row r="148" spans="1:6" x14ac:dyDescent="0.2">
      <c r="A148" s="20" t="s">
        <v>366</v>
      </c>
      <c r="B148" s="21">
        <v>81</v>
      </c>
      <c r="C148" s="21">
        <v>47</v>
      </c>
      <c r="D148" s="21">
        <v>11</v>
      </c>
      <c r="E148" s="21">
        <v>20</v>
      </c>
      <c r="F148" s="21">
        <v>3</v>
      </c>
    </row>
    <row r="149" spans="1:6" x14ac:dyDescent="0.2">
      <c r="A149" s="24" t="s">
        <v>3</v>
      </c>
      <c r="B149" s="25">
        <v>100</v>
      </c>
      <c r="C149" s="25">
        <v>58.024690999999997</v>
      </c>
      <c r="D149" s="25">
        <v>13.580247</v>
      </c>
      <c r="E149" s="25">
        <v>24.691358000000001</v>
      </c>
      <c r="F149" s="25">
        <v>3.7037040000000001</v>
      </c>
    </row>
    <row r="150" spans="1:6" x14ac:dyDescent="0.2">
      <c r="A150" s="9" t="s">
        <v>379</v>
      </c>
      <c r="B150" s="9"/>
      <c r="C150" s="9"/>
      <c r="D150" s="9"/>
      <c r="E150" s="9"/>
      <c r="F150" s="9"/>
    </row>
    <row r="151" spans="1:6" x14ac:dyDescent="0.2">
      <c r="A151" s="20" t="s">
        <v>380</v>
      </c>
      <c r="B151" s="21">
        <v>788</v>
      </c>
      <c r="C151" s="21">
        <v>643</v>
      </c>
      <c r="D151" s="21">
        <v>81</v>
      </c>
      <c r="E151" s="21">
        <v>49</v>
      </c>
      <c r="F151" s="21">
        <v>15</v>
      </c>
    </row>
    <row r="152" spans="1:6" x14ac:dyDescent="0.2">
      <c r="A152" s="24" t="s">
        <v>3</v>
      </c>
      <c r="B152" s="25">
        <v>100</v>
      </c>
      <c r="C152" s="25">
        <v>81.598984999999999</v>
      </c>
      <c r="D152" s="25">
        <v>10.279188</v>
      </c>
      <c r="E152" s="25">
        <v>6.2182740000000001</v>
      </c>
      <c r="F152" s="25">
        <v>1.9035530000000001</v>
      </c>
    </row>
    <row r="153" spans="1:6" x14ac:dyDescent="0.2">
      <c r="A153" s="20" t="s">
        <v>381</v>
      </c>
      <c r="B153" s="21">
        <v>1824</v>
      </c>
      <c r="C153" s="21">
        <v>1182</v>
      </c>
      <c r="D153" s="21">
        <v>224</v>
      </c>
      <c r="E153" s="21">
        <v>359</v>
      </c>
      <c r="F153" s="21">
        <v>59</v>
      </c>
    </row>
    <row r="154" spans="1:6" x14ac:dyDescent="0.2">
      <c r="A154" s="24" t="s">
        <v>3</v>
      </c>
      <c r="B154" s="25">
        <v>100</v>
      </c>
      <c r="C154" s="25">
        <v>64.802632000000003</v>
      </c>
      <c r="D154" s="25">
        <v>12.280702</v>
      </c>
      <c r="E154" s="25">
        <v>19.682017999999999</v>
      </c>
      <c r="F154" s="25">
        <v>3.2346490000000001</v>
      </c>
    </row>
    <row r="155" spans="1:6" x14ac:dyDescent="0.2">
      <c r="A155" s="20" t="s">
        <v>366</v>
      </c>
      <c r="B155" s="21">
        <v>65</v>
      </c>
      <c r="C155" s="21">
        <v>40</v>
      </c>
      <c r="D155" s="21">
        <v>11</v>
      </c>
      <c r="E155" s="21">
        <v>10</v>
      </c>
      <c r="F155" s="21">
        <v>4</v>
      </c>
    </row>
    <row r="156" spans="1:6" x14ac:dyDescent="0.2">
      <c r="A156" s="24" t="s">
        <v>3</v>
      </c>
      <c r="B156" s="25">
        <v>100</v>
      </c>
      <c r="C156" s="25">
        <v>61.538462000000003</v>
      </c>
      <c r="D156" s="25">
        <v>16.923076999999999</v>
      </c>
      <c r="E156" s="25">
        <v>15.384615</v>
      </c>
      <c r="F156" s="25">
        <v>6.1538459999999997</v>
      </c>
    </row>
    <row r="157" spans="1:6" x14ac:dyDescent="0.2">
      <c r="A157" s="9" t="s">
        <v>382</v>
      </c>
      <c r="B157" s="9"/>
      <c r="C157" s="9"/>
      <c r="D157" s="9"/>
      <c r="E157" s="9"/>
      <c r="F157" s="9"/>
    </row>
    <row r="158" spans="1:6" x14ac:dyDescent="0.2">
      <c r="A158" s="20" t="s">
        <v>383</v>
      </c>
      <c r="B158" s="21">
        <v>393</v>
      </c>
      <c r="C158" s="21">
        <v>322</v>
      </c>
      <c r="D158" s="21">
        <v>41</v>
      </c>
      <c r="E158" s="21">
        <v>20</v>
      </c>
      <c r="F158" s="21">
        <v>10</v>
      </c>
    </row>
    <row r="159" spans="1:6" x14ac:dyDescent="0.2">
      <c r="A159" s="24" t="s">
        <v>3</v>
      </c>
      <c r="B159" s="25">
        <v>100</v>
      </c>
      <c r="C159" s="25">
        <v>81.933841999999999</v>
      </c>
      <c r="D159" s="25">
        <v>10.43257</v>
      </c>
      <c r="E159" s="25">
        <v>5.0890589999999998</v>
      </c>
      <c r="F159" s="25">
        <v>2.5445289999999998</v>
      </c>
    </row>
    <row r="160" spans="1:6" x14ac:dyDescent="0.2">
      <c r="A160" s="20" t="s">
        <v>181</v>
      </c>
      <c r="B160" s="21">
        <v>1944</v>
      </c>
      <c r="C160" s="21">
        <v>1330</v>
      </c>
      <c r="D160" s="21">
        <v>231</v>
      </c>
      <c r="E160" s="21">
        <v>326</v>
      </c>
      <c r="F160" s="21">
        <v>57</v>
      </c>
    </row>
    <row r="161" spans="1:6" x14ac:dyDescent="0.2">
      <c r="A161" s="24" t="s">
        <v>3</v>
      </c>
      <c r="B161" s="25">
        <v>100</v>
      </c>
      <c r="C161" s="25">
        <v>68.415638000000001</v>
      </c>
      <c r="D161" s="25">
        <v>11.882716</v>
      </c>
      <c r="E161" s="25">
        <v>16.769546999999999</v>
      </c>
      <c r="F161" s="25">
        <v>2.932099</v>
      </c>
    </row>
    <row r="162" spans="1:6" x14ac:dyDescent="0.2">
      <c r="A162" s="20" t="s">
        <v>182</v>
      </c>
      <c r="B162" s="21">
        <v>38</v>
      </c>
      <c r="C162" s="21">
        <v>28</v>
      </c>
      <c r="D162" s="21">
        <v>5</v>
      </c>
      <c r="E162" s="21">
        <v>5</v>
      </c>
      <c r="F162" s="21">
        <v>0</v>
      </c>
    </row>
    <row r="163" spans="1:6" x14ac:dyDescent="0.2">
      <c r="A163" s="24" t="s">
        <v>3</v>
      </c>
      <c r="B163" s="25">
        <v>100</v>
      </c>
      <c r="C163" s="25">
        <v>73.684211000000005</v>
      </c>
      <c r="D163" s="25">
        <v>13.157895</v>
      </c>
      <c r="E163" s="25">
        <v>13.157895</v>
      </c>
      <c r="F163" s="25">
        <v>0</v>
      </c>
    </row>
    <row r="164" spans="1:6" x14ac:dyDescent="0.2">
      <c r="A164" s="20" t="s">
        <v>384</v>
      </c>
      <c r="B164" s="21">
        <v>36</v>
      </c>
      <c r="C164" s="21">
        <v>25</v>
      </c>
      <c r="D164" s="21">
        <v>3</v>
      </c>
      <c r="E164" s="21">
        <v>7</v>
      </c>
      <c r="F164" s="21">
        <v>1</v>
      </c>
    </row>
    <row r="165" spans="1:6" x14ac:dyDescent="0.2">
      <c r="A165" s="24" t="s">
        <v>3</v>
      </c>
      <c r="B165" s="25">
        <v>100</v>
      </c>
      <c r="C165" s="25">
        <v>69.444444000000004</v>
      </c>
      <c r="D165" s="25">
        <v>8.3333329999999997</v>
      </c>
      <c r="E165" s="25">
        <v>19.444444000000001</v>
      </c>
      <c r="F165" s="25">
        <v>2.7777780000000001</v>
      </c>
    </row>
    <row r="166" spans="1:6" x14ac:dyDescent="0.2">
      <c r="A166" s="20" t="s">
        <v>183</v>
      </c>
      <c r="B166" s="21">
        <v>53</v>
      </c>
      <c r="C166" s="21">
        <v>34</v>
      </c>
      <c r="D166" s="21">
        <v>9</v>
      </c>
      <c r="E166" s="21">
        <v>10</v>
      </c>
      <c r="F166" s="21">
        <v>0</v>
      </c>
    </row>
    <row r="167" spans="1:6" x14ac:dyDescent="0.2">
      <c r="A167" s="24" t="s">
        <v>3</v>
      </c>
      <c r="B167" s="25">
        <v>100</v>
      </c>
      <c r="C167" s="25">
        <v>64.150942999999998</v>
      </c>
      <c r="D167" s="25">
        <v>16.981131999999999</v>
      </c>
      <c r="E167" s="25">
        <v>18.867925</v>
      </c>
      <c r="F167" s="25">
        <v>0</v>
      </c>
    </row>
    <row r="168" spans="1:6" x14ac:dyDescent="0.2">
      <c r="A168" s="20" t="s">
        <v>385</v>
      </c>
      <c r="B168" s="21">
        <v>22</v>
      </c>
      <c r="C168" s="21">
        <v>8</v>
      </c>
      <c r="D168" s="21">
        <v>5</v>
      </c>
      <c r="E168" s="21">
        <v>7</v>
      </c>
      <c r="F168" s="21">
        <v>2</v>
      </c>
    </row>
    <row r="169" spans="1:6" x14ac:dyDescent="0.2">
      <c r="A169" s="24" t="s">
        <v>3</v>
      </c>
      <c r="B169" s="25">
        <v>100</v>
      </c>
      <c r="C169" s="25">
        <v>36.363636</v>
      </c>
      <c r="D169" s="25">
        <v>22.727273</v>
      </c>
      <c r="E169" s="25">
        <v>31.818182</v>
      </c>
      <c r="F169" s="25">
        <v>9.0909089999999999</v>
      </c>
    </row>
    <row r="170" spans="1:6" x14ac:dyDescent="0.2">
      <c r="A170" s="20" t="s">
        <v>386</v>
      </c>
      <c r="B170" s="21">
        <v>32</v>
      </c>
      <c r="C170" s="21">
        <v>16</v>
      </c>
      <c r="D170" s="21">
        <v>6</v>
      </c>
      <c r="E170" s="21">
        <v>9</v>
      </c>
      <c r="F170" s="21">
        <v>1</v>
      </c>
    </row>
    <row r="171" spans="1:6" x14ac:dyDescent="0.2">
      <c r="A171" s="24" t="s">
        <v>3</v>
      </c>
      <c r="B171" s="25">
        <v>100</v>
      </c>
      <c r="C171" s="25">
        <v>50</v>
      </c>
      <c r="D171" s="25">
        <v>18.75</v>
      </c>
      <c r="E171" s="25">
        <v>28.125</v>
      </c>
      <c r="F171" s="25">
        <v>3.125</v>
      </c>
    </row>
    <row r="172" spans="1:6" x14ac:dyDescent="0.2">
      <c r="A172" s="20" t="s">
        <v>387</v>
      </c>
      <c r="B172" s="21">
        <v>9</v>
      </c>
      <c r="C172" s="21">
        <v>6</v>
      </c>
      <c r="D172" s="21">
        <v>0</v>
      </c>
      <c r="E172" s="21">
        <v>3</v>
      </c>
      <c r="F172" s="21">
        <v>0</v>
      </c>
    </row>
    <row r="173" spans="1:6" x14ac:dyDescent="0.2">
      <c r="A173" s="24" t="s">
        <v>3</v>
      </c>
      <c r="B173" s="25">
        <v>100</v>
      </c>
      <c r="C173" s="25">
        <v>66.666667000000004</v>
      </c>
      <c r="D173" s="25">
        <v>0</v>
      </c>
      <c r="E173" s="25">
        <v>33.333333000000003</v>
      </c>
      <c r="F173" s="25">
        <v>0</v>
      </c>
    </row>
    <row r="174" spans="1:6" x14ac:dyDescent="0.2">
      <c r="A174" s="20" t="s">
        <v>366</v>
      </c>
      <c r="B174" s="21">
        <v>150</v>
      </c>
      <c r="C174" s="21">
        <v>96</v>
      </c>
      <c r="D174" s="21">
        <v>16</v>
      </c>
      <c r="E174" s="21">
        <v>31</v>
      </c>
      <c r="F174" s="21">
        <v>7</v>
      </c>
    </row>
    <row r="175" spans="1:6" x14ac:dyDescent="0.2">
      <c r="A175" s="24" t="s">
        <v>3</v>
      </c>
      <c r="B175" s="25">
        <v>100</v>
      </c>
      <c r="C175" s="25">
        <v>64</v>
      </c>
      <c r="D175" s="25">
        <v>10.666667</v>
      </c>
      <c r="E175" s="25">
        <v>20.666667</v>
      </c>
      <c r="F175" s="25">
        <v>4.6666670000000003</v>
      </c>
    </row>
    <row r="176" spans="1:6" x14ac:dyDescent="0.2">
      <c r="A176" s="9" t="s">
        <v>388</v>
      </c>
      <c r="B176" s="9"/>
      <c r="C176" s="9"/>
      <c r="D176" s="9"/>
      <c r="E176" s="9"/>
      <c r="F176" s="9"/>
    </row>
    <row r="177" spans="1:6" x14ac:dyDescent="0.2">
      <c r="A177" s="20" t="s">
        <v>184</v>
      </c>
      <c r="B177" s="21">
        <v>54</v>
      </c>
      <c r="C177" s="21">
        <v>40</v>
      </c>
      <c r="D177" s="21">
        <v>3</v>
      </c>
      <c r="E177" s="21">
        <v>8</v>
      </c>
      <c r="F177" s="21">
        <v>3</v>
      </c>
    </row>
    <row r="178" spans="1:6" x14ac:dyDescent="0.2">
      <c r="A178" s="24" t="s">
        <v>3</v>
      </c>
      <c r="B178" s="25">
        <v>100</v>
      </c>
      <c r="C178" s="25">
        <v>74.074073999999996</v>
      </c>
      <c r="D178" s="25">
        <v>5.5555560000000002</v>
      </c>
      <c r="E178" s="25">
        <v>14.814814999999999</v>
      </c>
      <c r="F178" s="25">
        <v>5.5555560000000002</v>
      </c>
    </row>
    <row r="179" spans="1:6" x14ac:dyDescent="0.2">
      <c r="A179" s="20" t="s">
        <v>185</v>
      </c>
      <c r="B179" s="21">
        <v>196</v>
      </c>
      <c r="C179" s="21">
        <v>119</v>
      </c>
      <c r="D179" s="21">
        <v>24</v>
      </c>
      <c r="E179" s="21">
        <v>45</v>
      </c>
      <c r="F179" s="21">
        <v>8</v>
      </c>
    </row>
    <row r="180" spans="1:6" x14ac:dyDescent="0.2">
      <c r="A180" s="24" t="s">
        <v>3</v>
      </c>
      <c r="B180" s="25">
        <v>100</v>
      </c>
      <c r="C180" s="25">
        <v>60.714286000000001</v>
      </c>
      <c r="D180" s="25">
        <v>12.244897999999999</v>
      </c>
      <c r="E180" s="25">
        <v>22.959184</v>
      </c>
      <c r="F180" s="25">
        <v>4.0816330000000001</v>
      </c>
    </row>
    <row r="181" spans="1:6" x14ac:dyDescent="0.2">
      <c r="A181" s="20" t="s">
        <v>186</v>
      </c>
      <c r="B181" s="21">
        <v>310</v>
      </c>
      <c r="C181" s="21">
        <v>186</v>
      </c>
      <c r="D181" s="21">
        <v>45</v>
      </c>
      <c r="E181" s="21">
        <v>68</v>
      </c>
      <c r="F181" s="21">
        <v>11</v>
      </c>
    </row>
    <row r="182" spans="1:6" x14ac:dyDescent="0.2">
      <c r="A182" s="24" t="s">
        <v>3</v>
      </c>
      <c r="B182" s="25">
        <v>100</v>
      </c>
      <c r="C182" s="25">
        <v>60</v>
      </c>
      <c r="D182" s="25">
        <v>14.516128999999999</v>
      </c>
      <c r="E182" s="25">
        <v>21.935483999999999</v>
      </c>
      <c r="F182" s="25">
        <v>3.548387</v>
      </c>
    </row>
    <row r="183" spans="1:6" x14ac:dyDescent="0.2">
      <c r="A183" s="20" t="s">
        <v>187</v>
      </c>
      <c r="B183" s="21">
        <v>385</v>
      </c>
      <c r="C183" s="21">
        <v>257</v>
      </c>
      <c r="D183" s="21">
        <v>55</v>
      </c>
      <c r="E183" s="21">
        <v>59</v>
      </c>
      <c r="F183" s="21">
        <v>14</v>
      </c>
    </row>
    <row r="184" spans="1:6" x14ac:dyDescent="0.2">
      <c r="A184" s="24" t="s">
        <v>3</v>
      </c>
      <c r="B184" s="25">
        <v>100</v>
      </c>
      <c r="C184" s="25">
        <v>66.753247000000002</v>
      </c>
      <c r="D184" s="25">
        <v>14.285714</v>
      </c>
      <c r="E184" s="25">
        <v>15.324674999999999</v>
      </c>
      <c r="F184" s="25">
        <v>3.6363639999999999</v>
      </c>
    </row>
    <row r="185" spans="1:6" x14ac:dyDescent="0.2">
      <c r="A185" s="20" t="s">
        <v>188</v>
      </c>
      <c r="B185" s="21">
        <v>361</v>
      </c>
      <c r="C185" s="21">
        <v>246</v>
      </c>
      <c r="D185" s="21">
        <v>53</v>
      </c>
      <c r="E185" s="21">
        <v>52</v>
      </c>
      <c r="F185" s="21">
        <v>10</v>
      </c>
    </row>
    <row r="186" spans="1:6" x14ac:dyDescent="0.2">
      <c r="A186" s="24" t="s">
        <v>3</v>
      </c>
      <c r="B186" s="25">
        <v>100</v>
      </c>
      <c r="C186" s="25">
        <v>68.144043999999994</v>
      </c>
      <c r="D186" s="25">
        <v>14.68144</v>
      </c>
      <c r="E186" s="25">
        <v>14.404432</v>
      </c>
      <c r="F186" s="25">
        <v>2.7700830000000001</v>
      </c>
    </row>
    <row r="187" spans="1:6" x14ac:dyDescent="0.2">
      <c r="A187" s="20" t="s">
        <v>189</v>
      </c>
      <c r="B187" s="21">
        <v>315</v>
      </c>
      <c r="C187" s="21">
        <v>239</v>
      </c>
      <c r="D187" s="21">
        <v>29</v>
      </c>
      <c r="E187" s="21">
        <v>39</v>
      </c>
      <c r="F187" s="21">
        <v>8</v>
      </c>
    </row>
    <row r="188" spans="1:6" x14ac:dyDescent="0.2">
      <c r="A188" s="24" t="s">
        <v>3</v>
      </c>
      <c r="B188" s="25">
        <v>100</v>
      </c>
      <c r="C188" s="25">
        <v>75.873016000000007</v>
      </c>
      <c r="D188" s="25">
        <v>9.2063489999999994</v>
      </c>
      <c r="E188" s="25">
        <v>12.380952000000001</v>
      </c>
      <c r="F188" s="25">
        <v>2.5396830000000001</v>
      </c>
    </row>
    <row r="189" spans="1:6" x14ac:dyDescent="0.2">
      <c r="A189" s="20" t="s">
        <v>190</v>
      </c>
      <c r="B189" s="21">
        <v>364</v>
      </c>
      <c r="C189" s="21">
        <v>281</v>
      </c>
      <c r="D189" s="21">
        <v>37</v>
      </c>
      <c r="E189" s="21">
        <v>40</v>
      </c>
      <c r="F189" s="21">
        <v>6</v>
      </c>
    </row>
    <row r="190" spans="1:6" x14ac:dyDescent="0.2">
      <c r="A190" s="24" t="s">
        <v>3</v>
      </c>
      <c r="B190" s="25">
        <v>100</v>
      </c>
      <c r="C190" s="25">
        <v>77.197801999999996</v>
      </c>
      <c r="D190" s="25">
        <v>10.164835</v>
      </c>
      <c r="E190" s="25">
        <v>10.989011</v>
      </c>
      <c r="F190" s="25">
        <v>1.648352</v>
      </c>
    </row>
    <row r="191" spans="1:6" x14ac:dyDescent="0.2">
      <c r="A191" s="20" t="s">
        <v>191</v>
      </c>
      <c r="B191" s="21">
        <v>267</v>
      </c>
      <c r="C191" s="21">
        <v>212</v>
      </c>
      <c r="D191" s="21">
        <v>23</v>
      </c>
      <c r="E191" s="21">
        <v>28</v>
      </c>
      <c r="F191" s="21">
        <v>4</v>
      </c>
    </row>
    <row r="192" spans="1:6" x14ac:dyDescent="0.2">
      <c r="A192" s="24" t="s">
        <v>3</v>
      </c>
      <c r="B192" s="25">
        <v>100</v>
      </c>
      <c r="C192" s="25">
        <v>79.400749000000005</v>
      </c>
      <c r="D192" s="25">
        <v>8.6142319999999994</v>
      </c>
      <c r="E192" s="25">
        <v>10.486891</v>
      </c>
      <c r="F192" s="25">
        <v>1.498127</v>
      </c>
    </row>
    <row r="193" spans="1:6" x14ac:dyDescent="0.2">
      <c r="A193" s="20" t="s">
        <v>192</v>
      </c>
      <c r="B193" s="21">
        <v>90</v>
      </c>
      <c r="C193" s="21">
        <v>73</v>
      </c>
      <c r="D193" s="21">
        <v>8</v>
      </c>
      <c r="E193" s="21">
        <v>9</v>
      </c>
      <c r="F193" s="21">
        <v>0</v>
      </c>
    </row>
    <row r="194" spans="1:6" x14ac:dyDescent="0.2">
      <c r="A194" s="24" t="s">
        <v>3</v>
      </c>
      <c r="B194" s="25">
        <v>100</v>
      </c>
      <c r="C194" s="25">
        <v>81.111110999999994</v>
      </c>
      <c r="D194" s="25">
        <v>8.8888890000000007</v>
      </c>
      <c r="E194" s="25">
        <v>10</v>
      </c>
      <c r="F194" s="25">
        <v>0</v>
      </c>
    </row>
    <row r="195" spans="1:6" x14ac:dyDescent="0.2">
      <c r="A195" s="20" t="s">
        <v>193</v>
      </c>
      <c r="B195" s="21">
        <v>94</v>
      </c>
      <c r="C195" s="21">
        <v>74</v>
      </c>
      <c r="D195" s="21">
        <v>11</v>
      </c>
      <c r="E195" s="21">
        <v>7</v>
      </c>
      <c r="F195" s="21">
        <v>2</v>
      </c>
    </row>
    <row r="196" spans="1:6" x14ac:dyDescent="0.2">
      <c r="A196" s="24" t="s">
        <v>3</v>
      </c>
      <c r="B196" s="25">
        <v>100</v>
      </c>
      <c r="C196" s="25">
        <v>78.723404000000002</v>
      </c>
      <c r="D196" s="25">
        <v>11.702128</v>
      </c>
      <c r="E196" s="25">
        <v>7.446809</v>
      </c>
      <c r="F196" s="25">
        <v>2.1276600000000001</v>
      </c>
    </row>
    <row r="197" spans="1:6" x14ac:dyDescent="0.2">
      <c r="A197" s="20" t="s">
        <v>389</v>
      </c>
      <c r="B197" s="21">
        <v>47</v>
      </c>
      <c r="C197" s="21">
        <v>26</v>
      </c>
      <c r="D197" s="21">
        <v>5</v>
      </c>
      <c r="E197" s="21">
        <v>15</v>
      </c>
      <c r="F197" s="21">
        <v>1</v>
      </c>
    </row>
    <row r="198" spans="1:6" x14ac:dyDescent="0.2">
      <c r="A198" s="24" t="s">
        <v>3</v>
      </c>
      <c r="B198" s="25">
        <v>100</v>
      </c>
      <c r="C198" s="25">
        <v>55.319149000000003</v>
      </c>
      <c r="D198" s="25">
        <v>10.638298000000001</v>
      </c>
      <c r="E198" s="25">
        <v>31.914894</v>
      </c>
      <c r="F198" s="25">
        <v>2.1276600000000001</v>
      </c>
    </row>
    <row r="199" spans="1:6" x14ac:dyDescent="0.2">
      <c r="A199" s="20" t="s">
        <v>366</v>
      </c>
      <c r="B199" s="21">
        <v>194</v>
      </c>
      <c r="C199" s="21">
        <v>112</v>
      </c>
      <c r="D199" s="21">
        <v>23</v>
      </c>
      <c r="E199" s="21">
        <v>48</v>
      </c>
      <c r="F199" s="21">
        <v>11</v>
      </c>
    </row>
    <row r="200" spans="1:6" x14ac:dyDescent="0.2">
      <c r="A200" s="24" t="s">
        <v>3</v>
      </c>
      <c r="B200" s="25">
        <v>100</v>
      </c>
      <c r="C200" s="25">
        <v>57.731959000000003</v>
      </c>
      <c r="D200" s="25">
        <v>11.85567</v>
      </c>
      <c r="E200" s="25">
        <v>24.742267999999999</v>
      </c>
      <c r="F200" s="25">
        <v>5.6701030000000001</v>
      </c>
    </row>
    <row r="201" spans="1:6" ht="11.1" customHeight="1" x14ac:dyDescent="0.2">
      <c r="A201" s="9" t="s">
        <v>390</v>
      </c>
      <c r="B201" s="9"/>
      <c r="C201" s="9"/>
      <c r="D201" s="9"/>
      <c r="E201" s="9"/>
      <c r="F201" s="9"/>
    </row>
    <row r="202" spans="1:6" ht="11.1" customHeight="1" x14ac:dyDescent="0.2">
      <c r="A202" s="20" t="s">
        <v>391</v>
      </c>
      <c r="B202" s="21">
        <v>633</v>
      </c>
      <c r="C202" s="21">
        <v>443</v>
      </c>
      <c r="D202" s="21">
        <v>69</v>
      </c>
      <c r="E202" s="21">
        <v>102</v>
      </c>
      <c r="F202" s="21">
        <v>19</v>
      </c>
    </row>
    <row r="203" spans="1:6" ht="11.1" customHeight="1" x14ac:dyDescent="0.2">
      <c r="A203" s="24" t="s">
        <v>3</v>
      </c>
      <c r="B203" s="25">
        <v>100</v>
      </c>
      <c r="C203" s="25">
        <v>69.984201999999996</v>
      </c>
      <c r="D203" s="25">
        <v>10.900474000000001</v>
      </c>
      <c r="E203" s="25">
        <v>16.113744000000001</v>
      </c>
      <c r="F203" s="25">
        <v>3.0015800000000001</v>
      </c>
    </row>
    <row r="204" spans="1:6" ht="11.1" customHeight="1" x14ac:dyDescent="0.2">
      <c r="A204" s="20" t="s">
        <v>392</v>
      </c>
      <c r="B204" s="21">
        <v>1123</v>
      </c>
      <c r="C204" s="21">
        <v>770</v>
      </c>
      <c r="D204" s="21">
        <v>135</v>
      </c>
      <c r="E204" s="21">
        <v>188</v>
      </c>
      <c r="F204" s="21">
        <v>30</v>
      </c>
    </row>
    <row r="205" spans="1:6" ht="11.1" customHeight="1" x14ac:dyDescent="0.2">
      <c r="A205" s="24" t="s">
        <v>3</v>
      </c>
      <c r="B205" s="25">
        <v>100</v>
      </c>
      <c r="C205" s="25">
        <v>68.566339999999997</v>
      </c>
      <c r="D205" s="25">
        <v>12.021371</v>
      </c>
      <c r="E205" s="25">
        <v>16.740873000000001</v>
      </c>
      <c r="F205" s="25">
        <v>2.6714159999999998</v>
      </c>
    </row>
    <row r="206" spans="1:6" ht="11.1" customHeight="1" x14ac:dyDescent="0.2">
      <c r="A206" s="20" t="s">
        <v>393</v>
      </c>
      <c r="B206" s="21">
        <v>660</v>
      </c>
      <c r="C206" s="21">
        <v>465</v>
      </c>
      <c r="D206" s="21">
        <v>84</v>
      </c>
      <c r="E206" s="21">
        <v>87</v>
      </c>
      <c r="F206" s="21">
        <v>24</v>
      </c>
    </row>
    <row r="207" spans="1:6" ht="11.1" customHeight="1" x14ac:dyDescent="0.2">
      <c r="A207" s="24" t="s">
        <v>3</v>
      </c>
      <c r="B207" s="25">
        <v>100</v>
      </c>
      <c r="C207" s="25">
        <v>70.454544999999996</v>
      </c>
      <c r="D207" s="25">
        <v>12.727273</v>
      </c>
      <c r="E207" s="25">
        <v>13.181818</v>
      </c>
      <c r="F207" s="25">
        <v>3.6363639999999999</v>
      </c>
    </row>
    <row r="208" spans="1:6" ht="11.1" customHeight="1" x14ac:dyDescent="0.2">
      <c r="A208" s="20" t="s">
        <v>394</v>
      </c>
      <c r="B208" s="21">
        <v>261</v>
      </c>
      <c r="C208" s="21">
        <v>187</v>
      </c>
      <c r="D208" s="21">
        <v>28</v>
      </c>
      <c r="E208" s="21">
        <v>41</v>
      </c>
      <c r="F208" s="21">
        <v>5</v>
      </c>
    </row>
    <row r="209" spans="1:6" ht="11.1" customHeight="1" x14ac:dyDescent="0.2">
      <c r="A209" s="24" t="s">
        <v>3</v>
      </c>
      <c r="B209" s="25">
        <v>100</v>
      </c>
      <c r="C209" s="25">
        <v>71.647509999999997</v>
      </c>
      <c r="D209" s="25">
        <v>10.727969</v>
      </c>
      <c r="E209" s="25">
        <v>15.708812</v>
      </c>
      <c r="F209" s="25">
        <v>1.9157090000000001</v>
      </c>
    </row>
    <row r="210" spans="1:6" ht="11.1" customHeight="1" x14ac:dyDescent="0.2">
      <c r="A210" s="9" t="s">
        <v>395</v>
      </c>
      <c r="B210" s="9"/>
      <c r="C210" s="9"/>
      <c r="D210" s="9"/>
      <c r="E210" s="9"/>
      <c r="F210" s="9"/>
    </row>
    <row r="211" spans="1:6" ht="11.1" customHeight="1" x14ac:dyDescent="0.2">
      <c r="A211" s="20" t="s">
        <v>396</v>
      </c>
      <c r="B211" s="21">
        <v>329</v>
      </c>
      <c r="C211" s="21">
        <v>229</v>
      </c>
      <c r="D211" s="21">
        <v>37</v>
      </c>
      <c r="E211" s="21">
        <v>49</v>
      </c>
      <c r="F211" s="21">
        <v>14</v>
      </c>
    </row>
    <row r="212" spans="1:6" ht="11.1" customHeight="1" x14ac:dyDescent="0.2">
      <c r="A212" s="24" t="s">
        <v>3</v>
      </c>
      <c r="B212" s="25">
        <v>100</v>
      </c>
      <c r="C212" s="25">
        <v>69.604862999999995</v>
      </c>
      <c r="D212" s="25">
        <v>11.246200999999999</v>
      </c>
      <c r="E212" s="25">
        <v>14.893617000000001</v>
      </c>
      <c r="F212" s="25">
        <v>4.2553190000000001</v>
      </c>
    </row>
    <row r="213" spans="1:6" ht="11.1" customHeight="1" x14ac:dyDescent="0.2">
      <c r="A213" s="20" t="s">
        <v>397</v>
      </c>
      <c r="B213" s="21">
        <v>828</v>
      </c>
      <c r="C213" s="21">
        <v>609</v>
      </c>
      <c r="D213" s="21">
        <v>92</v>
      </c>
      <c r="E213" s="21">
        <v>105</v>
      </c>
      <c r="F213" s="21">
        <v>22</v>
      </c>
    </row>
    <row r="214" spans="1:6" ht="11.1" customHeight="1" x14ac:dyDescent="0.2">
      <c r="A214" s="24" t="s">
        <v>3</v>
      </c>
      <c r="B214" s="25">
        <v>100</v>
      </c>
      <c r="C214" s="25">
        <v>73.550725</v>
      </c>
      <c r="D214" s="25">
        <v>11.111110999999999</v>
      </c>
      <c r="E214" s="25">
        <v>12.681158999999999</v>
      </c>
      <c r="F214" s="25">
        <v>2.6570049999999998</v>
      </c>
    </row>
    <row r="215" spans="1:6" ht="11.1" customHeight="1" x14ac:dyDescent="0.2">
      <c r="A215" s="20" t="s">
        <v>879</v>
      </c>
      <c r="B215" s="21">
        <v>499</v>
      </c>
      <c r="C215" s="21">
        <v>343</v>
      </c>
      <c r="D215" s="21">
        <v>55</v>
      </c>
      <c r="E215" s="21">
        <v>85</v>
      </c>
      <c r="F215" s="21">
        <v>16</v>
      </c>
    </row>
    <row r="216" spans="1:6" ht="11.1" customHeight="1" x14ac:dyDescent="0.2">
      <c r="A216" s="24" t="s">
        <v>3</v>
      </c>
      <c r="B216" s="25">
        <v>100</v>
      </c>
      <c r="C216" s="25">
        <v>68.737475000000003</v>
      </c>
      <c r="D216" s="25">
        <v>11.022043999999999</v>
      </c>
      <c r="E216" s="25">
        <v>17.034068000000001</v>
      </c>
      <c r="F216" s="25">
        <v>3.206413</v>
      </c>
    </row>
    <row r="217" spans="1:6" ht="11.1" customHeight="1" x14ac:dyDescent="0.2">
      <c r="A217" s="20" t="s">
        <v>398</v>
      </c>
      <c r="B217" s="21">
        <v>468</v>
      </c>
      <c r="C217" s="21">
        <v>316</v>
      </c>
      <c r="D217" s="21">
        <v>60</v>
      </c>
      <c r="E217" s="21">
        <v>79</v>
      </c>
      <c r="F217" s="21">
        <v>13</v>
      </c>
    </row>
    <row r="218" spans="1:6" ht="11.1" customHeight="1" x14ac:dyDescent="0.2">
      <c r="A218" s="24" t="s">
        <v>3</v>
      </c>
      <c r="B218" s="25">
        <v>100</v>
      </c>
      <c r="C218" s="25">
        <v>67.521367999999995</v>
      </c>
      <c r="D218" s="25">
        <v>12.820513</v>
      </c>
      <c r="E218" s="25">
        <v>16.880341999999999</v>
      </c>
      <c r="F218" s="25">
        <v>2.7777780000000001</v>
      </c>
    </row>
    <row r="219" spans="1:6" ht="11.1" customHeight="1" x14ac:dyDescent="0.2">
      <c r="A219" s="20" t="s">
        <v>399</v>
      </c>
      <c r="B219" s="21">
        <v>257</v>
      </c>
      <c r="C219" s="21">
        <v>175</v>
      </c>
      <c r="D219" s="21">
        <v>32</v>
      </c>
      <c r="E219" s="21">
        <v>46</v>
      </c>
      <c r="F219" s="21">
        <v>4</v>
      </c>
    </row>
    <row r="220" spans="1:6" ht="11.1" customHeight="1" x14ac:dyDescent="0.2">
      <c r="A220" s="24" t="s">
        <v>3</v>
      </c>
      <c r="B220" s="25">
        <v>100</v>
      </c>
      <c r="C220" s="25">
        <v>68.093384999999998</v>
      </c>
      <c r="D220" s="25">
        <v>12.451362</v>
      </c>
      <c r="E220" s="25">
        <v>17.898833</v>
      </c>
      <c r="F220" s="25">
        <v>1.5564199999999999</v>
      </c>
    </row>
    <row r="221" spans="1:6" ht="11.1" customHeight="1" x14ac:dyDescent="0.2">
      <c r="A221" s="20" t="s">
        <v>400</v>
      </c>
      <c r="B221" s="21">
        <v>296</v>
      </c>
      <c r="C221" s="21">
        <v>193</v>
      </c>
      <c r="D221" s="21">
        <v>40</v>
      </c>
      <c r="E221" s="21">
        <v>54</v>
      </c>
      <c r="F221" s="21">
        <v>9</v>
      </c>
    </row>
    <row r="222" spans="1:6" ht="11.1" customHeight="1" x14ac:dyDescent="0.2">
      <c r="A222" s="24" t="s">
        <v>3</v>
      </c>
      <c r="B222" s="25">
        <v>100</v>
      </c>
      <c r="C222" s="25">
        <v>65.202703</v>
      </c>
      <c r="D222" s="25">
        <v>13.513514000000001</v>
      </c>
      <c r="E222" s="25">
        <v>18.243243</v>
      </c>
      <c r="F222" s="25">
        <v>3.0405410000000002</v>
      </c>
    </row>
    <row r="223" spans="1:6" ht="11.1" customHeight="1" x14ac:dyDescent="0.2">
      <c r="A223" s="9" t="s">
        <v>401</v>
      </c>
      <c r="B223" s="9"/>
      <c r="C223" s="9"/>
      <c r="D223" s="9"/>
      <c r="E223" s="9"/>
      <c r="F223" s="9"/>
    </row>
    <row r="224" spans="1:6" ht="11.1" customHeight="1" x14ac:dyDescent="0.2">
      <c r="A224" s="20" t="s">
        <v>878</v>
      </c>
      <c r="B224" s="21">
        <v>116</v>
      </c>
      <c r="C224" s="21">
        <v>81</v>
      </c>
      <c r="D224" s="21">
        <v>12</v>
      </c>
      <c r="E224" s="21">
        <v>15</v>
      </c>
      <c r="F224" s="21">
        <v>8</v>
      </c>
    </row>
    <row r="225" spans="1:6" ht="11.1" customHeight="1" x14ac:dyDescent="0.2">
      <c r="A225" s="24" t="s">
        <v>3</v>
      </c>
      <c r="B225" s="25">
        <v>100</v>
      </c>
      <c r="C225" s="25">
        <v>69.827585999999997</v>
      </c>
      <c r="D225" s="25">
        <v>10.344828</v>
      </c>
      <c r="E225" s="25">
        <v>12.931034</v>
      </c>
      <c r="F225" s="25">
        <v>6.8965519999999998</v>
      </c>
    </row>
    <row r="226" spans="1:6" ht="11.1" customHeight="1" x14ac:dyDescent="0.2">
      <c r="A226" s="20" t="s">
        <v>402</v>
      </c>
      <c r="B226" s="21">
        <v>213</v>
      </c>
      <c r="C226" s="21">
        <v>148</v>
      </c>
      <c r="D226" s="21">
        <v>25</v>
      </c>
      <c r="E226" s="21">
        <v>34</v>
      </c>
      <c r="F226" s="21">
        <v>6</v>
      </c>
    </row>
    <row r="227" spans="1:6" ht="11.1" customHeight="1" x14ac:dyDescent="0.2">
      <c r="A227" s="24" t="s">
        <v>3</v>
      </c>
      <c r="B227" s="25">
        <v>100</v>
      </c>
      <c r="C227" s="25">
        <v>69.483568000000005</v>
      </c>
      <c r="D227" s="25">
        <v>11.737088999999999</v>
      </c>
      <c r="E227" s="25">
        <v>15.962441</v>
      </c>
      <c r="F227" s="25">
        <v>2.8169010000000001</v>
      </c>
    </row>
    <row r="228" spans="1:6" ht="11.1" customHeight="1" x14ac:dyDescent="0.2">
      <c r="A228" s="20" t="s">
        <v>397</v>
      </c>
      <c r="B228" s="21">
        <v>828</v>
      </c>
      <c r="C228" s="21">
        <v>609</v>
      </c>
      <c r="D228" s="21">
        <v>92</v>
      </c>
      <c r="E228" s="21">
        <v>105</v>
      </c>
      <c r="F228" s="21">
        <v>22</v>
      </c>
    </row>
    <row r="229" spans="1:6" ht="11.1" customHeight="1" x14ac:dyDescent="0.2">
      <c r="A229" s="24" t="s">
        <v>3</v>
      </c>
      <c r="B229" s="25">
        <v>100</v>
      </c>
      <c r="C229" s="25">
        <v>73.550725</v>
      </c>
      <c r="D229" s="25">
        <v>11.111110999999999</v>
      </c>
      <c r="E229" s="25">
        <v>12.681158999999999</v>
      </c>
      <c r="F229" s="25">
        <v>2.6570049999999998</v>
      </c>
    </row>
    <row r="230" spans="1:6" ht="11.1" customHeight="1" x14ac:dyDescent="0.2">
      <c r="A230" s="20" t="s">
        <v>403</v>
      </c>
      <c r="B230" s="21">
        <v>133</v>
      </c>
      <c r="C230" s="21">
        <v>93</v>
      </c>
      <c r="D230" s="21">
        <v>14</v>
      </c>
      <c r="E230" s="21">
        <v>21</v>
      </c>
      <c r="F230" s="21">
        <v>5</v>
      </c>
    </row>
    <row r="231" spans="1:6" ht="11.1" customHeight="1" x14ac:dyDescent="0.2">
      <c r="A231" s="24" t="s">
        <v>3</v>
      </c>
      <c r="B231" s="25">
        <v>100</v>
      </c>
      <c r="C231" s="25">
        <v>69.924812000000003</v>
      </c>
      <c r="D231" s="25">
        <v>10.526316</v>
      </c>
      <c r="E231" s="25">
        <v>15.789474</v>
      </c>
      <c r="F231" s="25">
        <v>3.759398</v>
      </c>
    </row>
    <row r="232" spans="1:6" ht="11.1" customHeight="1" x14ac:dyDescent="0.2">
      <c r="A232" s="20" t="s">
        <v>404</v>
      </c>
      <c r="B232" s="21">
        <v>120</v>
      </c>
      <c r="C232" s="21">
        <v>82</v>
      </c>
      <c r="D232" s="21">
        <v>14</v>
      </c>
      <c r="E232" s="21">
        <v>21</v>
      </c>
      <c r="F232" s="21">
        <v>3</v>
      </c>
    </row>
    <row r="233" spans="1:6" ht="11.1" customHeight="1" x14ac:dyDescent="0.2">
      <c r="A233" s="24" t="s">
        <v>3</v>
      </c>
      <c r="B233" s="25">
        <v>100</v>
      </c>
      <c r="C233" s="25">
        <v>68.333332999999996</v>
      </c>
      <c r="D233" s="25">
        <v>11.666667</v>
      </c>
      <c r="E233" s="25">
        <v>17.5</v>
      </c>
      <c r="F233" s="25">
        <v>2.5</v>
      </c>
    </row>
    <row r="234" spans="1:6" ht="11.1" customHeight="1" x14ac:dyDescent="0.2">
      <c r="A234" s="20" t="s">
        <v>405</v>
      </c>
      <c r="B234" s="21">
        <v>246</v>
      </c>
      <c r="C234" s="21">
        <v>168</v>
      </c>
      <c r="D234" s="21">
        <v>27</v>
      </c>
      <c r="E234" s="21">
        <v>43</v>
      </c>
      <c r="F234" s="21">
        <v>8</v>
      </c>
    </row>
    <row r="235" spans="1:6" ht="11.1" customHeight="1" x14ac:dyDescent="0.2">
      <c r="A235" s="24" t="s">
        <v>3</v>
      </c>
      <c r="B235" s="25">
        <v>100</v>
      </c>
      <c r="C235" s="25">
        <v>68.292682999999997</v>
      </c>
      <c r="D235" s="25">
        <v>10.97561</v>
      </c>
      <c r="E235" s="25">
        <v>17.479675</v>
      </c>
      <c r="F235" s="25">
        <v>3.252033</v>
      </c>
    </row>
    <row r="236" spans="1:6" ht="11.1" customHeight="1" x14ac:dyDescent="0.2">
      <c r="A236" s="20" t="s">
        <v>398</v>
      </c>
      <c r="B236" s="21">
        <v>468</v>
      </c>
      <c r="C236" s="21">
        <v>316</v>
      </c>
      <c r="D236" s="21">
        <v>60</v>
      </c>
      <c r="E236" s="21">
        <v>79</v>
      </c>
      <c r="F236" s="21">
        <v>13</v>
      </c>
    </row>
    <row r="237" spans="1:6" ht="11.1" customHeight="1" x14ac:dyDescent="0.2">
      <c r="A237" s="24" t="s">
        <v>3</v>
      </c>
      <c r="B237" s="25">
        <v>100</v>
      </c>
      <c r="C237" s="25">
        <v>67.521367999999995</v>
      </c>
      <c r="D237" s="25">
        <v>12.820513</v>
      </c>
      <c r="E237" s="25">
        <v>16.880341999999999</v>
      </c>
      <c r="F237" s="25">
        <v>2.7777780000000001</v>
      </c>
    </row>
    <row r="238" spans="1:6" ht="11.1" customHeight="1" x14ac:dyDescent="0.2">
      <c r="A238" s="20" t="s">
        <v>406</v>
      </c>
      <c r="B238" s="21">
        <v>180</v>
      </c>
      <c r="C238" s="21">
        <v>119</v>
      </c>
      <c r="D238" s="21">
        <v>24</v>
      </c>
      <c r="E238" s="21">
        <v>34</v>
      </c>
      <c r="F238" s="21">
        <v>3</v>
      </c>
    </row>
    <row r="239" spans="1:6" ht="11.1" customHeight="1" x14ac:dyDescent="0.2">
      <c r="A239" s="24" t="s">
        <v>3</v>
      </c>
      <c r="B239" s="25">
        <v>100</v>
      </c>
      <c r="C239" s="25">
        <v>66.111110999999994</v>
      </c>
      <c r="D239" s="25">
        <v>13.333333</v>
      </c>
      <c r="E239" s="25">
        <v>18.888888999999999</v>
      </c>
      <c r="F239" s="25">
        <v>1.6666669999999999</v>
      </c>
    </row>
    <row r="240" spans="1:6" ht="11.1" customHeight="1" x14ac:dyDescent="0.2">
      <c r="A240" s="20" t="s">
        <v>407</v>
      </c>
      <c r="B240" s="21">
        <v>77</v>
      </c>
      <c r="C240" s="21">
        <v>56</v>
      </c>
      <c r="D240" s="21">
        <v>8</v>
      </c>
      <c r="E240" s="21">
        <v>12</v>
      </c>
      <c r="F240" s="21">
        <v>1</v>
      </c>
    </row>
    <row r="241" spans="1:6" ht="11.1" customHeight="1" x14ac:dyDescent="0.2">
      <c r="A241" s="24" t="s">
        <v>3</v>
      </c>
      <c r="B241" s="25">
        <v>100</v>
      </c>
      <c r="C241" s="25">
        <v>72.727272999999997</v>
      </c>
      <c r="D241" s="25">
        <v>10.389609999999999</v>
      </c>
      <c r="E241" s="25">
        <v>15.584415999999999</v>
      </c>
      <c r="F241" s="25">
        <v>1.2987010000000001</v>
      </c>
    </row>
    <row r="242" spans="1:6" ht="11.1" customHeight="1" x14ac:dyDescent="0.2">
      <c r="A242" s="20" t="s">
        <v>400</v>
      </c>
      <c r="B242" s="21">
        <v>296</v>
      </c>
      <c r="C242" s="21">
        <v>193</v>
      </c>
      <c r="D242" s="21">
        <v>40</v>
      </c>
      <c r="E242" s="21">
        <v>54</v>
      </c>
      <c r="F242" s="21">
        <v>9</v>
      </c>
    </row>
    <row r="243" spans="1:6" ht="11.1" customHeight="1" x14ac:dyDescent="0.2">
      <c r="A243" s="26"/>
      <c r="B243" s="27">
        <v>100</v>
      </c>
      <c r="C243" s="27">
        <v>65.202703</v>
      </c>
      <c r="D243" s="27">
        <v>13.513514000000001</v>
      </c>
      <c r="E243" s="27">
        <v>18.243243</v>
      </c>
      <c r="F243" s="27">
        <v>3.0405410000000002</v>
      </c>
    </row>
    <row r="244" spans="1:6" ht="11.1" customHeight="1" x14ac:dyDescent="0.2"/>
  </sheetData>
  <phoneticPr fontId="2"/>
  <pageMargins left="0.75" right="0.75" top="1" bottom="1" header="0.5" footer="0.5"/>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7E2D3-47BD-44F9-AF73-D77375D48D15}">
  <dimension ref="A1:F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HYPERLINK("#'目次'!B19","[13]")</f>
        <v>[13]</v>
      </c>
    </row>
    <row r="3" spans="1:6" x14ac:dyDescent="0.2">
      <c r="A3" s="7" t="s">
        <v>3</v>
      </c>
      <c r="B3" s="8" t="s">
        <v>5</v>
      </c>
    </row>
    <row r="4" spans="1:6" x14ac:dyDescent="0.2">
      <c r="A4" s="7" t="s">
        <v>3</v>
      </c>
      <c r="B4" s="8" t="s">
        <v>7</v>
      </c>
    </row>
    <row r="5" spans="1:6" s="18" customFormat="1" ht="25.2" x14ac:dyDescent="0.2">
      <c r="A5" s="16" t="s">
        <v>3</v>
      </c>
      <c r="B5" s="17" t="s">
        <v>335</v>
      </c>
      <c r="C5" s="17" t="s">
        <v>380</v>
      </c>
      <c r="D5" s="17" t="s">
        <v>431</v>
      </c>
      <c r="E5" s="17" t="s">
        <v>432</v>
      </c>
      <c r="F5" s="17" t="s">
        <v>366</v>
      </c>
    </row>
    <row r="6" spans="1:6" x14ac:dyDescent="0.2">
      <c r="A6" s="19" t="s">
        <v>338</v>
      </c>
      <c r="B6" s="10">
        <v>2677</v>
      </c>
      <c r="C6" s="10">
        <v>1873</v>
      </c>
      <c r="D6" s="10">
        <v>420</v>
      </c>
      <c r="E6" s="10">
        <v>306</v>
      </c>
      <c r="F6" s="10">
        <v>78</v>
      </c>
    </row>
    <row r="7" spans="1:6" x14ac:dyDescent="0.2">
      <c r="A7" s="24" t="s">
        <v>3</v>
      </c>
      <c r="B7" s="25">
        <v>100</v>
      </c>
      <c r="C7" s="25">
        <v>69.966380000000001</v>
      </c>
      <c r="D7" s="25">
        <v>15.689204</v>
      </c>
      <c r="E7" s="25">
        <v>11.430706000000001</v>
      </c>
      <c r="F7" s="25">
        <v>2.9137089999999999</v>
      </c>
    </row>
    <row r="8" spans="1:6" x14ac:dyDescent="0.2">
      <c r="A8" s="9" t="s">
        <v>339</v>
      </c>
      <c r="B8" s="9"/>
      <c r="C8" s="9"/>
      <c r="D8" s="9"/>
      <c r="E8" s="9"/>
      <c r="F8" s="9"/>
    </row>
    <row r="9" spans="1:6" x14ac:dyDescent="0.2">
      <c r="A9" s="20" t="s">
        <v>340</v>
      </c>
      <c r="B9" s="21">
        <v>1277</v>
      </c>
      <c r="C9" s="21">
        <v>926</v>
      </c>
      <c r="D9" s="21">
        <v>195</v>
      </c>
      <c r="E9" s="21">
        <v>123</v>
      </c>
      <c r="F9" s="21">
        <v>33</v>
      </c>
    </row>
    <row r="10" spans="1:6" x14ac:dyDescent="0.2">
      <c r="A10" s="24" t="s">
        <v>3</v>
      </c>
      <c r="B10" s="25">
        <v>100</v>
      </c>
      <c r="C10" s="25">
        <v>72.513704000000004</v>
      </c>
      <c r="D10" s="25">
        <v>15.270163999999999</v>
      </c>
      <c r="E10" s="25">
        <v>9.6319499999999998</v>
      </c>
      <c r="F10" s="25">
        <v>2.5841820000000002</v>
      </c>
    </row>
    <row r="11" spans="1:6" x14ac:dyDescent="0.2">
      <c r="A11" s="20" t="s">
        <v>341</v>
      </c>
      <c r="B11" s="21">
        <v>1400</v>
      </c>
      <c r="C11" s="21">
        <v>947</v>
      </c>
      <c r="D11" s="21">
        <v>225</v>
      </c>
      <c r="E11" s="21">
        <v>183</v>
      </c>
      <c r="F11" s="21">
        <v>45</v>
      </c>
    </row>
    <row r="12" spans="1:6" x14ac:dyDescent="0.2">
      <c r="A12" s="24" t="s">
        <v>3</v>
      </c>
      <c r="B12" s="25">
        <v>100</v>
      </c>
      <c r="C12" s="25">
        <v>67.642857000000006</v>
      </c>
      <c r="D12" s="25">
        <v>16.071428999999998</v>
      </c>
      <c r="E12" s="25">
        <v>13.071429</v>
      </c>
      <c r="F12" s="25">
        <v>3.214286</v>
      </c>
    </row>
    <row r="13" spans="1:6" x14ac:dyDescent="0.2">
      <c r="A13" s="9" t="s">
        <v>342</v>
      </c>
      <c r="B13" s="9"/>
      <c r="C13" s="9"/>
      <c r="D13" s="9"/>
      <c r="E13" s="9"/>
      <c r="F13" s="9"/>
    </row>
    <row r="14" spans="1:6" x14ac:dyDescent="0.2">
      <c r="A14" s="20" t="s">
        <v>343</v>
      </c>
      <c r="B14" s="21">
        <v>610</v>
      </c>
      <c r="C14" s="21">
        <v>463</v>
      </c>
      <c r="D14" s="21">
        <v>105</v>
      </c>
      <c r="E14" s="21">
        <v>34</v>
      </c>
      <c r="F14" s="21">
        <v>8</v>
      </c>
    </row>
    <row r="15" spans="1:6" x14ac:dyDescent="0.2">
      <c r="A15" s="24" t="s">
        <v>3</v>
      </c>
      <c r="B15" s="25">
        <v>100</v>
      </c>
      <c r="C15" s="25">
        <v>75.901639000000003</v>
      </c>
      <c r="D15" s="25">
        <v>17.213114999999998</v>
      </c>
      <c r="E15" s="25">
        <v>5.5737699999999997</v>
      </c>
      <c r="F15" s="25">
        <v>1.3114749999999999</v>
      </c>
    </row>
    <row r="16" spans="1:6" x14ac:dyDescent="0.2">
      <c r="A16" s="20" t="s">
        <v>344</v>
      </c>
      <c r="B16" s="21">
        <v>755</v>
      </c>
      <c r="C16" s="21">
        <v>582</v>
      </c>
      <c r="D16" s="21">
        <v>109</v>
      </c>
      <c r="E16" s="21">
        <v>47</v>
      </c>
      <c r="F16" s="21">
        <v>17</v>
      </c>
    </row>
    <row r="17" spans="1:6" x14ac:dyDescent="0.2">
      <c r="A17" s="24" t="s">
        <v>3</v>
      </c>
      <c r="B17" s="25">
        <v>100</v>
      </c>
      <c r="C17" s="25">
        <v>77.086093000000005</v>
      </c>
      <c r="D17" s="25">
        <v>14.437086000000001</v>
      </c>
      <c r="E17" s="25">
        <v>6.2251659999999998</v>
      </c>
      <c r="F17" s="25">
        <v>2.2516560000000001</v>
      </c>
    </row>
    <row r="18" spans="1:6" x14ac:dyDescent="0.2">
      <c r="A18" s="20" t="s">
        <v>345</v>
      </c>
      <c r="B18" s="21">
        <v>601</v>
      </c>
      <c r="C18" s="21">
        <v>436</v>
      </c>
      <c r="D18" s="21">
        <v>97</v>
      </c>
      <c r="E18" s="21">
        <v>52</v>
      </c>
      <c r="F18" s="21">
        <v>16</v>
      </c>
    </row>
    <row r="19" spans="1:6" x14ac:dyDescent="0.2">
      <c r="A19" s="24" t="s">
        <v>3</v>
      </c>
      <c r="B19" s="25">
        <v>100</v>
      </c>
      <c r="C19" s="25">
        <v>72.545756999999995</v>
      </c>
      <c r="D19" s="25">
        <v>16.139766999999999</v>
      </c>
      <c r="E19" s="25">
        <v>8.6522459999999999</v>
      </c>
      <c r="F19" s="25">
        <v>2.6622300000000001</v>
      </c>
    </row>
    <row r="20" spans="1:6" x14ac:dyDescent="0.2">
      <c r="A20" s="20" t="s">
        <v>346</v>
      </c>
      <c r="B20" s="21">
        <v>425</v>
      </c>
      <c r="C20" s="21">
        <v>270</v>
      </c>
      <c r="D20" s="21">
        <v>58</v>
      </c>
      <c r="E20" s="21">
        <v>79</v>
      </c>
      <c r="F20" s="21">
        <v>18</v>
      </c>
    </row>
    <row r="21" spans="1:6" x14ac:dyDescent="0.2">
      <c r="A21" s="24" t="s">
        <v>3</v>
      </c>
      <c r="B21" s="25">
        <v>100</v>
      </c>
      <c r="C21" s="25">
        <v>63.529412000000001</v>
      </c>
      <c r="D21" s="25">
        <v>13.647059</v>
      </c>
      <c r="E21" s="25">
        <v>18.588235000000001</v>
      </c>
      <c r="F21" s="25">
        <v>4.2352939999999997</v>
      </c>
    </row>
    <row r="22" spans="1:6" x14ac:dyDescent="0.2">
      <c r="A22" s="20" t="s">
        <v>347</v>
      </c>
      <c r="B22" s="21">
        <v>217</v>
      </c>
      <c r="C22" s="21">
        <v>103</v>
      </c>
      <c r="D22" s="21">
        <v>37</v>
      </c>
      <c r="E22" s="21">
        <v>63</v>
      </c>
      <c r="F22" s="21">
        <v>14</v>
      </c>
    </row>
    <row r="23" spans="1:6" x14ac:dyDescent="0.2">
      <c r="A23" s="24" t="s">
        <v>3</v>
      </c>
      <c r="B23" s="25">
        <v>100</v>
      </c>
      <c r="C23" s="25">
        <v>47.465437999999999</v>
      </c>
      <c r="D23" s="25">
        <v>17.050691</v>
      </c>
      <c r="E23" s="25">
        <v>29.032257999999999</v>
      </c>
      <c r="F23" s="25">
        <v>6.451613</v>
      </c>
    </row>
    <row r="24" spans="1:6" x14ac:dyDescent="0.2">
      <c r="A24" s="20" t="s">
        <v>348</v>
      </c>
      <c r="B24" s="21">
        <v>56</v>
      </c>
      <c r="C24" s="21">
        <v>17</v>
      </c>
      <c r="D24" s="21">
        <v>11</v>
      </c>
      <c r="E24" s="21">
        <v>23</v>
      </c>
      <c r="F24" s="21">
        <v>5</v>
      </c>
    </row>
    <row r="25" spans="1:6" x14ac:dyDescent="0.2">
      <c r="A25" s="24" t="s">
        <v>3</v>
      </c>
      <c r="B25" s="25">
        <v>100</v>
      </c>
      <c r="C25" s="25">
        <v>30.357143000000001</v>
      </c>
      <c r="D25" s="25">
        <v>19.642856999999999</v>
      </c>
      <c r="E25" s="25">
        <v>41.071429000000002</v>
      </c>
      <c r="F25" s="25">
        <v>8.9285709999999998</v>
      </c>
    </row>
    <row r="26" spans="1:6" x14ac:dyDescent="0.2">
      <c r="A26" s="20" t="s">
        <v>349</v>
      </c>
      <c r="B26" s="21">
        <v>13</v>
      </c>
      <c r="C26" s="21">
        <v>2</v>
      </c>
      <c r="D26" s="21">
        <v>3</v>
      </c>
      <c r="E26" s="21">
        <v>8</v>
      </c>
      <c r="F26" s="21">
        <v>0</v>
      </c>
    </row>
    <row r="27" spans="1:6" x14ac:dyDescent="0.2">
      <c r="A27" s="24" t="s">
        <v>3</v>
      </c>
      <c r="B27" s="25">
        <v>100</v>
      </c>
      <c r="C27" s="25">
        <v>15.384615</v>
      </c>
      <c r="D27" s="25">
        <v>23.076923000000001</v>
      </c>
      <c r="E27" s="25">
        <v>61.538462000000003</v>
      </c>
      <c r="F27" s="25">
        <v>0</v>
      </c>
    </row>
    <row r="28" spans="1:6" x14ac:dyDescent="0.2">
      <c r="A28" s="20" t="s">
        <v>350</v>
      </c>
      <c r="B28" s="21">
        <v>1365</v>
      </c>
      <c r="C28" s="21">
        <v>1045</v>
      </c>
      <c r="D28" s="21">
        <v>214</v>
      </c>
      <c r="E28" s="21">
        <v>81</v>
      </c>
      <c r="F28" s="21">
        <v>25</v>
      </c>
    </row>
    <row r="29" spans="1:6" x14ac:dyDescent="0.2">
      <c r="A29" s="24" t="s">
        <v>3</v>
      </c>
      <c r="B29" s="25">
        <v>100</v>
      </c>
      <c r="C29" s="25">
        <v>76.556776999999997</v>
      </c>
      <c r="D29" s="25">
        <v>15.677656000000001</v>
      </c>
      <c r="E29" s="25">
        <v>5.9340659999999996</v>
      </c>
      <c r="F29" s="25">
        <v>1.831502</v>
      </c>
    </row>
    <row r="30" spans="1:6" x14ac:dyDescent="0.2">
      <c r="A30" s="20" t="s">
        <v>351</v>
      </c>
      <c r="B30" s="21">
        <v>1026</v>
      </c>
      <c r="C30" s="21">
        <v>706</v>
      </c>
      <c r="D30" s="21">
        <v>155</v>
      </c>
      <c r="E30" s="21">
        <v>131</v>
      </c>
      <c r="F30" s="21">
        <v>34</v>
      </c>
    </row>
    <row r="31" spans="1:6" x14ac:dyDescent="0.2">
      <c r="A31" s="24" t="s">
        <v>3</v>
      </c>
      <c r="B31" s="25">
        <v>100</v>
      </c>
      <c r="C31" s="25">
        <v>68.810916000000006</v>
      </c>
      <c r="D31" s="25">
        <v>15.107212000000001</v>
      </c>
      <c r="E31" s="25">
        <v>12.768031000000001</v>
      </c>
      <c r="F31" s="25">
        <v>3.3138399999999999</v>
      </c>
    </row>
    <row r="32" spans="1:6" x14ac:dyDescent="0.2">
      <c r="A32" s="20" t="s">
        <v>352</v>
      </c>
      <c r="B32" s="21">
        <v>286</v>
      </c>
      <c r="C32" s="21">
        <v>122</v>
      </c>
      <c r="D32" s="21">
        <v>51</v>
      </c>
      <c r="E32" s="21">
        <v>94</v>
      </c>
      <c r="F32" s="21">
        <v>19</v>
      </c>
    </row>
    <row r="33" spans="1:6" x14ac:dyDescent="0.2">
      <c r="A33" s="24" t="s">
        <v>3</v>
      </c>
      <c r="B33" s="25">
        <v>100</v>
      </c>
      <c r="C33" s="25">
        <v>42.657342999999997</v>
      </c>
      <c r="D33" s="25">
        <v>17.832167999999999</v>
      </c>
      <c r="E33" s="25">
        <v>32.867133000000003</v>
      </c>
      <c r="F33" s="25">
        <v>6.643357</v>
      </c>
    </row>
    <row r="34" spans="1:6" x14ac:dyDescent="0.2">
      <c r="A34" s="20" t="s">
        <v>353</v>
      </c>
      <c r="B34" s="21">
        <v>1312</v>
      </c>
      <c r="C34" s="21">
        <v>828</v>
      </c>
      <c r="D34" s="21">
        <v>206</v>
      </c>
      <c r="E34" s="21">
        <v>225</v>
      </c>
      <c r="F34" s="21">
        <v>53</v>
      </c>
    </row>
    <row r="35" spans="1:6" x14ac:dyDescent="0.2">
      <c r="A35" s="24" t="s">
        <v>3</v>
      </c>
      <c r="B35" s="25">
        <v>100</v>
      </c>
      <c r="C35" s="25">
        <v>63.109755999999997</v>
      </c>
      <c r="D35" s="25">
        <v>15.701219999999999</v>
      </c>
      <c r="E35" s="25">
        <v>17.14939</v>
      </c>
      <c r="F35" s="25">
        <v>4.0396340000000004</v>
      </c>
    </row>
    <row r="36" spans="1:6" x14ac:dyDescent="0.2">
      <c r="A36" s="9" t="s">
        <v>354</v>
      </c>
      <c r="B36" s="10">
        <v>298</v>
      </c>
      <c r="C36" s="10">
        <v>239</v>
      </c>
      <c r="D36" s="10">
        <v>42</v>
      </c>
      <c r="E36" s="10">
        <v>13</v>
      </c>
      <c r="F36" s="10">
        <v>4</v>
      </c>
    </row>
    <row r="37" spans="1:6" x14ac:dyDescent="0.2">
      <c r="A37" s="24" t="s">
        <v>3</v>
      </c>
      <c r="B37" s="25">
        <v>100</v>
      </c>
      <c r="C37" s="25">
        <v>80.201341999999997</v>
      </c>
      <c r="D37" s="25">
        <v>14.093959999999999</v>
      </c>
      <c r="E37" s="25">
        <v>4.3624159999999996</v>
      </c>
      <c r="F37" s="25">
        <v>1.342282</v>
      </c>
    </row>
    <row r="38" spans="1:6" x14ac:dyDescent="0.2">
      <c r="A38" s="20" t="s">
        <v>344</v>
      </c>
      <c r="B38" s="21">
        <v>388</v>
      </c>
      <c r="C38" s="21">
        <v>297</v>
      </c>
      <c r="D38" s="21">
        <v>62</v>
      </c>
      <c r="E38" s="21">
        <v>22</v>
      </c>
      <c r="F38" s="21">
        <v>7</v>
      </c>
    </row>
    <row r="39" spans="1:6" x14ac:dyDescent="0.2">
      <c r="A39" s="24" t="s">
        <v>3</v>
      </c>
      <c r="B39" s="25">
        <v>100</v>
      </c>
      <c r="C39" s="25">
        <v>76.546391999999997</v>
      </c>
      <c r="D39" s="25">
        <v>15.979381</v>
      </c>
      <c r="E39" s="25">
        <v>5.6701030000000001</v>
      </c>
      <c r="F39" s="25">
        <v>1.8041240000000001</v>
      </c>
    </row>
    <row r="40" spans="1:6" x14ac:dyDescent="0.2">
      <c r="A40" s="20" t="s">
        <v>345</v>
      </c>
      <c r="B40" s="21">
        <v>299</v>
      </c>
      <c r="C40" s="21">
        <v>216</v>
      </c>
      <c r="D40" s="21">
        <v>44</v>
      </c>
      <c r="E40" s="21">
        <v>28</v>
      </c>
      <c r="F40" s="21">
        <v>11</v>
      </c>
    </row>
    <row r="41" spans="1:6" x14ac:dyDescent="0.2">
      <c r="A41" s="24" t="s">
        <v>3</v>
      </c>
      <c r="B41" s="25">
        <v>100</v>
      </c>
      <c r="C41" s="25">
        <v>72.240803</v>
      </c>
      <c r="D41" s="25">
        <v>14.715719</v>
      </c>
      <c r="E41" s="25">
        <v>9.3645479999999992</v>
      </c>
      <c r="F41" s="25">
        <v>3.6789299999999998</v>
      </c>
    </row>
    <row r="42" spans="1:6" x14ac:dyDescent="0.2">
      <c r="A42" s="20" t="s">
        <v>346</v>
      </c>
      <c r="B42" s="21">
        <v>192</v>
      </c>
      <c r="C42" s="21">
        <v>123</v>
      </c>
      <c r="D42" s="21">
        <v>29</v>
      </c>
      <c r="E42" s="21">
        <v>34</v>
      </c>
      <c r="F42" s="21">
        <v>6</v>
      </c>
    </row>
    <row r="43" spans="1:6" x14ac:dyDescent="0.2">
      <c r="A43" s="24" t="s">
        <v>3</v>
      </c>
      <c r="B43" s="25">
        <v>100</v>
      </c>
      <c r="C43" s="25">
        <v>64.0625</v>
      </c>
      <c r="D43" s="25">
        <v>15.104167</v>
      </c>
      <c r="E43" s="25">
        <v>17.708333</v>
      </c>
      <c r="F43" s="25">
        <v>3.125</v>
      </c>
    </row>
    <row r="44" spans="1:6" x14ac:dyDescent="0.2">
      <c r="A44" s="20" t="s">
        <v>347</v>
      </c>
      <c r="B44" s="21">
        <v>77</v>
      </c>
      <c r="C44" s="21">
        <v>42</v>
      </c>
      <c r="D44" s="21">
        <v>14</v>
      </c>
      <c r="E44" s="21">
        <v>17</v>
      </c>
      <c r="F44" s="21">
        <v>4</v>
      </c>
    </row>
    <row r="45" spans="1:6" x14ac:dyDescent="0.2">
      <c r="A45" s="24" t="s">
        <v>3</v>
      </c>
      <c r="B45" s="25">
        <v>100</v>
      </c>
      <c r="C45" s="25">
        <v>54.545454999999997</v>
      </c>
      <c r="D45" s="25">
        <v>18.181818</v>
      </c>
      <c r="E45" s="25">
        <v>22.077922000000001</v>
      </c>
      <c r="F45" s="25">
        <v>5.1948049999999997</v>
      </c>
    </row>
    <row r="46" spans="1:6" x14ac:dyDescent="0.2">
      <c r="A46" s="20" t="s">
        <v>348</v>
      </c>
      <c r="B46" s="21">
        <v>19</v>
      </c>
      <c r="C46" s="21">
        <v>9</v>
      </c>
      <c r="D46" s="21">
        <v>4</v>
      </c>
      <c r="E46" s="21">
        <v>5</v>
      </c>
      <c r="F46" s="21">
        <v>1</v>
      </c>
    </row>
    <row r="47" spans="1:6" x14ac:dyDescent="0.2">
      <c r="A47" s="24" t="s">
        <v>3</v>
      </c>
      <c r="B47" s="25">
        <v>100</v>
      </c>
      <c r="C47" s="25">
        <v>47.368420999999998</v>
      </c>
      <c r="D47" s="25">
        <v>21.052631999999999</v>
      </c>
      <c r="E47" s="25">
        <v>26.315788999999999</v>
      </c>
      <c r="F47" s="25">
        <v>5.2631579999999998</v>
      </c>
    </row>
    <row r="48" spans="1:6" x14ac:dyDescent="0.2">
      <c r="A48" s="20" t="s">
        <v>349</v>
      </c>
      <c r="B48" s="21">
        <v>4</v>
      </c>
      <c r="C48" s="21">
        <v>0</v>
      </c>
      <c r="D48" s="21">
        <v>0</v>
      </c>
      <c r="E48" s="21">
        <v>4</v>
      </c>
      <c r="F48" s="21">
        <v>0</v>
      </c>
    </row>
    <row r="49" spans="1:6" x14ac:dyDescent="0.2">
      <c r="A49" s="24" t="s">
        <v>3</v>
      </c>
      <c r="B49" s="25">
        <v>100</v>
      </c>
      <c r="C49" s="25">
        <v>0</v>
      </c>
      <c r="D49" s="25">
        <v>0</v>
      </c>
      <c r="E49" s="25">
        <v>100</v>
      </c>
      <c r="F49" s="25">
        <v>0</v>
      </c>
    </row>
    <row r="50" spans="1:6" x14ac:dyDescent="0.2">
      <c r="A50" s="20" t="s">
        <v>350</v>
      </c>
      <c r="B50" s="21">
        <v>686</v>
      </c>
      <c r="C50" s="21">
        <v>536</v>
      </c>
      <c r="D50" s="21">
        <v>104</v>
      </c>
      <c r="E50" s="21">
        <v>35</v>
      </c>
      <c r="F50" s="21">
        <v>11</v>
      </c>
    </row>
    <row r="51" spans="1:6" x14ac:dyDescent="0.2">
      <c r="A51" s="24" t="s">
        <v>3</v>
      </c>
      <c r="B51" s="25">
        <v>100</v>
      </c>
      <c r="C51" s="25">
        <v>78.134111000000004</v>
      </c>
      <c r="D51" s="25">
        <v>15.160349999999999</v>
      </c>
      <c r="E51" s="25">
        <v>5.1020409999999998</v>
      </c>
      <c r="F51" s="25">
        <v>1.603499</v>
      </c>
    </row>
    <row r="52" spans="1:6" x14ac:dyDescent="0.2">
      <c r="A52" s="20" t="s">
        <v>351</v>
      </c>
      <c r="B52" s="21">
        <v>491</v>
      </c>
      <c r="C52" s="21">
        <v>339</v>
      </c>
      <c r="D52" s="21">
        <v>73</v>
      </c>
      <c r="E52" s="21">
        <v>62</v>
      </c>
      <c r="F52" s="21">
        <v>17</v>
      </c>
    </row>
    <row r="53" spans="1:6" x14ac:dyDescent="0.2">
      <c r="A53" s="24" t="s">
        <v>3</v>
      </c>
      <c r="B53" s="25">
        <v>100</v>
      </c>
      <c r="C53" s="25">
        <v>69.042770000000004</v>
      </c>
      <c r="D53" s="25">
        <v>14.867616999999999</v>
      </c>
      <c r="E53" s="25">
        <v>12.627291</v>
      </c>
      <c r="F53" s="25">
        <v>3.4623219999999999</v>
      </c>
    </row>
    <row r="54" spans="1:6" x14ac:dyDescent="0.2">
      <c r="A54" s="20" t="s">
        <v>352</v>
      </c>
      <c r="B54" s="21">
        <v>100</v>
      </c>
      <c r="C54" s="21">
        <v>51</v>
      </c>
      <c r="D54" s="21">
        <v>18</v>
      </c>
      <c r="E54" s="21">
        <v>26</v>
      </c>
      <c r="F54" s="21">
        <v>5</v>
      </c>
    </row>
    <row r="55" spans="1:6" x14ac:dyDescent="0.2">
      <c r="A55" s="24" t="s">
        <v>3</v>
      </c>
      <c r="B55" s="25">
        <v>100</v>
      </c>
      <c r="C55" s="25">
        <v>51</v>
      </c>
      <c r="D55" s="25">
        <v>18</v>
      </c>
      <c r="E55" s="25">
        <v>26</v>
      </c>
      <c r="F55" s="25">
        <v>5</v>
      </c>
    </row>
    <row r="56" spans="1:6" x14ac:dyDescent="0.2">
      <c r="A56" s="20" t="s">
        <v>353</v>
      </c>
      <c r="B56" s="21">
        <v>591</v>
      </c>
      <c r="C56" s="21">
        <v>390</v>
      </c>
      <c r="D56" s="21">
        <v>91</v>
      </c>
      <c r="E56" s="21">
        <v>88</v>
      </c>
      <c r="F56" s="21">
        <v>22</v>
      </c>
    </row>
    <row r="57" spans="1:6" x14ac:dyDescent="0.2">
      <c r="A57" s="24" t="s">
        <v>3</v>
      </c>
      <c r="B57" s="25">
        <v>100</v>
      </c>
      <c r="C57" s="25">
        <v>65.989847999999995</v>
      </c>
      <c r="D57" s="25">
        <v>15.397631000000001</v>
      </c>
      <c r="E57" s="25">
        <v>14.890017</v>
      </c>
      <c r="F57" s="25">
        <v>3.7225039999999998</v>
      </c>
    </row>
    <row r="58" spans="1:6" x14ac:dyDescent="0.2">
      <c r="A58" s="9" t="s">
        <v>355</v>
      </c>
      <c r="B58" s="10">
        <v>312</v>
      </c>
      <c r="C58" s="10">
        <v>224</v>
      </c>
      <c r="D58" s="10">
        <v>63</v>
      </c>
      <c r="E58" s="10">
        <v>21</v>
      </c>
      <c r="F58" s="10">
        <v>4</v>
      </c>
    </row>
    <row r="59" spans="1:6" x14ac:dyDescent="0.2">
      <c r="A59" s="24" t="s">
        <v>3</v>
      </c>
      <c r="B59" s="25">
        <v>100</v>
      </c>
      <c r="C59" s="25">
        <v>71.794871999999998</v>
      </c>
      <c r="D59" s="25">
        <v>20.192308000000001</v>
      </c>
      <c r="E59" s="25">
        <v>6.7307689999999996</v>
      </c>
      <c r="F59" s="25">
        <v>1.2820510000000001</v>
      </c>
    </row>
    <row r="60" spans="1:6" x14ac:dyDescent="0.2">
      <c r="A60" s="20" t="s">
        <v>344</v>
      </c>
      <c r="B60" s="21">
        <v>367</v>
      </c>
      <c r="C60" s="21">
        <v>285</v>
      </c>
      <c r="D60" s="21">
        <v>47</v>
      </c>
      <c r="E60" s="21">
        <v>25</v>
      </c>
      <c r="F60" s="21">
        <v>10</v>
      </c>
    </row>
    <row r="61" spans="1:6" x14ac:dyDescent="0.2">
      <c r="A61" s="24" t="s">
        <v>3</v>
      </c>
      <c r="B61" s="25">
        <v>100</v>
      </c>
      <c r="C61" s="25">
        <v>77.656676000000004</v>
      </c>
      <c r="D61" s="25">
        <v>12.80654</v>
      </c>
      <c r="E61" s="25">
        <v>6.8119889999999996</v>
      </c>
      <c r="F61" s="25">
        <v>2.724796</v>
      </c>
    </row>
    <row r="62" spans="1:6" x14ac:dyDescent="0.2">
      <c r="A62" s="20" t="s">
        <v>345</v>
      </c>
      <c r="B62" s="21">
        <v>302</v>
      </c>
      <c r="C62" s="21">
        <v>220</v>
      </c>
      <c r="D62" s="21">
        <v>53</v>
      </c>
      <c r="E62" s="21">
        <v>24</v>
      </c>
      <c r="F62" s="21">
        <v>5</v>
      </c>
    </row>
    <row r="63" spans="1:6" x14ac:dyDescent="0.2">
      <c r="A63" s="24" t="s">
        <v>3</v>
      </c>
      <c r="B63" s="25">
        <v>100</v>
      </c>
      <c r="C63" s="25">
        <v>72.847682000000006</v>
      </c>
      <c r="D63" s="25">
        <v>17.549669000000002</v>
      </c>
      <c r="E63" s="25">
        <v>7.9470200000000002</v>
      </c>
      <c r="F63" s="25">
        <v>1.655629</v>
      </c>
    </row>
    <row r="64" spans="1:6" x14ac:dyDescent="0.2">
      <c r="A64" s="20" t="s">
        <v>346</v>
      </c>
      <c r="B64" s="21">
        <v>233</v>
      </c>
      <c r="C64" s="21">
        <v>147</v>
      </c>
      <c r="D64" s="21">
        <v>29</v>
      </c>
      <c r="E64" s="21">
        <v>45</v>
      </c>
      <c r="F64" s="21">
        <v>12</v>
      </c>
    </row>
    <row r="65" spans="1:6" x14ac:dyDescent="0.2">
      <c r="A65" s="24" t="s">
        <v>3</v>
      </c>
      <c r="B65" s="25">
        <v>100</v>
      </c>
      <c r="C65" s="25">
        <v>63.090128999999997</v>
      </c>
      <c r="D65" s="25">
        <v>12.446351999999999</v>
      </c>
      <c r="E65" s="25">
        <v>19.313305</v>
      </c>
      <c r="F65" s="25">
        <v>5.1502150000000002</v>
      </c>
    </row>
    <row r="66" spans="1:6" x14ac:dyDescent="0.2">
      <c r="A66" s="20" t="s">
        <v>347</v>
      </c>
      <c r="B66" s="21">
        <v>140</v>
      </c>
      <c r="C66" s="21">
        <v>61</v>
      </c>
      <c r="D66" s="21">
        <v>23</v>
      </c>
      <c r="E66" s="21">
        <v>46</v>
      </c>
      <c r="F66" s="21">
        <v>10</v>
      </c>
    </row>
    <row r="67" spans="1:6" x14ac:dyDescent="0.2">
      <c r="A67" s="24" t="s">
        <v>3</v>
      </c>
      <c r="B67" s="25">
        <v>100</v>
      </c>
      <c r="C67" s="25">
        <v>43.571429000000002</v>
      </c>
      <c r="D67" s="25">
        <v>16.428571000000002</v>
      </c>
      <c r="E67" s="25">
        <v>32.857143000000001</v>
      </c>
      <c r="F67" s="25">
        <v>7.1428570000000002</v>
      </c>
    </row>
    <row r="68" spans="1:6" x14ac:dyDescent="0.2">
      <c r="A68" s="20" t="s">
        <v>348</v>
      </c>
      <c r="B68" s="21">
        <v>37</v>
      </c>
      <c r="C68" s="21">
        <v>8</v>
      </c>
      <c r="D68" s="21">
        <v>7</v>
      </c>
      <c r="E68" s="21">
        <v>18</v>
      </c>
      <c r="F68" s="21">
        <v>4</v>
      </c>
    </row>
    <row r="69" spans="1:6" x14ac:dyDescent="0.2">
      <c r="A69" s="24" t="s">
        <v>3</v>
      </c>
      <c r="B69" s="25">
        <v>100</v>
      </c>
      <c r="C69" s="25">
        <v>21.621621999999999</v>
      </c>
      <c r="D69" s="25">
        <v>18.918918999999999</v>
      </c>
      <c r="E69" s="25">
        <v>48.648648999999999</v>
      </c>
      <c r="F69" s="25">
        <v>10.810810999999999</v>
      </c>
    </row>
    <row r="70" spans="1:6" x14ac:dyDescent="0.2">
      <c r="A70" s="20" t="s">
        <v>349</v>
      </c>
      <c r="B70" s="21">
        <v>9</v>
      </c>
      <c r="C70" s="21">
        <v>2</v>
      </c>
      <c r="D70" s="21">
        <v>3</v>
      </c>
      <c r="E70" s="21">
        <v>4</v>
      </c>
      <c r="F70" s="21">
        <v>0</v>
      </c>
    </row>
    <row r="71" spans="1:6" x14ac:dyDescent="0.2">
      <c r="A71" s="24" t="s">
        <v>3</v>
      </c>
      <c r="B71" s="25">
        <v>100</v>
      </c>
      <c r="C71" s="25">
        <v>22.222221999999999</v>
      </c>
      <c r="D71" s="25">
        <v>33.333333000000003</v>
      </c>
      <c r="E71" s="25">
        <v>44.444443999999997</v>
      </c>
      <c r="F71" s="25">
        <v>0</v>
      </c>
    </row>
    <row r="72" spans="1:6" x14ac:dyDescent="0.2">
      <c r="A72" s="20" t="s">
        <v>350</v>
      </c>
      <c r="B72" s="21">
        <v>679</v>
      </c>
      <c r="C72" s="21">
        <v>509</v>
      </c>
      <c r="D72" s="21">
        <v>110</v>
      </c>
      <c r="E72" s="21">
        <v>46</v>
      </c>
      <c r="F72" s="21">
        <v>14</v>
      </c>
    </row>
    <row r="73" spans="1:6" x14ac:dyDescent="0.2">
      <c r="A73" s="24" t="s">
        <v>3</v>
      </c>
      <c r="B73" s="25">
        <v>100</v>
      </c>
      <c r="C73" s="25">
        <v>74.963181000000006</v>
      </c>
      <c r="D73" s="25">
        <v>16.200295000000001</v>
      </c>
      <c r="E73" s="25">
        <v>6.7746690000000003</v>
      </c>
      <c r="F73" s="25">
        <v>2.0618560000000001</v>
      </c>
    </row>
    <row r="74" spans="1:6" x14ac:dyDescent="0.2">
      <c r="A74" s="20" t="s">
        <v>351</v>
      </c>
      <c r="B74" s="21">
        <v>535</v>
      </c>
      <c r="C74" s="21">
        <v>367</v>
      </c>
      <c r="D74" s="21">
        <v>82</v>
      </c>
      <c r="E74" s="21">
        <v>69</v>
      </c>
      <c r="F74" s="21">
        <v>17</v>
      </c>
    </row>
    <row r="75" spans="1:6" x14ac:dyDescent="0.2">
      <c r="A75" s="24" t="s">
        <v>3</v>
      </c>
      <c r="B75" s="25">
        <v>100</v>
      </c>
      <c r="C75" s="25">
        <v>68.598130999999995</v>
      </c>
      <c r="D75" s="25">
        <v>15.327102999999999</v>
      </c>
      <c r="E75" s="25">
        <v>12.897195999999999</v>
      </c>
      <c r="F75" s="25">
        <v>3.1775699999999998</v>
      </c>
    </row>
    <row r="76" spans="1:6" x14ac:dyDescent="0.2">
      <c r="A76" s="20" t="s">
        <v>352</v>
      </c>
      <c r="B76" s="21">
        <v>186</v>
      </c>
      <c r="C76" s="21">
        <v>71</v>
      </c>
      <c r="D76" s="21">
        <v>33</v>
      </c>
      <c r="E76" s="21">
        <v>68</v>
      </c>
      <c r="F76" s="21">
        <v>14</v>
      </c>
    </row>
    <row r="77" spans="1:6" x14ac:dyDescent="0.2">
      <c r="A77" s="24" t="s">
        <v>3</v>
      </c>
      <c r="B77" s="25">
        <v>100</v>
      </c>
      <c r="C77" s="25">
        <v>38.172043000000002</v>
      </c>
      <c r="D77" s="25">
        <v>17.741935000000002</v>
      </c>
      <c r="E77" s="25">
        <v>36.559139999999999</v>
      </c>
      <c r="F77" s="25">
        <v>7.5268819999999996</v>
      </c>
    </row>
    <row r="78" spans="1:6" x14ac:dyDescent="0.2">
      <c r="A78" s="20" t="s">
        <v>353</v>
      </c>
      <c r="B78" s="21">
        <v>721</v>
      </c>
      <c r="C78" s="21">
        <v>438</v>
      </c>
      <c r="D78" s="21">
        <v>115</v>
      </c>
      <c r="E78" s="21">
        <v>137</v>
      </c>
      <c r="F78" s="21">
        <v>31</v>
      </c>
    </row>
    <row r="79" spans="1:6" x14ac:dyDescent="0.2">
      <c r="A79" s="24" t="s">
        <v>3</v>
      </c>
      <c r="B79" s="25">
        <v>100</v>
      </c>
      <c r="C79" s="25">
        <v>60.748959999999997</v>
      </c>
      <c r="D79" s="25">
        <v>15.950068999999999</v>
      </c>
      <c r="E79" s="25">
        <v>19.001387000000001</v>
      </c>
      <c r="F79" s="25">
        <v>4.2995840000000003</v>
      </c>
    </row>
    <row r="80" spans="1:6" x14ac:dyDescent="0.2">
      <c r="A80" s="9" t="s">
        <v>356</v>
      </c>
      <c r="B80" s="9"/>
      <c r="C80" s="9"/>
      <c r="D80" s="9"/>
      <c r="E80" s="9"/>
      <c r="F80" s="9"/>
    </row>
    <row r="81" spans="1:6" x14ac:dyDescent="0.2">
      <c r="A81" s="20" t="s">
        <v>357</v>
      </c>
      <c r="B81" s="21">
        <v>138</v>
      </c>
      <c r="C81" s="21">
        <v>103</v>
      </c>
      <c r="D81" s="21">
        <v>19</v>
      </c>
      <c r="E81" s="21">
        <v>13</v>
      </c>
      <c r="F81" s="21">
        <v>3</v>
      </c>
    </row>
    <row r="82" spans="1:6" x14ac:dyDescent="0.2">
      <c r="A82" s="24" t="s">
        <v>3</v>
      </c>
      <c r="B82" s="25">
        <v>100</v>
      </c>
      <c r="C82" s="25">
        <v>74.637681000000001</v>
      </c>
      <c r="D82" s="25">
        <v>13.768115999999999</v>
      </c>
      <c r="E82" s="25">
        <v>9.4202899999999996</v>
      </c>
      <c r="F82" s="25">
        <v>2.1739130000000002</v>
      </c>
    </row>
    <row r="83" spans="1:6" x14ac:dyDescent="0.2">
      <c r="A83" s="20" t="s">
        <v>328</v>
      </c>
      <c r="B83" s="21">
        <v>1747</v>
      </c>
      <c r="C83" s="21">
        <v>1286</v>
      </c>
      <c r="D83" s="21">
        <v>257</v>
      </c>
      <c r="E83" s="21">
        <v>158</v>
      </c>
      <c r="F83" s="21">
        <v>46</v>
      </c>
    </row>
    <row r="84" spans="1:6" x14ac:dyDescent="0.2">
      <c r="A84" s="24" t="s">
        <v>3</v>
      </c>
      <c r="B84" s="25">
        <v>100</v>
      </c>
      <c r="C84" s="25">
        <v>73.611906000000005</v>
      </c>
      <c r="D84" s="25">
        <v>14.710933000000001</v>
      </c>
      <c r="E84" s="25">
        <v>9.0440760000000004</v>
      </c>
      <c r="F84" s="25">
        <v>2.6330849999999999</v>
      </c>
    </row>
    <row r="85" spans="1:6" x14ac:dyDescent="0.2">
      <c r="A85" s="20" t="s">
        <v>329</v>
      </c>
      <c r="B85" s="21">
        <v>191</v>
      </c>
      <c r="C85" s="21">
        <v>127</v>
      </c>
      <c r="D85" s="21">
        <v>33</v>
      </c>
      <c r="E85" s="21">
        <v>24</v>
      </c>
      <c r="F85" s="21">
        <v>7</v>
      </c>
    </row>
    <row r="86" spans="1:6" x14ac:dyDescent="0.2">
      <c r="A86" s="24" t="s">
        <v>3</v>
      </c>
      <c r="B86" s="25">
        <v>100</v>
      </c>
      <c r="C86" s="25">
        <v>66.492147000000003</v>
      </c>
      <c r="D86" s="25">
        <v>17.277487000000001</v>
      </c>
      <c r="E86" s="25">
        <v>12.565445</v>
      </c>
      <c r="F86" s="25">
        <v>3.6649210000000001</v>
      </c>
    </row>
    <row r="87" spans="1:6" x14ac:dyDescent="0.2">
      <c r="A87" s="20" t="s">
        <v>330</v>
      </c>
      <c r="B87" s="21">
        <v>544</v>
      </c>
      <c r="C87" s="21">
        <v>321</v>
      </c>
      <c r="D87" s="21">
        <v>101</v>
      </c>
      <c r="E87" s="21">
        <v>105</v>
      </c>
      <c r="F87" s="21">
        <v>17</v>
      </c>
    </row>
    <row r="88" spans="1:6" x14ac:dyDescent="0.2">
      <c r="A88" s="24" t="s">
        <v>3</v>
      </c>
      <c r="B88" s="25">
        <v>100</v>
      </c>
      <c r="C88" s="25">
        <v>59.007353000000002</v>
      </c>
      <c r="D88" s="25">
        <v>18.566175999999999</v>
      </c>
      <c r="E88" s="25">
        <v>19.301470999999999</v>
      </c>
      <c r="F88" s="25">
        <v>3.125</v>
      </c>
    </row>
    <row r="89" spans="1:6" x14ac:dyDescent="0.2">
      <c r="A89" s="20" t="s">
        <v>358</v>
      </c>
      <c r="B89" s="21">
        <v>57</v>
      </c>
      <c r="C89" s="21">
        <v>36</v>
      </c>
      <c r="D89" s="21">
        <v>10</v>
      </c>
      <c r="E89" s="21">
        <v>6</v>
      </c>
      <c r="F89" s="21">
        <v>5</v>
      </c>
    </row>
    <row r="90" spans="1:6" x14ac:dyDescent="0.2">
      <c r="A90" s="24" t="s">
        <v>3</v>
      </c>
      <c r="B90" s="25">
        <v>100</v>
      </c>
      <c r="C90" s="25">
        <v>63.157895000000003</v>
      </c>
      <c r="D90" s="25">
        <v>17.543859999999999</v>
      </c>
      <c r="E90" s="25">
        <v>10.526316</v>
      </c>
      <c r="F90" s="25">
        <v>8.7719299999999993</v>
      </c>
    </row>
    <row r="91" spans="1:6" x14ac:dyDescent="0.2">
      <c r="A91" s="9" t="s">
        <v>359</v>
      </c>
      <c r="B91" s="10">
        <v>89</v>
      </c>
      <c r="C91" s="10">
        <v>71</v>
      </c>
      <c r="D91" s="10">
        <v>10</v>
      </c>
      <c r="E91" s="10">
        <v>6</v>
      </c>
      <c r="F91" s="10">
        <v>2</v>
      </c>
    </row>
    <row r="92" spans="1:6" x14ac:dyDescent="0.2">
      <c r="A92" s="24" t="s">
        <v>3</v>
      </c>
      <c r="B92" s="25">
        <v>100</v>
      </c>
      <c r="C92" s="25">
        <v>79.775281000000007</v>
      </c>
      <c r="D92" s="25">
        <v>11.235955000000001</v>
      </c>
      <c r="E92" s="25">
        <v>6.7415729999999998</v>
      </c>
      <c r="F92" s="25">
        <v>2.2471909999999999</v>
      </c>
    </row>
    <row r="93" spans="1:6" x14ac:dyDescent="0.2">
      <c r="A93" s="20" t="s">
        <v>331</v>
      </c>
      <c r="B93" s="21">
        <v>977</v>
      </c>
      <c r="C93" s="21">
        <v>720</v>
      </c>
      <c r="D93" s="21">
        <v>147</v>
      </c>
      <c r="E93" s="21">
        <v>84</v>
      </c>
      <c r="F93" s="21">
        <v>26</v>
      </c>
    </row>
    <row r="94" spans="1:6" x14ac:dyDescent="0.2">
      <c r="A94" s="24" t="s">
        <v>3</v>
      </c>
      <c r="B94" s="25">
        <v>100</v>
      </c>
      <c r="C94" s="25">
        <v>73.694985000000003</v>
      </c>
      <c r="D94" s="25">
        <v>15.046059</v>
      </c>
      <c r="E94" s="25">
        <v>8.5977479999999993</v>
      </c>
      <c r="F94" s="25">
        <v>2.6612079999999998</v>
      </c>
    </row>
    <row r="95" spans="1:6" x14ac:dyDescent="0.2">
      <c r="A95" s="20" t="s">
        <v>332</v>
      </c>
      <c r="B95" s="21">
        <v>73</v>
      </c>
      <c r="C95" s="21">
        <v>50</v>
      </c>
      <c r="D95" s="21">
        <v>12</v>
      </c>
      <c r="E95" s="21">
        <v>7</v>
      </c>
      <c r="F95" s="21">
        <v>4</v>
      </c>
    </row>
    <row r="96" spans="1:6" x14ac:dyDescent="0.2">
      <c r="A96" s="24" t="s">
        <v>3</v>
      </c>
      <c r="B96" s="25">
        <v>100</v>
      </c>
      <c r="C96" s="25">
        <v>68.493150999999997</v>
      </c>
      <c r="D96" s="25">
        <v>16.438355999999999</v>
      </c>
      <c r="E96" s="25">
        <v>9.5890409999999999</v>
      </c>
      <c r="F96" s="25">
        <v>5.4794520000000002</v>
      </c>
    </row>
    <row r="97" spans="1:6" x14ac:dyDescent="0.2">
      <c r="A97" s="20" t="s">
        <v>333</v>
      </c>
      <c r="B97" s="21">
        <v>108</v>
      </c>
      <c r="C97" s="21">
        <v>63</v>
      </c>
      <c r="D97" s="21">
        <v>23</v>
      </c>
      <c r="E97" s="21">
        <v>21</v>
      </c>
      <c r="F97" s="21">
        <v>1</v>
      </c>
    </row>
    <row r="98" spans="1:6" x14ac:dyDescent="0.2">
      <c r="A98" s="24" t="s">
        <v>3</v>
      </c>
      <c r="B98" s="25">
        <v>100</v>
      </c>
      <c r="C98" s="25">
        <v>58.333333000000003</v>
      </c>
      <c r="D98" s="25">
        <v>21.296296000000002</v>
      </c>
      <c r="E98" s="25">
        <v>19.444444000000001</v>
      </c>
      <c r="F98" s="25">
        <v>0.92592600000000003</v>
      </c>
    </row>
    <row r="99" spans="1:6" x14ac:dyDescent="0.2">
      <c r="A99" s="20" t="s">
        <v>358</v>
      </c>
      <c r="B99" s="21">
        <v>30</v>
      </c>
      <c r="C99" s="21">
        <v>22</v>
      </c>
      <c r="D99" s="21">
        <v>3</v>
      </c>
      <c r="E99" s="21">
        <v>5</v>
      </c>
      <c r="F99" s="21">
        <v>0</v>
      </c>
    </row>
    <row r="100" spans="1:6" x14ac:dyDescent="0.2">
      <c r="A100" s="24" t="s">
        <v>3</v>
      </c>
      <c r="B100" s="25">
        <v>100</v>
      </c>
      <c r="C100" s="25">
        <v>73.333332999999996</v>
      </c>
      <c r="D100" s="25">
        <v>10</v>
      </c>
      <c r="E100" s="25">
        <v>16.666667</v>
      </c>
      <c r="F100" s="25">
        <v>0</v>
      </c>
    </row>
    <row r="101" spans="1:6" x14ac:dyDescent="0.2">
      <c r="A101" s="9" t="s">
        <v>360</v>
      </c>
      <c r="B101" s="10">
        <v>49</v>
      </c>
      <c r="C101" s="10">
        <v>32</v>
      </c>
      <c r="D101" s="10">
        <v>9</v>
      </c>
      <c r="E101" s="10">
        <v>7</v>
      </c>
      <c r="F101" s="10">
        <v>1</v>
      </c>
    </row>
    <row r="102" spans="1:6" x14ac:dyDescent="0.2">
      <c r="A102" s="24" t="s">
        <v>3</v>
      </c>
      <c r="B102" s="25">
        <v>100</v>
      </c>
      <c r="C102" s="25">
        <v>65.306122000000002</v>
      </c>
      <c r="D102" s="25">
        <v>18.367346999999999</v>
      </c>
      <c r="E102" s="25">
        <v>14.285714</v>
      </c>
      <c r="F102" s="25">
        <v>2.040816</v>
      </c>
    </row>
    <row r="103" spans="1:6" x14ac:dyDescent="0.2">
      <c r="A103" s="20" t="s">
        <v>331</v>
      </c>
      <c r="B103" s="21">
        <v>770</v>
      </c>
      <c r="C103" s="21">
        <v>566</v>
      </c>
      <c r="D103" s="21">
        <v>110</v>
      </c>
      <c r="E103" s="21">
        <v>74</v>
      </c>
      <c r="F103" s="21">
        <v>20</v>
      </c>
    </row>
    <row r="104" spans="1:6" x14ac:dyDescent="0.2">
      <c r="A104" s="24" t="s">
        <v>3</v>
      </c>
      <c r="B104" s="25">
        <v>100</v>
      </c>
      <c r="C104" s="25">
        <v>73.506494000000004</v>
      </c>
      <c r="D104" s="25">
        <v>14.285714</v>
      </c>
      <c r="E104" s="25">
        <v>9.6103900000000007</v>
      </c>
      <c r="F104" s="25">
        <v>2.5974029999999999</v>
      </c>
    </row>
    <row r="105" spans="1:6" x14ac:dyDescent="0.2">
      <c r="A105" s="20" t="s">
        <v>332</v>
      </c>
      <c r="B105" s="21">
        <v>118</v>
      </c>
      <c r="C105" s="21">
        <v>77</v>
      </c>
      <c r="D105" s="21">
        <v>21</v>
      </c>
      <c r="E105" s="21">
        <v>17</v>
      </c>
      <c r="F105" s="21">
        <v>3</v>
      </c>
    </row>
    <row r="106" spans="1:6" x14ac:dyDescent="0.2">
      <c r="A106" s="24" t="s">
        <v>3</v>
      </c>
      <c r="B106" s="25">
        <v>100</v>
      </c>
      <c r="C106" s="25">
        <v>65.254237000000003</v>
      </c>
      <c r="D106" s="25">
        <v>17.796610000000001</v>
      </c>
      <c r="E106" s="25">
        <v>14.406779999999999</v>
      </c>
      <c r="F106" s="25">
        <v>2.542373</v>
      </c>
    </row>
    <row r="107" spans="1:6" x14ac:dyDescent="0.2">
      <c r="A107" s="20" t="s">
        <v>333</v>
      </c>
      <c r="B107" s="21">
        <v>436</v>
      </c>
      <c r="C107" s="21">
        <v>258</v>
      </c>
      <c r="D107" s="21">
        <v>78</v>
      </c>
      <c r="E107" s="21">
        <v>84</v>
      </c>
      <c r="F107" s="21">
        <v>16</v>
      </c>
    </row>
    <row r="108" spans="1:6" x14ac:dyDescent="0.2">
      <c r="A108" s="24" t="s">
        <v>3</v>
      </c>
      <c r="B108" s="25">
        <v>100</v>
      </c>
      <c r="C108" s="25">
        <v>59.174312</v>
      </c>
      <c r="D108" s="25">
        <v>17.889907999999998</v>
      </c>
      <c r="E108" s="25">
        <v>19.266055000000001</v>
      </c>
      <c r="F108" s="25">
        <v>3.6697250000000001</v>
      </c>
    </row>
    <row r="109" spans="1:6" x14ac:dyDescent="0.2">
      <c r="A109" s="20" t="s">
        <v>358</v>
      </c>
      <c r="B109" s="21">
        <v>27</v>
      </c>
      <c r="C109" s="21">
        <v>14</v>
      </c>
      <c r="D109" s="21">
        <v>7</v>
      </c>
      <c r="E109" s="21">
        <v>1</v>
      </c>
      <c r="F109" s="21">
        <v>5</v>
      </c>
    </row>
    <row r="110" spans="1:6" x14ac:dyDescent="0.2">
      <c r="A110" s="24" t="s">
        <v>3</v>
      </c>
      <c r="B110" s="25">
        <v>100</v>
      </c>
      <c r="C110" s="25">
        <v>51.851852000000001</v>
      </c>
      <c r="D110" s="25">
        <v>25.925926</v>
      </c>
      <c r="E110" s="25">
        <v>3.7037040000000001</v>
      </c>
      <c r="F110" s="25">
        <v>18.518519000000001</v>
      </c>
    </row>
    <row r="111" spans="1:6" x14ac:dyDescent="0.2">
      <c r="A111" s="9" t="s">
        <v>361</v>
      </c>
      <c r="B111" s="9"/>
      <c r="C111" s="9"/>
      <c r="D111" s="9"/>
      <c r="E111" s="9"/>
      <c r="F111" s="9"/>
    </row>
    <row r="112" spans="1:6" x14ac:dyDescent="0.2">
      <c r="A112" s="20" t="s">
        <v>362</v>
      </c>
      <c r="B112" s="21">
        <v>360</v>
      </c>
      <c r="C112" s="21">
        <v>219</v>
      </c>
      <c r="D112" s="21">
        <v>64</v>
      </c>
      <c r="E112" s="21">
        <v>64</v>
      </c>
      <c r="F112" s="21">
        <v>13</v>
      </c>
    </row>
    <row r="113" spans="1:6" x14ac:dyDescent="0.2">
      <c r="A113" s="24" t="s">
        <v>3</v>
      </c>
      <c r="B113" s="25">
        <v>100</v>
      </c>
      <c r="C113" s="25">
        <v>60.833333000000003</v>
      </c>
      <c r="D113" s="25">
        <v>17.777778000000001</v>
      </c>
      <c r="E113" s="25">
        <v>17.777778000000001</v>
      </c>
      <c r="F113" s="25">
        <v>3.6111110000000002</v>
      </c>
    </row>
    <row r="114" spans="1:6" x14ac:dyDescent="0.2">
      <c r="A114" s="20" t="s">
        <v>363</v>
      </c>
      <c r="B114" s="21">
        <v>1326</v>
      </c>
      <c r="C114" s="21">
        <v>967</v>
      </c>
      <c r="D114" s="21">
        <v>191</v>
      </c>
      <c r="E114" s="21">
        <v>130</v>
      </c>
      <c r="F114" s="21">
        <v>38</v>
      </c>
    </row>
    <row r="115" spans="1:6" x14ac:dyDescent="0.2">
      <c r="A115" s="24" t="s">
        <v>3</v>
      </c>
      <c r="B115" s="25">
        <v>100</v>
      </c>
      <c r="C115" s="25">
        <v>72.926094000000006</v>
      </c>
      <c r="D115" s="25">
        <v>14.404223</v>
      </c>
      <c r="E115" s="25">
        <v>9.803922</v>
      </c>
      <c r="F115" s="25">
        <v>2.8657620000000001</v>
      </c>
    </row>
    <row r="116" spans="1:6" x14ac:dyDescent="0.2">
      <c r="A116" s="20" t="s">
        <v>364</v>
      </c>
      <c r="B116" s="21">
        <v>649</v>
      </c>
      <c r="C116" s="21">
        <v>440</v>
      </c>
      <c r="D116" s="21">
        <v>113</v>
      </c>
      <c r="E116" s="21">
        <v>76</v>
      </c>
      <c r="F116" s="21">
        <v>20</v>
      </c>
    </row>
    <row r="117" spans="1:6" x14ac:dyDescent="0.2">
      <c r="A117" s="24" t="s">
        <v>3</v>
      </c>
      <c r="B117" s="25">
        <v>100</v>
      </c>
      <c r="C117" s="25">
        <v>67.796610000000001</v>
      </c>
      <c r="D117" s="25">
        <v>17.411401999999999</v>
      </c>
      <c r="E117" s="25">
        <v>11.710324</v>
      </c>
      <c r="F117" s="25">
        <v>3.081664</v>
      </c>
    </row>
    <row r="118" spans="1:6" x14ac:dyDescent="0.2">
      <c r="A118" s="20" t="s">
        <v>365</v>
      </c>
      <c r="B118" s="21">
        <v>277</v>
      </c>
      <c r="C118" s="21">
        <v>205</v>
      </c>
      <c r="D118" s="21">
        <v>40</v>
      </c>
      <c r="E118" s="21">
        <v>29</v>
      </c>
      <c r="F118" s="21">
        <v>3</v>
      </c>
    </row>
    <row r="119" spans="1:6" x14ac:dyDescent="0.2">
      <c r="A119" s="24" t="s">
        <v>3</v>
      </c>
      <c r="B119" s="25">
        <v>100</v>
      </c>
      <c r="C119" s="25">
        <v>74.007220000000004</v>
      </c>
      <c r="D119" s="25">
        <v>14.440433000000001</v>
      </c>
      <c r="E119" s="25">
        <v>10.469314000000001</v>
      </c>
      <c r="F119" s="25">
        <v>1.083032</v>
      </c>
    </row>
    <row r="120" spans="1:6" x14ac:dyDescent="0.2">
      <c r="A120" s="20" t="s">
        <v>366</v>
      </c>
      <c r="B120" s="21">
        <v>65</v>
      </c>
      <c r="C120" s="21">
        <v>42</v>
      </c>
      <c r="D120" s="21">
        <v>12</v>
      </c>
      <c r="E120" s="21">
        <v>7</v>
      </c>
      <c r="F120" s="21">
        <v>4</v>
      </c>
    </row>
    <row r="121" spans="1:6" x14ac:dyDescent="0.2">
      <c r="A121" s="24" t="s">
        <v>3</v>
      </c>
      <c r="B121" s="25">
        <v>100</v>
      </c>
      <c r="C121" s="25">
        <v>64.615385000000003</v>
      </c>
      <c r="D121" s="25">
        <v>18.461538000000001</v>
      </c>
      <c r="E121" s="25">
        <v>10.769231</v>
      </c>
      <c r="F121" s="25">
        <v>6.1538459999999997</v>
      </c>
    </row>
    <row r="122" spans="1:6" x14ac:dyDescent="0.2">
      <c r="A122" s="9" t="s">
        <v>367</v>
      </c>
      <c r="B122" s="9"/>
      <c r="C122" s="9"/>
      <c r="D122" s="9"/>
      <c r="E122" s="9"/>
      <c r="F122" s="9"/>
    </row>
    <row r="123" spans="1:6" x14ac:dyDescent="0.2">
      <c r="A123" s="20" t="s">
        <v>368</v>
      </c>
      <c r="B123" s="21">
        <v>537</v>
      </c>
      <c r="C123" s="21">
        <v>365</v>
      </c>
      <c r="D123" s="21">
        <v>91</v>
      </c>
      <c r="E123" s="21">
        <v>64</v>
      </c>
      <c r="F123" s="21">
        <v>17</v>
      </c>
    </row>
    <row r="124" spans="1:6" x14ac:dyDescent="0.2">
      <c r="A124" s="24" t="s">
        <v>3</v>
      </c>
      <c r="B124" s="25">
        <v>100</v>
      </c>
      <c r="C124" s="25">
        <v>67.970205000000007</v>
      </c>
      <c r="D124" s="25">
        <v>16.945996000000001</v>
      </c>
      <c r="E124" s="25">
        <v>11.918063</v>
      </c>
      <c r="F124" s="25">
        <v>3.1657359999999999</v>
      </c>
    </row>
    <row r="125" spans="1:6" x14ac:dyDescent="0.2">
      <c r="A125" s="20" t="s">
        <v>180</v>
      </c>
      <c r="B125" s="21">
        <v>1667</v>
      </c>
      <c r="C125" s="21">
        <v>1238</v>
      </c>
      <c r="D125" s="21">
        <v>240</v>
      </c>
      <c r="E125" s="21">
        <v>147</v>
      </c>
      <c r="F125" s="21">
        <v>42</v>
      </c>
    </row>
    <row r="126" spans="1:6" x14ac:dyDescent="0.2">
      <c r="A126" s="24" t="s">
        <v>3</v>
      </c>
      <c r="B126" s="25">
        <v>100</v>
      </c>
      <c r="C126" s="25">
        <v>74.265146999999999</v>
      </c>
      <c r="D126" s="25">
        <v>14.397121</v>
      </c>
      <c r="E126" s="25">
        <v>8.8182360000000006</v>
      </c>
      <c r="F126" s="25">
        <v>2.5194960000000002</v>
      </c>
    </row>
    <row r="127" spans="1:6" x14ac:dyDescent="0.2">
      <c r="A127" s="20" t="s">
        <v>369</v>
      </c>
      <c r="B127" s="21">
        <v>99</v>
      </c>
      <c r="C127" s="21">
        <v>76</v>
      </c>
      <c r="D127" s="21">
        <v>16</v>
      </c>
      <c r="E127" s="21">
        <v>6</v>
      </c>
      <c r="F127" s="21">
        <v>1</v>
      </c>
    </row>
    <row r="128" spans="1:6" x14ac:dyDescent="0.2">
      <c r="A128" s="24" t="s">
        <v>3</v>
      </c>
      <c r="B128" s="25">
        <v>100</v>
      </c>
      <c r="C128" s="25">
        <v>76.767677000000006</v>
      </c>
      <c r="D128" s="25">
        <v>16.161615999999999</v>
      </c>
      <c r="E128" s="25">
        <v>6.0606059999999999</v>
      </c>
      <c r="F128" s="25">
        <v>1.0101009999999999</v>
      </c>
    </row>
    <row r="129" spans="1:6" x14ac:dyDescent="0.2">
      <c r="A129" s="20" t="s">
        <v>370</v>
      </c>
      <c r="B129" s="21">
        <v>819</v>
      </c>
      <c r="C129" s="21">
        <v>537</v>
      </c>
      <c r="D129" s="21">
        <v>144</v>
      </c>
      <c r="E129" s="21">
        <v>116</v>
      </c>
      <c r="F129" s="21">
        <v>22</v>
      </c>
    </row>
    <row r="130" spans="1:6" x14ac:dyDescent="0.2">
      <c r="A130" s="24" t="s">
        <v>3</v>
      </c>
      <c r="B130" s="25">
        <v>100</v>
      </c>
      <c r="C130" s="25">
        <v>65.567766000000006</v>
      </c>
      <c r="D130" s="25">
        <v>17.582418000000001</v>
      </c>
      <c r="E130" s="25">
        <v>14.163614000000001</v>
      </c>
      <c r="F130" s="25">
        <v>2.6862029999999999</v>
      </c>
    </row>
    <row r="131" spans="1:6" x14ac:dyDescent="0.2">
      <c r="A131" s="20" t="s">
        <v>371</v>
      </c>
      <c r="B131" s="21">
        <v>87</v>
      </c>
      <c r="C131" s="21">
        <v>54</v>
      </c>
      <c r="D131" s="21">
        <v>14</v>
      </c>
      <c r="E131" s="21">
        <v>14</v>
      </c>
      <c r="F131" s="21">
        <v>5</v>
      </c>
    </row>
    <row r="132" spans="1:6" x14ac:dyDescent="0.2">
      <c r="A132" s="24" t="s">
        <v>3</v>
      </c>
      <c r="B132" s="25">
        <v>100</v>
      </c>
      <c r="C132" s="25">
        <v>62.068966000000003</v>
      </c>
      <c r="D132" s="25">
        <v>16.091954000000001</v>
      </c>
      <c r="E132" s="25">
        <v>16.091954000000001</v>
      </c>
      <c r="F132" s="25">
        <v>5.7471259999999997</v>
      </c>
    </row>
    <row r="133" spans="1:6" x14ac:dyDescent="0.2">
      <c r="A133" s="20" t="s">
        <v>366</v>
      </c>
      <c r="B133" s="21">
        <v>55</v>
      </c>
      <c r="C133" s="21">
        <v>38</v>
      </c>
      <c r="D133" s="21">
        <v>9</v>
      </c>
      <c r="E133" s="21">
        <v>7</v>
      </c>
      <c r="F133" s="21">
        <v>1</v>
      </c>
    </row>
    <row r="134" spans="1:6" x14ac:dyDescent="0.2">
      <c r="A134" s="24" t="s">
        <v>3</v>
      </c>
      <c r="B134" s="25">
        <v>100</v>
      </c>
      <c r="C134" s="25">
        <v>69.090908999999996</v>
      </c>
      <c r="D134" s="25">
        <v>16.363636</v>
      </c>
      <c r="E134" s="25">
        <v>12.727273</v>
      </c>
      <c r="F134" s="25">
        <v>1.818182</v>
      </c>
    </row>
    <row r="135" spans="1:6" x14ac:dyDescent="0.2">
      <c r="A135" s="9" t="s">
        <v>372</v>
      </c>
      <c r="B135" s="9"/>
      <c r="C135" s="9"/>
      <c r="D135" s="9"/>
      <c r="E135" s="9"/>
      <c r="F135" s="9"/>
    </row>
    <row r="136" spans="1:6" x14ac:dyDescent="0.2">
      <c r="A136" s="20" t="s">
        <v>373</v>
      </c>
      <c r="B136" s="21">
        <v>537</v>
      </c>
      <c r="C136" s="21">
        <v>365</v>
      </c>
      <c r="D136" s="21">
        <v>91</v>
      </c>
      <c r="E136" s="21">
        <v>64</v>
      </c>
      <c r="F136" s="21">
        <v>17</v>
      </c>
    </row>
    <row r="137" spans="1:6" x14ac:dyDescent="0.2">
      <c r="A137" s="24" t="s">
        <v>3</v>
      </c>
      <c r="B137" s="25">
        <v>100</v>
      </c>
      <c r="C137" s="25">
        <v>67.970205000000007</v>
      </c>
      <c r="D137" s="25">
        <v>16.945996000000001</v>
      </c>
      <c r="E137" s="25">
        <v>11.918063</v>
      </c>
      <c r="F137" s="25">
        <v>3.1657359999999999</v>
      </c>
    </row>
    <row r="138" spans="1:6" x14ac:dyDescent="0.2">
      <c r="A138" s="20" t="s">
        <v>374</v>
      </c>
      <c r="B138" s="21">
        <v>1329</v>
      </c>
      <c r="C138" s="21">
        <v>954</v>
      </c>
      <c r="D138" s="21">
        <v>196</v>
      </c>
      <c r="E138" s="21">
        <v>139</v>
      </c>
      <c r="F138" s="21">
        <v>40</v>
      </c>
    </row>
    <row r="139" spans="1:6" x14ac:dyDescent="0.2">
      <c r="A139" s="24" t="s">
        <v>3</v>
      </c>
      <c r="B139" s="25">
        <v>100</v>
      </c>
      <c r="C139" s="25">
        <v>71.783296000000007</v>
      </c>
      <c r="D139" s="25">
        <v>14.747930999999999</v>
      </c>
      <c r="E139" s="25">
        <v>10.458992</v>
      </c>
      <c r="F139" s="25">
        <v>3.009782</v>
      </c>
    </row>
    <row r="140" spans="1:6" x14ac:dyDescent="0.2">
      <c r="A140" s="20" t="s">
        <v>375</v>
      </c>
      <c r="B140" s="21">
        <v>406</v>
      </c>
      <c r="C140" s="21">
        <v>277</v>
      </c>
      <c r="D140" s="21">
        <v>60</v>
      </c>
      <c r="E140" s="21">
        <v>53</v>
      </c>
      <c r="F140" s="21">
        <v>16</v>
      </c>
    </row>
    <row r="141" spans="1:6" x14ac:dyDescent="0.2">
      <c r="A141" s="24" t="s">
        <v>3</v>
      </c>
      <c r="B141" s="25">
        <v>100</v>
      </c>
      <c r="C141" s="25">
        <v>68.226601000000002</v>
      </c>
      <c r="D141" s="25">
        <v>14.778325000000001</v>
      </c>
      <c r="E141" s="25">
        <v>13.054187000000001</v>
      </c>
      <c r="F141" s="25">
        <v>3.940887</v>
      </c>
    </row>
    <row r="142" spans="1:6" x14ac:dyDescent="0.2">
      <c r="A142" s="20" t="s">
        <v>376</v>
      </c>
      <c r="B142" s="21">
        <v>152</v>
      </c>
      <c r="C142" s="21">
        <v>104</v>
      </c>
      <c r="D142" s="21">
        <v>29</v>
      </c>
      <c r="E142" s="21">
        <v>19</v>
      </c>
      <c r="F142" s="21">
        <v>0</v>
      </c>
    </row>
    <row r="143" spans="1:6" x14ac:dyDescent="0.2">
      <c r="A143" s="24" t="s">
        <v>3</v>
      </c>
      <c r="B143" s="25">
        <v>100</v>
      </c>
      <c r="C143" s="25">
        <v>68.421053000000001</v>
      </c>
      <c r="D143" s="25">
        <v>19.078946999999999</v>
      </c>
      <c r="E143" s="25">
        <v>12.5</v>
      </c>
      <c r="F143" s="25">
        <v>0</v>
      </c>
    </row>
    <row r="144" spans="1:6" x14ac:dyDescent="0.2">
      <c r="A144" s="20" t="s">
        <v>377</v>
      </c>
      <c r="B144" s="21">
        <v>88</v>
      </c>
      <c r="C144" s="21">
        <v>66</v>
      </c>
      <c r="D144" s="21">
        <v>14</v>
      </c>
      <c r="E144" s="21">
        <v>7</v>
      </c>
      <c r="F144" s="21">
        <v>1</v>
      </c>
    </row>
    <row r="145" spans="1:6" x14ac:dyDescent="0.2">
      <c r="A145" s="24" t="s">
        <v>3</v>
      </c>
      <c r="B145" s="25">
        <v>100</v>
      </c>
      <c r="C145" s="25">
        <v>75</v>
      </c>
      <c r="D145" s="25">
        <v>15.909091</v>
      </c>
      <c r="E145" s="25">
        <v>7.9545450000000004</v>
      </c>
      <c r="F145" s="25">
        <v>1.1363639999999999</v>
      </c>
    </row>
    <row r="146" spans="1:6" x14ac:dyDescent="0.2">
      <c r="A146" s="20" t="s">
        <v>378</v>
      </c>
      <c r="B146" s="21">
        <v>84</v>
      </c>
      <c r="C146" s="21">
        <v>58</v>
      </c>
      <c r="D146" s="21">
        <v>16</v>
      </c>
      <c r="E146" s="21">
        <v>8</v>
      </c>
      <c r="F146" s="21">
        <v>2</v>
      </c>
    </row>
    <row r="147" spans="1:6" x14ac:dyDescent="0.2">
      <c r="A147" s="24" t="s">
        <v>3</v>
      </c>
      <c r="B147" s="25">
        <v>100</v>
      </c>
      <c r="C147" s="25">
        <v>69.047618999999997</v>
      </c>
      <c r="D147" s="25">
        <v>19.047619000000001</v>
      </c>
      <c r="E147" s="25">
        <v>9.5238099999999992</v>
      </c>
      <c r="F147" s="25">
        <v>2.3809520000000002</v>
      </c>
    </row>
    <row r="148" spans="1:6" x14ac:dyDescent="0.2">
      <c r="A148" s="20" t="s">
        <v>366</v>
      </c>
      <c r="B148" s="21">
        <v>81</v>
      </c>
      <c r="C148" s="21">
        <v>49</v>
      </c>
      <c r="D148" s="21">
        <v>14</v>
      </c>
      <c r="E148" s="21">
        <v>16</v>
      </c>
      <c r="F148" s="21">
        <v>2</v>
      </c>
    </row>
    <row r="149" spans="1:6" x14ac:dyDescent="0.2">
      <c r="A149" s="24" t="s">
        <v>3</v>
      </c>
      <c r="B149" s="25">
        <v>100</v>
      </c>
      <c r="C149" s="25">
        <v>60.493827000000003</v>
      </c>
      <c r="D149" s="25">
        <v>17.283950999999998</v>
      </c>
      <c r="E149" s="25">
        <v>19.753086</v>
      </c>
      <c r="F149" s="25">
        <v>2.4691360000000002</v>
      </c>
    </row>
    <row r="150" spans="1:6" x14ac:dyDescent="0.2">
      <c r="A150" s="9" t="s">
        <v>379</v>
      </c>
      <c r="B150" s="9"/>
      <c r="C150" s="9"/>
      <c r="D150" s="9"/>
      <c r="E150" s="9"/>
      <c r="F150" s="9"/>
    </row>
    <row r="151" spans="1:6" x14ac:dyDescent="0.2">
      <c r="A151" s="20" t="s">
        <v>380</v>
      </c>
      <c r="B151" s="21">
        <v>788</v>
      </c>
      <c r="C151" s="21">
        <v>620</v>
      </c>
      <c r="D151" s="21">
        <v>126</v>
      </c>
      <c r="E151" s="21">
        <v>28</v>
      </c>
      <c r="F151" s="21">
        <v>14</v>
      </c>
    </row>
    <row r="152" spans="1:6" x14ac:dyDescent="0.2">
      <c r="A152" s="24" t="s">
        <v>3</v>
      </c>
      <c r="B152" s="25">
        <v>100</v>
      </c>
      <c r="C152" s="25">
        <v>78.680203000000006</v>
      </c>
      <c r="D152" s="25">
        <v>15.989848</v>
      </c>
      <c r="E152" s="25">
        <v>3.553299</v>
      </c>
      <c r="F152" s="25">
        <v>1.7766500000000001</v>
      </c>
    </row>
    <row r="153" spans="1:6" x14ac:dyDescent="0.2">
      <c r="A153" s="20" t="s">
        <v>381</v>
      </c>
      <c r="B153" s="21">
        <v>1824</v>
      </c>
      <c r="C153" s="21">
        <v>1209</v>
      </c>
      <c r="D153" s="21">
        <v>283</v>
      </c>
      <c r="E153" s="21">
        <v>271</v>
      </c>
      <c r="F153" s="21">
        <v>61</v>
      </c>
    </row>
    <row r="154" spans="1:6" x14ac:dyDescent="0.2">
      <c r="A154" s="24" t="s">
        <v>3</v>
      </c>
      <c r="B154" s="25">
        <v>100</v>
      </c>
      <c r="C154" s="25">
        <v>66.282894999999996</v>
      </c>
      <c r="D154" s="25">
        <v>15.515351000000001</v>
      </c>
      <c r="E154" s="25">
        <v>14.857456000000001</v>
      </c>
      <c r="F154" s="25">
        <v>3.3442980000000002</v>
      </c>
    </row>
    <row r="155" spans="1:6" x14ac:dyDescent="0.2">
      <c r="A155" s="20" t="s">
        <v>366</v>
      </c>
      <c r="B155" s="21">
        <v>65</v>
      </c>
      <c r="C155" s="21">
        <v>44</v>
      </c>
      <c r="D155" s="21">
        <v>11</v>
      </c>
      <c r="E155" s="21">
        <v>7</v>
      </c>
      <c r="F155" s="21">
        <v>3</v>
      </c>
    </row>
    <row r="156" spans="1:6" x14ac:dyDescent="0.2">
      <c r="A156" s="24" t="s">
        <v>3</v>
      </c>
      <c r="B156" s="25">
        <v>100</v>
      </c>
      <c r="C156" s="25">
        <v>67.692307999999997</v>
      </c>
      <c r="D156" s="25">
        <v>16.923076999999999</v>
      </c>
      <c r="E156" s="25">
        <v>10.769231</v>
      </c>
      <c r="F156" s="25">
        <v>4.6153849999999998</v>
      </c>
    </row>
    <row r="157" spans="1:6" x14ac:dyDescent="0.2">
      <c r="A157" s="9" t="s">
        <v>382</v>
      </c>
      <c r="B157" s="9"/>
      <c r="C157" s="9"/>
      <c r="D157" s="9"/>
      <c r="E157" s="9"/>
      <c r="F157" s="9"/>
    </row>
    <row r="158" spans="1:6" x14ac:dyDescent="0.2">
      <c r="A158" s="20" t="s">
        <v>383</v>
      </c>
      <c r="B158" s="21">
        <v>393</v>
      </c>
      <c r="C158" s="21">
        <v>309</v>
      </c>
      <c r="D158" s="21">
        <v>64</v>
      </c>
      <c r="E158" s="21">
        <v>12</v>
      </c>
      <c r="F158" s="21">
        <v>8</v>
      </c>
    </row>
    <row r="159" spans="1:6" x14ac:dyDescent="0.2">
      <c r="A159" s="24" t="s">
        <v>3</v>
      </c>
      <c r="B159" s="25">
        <v>100</v>
      </c>
      <c r="C159" s="25">
        <v>78.625953999999993</v>
      </c>
      <c r="D159" s="25">
        <v>16.284987000000001</v>
      </c>
      <c r="E159" s="25">
        <v>3.0534349999999999</v>
      </c>
      <c r="F159" s="25">
        <v>2.0356230000000002</v>
      </c>
    </row>
    <row r="160" spans="1:6" x14ac:dyDescent="0.2">
      <c r="A160" s="20" t="s">
        <v>181</v>
      </c>
      <c r="B160" s="21">
        <v>1944</v>
      </c>
      <c r="C160" s="21">
        <v>1346</v>
      </c>
      <c r="D160" s="21">
        <v>291</v>
      </c>
      <c r="E160" s="21">
        <v>247</v>
      </c>
      <c r="F160" s="21">
        <v>60</v>
      </c>
    </row>
    <row r="161" spans="1:6" x14ac:dyDescent="0.2">
      <c r="A161" s="24" t="s">
        <v>3</v>
      </c>
      <c r="B161" s="25">
        <v>100</v>
      </c>
      <c r="C161" s="25">
        <v>69.238682999999995</v>
      </c>
      <c r="D161" s="25">
        <v>14.969136000000001</v>
      </c>
      <c r="E161" s="25">
        <v>12.705761000000001</v>
      </c>
      <c r="F161" s="25">
        <v>3.0864199999999999</v>
      </c>
    </row>
    <row r="162" spans="1:6" x14ac:dyDescent="0.2">
      <c r="A162" s="20" t="s">
        <v>182</v>
      </c>
      <c r="B162" s="21">
        <v>38</v>
      </c>
      <c r="C162" s="21">
        <v>25</v>
      </c>
      <c r="D162" s="21">
        <v>10</v>
      </c>
      <c r="E162" s="21">
        <v>3</v>
      </c>
      <c r="F162" s="21">
        <v>0</v>
      </c>
    </row>
    <row r="163" spans="1:6" x14ac:dyDescent="0.2">
      <c r="A163" s="24" t="s">
        <v>3</v>
      </c>
      <c r="B163" s="25">
        <v>100</v>
      </c>
      <c r="C163" s="25">
        <v>65.789473999999998</v>
      </c>
      <c r="D163" s="25">
        <v>26.315788999999999</v>
      </c>
      <c r="E163" s="25">
        <v>7.8947370000000001</v>
      </c>
      <c r="F163" s="25">
        <v>0</v>
      </c>
    </row>
    <row r="164" spans="1:6" x14ac:dyDescent="0.2">
      <c r="A164" s="20" t="s">
        <v>384</v>
      </c>
      <c r="B164" s="21">
        <v>36</v>
      </c>
      <c r="C164" s="21">
        <v>22</v>
      </c>
      <c r="D164" s="21">
        <v>10</v>
      </c>
      <c r="E164" s="21">
        <v>4</v>
      </c>
      <c r="F164" s="21">
        <v>0</v>
      </c>
    </row>
    <row r="165" spans="1:6" x14ac:dyDescent="0.2">
      <c r="A165" s="24" t="s">
        <v>3</v>
      </c>
      <c r="B165" s="25">
        <v>100</v>
      </c>
      <c r="C165" s="25">
        <v>61.111111000000001</v>
      </c>
      <c r="D165" s="25">
        <v>27.777778000000001</v>
      </c>
      <c r="E165" s="25">
        <v>11.111110999999999</v>
      </c>
      <c r="F165" s="25">
        <v>0</v>
      </c>
    </row>
    <row r="166" spans="1:6" x14ac:dyDescent="0.2">
      <c r="A166" s="20" t="s">
        <v>183</v>
      </c>
      <c r="B166" s="21">
        <v>53</v>
      </c>
      <c r="C166" s="21">
        <v>40</v>
      </c>
      <c r="D166" s="21">
        <v>7</v>
      </c>
      <c r="E166" s="21">
        <v>6</v>
      </c>
      <c r="F166" s="21">
        <v>0</v>
      </c>
    </row>
    <row r="167" spans="1:6" x14ac:dyDescent="0.2">
      <c r="A167" s="24" t="s">
        <v>3</v>
      </c>
      <c r="B167" s="25">
        <v>100</v>
      </c>
      <c r="C167" s="25">
        <v>75.471698000000004</v>
      </c>
      <c r="D167" s="25">
        <v>13.207547</v>
      </c>
      <c r="E167" s="25">
        <v>11.320755</v>
      </c>
      <c r="F167" s="25">
        <v>0</v>
      </c>
    </row>
    <row r="168" spans="1:6" x14ac:dyDescent="0.2">
      <c r="A168" s="20" t="s">
        <v>385</v>
      </c>
      <c r="B168" s="21">
        <v>22</v>
      </c>
      <c r="C168" s="21">
        <v>9</v>
      </c>
      <c r="D168" s="21">
        <v>6</v>
      </c>
      <c r="E168" s="21">
        <v>6</v>
      </c>
      <c r="F168" s="21">
        <v>1</v>
      </c>
    </row>
    <row r="169" spans="1:6" x14ac:dyDescent="0.2">
      <c r="A169" s="24" t="s">
        <v>3</v>
      </c>
      <c r="B169" s="25">
        <v>100</v>
      </c>
      <c r="C169" s="25">
        <v>40.909090999999997</v>
      </c>
      <c r="D169" s="25">
        <v>27.272727</v>
      </c>
      <c r="E169" s="25">
        <v>27.272727</v>
      </c>
      <c r="F169" s="25">
        <v>4.5454549999999996</v>
      </c>
    </row>
    <row r="170" spans="1:6" x14ac:dyDescent="0.2">
      <c r="A170" s="20" t="s">
        <v>386</v>
      </c>
      <c r="B170" s="21">
        <v>32</v>
      </c>
      <c r="C170" s="21">
        <v>22</v>
      </c>
      <c r="D170" s="21">
        <v>4</v>
      </c>
      <c r="E170" s="21">
        <v>6</v>
      </c>
      <c r="F170" s="21">
        <v>0</v>
      </c>
    </row>
    <row r="171" spans="1:6" x14ac:dyDescent="0.2">
      <c r="A171" s="24" t="s">
        <v>3</v>
      </c>
      <c r="B171" s="25">
        <v>100</v>
      </c>
      <c r="C171" s="25">
        <v>68.75</v>
      </c>
      <c r="D171" s="25">
        <v>12.5</v>
      </c>
      <c r="E171" s="25">
        <v>18.75</v>
      </c>
      <c r="F171" s="25">
        <v>0</v>
      </c>
    </row>
    <row r="172" spans="1:6" x14ac:dyDescent="0.2">
      <c r="A172" s="20" t="s">
        <v>387</v>
      </c>
      <c r="B172" s="21">
        <v>9</v>
      </c>
      <c r="C172" s="21">
        <v>6</v>
      </c>
      <c r="D172" s="21">
        <v>0</v>
      </c>
      <c r="E172" s="21">
        <v>3</v>
      </c>
      <c r="F172" s="21">
        <v>0</v>
      </c>
    </row>
    <row r="173" spans="1:6" x14ac:dyDescent="0.2">
      <c r="A173" s="24" t="s">
        <v>3</v>
      </c>
      <c r="B173" s="25">
        <v>100</v>
      </c>
      <c r="C173" s="25">
        <v>66.666667000000004</v>
      </c>
      <c r="D173" s="25">
        <v>0</v>
      </c>
      <c r="E173" s="25">
        <v>33.333333000000003</v>
      </c>
      <c r="F173" s="25">
        <v>0</v>
      </c>
    </row>
    <row r="174" spans="1:6" x14ac:dyDescent="0.2">
      <c r="A174" s="20" t="s">
        <v>366</v>
      </c>
      <c r="B174" s="21">
        <v>150</v>
      </c>
      <c r="C174" s="21">
        <v>94</v>
      </c>
      <c r="D174" s="21">
        <v>28</v>
      </c>
      <c r="E174" s="21">
        <v>19</v>
      </c>
      <c r="F174" s="21">
        <v>9</v>
      </c>
    </row>
    <row r="175" spans="1:6" x14ac:dyDescent="0.2">
      <c r="A175" s="24" t="s">
        <v>3</v>
      </c>
      <c r="B175" s="25">
        <v>100</v>
      </c>
      <c r="C175" s="25">
        <v>62.666666999999997</v>
      </c>
      <c r="D175" s="25">
        <v>18.666667</v>
      </c>
      <c r="E175" s="25">
        <v>12.666667</v>
      </c>
      <c r="F175" s="25">
        <v>6</v>
      </c>
    </row>
    <row r="176" spans="1:6" x14ac:dyDescent="0.2">
      <c r="A176" s="9" t="s">
        <v>388</v>
      </c>
      <c r="B176" s="9"/>
      <c r="C176" s="9"/>
      <c r="D176" s="9"/>
      <c r="E176" s="9"/>
      <c r="F176" s="9"/>
    </row>
    <row r="177" spans="1:6" x14ac:dyDescent="0.2">
      <c r="A177" s="20" t="s">
        <v>184</v>
      </c>
      <c r="B177" s="21">
        <v>54</v>
      </c>
      <c r="C177" s="21">
        <v>37</v>
      </c>
      <c r="D177" s="21">
        <v>7</v>
      </c>
      <c r="E177" s="21">
        <v>6</v>
      </c>
      <c r="F177" s="21">
        <v>4</v>
      </c>
    </row>
    <row r="178" spans="1:6" x14ac:dyDescent="0.2">
      <c r="A178" s="24" t="s">
        <v>3</v>
      </c>
      <c r="B178" s="25">
        <v>100</v>
      </c>
      <c r="C178" s="25">
        <v>68.518518999999998</v>
      </c>
      <c r="D178" s="25">
        <v>12.962963</v>
      </c>
      <c r="E178" s="25">
        <v>11.111110999999999</v>
      </c>
      <c r="F178" s="25">
        <v>7.4074070000000001</v>
      </c>
    </row>
    <row r="179" spans="1:6" x14ac:dyDescent="0.2">
      <c r="A179" s="20" t="s">
        <v>185</v>
      </c>
      <c r="B179" s="21">
        <v>196</v>
      </c>
      <c r="C179" s="21">
        <v>123</v>
      </c>
      <c r="D179" s="21">
        <v>31</v>
      </c>
      <c r="E179" s="21">
        <v>35</v>
      </c>
      <c r="F179" s="21">
        <v>7</v>
      </c>
    </row>
    <row r="180" spans="1:6" x14ac:dyDescent="0.2">
      <c r="A180" s="24" t="s">
        <v>3</v>
      </c>
      <c r="B180" s="25">
        <v>100</v>
      </c>
      <c r="C180" s="25">
        <v>62.755102000000001</v>
      </c>
      <c r="D180" s="25">
        <v>15.816326999999999</v>
      </c>
      <c r="E180" s="25">
        <v>17.857143000000001</v>
      </c>
      <c r="F180" s="25">
        <v>3.5714290000000002</v>
      </c>
    </row>
    <row r="181" spans="1:6" x14ac:dyDescent="0.2">
      <c r="A181" s="20" t="s">
        <v>186</v>
      </c>
      <c r="B181" s="21">
        <v>310</v>
      </c>
      <c r="C181" s="21">
        <v>202</v>
      </c>
      <c r="D181" s="21">
        <v>47</v>
      </c>
      <c r="E181" s="21">
        <v>51</v>
      </c>
      <c r="F181" s="21">
        <v>10</v>
      </c>
    </row>
    <row r="182" spans="1:6" x14ac:dyDescent="0.2">
      <c r="A182" s="24" t="s">
        <v>3</v>
      </c>
      <c r="B182" s="25">
        <v>100</v>
      </c>
      <c r="C182" s="25">
        <v>65.161289999999994</v>
      </c>
      <c r="D182" s="25">
        <v>15.161289999999999</v>
      </c>
      <c r="E182" s="25">
        <v>16.451612999999998</v>
      </c>
      <c r="F182" s="25">
        <v>3.225806</v>
      </c>
    </row>
    <row r="183" spans="1:6" x14ac:dyDescent="0.2">
      <c r="A183" s="20" t="s">
        <v>187</v>
      </c>
      <c r="B183" s="21">
        <v>385</v>
      </c>
      <c r="C183" s="21">
        <v>263</v>
      </c>
      <c r="D183" s="21">
        <v>67</v>
      </c>
      <c r="E183" s="21">
        <v>39</v>
      </c>
      <c r="F183" s="21">
        <v>16</v>
      </c>
    </row>
    <row r="184" spans="1:6" x14ac:dyDescent="0.2">
      <c r="A184" s="24" t="s">
        <v>3</v>
      </c>
      <c r="B184" s="25">
        <v>100</v>
      </c>
      <c r="C184" s="25">
        <v>68.311688000000004</v>
      </c>
      <c r="D184" s="25">
        <v>17.402597</v>
      </c>
      <c r="E184" s="25">
        <v>10.12987</v>
      </c>
      <c r="F184" s="25">
        <v>4.1558440000000001</v>
      </c>
    </row>
    <row r="185" spans="1:6" x14ac:dyDescent="0.2">
      <c r="A185" s="20" t="s">
        <v>188</v>
      </c>
      <c r="B185" s="21">
        <v>361</v>
      </c>
      <c r="C185" s="21">
        <v>248</v>
      </c>
      <c r="D185" s="21">
        <v>63</v>
      </c>
      <c r="E185" s="21">
        <v>39</v>
      </c>
      <c r="F185" s="21">
        <v>11</v>
      </c>
    </row>
    <row r="186" spans="1:6" x14ac:dyDescent="0.2">
      <c r="A186" s="24" t="s">
        <v>3</v>
      </c>
      <c r="B186" s="25">
        <v>100</v>
      </c>
      <c r="C186" s="25">
        <v>68.698060999999996</v>
      </c>
      <c r="D186" s="25">
        <v>17.451523999999999</v>
      </c>
      <c r="E186" s="25">
        <v>10.803324</v>
      </c>
      <c r="F186" s="25">
        <v>3.047091</v>
      </c>
    </row>
    <row r="187" spans="1:6" x14ac:dyDescent="0.2">
      <c r="A187" s="20" t="s">
        <v>189</v>
      </c>
      <c r="B187" s="21">
        <v>315</v>
      </c>
      <c r="C187" s="21">
        <v>229</v>
      </c>
      <c r="D187" s="21">
        <v>46</v>
      </c>
      <c r="E187" s="21">
        <v>30</v>
      </c>
      <c r="F187" s="21">
        <v>10</v>
      </c>
    </row>
    <row r="188" spans="1:6" x14ac:dyDescent="0.2">
      <c r="A188" s="24" t="s">
        <v>3</v>
      </c>
      <c r="B188" s="25">
        <v>100</v>
      </c>
      <c r="C188" s="25">
        <v>72.698413000000002</v>
      </c>
      <c r="D188" s="25">
        <v>14.603175</v>
      </c>
      <c r="E188" s="25">
        <v>9.5238099999999992</v>
      </c>
      <c r="F188" s="25">
        <v>3.1746029999999998</v>
      </c>
    </row>
    <row r="189" spans="1:6" x14ac:dyDescent="0.2">
      <c r="A189" s="20" t="s">
        <v>190</v>
      </c>
      <c r="B189" s="21">
        <v>364</v>
      </c>
      <c r="C189" s="21">
        <v>278</v>
      </c>
      <c r="D189" s="21">
        <v>51</v>
      </c>
      <c r="E189" s="21">
        <v>28</v>
      </c>
      <c r="F189" s="21">
        <v>7</v>
      </c>
    </row>
    <row r="190" spans="1:6" x14ac:dyDescent="0.2">
      <c r="A190" s="24" t="s">
        <v>3</v>
      </c>
      <c r="B190" s="25">
        <v>100</v>
      </c>
      <c r="C190" s="25">
        <v>76.373626000000002</v>
      </c>
      <c r="D190" s="25">
        <v>14.010989</v>
      </c>
      <c r="E190" s="25">
        <v>7.6923079999999997</v>
      </c>
      <c r="F190" s="25">
        <v>1.9230769999999999</v>
      </c>
    </row>
    <row r="191" spans="1:6" x14ac:dyDescent="0.2">
      <c r="A191" s="20" t="s">
        <v>191</v>
      </c>
      <c r="B191" s="21">
        <v>267</v>
      </c>
      <c r="C191" s="21">
        <v>202</v>
      </c>
      <c r="D191" s="21">
        <v>37</v>
      </c>
      <c r="E191" s="21">
        <v>24</v>
      </c>
      <c r="F191" s="21">
        <v>4</v>
      </c>
    </row>
    <row r="192" spans="1:6" x14ac:dyDescent="0.2">
      <c r="A192" s="24" t="s">
        <v>3</v>
      </c>
      <c r="B192" s="25">
        <v>100</v>
      </c>
      <c r="C192" s="25">
        <v>75.655430999999993</v>
      </c>
      <c r="D192" s="25">
        <v>13.857678</v>
      </c>
      <c r="E192" s="25">
        <v>8.9887639999999998</v>
      </c>
      <c r="F192" s="25">
        <v>1.498127</v>
      </c>
    </row>
    <row r="193" spans="1:6" x14ac:dyDescent="0.2">
      <c r="A193" s="20" t="s">
        <v>192</v>
      </c>
      <c r="B193" s="21">
        <v>90</v>
      </c>
      <c r="C193" s="21">
        <v>64</v>
      </c>
      <c r="D193" s="21">
        <v>14</v>
      </c>
      <c r="E193" s="21">
        <v>12</v>
      </c>
      <c r="F193" s="21">
        <v>0</v>
      </c>
    </row>
    <row r="194" spans="1:6" x14ac:dyDescent="0.2">
      <c r="A194" s="24" t="s">
        <v>3</v>
      </c>
      <c r="B194" s="25">
        <v>100</v>
      </c>
      <c r="C194" s="25">
        <v>71.111110999999994</v>
      </c>
      <c r="D194" s="25">
        <v>15.555555999999999</v>
      </c>
      <c r="E194" s="25">
        <v>13.333333</v>
      </c>
      <c r="F194" s="25">
        <v>0</v>
      </c>
    </row>
    <row r="195" spans="1:6" x14ac:dyDescent="0.2">
      <c r="A195" s="20" t="s">
        <v>193</v>
      </c>
      <c r="B195" s="21">
        <v>94</v>
      </c>
      <c r="C195" s="21">
        <v>74</v>
      </c>
      <c r="D195" s="21">
        <v>12</v>
      </c>
      <c r="E195" s="21">
        <v>7</v>
      </c>
      <c r="F195" s="21">
        <v>1</v>
      </c>
    </row>
    <row r="196" spans="1:6" x14ac:dyDescent="0.2">
      <c r="A196" s="24" t="s">
        <v>3</v>
      </c>
      <c r="B196" s="25">
        <v>100</v>
      </c>
      <c r="C196" s="25">
        <v>78.723404000000002</v>
      </c>
      <c r="D196" s="25">
        <v>12.765957</v>
      </c>
      <c r="E196" s="25">
        <v>7.446809</v>
      </c>
      <c r="F196" s="25">
        <v>1.0638300000000001</v>
      </c>
    </row>
    <row r="197" spans="1:6" x14ac:dyDescent="0.2">
      <c r="A197" s="20" t="s">
        <v>389</v>
      </c>
      <c r="B197" s="21">
        <v>47</v>
      </c>
      <c r="C197" s="21">
        <v>32</v>
      </c>
      <c r="D197" s="21">
        <v>6</v>
      </c>
      <c r="E197" s="21">
        <v>9</v>
      </c>
      <c r="F197" s="21">
        <v>0</v>
      </c>
    </row>
    <row r="198" spans="1:6" x14ac:dyDescent="0.2">
      <c r="A198" s="24" t="s">
        <v>3</v>
      </c>
      <c r="B198" s="25">
        <v>100</v>
      </c>
      <c r="C198" s="25">
        <v>68.085105999999996</v>
      </c>
      <c r="D198" s="25">
        <v>12.765957</v>
      </c>
      <c r="E198" s="25">
        <v>19.148935999999999</v>
      </c>
      <c r="F198" s="25">
        <v>0</v>
      </c>
    </row>
    <row r="199" spans="1:6" x14ac:dyDescent="0.2">
      <c r="A199" s="20" t="s">
        <v>366</v>
      </c>
      <c r="B199" s="21">
        <v>194</v>
      </c>
      <c r="C199" s="21">
        <v>121</v>
      </c>
      <c r="D199" s="21">
        <v>39</v>
      </c>
      <c r="E199" s="21">
        <v>26</v>
      </c>
      <c r="F199" s="21">
        <v>8</v>
      </c>
    </row>
    <row r="200" spans="1:6" x14ac:dyDescent="0.2">
      <c r="A200" s="24" t="s">
        <v>3</v>
      </c>
      <c r="B200" s="25">
        <v>100</v>
      </c>
      <c r="C200" s="25">
        <v>62.371133999999998</v>
      </c>
      <c r="D200" s="25">
        <v>20.103093000000001</v>
      </c>
      <c r="E200" s="25">
        <v>13.402062000000001</v>
      </c>
      <c r="F200" s="25">
        <v>4.1237110000000001</v>
      </c>
    </row>
    <row r="201" spans="1:6" ht="11.1" customHeight="1" x14ac:dyDescent="0.2">
      <c r="A201" s="9" t="s">
        <v>390</v>
      </c>
      <c r="B201" s="9"/>
      <c r="C201" s="9"/>
      <c r="D201" s="9"/>
      <c r="E201" s="9"/>
      <c r="F201" s="9"/>
    </row>
    <row r="202" spans="1:6" ht="11.1" customHeight="1" x14ac:dyDescent="0.2">
      <c r="A202" s="20" t="s">
        <v>391</v>
      </c>
      <c r="B202" s="21">
        <v>633</v>
      </c>
      <c r="C202" s="21">
        <v>460</v>
      </c>
      <c r="D202" s="21">
        <v>85</v>
      </c>
      <c r="E202" s="21">
        <v>75</v>
      </c>
      <c r="F202" s="21">
        <v>13</v>
      </c>
    </row>
    <row r="203" spans="1:6" ht="11.1" customHeight="1" x14ac:dyDescent="0.2">
      <c r="A203" s="24" t="s">
        <v>3</v>
      </c>
      <c r="B203" s="25">
        <v>100</v>
      </c>
      <c r="C203" s="25">
        <v>72.669826</v>
      </c>
      <c r="D203" s="25">
        <v>13.42812</v>
      </c>
      <c r="E203" s="25">
        <v>11.848341</v>
      </c>
      <c r="F203" s="25">
        <v>2.053712</v>
      </c>
    </row>
    <row r="204" spans="1:6" ht="11.1" customHeight="1" x14ac:dyDescent="0.2">
      <c r="A204" s="20" t="s">
        <v>392</v>
      </c>
      <c r="B204" s="21">
        <v>1123</v>
      </c>
      <c r="C204" s="21">
        <v>776</v>
      </c>
      <c r="D204" s="21">
        <v>184</v>
      </c>
      <c r="E204" s="21">
        <v>129</v>
      </c>
      <c r="F204" s="21">
        <v>34</v>
      </c>
    </row>
    <row r="205" spans="1:6" ht="11.1" customHeight="1" x14ac:dyDescent="0.2">
      <c r="A205" s="24" t="s">
        <v>3</v>
      </c>
      <c r="B205" s="25">
        <v>100</v>
      </c>
      <c r="C205" s="25">
        <v>69.100622999999999</v>
      </c>
      <c r="D205" s="25">
        <v>16.384684</v>
      </c>
      <c r="E205" s="25">
        <v>11.487088</v>
      </c>
      <c r="F205" s="25">
        <v>3.0276049999999999</v>
      </c>
    </row>
    <row r="206" spans="1:6" ht="11.1" customHeight="1" x14ac:dyDescent="0.2">
      <c r="A206" s="20" t="s">
        <v>393</v>
      </c>
      <c r="B206" s="21">
        <v>660</v>
      </c>
      <c r="C206" s="21">
        <v>446</v>
      </c>
      <c r="D206" s="21">
        <v>117</v>
      </c>
      <c r="E206" s="21">
        <v>70</v>
      </c>
      <c r="F206" s="21">
        <v>27</v>
      </c>
    </row>
    <row r="207" spans="1:6" ht="11.1" customHeight="1" x14ac:dyDescent="0.2">
      <c r="A207" s="24" t="s">
        <v>3</v>
      </c>
      <c r="B207" s="25">
        <v>100</v>
      </c>
      <c r="C207" s="25">
        <v>67.575757999999993</v>
      </c>
      <c r="D207" s="25">
        <v>17.727273</v>
      </c>
      <c r="E207" s="25">
        <v>10.606061</v>
      </c>
      <c r="F207" s="25">
        <v>4.0909089999999999</v>
      </c>
    </row>
    <row r="208" spans="1:6" ht="11.1" customHeight="1" x14ac:dyDescent="0.2">
      <c r="A208" s="20" t="s">
        <v>394</v>
      </c>
      <c r="B208" s="21">
        <v>261</v>
      </c>
      <c r="C208" s="21">
        <v>191</v>
      </c>
      <c r="D208" s="21">
        <v>34</v>
      </c>
      <c r="E208" s="21">
        <v>32</v>
      </c>
      <c r="F208" s="21">
        <v>4</v>
      </c>
    </row>
    <row r="209" spans="1:6" ht="11.1" customHeight="1" x14ac:dyDescent="0.2">
      <c r="A209" s="24" t="s">
        <v>3</v>
      </c>
      <c r="B209" s="25">
        <v>100</v>
      </c>
      <c r="C209" s="25">
        <v>73.180076999999997</v>
      </c>
      <c r="D209" s="25">
        <v>13.026820000000001</v>
      </c>
      <c r="E209" s="25">
        <v>12.260536</v>
      </c>
      <c r="F209" s="25">
        <v>1.532567</v>
      </c>
    </row>
    <row r="210" spans="1:6" ht="11.1" customHeight="1" x14ac:dyDescent="0.2">
      <c r="A210" s="9" t="s">
        <v>395</v>
      </c>
      <c r="B210" s="9"/>
      <c r="C210" s="9"/>
      <c r="D210" s="9"/>
      <c r="E210" s="9"/>
      <c r="F210" s="9"/>
    </row>
    <row r="211" spans="1:6" ht="11.1" customHeight="1" x14ac:dyDescent="0.2">
      <c r="A211" s="20" t="s">
        <v>396</v>
      </c>
      <c r="B211" s="21">
        <v>329</v>
      </c>
      <c r="C211" s="21">
        <v>231</v>
      </c>
      <c r="D211" s="21">
        <v>52</v>
      </c>
      <c r="E211" s="21">
        <v>33</v>
      </c>
      <c r="F211" s="21">
        <v>13</v>
      </c>
    </row>
    <row r="212" spans="1:6" ht="11.1" customHeight="1" x14ac:dyDescent="0.2">
      <c r="A212" s="24" t="s">
        <v>3</v>
      </c>
      <c r="B212" s="25">
        <v>100</v>
      </c>
      <c r="C212" s="25">
        <v>70.212766000000002</v>
      </c>
      <c r="D212" s="25">
        <v>15.805471000000001</v>
      </c>
      <c r="E212" s="25">
        <v>10.030395</v>
      </c>
      <c r="F212" s="25">
        <v>3.951368</v>
      </c>
    </row>
    <row r="213" spans="1:6" ht="11.1" customHeight="1" x14ac:dyDescent="0.2">
      <c r="A213" s="20" t="s">
        <v>397</v>
      </c>
      <c r="B213" s="21">
        <v>828</v>
      </c>
      <c r="C213" s="21">
        <v>622</v>
      </c>
      <c r="D213" s="21">
        <v>98</v>
      </c>
      <c r="E213" s="21">
        <v>87</v>
      </c>
      <c r="F213" s="21">
        <v>21</v>
      </c>
    </row>
    <row r="214" spans="1:6" ht="11.1" customHeight="1" x14ac:dyDescent="0.2">
      <c r="A214" s="24" t="s">
        <v>3</v>
      </c>
      <c r="B214" s="25">
        <v>100</v>
      </c>
      <c r="C214" s="25">
        <v>75.120773</v>
      </c>
      <c r="D214" s="25">
        <v>11.835749</v>
      </c>
      <c r="E214" s="25">
        <v>10.507246</v>
      </c>
      <c r="F214" s="25">
        <v>2.536232</v>
      </c>
    </row>
    <row r="215" spans="1:6" ht="11.1" customHeight="1" x14ac:dyDescent="0.2">
      <c r="A215" s="20" t="s">
        <v>879</v>
      </c>
      <c r="B215" s="21">
        <v>499</v>
      </c>
      <c r="C215" s="21">
        <v>321</v>
      </c>
      <c r="D215" s="21">
        <v>104</v>
      </c>
      <c r="E215" s="21">
        <v>56</v>
      </c>
      <c r="F215" s="21">
        <v>18</v>
      </c>
    </row>
    <row r="216" spans="1:6" ht="11.1" customHeight="1" x14ac:dyDescent="0.2">
      <c r="A216" s="24" t="s">
        <v>3</v>
      </c>
      <c r="B216" s="25">
        <v>100</v>
      </c>
      <c r="C216" s="25">
        <v>64.328657000000007</v>
      </c>
      <c r="D216" s="25">
        <v>20.841683</v>
      </c>
      <c r="E216" s="25">
        <v>11.222445</v>
      </c>
      <c r="F216" s="25">
        <v>3.6072139999999999</v>
      </c>
    </row>
    <row r="217" spans="1:6" ht="11.1" customHeight="1" x14ac:dyDescent="0.2">
      <c r="A217" s="20" t="s">
        <v>398</v>
      </c>
      <c r="B217" s="21">
        <v>468</v>
      </c>
      <c r="C217" s="21">
        <v>333</v>
      </c>
      <c r="D217" s="21">
        <v>73</v>
      </c>
      <c r="E217" s="21">
        <v>49</v>
      </c>
      <c r="F217" s="21">
        <v>13</v>
      </c>
    </row>
    <row r="218" spans="1:6" ht="11.1" customHeight="1" x14ac:dyDescent="0.2">
      <c r="A218" s="24" t="s">
        <v>3</v>
      </c>
      <c r="B218" s="25">
        <v>100</v>
      </c>
      <c r="C218" s="25">
        <v>71.153846000000001</v>
      </c>
      <c r="D218" s="25">
        <v>15.598291</v>
      </c>
      <c r="E218" s="25">
        <v>10.470084999999999</v>
      </c>
      <c r="F218" s="25">
        <v>2.7777780000000001</v>
      </c>
    </row>
    <row r="219" spans="1:6" ht="11.1" customHeight="1" x14ac:dyDescent="0.2">
      <c r="A219" s="20" t="s">
        <v>399</v>
      </c>
      <c r="B219" s="21">
        <v>257</v>
      </c>
      <c r="C219" s="21">
        <v>177</v>
      </c>
      <c r="D219" s="21">
        <v>39</v>
      </c>
      <c r="E219" s="21">
        <v>35</v>
      </c>
      <c r="F219" s="21">
        <v>6</v>
      </c>
    </row>
    <row r="220" spans="1:6" ht="11.1" customHeight="1" x14ac:dyDescent="0.2">
      <c r="A220" s="24" t="s">
        <v>3</v>
      </c>
      <c r="B220" s="25">
        <v>100</v>
      </c>
      <c r="C220" s="25">
        <v>68.871594999999999</v>
      </c>
      <c r="D220" s="25">
        <v>15.175096999999999</v>
      </c>
      <c r="E220" s="25">
        <v>13.618677</v>
      </c>
      <c r="F220" s="25">
        <v>2.3346300000000002</v>
      </c>
    </row>
    <row r="221" spans="1:6" ht="11.1" customHeight="1" x14ac:dyDescent="0.2">
      <c r="A221" s="20" t="s">
        <v>400</v>
      </c>
      <c r="B221" s="21">
        <v>296</v>
      </c>
      <c r="C221" s="21">
        <v>189</v>
      </c>
      <c r="D221" s="21">
        <v>54</v>
      </c>
      <c r="E221" s="21">
        <v>46</v>
      </c>
      <c r="F221" s="21">
        <v>7</v>
      </c>
    </row>
    <row r="222" spans="1:6" ht="11.1" customHeight="1" x14ac:dyDescent="0.2">
      <c r="A222" s="24" t="s">
        <v>3</v>
      </c>
      <c r="B222" s="25">
        <v>100</v>
      </c>
      <c r="C222" s="25">
        <v>63.851351000000001</v>
      </c>
      <c r="D222" s="25">
        <v>18.243243</v>
      </c>
      <c r="E222" s="25">
        <v>15.540540999999999</v>
      </c>
      <c r="F222" s="25">
        <v>2.364865</v>
      </c>
    </row>
    <row r="223" spans="1:6" ht="11.1" customHeight="1" x14ac:dyDescent="0.2">
      <c r="A223" s="9" t="s">
        <v>401</v>
      </c>
      <c r="B223" s="9"/>
      <c r="C223" s="9"/>
      <c r="D223" s="9"/>
      <c r="E223" s="9"/>
      <c r="F223" s="9"/>
    </row>
    <row r="224" spans="1:6" ht="11.1" customHeight="1" x14ac:dyDescent="0.2">
      <c r="A224" s="20" t="s">
        <v>878</v>
      </c>
      <c r="B224" s="21">
        <v>116</v>
      </c>
      <c r="C224" s="21">
        <v>81</v>
      </c>
      <c r="D224" s="21">
        <v>20</v>
      </c>
      <c r="E224" s="21">
        <v>9</v>
      </c>
      <c r="F224" s="21">
        <v>6</v>
      </c>
    </row>
    <row r="225" spans="1:6" ht="11.1" customHeight="1" x14ac:dyDescent="0.2">
      <c r="A225" s="24" t="s">
        <v>3</v>
      </c>
      <c r="B225" s="25">
        <v>100</v>
      </c>
      <c r="C225" s="25">
        <v>69.827585999999997</v>
      </c>
      <c r="D225" s="25">
        <v>17.241378999999998</v>
      </c>
      <c r="E225" s="25">
        <v>7.7586209999999998</v>
      </c>
      <c r="F225" s="25">
        <v>5.1724139999999998</v>
      </c>
    </row>
    <row r="226" spans="1:6" ht="11.1" customHeight="1" x14ac:dyDescent="0.2">
      <c r="A226" s="20" t="s">
        <v>402</v>
      </c>
      <c r="B226" s="21">
        <v>213</v>
      </c>
      <c r="C226" s="21">
        <v>150</v>
      </c>
      <c r="D226" s="21">
        <v>32</v>
      </c>
      <c r="E226" s="21">
        <v>24</v>
      </c>
      <c r="F226" s="21">
        <v>7</v>
      </c>
    </row>
    <row r="227" spans="1:6" ht="11.1" customHeight="1" x14ac:dyDescent="0.2">
      <c r="A227" s="24" t="s">
        <v>3</v>
      </c>
      <c r="B227" s="25">
        <v>100</v>
      </c>
      <c r="C227" s="25">
        <v>70.422534999999996</v>
      </c>
      <c r="D227" s="25">
        <v>15.023474</v>
      </c>
      <c r="E227" s="25">
        <v>11.267606000000001</v>
      </c>
      <c r="F227" s="25">
        <v>3.2863850000000001</v>
      </c>
    </row>
    <row r="228" spans="1:6" ht="11.1" customHeight="1" x14ac:dyDescent="0.2">
      <c r="A228" s="20" t="s">
        <v>397</v>
      </c>
      <c r="B228" s="21">
        <v>828</v>
      </c>
      <c r="C228" s="21">
        <v>622</v>
      </c>
      <c r="D228" s="21">
        <v>98</v>
      </c>
      <c r="E228" s="21">
        <v>87</v>
      </c>
      <c r="F228" s="21">
        <v>21</v>
      </c>
    </row>
    <row r="229" spans="1:6" ht="11.1" customHeight="1" x14ac:dyDescent="0.2">
      <c r="A229" s="24" t="s">
        <v>3</v>
      </c>
      <c r="B229" s="25">
        <v>100</v>
      </c>
      <c r="C229" s="25">
        <v>75.120773</v>
      </c>
      <c r="D229" s="25">
        <v>11.835749</v>
      </c>
      <c r="E229" s="25">
        <v>10.507246</v>
      </c>
      <c r="F229" s="25">
        <v>2.536232</v>
      </c>
    </row>
    <row r="230" spans="1:6" ht="11.1" customHeight="1" x14ac:dyDescent="0.2">
      <c r="A230" s="20" t="s">
        <v>403</v>
      </c>
      <c r="B230" s="21">
        <v>133</v>
      </c>
      <c r="C230" s="21">
        <v>81</v>
      </c>
      <c r="D230" s="21">
        <v>29</v>
      </c>
      <c r="E230" s="21">
        <v>17</v>
      </c>
      <c r="F230" s="21">
        <v>6</v>
      </c>
    </row>
    <row r="231" spans="1:6" ht="11.1" customHeight="1" x14ac:dyDescent="0.2">
      <c r="A231" s="24" t="s">
        <v>3</v>
      </c>
      <c r="B231" s="25">
        <v>100</v>
      </c>
      <c r="C231" s="25">
        <v>60.902256000000001</v>
      </c>
      <c r="D231" s="25">
        <v>21.804511000000002</v>
      </c>
      <c r="E231" s="25">
        <v>12.781955</v>
      </c>
      <c r="F231" s="25">
        <v>4.5112779999999999</v>
      </c>
    </row>
    <row r="232" spans="1:6" ht="11.1" customHeight="1" x14ac:dyDescent="0.2">
      <c r="A232" s="20" t="s">
        <v>404</v>
      </c>
      <c r="B232" s="21">
        <v>120</v>
      </c>
      <c r="C232" s="21">
        <v>79</v>
      </c>
      <c r="D232" s="21">
        <v>26</v>
      </c>
      <c r="E232" s="21">
        <v>11</v>
      </c>
      <c r="F232" s="21">
        <v>4</v>
      </c>
    </row>
    <row r="233" spans="1:6" ht="11.1" customHeight="1" x14ac:dyDescent="0.2">
      <c r="A233" s="24" t="s">
        <v>3</v>
      </c>
      <c r="B233" s="25">
        <v>100</v>
      </c>
      <c r="C233" s="25">
        <v>65.833332999999996</v>
      </c>
      <c r="D233" s="25">
        <v>21.666667</v>
      </c>
      <c r="E233" s="25">
        <v>9.1666670000000003</v>
      </c>
      <c r="F233" s="25">
        <v>3.3333330000000001</v>
      </c>
    </row>
    <row r="234" spans="1:6" ht="11.1" customHeight="1" x14ac:dyDescent="0.2">
      <c r="A234" s="20" t="s">
        <v>405</v>
      </c>
      <c r="B234" s="21">
        <v>246</v>
      </c>
      <c r="C234" s="21">
        <v>161</v>
      </c>
      <c r="D234" s="21">
        <v>49</v>
      </c>
      <c r="E234" s="21">
        <v>28</v>
      </c>
      <c r="F234" s="21">
        <v>8</v>
      </c>
    </row>
    <row r="235" spans="1:6" ht="11.1" customHeight="1" x14ac:dyDescent="0.2">
      <c r="A235" s="24" t="s">
        <v>3</v>
      </c>
      <c r="B235" s="25">
        <v>100</v>
      </c>
      <c r="C235" s="25">
        <v>65.447153999999998</v>
      </c>
      <c r="D235" s="25">
        <v>19.918699</v>
      </c>
      <c r="E235" s="25">
        <v>11.382114</v>
      </c>
      <c r="F235" s="25">
        <v>3.252033</v>
      </c>
    </row>
    <row r="236" spans="1:6" ht="11.1" customHeight="1" x14ac:dyDescent="0.2">
      <c r="A236" s="20" t="s">
        <v>398</v>
      </c>
      <c r="B236" s="21">
        <v>468</v>
      </c>
      <c r="C236" s="21">
        <v>333</v>
      </c>
      <c r="D236" s="21">
        <v>73</v>
      </c>
      <c r="E236" s="21">
        <v>49</v>
      </c>
      <c r="F236" s="21">
        <v>13</v>
      </c>
    </row>
    <row r="237" spans="1:6" ht="11.1" customHeight="1" x14ac:dyDescent="0.2">
      <c r="A237" s="24" t="s">
        <v>3</v>
      </c>
      <c r="B237" s="25">
        <v>100</v>
      </c>
      <c r="C237" s="25">
        <v>71.153846000000001</v>
      </c>
      <c r="D237" s="25">
        <v>15.598291</v>
      </c>
      <c r="E237" s="25">
        <v>10.470084999999999</v>
      </c>
      <c r="F237" s="25">
        <v>2.7777780000000001</v>
      </c>
    </row>
    <row r="238" spans="1:6" ht="11.1" customHeight="1" x14ac:dyDescent="0.2">
      <c r="A238" s="20" t="s">
        <v>406</v>
      </c>
      <c r="B238" s="21">
        <v>180</v>
      </c>
      <c r="C238" s="21">
        <v>125</v>
      </c>
      <c r="D238" s="21">
        <v>29</v>
      </c>
      <c r="E238" s="21">
        <v>22</v>
      </c>
      <c r="F238" s="21">
        <v>4</v>
      </c>
    </row>
    <row r="239" spans="1:6" ht="11.1" customHeight="1" x14ac:dyDescent="0.2">
      <c r="A239" s="24" t="s">
        <v>3</v>
      </c>
      <c r="B239" s="25">
        <v>100</v>
      </c>
      <c r="C239" s="25">
        <v>69.444444000000004</v>
      </c>
      <c r="D239" s="25">
        <v>16.111111000000001</v>
      </c>
      <c r="E239" s="25">
        <v>12.222222</v>
      </c>
      <c r="F239" s="25">
        <v>2.2222219999999999</v>
      </c>
    </row>
    <row r="240" spans="1:6" ht="11.1" customHeight="1" x14ac:dyDescent="0.2">
      <c r="A240" s="20" t="s">
        <v>407</v>
      </c>
      <c r="B240" s="21">
        <v>77</v>
      </c>
      <c r="C240" s="21">
        <v>52</v>
      </c>
      <c r="D240" s="21">
        <v>10</v>
      </c>
      <c r="E240" s="21">
        <v>13</v>
      </c>
      <c r="F240" s="21">
        <v>2</v>
      </c>
    </row>
    <row r="241" spans="1:6" ht="11.1" customHeight="1" x14ac:dyDescent="0.2">
      <c r="A241" s="24" t="s">
        <v>3</v>
      </c>
      <c r="B241" s="25">
        <v>100</v>
      </c>
      <c r="C241" s="25">
        <v>67.532467999999994</v>
      </c>
      <c r="D241" s="25">
        <v>12.987012999999999</v>
      </c>
      <c r="E241" s="25">
        <v>16.883116999999999</v>
      </c>
      <c r="F241" s="25">
        <v>2.5974029999999999</v>
      </c>
    </row>
    <row r="242" spans="1:6" ht="11.1" customHeight="1" x14ac:dyDescent="0.2">
      <c r="A242" s="20" t="s">
        <v>400</v>
      </c>
      <c r="B242" s="21">
        <v>296</v>
      </c>
      <c r="C242" s="21">
        <v>189</v>
      </c>
      <c r="D242" s="21">
        <v>54</v>
      </c>
      <c r="E242" s="21">
        <v>46</v>
      </c>
      <c r="F242" s="21">
        <v>7</v>
      </c>
    </row>
    <row r="243" spans="1:6" ht="11.1" customHeight="1" x14ac:dyDescent="0.2">
      <c r="A243" s="26"/>
      <c r="B243" s="27">
        <v>100</v>
      </c>
      <c r="C243" s="27">
        <v>63.851351000000001</v>
      </c>
      <c r="D243" s="27">
        <v>18.243243</v>
      </c>
      <c r="E243" s="27">
        <v>15.540540999999999</v>
      </c>
      <c r="F243" s="27">
        <v>2.364865</v>
      </c>
    </row>
    <row r="244" spans="1:6" ht="11.1" customHeight="1" x14ac:dyDescent="0.2"/>
  </sheetData>
  <phoneticPr fontId="2"/>
  <pageMargins left="0.75" right="0.75" top="1" bottom="1" header="0.5" footer="0.5"/>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FF640F-7FAA-48D1-975B-6E059A64370A}">
  <dimension ref="A1:F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HYPERLINK("#'目次'!B20","[14]")</f>
        <v>[14]</v>
      </c>
    </row>
    <row r="3" spans="1:6" x14ac:dyDescent="0.2">
      <c r="A3" s="7" t="s">
        <v>3</v>
      </c>
      <c r="B3" s="8" t="s">
        <v>5</v>
      </c>
    </row>
    <row r="4" spans="1:6" x14ac:dyDescent="0.2">
      <c r="A4" s="7" t="s">
        <v>3</v>
      </c>
      <c r="B4" s="8" t="s">
        <v>8</v>
      </c>
    </row>
    <row r="5" spans="1:6" s="18" customFormat="1" ht="25.2" x14ac:dyDescent="0.2">
      <c r="A5" s="16" t="s">
        <v>3</v>
      </c>
      <c r="B5" s="17" t="s">
        <v>335</v>
      </c>
      <c r="C5" s="17" t="s">
        <v>380</v>
      </c>
      <c r="D5" s="17" t="s">
        <v>431</v>
      </c>
      <c r="E5" s="17" t="s">
        <v>432</v>
      </c>
      <c r="F5" s="17" t="s">
        <v>366</v>
      </c>
    </row>
    <row r="6" spans="1:6" x14ac:dyDescent="0.2">
      <c r="A6" s="19" t="s">
        <v>338</v>
      </c>
      <c r="B6" s="10">
        <v>2677</v>
      </c>
      <c r="C6" s="10">
        <v>2113</v>
      </c>
      <c r="D6" s="10">
        <v>165</v>
      </c>
      <c r="E6" s="10">
        <v>326</v>
      </c>
      <c r="F6" s="10">
        <v>73</v>
      </c>
    </row>
    <row r="7" spans="1:6" x14ac:dyDescent="0.2">
      <c r="A7" s="24" t="s">
        <v>3</v>
      </c>
      <c r="B7" s="25">
        <v>100</v>
      </c>
      <c r="C7" s="25">
        <v>78.931640000000002</v>
      </c>
      <c r="D7" s="25">
        <v>6.1636160000000002</v>
      </c>
      <c r="E7" s="25">
        <v>12.177811</v>
      </c>
      <c r="F7" s="25">
        <v>2.7269329999999998</v>
      </c>
    </row>
    <row r="8" spans="1:6" x14ac:dyDescent="0.2">
      <c r="A8" s="9" t="s">
        <v>339</v>
      </c>
      <c r="B8" s="9"/>
      <c r="C8" s="9"/>
      <c r="D8" s="9"/>
      <c r="E8" s="9"/>
      <c r="F8" s="9"/>
    </row>
    <row r="9" spans="1:6" x14ac:dyDescent="0.2">
      <c r="A9" s="20" t="s">
        <v>340</v>
      </c>
      <c r="B9" s="21">
        <v>1277</v>
      </c>
      <c r="C9" s="21">
        <v>1066</v>
      </c>
      <c r="D9" s="21">
        <v>71</v>
      </c>
      <c r="E9" s="21">
        <v>108</v>
      </c>
      <c r="F9" s="21">
        <v>32</v>
      </c>
    </row>
    <row r="10" spans="1:6" x14ac:dyDescent="0.2">
      <c r="A10" s="24" t="s">
        <v>3</v>
      </c>
      <c r="B10" s="25">
        <v>100</v>
      </c>
      <c r="C10" s="25">
        <v>83.476899000000003</v>
      </c>
      <c r="D10" s="25">
        <v>5.5599059999999998</v>
      </c>
      <c r="E10" s="25">
        <v>8.4573219999999996</v>
      </c>
      <c r="F10" s="25">
        <v>2.5058729999999998</v>
      </c>
    </row>
    <row r="11" spans="1:6" x14ac:dyDescent="0.2">
      <c r="A11" s="20" t="s">
        <v>341</v>
      </c>
      <c r="B11" s="21">
        <v>1400</v>
      </c>
      <c r="C11" s="21">
        <v>1047</v>
      </c>
      <c r="D11" s="21">
        <v>94</v>
      </c>
      <c r="E11" s="21">
        <v>218</v>
      </c>
      <c r="F11" s="21">
        <v>41</v>
      </c>
    </row>
    <row r="12" spans="1:6" x14ac:dyDescent="0.2">
      <c r="A12" s="24" t="s">
        <v>3</v>
      </c>
      <c r="B12" s="25">
        <v>100</v>
      </c>
      <c r="C12" s="25">
        <v>74.785713999999999</v>
      </c>
      <c r="D12" s="25">
        <v>6.7142860000000004</v>
      </c>
      <c r="E12" s="25">
        <v>15.571429</v>
      </c>
      <c r="F12" s="25">
        <v>2.9285709999999998</v>
      </c>
    </row>
    <row r="13" spans="1:6" x14ac:dyDescent="0.2">
      <c r="A13" s="9" t="s">
        <v>342</v>
      </c>
      <c r="B13" s="9"/>
      <c r="C13" s="9"/>
      <c r="D13" s="9"/>
      <c r="E13" s="9"/>
      <c r="F13" s="9"/>
    </row>
    <row r="14" spans="1:6" x14ac:dyDescent="0.2">
      <c r="A14" s="20" t="s">
        <v>343</v>
      </c>
      <c r="B14" s="21">
        <v>610</v>
      </c>
      <c r="C14" s="21">
        <v>551</v>
      </c>
      <c r="D14" s="21">
        <v>31</v>
      </c>
      <c r="E14" s="21">
        <v>21</v>
      </c>
      <c r="F14" s="21">
        <v>7</v>
      </c>
    </row>
    <row r="15" spans="1:6" x14ac:dyDescent="0.2">
      <c r="A15" s="24" t="s">
        <v>3</v>
      </c>
      <c r="B15" s="25">
        <v>100</v>
      </c>
      <c r="C15" s="25">
        <v>90.327869000000007</v>
      </c>
      <c r="D15" s="25">
        <v>5.0819669999999997</v>
      </c>
      <c r="E15" s="25">
        <v>3.4426230000000002</v>
      </c>
      <c r="F15" s="25">
        <v>1.1475409999999999</v>
      </c>
    </row>
    <row r="16" spans="1:6" x14ac:dyDescent="0.2">
      <c r="A16" s="20" t="s">
        <v>344</v>
      </c>
      <c r="B16" s="21">
        <v>755</v>
      </c>
      <c r="C16" s="21">
        <v>657</v>
      </c>
      <c r="D16" s="21">
        <v>37</v>
      </c>
      <c r="E16" s="21">
        <v>44</v>
      </c>
      <c r="F16" s="21">
        <v>17</v>
      </c>
    </row>
    <row r="17" spans="1:6" x14ac:dyDescent="0.2">
      <c r="A17" s="24" t="s">
        <v>3</v>
      </c>
      <c r="B17" s="25">
        <v>100</v>
      </c>
      <c r="C17" s="25">
        <v>87.019868000000002</v>
      </c>
      <c r="D17" s="25">
        <v>4.9006619999999996</v>
      </c>
      <c r="E17" s="25">
        <v>5.8278150000000002</v>
      </c>
      <c r="F17" s="25">
        <v>2.2516560000000001</v>
      </c>
    </row>
    <row r="18" spans="1:6" x14ac:dyDescent="0.2">
      <c r="A18" s="20" t="s">
        <v>345</v>
      </c>
      <c r="B18" s="21">
        <v>601</v>
      </c>
      <c r="C18" s="21">
        <v>492</v>
      </c>
      <c r="D18" s="21">
        <v>37</v>
      </c>
      <c r="E18" s="21">
        <v>57</v>
      </c>
      <c r="F18" s="21">
        <v>15</v>
      </c>
    </row>
    <row r="19" spans="1:6" x14ac:dyDescent="0.2">
      <c r="A19" s="24" t="s">
        <v>3</v>
      </c>
      <c r="B19" s="25">
        <v>100</v>
      </c>
      <c r="C19" s="25">
        <v>81.863561000000004</v>
      </c>
      <c r="D19" s="25">
        <v>6.1564059999999996</v>
      </c>
      <c r="E19" s="25">
        <v>9.4841929999999994</v>
      </c>
      <c r="F19" s="25">
        <v>2.4958399999999998</v>
      </c>
    </row>
    <row r="20" spans="1:6" x14ac:dyDescent="0.2">
      <c r="A20" s="20" t="s">
        <v>346</v>
      </c>
      <c r="B20" s="21">
        <v>425</v>
      </c>
      <c r="C20" s="21">
        <v>288</v>
      </c>
      <c r="D20" s="21">
        <v>36</v>
      </c>
      <c r="E20" s="21">
        <v>83</v>
      </c>
      <c r="F20" s="21">
        <v>18</v>
      </c>
    </row>
    <row r="21" spans="1:6" x14ac:dyDescent="0.2">
      <c r="A21" s="24" t="s">
        <v>3</v>
      </c>
      <c r="B21" s="25">
        <v>100</v>
      </c>
      <c r="C21" s="25">
        <v>67.764706000000004</v>
      </c>
      <c r="D21" s="25">
        <v>8.4705879999999993</v>
      </c>
      <c r="E21" s="25">
        <v>19.529412000000001</v>
      </c>
      <c r="F21" s="25">
        <v>4.2352939999999997</v>
      </c>
    </row>
    <row r="22" spans="1:6" x14ac:dyDescent="0.2">
      <c r="A22" s="20" t="s">
        <v>347</v>
      </c>
      <c r="B22" s="21">
        <v>217</v>
      </c>
      <c r="C22" s="21">
        <v>108</v>
      </c>
      <c r="D22" s="21">
        <v>17</v>
      </c>
      <c r="E22" s="21">
        <v>80</v>
      </c>
      <c r="F22" s="21">
        <v>12</v>
      </c>
    </row>
    <row r="23" spans="1:6" x14ac:dyDescent="0.2">
      <c r="A23" s="24" t="s">
        <v>3</v>
      </c>
      <c r="B23" s="25">
        <v>100</v>
      </c>
      <c r="C23" s="25">
        <v>49.769584999999999</v>
      </c>
      <c r="D23" s="25">
        <v>7.8341010000000004</v>
      </c>
      <c r="E23" s="25">
        <v>36.866359000000003</v>
      </c>
      <c r="F23" s="25">
        <v>5.529954</v>
      </c>
    </row>
    <row r="24" spans="1:6" x14ac:dyDescent="0.2">
      <c r="A24" s="20" t="s">
        <v>348</v>
      </c>
      <c r="B24" s="21">
        <v>56</v>
      </c>
      <c r="C24" s="21">
        <v>16</v>
      </c>
      <c r="D24" s="21">
        <v>7</v>
      </c>
      <c r="E24" s="21">
        <v>29</v>
      </c>
      <c r="F24" s="21">
        <v>4</v>
      </c>
    </row>
    <row r="25" spans="1:6" x14ac:dyDescent="0.2">
      <c r="A25" s="24" t="s">
        <v>3</v>
      </c>
      <c r="B25" s="25">
        <v>100</v>
      </c>
      <c r="C25" s="25">
        <v>28.571428999999998</v>
      </c>
      <c r="D25" s="25">
        <v>12.5</v>
      </c>
      <c r="E25" s="25">
        <v>51.785713999999999</v>
      </c>
      <c r="F25" s="25">
        <v>7.1428570000000002</v>
      </c>
    </row>
    <row r="26" spans="1:6" x14ac:dyDescent="0.2">
      <c r="A26" s="20" t="s">
        <v>349</v>
      </c>
      <c r="B26" s="21">
        <v>13</v>
      </c>
      <c r="C26" s="21">
        <v>1</v>
      </c>
      <c r="D26" s="21">
        <v>0</v>
      </c>
      <c r="E26" s="21">
        <v>12</v>
      </c>
      <c r="F26" s="21">
        <v>0</v>
      </c>
    </row>
    <row r="27" spans="1:6" x14ac:dyDescent="0.2">
      <c r="A27" s="24" t="s">
        <v>3</v>
      </c>
      <c r="B27" s="25">
        <v>100</v>
      </c>
      <c r="C27" s="25">
        <v>7.6923079999999997</v>
      </c>
      <c r="D27" s="25">
        <v>0</v>
      </c>
      <c r="E27" s="25">
        <v>92.307692000000003</v>
      </c>
      <c r="F27" s="25">
        <v>0</v>
      </c>
    </row>
    <row r="28" spans="1:6" x14ac:dyDescent="0.2">
      <c r="A28" s="20" t="s">
        <v>350</v>
      </c>
      <c r="B28" s="21">
        <v>1365</v>
      </c>
      <c r="C28" s="21">
        <v>1208</v>
      </c>
      <c r="D28" s="21">
        <v>68</v>
      </c>
      <c r="E28" s="21">
        <v>65</v>
      </c>
      <c r="F28" s="21">
        <v>24</v>
      </c>
    </row>
    <row r="29" spans="1:6" x14ac:dyDescent="0.2">
      <c r="A29" s="24" t="s">
        <v>3</v>
      </c>
      <c r="B29" s="25">
        <v>100</v>
      </c>
      <c r="C29" s="25">
        <v>88.498168000000007</v>
      </c>
      <c r="D29" s="25">
        <v>4.9816849999999997</v>
      </c>
      <c r="E29" s="25">
        <v>4.7619049999999996</v>
      </c>
      <c r="F29" s="25">
        <v>1.7582420000000001</v>
      </c>
    </row>
    <row r="30" spans="1:6" x14ac:dyDescent="0.2">
      <c r="A30" s="20" t="s">
        <v>351</v>
      </c>
      <c r="B30" s="21">
        <v>1026</v>
      </c>
      <c r="C30" s="21">
        <v>780</v>
      </c>
      <c r="D30" s="21">
        <v>73</v>
      </c>
      <c r="E30" s="21">
        <v>140</v>
      </c>
      <c r="F30" s="21">
        <v>33</v>
      </c>
    </row>
    <row r="31" spans="1:6" x14ac:dyDescent="0.2">
      <c r="A31" s="24" t="s">
        <v>3</v>
      </c>
      <c r="B31" s="25">
        <v>100</v>
      </c>
      <c r="C31" s="25">
        <v>76.023392000000001</v>
      </c>
      <c r="D31" s="25">
        <v>7.1150099999999998</v>
      </c>
      <c r="E31" s="25">
        <v>13.645224000000001</v>
      </c>
      <c r="F31" s="25">
        <v>3.2163740000000001</v>
      </c>
    </row>
    <row r="32" spans="1:6" x14ac:dyDescent="0.2">
      <c r="A32" s="20" t="s">
        <v>352</v>
      </c>
      <c r="B32" s="21">
        <v>286</v>
      </c>
      <c r="C32" s="21">
        <v>125</v>
      </c>
      <c r="D32" s="21">
        <v>24</v>
      </c>
      <c r="E32" s="21">
        <v>121</v>
      </c>
      <c r="F32" s="21">
        <v>16</v>
      </c>
    </row>
    <row r="33" spans="1:6" x14ac:dyDescent="0.2">
      <c r="A33" s="24" t="s">
        <v>3</v>
      </c>
      <c r="B33" s="25">
        <v>100</v>
      </c>
      <c r="C33" s="25">
        <v>43.706294</v>
      </c>
      <c r="D33" s="25">
        <v>8.3916079999999997</v>
      </c>
      <c r="E33" s="25">
        <v>42.307692000000003</v>
      </c>
      <c r="F33" s="25">
        <v>5.5944060000000002</v>
      </c>
    </row>
    <row r="34" spans="1:6" x14ac:dyDescent="0.2">
      <c r="A34" s="20" t="s">
        <v>353</v>
      </c>
      <c r="B34" s="21">
        <v>1312</v>
      </c>
      <c r="C34" s="21">
        <v>905</v>
      </c>
      <c r="D34" s="21">
        <v>97</v>
      </c>
      <c r="E34" s="21">
        <v>261</v>
      </c>
      <c r="F34" s="21">
        <v>49</v>
      </c>
    </row>
    <row r="35" spans="1:6" x14ac:dyDescent="0.2">
      <c r="A35" s="24" t="s">
        <v>3</v>
      </c>
      <c r="B35" s="25">
        <v>100</v>
      </c>
      <c r="C35" s="25">
        <v>68.978658999999993</v>
      </c>
      <c r="D35" s="25">
        <v>7.3932929999999999</v>
      </c>
      <c r="E35" s="25">
        <v>19.893293</v>
      </c>
      <c r="F35" s="25">
        <v>3.734756</v>
      </c>
    </row>
    <row r="36" spans="1:6" x14ac:dyDescent="0.2">
      <c r="A36" s="9" t="s">
        <v>354</v>
      </c>
      <c r="B36" s="10">
        <v>298</v>
      </c>
      <c r="C36" s="10">
        <v>272</v>
      </c>
      <c r="D36" s="10">
        <v>15</v>
      </c>
      <c r="E36" s="10">
        <v>10</v>
      </c>
      <c r="F36" s="10">
        <v>1</v>
      </c>
    </row>
    <row r="37" spans="1:6" x14ac:dyDescent="0.2">
      <c r="A37" s="24" t="s">
        <v>3</v>
      </c>
      <c r="B37" s="25">
        <v>100</v>
      </c>
      <c r="C37" s="25">
        <v>91.275167999999994</v>
      </c>
      <c r="D37" s="25">
        <v>5.0335570000000001</v>
      </c>
      <c r="E37" s="25">
        <v>3.3557049999999999</v>
      </c>
      <c r="F37" s="25">
        <v>0.33556999999999998</v>
      </c>
    </row>
    <row r="38" spans="1:6" x14ac:dyDescent="0.2">
      <c r="A38" s="20" t="s">
        <v>344</v>
      </c>
      <c r="B38" s="21">
        <v>388</v>
      </c>
      <c r="C38" s="21">
        <v>350</v>
      </c>
      <c r="D38" s="21">
        <v>16</v>
      </c>
      <c r="E38" s="21">
        <v>16</v>
      </c>
      <c r="F38" s="21">
        <v>6</v>
      </c>
    </row>
    <row r="39" spans="1:6" x14ac:dyDescent="0.2">
      <c r="A39" s="24" t="s">
        <v>3</v>
      </c>
      <c r="B39" s="25">
        <v>100</v>
      </c>
      <c r="C39" s="25">
        <v>90.206186000000002</v>
      </c>
      <c r="D39" s="25">
        <v>4.1237110000000001</v>
      </c>
      <c r="E39" s="25">
        <v>4.1237110000000001</v>
      </c>
      <c r="F39" s="25">
        <v>1.546392</v>
      </c>
    </row>
    <row r="40" spans="1:6" x14ac:dyDescent="0.2">
      <c r="A40" s="20" t="s">
        <v>345</v>
      </c>
      <c r="B40" s="21">
        <v>299</v>
      </c>
      <c r="C40" s="21">
        <v>252</v>
      </c>
      <c r="D40" s="21">
        <v>16</v>
      </c>
      <c r="E40" s="21">
        <v>21</v>
      </c>
      <c r="F40" s="21">
        <v>10</v>
      </c>
    </row>
    <row r="41" spans="1:6" x14ac:dyDescent="0.2">
      <c r="A41" s="24" t="s">
        <v>3</v>
      </c>
      <c r="B41" s="25">
        <v>100</v>
      </c>
      <c r="C41" s="25">
        <v>84.280935999999997</v>
      </c>
      <c r="D41" s="25">
        <v>5.3511709999999999</v>
      </c>
      <c r="E41" s="25">
        <v>7.0234110000000003</v>
      </c>
      <c r="F41" s="25">
        <v>3.3444820000000002</v>
      </c>
    </row>
    <row r="42" spans="1:6" x14ac:dyDescent="0.2">
      <c r="A42" s="20" t="s">
        <v>346</v>
      </c>
      <c r="B42" s="21">
        <v>192</v>
      </c>
      <c r="C42" s="21">
        <v>135</v>
      </c>
      <c r="D42" s="21">
        <v>17</v>
      </c>
      <c r="E42" s="21">
        <v>30</v>
      </c>
      <c r="F42" s="21">
        <v>10</v>
      </c>
    </row>
    <row r="43" spans="1:6" x14ac:dyDescent="0.2">
      <c r="A43" s="24" t="s">
        <v>3</v>
      </c>
      <c r="B43" s="25">
        <v>100</v>
      </c>
      <c r="C43" s="25">
        <v>70.3125</v>
      </c>
      <c r="D43" s="25">
        <v>8.8541670000000003</v>
      </c>
      <c r="E43" s="25">
        <v>15.625</v>
      </c>
      <c r="F43" s="25">
        <v>5.2083329999999997</v>
      </c>
    </row>
    <row r="44" spans="1:6" x14ac:dyDescent="0.2">
      <c r="A44" s="20" t="s">
        <v>347</v>
      </c>
      <c r="B44" s="21">
        <v>77</v>
      </c>
      <c r="C44" s="21">
        <v>46</v>
      </c>
      <c r="D44" s="21">
        <v>6</v>
      </c>
      <c r="E44" s="21">
        <v>21</v>
      </c>
      <c r="F44" s="21">
        <v>4</v>
      </c>
    </row>
    <row r="45" spans="1:6" x14ac:dyDescent="0.2">
      <c r="A45" s="24" t="s">
        <v>3</v>
      </c>
      <c r="B45" s="25">
        <v>100</v>
      </c>
      <c r="C45" s="25">
        <v>59.740259999999999</v>
      </c>
      <c r="D45" s="25">
        <v>7.7922079999999996</v>
      </c>
      <c r="E45" s="25">
        <v>27.272727</v>
      </c>
      <c r="F45" s="25">
        <v>5.1948049999999997</v>
      </c>
    </row>
    <row r="46" spans="1:6" x14ac:dyDescent="0.2">
      <c r="A46" s="20" t="s">
        <v>348</v>
      </c>
      <c r="B46" s="21">
        <v>19</v>
      </c>
      <c r="C46" s="21">
        <v>11</v>
      </c>
      <c r="D46" s="21">
        <v>1</v>
      </c>
      <c r="E46" s="21">
        <v>6</v>
      </c>
      <c r="F46" s="21">
        <v>1</v>
      </c>
    </row>
    <row r="47" spans="1:6" x14ac:dyDescent="0.2">
      <c r="A47" s="24" t="s">
        <v>3</v>
      </c>
      <c r="B47" s="25">
        <v>100</v>
      </c>
      <c r="C47" s="25">
        <v>57.894736999999999</v>
      </c>
      <c r="D47" s="25">
        <v>5.2631579999999998</v>
      </c>
      <c r="E47" s="25">
        <v>31.578946999999999</v>
      </c>
      <c r="F47" s="25">
        <v>5.2631579999999998</v>
      </c>
    </row>
    <row r="48" spans="1:6" x14ac:dyDescent="0.2">
      <c r="A48" s="20" t="s">
        <v>349</v>
      </c>
      <c r="B48" s="21">
        <v>4</v>
      </c>
      <c r="C48" s="21">
        <v>0</v>
      </c>
      <c r="D48" s="21">
        <v>0</v>
      </c>
      <c r="E48" s="21">
        <v>4</v>
      </c>
      <c r="F48" s="21">
        <v>0</v>
      </c>
    </row>
    <row r="49" spans="1:6" x14ac:dyDescent="0.2">
      <c r="A49" s="24" t="s">
        <v>3</v>
      </c>
      <c r="B49" s="25">
        <v>100</v>
      </c>
      <c r="C49" s="25">
        <v>0</v>
      </c>
      <c r="D49" s="25">
        <v>0</v>
      </c>
      <c r="E49" s="25">
        <v>100</v>
      </c>
      <c r="F49" s="25">
        <v>0</v>
      </c>
    </row>
    <row r="50" spans="1:6" x14ac:dyDescent="0.2">
      <c r="A50" s="20" t="s">
        <v>350</v>
      </c>
      <c r="B50" s="21">
        <v>686</v>
      </c>
      <c r="C50" s="21">
        <v>622</v>
      </c>
      <c r="D50" s="21">
        <v>31</v>
      </c>
      <c r="E50" s="21">
        <v>26</v>
      </c>
      <c r="F50" s="21">
        <v>7</v>
      </c>
    </row>
    <row r="51" spans="1:6" x14ac:dyDescent="0.2">
      <c r="A51" s="24" t="s">
        <v>3</v>
      </c>
      <c r="B51" s="25">
        <v>100</v>
      </c>
      <c r="C51" s="25">
        <v>90.670553999999996</v>
      </c>
      <c r="D51" s="25">
        <v>4.5189500000000002</v>
      </c>
      <c r="E51" s="25">
        <v>3.7900870000000002</v>
      </c>
      <c r="F51" s="25">
        <v>1.020408</v>
      </c>
    </row>
    <row r="52" spans="1:6" x14ac:dyDescent="0.2">
      <c r="A52" s="20" t="s">
        <v>351</v>
      </c>
      <c r="B52" s="21">
        <v>491</v>
      </c>
      <c r="C52" s="21">
        <v>387</v>
      </c>
      <c r="D52" s="21">
        <v>33</v>
      </c>
      <c r="E52" s="21">
        <v>51</v>
      </c>
      <c r="F52" s="21">
        <v>20</v>
      </c>
    </row>
    <row r="53" spans="1:6" x14ac:dyDescent="0.2">
      <c r="A53" s="24" t="s">
        <v>3</v>
      </c>
      <c r="B53" s="25">
        <v>100</v>
      </c>
      <c r="C53" s="25">
        <v>78.818736999999999</v>
      </c>
      <c r="D53" s="25">
        <v>6.7209779999999997</v>
      </c>
      <c r="E53" s="25">
        <v>10.386965</v>
      </c>
      <c r="F53" s="25">
        <v>4.0733199999999998</v>
      </c>
    </row>
    <row r="54" spans="1:6" x14ac:dyDescent="0.2">
      <c r="A54" s="20" t="s">
        <v>352</v>
      </c>
      <c r="B54" s="21">
        <v>100</v>
      </c>
      <c r="C54" s="21">
        <v>57</v>
      </c>
      <c r="D54" s="21">
        <v>7</v>
      </c>
      <c r="E54" s="21">
        <v>31</v>
      </c>
      <c r="F54" s="21">
        <v>5</v>
      </c>
    </row>
    <row r="55" spans="1:6" x14ac:dyDescent="0.2">
      <c r="A55" s="24" t="s">
        <v>3</v>
      </c>
      <c r="B55" s="25">
        <v>100</v>
      </c>
      <c r="C55" s="25">
        <v>57</v>
      </c>
      <c r="D55" s="25">
        <v>7</v>
      </c>
      <c r="E55" s="25">
        <v>31</v>
      </c>
      <c r="F55" s="25">
        <v>5</v>
      </c>
    </row>
    <row r="56" spans="1:6" x14ac:dyDescent="0.2">
      <c r="A56" s="20" t="s">
        <v>353</v>
      </c>
      <c r="B56" s="21">
        <v>591</v>
      </c>
      <c r="C56" s="21">
        <v>444</v>
      </c>
      <c r="D56" s="21">
        <v>40</v>
      </c>
      <c r="E56" s="21">
        <v>82</v>
      </c>
      <c r="F56" s="21">
        <v>25</v>
      </c>
    </row>
    <row r="57" spans="1:6" x14ac:dyDescent="0.2">
      <c r="A57" s="24" t="s">
        <v>3</v>
      </c>
      <c r="B57" s="25">
        <v>100</v>
      </c>
      <c r="C57" s="25">
        <v>75.126903999999996</v>
      </c>
      <c r="D57" s="25">
        <v>6.7681899999999997</v>
      </c>
      <c r="E57" s="25">
        <v>13.874788000000001</v>
      </c>
      <c r="F57" s="25">
        <v>4.230118</v>
      </c>
    </row>
    <row r="58" spans="1:6" x14ac:dyDescent="0.2">
      <c r="A58" s="9" t="s">
        <v>355</v>
      </c>
      <c r="B58" s="10">
        <v>312</v>
      </c>
      <c r="C58" s="10">
        <v>279</v>
      </c>
      <c r="D58" s="10">
        <v>16</v>
      </c>
      <c r="E58" s="10">
        <v>11</v>
      </c>
      <c r="F58" s="10">
        <v>6</v>
      </c>
    </row>
    <row r="59" spans="1:6" x14ac:dyDescent="0.2">
      <c r="A59" s="24" t="s">
        <v>3</v>
      </c>
      <c r="B59" s="25">
        <v>100</v>
      </c>
      <c r="C59" s="25">
        <v>89.423077000000006</v>
      </c>
      <c r="D59" s="25">
        <v>5.1282050000000003</v>
      </c>
      <c r="E59" s="25">
        <v>3.5256409999999998</v>
      </c>
      <c r="F59" s="25">
        <v>1.9230769999999999</v>
      </c>
    </row>
    <row r="60" spans="1:6" x14ac:dyDescent="0.2">
      <c r="A60" s="20" t="s">
        <v>344</v>
      </c>
      <c r="B60" s="21">
        <v>367</v>
      </c>
      <c r="C60" s="21">
        <v>307</v>
      </c>
      <c r="D60" s="21">
        <v>21</v>
      </c>
      <c r="E60" s="21">
        <v>28</v>
      </c>
      <c r="F60" s="21">
        <v>11</v>
      </c>
    </row>
    <row r="61" spans="1:6" x14ac:dyDescent="0.2">
      <c r="A61" s="24" t="s">
        <v>3</v>
      </c>
      <c r="B61" s="25">
        <v>100</v>
      </c>
      <c r="C61" s="25">
        <v>83.651225999999994</v>
      </c>
      <c r="D61" s="25">
        <v>5.7220709999999997</v>
      </c>
      <c r="E61" s="25">
        <v>7.6294279999999999</v>
      </c>
      <c r="F61" s="25">
        <v>2.9972750000000001</v>
      </c>
    </row>
    <row r="62" spans="1:6" x14ac:dyDescent="0.2">
      <c r="A62" s="20" t="s">
        <v>345</v>
      </c>
      <c r="B62" s="21">
        <v>302</v>
      </c>
      <c r="C62" s="21">
        <v>240</v>
      </c>
      <c r="D62" s="21">
        <v>21</v>
      </c>
      <c r="E62" s="21">
        <v>36</v>
      </c>
      <c r="F62" s="21">
        <v>5</v>
      </c>
    </row>
    <row r="63" spans="1:6" x14ac:dyDescent="0.2">
      <c r="A63" s="24" t="s">
        <v>3</v>
      </c>
      <c r="B63" s="25">
        <v>100</v>
      </c>
      <c r="C63" s="25">
        <v>79.470198999999994</v>
      </c>
      <c r="D63" s="25">
        <v>6.9536420000000003</v>
      </c>
      <c r="E63" s="25">
        <v>11.920529999999999</v>
      </c>
      <c r="F63" s="25">
        <v>1.655629</v>
      </c>
    </row>
    <row r="64" spans="1:6" x14ac:dyDescent="0.2">
      <c r="A64" s="20" t="s">
        <v>346</v>
      </c>
      <c r="B64" s="21">
        <v>233</v>
      </c>
      <c r="C64" s="21">
        <v>153</v>
      </c>
      <c r="D64" s="21">
        <v>19</v>
      </c>
      <c r="E64" s="21">
        <v>53</v>
      </c>
      <c r="F64" s="21">
        <v>8</v>
      </c>
    </row>
    <row r="65" spans="1:6" x14ac:dyDescent="0.2">
      <c r="A65" s="24" t="s">
        <v>3</v>
      </c>
      <c r="B65" s="25">
        <v>100</v>
      </c>
      <c r="C65" s="25">
        <v>65.665235999999993</v>
      </c>
      <c r="D65" s="25">
        <v>8.1545059999999996</v>
      </c>
      <c r="E65" s="25">
        <v>22.746780999999999</v>
      </c>
      <c r="F65" s="25">
        <v>3.4334760000000002</v>
      </c>
    </row>
    <row r="66" spans="1:6" x14ac:dyDescent="0.2">
      <c r="A66" s="20" t="s">
        <v>347</v>
      </c>
      <c r="B66" s="21">
        <v>140</v>
      </c>
      <c r="C66" s="21">
        <v>62</v>
      </c>
      <c r="D66" s="21">
        <v>11</v>
      </c>
      <c r="E66" s="21">
        <v>59</v>
      </c>
      <c r="F66" s="21">
        <v>8</v>
      </c>
    </row>
    <row r="67" spans="1:6" x14ac:dyDescent="0.2">
      <c r="A67" s="24" t="s">
        <v>3</v>
      </c>
      <c r="B67" s="25">
        <v>100</v>
      </c>
      <c r="C67" s="25">
        <v>44.285713999999999</v>
      </c>
      <c r="D67" s="25">
        <v>7.8571429999999998</v>
      </c>
      <c r="E67" s="25">
        <v>42.142856999999999</v>
      </c>
      <c r="F67" s="25">
        <v>5.7142860000000004</v>
      </c>
    </row>
    <row r="68" spans="1:6" x14ac:dyDescent="0.2">
      <c r="A68" s="20" t="s">
        <v>348</v>
      </c>
      <c r="B68" s="21">
        <v>37</v>
      </c>
      <c r="C68" s="21">
        <v>5</v>
      </c>
      <c r="D68" s="21">
        <v>6</v>
      </c>
      <c r="E68" s="21">
        <v>23</v>
      </c>
      <c r="F68" s="21">
        <v>3</v>
      </c>
    </row>
    <row r="69" spans="1:6" x14ac:dyDescent="0.2">
      <c r="A69" s="24" t="s">
        <v>3</v>
      </c>
      <c r="B69" s="25">
        <v>100</v>
      </c>
      <c r="C69" s="25">
        <v>13.513514000000001</v>
      </c>
      <c r="D69" s="25">
        <v>16.216215999999999</v>
      </c>
      <c r="E69" s="25">
        <v>62.162162000000002</v>
      </c>
      <c r="F69" s="25">
        <v>8.1081079999999996</v>
      </c>
    </row>
    <row r="70" spans="1:6" x14ac:dyDescent="0.2">
      <c r="A70" s="20" t="s">
        <v>349</v>
      </c>
      <c r="B70" s="21">
        <v>9</v>
      </c>
      <c r="C70" s="21">
        <v>1</v>
      </c>
      <c r="D70" s="21">
        <v>0</v>
      </c>
      <c r="E70" s="21">
        <v>8</v>
      </c>
      <c r="F70" s="21">
        <v>0</v>
      </c>
    </row>
    <row r="71" spans="1:6" x14ac:dyDescent="0.2">
      <c r="A71" s="24" t="s">
        <v>3</v>
      </c>
      <c r="B71" s="25">
        <v>100</v>
      </c>
      <c r="C71" s="25">
        <v>11.111110999999999</v>
      </c>
      <c r="D71" s="25">
        <v>0</v>
      </c>
      <c r="E71" s="25">
        <v>88.888889000000006</v>
      </c>
      <c r="F71" s="25">
        <v>0</v>
      </c>
    </row>
    <row r="72" spans="1:6" x14ac:dyDescent="0.2">
      <c r="A72" s="20" t="s">
        <v>350</v>
      </c>
      <c r="B72" s="21">
        <v>679</v>
      </c>
      <c r="C72" s="21">
        <v>586</v>
      </c>
      <c r="D72" s="21">
        <v>37</v>
      </c>
      <c r="E72" s="21">
        <v>39</v>
      </c>
      <c r="F72" s="21">
        <v>17</v>
      </c>
    </row>
    <row r="73" spans="1:6" x14ac:dyDescent="0.2">
      <c r="A73" s="24" t="s">
        <v>3</v>
      </c>
      <c r="B73" s="25">
        <v>100</v>
      </c>
      <c r="C73" s="25">
        <v>86.303387000000001</v>
      </c>
      <c r="D73" s="25">
        <v>5.4491899999999998</v>
      </c>
      <c r="E73" s="25">
        <v>5.743741</v>
      </c>
      <c r="F73" s="25">
        <v>2.503682</v>
      </c>
    </row>
    <row r="74" spans="1:6" x14ac:dyDescent="0.2">
      <c r="A74" s="20" t="s">
        <v>351</v>
      </c>
      <c r="B74" s="21">
        <v>535</v>
      </c>
      <c r="C74" s="21">
        <v>393</v>
      </c>
      <c r="D74" s="21">
        <v>40</v>
      </c>
      <c r="E74" s="21">
        <v>89</v>
      </c>
      <c r="F74" s="21">
        <v>13</v>
      </c>
    </row>
    <row r="75" spans="1:6" x14ac:dyDescent="0.2">
      <c r="A75" s="24" t="s">
        <v>3</v>
      </c>
      <c r="B75" s="25">
        <v>100</v>
      </c>
      <c r="C75" s="25">
        <v>73.457943999999998</v>
      </c>
      <c r="D75" s="25">
        <v>7.4766360000000001</v>
      </c>
      <c r="E75" s="25">
        <v>16.635514000000001</v>
      </c>
      <c r="F75" s="25">
        <v>2.429907</v>
      </c>
    </row>
    <row r="76" spans="1:6" x14ac:dyDescent="0.2">
      <c r="A76" s="20" t="s">
        <v>352</v>
      </c>
      <c r="B76" s="21">
        <v>186</v>
      </c>
      <c r="C76" s="21">
        <v>68</v>
      </c>
      <c r="D76" s="21">
        <v>17</v>
      </c>
      <c r="E76" s="21">
        <v>90</v>
      </c>
      <c r="F76" s="21">
        <v>11</v>
      </c>
    </row>
    <row r="77" spans="1:6" x14ac:dyDescent="0.2">
      <c r="A77" s="24" t="s">
        <v>3</v>
      </c>
      <c r="B77" s="25">
        <v>100</v>
      </c>
      <c r="C77" s="25">
        <v>36.559139999999999</v>
      </c>
      <c r="D77" s="25">
        <v>9.1397849999999998</v>
      </c>
      <c r="E77" s="25">
        <v>48.387096999999997</v>
      </c>
      <c r="F77" s="25">
        <v>5.9139780000000002</v>
      </c>
    </row>
    <row r="78" spans="1:6" x14ac:dyDescent="0.2">
      <c r="A78" s="20" t="s">
        <v>353</v>
      </c>
      <c r="B78" s="21">
        <v>721</v>
      </c>
      <c r="C78" s="21">
        <v>461</v>
      </c>
      <c r="D78" s="21">
        <v>57</v>
      </c>
      <c r="E78" s="21">
        <v>179</v>
      </c>
      <c r="F78" s="21">
        <v>24</v>
      </c>
    </row>
    <row r="79" spans="1:6" x14ac:dyDescent="0.2">
      <c r="A79" s="24" t="s">
        <v>3</v>
      </c>
      <c r="B79" s="25">
        <v>100</v>
      </c>
      <c r="C79" s="25">
        <v>63.938974000000002</v>
      </c>
      <c r="D79" s="25">
        <v>7.9056870000000004</v>
      </c>
      <c r="E79" s="25">
        <v>24.826630000000002</v>
      </c>
      <c r="F79" s="25">
        <v>3.3287100000000001</v>
      </c>
    </row>
    <row r="80" spans="1:6" x14ac:dyDescent="0.2">
      <c r="A80" s="9" t="s">
        <v>356</v>
      </c>
      <c r="B80" s="9"/>
      <c r="C80" s="9"/>
      <c r="D80" s="9"/>
      <c r="E80" s="9"/>
      <c r="F80" s="9"/>
    </row>
    <row r="81" spans="1:6" x14ac:dyDescent="0.2">
      <c r="A81" s="20" t="s">
        <v>357</v>
      </c>
      <c r="B81" s="21">
        <v>138</v>
      </c>
      <c r="C81" s="21">
        <v>113</v>
      </c>
      <c r="D81" s="21">
        <v>9</v>
      </c>
      <c r="E81" s="21">
        <v>13</v>
      </c>
      <c r="F81" s="21">
        <v>3</v>
      </c>
    </row>
    <row r="82" spans="1:6" x14ac:dyDescent="0.2">
      <c r="A82" s="24" t="s">
        <v>3</v>
      </c>
      <c r="B82" s="25">
        <v>100</v>
      </c>
      <c r="C82" s="25">
        <v>81.884057999999996</v>
      </c>
      <c r="D82" s="25">
        <v>6.5217390000000002</v>
      </c>
      <c r="E82" s="25">
        <v>9.4202899999999996</v>
      </c>
      <c r="F82" s="25">
        <v>2.1739130000000002</v>
      </c>
    </row>
    <row r="83" spans="1:6" x14ac:dyDescent="0.2">
      <c r="A83" s="20" t="s">
        <v>328</v>
      </c>
      <c r="B83" s="21">
        <v>1747</v>
      </c>
      <c r="C83" s="21">
        <v>1439</v>
      </c>
      <c r="D83" s="21">
        <v>108</v>
      </c>
      <c r="E83" s="21">
        <v>158</v>
      </c>
      <c r="F83" s="21">
        <v>42</v>
      </c>
    </row>
    <row r="84" spans="1:6" x14ac:dyDescent="0.2">
      <c r="A84" s="24" t="s">
        <v>3</v>
      </c>
      <c r="B84" s="25">
        <v>100</v>
      </c>
      <c r="C84" s="25">
        <v>82.369776999999999</v>
      </c>
      <c r="D84" s="25">
        <v>6.1820259999999996</v>
      </c>
      <c r="E84" s="25">
        <v>9.0440760000000004</v>
      </c>
      <c r="F84" s="25">
        <v>2.404121</v>
      </c>
    </row>
    <row r="85" spans="1:6" x14ac:dyDescent="0.2">
      <c r="A85" s="20" t="s">
        <v>329</v>
      </c>
      <c r="B85" s="21">
        <v>191</v>
      </c>
      <c r="C85" s="21">
        <v>144</v>
      </c>
      <c r="D85" s="21">
        <v>12</v>
      </c>
      <c r="E85" s="21">
        <v>26</v>
      </c>
      <c r="F85" s="21">
        <v>9</v>
      </c>
    </row>
    <row r="86" spans="1:6" x14ac:dyDescent="0.2">
      <c r="A86" s="24" t="s">
        <v>3</v>
      </c>
      <c r="B86" s="25">
        <v>100</v>
      </c>
      <c r="C86" s="25">
        <v>75.392669999999995</v>
      </c>
      <c r="D86" s="25">
        <v>6.2827229999999998</v>
      </c>
      <c r="E86" s="25">
        <v>13.612565</v>
      </c>
      <c r="F86" s="25">
        <v>4.7120420000000003</v>
      </c>
    </row>
    <row r="87" spans="1:6" x14ac:dyDescent="0.2">
      <c r="A87" s="20" t="s">
        <v>330</v>
      </c>
      <c r="B87" s="21">
        <v>544</v>
      </c>
      <c r="C87" s="21">
        <v>374</v>
      </c>
      <c r="D87" s="21">
        <v>31</v>
      </c>
      <c r="E87" s="21">
        <v>125</v>
      </c>
      <c r="F87" s="21">
        <v>14</v>
      </c>
    </row>
    <row r="88" spans="1:6" x14ac:dyDescent="0.2">
      <c r="A88" s="24" t="s">
        <v>3</v>
      </c>
      <c r="B88" s="25">
        <v>100</v>
      </c>
      <c r="C88" s="25">
        <v>68.75</v>
      </c>
      <c r="D88" s="25">
        <v>5.6985289999999997</v>
      </c>
      <c r="E88" s="25">
        <v>22.977941000000001</v>
      </c>
      <c r="F88" s="25">
        <v>2.5735290000000002</v>
      </c>
    </row>
    <row r="89" spans="1:6" x14ac:dyDescent="0.2">
      <c r="A89" s="20" t="s">
        <v>358</v>
      </c>
      <c r="B89" s="21">
        <v>57</v>
      </c>
      <c r="C89" s="21">
        <v>43</v>
      </c>
      <c r="D89" s="21">
        <v>5</v>
      </c>
      <c r="E89" s="21">
        <v>4</v>
      </c>
      <c r="F89" s="21">
        <v>5</v>
      </c>
    </row>
    <row r="90" spans="1:6" x14ac:dyDescent="0.2">
      <c r="A90" s="24" t="s">
        <v>3</v>
      </c>
      <c r="B90" s="25">
        <v>100</v>
      </c>
      <c r="C90" s="25">
        <v>75.438596000000004</v>
      </c>
      <c r="D90" s="25">
        <v>8.7719299999999993</v>
      </c>
      <c r="E90" s="25">
        <v>7.017544</v>
      </c>
      <c r="F90" s="25">
        <v>8.7719299999999993</v>
      </c>
    </row>
    <row r="91" spans="1:6" x14ac:dyDescent="0.2">
      <c r="A91" s="9" t="s">
        <v>359</v>
      </c>
      <c r="B91" s="10">
        <v>89</v>
      </c>
      <c r="C91" s="10">
        <v>75</v>
      </c>
      <c r="D91" s="10">
        <v>7</v>
      </c>
      <c r="E91" s="10">
        <v>6</v>
      </c>
      <c r="F91" s="10">
        <v>1</v>
      </c>
    </row>
    <row r="92" spans="1:6" x14ac:dyDescent="0.2">
      <c r="A92" s="24" t="s">
        <v>3</v>
      </c>
      <c r="B92" s="25">
        <v>100</v>
      </c>
      <c r="C92" s="25">
        <v>84.269662999999994</v>
      </c>
      <c r="D92" s="25">
        <v>7.8651689999999999</v>
      </c>
      <c r="E92" s="25">
        <v>6.7415729999999998</v>
      </c>
      <c r="F92" s="25">
        <v>1.123596</v>
      </c>
    </row>
    <row r="93" spans="1:6" x14ac:dyDescent="0.2">
      <c r="A93" s="20" t="s">
        <v>331</v>
      </c>
      <c r="B93" s="21">
        <v>977</v>
      </c>
      <c r="C93" s="21">
        <v>826</v>
      </c>
      <c r="D93" s="21">
        <v>52</v>
      </c>
      <c r="E93" s="21">
        <v>75</v>
      </c>
      <c r="F93" s="21">
        <v>24</v>
      </c>
    </row>
    <row r="94" spans="1:6" x14ac:dyDescent="0.2">
      <c r="A94" s="24" t="s">
        <v>3</v>
      </c>
      <c r="B94" s="25">
        <v>100</v>
      </c>
      <c r="C94" s="25">
        <v>84.544523999999996</v>
      </c>
      <c r="D94" s="25">
        <v>5.3224159999999996</v>
      </c>
      <c r="E94" s="25">
        <v>7.6765610000000004</v>
      </c>
      <c r="F94" s="25">
        <v>2.456499</v>
      </c>
    </row>
    <row r="95" spans="1:6" x14ac:dyDescent="0.2">
      <c r="A95" s="20" t="s">
        <v>332</v>
      </c>
      <c r="B95" s="21">
        <v>73</v>
      </c>
      <c r="C95" s="21">
        <v>57</v>
      </c>
      <c r="D95" s="21">
        <v>7</v>
      </c>
      <c r="E95" s="21">
        <v>4</v>
      </c>
      <c r="F95" s="21">
        <v>5</v>
      </c>
    </row>
    <row r="96" spans="1:6" x14ac:dyDescent="0.2">
      <c r="A96" s="24" t="s">
        <v>3</v>
      </c>
      <c r="B96" s="25">
        <v>100</v>
      </c>
      <c r="C96" s="25">
        <v>78.082192000000006</v>
      </c>
      <c r="D96" s="25">
        <v>9.5890409999999999</v>
      </c>
      <c r="E96" s="25">
        <v>5.4794520000000002</v>
      </c>
      <c r="F96" s="25">
        <v>6.8493149999999998</v>
      </c>
    </row>
    <row r="97" spans="1:6" x14ac:dyDescent="0.2">
      <c r="A97" s="20" t="s">
        <v>333</v>
      </c>
      <c r="B97" s="21">
        <v>108</v>
      </c>
      <c r="C97" s="21">
        <v>81</v>
      </c>
      <c r="D97" s="21">
        <v>4</v>
      </c>
      <c r="E97" s="21">
        <v>22</v>
      </c>
      <c r="F97" s="21">
        <v>1</v>
      </c>
    </row>
    <row r="98" spans="1:6" x14ac:dyDescent="0.2">
      <c r="A98" s="24" t="s">
        <v>3</v>
      </c>
      <c r="B98" s="25">
        <v>100</v>
      </c>
      <c r="C98" s="25">
        <v>75</v>
      </c>
      <c r="D98" s="25">
        <v>3.7037040000000001</v>
      </c>
      <c r="E98" s="25">
        <v>20.370370000000001</v>
      </c>
      <c r="F98" s="25">
        <v>0.92592600000000003</v>
      </c>
    </row>
    <row r="99" spans="1:6" x14ac:dyDescent="0.2">
      <c r="A99" s="20" t="s">
        <v>358</v>
      </c>
      <c r="B99" s="21">
        <v>30</v>
      </c>
      <c r="C99" s="21">
        <v>27</v>
      </c>
      <c r="D99" s="21">
        <v>1</v>
      </c>
      <c r="E99" s="21">
        <v>1</v>
      </c>
      <c r="F99" s="21">
        <v>1</v>
      </c>
    </row>
    <row r="100" spans="1:6" x14ac:dyDescent="0.2">
      <c r="A100" s="24" t="s">
        <v>3</v>
      </c>
      <c r="B100" s="25">
        <v>100</v>
      </c>
      <c r="C100" s="25">
        <v>90</v>
      </c>
      <c r="D100" s="25">
        <v>3.3333330000000001</v>
      </c>
      <c r="E100" s="25">
        <v>3.3333330000000001</v>
      </c>
      <c r="F100" s="25">
        <v>3.3333330000000001</v>
      </c>
    </row>
    <row r="101" spans="1:6" x14ac:dyDescent="0.2">
      <c r="A101" s="9" t="s">
        <v>360</v>
      </c>
      <c r="B101" s="10">
        <v>49</v>
      </c>
      <c r="C101" s="10">
        <v>38</v>
      </c>
      <c r="D101" s="10">
        <v>2</v>
      </c>
      <c r="E101" s="10">
        <v>7</v>
      </c>
      <c r="F101" s="10">
        <v>2</v>
      </c>
    </row>
    <row r="102" spans="1:6" x14ac:dyDescent="0.2">
      <c r="A102" s="24" t="s">
        <v>3</v>
      </c>
      <c r="B102" s="25">
        <v>100</v>
      </c>
      <c r="C102" s="25">
        <v>77.551019999999994</v>
      </c>
      <c r="D102" s="25">
        <v>4.0816330000000001</v>
      </c>
      <c r="E102" s="25">
        <v>14.285714</v>
      </c>
      <c r="F102" s="25">
        <v>4.0816330000000001</v>
      </c>
    </row>
    <row r="103" spans="1:6" x14ac:dyDescent="0.2">
      <c r="A103" s="20" t="s">
        <v>331</v>
      </c>
      <c r="B103" s="21">
        <v>770</v>
      </c>
      <c r="C103" s="21">
        <v>613</v>
      </c>
      <c r="D103" s="21">
        <v>56</v>
      </c>
      <c r="E103" s="21">
        <v>83</v>
      </c>
      <c r="F103" s="21">
        <v>18</v>
      </c>
    </row>
    <row r="104" spans="1:6" x14ac:dyDescent="0.2">
      <c r="A104" s="24" t="s">
        <v>3</v>
      </c>
      <c r="B104" s="25">
        <v>100</v>
      </c>
      <c r="C104" s="25">
        <v>79.610389999999995</v>
      </c>
      <c r="D104" s="25">
        <v>7.2727269999999997</v>
      </c>
      <c r="E104" s="25">
        <v>10.779221</v>
      </c>
      <c r="F104" s="25">
        <v>2.3376619999999999</v>
      </c>
    </row>
    <row r="105" spans="1:6" x14ac:dyDescent="0.2">
      <c r="A105" s="20" t="s">
        <v>332</v>
      </c>
      <c r="B105" s="21">
        <v>118</v>
      </c>
      <c r="C105" s="21">
        <v>87</v>
      </c>
      <c r="D105" s="21">
        <v>5</v>
      </c>
      <c r="E105" s="21">
        <v>22</v>
      </c>
      <c r="F105" s="21">
        <v>4</v>
      </c>
    </row>
    <row r="106" spans="1:6" x14ac:dyDescent="0.2">
      <c r="A106" s="24" t="s">
        <v>3</v>
      </c>
      <c r="B106" s="25">
        <v>100</v>
      </c>
      <c r="C106" s="25">
        <v>73.728814</v>
      </c>
      <c r="D106" s="25">
        <v>4.2372880000000004</v>
      </c>
      <c r="E106" s="25">
        <v>18.644068000000001</v>
      </c>
      <c r="F106" s="25">
        <v>3.389831</v>
      </c>
    </row>
    <row r="107" spans="1:6" x14ac:dyDescent="0.2">
      <c r="A107" s="20" t="s">
        <v>333</v>
      </c>
      <c r="B107" s="21">
        <v>436</v>
      </c>
      <c r="C107" s="21">
        <v>293</v>
      </c>
      <c r="D107" s="21">
        <v>27</v>
      </c>
      <c r="E107" s="21">
        <v>103</v>
      </c>
      <c r="F107" s="21">
        <v>13</v>
      </c>
    </row>
    <row r="108" spans="1:6" x14ac:dyDescent="0.2">
      <c r="A108" s="24" t="s">
        <v>3</v>
      </c>
      <c r="B108" s="25">
        <v>100</v>
      </c>
      <c r="C108" s="25">
        <v>67.201835000000003</v>
      </c>
      <c r="D108" s="25">
        <v>6.1926610000000002</v>
      </c>
      <c r="E108" s="25">
        <v>23.623853</v>
      </c>
      <c r="F108" s="25">
        <v>2.9816509999999998</v>
      </c>
    </row>
    <row r="109" spans="1:6" x14ac:dyDescent="0.2">
      <c r="A109" s="20" t="s">
        <v>358</v>
      </c>
      <c r="B109" s="21">
        <v>27</v>
      </c>
      <c r="C109" s="21">
        <v>16</v>
      </c>
      <c r="D109" s="21">
        <v>4</v>
      </c>
      <c r="E109" s="21">
        <v>3</v>
      </c>
      <c r="F109" s="21">
        <v>4</v>
      </c>
    </row>
    <row r="110" spans="1:6" x14ac:dyDescent="0.2">
      <c r="A110" s="24" t="s">
        <v>3</v>
      </c>
      <c r="B110" s="25">
        <v>100</v>
      </c>
      <c r="C110" s="25">
        <v>59.259259</v>
      </c>
      <c r="D110" s="25">
        <v>14.814814999999999</v>
      </c>
      <c r="E110" s="25">
        <v>11.111110999999999</v>
      </c>
      <c r="F110" s="25">
        <v>14.814814999999999</v>
      </c>
    </row>
    <row r="111" spans="1:6" x14ac:dyDescent="0.2">
      <c r="A111" s="9" t="s">
        <v>361</v>
      </c>
      <c r="B111" s="9"/>
      <c r="C111" s="9"/>
      <c r="D111" s="9"/>
      <c r="E111" s="9"/>
      <c r="F111" s="9"/>
    </row>
    <row r="112" spans="1:6" x14ac:dyDescent="0.2">
      <c r="A112" s="20" t="s">
        <v>362</v>
      </c>
      <c r="B112" s="21">
        <v>360</v>
      </c>
      <c r="C112" s="21">
        <v>260</v>
      </c>
      <c r="D112" s="21">
        <v>24</v>
      </c>
      <c r="E112" s="21">
        <v>63</v>
      </c>
      <c r="F112" s="21">
        <v>13</v>
      </c>
    </row>
    <row r="113" spans="1:6" x14ac:dyDescent="0.2">
      <c r="A113" s="24" t="s">
        <v>3</v>
      </c>
      <c r="B113" s="25">
        <v>100</v>
      </c>
      <c r="C113" s="25">
        <v>72.222222000000002</v>
      </c>
      <c r="D113" s="25">
        <v>6.6666670000000003</v>
      </c>
      <c r="E113" s="25">
        <v>17.5</v>
      </c>
      <c r="F113" s="25">
        <v>3.6111110000000002</v>
      </c>
    </row>
    <row r="114" spans="1:6" x14ac:dyDescent="0.2">
      <c r="A114" s="20" t="s">
        <v>363</v>
      </c>
      <c r="B114" s="21">
        <v>1326</v>
      </c>
      <c r="C114" s="21">
        <v>1076</v>
      </c>
      <c r="D114" s="21">
        <v>78</v>
      </c>
      <c r="E114" s="21">
        <v>138</v>
      </c>
      <c r="F114" s="21">
        <v>34</v>
      </c>
    </row>
    <row r="115" spans="1:6" x14ac:dyDescent="0.2">
      <c r="A115" s="24" t="s">
        <v>3</v>
      </c>
      <c r="B115" s="25">
        <v>100</v>
      </c>
      <c r="C115" s="25">
        <v>81.146304999999998</v>
      </c>
      <c r="D115" s="25">
        <v>5.8823530000000002</v>
      </c>
      <c r="E115" s="25">
        <v>10.40724</v>
      </c>
      <c r="F115" s="25">
        <v>2.5641029999999998</v>
      </c>
    </row>
    <row r="116" spans="1:6" x14ac:dyDescent="0.2">
      <c r="A116" s="20" t="s">
        <v>364</v>
      </c>
      <c r="B116" s="21">
        <v>649</v>
      </c>
      <c r="C116" s="21">
        <v>503</v>
      </c>
      <c r="D116" s="21">
        <v>39</v>
      </c>
      <c r="E116" s="21">
        <v>90</v>
      </c>
      <c r="F116" s="21">
        <v>17</v>
      </c>
    </row>
    <row r="117" spans="1:6" x14ac:dyDescent="0.2">
      <c r="A117" s="24" t="s">
        <v>3</v>
      </c>
      <c r="B117" s="25">
        <v>100</v>
      </c>
      <c r="C117" s="25">
        <v>77.503851999999995</v>
      </c>
      <c r="D117" s="25">
        <v>6.0092449999999999</v>
      </c>
      <c r="E117" s="25">
        <v>13.867488</v>
      </c>
      <c r="F117" s="25">
        <v>2.6194139999999999</v>
      </c>
    </row>
    <row r="118" spans="1:6" x14ac:dyDescent="0.2">
      <c r="A118" s="20" t="s">
        <v>365</v>
      </c>
      <c r="B118" s="21">
        <v>277</v>
      </c>
      <c r="C118" s="21">
        <v>225</v>
      </c>
      <c r="D118" s="21">
        <v>18</v>
      </c>
      <c r="E118" s="21">
        <v>28</v>
      </c>
      <c r="F118" s="21">
        <v>6</v>
      </c>
    </row>
    <row r="119" spans="1:6" x14ac:dyDescent="0.2">
      <c r="A119" s="24" t="s">
        <v>3</v>
      </c>
      <c r="B119" s="25">
        <v>100</v>
      </c>
      <c r="C119" s="25">
        <v>81.227436999999995</v>
      </c>
      <c r="D119" s="25">
        <v>6.4981949999999999</v>
      </c>
      <c r="E119" s="25">
        <v>10.108302999999999</v>
      </c>
      <c r="F119" s="25">
        <v>2.1660650000000001</v>
      </c>
    </row>
    <row r="120" spans="1:6" x14ac:dyDescent="0.2">
      <c r="A120" s="20" t="s">
        <v>366</v>
      </c>
      <c r="B120" s="21">
        <v>65</v>
      </c>
      <c r="C120" s="21">
        <v>49</v>
      </c>
      <c r="D120" s="21">
        <v>6</v>
      </c>
      <c r="E120" s="21">
        <v>7</v>
      </c>
      <c r="F120" s="21">
        <v>3</v>
      </c>
    </row>
    <row r="121" spans="1:6" x14ac:dyDescent="0.2">
      <c r="A121" s="24" t="s">
        <v>3</v>
      </c>
      <c r="B121" s="25">
        <v>100</v>
      </c>
      <c r="C121" s="25">
        <v>75.384614999999997</v>
      </c>
      <c r="D121" s="25">
        <v>9.2307690000000004</v>
      </c>
      <c r="E121" s="25">
        <v>10.769231</v>
      </c>
      <c r="F121" s="25">
        <v>4.6153849999999998</v>
      </c>
    </row>
    <row r="122" spans="1:6" x14ac:dyDescent="0.2">
      <c r="A122" s="9" t="s">
        <v>367</v>
      </c>
      <c r="B122" s="9"/>
      <c r="C122" s="9"/>
      <c r="D122" s="9"/>
      <c r="E122" s="9"/>
      <c r="F122" s="9"/>
    </row>
    <row r="123" spans="1:6" x14ac:dyDescent="0.2">
      <c r="A123" s="20" t="s">
        <v>368</v>
      </c>
      <c r="B123" s="21">
        <v>537</v>
      </c>
      <c r="C123" s="21">
        <v>415</v>
      </c>
      <c r="D123" s="21">
        <v>29</v>
      </c>
      <c r="E123" s="21">
        <v>79</v>
      </c>
      <c r="F123" s="21">
        <v>14</v>
      </c>
    </row>
    <row r="124" spans="1:6" x14ac:dyDescent="0.2">
      <c r="A124" s="24" t="s">
        <v>3</v>
      </c>
      <c r="B124" s="25">
        <v>100</v>
      </c>
      <c r="C124" s="25">
        <v>77.281192000000004</v>
      </c>
      <c r="D124" s="25">
        <v>5.400372</v>
      </c>
      <c r="E124" s="25">
        <v>14.711359</v>
      </c>
      <c r="F124" s="25">
        <v>2.6070760000000002</v>
      </c>
    </row>
    <row r="125" spans="1:6" x14ac:dyDescent="0.2">
      <c r="A125" s="20" t="s">
        <v>180</v>
      </c>
      <c r="B125" s="21">
        <v>1667</v>
      </c>
      <c r="C125" s="21">
        <v>1383</v>
      </c>
      <c r="D125" s="21">
        <v>101</v>
      </c>
      <c r="E125" s="21">
        <v>142</v>
      </c>
      <c r="F125" s="21">
        <v>41</v>
      </c>
    </row>
    <row r="126" spans="1:6" x14ac:dyDescent="0.2">
      <c r="A126" s="24" t="s">
        <v>3</v>
      </c>
      <c r="B126" s="25">
        <v>100</v>
      </c>
      <c r="C126" s="25">
        <v>82.963407000000004</v>
      </c>
      <c r="D126" s="25">
        <v>6.0587879999999998</v>
      </c>
      <c r="E126" s="25">
        <v>8.5182959999999994</v>
      </c>
      <c r="F126" s="25">
        <v>2.459508</v>
      </c>
    </row>
    <row r="127" spans="1:6" x14ac:dyDescent="0.2">
      <c r="A127" s="20" t="s">
        <v>369</v>
      </c>
      <c r="B127" s="21">
        <v>99</v>
      </c>
      <c r="C127" s="21">
        <v>92</v>
      </c>
      <c r="D127" s="21">
        <v>2</v>
      </c>
      <c r="E127" s="21">
        <v>3</v>
      </c>
      <c r="F127" s="21">
        <v>2</v>
      </c>
    </row>
    <row r="128" spans="1:6" x14ac:dyDescent="0.2">
      <c r="A128" s="24" t="s">
        <v>3</v>
      </c>
      <c r="B128" s="25">
        <v>100</v>
      </c>
      <c r="C128" s="25">
        <v>92.929293000000001</v>
      </c>
      <c r="D128" s="25">
        <v>2.0202019999999998</v>
      </c>
      <c r="E128" s="25">
        <v>3.030303</v>
      </c>
      <c r="F128" s="25">
        <v>2.0202019999999998</v>
      </c>
    </row>
    <row r="129" spans="1:6" x14ac:dyDescent="0.2">
      <c r="A129" s="20" t="s">
        <v>370</v>
      </c>
      <c r="B129" s="21">
        <v>819</v>
      </c>
      <c r="C129" s="21">
        <v>622</v>
      </c>
      <c r="D129" s="21">
        <v>50</v>
      </c>
      <c r="E129" s="21">
        <v>125</v>
      </c>
      <c r="F129" s="21">
        <v>22</v>
      </c>
    </row>
    <row r="130" spans="1:6" x14ac:dyDescent="0.2">
      <c r="A130" s="24" t="s">
        <v>3</v>
      </c>
      <c r="B130" s="25">
        <v>100</v>
      </c>
      <c r="C130" s="25">
        <v>75.946275999999997</v>
      </c>
      <c r="D130" s="25">
        <v>6.1050060000000004</v>
      </c>
      <c r="E130" s="25">
        <v>15.262515</v>
      </c>
      <c r="F130" s="25">
        <v>2.6862029999999999</v>
      </c>
    </row>
    <row r="131" spans="1:6" x14ac:dyDescent="0.2">
      <c r="A131" s="20" t="s">
        <v>371</v>
      </c>
      <c r="B131" s="21">
        <v>87</v>
      </c>
      <c r="C131" s="21">
        <v>60</v>
      </c>
      <c r="D131" s="21">
        <v>6</v>
      </c>
      <c r="E131" s="21">
        <v>17</v>
      </c>
      <c r="F131" s="21">
        <v>4</v>
      </c>
    </row>
    <row r="132" spans="1:6" x14ac:dyDescent="0.2">
      <c r="A132" s="24" t="s">
        <v>3</v>
      </c>
      <c r="B132" s="25">
        <v>100</v>
      </c>
      <c r="C132" s="25">
        <v>68.965517000000006</v>
      </c>
      <c r="D132" s="25">
        <v>6.8965519999999998</v>
      </c>
      <c r="E132" s="25">
        <v>19.540230000000001</v>
      </c>
      <c r="F132" s="25">
        <v>4.5977009999999998</v>
      </c>
    </row>
    <row r="133" spans="1:6" x14ac:dyDescent="0.2">
      <c r="A133" s="20" t="s">
        <v>366</v>
      </c>
      <c r="B133" s="21">
        <v>55</v>
      </c>
      <c r="C133" s="21">
        <v>44</v>
      </c>
      <c r="D133" s="21">
        <v>5</v>
      </c>
      <c r="E133" s="21">
        <v>6</v>
      </c>
      <c r="F133" s="21">
        <v>0</v>
      </c>
    </row>
    <row r="134" spans="1:6" x14ac:dyDescent="0.2">
      <c r="A134" s="24" t="s">
        <v>3</v>
      </c>
      <c r="B134" s="25">
        <v>100</v>
      </c>
      <c r="C134" s="25">
        <v>80</v>
      </c>
      <c r="D134" s="25">
        <v>9.0909089999999999</v>
      </c>
      <c r="E134" s="25">
        <v>10.909091</v>
      </c>
      <c r="F134" s="25">
        <v>0</v>
      </c>
    </row>
    <row r="135" spans="1:6" x14ac:dyDescent="0.2">
      <c r="A135" s="9" t="s">
        <v>372</v>
      </c>
      <c r="B135" s="9"/>
      <c r="C135" s="9"/>
      <c r="D135" s="9"/>
      <c r="E135" s="9"/>
      <c r="F135" s="9"/>
    </row>
    <row r="136" spans="1:6" x14ac:dyDescent="0.2">
      <c r="A136" s="20" t="s">
        <v>373</v>
      </c>
      <c r="B136" s="21">
        <v>537</v>
      </c>
      <c r="C136" s="21">
        <v>415</v>
      </c>
      <c r="D136" s="21">
        <v>29</v>
      </c>
      <c r="E136" s="21">
        <v>79</v>
      </c>
      <c r="F136" s="21">
        <v>14</v>
      </c>
    </row>
    <row r="137" spans="1:6" x14ac:dyDescent="0.2">
      <c r="A137" s="24" t="s">
        <v>3</v>
      </c>
      <c r="B137" s="25">
        <v>100</v>
      </c>
      <c r="C137" s="25">
        <v>77.281192000000004</v>
      </c>
      <c r="D137" s="25">
        <v>5.400372</v>
      </c>
      <c r="E137" s="25">
        <v>14.711359</v>
      </c>
      <c r="F137" s="25">
        <v>2.6070760000000002</v>
      </c>
    </row>
    <row r="138" spans="1:6" x14ac:dyDescent="0.2">
      <c r="A138" s="20" t="s">
        <v>374</v>
      </c>
      <c r="B138" s="21">
        <v>1329</v>
      </c>
      <c r="C138" s="21">
        <v>1062</v>
      </c>
      <c r="D138" s="21">
        <v>88</v>
      </c>
      <c r="E138" s="21">
        <v>139</v>
      </c>
      <c r="F138" s="21">
        <v>40</v>
      </c>
    </row>
    <row r="139" spans="1:6" x14ac:dyDescent="0.2">
      <c r="A139" s="24" t="s">
        <v>3</v>
      </c>
      <c r="B139" s="25">
        <v>100</v>
      </c>
      <c r="C139" s="25">
        <v>79.909706999999997</v>
      </c>
      <c r="D139" s="25">
        <v>6.6215200000000003</v>
      </c>
      <c r="E139" s="25">
        <v>10.458992</v>
      </c>
      <c r="F139" s="25">
        <v>3.009782</v>
      </c>
    </row>
    <row r="140" spans="1:6" x14ac:dyDescent="0.2">
      <c r="A140" s="20" t="s">
        <v>375</v>
      </c>
      <c r="B140" s="21">
        <v>406</v>
      </c>
      <c r="C140" s="21">
        <v>324</v>
      </c>
      <c r="D140" s="21">
        <v>23</v>
      </c>
      <c r="E140" s="21">
        <v>45</v>
      </c>
      <c r="F140" s="21">
        <v>14</v>
      </c>
    </row>
    <row r="141" spans="1:6" x14ac:dyDescent="0.2">
      <c r="A141" s="24" t="s">
        <v>3</v>
      </c>
      <c r="B141" s="25">
        <v>100</v>
      </c>
      <c r="C141" s="25">
        <v>79.802955999999995</v>
      </c>
      <c r="D141" s="25">
        <v>5.665025</v>
      </c>
      <c r="E141" s="25">
        <v>11.083743999999999</v>
      </c>
      <c r="F141" s="25">
        <v>3.4482759999999999</v>
      </c>
    </row>
    <row r="142" spans="1:6" x14ac:dyDescent="0.2">
      <c r="A142" s="20" t="s">
        <v>376</v>
      </c>
      <c r="B142" s="21">
        <v>152</v>
      </c>
      <c r="C142" s="21">
        <v>119</v>
      </c>
      <c r="D142" s="21">
        <v>7</v>
      </c>
      <c r="E142" s="21">
        <v>26</v>
      </c>
      <c r="F142" s="21">
        <v>0</v>
      </c>
    </row>
    <row r="143" spans="1:6" x14ac:dyDescent="0.2">
      <c r="A143" s="24" t="s">
        <v>3</v>
      </c>
      <c r="B143" s="25">
        <v>100</v>
      </c>
      <c r="C143" s="25">
        <v>78.289473999999998</v>
      </c>
      <c r="D143" s="25">
        <v>4.6052629999999999</v>
      </c>
      <c r="E143" s="25">
        <v>17.105263000000001</v>
      </c>
      <c r="F143" s="25">
        <v>0</v>
      </c>
    </row>
    <row r="144" spans="1:6" x14ac:dyDescent="0.2">
      <c r="A144" s="20" t="s">
        <v>377</v>
      </c>
      <c r="B144" s="21">
        <v>88</v>
      </c>
      <c r="C144" s="21">
        <v>69</v>
      </c>
      <c r="D144" s="21">
        <v>7</v>
      </c>
      <c r="E144" s="21">
        <v>11</v>
      </c>
      <c r="F144" s="21">
        <v>1</v>
      </c>
    </row>
    <row r="145" spans="1:6" x14ac:dyDescent="0.2">
      <c r="A145" s="24" t="s">
        <v>3</v>
      </c>
      <c r="B145" s="25">
        <v>100</v>
      </c>
      <c r="C145" s="25">
        <v>78.409091000000004</v>
      </c>
      <c r="D145" s="25">
        <v>7.9545450000000004</v>
      </c>
      <c r="E145" s="25">
        <v>12.5</v>
      </c>
      <c r="F145" s="25">
        <v>1.1363639999999999</v>
      </c>
    </row>
    <row r="146" spans="1:6" x14ac:dyDescent="0.2">
      <c r="A146" s="20" t="s">
        <v>378</v>
      </c>
      <c r="B146" s="21">
        <v>84</v>
      </c>
      <c r="C146" s="21">
        <v>66</v>
      </c>
      <c r="D146" s="21">
        <v>4</v>
      </c>
      <c r="E146" s="21">
        <v>11</v>
      </c>
      <c r="F146" s="21">
        <v>3</v>
      </c>
    </row>
    <row r="147" spans="1:6" x14ac:dyDescent="0.2">
      <c r="A147" s="24" t="s">
        <v>3</v>
      </c>
      <c r="B147" s="25">
        <v>100</v>
      </c>
      <c r="C147" s="25">
        <v>78.571428999999995</v>
      </c>
      <c r="D147" s="25">
        <v>4.7619049999999996</v>
      </c>
      <c r="E147" s="25">
        <v>13.095238</v>
      </c>
      <c r="F147" s="25">
        <v>3.5714290000000002</v>
      </c>
    </row>
    <row r="148" spans="1:6" x14ac:dyDescent="0.2">
      <c r="A148" s="20" t="s">
        <v>366</v>
      </c>
      <c r="B148" s="21">
        <v>81</v>
      </c>
      <c r="C148" s="21">
        <v>58</v>
      </c>
      <c r="D148" s="21">
        <v>7</v>
      </c>
      <c r="E148" s="21">
        <v>15</v>
      </c>
      <c r="F148" s="21">
        <v>1</v>
      </c>
    </row>
    <row r="149" spans="1:6" x14ac:dyDescent="0.2">
      <c r="A149" s="24" t="s">
        <v>3</v>
      </c>
      <c r="B149" s="25">
        <v>100</v>
      </c>
      <c r="C149" s="25">
        <v>71.604938000000004</v>
      </c>
      <c r="D149" s="25">
        <v>8.6419750000000004</v>
      </c>
      <c r="E149" s="25">
        <v>18.518519000000001</v>
      </c>
      <c r="F149" s="25">
        <v>1.2345680000000001</v>
      </c>
    </row>
    <row r="150" spans="1:6" x14ac:dyDescent="0.2">
      <c r="A150" s="9" t="s">
        <v>379</v>
      </c>
      <c r="B150" s="9"/>
      <c r="C150" s="9"/>
      <c r="D150" s="9"/>
      <c r="E150" s="9"/>
      <c r="F150" s="9"/>
    </row>
    <row r="151" spans="1:6" x14ac:dyDescent="0.2">
      <c r="A151" s="20" t="s">
        <v>380</v>
      </c>
      <c r="B151" s="21">
        <v>788</v>
      </c>
      <c r="C151" s="21">
        <v>734</v>
      </c>
      <c r="D151" s="21">
        <v>27</v>
      </c>
      <c r="E151" s="21">
        <v>14</v>
      </c>
      <c r="F151" s="21">
        <v>13</v>
      </c>
    </row>
    <row r="152" spans="1:6" x14ac:dyDescent="0.2">
      <c r="A152" s="24" t="s">
        <v>3</v>
      </c>
      <c r="B152" s="25">
        <v>100</v>
      </c>
      <c r="C152" s="25">
        <v>93.147208000000006</v>
      </c>
      <c r="D152" s="25">
        <v>3.426396</v>
      </c>
      <c r="E152" s="25">
        <v>1.7766500000000001</v>
      </c>
      <c r="F152" s="25">
        <v>1.6497459999999999</v>
      </c>
    </row>
    <row r="153" spans="1:6" x14ac:dyDescent="0.2">
      <c r="A153" s="20" t="s">
        <v>381</v>
      </c>
      <c r="B153" s="21">
        <v>1824</v>
      </c>
      <c r="C153" s="21">
        <v>1327</v>
      </c>
      <c r="D153" s="21">
        <v>133</v>
      </c>
      <c r="E153" s="21">
        <v>305</v>
      </c>
      <c r="F153" s="21">
        <v>59</v>
      </c>
    </row>
    <row r="154" spans="1:6" x14ac:dyDescent="0.2">
      <c r="A154" s="24" t="s">
        <v>3</v>
      </c>
      <c r="B154" s="25">
        <v>100</v>
      </c>
      <c r="C154" s="25">
        <v>72.752193000000005</v>
      </c>
      <c r="D154" s="25">
        <v>7.2916670000000003</v>
      </c>
      <c r="E154" s="25">
        <v>16.721491</v>
      </c>
      <c r="F154" s="25">
        <v>3.2346490000000001</v>
      </c>
    </row>
    <row r="155" spans="1:6" x14ac:dyDescent="0.2">
      <c r="A155" s="20" t="s">
        <v>366</v>
      </c>
      <c r="B155" s="21">
        <v>65</v>
      </c>
      <c r="C155" s="21">
        <v>52</v>
      </c>
      <c r="D155" s="21">
        <v>5</v>
      </c>
      <c r="E155" s="21">
        <v>7</v>
      </c>
      <c r="F155" s="21">
        <v>1</v>
      </c>
    </row>
    <row r="156" spans="1:6" x14ac:dyDescent="0.2">
      <c r="A156" s="24" t="s">
        <v>3</v>
      </c>
      <c r="B156" s="25">
        <v>100</v>
      </c>
      <c r="C156" s="25">
        <v>80</v>
      </c>
      <c r="D156" s="25">
        <v>7.6923079999999997</v>
      </c>
      <c r="E156" s="25">
        <v>10.769231</v>
      </c>
      <c r="F156" s="25">
        <v>1.538462</v>
      </c>
    </row>
    <row r="157" spans="1:6" x14ac:dyDescent="0.2">
      <c r="A157" s="9" t="s">
        <v>382</v>
      </c>
      <c r="B157" s="9"/>
      <c r="C157" s="9"/>
      <c r="D157" s="9"/>
      <c r="E157" s="9"/>
      <c r="F157" s="9"/>
    </row>
    <row r="158" spans="1:6" x14ac:dyDescent="0.2">
      <c r="A158" s="20" t="s">
        <v>383</v>
      </c>
      <c r="B158" s="21">
        <v>393</v>
      </c>
      <c r="C158" s="21">
        <v>366</v>
      </c>
      <c r="D158" s="21">
        <v>14</v>
      </c>
      <c r="E158" s="21">
        <v>5</v>
      </c>
      <c r="F158" s="21">
        <v>8</v>
      </c>
    </row>
    <row r="159" spans="1:6" x14ac:dyDescent="0.2">
      <c r="A159" s="24" t="s">
        <v>3</v>
      </c>
      <c r="B159" s="25">
        <v>100</v>
      </c>
      <c r="C159" s="25">
        <v>93.129771000000005</v>
      </c>
      <c r="D159" s="25">
        <v>3.562341</v>
      </c>
      <c r="E159" s="25">
        <v>1.272265</v>
      </c>
      <c r="F159" s="25">
        <v>2.0356230000000002</v>
      </c>
    </row>
    <row r="160" spans="1:6" x14ac:dyDescent="0.2">
      <c r="A160" s="20" t="s">
        <v>181</v>
      </c>
      <c r="B160" s="21">
        <v>1944</v>
      </c>
      <c r="C160" s="21">
        <v>1498</v>
      </c>
      <c r="D160" s="21">
        <v>124</v>
      </c>
      <c r="E160" s="21">
        <v>266</v>
      </c>
      <c r="F160" s="21">
        <v>56</v>
      </c>
    </row>
    <row r="161" spans="1:6" x14ac:dyDescent="0.2">
      <c r="A161" s="24" t="s">
        <v>3</v>
      </c>
      <c r="B161" s="25">
        <v>100</v>
      </c>
      <c r="C161" s="25">
        <v>77.057613000000003</v>
      </c>
      <c r="D161" s="25">
        <v>6.3786009999999997</v>
      </c>
      <c r="E161" s="25">
        <v>13.683128</v>
      </c>
      <c r="F161" s="25">
        <v>2.8806579999999999</v>
      </c>
    </row>
    <row r="162" spans="1:6" x14ac:dyDescent="0.2">
      <c r="A162" s="20" t="s">
        <v>182</v>
      </c>
      <c r="B162" s="21">
        <v>38</v>
      </c>
      <c r="C162" s="21">
        <v>29</v>
      </c>
      <c r="D162" s="21">
        <v>6</v>
      </c>
      <c r="E162" s="21">
        <v>3</v>
      </c>
      <c r="F162" s="21">
        <v>0</v>
      </c>
    </row>
    <row r="163" spans="1:6" x14ac:dyDescent="0.2">
      <c r="A163" s="24" t="s">
        <v>3</v>
      </c>
      <c r="B163" s="25">
        <v>100</v>
      </c>
      <c r="C163" s="25">
        <v>76.315788999999995</v>
      </c>
      <c r="D163" s="25">
        <v>15.789474</v>
      </c>
      <c r="E163" s="25">
        <v>7.8947370000000001</v>
      </c>
      <c r="F163" s="25">
        <v>0</v>
      </c>
    </row>
    <row r="164" spans="1:6" x14ac:dyDescent="0.2">
      <c r="A164" s="20" t="s">
        <v>384</v>
      </c>
      <c r="B164" s="21">
        <v>36</v>
      </c>
      <c r="C164" s="21">
        <v>25</v>
      </c>
      <c r="D164" s="21">
        <v>5</v>
      </c>
      <c r="E164" s="21">
        <v>6</v>
      </c>
      <c r="F164" s="21">
        <v>0</v>
      </c>
    </row>
    <row r="165" spans="1:6" x14ac:dyDescent="0.2">
      <c r="A165" s="24" t="s">
        <v>3</v>
      </c>
      <c r="B165" s="25">
        <v>100</v>
      </c>
      <c r="C165" s="25">
        <v>69.444444000000004</v>
      </c>
      <c r="D165" s="25">
        <v>13.888889000000001</v>
      </c>
      <c r="E165" s="25">
        <v>16.666667</v>
      </c>
      <c r="F165" s="25">
        <v>0</v>
      </c>
    </row>
    <row r="166" spans="1:6" x14ac:dyDescent="0.2">
      <c r="A166" s="20" t="s">
        <v>183</v>
      </c>
      <c r="B166" s="21">
        <v>53</v>
      </c>
      <c r="C166" s="21">
        <v>46</v>
      </c>
      <c r="D166" s="21">
        <v>1</v>
      </c>
      <c r="E166" s="21">
        <v>6</v>
      </c>
      <c r="F166" s="21">
        <v>0</v>
      </c>
    </row>
    <row r="167" spans="1:6" x14ac:dyDescent="0.2">
      <c r="A167" s="24" t="s">
        <v>3</v>
      </c>
      <c r="B167" s="25">
        <v>100</v>
      </c>
      <c r="C167" s="25">
        <v>86.792452999999995</v>
      </c>
      <c r="D167" s="25">
        <v>1.886792</v>
      </c>
      <c r="E167" s="25">
        <v>11.320755</v>
      </c>
      <c r="F167" s="25">
        <v>0</v>
      </c>
    </row>
    <row r="168" spans="1:6" x14ac:dyDescent="0.2">
      <c r="A168" s="20" t="s">
        <v>385</v>
      </c>
      <c r="B168" s="21">
        <v>22</v>
      </c>
      <c r="C168" s="21">
        <v>8</v>
      </c>
      <c r="D168" s="21">
        <v>1</v>
      </c>
      <c r="E168" s="21">
        <v>9</v>
      </c>
      <c r="F168" s="21">
        <v>4</v>
      </c>
    </row>
    <row r="169" spans="1:6" x14ac:dyDescent="0.2">
      <c r="A169" s="24" t="s">
        <v>3</v>
      </c>
      <c r="B169" s="25">
        <v>100</v>
      </c>
      <c r="C169" s="25">
        <v>36.363636</v>
      </c>
      <c r="D169" s="25">
        <v>4.5454549999999996</v>
      </c>
      <c r="E169" s="25">
        <v>40.909090999999997</v>
      </c>
      <c r="F169" s="25">
        <v>18.181818</v>
      </c>
    </row>
    <row r="170" spans="1:6" x14ac:dyDescent="0.2">
      <c r="A170" s="20" t="s">
        <v>386</v>
      </c>
      <c r="B170" s="21">
        <v>32</v>
      </c>
      <c r="C170" s="21">
        <v>22</v>
      </c>
      <c r="D170" s="21">
        <v>1</v>
      </c>
      <c r="E170" s="21">
        <v>9</v>
      </c>
      <c r="F170" s="21">
        <v>0</v>
      </c>
    </row>
    <row r="171" spans="1:6" x14ac:dyDescent="0.2">
      <c r="A171" s="24" t="s">
        <v>3</v>
      </c>
      <c r="B171" s="25">
        <v>100</v>
      </c>
      <c r="C171" s="25">
        <v>68.75</v>
      </c>
      <c r="D171" s="25">
        <v>3.125</v>
      </c>
      <c r="E171" s="25">
        <v>28.125</v>
      </c>
      <c r="F171" s="25">
        <v>0</v>
      </c>
    </row>
    <row r="172" spans="1:6" x14ac:dyDescent="0.2">
      <c r="A172" s="20" t="s">
        <v>387</v>
      </c>
      <c r="B172" s="21">
        <v>9</v>
      </c>
      <c r="C172" s="21">
        <v>6</v>
      </c>
      <c r="D172" s="21">
        <v>0</v>
      </c>
      <c r="E172" s="21">
        <v>3</v>
      </c>
      <c r="F172" s="21">
        <v>0</v>
      </c>
    </row>
    <row r="173" spans="1:6" x14ac:dyDescent="0.2">
      <c r="A173" s="24" t="s">
        <v>3</v>
      </c>
      <c r="B173" s="25">
        <v>100</v>
      </c>
      <c r="C173" s="25">
        <v>66.666667000000004</v>
      </c>
      <c r="D173" s="25">
        <v>0</v>
      </c>
      <c r="E173" s="25">
        <v>33.333333000000003</v>
      </c>
      <c r="F173" s="25">
        <v>0</v>
      </c>
    </row>
    <row r="174" spans="1:6" x14ac:dyDescent="0.2">
      <c r="A174" s="20" t="s">
        <v>366</v>
      </c>
      <c r="B174" s="21">
        <v>150</v>
      </c>
      <c r="C174" s="21">
        <v>113</v>
      </c>
      <c r="D174" s="21">
        <v>13</v>
      </c>
      <c r="E174" s="21">
        <v>19</v>
      </c>
      <c r="F174" s="21">
        <v>5</v>
      </c>
    </row>
    <row r="175" spans="1:6" x14ac:dyDescent="0.2">
      <c r="A175" s="24" t="s">
        <v>3</v>
      </c>
      <c r="B175" s="25">
        <v>100</v>
      </c>
      <c r="C175" s="25">
        <v>75.333332999999996</v>
      </c>
      <c r="D175" s="25">
        <v>8.6666670000000003</v>
      </c>
      <c r="E175" s="25">
        <v>12.666667</v>
      </c>
      <c r="F175" s="25">
        <v>3.3333330000000001</v>
      </c>
    </row>
    <row r="176" spans="1:6" x14ac:dyDescent="0.2">
      <c r="A176" s="9" t="s">
        <v>388</v>
      </c>
      <c r="B176" s="9"/>
      <c r="C176" s="9"/>
      <c r="D176" s="9"/>
      <c r="E176" s="9"/>
      <c r="F176" s="9"/>
    </row>
    <row r="177" spans="1:6" x14ac:dyDescent="0.2">
      <c r="A177" s="20" t="s">
        <v>184</v>
      </c>
      <c r="B177" s="21">
        <v>54</v>
      </c>
      <c r="C177" s="21">
        <v>36</v>
      </c>
      <c r="D177" s="21">
        <v>6</v>
      </c>
      <c r="E177" s="21">
        <v>7</v>
      </c>
      <c r="F177" s="21">
        <v>5</v>
      </c>
    </row>
    <row r="178" spans="1:6" x14ac:dyDescent="0.2">
      <c r="A178" s="24" t="s">
        <v>3</v>
      </c>
      <c r="B178" s="25">
        <v>100</v>
      </c>
      <c r="C178" s="25">
        <v>66.666667000000004</v>
      </c>
      <c r="D178" s="25">
        <v>11.111110999999999</v>
      </c>
      <c r="E178" s="25">
        <v>12.962963</v>
      </c>
      <c r="F178" s="25">
        <v>9.2592590000000001</v>
      </c>
    </row>
    <row r="179" spans="1:6" x14ac:dyDescent="0.2">
      <c r="A179" s="20" t="s">
        <v>185</v>
      </c>
      <c r="B179" s="21">
        <v>196</v>
      </c>
      <c r="C179" s="21">
        <v>134</v>
      </c>
      <c r="D179" s="21">
        <v>16</v>
      </c>
      <c r="E179" s="21">
        <v>40</v>
      </c>
      <c r="F179" s="21">
        <v>6</v>
      </c>
    </row>
    <row r="180" spans="1:6" x14ac:dyDescent="0.2">
      <c r="A180" s="24" t="s">
        <v>3</v>
      </c>
      <c r="B180" s="25">
        <v>100</v>
      </c>
      <c r="C180" s="25">
        <v>68.367346999999995</v>
      </c>
      <c r="D180" s="25">
        <v>8.1632650000000009</v>
      </c>
      <c r="E180" s="25">
        <v>20.408162999999998</v>
      </c>
      <c r="F180" s="25">
        <v>3.0612240000000002</v>
      </c>
    </row>
    <row r="181" spans="1:6" x14ac:dyDescent="0.2">
      <c r="A181" s="20" t="s">
        <v>186</v>
      </c>
      <c r="B181" s="21">
        <v>310</v>
      </c>
      <c r="C181" s="21">
        <v>236</v>
      </c>
      <c r="D181" s="21">
        <v>15</v>
      </c>
      <c r="E181" s="21">
        <v>52</v>
      </c>
      <c r="F181" s="21">
        <v>7</v>
      </c>
    </row>
    <row r="182" spans="1:6" x14ac:dyDescent="0.2">
      <c r="A182" s="24" t="s">
        <v>3</v>
      </c>
      <c r="B182" s="25">
        <v>100</v>
      </c>
      <c r="C182" s="25">
        <v>76.129031999999995</v>
      </c>
      <c r="D182" s="25">
        <v>4.8387099999999998</v>
      </c>
      <c r="E182" s="25">
        <v>16.774194000000001</v>
      </c>
      <c r="F182" s="25">
        <v>2.2580650000000002</v>
      </c>
    </row>
    <row r="183" spans="1:6" x14ac:dyDescent="0.2">
      <c r="A183" s="20" t="s">
        <v>187</v>
      </c>
      <c r="B183" s="21">
        <v>385</v>
      </c>
      <c r="C183" s="21">
        <v>303</v>
      </c>
      <c r="D183" s="21">
        <v>27</v>
      </c>
      <c r="E183" s="21">
        <v>42</v>
      </c>
      <c r="F183" s="21">
        <v>13</v>
      </c>
    </row>
    <row r="184" spans="1:6" x14ac:dyDescent="0.2">
      <c r="A184" s="24" t="s">
        <v>3</v>
      </c>
      <c r="B184" s="25">
        <v>100</v>
      </c>
      <c r="C184" s="25">
        <v>78.701299000000006</v>
      </c>
      <c r="D184" s="25">
        <v>7.0129869999999999</v>
      </c>
      <c r="E184" s="25">
        <v>10.909091</v>
      </c>
      <c r="F184" s="25">
        <v>3.3766229999999999</v>
      </c>
    </row>
    <row r="185" spans="1:6" x14ac:dyDescent="0.2">
      <c r="A185" s="20" t="s">
        <v>188</v>
      </c>
      <c r="B185" s="21">
        <v>361</v>
      </c>
      <c r="C185" s="21">
        <v>292</v>
      </c>
      <c r="D185" s="21">
        <v>20</v>
      </c>
      <c r="E185" s="21">
        <v>42</v>
      </c>
      <c r="F185" s="21">
        <v>7</v>
      </c>
    </row>
    <row r="186" spans="1:6" x14ac:dyDescent="0.2">
      <c r="A186" s="24" t="s">
        <v>3</v>
      </c>
      <c r="B186" s="25">
        <v>100</v>
      </c>
      <c r="C186" s="25">
        <v>80.886426999999998</v>
      </c>
      <c r="D186" s="25">
        <v>5.5401660000000001</v>
      </c>
      <c r="E186" s="25">
        <v>11.634349</v>
      </c>
      <c r="F186" s="25">
        <v>1.9390579999999999</v>
      </c>
    </row>
    <row r="187" spans="1:6" x14ac:dyDescent="0.2">
      <c r="A187" s="20" t="s">
        <v>189</v>
      </c>
      <c r="B187" s="21">
        <v>315</v>
      </c>
      <c r="C187" s="21">
        <v>255</v>
      </c>
      <c r="D187" s="21">
        <v>22</v>
      </c>
      <c r="E187" s="21">
        <v>28</v>
      </c>
      <c r="F187" s="21">
        <v>10</v>
      </c>
    </row>
    <row r="188" spans="1:6" x14ac:dyDescent="0.2">
      <c r="A188" s="24" t="s">
        <v>3</v>
      </c>
      <c r="B188" s="25">
        <v>100</v>
      </c>
      <c r="C188" s="25">
        <v>80.952381000000003</v>
      </c>
      <c r="D188" s="25">
        <v>6.984127</v>
      </c>
      <c r="E188" s="25">
        <v>8.8888890000000007</v>
      </c>
      <c r="F188" s="25">
        <v>3.1746029999999998</v>
      </c>
    </row>
    <row r="189" spans="1:6" x14ac:dyDescent="0.2">
      <c r="A189" s="20" t="s">
        <v>190</v>
      </c>
      <c r="B189" s="21">
        <v>364</v>
      </c>
      <c r="C189" s="21">
        <v>316</v>
      </c>
      <c r="D189" s="21">
        <v>14</v>
      </c>
      <c r="E189" s="21">
        <v>30</v>
      </c>
      <c r="F189" s="21">
        <v>4</v>
      </c>
    </row>
    <row r="190" spans="1:6" x14ac:dyDescent="0.2">
      <c r="A190" s="24" t="s">
        <v>3</v>
      </c>
      <c r="B190" s="25">
        <v>100</v>
      </c>
      <c r="C190" s="25">
        <v>86.813186999999999</v>
      </c>
      <c r="D190" s="25">
        <v>3.8461539999999999</v>
      </c>
      <c r="E190" s="25">
        <v>8.2417580000000008</v>
      </c>
      <c r="F190" s="25">
        <v>1.0989009999999999</v>
      </c>
    </row>
    <row r="191" spans="1:6" x14ac:dyDescent="0.2">
      <c r="A191" s="20" t="s">
        <v>191</v>
      </c>
      <c r="B191" s="21">
        <v>267</v>
      </c>
      <c r="C191" s="21">
        <v>224</v>
      </c>
      <c r="D191" s="21">
        <v>14</v>
      </c>
      <c r="E191" s="21">
        <v>24</v>
      </c>
      <c r="F191" s="21">
        <v>5</v>
      </c>
    </row>
    <row r="192" spans="1:6" x14ac:dyDescent="0.2">
      <c r="A192" s="24" t="s">
        <v>3</v>
      </c>
      <c r="B192" s="25">
        <v>100</v>
      </c>
      <c r="C192" s="25">
        <v>83.895131000000006</v>
      </c>
      <c r="D192" s="25">
        <v>5.2434459999999996</v>
      </c>
      <c r="E192" s="25">
        <v>8.9887639999999998</v>
      </c>
      <c r="F192" s="25">
        <v>1.8726590000000001</v>
      </c>
    </row>
    <row r="193" spans="1:6" x14ac:dyDescent="0.2">
      <c r="A193" s="20" t="s">
        <v>192</v>
      </c>
      <c r="B193" s="21">
        <v>90</v>
      </c>
      <c r="C193" s="21">
        <v>74</v>
      </c>
      <c r="D193" s="21">
        <v>2</v>
      </c>
      <c r="E193" s="21">
        <v>14</v>
      </c>
      <c r="F193" s="21">
        <v>0</v>
      </c>
    </row>
    <row r="194" spans="1:6" x14ac:dyDescent="0.2">
      <c r="A194" s="24" t="s">
        <v>3</v>
      </c>
      <c r="B194" s="25">
        <v>100</v>
      </c>
      <c r="C194" s="25">
        <v>82.222222000000002</v>
      </c>
      <c r="D194" s="25">
        <v>2.2222219999999999</v>
      </c>
      <c r="E194" s="25">
        <v>15.555555999999999</v>
      </c>
      <c r="F194" s="25">
        <v>0</v>
      </c>
    </row>
    <row r="195" spans="1:6" x14ac:dyDescent="0.2">
      <c r="A195" s="20" t="s">
        <v>193</v>
      </c>
      <c r="B195" s="21">
        <v>94</v>
      </c>
      <c r="C195" s="21">
        <v>81</v>
      </c>
      <c r="D195" s="21">
        <v>3</v>
      </c>
      <c r="E195" s="21">
        <v>7</v>
      </c>
      <c r="F195" s="21">
        <v>3</v>
      </c>
    </row>
    <row r="196" spans="1:6" x14ac:dyDescent="0.2">
      <c r="A196" s="24" t="s">
        <v>3</v>
      </c>
      <c r="B196" s="25">
        <v>100</v>
      </c>
      <c r="C196" s="25">
        <v>86.170213000000004</v>
      </c>
      <c r="D196" s="25">
        <v>3.1914889999999998</v>
      </c>
      <c r="E196" s="25">
        <v>7.446809</v>
      </c>
      <c r="F196" s="25">
        <v>3.1914889999999998</v>
      </c>
    </row>
    <row r="197" spans="1:6" x14ac:dyDescent="0.2">
      <c r="A197" s="20" t="s">
        <v>389</v>
      </c>
      <c r="B197" s="21">
        <v>47</v>
      </c>
      <c r="C197" s="21">
        <v>32</v>
      </c>
      <c r="D197" s="21">
        <v>5</v>
      </c>
      <c r="E197" s="21">
        <v>8</v>
      </c>
      <c r="F197" s="21">
        <v>2</v>
      </c>
    </row>
    <row r="198" spans="1:6" x14ac:dyDescent="0.2">
      <c r="A198" s="24" t="s">
        <v>3</v>
      </c>
      <c r="B198" s="25">
        <v>100</v>
      </c>
      <c r="C198" s="25">
        <v>68.085105999999996</v>
      </c>
      <c r="D198" s="25">
        <v>10.638298000000001</v>
      </c>
      <c r="E198" s="25">
        <v>17.021277000000001</v>
      </c>
      <c r="F198" s="25">
        <v>4.2553190000000001</v>
      </c>
    </row>
    <row r="199" spans="1:6" x14ac:dyDescent="0.2">
      <c r="A199" s="20" t="s">
        <v>366</v>
      </c>
      <c r="B199" s="21">
        <v>194</v>
      </c>
      <c r="C199" s="21">
        <v>130</v>
      </c>
      <c r="D199" s="21">
        <v>21</v>
      </c>
      <c r="E199" s="21">
        <v>32</v>
      </c>
      <c r="F199" s="21">
        <v>11</v>
      </c>
    </row>
    <row r="200" spans="1:6" x14ac:dyDescent="0.2">
      <c r="A200" s="24" t="s">
        <v>3</v>
      </c>
      <c r="B200" s="25">
        <v>100</v>
      </c>
      <c r="C200" s="25">
        <v>67.010309000000007</v>
      </c>
      <c r="D200" s="25">
        <v>10.824742000000001</v>
      </c>
      <c r="E200" s="25">
        <v>16.494845000000002</v>
      </c>
      <c r="F200" s="25">
        <v>5.6701030000000001</v>
      </c>
    </row>
    <row r="201" spans="1:6" ht="11.1" customHeight="1" x14ac:dyDescent="0.2">
      <c r="A201" s="9" t="s">
        <v>390</v>
      </c>
      <c r="B201" s="9"/>
      <c r="C201" s="9"/>
      <c r="D201" s="9"/>
      <c r="E201" s="9"/>
      <c r="F201" s="9"/>
    </row>
    <row r="202" spans="1:6" ht="11.1" customHeight="1" x14ac:dyDescent="0.2">
      <c r="A202" s="20" t="s">
        <v>391</v>
      </c>
      <c r="B202" s="21">
        <v>633</v>
      </c>
      <c r="C202" s="21">
        <v>507</v>
      </c>
      <c r="D202" s="21">
        <v>35</v>
      </c>
      <c r="E202" s="21">
        <v>76</v>
      </c>
      <c r="F202" s="21">
        <v>15</v>
      </c>
    </row>
    <row r="203" spans="1:6" ht="11.1" customHeight="1" x14ac:dyDescent="0.2">
      <c r="A203" s="24" t="s">
        <v>3</v>
      </c>
      <c r="B203" s="25">
        <v>100</v>
      </c>
      <c r="C203" s="25">
        <v>80.094786999999997</v>
      </c>
      <c r="D203" s="25">
        <v>5.5292260000000004</v>
      </c>
      <c r="E203" s="25">
        <v>12.006319</v>
      </c>
      <c r="F203" s="25">
        <v>2.3696679999999999</v>
      </c>
    </row>
    <row r="204" spans="1:6" ht="11.1" customHeight="1" x14ac:dyDescent="0.2">
      <c r="A204" s="20" t="s">
        <v>392</v>
      </c>
      <c r="B204" s="21">
        <v>1123</v>
      </c>
      <c r="C204" s="21">
        <v>876</v>
      </c>
      <c r="D204" s="21">
        <v>75</v>
      </c>
      <c r="E204" s="21">
        <v>141</v>
      </c>
      <c r="F204" s="21">
        <v>31</v>
      </c>
    </row>
    <row r="205" spans="1:6" ht="11.1" customHeight="1" x14ac:dyDescent="0.2">
      <c r="A205" s="24" t="s">
        <v>3</v>
      </c>
      <c r="B205" s="25">
        <v>100</v>
      </c>
      <c r="C205" s="25">
        <v>78.005342999999996</v>
      </c>
      <c r="D205" s="25">
        <v>6.6785399999999999</v>
      </c>
      <c r="E205" s="25">
        <v>12.555654000000001</v>
      </c>
      <c r="F205" s="25">
        <v>2.7604630000000001</v>
      </c>
    </row>
    <row r="206" spans="1:6" ht="11.1" customHeight="1" x14ac:dyDescent="0.2">
      <c r="A206" s="20" t="s">
        <v>393</v>
      </c>
      <c r="B206" s="21">
        <v>660</v>
      </c>
      <c r="C206" s="21">
        <v>515</v>
      </c>
      <c r="D206" s="21">
        <v>42</v>
      </c>
      <c r="E206" s="21">
        <v>82</v>
      </c>
      <c r="F206" s="21">
        <v>21</v>
      </c>
    </row>
    <row r="207" spans="1:6" ht="11.1" customHeight="1" x14ac:dyDescent="0.2">
      <c r="A207" s="24" t="s">
        <v>3</v>
      </c>
      <c r="B207" s="25">
        <v>100</v>
      </c>
      <c r="C207" s="25">
        <v>78.030303000000004</v>
      </c>
      <c r="D207" s="25">
        <v>6.3636359999999996</v>
      </c>
      <c r="E207" s="25">
        <v>12.424242</v>
      </c>
      <c r="F207" s="25">
        <v>3.1818179999999998</v>
      </c>
    </row>
    <row r="208" spans="1:6" ht="11.1" customHeight="1" x14ac:dyDescent="0.2">
      <c r="A208" s="20" t="s">
        <v>394</v>
      </c>
      <c r="B208" s="21">
        <v>261</v>
      </c>
      <c r="C208" s="21">
        <v>215</v>
      </c>
      <c r="D208" s="21">
        <v>13</v>
      </c>
      <c r="E208" s="21">
        <v>27</v>
      </c>
      <c r="F208" s="21">
        <v>6</v>
      </c>
    </row>
    <row r="209" spans="1:6" ht="11.1" customHeight="1" x14ac:dyDescent="0.2">
      <c r="A209" s="24" t="s">
        <v>3</v>
      </c>
      <c r="B209" s="25">
        <v>100</v>
      </c>
      <c r="C209" s="25">
        <v>82.375478999999999</v>
      </c>
      <c r="D209" s="25">
        <v>4.9808430000000001</v>
      </c>
      <c r="E209" s="25">
        <v>10.344828</v>
      </c>
      <c r="F209" s="25">
        <v>2.298851</v>
      </c>
    </row>
    <row r="210" spans="1:6" ht="11.1" customHeight="1" x14ac:dyDescent="0.2">
      <c r="A210" s="9" t="s">
        <v>395</v>
      </c>
      <c r="B210" s="9"/>
      <c r="C210" s="9"/>
      <c r="D210" s="9"/>
      <c r="E210" s="9"/>
      <c r="F210" s="9"/>
    </row>
    <row r="211" spans="1:6" ht="11.1" customHeight="1" x14ac:dyDescent="0.2">
      <c r="A211" s="20" t="s">
        <v>396</v>
      </c>
      <c r="B211" s="21">
        <v>329</v>
      </c>
      <c r="C211" s="21">
        <v>257</v>
      </c>
      <c r="D211" s="21">
        <v>19</v>
      </c>
      <c r="E211" s="21">
        <v>43</v>
      </c>
      <c r="F211" s="21">
        <v>10</v>
      </c>
    </row>
    <row r="212" spans="1:6" ht="11.1" customHeight="1" x14ac:dyDescent="0.2">
      <c r="A212" s="24" t="s">
        <v>3</v>
      </c>
      <c r="B212" s="25">
        <v>100</v>
      </c>
      <c r="C212" s="25">
        <v>78.115502000000006</v>
      </c>
      <c r="D212" s="25">
        <v>5.7750760000000003</v>
      </c>
      <c r="E212" s="25">
        <v>13.069909000000001</v>
      </c>
      <c r="F212" s="25">
        <v>3.039514</v>
      </c>
    </row>
    <row r="213" spans="1:6" ht="11.1" customHeight="1" x14ac:dyDescent="0.2">
      <c r="A213" s="20" t="s">
        <v>397</v>
      </c>
      <c r="B213" s="21">
        <v>828</v>
      </c>
      <c r="C213" s="21">
        <v>673</v>
      </c>
      <c r="D213" s="21">
        <v>41</v>
      </c>
      <c r="E213" s="21">
        <v>92</v>
      </c>
      <c r="F213" s="21">
        <v>22</v>
      </c>
    </row>
    <row r="214" spans="1:6" ht="11.1" customHeight="1" x14ac:dyDescent="0.2">
      <c r="A214" s="24" t="s">
        <v>3</v>
      </c>
      <c r="B214" s="25">
        <v>100</v>
      </c>
      <c r="C214" s="25">
        <v>81.280192999999997</v>
      </c>
      <c r="D214" s="25">
        <v>4.9516910000000003</v>
      </c>
      <c r="E214" s="25">
        <v>11.111110999999999</v>
      </c>
      <c r="F214" s="25">
        <v>2.6570049999999998</v>
      </c>
    </row>
    <row r="215" spans="1:6" ht="11.1" customHeight="1" x14ac:dyDescent="0.2">
      <c r="A215" s="20" t="s">
        <v>879</v>
      </c>
      <c r="B215" s="21">
        <v>499</v>
      </c>
      <c r="C215" s="21">
        <v>389</v>
      </c>
      <c r="D215" s="21">
        <v>35</v>
      </c>
      <c r="E215" s="21">
        <v>61</v>
      </c>
      <c r="F215" s="21">
        <v>14</v>
      </c>
    </row>
    <row r="216" spans="1:6" ht="11.1" customHeight="1" x14ac:dyDescent="0.2">
      <c r="A216" s="24" t="s">
        <v>3</v>
      </c>
      <c r="B216" s="25">
        <v>100</v>
      </c>
      <c r="C216" s="25">
        <v>77.955911999999998</v>
      </c>
      <c r="D216" s="25">
        <v>7.0140279999999997</v>
      </c>
      <c r="E216" s="25">
        <v>12.224449</v>
      </c>
      <c r="F216" s="25">
        <v>2.8056109999999999</v>
      </c>
    </row>
    <row r="217" spans="1:6" ht="11.1" customHeight="1" x14ac:dyDescent="0.2">
      <c r="A217" s="20" t="s">
        <v>398</v>
      </c>
      <c r="B217" s="21">
        <v>468</v>
      </c>
      <c r="C217" s="21">
        <v>359</v>
      </c>
      <c r="D217" s="21">
        <v>39</v>
      </c>
      <c r="E217" s="21">
        <v>59</v>
      </c>
      <c r="F217" s="21">
        <v>11</v>
      </c>
    </row>
    <row r="218" spans="1:6" ht="11.1" customHeight="1" x14ac:dyDescent="0.2">
      <c r="A218" s="24" t="s">
        <v>3</v>
      </c>
      <c r="B218" s="25">
        <v>100</v>
      </c>
      <c r="C218" s="25">
        <v>76.709401999999997</v>
      </c>
      <c r="D218" s="25">
        <v>8.3333329999999997</v>
      </c>
      <c r="E218" s="25">
        <v>12.606838</v>
      </c>
      <c r="F218" s="25">
        <v>2.3504269999999998</v>
      </c>
    </row>
    <row r="219" spans="1:6" ht="11.1" customHeight="1" x14ac:dyDescent="0.2">
      <c r="A219" s="20" t="s">
        <v>399</v>
      </c>
      <c r="B219" s="21">
        <v>257</v>
      </c>
      <c r="C219" s="21">
        <v>199</v>
      </c>
      <c r="D219" s="21">
        <v>17</v>
      </c>
      <c r="E219" s="21">
        <v>34</v>
      </c>
      <c r="F219" s="21">
        <v>7</v>
      </c>
    </row>
    <row r="220" spans="1:6" ht="11.1" customHeight="1" x14ac:dyDescent="0.2">
      <c r="A220" s="24" t="s">
        <v>3</v>
      </c>
      <c r="B220" s="25">
        <v>100</v>
      </c>
      <c r="C220" s="25">
        <v>77.431906999999995</v>
      </c>
      <c r="D220" s="25">
        <v>6.6147859999999996</v>
      </c>
      <c r="E220" s="25">
        <v>13.229571999999999</v>
      </c>
      <c r="F220" s="25">
        <v>2.723735</v>
      </c>
    </row>
    <row r="221" spans="1:6" ht="11.1" customHeight="1" x14ac:dyDescent="0.2">
      <c r="A221" s="20" t="s">
        <v>400</v>
      </c>
      <c r="B221" s="21">
        <v>296</v>
      </c>
      <c r="C221" s="21">
        <v>236</v>
      </c>
      <c r="D221" s="21">
        <v>14</v>
      </c>
      <c r="E221" s="21">
        <v>37</v>
      </c>
      <c r="F221" s="21">
        <v>9</v>
      </c>
    </row>
    <row r="222" spans="1:6" ht="11.1" customHeight="1" x14ac:dyDescent="0.2">
      <c r="A222" s="24" t="s">
        <v>3</v>
      </c>
      <c r="B222" s="25">
        <v>100</v>
      </c>
      <c r="C222" s="25">
        <v>79.729730000000004</v>
      </c>
      <c r="D222" s="25">
        <v>4.72973</v>
      </c>
      <c r="E222" s="25">
        <v>12.5</v>
      </c>
      <c r="F222" s="25">
        <v>3.0405410000000002</v>
      </c>
    </row>
    <row r="223" spans="1:6" ht="11.1" customHeight="1" x14ac:dyDescent="0.2">
      <c r="A223" s="9" t="s">
        <v>401</v>
      </c>
      <c r="B223" s="9"/>
      <c r="C223" s="9"/>
      <c r="D223" s="9"/>
      <c r="E223" s="9"/>
      <c r="F223" s="9"/>
    </row>
    <row r="224" spans="1:6" ht="11.1" customHeight="1" x14ac:dyDescent="0.2">
      <c r="A224" s="20" t="s">
        <v>878</v>
      </c>
      <c r="B224" s="21">
        <v>116</v>
      </c>
      <c r="C224" s="21">
        <v>84</v>
      </c>
      <c r="D224" s="21">
        <v>9</v>
      </c>
      <c r="E224" s="21">
        <v>17</v>
      </c>
      <c r="F224" s="21">
        <v>6</v>
      </c>
    </row>
    <row r="225" spans="1:6" ht="11.1" customHeight="1" x14ac:dyDescent="0.2">
      <c r="A225" s="24" t="s">
        <v>3</v>
      </c>
      <c r="B225" s="25">
        <v>100</v>
      </c>
      <c r="C225" s="25">
        <v>72.413792999999998</v>
      </c>
      <c r="D225" s="25">
        <v>7.7586209999999998</v>
      </c>
      <c r="E225" s="25">
        <v>14.655172</v>
      </c>
      <c r="F225" s="25">
        <v>5.1724139999999998</v>
      </c>
    </row>
    <row r="226" spans="1:6" ht="11.1" customHeight="1" x14ac:dyDescent="0.2">
      <c r="A226" s="20" t="s">
        <v>402</v>
      </c>
      <c r="B226" s="21">
        <v>213</v>
      </c>
      <c r="C226" s="21">
        <v>173</v>
      </c>
      <c r="D226" s="21">
        <v>10</v>
      </c>
      <c r="E226" s="21">
        <v>26</v>
      </c>
      <c r="F226" s="21">
        <v>4</v>
      </c>
    </row>
    <row r="227" spans="1:6" ht="11.1" customHeight="1" x14ac:dyDescent="0.2">
      <c r="A227" s="24" t="s">
        <v>3</v>
      </c>
      <c r="B227" s="25">
        <v>100</v>
      </c>
      <c r="C227" s="25">
        <v>81.220657000000003</v>
      </c>
      <c r="D227" s="25">
        <v>4.6948359999999996</v>
      </c>
      <c r="E227" s="25">
        <v>12.206573000000001</v>
      </c>
      <c r="F227" s="25">
        <v>1.877934</v>
      </c>
    </row>
    <row r="228" spans="1:6" ht="11.1" customHeight="1" x14ac:dyDescent="0.2">
      <c r="A228" s="20" t="s">
        <v>397</v>
      </c>
      <c r="B228" s="21">
        <v>828</v>
      </c>
      <c r="C228" s="21">
        <v>673</v>
      </c>
      <c r="D228" s="21">
        <v>41</v>
      </c>
      <c r="E228" s="21">
        <v>92</v>
      </c>
      <c r="F228" s="21">
        <v>22</v>
      </c>
    </row>
    <row r="229" spans="1:6" ht="11.1" customHeight="1" x14ac:dyDescent="0.2">
      <c r="A229" s="24" t="s">
        <v>3</v>
      </c>
      <c r="B229" s="25">
        <v>100</v>
      </c>
      <c r="C229" s="25">
        <v>81.280192999999997</v>
      </c>
      <c r="D229" s="25">
        <v>4.9516910000000003</v>
      </c>
      <c r="E229" s="25">
        <v>11.111110999999999</v>
      </c>
      <c r="F229" s="25">
        <v>2.6570049999999998</v>
      </c>
    </row>
    <row r="230" spans="1:6" ht="11.1" customHeight="1" x14ac:dyDescent="0.2">
      <c r="A230" s="20" t="s">
        <v>403</v>
      </c>
      <c r="B230" s="21">
        <v>133</v>
      </c>
      <c r="C230" s="21">
        <v>104</v>
      </c>
      <c r="D230" s="21">
        <v>5</v>
      </c>
      <c r="E230" s="21">
        <v>18</v>
      </c>
      <c r="F230" s="21">
        <v>6</v>
      </c>
    </row>
    <row r="231" spans="1:6" ht="11.1" customHeight="1" x14ac:dyDescent="0.2">
      <c r="A231" s="24" t="s">
        <v>3</v>
      </c>
      <c r="B231" s="25">
        <v>100</v>
      </c>
      <c r="C231" s="25">
        <v>78.195488999999995</v>
      </c>
      <c r="D231" s="25">
        <v>3.759398</v>
      </c>
      <c r="E231" s="25">
        <v>13.533835</v>
      </c>
      <c r="F231" s="25">
        <v>4.5112779999999999</v>
      </c>
    </row>
    <row r="232" spans="1:6" ht="11.1" customHeight="1" x14ac:dyDescent="0.2">
      <c r="A232" s="20" t="s">
        <v>404</v>
      </c>
      <c r="B232" s="21">
        <v>120</v>
      </c>
      <c r="C232" s="21">
        <v>100</v>
      </c>
      <c r="D232" s="21">
        <v>5</v>
      </c>
      <c r="E232" s="21">
        <v>13</v>
      </c>
      <c r="F232" s="21">
        <v>2</v>
      </c>
    </row>
    <row r="233" spans="1:6" ht="11.1" customHeight="1" x14ac:dyDescent="0.2">
      <c r="A233" s="24" t="s">
        <v>3</v>
      </c>
      <c r="B233" s="25">
        <v>100</v>
      </c>
      <c r="C233" s="25">
        <v>83.333332999999996</v>
      </c>
      <c r="D233" s="25">
        <v>4.1666670000000003</v>
      </c>
      <c r="E233" s="25">
        <v>10.833333</v>
      </c>
      <c r="F233" s="25">
        <v>1.6666669999999999</v>
      </c>
    </row>
    <row r="234" spans="1:6" ht="11.1" customHeight="1" x14ac:dyDescent="0.2">
      <c r="A234" s="20" t="s">
        <v>405</v>
      </c>
      <c r="B234" s="21">
        <v>246</v>
      </c>
      <c r="C234" s="21">
        <v>185</v>
      </c>
      <c r="D234" s="21">
        <v>25</v>
      </c>
      <c r="E234" s="21">
        <v>30</v>
      </c>
      <c r="F234" s="21">
        <v>6</v>
      </c>
    </row>
    <row r="235" spans="1:6" ht="11.1" customHeight="1" x14ac:dyDescent="0.2">
      <c r="A235" s="24" t="s">
        <v>3</v>
      </c>
      <c r="B235" s="25">
        <v>100</v>
      </c>
      <c r="C235" s="25">
        <v>75.203252000000006</v>
      </c>
      <c r="D235" s="25">
        <v>10.162602</v>
      </c>
      <c r="E235" s="25">
        <v>12.195122</v>
      </c>
      <c r="F235" s="25">
        <v>2.4390239999999999</v>
      </c>
    </row>
    <row r="236" spans="1:6" ht="11.1" customHeight="1" x14ac:dyDescent="0.2">
      <c r="A236" s="20" t="s">
        <v>398</v>
      </c>
      <c r="B236" s="21">
        <v>468</v>
      </c>
      <c r="C236" s="21">
        <v>359</v>
      </c>
      <c r="D236" s="21">
        <v>39</v>
      </c>
      <c r="E236" s="21">
        <v>59</v>
      </c>
      <c r="F236" s="21">
        <v>11</v>
      </c>
    </row>
    <row r="237" spans="1:6" ht="11.1" customHeight="1" x14ac:dyDescent="0.2">
      <c r="A237" s="24" t="s">
        <v>3</v>
      </c>
      <c r="B237" s="25">
        <v>100</v>
      </c>
      <c r="C237" s="25">
        <v>76.709401999999997</v>
      </c>
      <c r="D237" s="25">
        <v>8.3333329999999997</v>
      </c>
      <c r="E237" s="25">
        <v>12.606838</v>
      </c>
      <c r="F237" s="25">
        <v>2.3504269999999998</v>
      </c>
    </row>
    <row r="238" spans="1:6" ht="11.1" customHeight="1" x14ac:dyDescent="0.2">
      <c r="A238" s="20" t="s">
        <v>406</v>
      </c>
      <c r="B238" s="21">
        <v>180</v>
      </c>
      <c r="C238" s="21">
        <v>142</v>
      </c>
      <c r="D238" s="21">
        <v>10</v>
      </c>
      <c r="E238" s="21">
        <v>21</v>
      </c>
      <c r="F238" s="21">
        <v>7</v>
      </c>
    </row>
    <row r="239" spans="1:6" ht="11.1" customHeight="1" x14ac:dyDescent="0.2">
      <c r="A239" s="24" t="s">
        <v>3</v>
      </c>
      <c r="B239" s="25">
        <v>100</v>
      </c>
      <c r="C239" s="25">
        <v>78.888889000000006</v>
      </c>
      <c r="D239" s="25">
        <v>5.5555560000000002</v>
      </c>
      <c r="E239" s="25">
        <v>11.666667</v>
      </c>
      <c r="F239" s="25">
        <v>3.8888889999999998</v>
      </c>
    </row>
    <row r="240" spans="1:6" ht="11.1" customHeight="1" x14ac:dyDescent="0.2">
      <c r="A240" s="20" t="s">
        <v>407</v>
      </c>
      <c r="B240" s="21">
        <v>77</v>
      </c>
      <c r="C240" s="21">
        <v>57</v>
      </c>
      <c r="D240" s="21">
        <v>7</v>
      </c>
      <c r="E240" s="21">
        <v>13</v>
      </c>
      <c r="F240" s="21">
        <v>0</v>
      </c>
    </row>
    <row r="241" spans="1:6" ht="11.1" customHeight="1" x14ac:dyDescent="0.2">
      <c r="A241" s="24" t="s">
        <v>3</v>
      </c>
      <c r="B241" s="25">
        <v>100</v>
      </c>
      <c r="C241" s="25">
        <v>74.025974000000005</v>
      </c>
      <c r="D241" s="25">
        <v>9.0909089999999999</v>
      </c>
      <c r="E241" s="25">
        <v>16.883116999999999</v>
      </c>
      <c r="F241" s="25">
        <v>0</v>
      </c>
    </row>
    <row r="242" spans="1:6" ht="11.1" customHeight="1" x14ac:dyDescent="0.2">
      <c r="A242" s="20" t="s">
        <v>400</v>
      </c>
      <c r="B242" s="21">
        <v>296</v>
      </c>
      <c r="C242" s="21">
        <v>236</v>
      </c>
      <c r="D242" s="21">
        <v>14</v>
      </c>
      <c r="E242" s="21">
        <v>37</v>
      </c>
      <c r="F242" s="21">
        <v>9</v>
      </c>
    </row>
    <row r="243" spans="1:6" ht="11.1" customHeight="1" x14ac:dyDescent="0.2">
      <c r="A243" s="26"/>
      <c r="B243" s="27">
        <v>100</v>
      </c>
      <c r="C243" s="27">
        <v>79.729730000000004</v>
      </c>
      <c r="D243" s="27">
        <v>4.72973</v>
      </c>
      <c r="E243" s="27">
        <v>12.5</v>
      </c>
      <c r="F243" s="27">
        <v>3.0405410000000002</v>
      </c>
    </row>
    <row r="244" spans="1:6" ht="11.1" customHeight="1" x14ac:dyDescent="0.2"/>
  </sheetData>
  <phoneticPr fontId="2"/>
  <pageMargins left="0.75" right="0.75" top="1" bottom="1" header="0.5" footer="0.5"/>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61DD0-1F3E-4ABC-B18F-F1359A5E326D}">
  <dimension ref="A1:F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HYPERLINK("#'目次'!B21","[15]")</f>
        <v>[15]</v>
      </c>
    </row>
    <row r="3" spans="1:6" x14ac:dyDescent="0.2">
      <c r="A3" s="7" t="s">
        <v>3</v>
      </c>
      <c r="B3" s="8" t="s">
        <v>5</v>
      </c>
    </row>
    <row r="4" spans="1:6" x14ac:dyDescent="0.2">
      <c r="A4" s="7" t="s">
        <v>3</v>
      </c>
      <c r="B4" s="8" t="s">
        <v>9</v>
      </c>
    </row>
    <row r="5" spans="1:6" s="18" customFormat="1" ht="25.2" x14ac:dyDescent="0.2">
      <c r="A5" s="16" t="s">
        <v>3</v>
      </c>
      <c r="B5" s="17" t="s">
        <v>335</v>
      </c>
      <c r="C5" s="17" t="s">
        <v>380</v>
      </c>
      <c r="D5" s="17" t="s">
        <v>431</v>
      </c>
      <c r="E5" s="17" t="s">
        <v>432</v>
      </c>
      <c r="F5" s="17" t="s">
        <v>366</v>
      </c>
    </row>
    <row r="6" spans="1:6" x14ac:dyDescent="0.2">
      <c r="A6" s="19" t="s">
        <v>338</v>
      </c>
      <c r="B6" s="10">
        <v>2677</v>
      </c>
      <c r="C6" s="10">
        <v>2021</v>
      </c>
      <c r="D6" s="10">
        <v>341</v>
      </c>
      <c r="E6" s="10">
        <v>261</v>
      </c>
      <c r="F6" s="10">
        <v>54</v>
      </c>
    </row>
    <row r="7" spans="1:6" x14ac:dyDescent="0.2">
      <c r="A7" s="24" t="s">
        <v>3</v>
      </c>
      <c r="B7" s="25">
        <v>100</v>
      </c>
      <c r="C7" s="25">
        <v>75.494956999999999</v>
      </c>
      <c r="D7" s="25">
        <v>12.73814</v>
      </c>
      <c r="E7" s="25">
        <v>9.7497199999999999</v>
      </c>
      <c r="F7" s="25">
        <v>2.0171830000000002</v>
      </c>
    </row>
    <row r="8" spans="1:6" x14ac:dyDescent="0.2">
      <c r="A8" s="9" t="s">
        <v>339</v>
      </c>
      <c r="B8" s="9"/>
      <c r="C8" s="9"/>
      <c r="D8" s="9"/>
      <c r="E8" s="9"/>
      <c r="F8" s="9"/>
    </row>
    <row r="9" spans="1:6" x14ac:dyDescent="0.2">
      <c r="A9" s="20" t="s">
        <v>340</v>
      </c>
      <c r="B9" s="21">
        <v>1277</v>
      </c>
      <c r="C9" s="21">
        <v>889</v>
      </c>
      <c r="D9" s="21">
        <v>253</v>
      </c>
      <c r="E9" s="21">
        <v>110</v>
      </c>
      <c r="F9" s="21">
        <v>25</v>
      </c>
    </row>
    <row r="10" spans="1:6" x14ac:dyDescent="0.2">
      <c r="A10" s="24" t="s">
        <v>3</v>
      </c>
      <c r="B10" s="25">
        <v>100</v>
      </c>
      <c r="C10" s="25">
        <v>69.616287999999997</v>
      </c>
      <c r="D10" s="25">
        <v>19.812059999999999</v>
      </c>
      <c r="E10" s="25">
        <v>8.6139390000000002</v>
      </c>
      <c r="F10" s="25">
        <v>1.957713</v>
      </c>
    </row>
    <row r="11" spans="1:6" x14ac:dyDescent="0.2">
      <c r="A11" s="20" t="s">
        <v>341</v>
      </c>
      <c r="B11" s="21">
        <v>1400</v>
      </c>
      <c r="C11" s="21">
        <v>1132</v>
      </c>
      <c r="D11" s="21">
        <v>88</v>
      </c>
      <c r="E11" s="21">
        <v>151</v>
      </c>
      <c r="F11" s="21">
        <v>29</v>
      </c>
    </row>
    <row r="12" spans="1:6" x14ac:dyDescent="0.2">
      <c r="A12" s="24" t="s">
        <v>3</v>
      </c>
      <c r="B12" s="25">
        <v>100</v>
      </c>
      <c r="C12" s="25">
        <v>80.857142999999994</v>
      </c>
      <c r="D12" s="25">
        <v>6.2857139999999996</v>
      </c>
      <c r="E12" s="25">
        <v>10.785714</v>
      </c>
      <c r="F12" s="25">
        <v>2.0714290000000002</v>
      </c>
    </row>
    <row r="13" spans="1:6" x14ac:dyDescent="0.2">
      <c r="A13" s="9" t="s">
        <v>342</v>
      </c>
      <c r="B13" s="9"/>
      <c r="C13" s="9"/>
      <c r="D13" s="9"/>
      <c r="E13" s="9"/>
      <c r="F13" s="9"/>
    </row>
    <row r="14" spans="1:6" x14ac:dyDescent="0.2">
      <c r="A14" s="20" t="s">
        <v>343</v>
      </c>
      <c r="B14" s="21">
        <v>610</v>
      </c>
      <c r="C14" s="21">
        <v>527</v>
      </c>
      <c r="D14" s="21">
        <v>62</v>
      </c>
      <c r="E14" s="21">
        <v>16</v>
      </c>
      <c r="F14" s="21">
        <v>5</v>
      </c>
    </row>
    <row r="15" spans="1:6" x14ac:dyDescent="0.2">
      <c r="A15" s="24" t="s">
        <v>3</v>
      </c>
      <c r="B15" s="25">
        <v>100</v>
      </c>
      <c r="C15" s="25">
        <v>86.393443000000005</v>
      </c>
      <c r="D15" s="25">
        <v>10.163933999999999</v>
      </c>
      <c r="E15" s="25">
        <v>2.622951</v>
      </c>
      <c r="F15" s="25">
        <v>0.81967199999999996</v>
      </c>
    </row>
    <row r="16" spans="1:6" x14ac:dyDescent="0.2">
      <c r="A16" s="20" t="s">
        <v>344</v>
      </c>
      <c r="B16" s="21">
        <v>755</v>
      </c>
      <c r="C16" s="21">
        <v>622</v>
      </c>
      <c r="D16" s="21">
        <v>91</v>
      </c>
      <c r="E16" s="21">
        <v>31</v>
      </c>
      <c r="F16" s="21">
        <v>11</v>
      </c>
    </row>
    <row r="17" spans="1:6" x14ac:dyDescent="0.2">
      <c r="A17" s="24" t="s">
        <v>3</v>
      </c>
      <c r="B17" s="25">
        <v>100</v>
      </c>
      <c r="C17" s="25">
        <v>82.384106000000003</v>
      </c>
      <c r="D17" s="25">
        <v>12.05298</v>
      </c>
      <c r="E17" s="25">
        <v>4.1059599999999996</v>
      </c>
      <c r="F17" s="25">
        <v>1.4569540000000001</v>
      </c>
    </row>
    <row r="18" spans="1:6" x14ac:dyDescent="0.2">
      <c r="A18" s="20" t="s">
        <v>345</v>
      </c>
      <c r="B18" s="21">
        <v>601</v>
      </c>
      <c r="C18" s="21">
        <v>457</v>
      </c>
      <c r="D18" s="21">
        <v>87</v>
      </c>
      <c r="E18" s="21">
        <v>42</v>
      </c>
      <c r="F18" s="21">
        <v>15</v>
      </c>
    </row>
    <row r="19" spans="1:6" x14ac:dyDescent="0.2">
      <c r="A19" s="24" t="s">
        <v>3</v>
      </c>
      <c r="B19" s="25">
        <v>100</v>
      </c>
      <c r="C19" s="25">
        <v>76.039933000000005</v>
      </c>
      <c r="D19" s="25">
        <v>14.475873999999999</v>
      </c>
      <c r="E19" s="25">
        <v>6.988353</v>
      </c>
      <c r="F19" s="25">
        <v>2.4958399999999998</v>
      </c>
    </row>
    <row r="20" spans="1:6" x14ac:dyDescent="0.2">
      <c r="A20" s="20" t="s">
        <v>346</v>
      </c>
      <c r="B20" s="21">
        <v>425</v>
      </c>
      <c r="C20" s="21">
        <v>273</v>
      </c>
      <c r="D20" s="21">
        <v>65</v>
      </c>
      <c r="E20" s="21">
        <v>74</v>
      </c>
      <c r="F20" s="21">
        <v>13</v>
      </c>
    </row>
    <row r="21" spans="1:6" x14ac:dyDescent="0.2">
      <c r="A21" s="24" t="s">
        <v>3</v>
      </c>
      <c r="B21" s="25">
        <v>100</v>
      </c>
      <c r="C21" s="25">
        <v>64.235293999999996</v>
      </c>
      <c r="D21" s="25">
        <v>15.294117999999999</v>
      </c>
      <c r="E21" s="25">
        <v>17.411764999999999</v>
      </c>
      <c r="F21" s="25">
        <v>3.058824</v>
      </c>
    </row>
    <row r="22" spans="1:6" x14ac:dyDescent="0.2">
      <c r="A22" s="20" t="s">
        <v>347</v>
      </c>
      <c r="B22" s="21">
        <v>217</v>
      </c>
      <c r="C22" s="21">
        <v>123</v>
      </c>
      <c r="D22" s="21">
        <v>22</v>
      </c>
      <c r="E22" s="21">
        <v>65</v>
      </c>
      <c r="F22" s="21">
        <v>7</v>
      </c>
    </row>
    <row r="23" spans="1:6" x14ac:dyDescent="0.2">
      <c r="A23" s="24" t="s">
        <v>3</v>
      </c>
      <c r="B23" s="25">
        <v>100</v>
      </c>
      <c r="C23" s="25">
        <v>56.682028000000003</v>
      </c>
      <c r="D23" s="25">
        <v>10.138249</v>
      </c>
      <c r="E23" s="25">
        <v>29.953917000000001</v>
      </c>
      <c r="F23" s="25">
        <v>3.225806</v>
      </c>
    </row>
    <row r="24" spans="1:6" x14ac:dyDescent="0.2">
      <c r="A24" s="20" t="s">
        <v>348</v>
      </c>
      <c r="B24" s="21">
        <v>56</v>
      </c>
      <c r="C24" s="21">
        <v>18</v>
      </c>
      <c r="D24" s="21">
        <v>11</v>
      </c>
      <c r="E24" s="21">
        <v>24</v>
      </c>
      <c r="F24" s="21">
        <v>3</v>
      </c>
    </row>
    <row r="25" spans="1:6" x14ac:dyDescent="0.2">
      <c r="A25" s="24" t="s">
        <v>3</v>
      </c>
      <c r="B25" s="25">
        <v>100</v>
      </c>
      <c r="C25" s="25">
        <v>32.142856999999999</v>
      </c>
      <c r="D25" s="25">
        <v>19.642856999999999</v>
      </c>
      <c r="E25" s="25">
        <v>42.857143000000001</v>
      </c>
      <c r="F25" s="25">
        <v>5.3571429999999998</v>
      </c>
    </row>
    <row r="26" spans="1:6" x14ac:dyDescent="0.2">
      <c r="A26" s="20" t="s">
        <v>349</v>
      </c>
      <c r="B26" s="21">
        <v>13</v>
      </c>
      <c r="C26" s="21">
        <v>1</v>
      </c>
      <c r="D26" s="21">
        <v>3</v>
      </c>
      <c r="E26" s="21">
        <v>9</v>
      </c>
      <c r="F26" s="21">
        <v>0</v>
      </c>
    </row>
    <row r="27" spans="1:6" x14ac:dyDescent="0.2">
      <c r="A27" s="24" t="s">
        <v>3</v>
      </c>
      <c r="B27" s="25">
        <v>100</v>
      </c>
      <c r="C27" s="25">
        <v>7.6923079999999997</v>
      </c>
      <c r="D27" s="25">
        <v>23.076923000000001</v>
      </c>
      <c r="E27" s="25">
        <v>69.230768999999995</v>
      </c>
      <c r="F27" s="25">
        <v>0</v>
      </c>
    </row>
    <row r="28" spans="1:6" x14ac:dyDescent="0.2">
      <c r="A28" s="20" t="s">
        <v>350</v>
      </c>
      <c r="B28" s="21">
        <v>1365</v>
      </c>
      <c r="C28" s="21">
        <v>1149</v>
      </c>
      <c r="D28" s="21">
        <v>153</v>
      </c>
      <c r="E28" s="21">
        <v>47</v>
      </c>
      <c r="F28" s="21">
        <v>16</v>
      </c>
    </row>
    <row r="29" spans="1:6" x14ac:dyDescent="0.2">
      <c r="A29" s="24" t="s">
        <v>3</v>
      </c>
      <c r="B29" s="25">
        <v>100</v>
      </c>
      <c r="C29" s="25">
        <v>84.175824000000006</v>
      </c>
      <c r="D29" s="25">
        <v>11.208791</v>
      </c>
      <c r="E29" s="25">
        <v>3.4432230000000001</v>
      </c>
      <c r="F29" s="25">
        <v>1.172161</v>
      </c>
    </row>
    <row r="30" spans="1:6" x14ac:dyDescent="0.2">
      <c r="A30" s="20" t="s">
        <v>351</v>
      </c>
      <c r="B30" s="21">
        <v>1026</v>
      </c>
      <c r="C30" s="21">
        <v>730</v>
      </c>
      <c r="D30" s="21">
        <v>152</v>
      </c>
      <c r="E30" s="21">
        <v>116</v>
      </c>
      <c r="F30" s="21">
        <v>28</v>
      </c>
    </row>
    <row r="31" spans="1:6" x14ac:dyDescent="0.2">
      <c r="A31" s="24" t="s">
        <v>3</v>
      </c>
      <c r="B31" s="25">
        <v>100</v>
      </c>
      <c r="C31" s="25">
        <v>71.150097000000002</v>
      </c>
      <c r="D31" s="25">
        <v>14.814814999999999</v>
      </c>
      <c r="E31" s="25">
        <v>11.306043000000001</v>
      </c>
      <c r="F31" s="25">
        <v>2.7290450000000002</v>
      </c>
    </row>
    <row r="32" spans="1:6" x14ac:dyDescent="0.2">
      <c r="A32" s="20" t="s">
        <v>352</v>
      </c>
      <c r="B32" s="21">
        <v>286</v>
      </c>
      <c r="C32" s="21">
        <v>142</v>
      </c>
      <c r="D32" s="21">
        <v>36</v>
      </c>
      <c r="E32" s="21">
        <v>98</v>
      </c>
      <c r="F32" s="21">
        <v>10</v>
      </c>
    </row>
    <row r="33" spans="1:6" x14ac:dyDescent="0.2">
      <c r="A33" s="24" t="s">
        <v>3</v>
      </c>
      <c r="B33" s="25">
        <v>100</v>
      </c>
      <c r="C33" s="25">
        <v>49.650350000000003</v>
      </c>
      <c r="D33" s="25">
        <v>12.587413</v>
      </c>
      <c r="E33" s="25">
        <v>34.265734000000002</v>
      </c>
      <c r="F33" s="25">
        <v>3.4965030000000001</v>
      </c>
    </row>
    <row r="34" spans="1:6" x14ac:dyDescent="0.2">
      <c r="A34" s="20" t="s">
        <v>353</v>
      </c>
      <c r="B34" s="21">
        <v>1312</v>
      </c>
      <c r="C34" s="21">
        <v>872</v>
      </c>
      <c r="D34" s="21">
        <v>188</v>
      </c>
      <c r="E34" s="21">
        <v>214</v>
      </c>
      <c r="F34" s="21">
        <v>38</v>
      </c>
    </row>
    <row r="35" spans="1:6" x14ac:dyDescent="0.2">
      <c r="A35" s="24" t="s">
        <v>3</v>
      </c>
      <c r="B35" s="25">
        <v>100</v>
      </c>
      <c r="C35" s="25">
        <v>66.463414999999998</v>
      </c>
      <c r="D35" s="25">
        <v>14.329268000000001</v>
      </c>
      <c r="E35" s="25">
        <v>16.310976</v>
      </c>
      <c r="F35" s="25">
        <v>2.8963410000000001</v>
      </c>
    </row>
    <row r="36" spans="1:6" x14ac:dyDescent="0.2">
      <c r="A36" s="9" t="s">
        <v>354</v>
      </c>
      <c r="B36" s="10">
        <v>298</v>
      </c>
      <c r="C36" s="10">
        <v>232</v>
      </c>
      <c r="D36" s="10">
        <v>56</v>
      </c>
      <c r="E36" s="10">
        <v>9</v>
      </c>
      <c r="F36" s="10">
        <v>1</v>
      </c>
    </row>
    <row r="37" spans="1:6" x14ac:dyDescent="0.2">
      <c r="A37" s="24" t="s">
        <v>3</v>
      </c>
      <c r="B37" s="25">
        <v>100</v>
      </c>
      <c r="C37" s="25">
        <v>77.852349000000004</v>
      </c>
      <c r="D37" s="25">
        <v>18.791945999999999</v>
      </c>
      <c r="E37" s="25">
        <v>3.0201340000000001</v>
      </c>
      <c r="F37" s="25">
        <v>0.33556999999999998</v>
      </c>
    </row>
    <row r="38" spans="1:6" x14ac:dyDescent="0.2">
      <c r="A38" s="20" t="s">
        <v>344</v>
      </c>
      <c r="B38" s="21">
        <v>388</v>
      </c>
      <c r="C38" s="21">
        <v>293</v>
      </c>
      <c r="D38" s="21">
        <v>72</v>
      </c>
      <c r="E38" s="21">
        <v>18</v>
      </c>
      <c r="F38" s="21">
        <v>5</v>
      </c>
    </row>
    <row r="39" spans="1:6" x14ac:dyDescent="0.2">
      <c r="A39" s="24" t="s">
        <v>3</v>
      </c>
      <c r="B39" s="25">
        <v>100</v>
      </c>
      <c r="C39" s="25">
        <v>75.515463999999994</v>
      </c>
      <c r="D39" s="25">
        <v>18.556701</v>
      </c>
      <c r="E39" s="25">
        <v>4.6391749999999998</v>
      </c>
      <c r="F39" s="25">
        <v>1.2886599999999999</v>
      </c>
    </row>
    <row r="40" spans="1:6" x14ac:dyDescent="0.2">
      <c r="A40" s="20" t="s">
        <v>345</v>
      </c>
      <c r="B40" s="21">
        <v>299</v>
      </c>
      <c r="C40" s="21">
        <v>196</v>
      </c>
      <c r="D40" s="21">
        <v>73</v>
      </c>
      <c r="E40" s="21">
        <v>21</v>
      </c>
      <c r="F40" s="21">
        <v>9</v>
      </c>
    </row>
    <row r="41" spans="1:6" x14ac:dyDescent="0.2">
      <c r="A41" s="24" t="s">
        <v>3</v>
      </c>
      <c r="B41" s="25">
        <v>100</v>
      </c>
      <c r="C41" s="25">
        <v>65.551839000000001</v>
      </c>
      <c r="D41" s="25">
        <v>24.414715999999999</v>
      </c>
      <c r="E41" s="25">
        <v>7.0234110000000003</v>
      </c>
      <c r="F41" s="25">
        <v>3.010033</v>
      </c>
    </row>
    <row r="42" spans="1:6" x14ac:dyDescent="0.2">
      <c r="A42" s="20" t="s">
        <v>346</v>
      </c>
      <c r="B42" s="21">
        <v>192</v>
      </c>
      <c r="C42" s="21">
        <v>111</v>
      </c>
      <c r="D42" s="21">
        <v>39</v>
      </c>
      <c r="E42" s="21">
        <v>35</v>
      </c>
      <c r="F42" s="21">
        <v>7</v>
      </c>
    </row>
    <row r="43" spans="1:6" x14ac:dyDescent="0.2">
      <c r="A43" s="24" t="s">
        <v>3</v>
      </c>
      <c r="B43" s="25">
        <v>100</v>
      </c>
      <c r="C43" s="25">
        <v>57.8125</v>
      </c>
      <c r="D43" s="25">
        <v>20.3125</v>
      </c>
      <c r="E43" s="25">
        <v>18.229167</v>
      </c>
      <c r="F43" s="25">
        <v>3.6458330000000001</v>
      </c>
    </row>
    <row r="44" spans="1:6" x14ac:dyDescent="0.2">
      <c r="A44" s="20" t="s">
        <v>347</v>
      </c>
      <c r="B44" s="21">
        <v>77</v>
      </c>
      <c r="C44" s="21">
        <v>47</v>
      </c>
      <c r="D44" s="21">
        <v>10</v>
      </c>
      <c r="E44" s="21">
        <v>18</v>
      </c>
      <c r="F44" s="21">
        <v>2</v>
      </c>
    </row>
    <row r="45" spans="1:6" x14ac:dyDescent="0.2">
      <c r="A45" s="24" t="s">
        <v>3</v>
      </c>
      <c r="B45" s="25">
        <v>100</v>
      </c>
      <c r="C45" s="25">
        <v>61.038961</v>
      </c>
      <c r="D45" s="25">
        <v>12.987012999999999</v>
      </c>
      <c r="E45" s="25">
        <v>23.376622999999999</v>
      </c>
      <c r="F45" s="25">
        <v>2.5974029999999999</v>
      </c>
    </row>
    <row r="46" spans="1:6" x14ac:dyDescent="0.2">
      <c r="A46" s="20" t="s">
        <v>348</v>
      </c>
      <c r="B46" s="21">
        <v>19</v>
      </c>
      <c r="C46" s="21">
        <v>10</v>
      </c>
      <c r="D46" s="21">
        <v>3</v>
      </c>
      <c r="E46" s="21">
        <v>5</v>
      </c>
      <c r="F46" s="21">
        <v>1</v>
      </c>
    </row>
    <row r="47" spans="1:6" x14ac:dyDescent="0.2">
      <c r="A47" s="24" t="s">
        <v>3</v>
      </c>
      <c r="B47" s="25">
        <v>100</v>
      </c>
      <c r="C47" s="25">
        <v>52.631579000000002</v>
      </c>
      <c r="D47" s="25">
        <v>15.789474</v>
      </c>
      <c r="E47" s="25">
        <v>26.315788999999999</v>
      </c>
      <c r="F47" s="25">
        <v>5.2631579999999998</v>
      </c>
    </row>
    <row r="48" spans="1:6" x14ac:dyDescent="0.2">
      <c r="A48" s="20" t="s">
        <v>349</v>
      </c>
      <c r="B48" s="21">
        <v>4</v>
      </c>
      <c r="C48" s="21">
        <v>0</v>
      </c>
      <c r="D48" s="21">
        <v>0</v>
      </c>
      <c r="E48" s="21">
        <v>4</v>
      </c>
      <c r="F48" s="21">
        <v>0</v>
      </c>
    </row>
    <row r="49" spans="1:6" x14ac:dyDescent="0.2">
      <c r="A49" s="24" t="s">
        <v>3</v>
      </c>
      <c r="B49" s="25">
        <v>100</v>
      </c>
      <c r="C49" s="25">
        <v>0</v>
      </c>
      <c r="D49" s="25">
        <v>0</v>
      </c>
      <c r="E49" s="25">
        <v>100</v>
      </c>
      <c r="F49" s="25">
        <v>0</v>
      </c>
    </row>
    <row r="50" spans="1:6" x14ac:dyDescent="0.2">
      <c r="A50" s="20" t="s">
        <v>350</v>
      </c>
      <c r="B50" s="21">
        <v>686</v>
      </c>
      <c r="C50" s="21">
        <v>525</v>
      </c>
      <c r="D50" s="21">
        <v>128</v>
      </c>
      <c r="E50" s="21">
        <v>27</v>
      </c>
      <c r="F50" s="21">
        <v>6</v>
      </c>
    </row>
    <row r="51" spans="1:6" x14ac:dyDescent="0.2">
      <c r="A51" s="24" t="s">
        <v>3</v>
      </c>
      <c r="B51" s="25">
        <v>100</v>
      </c>
      <c r="C51" s="25">
        <v>76.530612000000005</v>
      </c>
      <c r="D51" s="25">
        <v>18.658892000000002</v>
      </c>
      <c r="E51" s="25">
        <v>3.9358599999999999</v>
      </c>
      <c r="F51" s="25">
        <v>0.87463599999999997</v>
      </c>
    </row>
    <row r="52" spans="1:6" x14ac:dyDescent="0.2">
      <c r="A52" s="20" t="s">
        <v>351</v>
      </c>
      <c r="B52" s="21">
        <v>491</v>
      </c>
      <c r="C52" s="21">
        <v>307</v>
      </c>
      <c r="D52" s="21">
        <v>112</v>
      </c>
      <c r="E52" s="21">
        <v>56</v>
      </c>
      <c r="F52" s="21">
        <v>16</v>
      </c>
    </row>
    <row r="53" spans="1:6" x14ac:dyDescent="0.2">
      <c r="A53" s="24" t="s">
        <v>3</v>
      </c>
      <c r="B53" s="25">
        <v>100</v>
      </c>
      <c r="C53" s="25">
        <v>62.525458</v>
      </c>
      <c r="D53" s="25">
        <v>22.810590999999999</v>
      </c>
      <c r="E53" s="25">
        <v>11.405295000000001</v>
      </c>
      <c r="F53" s="25">
        <v>3.2586560000000002</v>
      </c>
    </row>
    <row r="54" spans="1:6" x14ac:dyDescent="0.2">
      <c r="A54" s="20" t="s">
        <v>352</v>
      </c>
      <c r="B54" s="21">
        <v>100</v>
      </c>
      <c r="C54" s="21">
        <v>57</v>
      </c>
      <c r="D54" s="21">
        <v>13</v>
      </c>
      <c r="E54" s="21">
        <v>27</v>
      </c>
      <c r="F54" s="21">
        <v>3</v>
      </c>
    </row>
    <row r="55" spans="1:6" x14ac:dyDescent="0.2">
      <c r="A55" s="24" t="s">
        <v>3</v>
      </c>
      <c r="B55" s="25">
        <v>100</v>
      </c>
      <c r="C55" s="25">
        <v>57</v>
      </c>
      <c r="D55" s="25">
        <v>13</v>
      </c>
      <c r="E55" s="25">
        <v>27</v>
      </c>
      <c r="F55" s="25">
        <v>3</v>
      </c>
    </row>
    <row r="56" spans="1:6" x14ac:dyDescent="0.2">
      <c r="A56" s="20" t="s">
        <v>353</v>
      </c>
      <c r="B56" s="21">
        <v>591</v>
      </c>
      <c r="C56" s="21">
        <v>364</v>
      </c>
      <c r="D56" s="21">
        <v>125</v>
      </c>
      <c r="E56" s="21">
        <v>83</v>
      </c>
      <c r="F56" s="21">
        <v>19</v>
      </c>
    </row>
    <row r="57" spans="1:6" x14ac:dyDescent="0.2">
      <c r="A57" s="24" t="s">
        <v>3</v>
      </c>
      <c r="B57" s="25">
        <v>100</v>
      </c>
      <c r="C57" s="25">
        <v>61.590525</v>
      </c>
      <c r="D57" s="25">
        <v>21.150592</v>
      </c>
      <c r="E57" s="25">
        <v>14.043993</v>
      </c>
      <c r="F57" s="25">
        <v>3.21489</v>
      </c>
    </row>
    <row r="58" spans="1:6" x14ac:dyDescent="0.2">
      <c r="A58" s="9" t="s">
        <v>355</v>
      </c>
      <c r="B58" s="10">
        <v>312</v>
      </c>
      <c r="C58" s="10">
        <v>295</v>
      </c>
      <c r="D58" s="10">
        <v>6</v>
      </c>
      <c r="E58" s="10">
        <v>7</v>
      </c>
      <c r="F58" s="10">
        <v>4</v>
      </c>
    </row>
    <row r="59" spans="1:6" x14ac:dyDescent="0.2">
      <c r="A59" s="24" t="s">
        <v>3</v>
      </c>
      <c r="B59" s="25">
        <v>100</v>
      </c>
      <c r="C59" s="25">
        <v>94.551282</v>
      </c>
      <c r="D59" s="25">
        <v>1.9230769999999999</v>
      </c>
      <c r="E59" s="25">
        <v>2.2435900000000002</v>
      </c>
      <c r="F59" s="25">
        <v>1.2820510000000001</v>
      </c>
    </row>
    <row r="60" spans="1:6" x14ac:dyDescent="0.2">
      <c r="A60" s="20" t="s">
        <v>344</v>
      </c>
      <c r="B60" s="21">
        <v>367</v>
      </c>
      <c r="C60" s="21">
        <v>329</v>
      </c>
      <c r="D60" s="21">
        <v>19</v>
      </c>
      <c r="E60" s="21">
        <v>13</v>
      </c>
      <c r="F60" s="21">
        <v>6</v>
      </c>
    </row>
    <row r="61" spans="1:6" x14ac:dyDescent="0.2">
      <c r="A61" s="24" t="s">
        <v>3</v>
      </c>
      <c r="B61" s="25">
        <v>100</v>
      </c>
      <c r="C61" s="25">
        <v>89.645776999999995</v>
      </c>
      <c r="D61" s="25">
        <v>5.1771120000000002</v>
      </c>
      <c r="E61" s="25">
        <v>3.5422340000000001</v>
      </c>
      <c r="F61" s="25">
        <v>1.6348769999999999</v>
      </c>
    </row>
    <row r="62" spans="1:6" x14ac:dyDescent="0.2">
      <c r="A62" s="20" t="s">
        <v>345</v>
      </c>
      <c r="B62" s="21">
        <v>302</v>
      </c>
      <c r="C62" s="21">
        <v>261</v>
      </c>
      <c r="D62" s="21">
        <v>14</v>
      </c>
      <c r="E62" s="21">
        <v>21</v>
      </c>
      <c r="F62" s="21">
        <v>6</v>
      </c>
    </row>
    <row r="63" spans="1:6" x14ac:dyDescent="0.2">
      <c r="A63" s="24" t="s">
        <v>3</v>
      </c>
      <c r="B63" s="25">
        <v>100</v>
      </c>
      <c r="C63" s="25">
        <v>86.423840999999996</v>
      </c>
      <c r="D63" s="25">
        <v>4.6357619999999997</v>
      </c>
      <c r="E63" s="25">
        <v>6.9536420000000003</v>
      </c>
      <c r="F63" s="25">
        <v>1.986755</v>
      </c>
    </row>
    <row r="64" spans="1:6" x14ac:dyDescent="0.2">
      <c r="A64" s="20" t="s">
        <v>346</v>
      </c>
      <c r="B64" s="21">
        <v>233</v>
      </c>
      <c r="C64" s="21">
        <v>162</v>
      </c>
      <c r="D64" s="21">
        <v>26</v>
      </c>
      <c r="E64" s="21">
        <v>39</v>
      </c>
      <c r="F64" s="21">
        <v>6</v>
      </c>
    </row>
    <row r="65" spans="1:6" x14ac:dyDescent="0.2">
      <c r="A65" s="24" t="s">
        <v>3</v>
      </c>
      <c r="B65" s="25">
        <v>100</v>
      </c>
      <c r="C65" s="25">
        <v>69.527896999999996</v>
      </c>
      <c r="D65" s="25">
        <v>11.158798000000001</v>
      </c>
      <c r="E65" s="25">
        <v>16.738197</v>
      </c>
      <c r="F65" s="25">
        <v>2.575107</v>
      </c>
    </row>
    <row r="66" spans="1:6" x14ac:dyDescent="0.2">
      <c r="A66" s="20" t="s">
        <v>347</v>
      </c>
      <c r="B66" s="21">
        <v>140</v>
      </c>
      <c r="C66" s="21">
        <v>76</v>
      </c>
      <c r="D66" s="21">
        <v>12</v>
      </c>
      <c r="E66" s="21">
        <v>47</v>
      </c>
      <c r="F66" s="21">
        <v>5</v>
      </c>
    </row>
    <row r="67" spans="1:6" x14ac:dyDescent="0.2">
      <c r="A67" s="24" t="s">
        <v>3</v>
      </c>
      <c r="B67" s="25">
        <v>100</v>
      </c>
      <c r="C67" s="25">
        <v>54.285713999999999</v>
      </c>
      <c r="D67" s="25">
        <v>8.5714290000000002</v>
      </c>
      <c r="E67" s="25">
        <v>33.571429000000002</v>
      </c>
      <c r="F67" s="25">
        <v>3.5714290000000002</v>
      </c>
    </row>
    <row r="68" spans="1:6" x14ac:dyDescent="0.2">
      <c r="A68" s="20" t="s">
        <v>348</v>
      </c>
      <c r="B68" s="21">
        <v>37</v>
      </c>
      <c r="C68" s="21">
        <v>8</v>
      </c>
      <c r="D68" s="21">
        <v>8</v>
      </c>
      <c r="E68" s="21">
        <v>19</v>
      </c>
      <c r="F68" s="21">
        <v>2</v>
      </c>
    </row>
    <row r="69" spans="1:6" x14ac:dyDescent="0.2">
      <c r="A69" s="24" t="s">
        <v>3</v>
      </c>
      <c r="B69" s="25">
        <v>100</v>
      </c>
      <c r="C69" s="25">
        <v>21.621621999999999</v>
      </c>
      <c r="D69" s="25">
        <v>21.621621999999999</v>
      </c>
      <c r="E69" s="25">
        <v>51.351351000000001</v>
      </c>
      <c r="F69" s="25">
        <v>5.405405</v>
      </c>
    </row>
    <row r="70" spans="1:6" x14ac:dyDescent="0.2">
      <c r="A70" s="20" t="s">
        <v>349</v>
      </c>
      <c r="B70" s="21">
        <v>9</v>
      </c>
      <c r="C70" s="21">
        <v>1</v>
      </c>
      <c r="D70" s="21">
        <v>3</v>
      </c>
      <c r="E70" s="21">
        <v>5</v>
      </c>
      <c r="F70" s="21">
        <v>0</v>
      </c>
    </row>
    <row r="71" spans="1:6" x14ac:dyDescent="0.2">
      <c r="A71" s="24" t="s">
        <v>3</v>
      </c>
      <c r="B71" s="25">
        <v>100</v>
      </c>
      <c r="C71" s="25">
        <v>11.111110999999999</v>
      </c>
      <c r="D71" s="25">
        <v>33.333333000000003</v>
      </c>
      <c r="E71" s="25">
        <v>55.555556000000003</v>
      </c>
      <c r="F71" s="25">
        <v>0</v>
      </c>
    </row>
    <row r="72" spans="1:6" x14ac:dyDescent="0.2">
      <c r="A72" s="20" t="s">
        <v>350</v>
      </c>
      <c r="B72" s="21">
        <v>679</v>
      </c>
      <c r="C72" s="21">
        <v>624</v>
      </c>
      <c r="D72" s="21">
        <v>25</v>
      </c>
      <c r="E72" s="21">
        <v>20</v>
      </c>
      <c r="F72" s="21">
        <v>10</v>
      </c>
    </row>
    <row r="73" spans="1:6" x14ac:dyDescent="0.2">
      <c r="A73" s="24" t="s">
        <v>3</v>
      </c>
      <c r="B73" s="25">
        <v>100</v>
      </c>
      <c r="C73" s="25">
        <v>91.899852999999993</v>
      </c>
      <c r="D73" s="25">
        <v>3.6818849999999999</v>
      </c>
      <c r="E73" s="25">
        <v>2.9455079999999998</v>
      </c>
      <c r="F73" s="25">
        <v>1.4727539999999999</v>
      </c>
    </row>
    <row r="74" spans="1:6" x14ac:dyDescent="0.2">
      <c r="A74" s="20" t="s">
        <v>351</v>
      </c>
      <c r="B74" s="21">
        <v>535</v>
      </c>
      <c r="C74" s="21">
        <v>423</v>
      </c>
      <c r="D74" s="21">
        <v>40</v>
      </c>
      <c r="E74" s="21">
        <v>60</v>
      </c>
      <c r="F74" s="21">
        <v>12</v>
      </c>
    </row>
    <row r="75" spans="1:6" x14ac:dyDescent="0.2">
      <c r="A75" s="24" t="s">
        <v>3</v>
      </c>
      <c r="B75" s="25">
        <v>100</v>
      </c>
      <c r="C75" s="25">
        <v>79.065421000000001</v>
      </c>
      <c r="D75" s="25">
        <v>7.4766360000000001</v>
      </c>
      <c r="E75" s="25">
        <v>11.214953</v>
      </c>
      <c r="F75" s="25">
        <v>2.242991</v>
      </c>
    </row>
    <row r="76" spans="1:6" x14ac:dyDescent="0.2">
      <c r="A76" s="20" t="s">
        <v>352</v>
      </c>
      <c r="B76" s="21">
        <v>186</v>
      </c>
      <c r="C76" s="21">
        <v>85</v>
      </c>
      <c r="D76" s="21">
        <v>23</v>
      </c>
      <c r="E76" s="21">
        <v>71</v>
      </c>
      <c r="F76" s="21">
        <v>7</v>
      </c>
    </row>
    <row r="77" spans="1:6" x14ac:dyDescent="0.2">
      <c r="A77" s="24" t="s">
        <v>3</v>
      </c>
      <c r="B77" s="25">
        <v>100</v>
      </c>
      <c r="C77" s="25">
        <v>45.698925000000003</v>
      </c>
      <c r="D77" s="25">
        <v>12.365591</v>
      </c>
      <c r="E77" s="25">
        <v>38.172043000000002</v>
      </c>
      <c r="F77" s="25">
        <v>3.7634409999999998</v>
      </c>
    </row>
    <row r="78" spans="1:6" x14ac:dyDescent="0.2">
      <c r="A78" s="20" t="s">
        <v>353</v>
      </c>
      <c r="B78" s="21">
        <v>721</v>
      </c>
      <c r="C78" s="21">
        <v>508</v>
      </c>
      <c r="D78" s="21">
        <v>63</v>
      </c>
      <c r="E78" s="21">
        <v>131</v>
      </c>
      <c r="F78" s="21">
        <v>19</v>
      </c>
    </row>
    <row r="79" spans="1:6" x14ac:dyDescent="0.2">
      <c r="A79" s="24" t="s">
        <v>3</v>
      </c>
      <c r="B79" s="25">
        <v>100</v>
      </c>
      <c r="C79" s="25">
        <v>70.457697999999993</v>
      </c>
      <c r="D79" s="25">
        <v>8.7378640000000001</v>
      </c>
      <c r="E79" s="25">
        <v>18.169208999999999</v>
      </c>
      <c r="F79" s="25">
        <v>2.6352289999999998</v>
      </c>
    </row>
    <row r="80" spans="1:6" x14ac:dyDescent="0.2">
      <c r="A80" s="9" t="s">
        <v>356</v>
      </c>
      <c r="B80" s="9"/>
      <c r="C80" s="9"/>
      <c r="D80" s="9"/>
      <c r="E80" s="9"/>
      <c r="F80" s="9"/>
    </row>
    <row r="81" spans="1:6" x14ac:dyDescent="0.2">
      <c r="A81" s="20" t="s">
        <v>357</v>
      </c>
      <c r="B81" s="21">
        <v>138</v>
      </c>
      <c r="C81" s="21">
        <v>119</v>
      </c>
      <c r="D81" s="21">
        <v>6</v>
      </c>
      <c r="E81" s="21">
        <v>11</v>
      </c>
      <c r="F81" s="21">
        <v>2</v>
      </c>
    </row>
    <row r="82" spans="1:6" x14ac:dyDescent="0.2">
      <c r="A82" s="24" t="s">
        <v>3</v>
      </c>
      <c r="B82" s="25">
        <v>100</v>
      </c>
      <c r="C82" s="25">
        <v>86.231883999999994</v>
      </c>
      <c r="D82" s="25">
        <v>4.3478260000000004</v>
      </c>
      <c r="E82" s="25">
        <v>7.9710140000000003</v>
      </c>
      <c r="F82" s="25">
        <v>1.4492750000000001</v>
      </c>
    </row>
    <row r="83" spans="1:6" x14ac:dyDescent="0.2">
      <c r="A83" s="20" t="s">
        <v>328</v>
      </c>
      <c r="B83" s="21">
        <v>1747</v>
      </c>
      <c r="C83" s="21">
        <v>1301</v>
      </c>
      <c r="D83" s="21">
        <v>274</v>
      </c>
      <c r="E83" s="21">
        <v>137</v>
      </c>
      <c r="F83" s="21">
        <v>35</v>
      </c>
    </row>
    <row r="84" spans="1:6" x14ac:dyDescent="0.2">
      <c r="A84" s="24" t="s">
        <v>3</v>
      </c>
      <c r="B84" s="25">
        <v>100</v>
      </c>
      <c r="C84" s="25">
        <v>74.470521000000005</v>
      </c>
      <c r="D84" s="25">
        <v>15.68403</v>
      </c>
      <c r="E84" s="25">
        <v>7.842015</v>
      </c>
      <c r="F84" s="25">
        <v>2.0034339999999999</v>
      </c>
    </row>
    <row r="85" spans="1:6" x14ac:dyDescent="0.2">
      <c r="A85" s="20" t="s">
        <v>329</v>
      </c>
      <c r="B85" s="21">
        <v>191</v>
      </c>
      <c r="C85" s="21">
        <v>162</v>
      </c>
      <c r="D85" s="21">
        <v>10</v>
      </c>
      <c r="E85" s="21">
        <v>15</v>
      </c>
      <c r="F85" s="21">
        <v>4</v>
      </c>
    </row>
    <row r="86" spans="1:6" x14ac:dyDescent="0.2">
      <c r="A86" s="24" t="s">
        <v>3</v>
      </c>
      <c r="B86" s="25">
        <v>100</v>
      </c>
      <c r="C86" s="25">
        <v>84.816754000000003</v>
      </c>
      <c r="D86" s="25">
        <v>5.2356020000000001</v>
      </c>
      <c r="E86" s="25">
        <v>7.8534030000000001</v>
      </c>
      <c r="F86" s="25">
        <v>2.0942409999999998</v>
      </c>
    </row>
    <row r="87" spans="1:6" x14ac:dyDescent="0.2">
      <c r="A87" s="20" t="s">
        <v>330</v>
      </c>
      <c r="B87" s="21">
        <v>544</v>
      </c>
      <c r="C87" s="21">
        <v>399</v>
      </c>
      <c r="D87" s="21">
        <v>42</v>
      </c>
      <c r="E87" s="21">
        <v>94</v>
      </c>
      <c r="F87" s="21">
        <v>9</v>
      </c>
    </row>
    <row r="88" spans="1:6" x14ac:dyDescent="0.2">
      <c r="A88" s="24" t="s">
        <v>3</v>
      </c>
      <c r="B88" s="25">
        <v>100</v>
      </c>
      <c r="C88" s="25">
        <v>73.345588000000006</v>
      </c>
      <c r="D88" s="25">
        <v>7.7205880000000002</v>
      </c>
      <c r="E88" s="25">
        <v>17.279412000000001</v>
      </c>
      <c r="F88" s="25">
        <v>1.654412</v>
      </c>
    </row>
    <row r="89" spans="1:6" x14ac:dyDescent="0.2">
      <c r="A89" s="20" t="s">
        <v>358</v>
      </c>
      <c r="B89" s="21">
        <v>57</v>
      </c>
      <c r="C89" s="21">
        <v>40</v>
      </c>
      <c r="D89" s="21">
        <v>9</v>
      </c>
      <c r="E89" s="21">
        <v>4</v>
      </c>
      <c r="F89" s="21">
        <v>4</v>
      </c>
    </row>
    <row r="90" spans="1:6" x14ac:dyDescent="0.2">
      <c r="A90" s="24" t="s">
        <v>3</v>
      </c>
      <c r="B90" s="25">
        <v>100</v>
      </c>
      <c r="C90" s="25">
        <v>70.175438999999997</v>
      </c>
      <c r="D90" s="25">
        <v>15.789474</v>
      </c>
      <c r="E90" s="25">
        <v>7.017544</v>
      </c>
      <c r="F90" s="25">
        <v>7.017544</v>
      </c>
    </row>
    <row r="91" spans="1:6" x14ac:dyDescent="0.2">
      <c r="A91" s="9" t="s">
        <v>359</v>
      </c>
      <c r="B91" s="10">
        <v>89</v>
      </c>
      <c r="C91" s="10">
        <v>81</v>
      </c>
      <c r="D91" s="10">
        <v>1</v>
      </c>
      <c r="E91" s="10">
        <v>6</v>
      </c>
      <c r="F91" s="10">
        <v>1</v>
      </c>
    </row>
    <row r="92" spans="1:6" x14ac:dyDescent="0.2">
      <c r="A92" s="24" t="s">
        <v>3</v>
      </c>
      <c r="B92" s="25">
        <v>100</v>
      </c>
      <c r="C92" s="25">
        <v>91.011235999999997</v>
      </c>
      <c r="D92" s="25">
        <v>1.123596</v>
      </c>
      <c r="E92" s="25">
        <v>6.7415729999999998</v>
      </c>
      <c r="F92" s="25">
        <v>1.123596</v>
      </c>
    </row>
    <row r="93" spans="1:6" x14ac:dyDescent="0.2">
      <c r="A93" s="20" t="s">
        <v>331</v>
      </c>
      <c r="B93" s="21">
        <v>977</v>
      </c>
      <c r="C93" s="21">
        <v>638</v>
      </c>
      <c r="D93" s="21">
        <v>238</v>
      </c>
      <c r="E93" s="21">
        <v>80</v>
      </c>
      <c r="F93" s="21">
        <v>21</v>
      </c>
    </row>
    <row r="94" spans="1:6" x14ac:dyDescent="0.2">
      <c r="A94" s="24" t="s">
        <v>3</v>
      </c>
      <c r="B94" s="25">
        <v>100</v>
      </c>
      <c r="C94" s="25">
        <v>65.301945000000003</v>
      </c>
      <c r="D94" s="25">
        <v>24.360287</v>
      </c>
      <c r="E94" s="25">
        <v>8.1883320000000008</v>
      </c>
      <c r="F94" s="25">
        <v>2.1494369999999998</v>
      </c>
    </row>
    <row r="95" spans="1:6" x14ac:dyDescent="0.2">
      <c r="A95" s="20" t="s">
        <v>332</v>
      </c>
      <c r="B95" s="21">
        <v>73</v>
      </c>
      <c r="C95" s="21">
        <v>67</v>
      </c>
      <c r="D95" s="21">
        <v>2</v>
      </c>
      <c r="E95" s="21">
        <v>3</v>
      </c>
      <c r="F95" s="21">
        <v>1</v>
      </c>
    </row>
    <row r="96" spans="1:6" x14ac:dyDescent="0.2">
      <c r="A96" s="24" t="s">
        <v>3</v>
      </c>
      <c r="B96" s="25">
        <v>100</v>
      </c>
      <c r="C96" s="25">
        <v>91.780822000000001</v>
      </c>
      <c r="D96" s="25">
        <v>2.7397260000000001</v>
      </c>
      <c r="E96" s="25">
        <v>4.1095889999999997</v>
      </c>
      <c r="F96" s="25">
        <v>1.3698630000000001</v>
      </c>
    </row>
    <row r="97" spans="1:6" x14ac:dyDescent="0.2">
      <c r="A97" s="20" t="s">
        <v>333</v>
      </c>
      <c r="B97" s="21">
        <v>108</v>
      </c>
      <c r="C97" s="21">
        <v>81</v>
      </c>
      <c r="D97" s="21">
        <v>6</v>
      </c>
      <c r="E97" s="21">
        <v>19</v>
      </c>
      <c r="F97" s="21">
        <v>2</v>
      </c>
    </row>
    <row r="98" spans="1:6" x14ac:dyDescent="0.2">
      <c r="A98" s="24" t="s">
        <v>3</v>
      </c>
      <c r="B98" s="25">
        <v>100</v>
      </c>
      <c r="C98" s="25">
        <v>75</v>
      </c>
      <c r="D98" s="25">
        <v>5.5555560000000002</v>
      </c>
      <c r="E98" s="25">
        <v>17.592593000000001</v>
      </c>
      <c r="F98" s="25">
        <v>1.8518520000000001</v>
      </c>
    </row>
    <row r="99" spans="1:6" x14ac:dyDescent="0.2">
      <c r="A99" s="20" t="s">
        <v>358</v>
      </c>
      <c r="B99" s="21">
        <v>30</v>
      </c>
      <c r="C99" s="21">
        <v>22</v>
      </c>
      <c r="D99" s="21">
        <v>6</v>
      </c>
      <c r="E99" s="21">
        <v>2</v>
      </c>
      <c r="F99" s="21">
        <v>0</v>
      </c>
    </row>
    <row r="100" spans="1:6" x14ac:dyDescent="0.2">
      <c r="A100" s="24" t="s">
        <v>3</v>
      </c>
      <c r="B100" s="25">
        <v>100</v>
      </c>
      <c r="C100" s="25">
        <v>73.333332999999996</v>
      </c>
      <c r="D100" s="25">
        <v>20</v>
      </c>
      <c r="E100" s="25">
        <v>6.6666670000000003</v>
      </c>
      <c r="F100" s="25">
        <v>0</v>
      </c>
    </row>
    <row r="101" spans="1:6" x14ac:dyDescent="0.2">
      <c r="A101" s="9" t="s">
        <v>360</v>
      </c>
      <c r="B101" s="10">
        <v>49</v>
      </c>
      <c r="C101" s="10">
        <v>38</v>
      </c>
      <c r="D101" s="10">
        <v>5</v>
      </c>
      <c r="E101" s="10">
        <v>5</v>
      </c>
      <c r="F101" s="10">
        <v>1</v>
      </c>
    </row>
    <row r="102" spans="1:6" x14ac:dyDescent="0.2">
      <c r="A102" s="24" t="s">
        <v>3</v>
      </c>
      <c r="B102" s="25">
        <v>100</v>
      </c>
      <c r="C102" s="25">
        <v>77.551019999999994</v>
      </c>
      <c r="D102" s="25">
        <v>10.204082</v>
      </c>
      <c r="E102" s="25">
        <v>10.204082</v>
      </c>
      <c r="F102" s="25">
        <v>2.040816</v>
      </c>
    </row>
    <row r="103" spans="1:6" x14ac:dyDescent="0.2">
      <c r="A103" s="20" t="s">
        <v>331</v>
      </c>
      <c r="B103" s="21">
        <v>770</v>
      </c>
      <c r="C103" s="21">
        <v>663</v>
      </c>
      <c r="D103" s="21">
        <v>36</v>
      </c>
      <c r="E103" s="21">
        <v>57</v>
      </c>
      <c r="F103" s="21">
        <v>14</v>
      </c>
    </row>
    <row r="104" spans="1:6" x14ac:dyDescent="0.2">
      <c r="A104" s="24" t="s">
        <v>3</v>
      </c>
      <c r="B104" s="25">
        <v>100</v>
      </c>
      <c r="C104" s="25">
        <v>86.103896000000006</v>
      </c>
      <c r="D104" s="25">
        <v>4.675325</v>
      </c>
      <c r="E104" s="25">
        <v>7.4025970000000001</v>
      </c>
      <c r="F104" s="25">
        <v>1.818182</v>
      </c>
    </row>
    <row r="105" spans="1:6" x14ac:dyDescent="0.2">
      <c r="A105" s="20" t="s">
        <v>332</v>
      </c>
      <c r="B105" s="21">
        <v>118</v>
      </c>
      <c r="C105" s="21">
        <v>95</v>
      </c>
      <c r="D105" s="21">
        <v>8</v>
      </c>
      <c r="E105" s="21">
        <v>12</v>
      </c>
      <c r="F105" s="21">
        <v>3</v>
      </c>
    </row>
    <row r="106" spans="1:6" x14ac:dyDescent="0.2">
      <c r="A106" s="24" t="s">
        <v>3</v>
      </c>
      <c r="B106" s="25">
        <v>100</v>
      </c>
      <c r="C106" s="25">
        <v>80.508475000000004</v>
      </c>
      <c r="D106" s="25">
        <v>6.7796609999999999</v>
      </c>
      <c r="E106" s="25">
        <v>10.169492</v>
      </c>
      <c r="F106" s="25">
        <v>2.542373</v>
      </c>
    </row>
    <row r="107" spans="1:6" x14ac:dyDescent="0.2">
      <c r="A107" s="20" t="s">
        <v>333</v>
      </c>
      <c r="B107" s="21">
        <v>436</v>
      </c>
      <c r="C107" s="21">
        <v>318</v>
      </c>
      <c r="D107" s="21">
        <v>36</v>
      </c>
      <c r="E107" s="21">
        <v>75</v>
      </c>
      <c r="F107" s="21">
        <v>7</v>
      </c>
    </row>
    <row r="108" spans="1:6" x14ac:dyDescent="0.2">
      <c r="A108" s="24" t="s">
        <v>3</v>
      </c>
      <c r="B108" s="25">
        <v>100</v>
      </c>
      <c r="C108" s="25">
        <v>72.935779999999994</v>
      </c>
      <c r="D108" s="25">
        <v>8.2568809999999999</v>
      </c>
      <c r="E108" s="25">
        <v>17.201834999999999</v>
      </c>
      <c r="F108" s="25">
        <v>1.605505</v>
      </c>
    </row>
    <row r="109" spans="1:6" x14ac:dyDescent="0.2">
      <c r="A109" s="20" t="s">
        <v>358</v>
      </c>
      <c r="B109" s="21">
        <v>27</v>
      </c>
      <c r="C109" s="21">
        <v>18</v>
      </c>
      <c r="D109" s="21">
        <v>3</v>
      </c>
      <c r="E109" s="21">
        <v>2</v>
      </c>
      <c r="F109" s="21">
        <v>4</v>
      </c>
    </row>
    <row r="110" spans="1:6" x14ac:dyDescent="0.2">
      <c r="A110" s="24" t="s">
        <v>3</v>
      </c>
      <c r="B110" s="25">
        <v>100</v>
      </c>
      <c r="C110" s="25">
        <v>66.666667000000004</v>
      </c>
      <c r="D110" s="25">
        <v>11.111110999999999</v>
      </c>
      <c r="E110" s="25">
        <v>7.4074070000000001</v>
      </c>
      <c r="F110" s="25">
        <v>14.814814999999999</v>
      </c>
    </row>
    <row r="111" spans="1:6" x14ac:dyDescent="0.2">
      <c r="A111" s="9" t="s">
        <v>361</v>
      </c>
      <c r="B111" s="9"/>
      <c r="C111" s="9"/>
      <c r="D111" s="9"/>
      <c r="E111" s="9"/>
      <c r="F111" s="9"/>
    </row>
    <row r="112" spans="1:6" x14ac:dyDescent="0.2">
      <c r="A112" s="20" t="s">
        <v>362</v>
      </c>
      <c r="B112" s="21">
        <v>360</v>
      </c>
      <c r="C112" s="21">
        <v>238</v>
      </c>
      <c r="D112" s="21">
        <v>60</v>
      </c>
      <c r="E112" s="21">
        <v>56</v>
      </c>
      <c r="F112" s="21">
        <v>6</v>
      </c>
    </row>
    <row r="113" spans="1:6" x14ac:dyDescent="0.2">
      <c r="A113" s="24" t="s">
        <v>3</v>
      </c>
      <c r="B113" s="25">
        <v>100</v>
      </c>
      <c r="C113" s="25">
        <v>66.111110999999994</v>
      </c>
      <c r="D113" s="25">
        <v>16.666667</v>
      </c>
      <c r="E113" s="25">
        <v>15.555555999999999</v>
      </c>
      <c r="F113" s="25">
        <v>1.6666669999999999</v>
      </c>
    </row>
    <row r="114" spans="1:6" x14ac:dyDescent="0.2">
      <c r="A114" s="20" t="s">
        <v>363</v>
      </c>
      <c r="B114" s="21">
        <v>1326</v>
      </c>
      <c r="C114" s="21">
        <v>1025</v>
      </c>
      <c r="D114" s="21">
        <v>165</v>
      </c>
      <c r="E114" s="21">
        <v>108</v>
      </c>
      <c r="F114" s="21">
        <v>28</v>
      </c>
    </row>
    <row r="115" spans="1:6" x14ac:dyDescent="0.2">
      <c r="A115" s="24" t="s">
        <v>3</v>
      </c>
      <c r="B115" s="25">
        <v>100</v>
      </c>
      <c r="C115" s="25">
        <v>77.300151</v>
      </c>
      <c r="D115" s="25">
        <v>12.443439</v>
      </c>
      <c r="E115" s="25">
        <v>8.1447959999999995</v>
      </c>
      <c r="F115" s="25">
        <v>2.1116139999999999</v>
      </c>
    </row>
    <row r="116" spans="1:6" x14ac:dyDescent="0.2">
      <c r="A116" s="20" t="s">
        <v>364</v>
      </c>
      <c r="B116" s="21">
        <v>649</v>
      </c>
      <c r="C116" s="21">
        <v>478</v>
      </c>
      <c r="D116" s="21">
        <v>88</v>
      </c>
      <c r="E116" s="21">
        <v>69</v>
      </c>
      <c r="F116" s="21">
        <v>14</v>
      </c>
    </row>
    <row r="117" spans="1:6" x14ac:dyDescent="0.2">
      <c r="A117" s="24" t="s">
        <v>3</v>
      </c>
      <c r="B117" s="25">
        <v>100</v>
      </c>
      <c r="C117" s="25">
        <v>73.651771999999994</v>
      </c>
      <c r="D117" s="25">
        <v>13.559322</v>
      </c>
      <c r="E117" s="25">
        <v>10.631741</v>
      </c>
      <c r="F117" s="25">
        <v>2.157165</v>
      </c>
    </row>
    <row r="118" spans="1:6" x14ac:dyDescent="0.2">
      <c r="A118" s="20" t="s">
        <v>365</v>
      </c>
      <c r="B118" s="21">
        <v>277</v>
      </c>
      <c r="C118" s="21">
        <v>233</v>
      </c>
      <c r="D118" s="21">
        <v>19</v>
      </c>
      <c r="E118" s="21">
        <v>22</v>
      </c>
      <c r="F118" s="21">
        <v>3</v>
      </c>
    </row>
    <row r="119" spans="1:6" x14ac:dyDescent="0.2">
      <c r="A119" s="24" t="s">
        <v>3</v>
      </c>
      <c r="B119" s="25">
        <v>100</v>
      </c>
      <c r="C119" s="25">
        <v>84.115522999999996</v>
      </c>
      <c r="D119" s="25">
        <v>6.8592060000000004</v>
      </c>
      <c r="E119" s="25">
        <v>7.9422379999999997</v>
      </c>
      <c r="F119" s="25">
        <v>1.083032</v>
      </c>
    </row>
    <row r="120" spans="1:6" x14ac:dyDescent="0.2">
      <c r="A120" s="20" t="s">
        <v>366</v>
      </c>
      <c r="B120" s="21">
        <v>65</v>
      </c>
      <c r="C120" s="21">
        <v>47</v>
      </c>
      <c r="D120" s="21">
        <v>9</v>
      </c>
      <c r="E120" s="21">
        <v>6</v>
      </c>
      <c r="F120" s="21">
        <v>3</v>
      </c>
    </row>
    <row r="121" spans="1:6" x14ac:dyDescent="0.2">
      <c r="A121" s="24" t="s">
        <v>3</v>
      </c>
      <c r="B121" s="25">
        <v>100</v>
      </c>
      <c r="C121" s="25">
        <v>72.307692000000003</v>
      </c>
      <c r="D121" s="25">
        <v>13.846154</v>
      </c>
      <c r="E121" s="25">
        <v>9.2307690000000004</v>
      </c>
      <c r="F121" s="25">
        <v>4.6153849999999998</v>
      </c>
    </row>
    <row r="122" spans="1:6" x14ac:dyDescent="0.2">
      <c r="A122" s="9" t="s">
        <v>367</v>
      </c>
      <c r="B122" s="9"/>
      <c r="C122" s="9"/>
      <c r="D122" s="9"/>
      <c r="E122" s="9"/>
      <c r="F122" s="9"/>
    </row>
    <row r="123" spans="1:6" x14ac:dyDescent="0.2">
      <c r="A123" s="20" t="s">
        <v>368</v>
      </c>
      <c r="B123" s="21">
        <v>537</v>
      </c>
      <c r="C123" s="21">
        <v>455</v>
      </c>
      <c r="D123" s="21">
        <v>24</v>
      </c>
      <c r="E123" s="21">
        <v>49</v>
      </c>
      <c r="F123" s="21">
        <v>9</v>
      </c>
    </row>
    <row r="124" spans="1:6" x14ac:dyDescent="0.2">
      <c r="A124" s="24" t="s">
        <v>3</v>
      </c>
      <c r="B124" s="25">
        <v>100</v>
      </c>
      <c r="C124" s="25">
        <v>84.729980999999995</v>
      </c>
      <c r="D124" s="25">
        <v>4.4692740000000004</v>
      </c>
      <c r="E124" s="25">
        <v>9.1247670000000003</v>
      </c>
      <c r="F124" s="25">
        <v>1.675978</v>
      </c>
    </row>
    <row r="125" spans="1:6" x14ac:dyDescent="0.2">
      <c r="A125" s="20" t="s">
        <v>180</v>
      </c>
      <c r="B125" s="21">
        <v>1667</v>
      </c>
      <c r="C125" s="21">
        <v>1251</v>
      </c>
      <c r="D125" s="21">
        <v>258</v>
      </c>
      <c r="E125" s="21">
        <v>126</v>
      </c>
      <c r="F125" s="21">
        <v>32</v>
      </c>
    </row>
    <row r="126" spans="1:6" x14ac:dyDescent="0.2">
      <c r="A126" s="24" t="s">
        <v>3</v>
      </c>
      <c r="B126" s="25">
        <v>100</v>
      </c>
      <c r="C126" s="25">
        <v>75.044990999999996</v>
      </c>
      <c r="D126" s="25">
        <v>15.476905</v>
      </c>
      <c r="E126" s="25">
        <v>7.5584879999999997</v>
      </c>
      <c r="F126" s="25">
        <v>1.919616</v>
      </c>
    </row>
    <row r="127" spans="1:6" x14ac:dyDescent="0.2">
      <c r="A127" s="20" t="s">
        <v>369</v>
      </c>
      <c r="B127" s="21">
        <v>99</v>
      </c>
      <c r="C127" s="21">
        <v>82</v>
      </c>
      <c r="D127" s="21">
        <v>13</v>
      </c>
      <c r="E127" s="21">
        <v>3</v>
      </c>
      <c r="F127" s="21">
        <v>1</v>
      </c>
    </row>
    <row r="128" spans="1:6" x14ac:dyDescent="0.2">
      <c r="A128" s="24" t="s">
        <v>3</v>
      </c>
      <c r="B128" s="25">
        <v>100</v>
      </c>
      <c r="C128" s="25">
        <v>82.828282999999999</v>
      </c>
      <c r="D128" s="25">
        <v>13.131313</v>
      </c>
      <c r="E128" s="25">
        <v>3.030303</v>
      </c>
      <c r="F128" s="25">
        <v>1.0101009999999999</v>
      </c>
    </row>
    <row r="129" spans="1:6" x14ac:dyDescent="0.2">
      <c r="A129" s="20" t="s">
        <v>370</v>
      </c>
      <c r="B129" s="21">
        <v>819</v>
      </c>
      <c r="C129" s="21">
        <v>585</v>
      </c>
      <c r="D129" s="21">
        <v>121</v>
      </c>
      <c r="E129" s="21">
        <v>100</v>
      </c>
      <c r="F129" s="21">
        <v>13</v>
      </c>
    </row>
    <row r="130" spans="1:6" x14ac:dyDescent="0.2">
      <c r="A130" s="24" t="s">
        <v>3</v>
      </c>
      <c r="B130" s="25">
        <v>100</v>
      </c>
      <c r="C130" s="25">
        <v>71.428571000000005</v>
      </c>
      <c r="D130" s="25">
        <v>14.774115</v>
      </c>
      <c r="E130" s="25">
        <v>12.210012000000001</v>
      </c>
      <c r="F130" s="25">
        <v>1.587302</v>
      </c>
    </row>
    <row r="131" spans="1:6" x14ac:dyDescent="0.2">
      <c r="A131" s="20" t="s">
        <v>371</v>
      </c>
      <c r="B131" s="21">
        <v>87</v>
      </c>
      <c r="C131" s="21">
        <v>59</v>
      </c>
      <c r="D131" s="21">
        <v>8</v>
      </c>
      <c r="E131" s="21">
        <v>16</v>
      </c>
      <c r="F131" s="21">
        <v>4</v>
      </c>
    </row>
    <row r="132" spans="1:6" x14ac:dyDescent="0.2">
      <c r="A132" s="24" t="s">
        <v>3</v>
      </c>
      <c r="B132" s="25">
        <v>100</v>
      </c>
      <c r="C132" s="25">
        <v>67.816091999999998</v>
      </c>
      <c r="D132" s="25">
        <v>9.1954019999999996</v>
      </c>
      <c r="E132" s="25">
        <v>18.390805</v>
      </c>
      <c r="F132" s="25">
        <v>4.5977009999999998</v>
      </c>
    </row>
    <row r="133" spans="1:6" x14ac:dyDescent="0.2">
      <c r="A133" s="20" t="s">
        <v>366</v>
      </c>
      <c r="B133" s="21">
        <v>55</v>
      </c>
      <c r="C133" s="21">
        <v>40</v>
      </c>
      <c r="D133" s="21">
        <v>10</v>
      </c>
      <c r="E133" s="21">
        <v>4</v>
      </c>
      <c r="F133" s="21">
        <v>1</v>
      </c>
    </row>
    <row r="134" spans="1:6" x14ac:dyDescent="0.2">
      <c r="A134" s="24" t="s">
        <v>3</v>
      </c>
      <c r="B134" s="25">
        <v>100</v>
      </c>
      <c r="C134" s="25">
        <v>72.727272999999997</v>
      </c>
      <c r="D134" s="25">
        <v>18.181818</v>
      </c>
      <c r="E134" s="25">
        <v>7.2727269999999997</v>
      </c>
      <c r="F134" s="25">
        <v>1.818182</v>
      </c>
    </row>
    <row r="135" spans="1:6" x14ac:dyDescent="0.2">
      <c r="A135" s="9" t="s">
        <v>372</v>
      </c>
      <c r="B135" s="9"/>
      <c r="C135" s="9"/>
      <c r="D135" s="9"/>
      <c r="E135" s="9"/>
      <c r="F135" s="9"/>
    </row>
    <row r="136" spans="1:6" x14ac:dyDescent="0.2">
      <c r="A136" s="20" t="s">
        <v>373</v>
      </c>
      <c r="B136" s="21">
        <v>537</v>
      </c>
      <c r="C136" s="21">
        <v>455</v>
      </c>
      <c r="D136" s="21">
        <v>24</v>
      </c>
      <c r="E136" s="21">
        <v>49</v>
      </c>
      <c r="F136" s="21">
        <v>9</v>
      </c>
    </row>
    <row r="137" spans="1:6" x14ac:dyDescent="0.2">
      <c r="A137" s="24" t="s">
        <v>3</v>
      </c>
      <c r="B137" s="25">
        <v>100</v>
      </c>
      <c r="C137" s="25">
        <v>84.729980999999995</v>
      </c>
      <c r="D137" s="25">
        <v>4.4692740000000004</v>
      </c>
      <c r="E137" s="25">
        <v>9.1247670000000003</v>
      </c>
      <c r="F137" s="25">
        <v>1.675978</v>
      </c>
    </row>
    <row r="138" spans="1:6" x14ac:dyDescent="0.2">
      <c r="A138" s="20" t="s">
        <v>374</v>
      </c>
      <c r="B138" s="21">
        <v>1329</v>
      </c>
      <c r="C138" s="21">
        <v>979</v>
      </c>
      <c r="D138" s="21">
        <v>196</v>
      </c>
      <c r="E138" s="21">
        <v>124</v>
      </c>
      <c r="F138" s="21">
        <v>30</v>
      </c>
    </row>
    <row r="139" spans="1:6" x14ac:dyDescent="0.2">
      <c r="A139" s="24" t="s">
        <v>3</v>
      </c>
      <c r="B139" s="25">
        <v>100</v>
      </c>
      <c r="C139" s="25">
        <v>73.664409000000006</v>
      </c>
      <c r="D139" s="25">
        <v>14.747930999999999</v>
      </c>
      <c r="E139" s="25">
        <v>9.3303239999999992</v>
      </c>
      <c r="F139" s="25">
        <v>2.257336</v>
      </c>
    </row>
    <row r="140" spans="1:6" x14ac:dyDescent="0.2">
      <c r="A140" s="20" t="s">
        <v>375</v>
      </c>
      <c r="B140" s="21">
        <v>406</v>
      </c>
      <c r="C140" s="21">
        <v>298</v>
      </c>
      <c r="D140" s="21">
        <v>60</v>
      </c>
      <c r="E140" s="21">
        <v>37</v>
      </c>
      <c r="F140" s="21">
        <v>11</v>
      </c>
    </row>
    <row r="141" spans="1:6" x14ac:dyDescent="0.2">
      <c r="A141" s="24" t="s">
        <v>3</v>
      </c>
      <c r="B141" s="25">
        <v>100</v>
      </c>
      <c r="C141" s="25">
        <v>73.399015000000006</v>
      </c>
      <c r="D141" s="25">
        <v>14.778325000000001</v>
      </c>
      <c r="E141" s="25">
        <v>9.1133000000000006</v>
      </c>
      <c r="F141" s="25">
        <v>2.7093600000000002</v>
      </c>
    </row>
    <row r="142" spans="1:6" x14ac:dyDescent="0.2">
      <c r="A142" s="20" t="s">
        <v>376</v>
      </c>
      <c r="B142" s="21">
        <v>152</v>
      </c>
      <c r="C142" s="21">
        <v>109</v>
      </c>
      <c r="D142" s="21">
        <v>22</v>
      </c>
      <c r="E142" s="21">
        <v>21</v>
      </c>
      <c r="F142" s="21">
        <v>0</v>
      </c>
    </row>
    <row r="143" spans="1:6" x14ac:dyDescent="0.2">
      <c r="A143" s="24" t="s">
        <v>3</v>
      </c>
      <c r="B143" s="25">
        <v>100</v>
      </c>
      <c r="C143" s="25">
        <v>71.710526000000002</v>
      </c>
      <c r="D143" s="25">
        <v>14.473684</v>
      </c>
      <c r="E143" s="25">
        <v>13.815789000000001</v>
      </c>
      <c r="F143" s="25">
        <v>0</v>
      </c>
    </row>
    <row r="144" spans="1:6" x14ac:dyDescent="0.2">
      <c r="A144" s="20" t="s">
        <v>377</v>
      </c>
      <c r="B144" s="21">
        <v>88</v>
      </c>
      <c r="C144" s="21">
        <v>72</v>
      </c>
      <c r="D144" s="21">
        <v>7</v>
      </c>
      <c r="E144" s="21">
        <v>7</v>
      </c>
      <c r="F144" s="21">
        <v>2</v>
      </c>
    </row>
    <row r="145" spans="1:6" x14ac:dyDescent="0.2">
      <c r="A145" s="24" t="s">
        <v>3</v>
      </c>
      <c r="B145" s="25">
        <v>100</v>
      </c>
      <c r="C145" s="25">
        <v>81.818181999999993</v>
      </c>
      <c r="D145" s="25">
        <v>7.9545450000000004</v>
      </c>
      <c r="E145" s="25">
        <v>7.9545450000000004</v>
      </c>
      <c r="F145" s="25">
        <v>2.2727270000000002</v>
      </c>
    </row>
    <row r="146" spans="1:6" x14ac:dyDescent="0.2">
      <c r="A146" s="20" t="s">
        <v>378</v>
      </c>
      <c r="B146" s="21">
        <v>84</v>
      </c>
      <c r="C146" s="21">
        <v>53</v>
      </c>
      <c r="D146" s="21">
        <v>20</v>
      </c>
      <c r="E146" s="21">
        <v>11</v>
      </c>
      <c r="F146" s="21">
        <v>0</v>
      </c>
    </row>
    <row r="147" spans="1:6" x14ac:dyDescent="0.2">
      <c r="A147" s="24" t="s">
        <v>3</v>
      </c>
      <c r="B147" s="25">
        <v>100</v>
      </c>
      <c r="C147" s="25">
        <v>63.095238000000002</v>
      </c>
      <c r="D147" s="25">
        <v>23.809524</v>
      </c>
      <c r="E147" s="25">
        <v>13.095238</v>
      </c>
      <c r="F147" s="25">
        <v>0</v>
      </c>
    </row>
    <row r="148" spans="1:6" x14ac:dyDescent="0.2">
      <c r="A148" s="20" t="s">
        <v>366</v>
      </c>
      <c r="B148" s="21">
        <v>81</v>
      </c>
      <c r="C148" s="21">
        <v>55</v>
      </c>
      <c r="D148" s="21">
        <v>12</v>
      </c>
      <c r="E148" s="21">
        <v>12</v>
      </c>
      <c r="F148" s="21">
        <v>2</v>
      </c>
    </row>
    <row r="149" spans="1:6" x14ac:dyDescent="0.2">
      <c r="A149" s="24" t="s">
        <v>3</v>
      </c>
      <c r="B149" s="25">
        <v>100</v>
      </c>
      <c r="C149" s="25">
        <v>67.901235</v>
      </c>
      <c r="D149" s="25">
        <v>14.814814999999999</v>
      </c>
      <c r="E149" s="25">
        <v>14.814814999999999</v>
      </c>
      <c r="F149" s="25">
        <v>2.4691360000000002</v>
      </c>
    </row>
    <row r="150" spans="1:6" x14ac:dyDescent="0.2">
      <c r="A150" s="9" t="s">
        <v>379</v>
      </c>
      <c r="B150" s="9"/>
      <c r="C150" s="9"/>
      <c r="D150" s="9"/>
      <c r="E150" s="9"/>
      <c r="F150" s="9"/>
    </row>
    <row r="151" spans="1:6" x14ac:dyDescent="0.2">
      <c r="A151" s="20" t="s">
        <v>380</v>
      </c>
      <c r="B151" s="21">
        <v>788</v>
      </c>
      <c r="C151" s="21">
        <v>653</v>
      </c>
      <c r="D151" s="21">
        <v>113</v>
      </c>
      <c r="E151" s="21">
        <v>11</v>
      </c>
      <c r="F151" s="21">
        <v>11</v>
      </c>
    </row>
    <row r="152" spans="1:6" x14ac:dyDescent="0.2">
      <c r="A152" s="24" t="s">
        <v>3</v>
      </c>
      <c r="B152" s="25">
        <v>100</v>
      </c>
      <c r="C152" s="25">
        <v>82.868020000000001</v>
      </c>
      <c r="D152" s="25">
        <v>14.340102</v>
      </c>
      <c r="E152" s="25">
        <v>1.395939</v>
      </c>
      <c r="F152" s="25">
        <v>1.395939</v>
      </c>
    </row>
    <row r="153" spans="1:6" x14ac:dyDescent="0.2">
      <c r="A153" s="20" t="s">
        <v>381</v>
      </c>
      <c r="B153" s="21">
        <v>1824</v>
      </c>
      <c r="C153" s="21">
        <v>1320</v>
      </c>
      <c r="D153" s="21">
        <v>217</v>
      </c>
      <c r="E153" s="21">
        <v>246</v>
      </c>
      <c r="F153" s="21">
        <v>41</v>
      </c>
    </row>
    <row r="154" spans="1:6" x14ac:dyDescent="0.2">
      <c r="A154" s="24" t="s">
        <v>3</v>
      </c>
      <c r="B154" s="25">
        <v>100</v>
      </c>
      <c r="C154" s="25">
        <v>72.368420999999998</v>
      </c>
      <c r="D154" s="25">
        <v>11.896929999999999</v>
      </c>
      <c r="E154" s="25">
        <v>13.486841999999999</v>
      </c>
      <c r="F154" s="25">
        <v>2.2478069999999999</v>
      </c>
    </row>
    <row r="155" spans="1:6" x14ac:dyDescent="0.2">
      <c r="A155" s="20" t="s">
        <v>366</v>
      </c>
      <c r="B155" s="21">
        <v>65</v>
      </c>
      <c r="C155" s="21">
        <v>48</v>
      </c>
      <c r="D155" s="21">
        <v>11</v>
      </c>
      <c r="E155" s="21">
        <v>4</v>
      </c>
      <c r="F155" s="21">
        <v>2</v>
      </c>
    </row>
    <row r="156" spans="1:6" x14ac:dyDescent="0.2">
      <c r="A156" s="24" t="s">
        <v>3</v>
      </c>
      <c r="B156" s="25">
        <v>100</v>
      </c>
      <c r="C156" s="25">
        <v>73.846153999999999</v>
      </c>
      <c r="D156" s="25">
        <v>16.923076999999999</v>
      </c>
      <c r="E156" s="25">
        <v>6.1538459999999997</v>
      </c>
      <c r="F156" s="25">
        <v>3.0769229999999999</v>
      </c>
    </row>
    <row r="157" spans="1:6" x14ac:dyDescent="0.2">
      <c r="A157" s="9" t="s">
        <v>382</v>
      </c>
      <c r="B157" s="9"/>
      <c r="C157" s="9"/>
      <c r="D157" s="9"/>
      <c r="E157" s="9"/>
      <c r="F157" s="9"/>
    </row>
    <row r="158" spans="1:6" x14ac:dyDescent="0.2">
      <c r="A158" s="20" t="s">
        <v>383</v>
      </c>
      <c r="B158" s="21">
        <v>393</v>
      </c>
      <c r="C158" s="21">
        <v>325</v>
      </c>
      <c r="D158" s="21">
        <v>56</v>
      </c>
      <c r="E158" s="21">
        <v>5</v>
      </c>
      <c r="F158" s="21">
        <v>7</v>
      </c>
    </row>
    <row r="159" spans="1:6" x14ac:dyDescent="0.2">
      <c r="A159" s="24" t="s">
        <v>3</v>
      </c>
      <c r="B159" s="25">
        <v>100</v>
      </c>
      <c r="C159" s="25">
        <v>82.697201000000007</v>
      </c>
      <c r="D159" s="25">
        <v>14.249364</v>
      </c>
      <c r="E159" s="25">
        <v>1.272265</v>
      </c>
      <c r="F159" s="25">
        <v>1.7811699999999999</v>
      </c>
    </row>
    <row r="160" spans="1:6" x14ac:dyDescent="0.2">
      <c r="A160" s="20" t="s">
        <v>181</v>
      </c>
      <c r="B160" s="21">
        <v>1944</v>
      </c>
      <c r="C160" s="21">
        <v>1441</v>
      </c>
      <c r="D160" s="21">
        <v>245</v>
      </c>
      <c r="E160" s="21">
        <v>216</v>
      </c>
      <c r="F160" s="21">
        <v>42</v>
      </c>
    </row>
    <row r="161" spans="1:6" x14ac:dyDescent="0.2">
      <c r="A161" s="24" t="s">
        <v>3</v>
      </c>
      <c r="B161" s="25">
        <v>100</v>
      </c>
      <c r="C161" s="25">
        <v>74.125513999999995</v>
      </c>
      <c r="D161" s="25">
        <v>12.602881</v>
      </c>
      <c r="E161" s="25">
        <v>11.111110999999999</v>
      </c>
      <c r="F161" s="25">
        <v>2.1604939999999999</v>
      </c>
    </row>
    <row r="162" spans="1:6" x14ac:dyDescent="0.2">
      <c r="A162" s="20" t="s">
        <v>182</v>
      </c>
      <c r="B162" s="21">
        <v>38</v>
      </c>
      <c r="C162" s="21">
        <v>28</v>
      </c>
      <c r="D162" s="21">
        <v>7</v>
      </c>
      <c r="E162" s="21">
        <v>3</v>
      </c>
      <c r="F162" s="21">
        <v>0</v>
      </c>
    </row>
    <row r="163" spans="1:6" x14ac:dyDescent="0.2">
      <c r="A163" s="24" t="s">
        <v>3</v>
      </c>
      <c r="B163" s="25">
        <v>100</v>
      </c>
      <c r="C163" s="25">
        <v>73.684211000000005</v>
      </c>
      <c r="D163" s="25">
        <v>18.421053000000001</v>
      </c>
      <c r="E163" s="25">
        <v>7.8947370000000001</v>
      </c>
      <c r="F163" s="25">
        <v>0</v>
      </c>
    </row>
    <row r="164" spans="1:6" x14ac:dyDescent="0.2">
      <c r="A164" s="20" t="s">
        <v>384</v>
      </c>
      <c r="B164" s="21">
        <v>36</v>
      </c>
      <c r="C164" s="21">
        <v>27</v>
      </c>
      <c r="D164" s="21">
        <v>5</v>
      </c>
      <c r="E164" s="21">
        <v>4</v>
      </c>
      <c r="F164" s="21">
        <v>0</v>
      </c>
    </row>
    <row r="165" spans="1:6" x14ac:dyDescent="0.2">
      <c r="A165" s="24" t="s">
        <v>3</v>
      </c>
      <c r="B165" s="25">
        <v>100</v>
      </c>
      <c r="C165" s="25">
        <v>75</v>
      </c>
      <c r="D165" s="25">
        <v>13.888889000000001</v>
      </c>
      <c r="E165" s="25">
        <v>11.111110999999999</v>
      </c>
      <c r="F165" s="25">
        <v>0</v>
      </c>
    </row>
    <row r="166" spans="1:6" x14ac:dyDescent="0.2">
      <c r="A166" s="20" t="s">
        <v>183</v>
      </c>
      <c r="B166" s="21">
        <v>53</v>
      </c>
      <c r="C166" s="21">
        <v>41</v>
      </c>
      <c r="D166" s="21">
        <v>6</v>
      </c>
      <c r="E166" s="21">
        <v>6</v>
      </c>
      <c r="F166" s="21">
        <v>0</v>
      </c>
    </row>
    <row r="167" spans="1:6" x14ac:dyDescent="0.2">
      <c r="A167" s="24" t="s">
        <v>3</v>
      </c>
      <c r="B167" s="25">
        <v>100</v>
      </c>
      <c r="C167" s="25">
        <v>77.358491000000001</v>
      </c>
      <c r="D167" s="25">
        <v>11.320755</v>
      </c>
      <c r="E167" s="25">
        <v>11.320755</v>
      </c>
      <c r="F167" s="25">
        <v>0</v>
      </c>
    </row>
    <row r="168" spans="1:6" x14ac:dyDescent="0.2">
      <c r="A168" s="20" t="s">
        <v>385</v>
      </c>
      <c r="B168" s="21">
        <v>22</v>
      </c>
      <c r="C168" s="21">
        <v>12</v>
      </c>
      <c r="D168" s="21">
        <v>3</v>
      </c>
      <c r="E168" s="21">
        <v>5</v>
      </c>
      <c r="F168" s="21">
        <v>2</v>
      </c>
    </row>
    <row r="169" spans="1:6" x14ac:dyDescent="0.2">
      <c r="A169" s="24" t="s">
        <v>3</v>
      </c>
      <c r="B169" s="25">
        <v>100</v>
      </c>
      <c r="C169" s="25">
        <v>54.545454999999997</v>
      </c>
      <c r="D169" s="25">
        <v>13.636364</v>
      </c>
      <c r="E169" s="25">
        <v>22.727273</v>
      </c>
      <c r="F169" s="25">
        <v>9.0909089999999999</v>
      </c>
    </row>
    <row r="170" spans="1:6" x14ac:dyDescent="0.2">
      <c r="A170" s="20" t="s">
        <v>386</v>
      </c>
      <c r="B170" s="21">
        <v>32</v>
      </c>
      <c r="C170" s="21">
        <v>26</v>
      </c>
      <c r="D170" s="21">
        <v>1</v>
      </c>
      <c r="E170" s="21">
        <v>5</v>
      </c>
      <c r="F170" s="21">
        <v>0</v>
      </c>
    </row>
    <row r="171" spans="1:6" x14ac:dyDescent="0.2">
      <c r="A171" s="24" t="s">
        <v>3</v>
      </c>
      <c r="B171" s="25">
        <v>100</v>
      </c>
      <c r="C171" s="25">
        <v>81.25</v>
      </c>
      <c r="D171" s="25">
        <v>3.125</v>
      </c>
      <c r="E171" s="25">
        <v>15.625</v>
      </c>
      <c r="F171" s="25">
        <v>0</v>
      </c>
    </row>
    <row r="172" spans="1:6" x14ac:dyDescent="0.2">
      <c r="A172" s="20" t="s">
        <v>387</v>
      </c>
      <c r="B172" s="21">
        <v>9</v>
      </c>
      <c r="C172" s="21">
        <v>5</v>
      </c>
      <c r="D172" s="21">
        <v>1</v>
      </c>
      <c r="E172" s="21">
        <v>3</v>
      </c>
      <c r="F172" s="21">
        <v>0</v>
      </c>
    </row>
    <row r="173" spans="1:6" x14ac:dyDescent="0.2">
      <c r="A173" s="24" t="s">
        <v>3</v>
      </c>
      <c r="B173" s="25">
        <v>100</v>
      </c>
      <c r="C173" s="25">
        <v>55.555556000000003</v>
      </c>
      <c r="D173" s="25">
        <v>11.111110999999999</v>
      </c>
      <c r="E173" s="25">
        <v>33.333333000000003</v>
      </c>
      <c r="F173" s="25">
        <v>0</v>
      </c>
    </row>
    <row r="174" spans="1:6" x14ac:dyDescent="0.2">
      <c r="A174" s="20" t="s">
        <v>366</v>
      </c>
      <c r="B174" s="21">
        <v>150</v>
      </c>
      <c r="C174" s="21">
        <v>116</v>
      </c>
      <c r="D174" s="21">
        <v>17</v>
      </c>
      <c r="E174" s="21">
        <v>14</v>
      </c>
      <c r="F174" s="21">
        <v>3</v>
      </c>
    </row>
    <row r="175" spans="1:6" x14ac:dyDescent="0.2">
      <c r="A175" s="24" t="s">
        <v>3</v>
      </c>
      <c r="B175" s="25">
        <v>100</v>
      </c>
      <c r="C175" s="25">
        <v>77.333332999999996</v>
      </c>
      <c r="D175" s="25">
        <v>11.333333</v>
      </c>
      <c r="E175" s="25">
        <v>9.3333329999999997</v>
      </c>
      <c r="F175" s="25">
        <v>2</v>
      </c>
    </row>
    <row r="176" spans="1:6" x14ac:dyDescent="0.2">
      <c r="A176" s="9" t="s">
        <v>388</v>
      </c>
      <c r="B176" s="9"/>
      <c r="C176" s="9"/>
      <c r="D176" s="9"/>
      <c r="E176" s="9"/>
      <c r="F176" s="9"/>
    </row>
    <row r="177" spans="1:6" x14ac:dyDescent="0.2">
      <c r="A177" s="20" t="s">
        <v>184</v>
      </c>
      <c r="B177" s="21">
        <v>54</v>
      </c>
      <c r="C177" s="21">
        <v>39</v>
      </c>
      <c r="D177" s="21">
        <v>5</v>
      </c>
      <c r="E177" s="21">
        <v>8</v>
      </c>
      <c r="F177" s="21">
        <v>2</v>
      </c>
    </row>
    <row r="178" spans="1:6" x14ac:dyDescent="0.2">
      <c r="A178" s="24" t="s">
        <v>3</v>
      </c>
      <c r="B178" s="25">
        <v>100</v>
      </c>
      <c r="C178" s="25">
        <v>72.222222000000002</v>
      </c>
      <c r="D178" s="25">
        <v>9.2592590000000001</v>
      </c>
      <c r="E178" s="25">
        <v>14.814814999999999</v>
      </c>
      <c r="F178" s="25">
        <v>3.7037040000000001</v>
      </c>
    </row>
    <row r="179" spans="1:6" x14ac:dyDescent="0.2">
      <c r="A179" s="20" t="s">
        <v>185</v>
      </c>
      <c r="B179" s="21">
        <v>196</v>
      </c>
      <c r="C179" s="21">
        <v>136</v>
      </c>
      <c r="D179" s="21">
        <v>22</v>
      </c>
      <c r="E179" s="21">
        <v>31</v>
      </c>
      <c r="F179" s="21">
        <v>7</v>
      </c>
    </row>
    <row r="180" spans="1:6" x14ac:dyDescent="0.2">
      <c r="A180" s="24" t="s">
        <v>3</v>
      </c>
      <c r="B180" s="25">
        <v>100</v>
      </c>
      <c r="C180" s="25">
        <v>69.387754999999999</v>
      </c>
      <c r="D180" s="25">
        <v>11.224489999999999</v>
      </c>
      <c r="E180" s="25">
        <v>15.816326999999999</v>
      </c>
      <c r="F180" s="25">
        <v>3.5714290000000002</v>
      </c>
    </row>
    <row r="181" spans="1:6" x14ac:dyDescent="0.2">
      <c r="A181" s="20" t="s">
        <v>186</v>
      </c>
      <c r="B181" s="21">
        <v>310</v>
      </c>
      <c r="C181" s="21">
        <v>241</v>
      </c>
      <c r="D181" s="21">
        <v>24</v>
      </c>
      <c r="E181" s="21">
        <v>38</v>
      </c>
      <c r="F181" s="21">
        <v>7</v>
      </c>
    </row>
    <row r="182" spans="1:6" x14ac:dyDescent="0.2">
      <c r="A182" s="24" t="s">
        <v>3</v>
      </c>
      <c r="B182" s="25">
        <v>100</v>
      </c>
      <c r="C182" s="25">
        <v>77.741934999999998</v>
      </c>
      <c r="D182" s="25">
        <v>7.7419349999999998</v>
      </c>
      <c r="E182" s="25">
        <v>12.258065</v>
      </c>
      <c r="F182" s="25">
        <v>2.2580650000000002</v>
      </c>
    </row>
    <row r="183" spans="1:6" x14ac:dyDescent="0.2">
      <c r="A183" s="20" t="s">
        <v>187</v>
      </c>
      <c r="B183" s="21">
        <v>385</v>
      </c>
      <c r="C183" s="21">
        <v>292</v>
      </c>
      <c r="D183" s="21">
        <v>49</v>
      </c>
      <c r="E183" s="21">
        <v>35</v>
      </c>
      <c r="F183" s="21">
        <v>9</v>
      </c>
    </row>
    <row r="184" spans="1:6" x14ac:dyDescent="0.2">
      <c r="A184" s="24" t="s">
        <v>3</v>
      </c>
      <c r="B184" s="25">
        <v>100</v>
      </c>
      <c r="C184" s="25">
        <v>75.844155999999998</v>
      </c>
      <c r="D184" s="25">
        <v>12.727273</v>
      </c>
      <c r="E184" s="25">
        <v>9.0909089999999999</v>
      </c>
      <c r="F184" s="25">
        <v>2.3376619999999999</v>
      </c>
    </row>
    <row r="185" spans="1:6" x14ac:dyDescent="0.2">
      <c r="A185" s="20" t="s">
        <v>188</v>
      </c>
      <c r="B185" s="21">
        <v>361</v>
      </c>
      <c r="C185" s="21">
        <v>273</v>
      </c>
      <c r="D185" s="21">
        <v>43</v>
      </c>
      <c r="E185" s="21">
        <v>38</v>
      </c>
      <c r="F185" s="21">
        <v>7</v>
      </c>
    </row>
    <row r="186" spans="1:6" x14ac:dyDescent="0.2">
      <c r="A186" s="24" t="s">
        <v>3</v>
      </c>
      <c r="B186" s="25">
        <v>100</v>
      </c>
      <c r="C186" s="25">
        <v>75.623268999999993</v>
      </c>
      <c r="D186" s="25">
        <v>11.911357000000001</v>
      </c>
      <c r="E186" s="25">
        <v>10.526316</v>
      </c>
      <c r="F186" s="25">
        <v>1.9390579999999999</v>
      </c>
    </row>
    <row r="187" spans="1:6" x14ac:dyDescent="0.2">
      <c r="A187" s="20" t="s">
        <v>189</v>
      </c>
      <c r="B187" s="21">
        <v>315</v>
      </c>
      <c r="C187" s="21">
        <v>232</v>
      </c>
      <c r="D187" s="21">
        <v>53</v>
      </c>
      <c r="E187" s="21">
        <v>24</v>
      </c>
      <c r="F187" s="21">
        <v>6</v>
      </c>
    </row>
    <row r="188" spans="1:6" x14ac:dyDescent="0.2">
      <c r="A188" s="24" t="s">
        <v>3</v>
      </c>
      <c r="B188" s="25">
        <v>100</v>
      </c>
      <c r="C188" s="25">
        <v>73.650794000000005</v>
      </c>
      <c r="D188" s="25">
        <v>16.825396999999999</v>
      </c>
      <c r="E188" s="25">
        <v>7.6190480000000003</v>
      </c>
      <c r="F188" s="25">
        <v>1.9047620000000001</v>
      </c>
    </row>
    <row r="189" spans="1:6" x14ac:dyDescent="0.2">
      <c r="A189" s="20" t="s">
        <v>190</v>
      </c>
      <c r="B189" s="21">
        <v>364</v>
      </c>
      <c r="C189" s="21">
        <v>293</v>
      </c>
      <c r="D189" s="21">
        <v>44</v>
      </c>
      <c r="E189" s="21">
        <v>24</v>
      </c>
      <c r="F189" s="21">
        <v>3</v>
      </c>
    </row>
    <row r="190" spans="1:6" x14ac:dyDescent="0.2">
      <c r="A190" s="24" t="s">
        <v>3</v>
      </c>
      <c r="B190" s="25">
        <v>100</v>
      </c>
      <c r="C190" s="25">
        <v>80.494505000000004</v>
      </c>
      <c r="D190" s="25">
        <v>12.087911999999999</v>
      </c>
      <c r="E190" s="25">
        <v>6.593407</v>
      </c>
      <c r="F190" s="25">
        <v>0.82417600000000002</v>
      </c>
    </row>
    <row r="191" spans="1:6" x14ac:dyDescent="0.2">
      <c r="A191" s="20" t="s">
        <v>191</v>
      </c>
      <c r="B191" s="21">
        <v>267</v>
      </c>
      <c r="C191" s="21">
        <v>200</v>
      </c>
      <c r="D191" s="21">
        <v>42</v>
      </c>
      <c r="E191" s="21">
        <v>21</v>
      </c>
      <c r="F191" s="21">
        <v>4</v>
      </c>
    </row>
    <row r="192" spans="1:6" x14ac:dyDescent="0.2">
      <c r="A192" s="24" t="s">
        <v>3</v>
      </c>
      <c r="B192" s="25">
        <v>100</v>
      </c>
      <c r="C192" s="25">
        <v>74.906367000000003</v>
      </c>
      <c r="D192" s="25">
        <v>15.730337</v>
      </c>
      <c r="E192" s="25">
        <v>7.8651689999999999</v>
      </c>
      <c r="F192" s="25">
        <v>1.498127</v>
      </c>
    </row>
    <row r="193" spans="1:6" x14ac:dyDescent="0.2">
      <c r="A193" s="20" t="s">
        <v>192</v>
      </c>
      <c r="B193" s="21">
        <v>90</v>
      </c>
      <c r="C193" s="21">
        <v>68</v>
      </c>
      <c r="D193" s="21">
        <v>14</v>
      </c>
      <c r="E193" s="21">
        <v>7</v>
      </c>
      <c r="F193" s="21">
        <v>1</v>
      </c>
    </row>
    <row r="194" spans="1:6" x14ac:dyDescent="0.2">
      <c r="A194" s="24" t="s">
        <v>3</v>
      </c>
      <c r="B194" s="25">
        <v>100</v>
      </c>
      <c r="C194" s="25">
        <v>75.555555999999996</v>
      </c>
      <c r="D194" s="25">
        <v>15.555555999999999</v>
      </c>
      <c r="E194" s="25">
        <v>7.7777779999999996</v>
      </c>
      <c r="F194" s="25">
        <v>1.111111</v>
      </c>
    </row>
    <row r="195" spans="1:6" x14ac:dyDescent="0.2">
      <c r="A195" s="20" t="s">
        <v>193</v>
      </c>
      <c r="B195" s="21">
        <v>94</v>
      </c>
      <c r="C195" s="21">
        <v>66</v>
      </c>
      <c r="D195" s="21">
        <v>17</v>
      </c>
      <c r="E195" s="21">
        <v>9</v>
      </c>
      <c r="F195" s="21">
        <v>2</v>
      </c>
    </row>
    <row r="196" spans="1:6" x14ac:dyDescent="0.2">
      <c r="A196" s="24" t="s">
        <v>3</v>
      </c>
      <c r="B196" s="25">
        <v>100</v>
      </c>
      <c r="C196" s="25">
        <v>70.212766000000002</v>
      </c>
      <c r="D196" s="25">
        <v>18.085106</v>
      </c>
      <c r="E196" s="25">
        <v>9.5744679999999995</v>
      </c>
      <c r="F196" s="25">
        <v>2.1276600000000001</v>
      </c>
    </row>
    <row r="197" spans="1:6" x14ac:dyDescent="0.2">
      <c r="A197" s="20" t="s">
        <v>389</v>
      </c>
      <c r="B197" s="21">
        <v>47</v>
      </c>
      <c r="C197" s="21">
        <v>35</v>
      </c>
      <c r="D197" s="21">
        <v>6</v>
      </c>
      <c r="E197" s="21">
        <v>6</v>
      </c>
      <c r="F197" s="21">
        <v>0</v>
      </c>
    </row>
    <row r="198" spans="1:6" x14ac:dyDescent="0.2">
      <c r="A198" s="24" t="s">
        <v>3</v>
      </c>
      <c r="B198" s="25">
        <v>100</v>
      </c>
      <c r="C198" s="25">
        <v>74.468085000000002</v>
      </c>
      <c r="D198" s="25">
        <v>12.765957</v>
      </c>
      <c r="E198" s="25">
        <v>12.765957</v>
      </c>
      <c r="F198" s="25">
        <v>0</v>
      </c>
    </row>
    <row r="199" spans="1:6" x14ac:dyDescent="0.2">
      <c r="A199" s="20" t="s">
        <v>366</v>
      </c>
      <c r="B199" s="21">
        <v>194</v>
      </c>
      <c r="C199" s="21">
        <v>146</v>
      </c>
      <c r="D199" s="21">
        <v>22</v>
      </c>
      <c r="E199" s="21">
        <v>20</v>
      </c>
      <c r="F199" s="21">
        <v>6</v>
      </c>
    </row>
    <row r="200" spans="1:6" x14ac:dyDescent="0.2">
      <c r="A200" s="24" t="s">
        <v>3</v>
      </c>
      <c r="B200" s="25">
        <v>100</v>
      </c>
      <c r="C200" s="25">
        <v>75.257732000000004</v>
      </c>
      <c r="D200" s="25">
        <v>11.340206</v>
      </c>
      <c r="E200" s="25">
        <v>10.309278000000001</v>
      </c>
      <c r="F200" s="25">
        <v>3.092784</v>
      </c>
    </row>
    <row r="201" spans="1:6" ht="11.1" customHeight="1" x14ac:dyDescent="0.2">
      <c r="A201" s="9" t="s">
        <v>390</v>
      </c>
      <c r="B201" s="9"/>
      <c r="C201" s="9"/>
      <c r="D201" s="9"/>
      <c r="E201" s="9"/>
      <c r="F201" s="9"/>
    </row>
    <row r="202" spans="1:6" ht="11.1" customHeight="1" x14ac:dyDescent="0.2">
      <c r="A202" s="20" t="s">
        <v>391</v>
      </c>
      <c r="B202" s="21">
        <v>633</v>
      </c>
      <c r="C202" s="21">
        <v>494</v>
      </c>
      <c r="D202" s="21">
        <v>67</v>
      </c>
      <c r="E202" s="21">
        <v>65</v>
      </c>
      <c r="F202" s="21">
        <v>7</v>
      </c>
    </row>
    <row r="203" spans="1:6" ht="11.1" customHeight="1" x14ac:dyDescent="0.2">
      <c r="A203" s="24" t="s">
        <v>3</v>
      </c>
      <c r="B203" s="25">
        <v>100</v>
      </c>
      <c r="C203" s="25">
        <v>78.041073999999995</v>
      </c>
      <c r="D203" s="25">
        <v>10.584517999999999</v>
      </c>
      <c r="E203" s="25">
        <v>10.268561999999999</v>
      </c>
      <c r="F203" s="25">
        <v>1.105845</v>
      </c>
    </row>
    <row r="204" spans="1:6" ht="11.1" customHeight="1" x14ac:dyDescent="0.2">
      <c r="A204" s="20" t="s">
        <v>392</v>
      </c>
      <c r="B204" s="21">
        <v>1123</v>
      </c>
      <c r="C204" s="21">
        <v>848</v>
      </c>
      <c r="D204" s="21">
        <v>141</v>
      </c>
      <c r="E204" s="21">
        <v>109</v>
      </c>
      <c r="F204" s="21">
        <v>25</v>
      </c>
    </row>
    <row r="205" spans="1:6" ht="11.1" customHeight="1" x14ac:dyDescent="0.2">
      <c r="A205" s="24" t="s">
        <v>3</v>
      </c>
      <c r="B205" s="25">
        <v>100</v>
      </c>
      <c r="C205" s="25">
        <v>75.512021000000004</v>
      </c>
      <c r="D205" s="25">
        <v>12.555654000000001</v>
      </c>
      <c r="E205" s="25">
        <v>9.7061440000000001</v>
      </c>
      <c r="F205" s="25">
        <v>2.2261799999999998</v>
      </c>
    </row>
    <row r="206" spans="1:6" ht="11.1" customHeight="1" x14ac:dyDescent="0.2">
      <c r="A206" s="20" t="s">
        <v>393</v>
      </c>
      <c r="B206" s="21">
        <v>660</v>
      </c>
      <c r="C206" s="21">
        <v>475</v>
      </c>
      <c r="D206" s="21">
        <v>99</v>
      </c>
      <c r="E206" s="21">
        <v>67</v>
      </c>
      <c r="F206" s="21">
        <v>19</v>
      </c>
    </row>
    <row r="207" spans="1:6" ht="11.1" customHeight="1" x14ac:dyDescent="0.2">
      <c r="A207" s="24" t="s">
        <v>3</v>
      </c>
      <c r="B207" s="25">
        <v>100</v>
      </c>
      <c r="C207" s="25">
        <v>71.969696999999996</v>
      </c>
      <c r="D207" s="25">
        <v>15</v>
      </c>
      <c r="E207" s="25">
        <v>10.151515</v>
      </c>
      <c r="F207" s="25">
        <v>2.8787880000000001</v>
      </c>
    </row>
    <row r="208" spans="1:6" ht="11.1" customHeight="1" x14ac:dyDescent="0.2">
      <c r="A208" s="20" t="s">
        <v>394</v>
      </c>
      <c r="B208" s="21">
        <v>261</v>
      </c>
      <c r="C208" s="21">
        <v>204</v>
      </c>
      <c r="D208" s="21">
        <v>34</v>
      </c>
      <c r="E208" s="21">
        <v>20</v>
      </c>
      <c r="F208" s="21">
        <v>3</v>
      </c>
    </row>
    <row r="209" spans="1:6" ht="11.1" customHeight="1" x14ac:dyDescent="0.2">
      <c r="A209" s="24" t="s">
        <v>3</v>
      </c>
      <c r="B209" s="25">
        <v>100</v>
      </c>
      <c r="C209" s="25">
        <v>78.160920000000004</v>
      </c>
      <c r="D209" s="25">
        <v>13.026820000000001</v>
      </c>
      <c r="E209" s="25">
        <v>7.6628350000000003</v>
      </c>
      <c r="F209" s="25">
        <v>1.1494249999999999</v>
      </c>
    </row>
    <row r="210" spans="1:6" ht="11.1" customHeight="1" x14ac:dyDescent="0.2">
      <c r="A210" s="9" t="s">
        <v>395</v>
      </c>
      <c r="B210" s="9"/>
      <c r="C210" s="9"/>
      <c r="D210" s="9"/>
      <c r="E210" s="9"/>
      <c r="F210" s="9"/>
    </row>
    <row r="211" spans="1:6" ht="11.1" customHeight="1" x14ac:dyDescent="0.2">
      <c r="A211" s="20" t="s">
        <v>396</v>
      </c>
      <c r="B211" s="21">
        <v>329</v>
      </c>
      <c r="C211" s="21">
        <v>257</v>
      </c>
      <c r="D211" s="21">
        <v>36</v>
      </c>
      <c r="E211" s="21">
        <v>29</v>
      </c>
      <c r="F211" s="21">
        <v>7</v>
      </c>
    </row>
    <row r="212" spans="1:6" ht="11.1" customHeight="1" x14ac:dyDescent="0.2">
      <c r="A212" s="24" t="s">
        <v>3</v>
      </c>
      <c r="B212" s="25">
        <v>100</v>
      </c>
      <c r="C212" s="25">
        <v>78.115502000000006</v>
      </c>
      <c r="D212" s="25">
        <v>10.942249</v>
      </c>
      <c r="E212" s="25">
        <v>8.8145900000000008</v>
      </c>
      <c r="F212" s="25">
        <v>2.1276600000000001</v>
      </c>
    </row>
    <row r="213" spans="1:6" ht="11.1" customHeight="1" x14ac:dyDescent="0.2">
      <c r="A213" s="20" t="s">
        <v>397</v>
      </c>
      <c r="B213" s="21">
        <v>828</v>
      </c>
      <c r="C213" s="21">
        <v>652</v>
      </c>
      <c r="D213" s="21">
        <v>85</v>
      </c>
      <c r="E213" s="21">
        <v>76</v>
      </c>
      <c r="F213" s="21">
        <v>15</v>
      </c>
    </row>
    <row r="214" spans="1:6" ht="11.1" customHeight="1" x14ac:dyDescent="0.2">
      <c r="A214" s="24" t="s">
        <v>3</v>
      </c>
      <c r="B214" s="25">
        <v>100</v>
      </c>
      <c r="C214" s="25">
        <v>78.743960999999999</v>
      </c>
      <c r="D214" s="25">
        <v>10.265700000000001</v>
      </c>
      <c r="E214" s="25">
        <v>9.178744</v>
      </c>
      <c r="F214" s="25">
        <v>1.8115939999999999</v>
      </c>
    </row>
    <row r="215" spans="1:6" ht="11.1" customHeight="1" x14ac:dyDescent="0.2">
      <c r="A215" s="20" t="s">
        <v>879</v>
      </c>
      <c r="B215" s="21">
        <v>499</v>
      </c>
      <c r="C215" s="21">
        <v>350</v>
      </c>
      <c r="D215" s="21">
        <v>82</v>
      </c>
      <c r="E215" s="21">
        <v>54</v>
      </c>
      <c r="F215" s="21">
        <v>13</v>
      </c>
    </row>
    <row r="216" spans="1:6" ht="11.1" customHeight="1" x14ac:dyDescent="0.2">
      <c r="A216" s="24" t="s">
        <v>3</v>
      </c>
      <c r="B216" s="25">
        <v>100</v>
      </c>
      <c r="C216" s="25">
        <v>70.140281000000002</v>
      </c>
      <c r="D216" s="25">
        <v>16.432866000000001</v>
      </c>
      <c r="E216" s="25">
        <v>10.821643</v>
      </c>
      <c r="F216" s="25">
        <v>2.60521</v>
      </c>
    </row>
    <row r="217" spans="1:6" ht="11.1" customHeight="1" x14ac:dyDescent="0.2">
      <c r="A217" s="20" t="s">
        <v>398</v>
      </c>
      <c r="B217" s="21">
        <v>468</v>
      </c>
      <c r="C217" s="21">
        <v>354</v>
      </c>
      <c r="D217" s="21">
        <v>65</v>
      </c>
      <c r="E217" s="21">
        <v>38</v>
      </c>
      <c r="F217" s="21">
        <v>11</v>
      </c>
    </row>
    <row r="218" spans="1:6" ht="11.1" customHeight="1" x14ac:dyDescent="0.2">
      <c r="A218" s="24" t="s">
        <v>3</v>
      </c>
      <c r="B218" s="25">
        <v>100</v>
      </c>
      <c r="C218" s="25">
        <v>75.641025999999997</v>
      </c>
      <c r="D218" s="25">
        <v>13.888889000000001</v>
      </c>
      <c r="E218" s="25">
        <v>8.1196579999999994</v>
      </c>
      <c r="F218" s="25">
        <v>2.3504269999999998</v>
      </c>
    </row>
    <row r="219" spans="1:6" ht="11.1" customHeight="1" x14ac:dyDescent="0.2">
      <c r="A219" s="20" t="s">
        <v>399</v>
      </c>
      <c r="B219" s="21">
        <v>257</v>
      </c>
      <c r="C219" s="21">
        <v>191</v>
      </c>
      <c r="D219" s="21">
        <v>32</v>
      </c>
      <c r="E219" s="21">
        <v>31</v>
      </c>
      <c r="F219" s="21">
        <v>3</v>
      </c>
    </row>
    <row r="220" spans="1:6" ht="11.1" customHeight="1" x14ac:dyDescent="0.2">
      <c r="A220" s="24" t="s">
        <v>3</v>
      </c>
      <c r="B220" s="25">
        <v>100</v>
      </c>
      <c r="C220" s="25">
        <v>74.319066000000007</v>
      </c>
      <c r="D220" s="25">
        <v>12.451362</v>
      </c>
      <c r="E220" s="25">
        <v>12.062257000000001</v>
      </c>
      <c r="F220" s="25">
        <v>1.1673150000000001</v>
      </c>
    </row>
    <row r="221" spans="1:6" ht="11.1" customHeight="1" x14ac:dyDescent="0.2">
      <c r="A221" s="20" t="s">
        <v>400</v>
      </c>
      <c r="B221" s="21">
        <v>296</v>
      </c>
      <c r="C221" s="21">
        <v>217</v>
      </c>
      <c r="D221" s="21">
        <v>41</v>
      </c>
      <c r="E221" s="21">
        <v>33</v>
      </c>
      <c r="F221" s="21">
        <v>5</v>
      </c>
    </row>
    <row r="222" spans="1:6" ht="11.1" customHeight="1" x14ac:dyDescent="0.2">
      <c r="A222" s="24" t="s">
        <v>3</v>
      </c>
      <c r="B222" s="25">
        <v>100</v>
      </c>
      <c r="C222" s="25">
        <v>73.310811000000001</v>
      </c>
      <c r="D222" s="25">
        <v>13.851350999999999</v>
      </c>
      <c r="E222" s="25">
        <v>11.148649000000001</v>
      </c>
      <c r="F222" s="25">
        <v>1.6891890000000001</v>
      </c>
    </row>
    <row r="223" spans="1:6" ht="11.1" customHeight="1" x14ac:dyDescent="0.2">
      <c r="A223" s="9" t="s">
        <v>401</v>
      </c>
      <c r="B223" s="9"/>
      <c r="C223" s="9"/>
      <c r="D223" s="9"/>
      <c r="E223" s="9"/>
      <c r="F223" s="9"/>
    </row>
    <row r="224" spans="1:6" ht="11.1" customHeight="1" x14ac:dyDescent="0.2">
      <c r="A224" s="20" t="s">
        <v>878</v>
      </c>
      <c r="B224" s="21">
        <v>116</v>
      </c>
      <c r="C224" s="21">
        <v>89</v>
      </c>
      <c r="D224" s="21">
        <v>15</v>
      </c>
      <c r="E224" s="21">
        <v>8</v>
      </c>
      <c r="F224" s="21">
        <v>4</v>
      </c>
    </row>
    <row r="225" spans="1:6" ht="11.1" customHeight="1" x14ac:dyDescent="0.2">
      <c r="A225" s="24" t="s">
        <v>3</v>
      </c>
      <c r="B225" s="25">
        <v>100</v>
      </c>
      <c r="C225" s="25">
        <v>76.724137999999996</v>
      </c>
      <c r="D225" s="25">
        <v>12.931034</v>
      </c>
      <c r="E225" s="25">
        <v>6.8965519999999998</v>
      </c>
      <c r="F225" s="25">
        <v>3.4482759999999999</v>
      </c>
    </row>
    <row r="226" spans="1:6" ht="11.1" customHeight="1" x14ac:dyDescent="0.2">
      <c r="A226" s="20" t="s">
        <v>402</v>
      </c>
      <c r="B226" s="21">
        <v>213</v>
      </c>
      <c r="C226" s="21">
        <v>168</v>
      </c>
      <c r="D226" s="21">
        <v>21</v>
      </c>
      <c r="E226" s="21">
        <v>21</v>
      </c>
      <c r="F226" s="21">
        <v>3</v>
      </c>
    </row>
    <row r="227" spans="1:6" ht="11.1" customHeight="1" x14ac:dyDescent="0.2">
      <c r="A227" s="24" t="s">
        <v>3</v>
      </c>
      <c r="B227" s="25">
        <v>100</v>
      </c>
      <c r="C227" s="25">
        <v>78.873238999999998</v>
      </c>
      <c r="D227" s="25">
        <v>9.8591549999999994</v>
      </c>
      <c r="E227" s="25">
        <v>9.8591549999999994</v>
      </c>
      <c r="F227" s="25">
        <v>1.4084509999999999</v>
      </c>
    </row>
    <row r="228" spans="1:6" ht="11.1" customHeight="1" x14ac:dyDescent="0.2">
      <c r="A228" s="20" t="s">
        <v>397</v>
      </c>
      <c r="B228" s="21">
        <v>828</v>
      </c>
      <c r="C228" s="21">
        <v>652</v>
      </c>
      <c r="D228" s="21">
        <v>85</v>
      </c>
      <c r="E228" s="21">
        <v>76</v>
      </c>
      <c r="F228" s="21">
        <v>15</v>
      </c>
    </row>
    <row r="229" spans="1:6" ht="11.1" customHeight="1" x14ac:dyDescent="0.2">
      <c r="A229" s="24" t="s">
        <v>3</v>
      </c>
      <c r="B229" s="25">
        <v>100</v>
      </c>
      <c r="C229" s="25">
        <v>78.743960999999999</v>
      </c>
      <c r="D229" s="25">
        <v>10.265700000000001</v>
      </c>
      <c r="E229" s="25">
        <v>9.178744</v>
      </c>
      <c r="F229" s="25">
        <v>1.8115939999999999</v>
      </c>
    </row>
    <row r="230" spans="1:6" ht="11.1" customHeight="1" x14ac:dyDescent="0.2">
      <c r="A230" s="20" t="s">
        <v>403</v>
      </c>
      <c r="B230" s="21">
        <v>133</v>
      </c>
      <c r="C230" s="21">
        <v>92</v>
      </c>
      <c r="D230" s="21">
        <v>19</v>
      </c>
      <c r="E230" s="21">
        <v>17</v>
      </c>
      <c r="F230" s="21">
        <v>5</v>
      </c>
    </row>
    <row r="231" spans="1:6" ht="11.1" customHeight="1" x14ac:dyDescent="0.2">
      <c r="A231" s="24" t="s">
        <v>3</v>
      </c>
      <c r="B231" s="25">
        <v>100</v>
      </c>
      <c r="C231" s="25">
        <v>69.172932000000003</v>
      </c>
      <c r="D231" s="25">
        <v>14.285714</v>
      </c>
      <c r="E231" s="25">
        <v>12.781955</v>
      </c>
      <c r="F231" s="25">
        <v>3.759398</v>
      </c>
    </row>
    <row r="232" spans="1:6" ht="11.1" customHeight="1" x14ac:dyDescent="0.2">
      <c r="A232" s="20" t="s">
        <v>404</v>
      </c>
      <c r="B232" s="21">
        <v>120</v>
      </c>
      <c r="C232" s="21">
        <v>85</v>
      </c>
      <c r="D232" s="21">
        <v>21</v>
      </c>
      <c r="E232" s="21">
        <v>13</v>
      </c>
      <c r="F232" s="21">
        <v>1</v>
      </c>
    </row>
    <row r="233" spans="1:6" ht="11.1" customHeight="1" x14ac:dyDescent="0.2">
      <c r="A233" s="24" t="s">
        <v>3</v>
      </c>
      <c r="B233" s="25">
        <v>100</v>
      </c>
      <c r="C233" s="25">
        <v>70.833332999999996</v>
      </c>
      <c r="D233" s="25">
        <v>17.5</v>
      </c>
      <c r="E233" s="25">
        <v>10.833333</v>
      </c>
      <c r="F233" s="25">
        <v>0.83333299999999999</v>
      </c>
    </row>
    <row r="234" spans="1:6" ht="11.1" customHeight="1" x14ac:dyDescent="0.2">
      <c r="A234" s="20" t="s">
        <v>405</v>
      </c>
      <c r="B234" s="21">
        <v>246</v>
      </c>
      <c r="C234" s="21">
        <v>173</v>
      </c>
      <c r="D234" s="21">
        <v>42</v>
      </c>
      <c r="E234" s="21">
        <v>24</v>
      </c>
      <c r="F234" s="21">
        <v>7</v>
      </c>
    </row>
    <row r="235" spans="1:6" ht="11.1" customHeight="1" x14ac:dyDescent="0.2">
      <c r="A235" s="24" t="s">
        <v>3</v>
      </c>
      <c r="B235" s="25">
        <v>100</v>
      </c>
      <c r="C235" s="25">
        <v>70.325203000000002</v>
      </c>
      <c r="D235" s="25">
        <v>17.073170999999999</v>
      </c>
      <c r="E235" s="25">
        <v>9.7560979999999997</v>
      </c>
      <c r="F235" s="25">
        <v>2.8455279999999998</v>
      </c>
    </row>
    <row r="236" spans="1:6" ht="11.1" customHeight="1" x14ac:dyDescent="0.2">
      <c r="A236" s="20" t="s">
        <v>398</v>
      </c>
      <c r="B236" s="21">
        <v>468</v>
      </c>
      <c r="C236" s="21">
        <v>354</v>
      </c>
      <c r="D236" s="21">
        <v>65</v>
      </c>
      <c r="E236" s="21">
        <v>38</v>
      </c>
      <c r="F236" s="21">
        <v>11</v>
      </c>
    </row>
    <row r="237" spans="1:6" ht="11.1" customHeight="1" x14ac:dyDescent="0.2">
      <c r="A237" s="24" t="s">
        <v>3</v>
      </c>
      <c r="B237" s="25">
        <v>100</v>
      </c>
      <c r="C237" s="25">
        <v>75.641025999999997</v>
      </c>
      <c r="D237" s="25">
        <v>13.888889000000001</v>
      </c>
      <c r="E237" s="25">
        <v>8.1196579999999994</v>
      </c>
      <c r="F237" s="25">
        <v>2.3504269999999998</v>
      </c>
    </row>
    <row r="238" spans="1:6" ht="11.1" customHeight="1" x14ac:dyDescent="0.2">
      <c r="A238" s="20" t="s">
        <v>406</v>
      </c>
      <c r="B238" s="21">
        <v>180</v>
      </c>
      <c r="C238" s="21">
        <v>133</v>
      </c>
      <c r="D238" s="21">
        <v>26</v>
      </c>
      <c r="E238" s="21">
        <v>19</v>
      </c>
      <c r="F238" s="21">
        <v>2</v>
      </c>
    </row>
    <row r="239" spans="1:6" ht="11.1" customHeight="1" x14ac:dyDescent="0.2">
      <c r="A239" s="24" t="s">
        <v>3</v>
      </c>
      <c r="B239" s="25">
        <v>100</v>
      </c>
      <c r="C239" s="25">
        <v>73.888889000000006</v>
      </c>
      <c r="D239" s="25">
        <v>14.444444000000001</v>
      </c>
      <c r="E239" s="25">
        <v>10.555555999999999</v>
      </c>
      <c r="F239" s="25">
        <v>1.111111</v>
      </c>
    </row>
    <row r="240" spans="1:6" ht="11.1" customHeight="1" x14ac:dyDescent="0.2">
      <c r="A240" s="20" t="s">
        <v>407</v>
      </c>
      <c r="B240" s="21">
        <v>77</v>
      </c>
      <c r="C240" s="21">
        <v>58</v>
      </c>
      <c r="D240" s="21">
        <v>6</v>
      </c>
      <c r="E240" s="21">
        <v>12</v>
      </c>
      <c r="F240" s="21">
        <v>1</v>
      </c>
    </row>
    <row r="241" spans="1:6" ht="11.1" customHeight="1" x14ac:dyDescent="0.2">
      <c r="A241" s="24" t="s">
        <v>3</v>
      </c>
      <c r="B241" s="25">
        <v>100</v>
      </c>
      <c r="C241" s="25">
        <v>75.324674999999999</v>
      </c>
      <c r="D241" s="25">
        <v>7.7922079999999996</v>
      </c>
      <c r="E241" s="25">
        <v>15.584415999999999</v>
      </c>
      <c r="F241" s="25">
        <v>1.2987010000000001</v>
      </c>
    </row>
    <row r="242" spans="1:6" ht="11.1" customHeight="1" x14ac:dyDescent="0.2">
      <c r="A242" s="20" t="s">
        <v>400</v>
      </c>
      <c r="B242" s="21">
        <v>296</v>
      </c>
      <c r="C242" s="21">
        <v>217</v>
      </c>
      <c r="D242" s="21">
        <v>41</v>
      </c>
      <c r="E242" s="21">
        <v>33</v>
      </c>
      <c r="F242" s="21">
        <v>5</v>
      </c>
    </row>
    <row r="243" spans="1:6" ht="11.1" customHeight="1" x14ac:dyDescent="0.2">
      <c r="A243" s="26"/>
      <c r="B243" s="27">
        <v>100</v>
      </c>
      <c r="C243" s="27">
        <v>73.310811000000001</v>
      </c>
      <c r="D243" s="27">
        <v>13.851350999999999</v>
      </c>
      <c r="E243" s="27">
        <v>11.148649000000001</v>
      </c>
      <c r="F243" s="27">
        <v>1.6891890000000001</v>
      </c>
    </row>
    <row r="244" spans="1:6" ht="11.1" customHeight="1" x14ac:dyDescent="0.2"/>
  </sheetData>
  <phoneticPr fontId="2"/>
  <pageMargins left="0.75" right="0.75" top="1" bottom="1" header="0.5" footer="0.5"/>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8DEB49-3A47-4FCF-8224-4BB0F4CF195F}">
  <dimension ref="A1:F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HYPERLINK("#'目次'!B22","[16]")</f>
        <v>[16]</v>
      </c>
    </row>
    <row r="3" spans="1:6" x14ac:dyDescent="0.2">
      <c r="A3" s="7" t="s">
        <v>3</v>
      </c>
      <c r="B3" s="8" t="s">
        <v>5</v>
      </c>
    </row>
    <row r="4" spans="1:6" x14ac:dyDescent="0.2">
      <c r="A4" s="7" t="s">
        <v>3</v>
      </c>
      <c r="B4" s="8" t="s">
        <v>10</v>
      </c>
    </row>
    <row r="5" spans="1:6" s="18" customFormat="1" ht="25.2" x14ac:dyDescent="0.2">
      <c r="A5" s="16" t="s">
        <v>3</v>
      </c>
      <c r="B5" s="17" t="s">
        <v>335</v>
      </c>
      <c r="C5" s="17" t="s">
        <v>380</v>
      </c>
      <c r="D5" s="17" t="s">
        <v>431</v>
      </c>
      <c r="E5" s="17" t="s">
        <v>432</v>
      </c>
      <c r="F5" s="17" t="s">
        <v>366</v>
      </c>
    </row>
    <row r="6" spans="1:6" x14ac:dyDescent="0.2">
      <c r="A6" s="19" t="s">
        <v>338</v>
      </c>
      <c r="B6" s="10">
        <v>2677</v>
      </c>
      <c r="C6" s="10">
        <v>1763</v>
      </c>
      <c r="D6" s="10">
        <v>535</v>
      </c>
      <c r="E6" s="10">
        <v>324</v>
      </c>
      <c r="F6" s="10">
        <v>55</v>
      </c>
    </row>
    <row r="7" spans="1:6" x14ac:dyDescent="0.2">
      <c r="A7" s="24" t="s">
        <v>3</v>
      </c>
      <c r="B7" s="25">
        <v>100</v>
      </c>
      <c r="C7" s="25">
        <v>65.857303000000002</v>
      </c>
      <c r="D7" s="25">
        <v>19.985057999999999</v>
      </c>
      <c r="E7" s="25">
        <v>12.1031</v>
      </c>
      <c r="F7" s="25">
        <v>2.0545390000000001</v>
      </c>
    </row>
    <row r="8" spans="1:6" x14ac:dyDescent="0.2">
      <c r="A8" s="9" t="s">
        <v>339</v>
      </c>
      <c r="B8" s="9"/>
      <c r="C8" s="9"/>
      <c r="D8" s="9"/>
      <c r="E8" s="9"/>
      <c r="F8" s="9"/>
    </row>
    <row r="9" spans="1:6" x14ac:dyDescent="0.2">
      <c r="A9" s="20" t="s">
        <v>340</v>
      </c>
      <c r="B9" s="21">
        <v>1277</v>
      </c>
      <c r="C9" s="21">
        <v>554</v>
      </c>
      <c r="D9" s="21">
        <v>476</v>
      </c>
      <c r="E9" s="21">
        <v>220</v>
      </c>
      <c r="F9" s="21">
        <v>27</v>
      </c>
    </row>
    <row r="10" spans="1:6" x14ac:dyDescent="0.2">
      <c r="A10" s="24" t="s">
        <v>3</v>
      </c>
      <c r="B10" s="25">
        <v>100</v>
      </c>
      <c r="C10" s="25">
        <v>43.382928999999997</v>
      </c>
      <c r="D10" s="25">
        <v>37.274863000000003</v>
      </c>
      <c r="E10" s="25">
        <v>17.227878</v>
      </c>
      <c r="F10" s="25">
        <v>2.1143299999999998</v>
      </c>
    </row>
    <row r="11" spans="1:6" x14ac:dyDescent="0.2">
      <c r="A11" s="20" t="s">
        <v>341</v>
      </c>
      <c r="B11" s="21">
        <v>1400</v>
      </c>
      <c r="C11" s="21">
        <v>1209</v>
      </c>
      <c r="D11" s="21">
        <v>59</v>
      </c>
      <c r="E11" s="21">
        <v>104</v>
      </c>
      <c r="F11" s="21">
        <v>28</v>
      </c>
    </row>
    <row r="12" spans="1:6" x14ac:dyDescent="0.2">
      <c r="A12" s="24" t="s">
        <v>3</v>
      </c>
      <c r="B12" s="25">
        <v>100</v>
      </c>
      <c r="C12" s="25">
        <v>86.357142999999994</v>
      </c>
      <c r="D12" s="25">
        <v>4.2142860000000004</v>
      </c>
      <c r="E12" s="25">
        <v>7.4285709999999998</v>
      </c>
      <c r="F12" s="25">
        <v>2</v>
      </c>
    </row>
    <row r="13" spans="1:6" x14ac:dyDescent="0.2">
      <c r="A13" s="9" t="s">
        <v>342</v>
      </c>
      <c r="B13" s="9"/>
      <c r="C13" s="9"/>
      <c r="D13" s="9"/>
      <c r="E13" s="9"/>
      <c r="F13" s="9"/>
    </row>
    <row r="14" spans="1:6" x14ac:dyDescent="0.2">
      <c r="A14" s="20" t="s">
        <v>343</v>
      </c>
      <c r="B14" s="21">
        <v>610</v>
      </c>
      <c r="C14" s="21">
        <v>447</v>
      </c>
      <c r="D14" s="21">
        <v>122</v>
      </c>
      <c r="E14" s="21">
        <v>37</v>
      </c>
      <c r="F14" s="21">
        <v>4</v>
      </c>
    </row>
    <row r="15" spans="1:6" x14ac:dyDescent="0.2">
      <c r="A15" s="24" t="s">
        <v>3</v>
      </c>
      <c r="B15" s="25">
        <v>100</v>
      </c>
      <c r="C15" s="25">
        <v>73.278689</v>
      </c>
      <c r="D15" s="25">
        <v>20</v>
      </c>
      <c r="E15" s="25">
        <v>6.0655739999999998</v>
      </c>
      <c r="F15" s="25">
        <v>0.65573800000000004</v>
      </c>
    </row>
    <row r="16" spans="1:6" x14ac:dyDescent="0.2">
      <c r="A16" s="20" t="s">
        <v>344</v>
      </c>
      <c r="B16" s="21">
        <v>755</v>
      </c>
      <c r="C16" s="21">
        <v>518</v>
      </c>
      <c r="D16" s="21">
        <v>166</v>
      </c>
      <c r="E16" s="21">
        <v>59</v>
      </c>
      <c r="F16" s="21">
        <v>12</v>
      </c>
    </row>
    <row r="17" spans="1:6" x14ac:dyDescent="0.2">
      <c r="A17" s="24" t="s">
        <v>3</v>
      </c>
      <c r="B17" s="25">
        <v>100</v>
      </c>
      <c r="C17" s="25">
        <v>68.609272000000004</v>
      </c>
      <c r="D17" s="25">
        <v>21.986754999999999</v>
      </c>
      <c r="E17" s="25">
        <v>7.8145699999999998</v>
      </c>
      <c r="F17" s="25">
        <v>1.589404</v>
      </c>
    </row>
    <row r="18" spans="1:6" x14ac:dyDescent="0.2">
      <c r="A18" s="20" t="s">
        <v>345</v>
      </c>
      <c r="B18" s="21">
        <v>601</v>
      </c>
      <c r="C18" s="21">
        <v>379</v>
      </c>
      <c r="D18" s="21">
        <v>140</v>
      </c>
      <c r="E18" s="21">
        <v>67</v>
      </c>
      <c r="F18" s="21">
        <v>15</v>
      </c>
    </row>
    <row r="19" spans="1:6" x14ac:dyDescent="0.2">
      <c r="A19" s="24" t="s">
        <v>3</v>
      </c>
      <c r="B19" s="25">
        <v>100</v>
      </c>
      <c r="C19" s="25">
        <v>63.061563999999997</v>
      </c>
      <c r="D19" s="25">
        <v>23.294509000000001</v>
      </c>
      <c r="E19" s="25">
        <v>11.148087</v>
      </c>
      <c r="F19" s="25">
        <v>2.4958399999999998</v>
      </c>
    </row>
    <row r="20" spans="1:6" x14ac:dyDescent="0.2">
      <c r="A20" s="20" t="s">
        <v>346</v>
      </c>
      <c r="B20" s="21">
        <v>425</v>
      </c>
      <c r="C20" s="21">
        <v>269</v>
      </c>
      <c r="D20" s="21">
        <v>66</v>
      </c>
      <c r="E20" s="21">
        <v>76</v>
      </c>
      <c r="F20" s="21">
        <v>14</v>
      </c>
    </row>
    <row r="21" spans="1:6" x14ac:dyDescent="0.2">
      <c r="A21" s="24" t="s">
        <v>3</v>
      </c>
      <c r="B21" s="25">
        <v>100</v>
      </c>
      <c r="C21" s="25">
        <v>63.294117999999997</v>
      </c>
      <c r="D21" s="25">
        <v>15.529412000000001</v>
      </c>
      <c r="E21" s="25">
        <v>17.882352999999998</v>
      </c>
      <c r="F21" s="25">
        <v>3.2941180000000001</v>
      </c>
    </row>
    <row r="22" spans="1:6" x14ac:dyDescent="0.2">
      <c r="A22" s="20" t="s">
        <v>347</v>
      </c>
      <c r="B22" s="21">
        <v>217</v>
      </c>
      <c r="C22" s="21">
        <v>123</v>
      </c>
      <c r="D22" s="21">
        <v>32</v>
      </c>
      <c r="E22" s="21">
        <v>55</v>
      </c>
      <c r="F22" s="21">
        <v>7</v>
      </c>
    </row>
    <row r="23" spans="1:6" x14ac:dyDescent="0.2">
      <c r="A23" s="24" t="s">
        <v>3</v>
      </c>
      <c r="B23" s="25">
        <v>100</v>
      </c>
      <c r="C23" s="25">
        <v>56.682028000000003</v>
      </c>
      <c r="D23" s="25">
        <v>14.746544</v>
      </c>
      <c r="E23" s="25">
        <v>25.345621999999999</v>
      </c>
      <c r="F23" s="25">
        <v>3.225806</v>
      </c>
    </row>
    <row r="24" spans="1:6" x14ac:dyDescent="0.2">
      <c r="A24" s="20" t="s">
        <v>348</v>
      </c>
      <c r="B24" s="21">
        <v>56</v>
      </c>
      <c r="C24" s="21">
        <v>25</v>
      </c>
      <c r="D24" s="21">
        <v>7</v>
      </c>
      <c r="E24" s="21">
        <v>21</v>
      </c>
      <c r="F24" s="21">
        <v>3</v>
      </c>
    </row>
    <row r="25" spans="1:6" x14ac:dyDescent="0.2">
      <c r="A25" s="24" t="s">
        <v>3</v>
      </c>
      <c r="B25" s="25">
        <v>100</v>
      </c>
      <c r="C25" s="25">
        <v>44.642856999999999</v>
      </c>
      <c r="D25" s="25">
        <v>12.5</v>
      </c>
      <c r="E25" s="25">
        <v>37.5</v>
      </c>
      <c r="F25" s="25">
        <v>5.3571429999999998</v>
      </c>
    </row>
    <row r="26" spans="1:6" x14ac:dyDescent="0.2">
      <c r="A26" s="20" t="s">
        <v>349</v>
      </c>
      <c r="B26" s="21">
        <v>13</v>
      </c>
      <c r="C26" s="21">
        <v>2</v>
      </c>
      <c r="D26" s="21">
        <v>2</v>
      </c>
      <c r="E26" s="21">
        <v>9</v>
      </c>
      <c r="F26" s="21">
        <v>0</v>
      </c>
    </row>
    <row r="27" spans="1:6" x14ac:dyDescent="0.2">
      <c r="A27" s="24" t="s">
        <v>3</v>
      </c>
      <c r="B27" s="25">
        <v>100</v>
      </c>
      <c r="C27" s="25">
        <v>15.384615</v>
      </c>
      <c r="D27" s="25">
        <v>15.384615</v>
      </c>
      <c r="E27" s="25">
        <v>69.230768999999995</v>
      </c>
      <c r="F27" s="25">
        <v>0</v>
      </c>
    </row>
    <row r="28" spans="1:6" x14ac:dyDescent="0.2">
      <c r="A28" s="20" t="s">
        <v>350</v>
      </c>
      <c r="B28" s="21">
        <v>1365</v>
      </c>
      <c r="C28" s="21">
        <v>965</v>
      </c>
      <c r="D28" s="21">
        <v>288</v>
      </c>
      <c r="E28" s="21">
        <v>96</v>
      </c>
      <c r="F28" s="21">
        <v>16</v>
      </c>
    </row>
    <row r="29" spans="1:6" x14ac:dyDescent="0.2">
      <c r="A29" s="24" t="s">
        <v>3</v>
      </c>
      <c r="B29" s="25">
        <v>100</v>
      </c>
      <c r="C29" s="25">
        <v>70.695971</v>
      </c>
      <c r="D29" s="25">
        <v>21.098901000000001</v>
      </c>
      <c r="E29" s="25">
        <v>7.0329670000000002</v>
      </c>
      <c r="F29" s="25">
        <v>1.172161</v>
      </c>
    </row>
    <row r="30" spans="1:6" x14ac:dyDescent="0.2">
      <c r="A30" s="20" t="s">
        <v>351</v>
      </c>
      <c r="B30" s="21">
        <v>1026</v>
      </c>
      <c r="C30" s="21">
        <v>648</v>
      </c>
      <c r="D30" s="21">
        <v>206</v>
      </c>
      <c r="E30" s="21">
        <v>143</v>
      </c>
      <c r="F30" s="21">
        <v>29</v>
      </c>
    </row>
    <row r="31" spans="1:6" x14ac:dyDescent="0.2">
      <c r="A31" s="24" t="s">
        <v>3</v>
      </c>
      <c r="B31" s="25">
        <v>100</v>
      </c>
      <c r="C31" s="25">
        <v>63.157895000000003</v>
      </c>
      <c r="D31" s="25">
        <v>20.077973</v>
      </c>
      <c r="E31" s="25">
        <v>13.937621999999999</v>
      </c>
      <c r="F31" s="25">
        <v>2.826511</v>
      </c>
    </row>
    <row r="32" spans="1:6" x14ac:dyDescent="0.2">
      <c r="A32" s="20" t="s">
        <v>352</v>
      </c>
      <c r="B32" s="21">
        <v>286</v>
      </c>
      <c r="C32" s="21">
        <v>150</v>
      </c>
      <c r="D32" s="21">
        <v>41</v>
      </c>
      <c r="E32" s="21">
        <v>85</v>
      </c>
      <c r="F32" s="21">
        <v>10</v>
      </c>
    </row>
    <row r="33" spans="1:6" x14ac:dyDescent="0.2">
      <c r="A33" s="24" t="s">
        <v>3</v>
      </c>
      <c r="B33" s="25">
        <v>100</v>
      </c>
      <c r="C33" s="25">
        <v>52.447552000000002</v>
      </c>
      <c r="D33" s="25">
        <v>14.335664</v>
      </c>
      <c r="E33" s="25">
        <v>29.720279999999999</v>
      </c>
      <c r="F33" s="25">
        <v>3.4965030000000001</v>
      </c>
    </row>
    <row r="34" spans="1:6" x14ac:dyDescent="0.2">
      <c r="A34" s="20" t="s">
        <v>353</v>
      </c>
      <c r="B34" s="21">
        <v>1312</v>
      </c>
      <c r="C34" s="21">
        <v>798</v>
      </c>
      <c r="D34" s="21">
        <v>247</v>
      </c>
      <c r="E34" s="21">
        <v>228</v>
      </c>
      <c r="F34" s="21">
        <v>39</v>
      </c>
    </row>
    <row r="35" spans="1:6" x14ac:dyDescent="0.2">
      <c r="A35" s="24" t="s">
        <v>3</v>
      </c>
      <c r="B35" s="25">
        <v>100</v>
      </c>
      <c r="C35" s="25">
        <v>60.823171000000002</v>
      </c>
      <c r="D35" s="25">
        <v>18.826219999999999</v>
      </c>
      <c r="E35" s="25">
        <v>17.378049000000001</v>
      </c>
      <c r="F35" s="25">
        <v>2.9725609999999998</v>
      </c>
    </row>
    <row r="36" spans="1:6" x14ac:dyDescent="0.2">
      <c r="A36" s="9" t="s">
        <v>354</v>
      </c>
      <c r="B36" s="10">
        <v>298</v>
      </c>
      <c r="C36" s="10">
        <v>152</v>
      </c>
      <c r="D36" s="10">
        <v>115</v>
      </c>
      <c r="E36" s="10">
        <v>31</v>
      </c>
      <c r="F36" s="10">
        <v>0</v>
      </c>
    </row>
    <row r="37" spans="1:6" x14ac:dyDescent="0.2">
      <c r="A37" s="24" t="s">
        <v>3</v>
      </c>
      <c r="B37" s="25">
        <v>100</v>
      </c>
      <c r="C37" s="25">
        <v>51.006711000000003</v>
      </c>
      <c r="D37" s="25">
        <v>38.590603999999999</v>
      </c>
      <c r="E37" s="25">
        <v>10.402685</v>
      </c>
      <c r="F37" s="25">
        <v>0</v>
      </c>
    </row>
    <row r="38" spans="1:6" x14ac:dyDescent="0.2">
      <c r="A38" s="20" t="s">
        <v>344</v>
      </c>
      <c r="B38" s="21">
        <v>388</v>
      </c>
      <c r="C38" s="21">
        <v>173</v>
      </c>
      <c r="D38" s="21">
        <v>158</v>
      </c>
      <c r="E38" s="21">
        <v>51</v>
      </c>
      <c r="F38" s="21">
        <v>6</v>
      </c>
    </row>
    <row r="39" spans="1:6" x14ac:dyDescent="0.2">
      <c r="A39" s="24" t="s">
        <v>3</v>
      </c>
      <c r="B39" s="25">
        <v>100</v>
      </c>
      <c r="C39" s="25">
        <v>44.587629</v>
      </c>
      <c r="D39" s="25">
        <v>40.721648999999999</v>
      </c>
      <c r="E39" s="25">
        <v>13.14433</v>
      </c>
      <c r="F39" s="25">
        <v>1.546392</v>
      </c>
    </row>
    <row r="40" spans="1:6" x14ac:dyDescent="0.2">
      <c r="A40" s="20" t="s">
        <v>345</v>
      </c>
      <c r="B40" s="21">
        <v>299</v>
      </c>
      <c r="C40" s="21">
        <v>112</v>
      </c>
      <c r="D40" s="21">
        <v>123</v>
      </c>
      <c r="E40" s="21">
        <v>54</v>
      </c>
      <c r="F40" s="21">
        <v>10</v>
      </c>
    </row>
    <row r="41" spans="1:6" x14ac:dyDescent="0.2">
      <c r="A41" s="24" t="s">
        <v>3</v>
      </c>
      <c r="B41" s="25">
        <v>100</v>
      </c>
      <c r="C41" s="25">
        <v>37.458193999999999</v>
      </c>
      <c r="D41" s="25">
        <v>41.137124</v>
      </c>
      <c r="E41" s="25">
        <v>18.060200999999999</v>
      </c>
      <c r="F41" s="25">
        <v>3.3444820000000002</v>
      </c>
    </row>
    <row r="42" spans="1:6" x14ac:dyDescent="0.2">
      <c r="A42" s="20" t="s">
        <v>346</v>
      </c>
      <c r="B42" s="21">
        <v>192</v>
      </c>
      <c r="C42" s="21">
        <v>76</v>
      </c>
      <c r="D42" s="21">
        <v>59</v>
      </c>
      <c r="E42" s="21">
        <v>50</v>
      </c>
      <c r="F42" s="21">
        <v>7</v>
      </c>
    </row>
    <row r="43" spans="1:6" x14ac:dyDescent="0.2">
      <c r="A43" s="24" t="s">
        <v>3</v>
      </c>
      <c r="B43" s="25">
        <v>100</v>
      </c>
      <c r="C43" s="25">
        <v>39.583333000000003</v>
      </c>
      <c r="D43" s="25">
        <v>30.729167</v>
      </c>
      <c r="E43" s="25">
        <v>26.041667</v>
      </c>
      <c r="F43" s="25">
        <v>3.6458330000000001</v>
      </c>
    </row>
    <row r="44" spans="1:6" x14ac:dyDescent="0.2">
      <c r="A44" s="20" t="s">
        <v>347</v>
      </c>
      <c r="B44" s="21">
        <v>77</v>
      </c>
      <c r="C44" s="21">
        <v>33</v>
      </c>
      <c r="D44" s="21">
        <v>19</v>
      </c>
      <c r="E44" s="21">
        <v>22</v>
      </c>
      <c r="F44" s="21">
        <v>3</v>
      </c>
    </row>
    <row r="45" spans="1:6" x14ac:dyDescent="0.2">
      <c r="A45" s="24" t="s">
        <v>3</v>
      </c>
      <c r="B45" s="25">
        <v>100</v>
      </c>
      <c r="C45" s="25">
        <v>42.857143000000001</v>
      </c>
      <c r="D45" s="25">
        <v>24.675325000000001</v>
      </c>
      <c r="E45" s="25">
        <v>28.571428999999998</v>
      </c>
      <c r="F45" s="25">
        <v>3.8961039999999998</v>
      </c>
    </row>
    <row r="46" spans="1:6" x14ac:dyDescent="0.2">
      <c r="A46" s="20" t="s">
        <v>348</v>
      </c>
      <c r="B46" s="21">
        <v>19</v>
      </c>
      <c r="C46" s="21">
        <v>8</v>
      </c>
      <c r="D46" s="21">
        <v>2</v>
      </c>
      <c r="E46" s="21">
        <v>8</v>
      </c>
      <c r="F46" s="21">
        <v>1</v>
      </c>
    </row>
    <row r="47" spans="1:6" x14ac:dyDescent="0.2">
      <c r="A47" s="24" t="s">
        <v>3</v>
      </c>
      <c r="B47" s="25">
        <v>100</v>
      </c>
      <c r="C47" s="25">
        <v>42.105263000000001</v>
      </c>
      <c r="D47" s="25">
        <v>10.526316</v>
      </c>
      <c r="E47" s="25">
        <v>42.105263000000001</v>
      </c>
      <c r="F47" s="25">
        <v>5.2631579999999998</v>
      </c>
    </row>
    <row r="48" spans="1:6" x14ac:dyDescent="0.2">
      <c r="A48" s="20" t="s">
        <v>349</v>
      </c>
      <c r="B48" s="21">
        <v>4</v>
      </c>
      <c r="C48" s="21">
        <v>0</v>
      </c>
      <c r="D48" s="21">
        <v>0</v>
      </c>
      <c r="E48" s="21">
        <v>4</v>
      </c>
      <c r="F48" s="21">
        <v>0</v>
      </c>
    </row>
    <row r="49" spans="1:6" x14ac:dyDescent="0.2">
      <c r="A49" s="24" t="s">
        <v>3</v>
      </c>
      <c r="B49" s="25">
        <v>100</v>
      </c>
      <c r="C49" s="25">
        <v>0</v>
      </c>
      <c r="D49" s="25">
        <v>0</v>
      </c>
      <c r="E49" s="25">
        <v>100</v>
      </c>
      <c r="F49" s="25">
        <v>0</v>
      </c>
    </row>
    <row r="50" spans="1:6" x14ac:dyDescent="0.2">
      <c r="A50" s="20" t="s">
        <v>350</v>
      </c>
      <c r="B50" s="21">
        <v>686</v>
      </c>
      <c r="C50" s="21">
        <v>325</v>
      </c>
      <c r="D50" s="21">
        <v>273</v>
      </c>
      <c r="E50" s="21">
        <v>82</v>
      </c>
      <c r="F50" s="21">
        <v>6</v>
      </c>
    </row>
    <row r="51" spans="1:6" x14ac:dyDescent="0.2">
      <c r="A51" s="24" t="s">
        <v>3</v>
      </c>
      <c r="B51" s="25">
        <v>100</v>
      </c>
      <c r="C51" s="25">
        <v>47.376092999999997</v>
      </c>
      <c r="D51" s="25">
        <v>39.795918</v>
      </c>
      <c r="E51" s="25">
        <v>11.953353</v>
      </c>
      <c r="F51" s="25">
        <v>0.87463599999999997</v>
      </c>
    </row>
    <row r="52" spans="1:6" x14ac:dyDescent="0.2">
      <c r="A52" s="20" t="s">
        <v>351</v>
      </c>
      <c r="B52" s="21">
        <v>491</v>
      </c>
      <c r="C52" s="21">
        <v>188</v>
      </c>
      <c r="D52" s="21">
        <v>182</v>
      </c>
      <c r="E52" s="21">
        <v>104</v>
      </c>
      <c r="F52" s="21">
        <v>17</v>
      </c>
    </row>
    <row r="53" spans="1:6" x14ac:dyDescent="0.2">
      <c r="A53" s="24" t="s">
        <v>3</v>
      </c>
      <c r="B53" s="25">
        <v>100</v>
      </c>
      <c r="C53" s="25">
        <v>38.289206</v>
      </c>
      <c r="D53" s="25">
        <v>37.067210000000003</v>
      </c>
      <c r="E53" s="25">
        <v>21.181263000000001</v>
      </c>
      <c r="F53" s="25">
        <v>3.4623219999999999</v>
      </c>
    </row>
    <row r="54" spans="1:6" x14ac:dyDescent="0.2">
      <c r="A54" s="20" t="s">
        <v>352</v>
      </c>
      <c r="B54" s="21">
        <v>100</v>
      </c>
      <c r="C54" s="21">
        <v>41</v>
      </c>
      <c r="D54" s="21">
        <v>21</v>
      </c>
      <c r="E54" s="21">
        <v>34</v>
      </c>
      <c r="F54" s="21">
        <v>4</v>
      </c>
    </row>
    <row r="55" spans="1:6" x14ac:dyDescent="0.2">
      <c r="A55" s="24" t="s">
        <v>3</v>
      </c>
      <c r="B55" s="25">
        <v>100</v>
      </c>
      <c r="C55" s="25">
        <v>41</v>
      </c>
      <c r="D55" s="25">
        <v>21</v>
      </c>
      <c r="E55" s="25">
        <v>34</v>
      </c>
      <c r="F55" s="25">
        <v>4</v>
      </c>
    </row>
    <row r="56" spans="1:6" x14ac:dyDescent="0.2">
      <c r="A56" s="20" t="s">
        <v>353</v>
      </c>
      <c r="B56" s="21">
        <v>591</v>
      </c>
      <c r="C56" s="21">
        <v>229</v>
      </c>
      <c r="D56" s="21">
        <v>203</v>
      </c>
      <c r="E56" s="21">
        <v>138</v>
      </c>
      <c r="F56" s="21">
        <v>21</v>
      </c>
    </row>
    <row r="57" spans="1:6" x14ac:dyDescent="0.2">
      <c r="A57" s="24" t="s">
        <v>3</v>
      </c>
      <c r="B57" s="25">
        <v>100</v>
      </c>
      <c r="C57" s="25">
        <v>38.747884999999997</v>
      </c>
      <c r="D57" s="25">
        <v>34.348562000000001</v>
      </c>
      <c r="E57" s="25">
        <v>23.350254</v>
      </c>
      <c r="F57" s="25">
        <v>3.553299</v>
      </c>
    </row>
    <row r="58" spans="1:6" x14ac:dyDescent="0.2">
      <c r="A58" s="9" t="s">
        <v>355</v>
      </c>
      <c r="B58" s="10">
        <v>312</v>
      </c>
      <c r="C58" s="10">
        <v>295</v>
      </c>
      <c r="D58" s="10">
        <v>7</v>
      </c>
      <c r="E58" s="10">
        <v>6</v>
      </c>
      <c r="F58" s="10">
        <v>4</v>
      </c>
    </row>
    <row r="59" spans="1:6" x14ac:dyDescent="0.2">
      <c r="A59" s="24" t="s">
        <v>3</v>
      </c>
      <c r="B59" s="25">
        <v>100</v>
      </c>
      <c r="C59" s="25">
        <v>94.551282</v>
      </c>
      <c r="D59" s="25">
        <v>2.2435900000000002</v>
      </c>
      <c r="E59" s="25">
        <v>1.9230769999999999</v>
      </c>
      <c r="F59" s="25">
        <v>1.2820510000000001</v>
      </c>
    </row>
    <row r="60" spans="1:6" x14ac:dyDescent="0.2">
      <c r="A60" s="20" t="s">
        <v>344</v>
      </c>
      <c r="B60" s="21">
        <v>367</v>
      </c>
      <c r="C60" s="21">
        <v>345</v>
      </c>
      <c r="D60" s="21">
        <v>8</v>
      </c>
      <c r="E60" s="21">
        <v>8</v>
      </c>
      <c r="F60" s="21">
        <v>6</v>
      </c>
    </row>
    <row r="61" spans="1:6" x14ac:dyDescent="0.2">
      <c r="A61" s="24" t="s">
        <v>3</v>
      </c>
      <c r="B61" s="25">
        <v>100</v>
      </c>
      <c r="C61" s="25">
        <v>94.005449999999996</v>
      </c>
      <c r="D61" s="25">
        <v>2.179837</v>
      </c>
      <c r="E61" s="25">
        <v>2.179837</v>
      </c>
      <c r="F61" s="25">
        <v>1.6348769999999999</v>
      </c>
    </row>
    <row r="62" spans="1:6" x14ac:dyDescent="0.2">
      <c r="A62" s="20" t="s">
        <v>345</v>
      </c>
      <c r="B62" s="21">
        <v>302</v>
      </c>
      <c r="C62" s="21">
        <v>267</v>
      </c>
      <c r="D62" s="21">
        <v>17</v>
      </c>
      <c r="E62" s="21">
        <v>13</v>
      </c>
      <c r="F62" s="21">
        <v>5</v>
      </c>
    </row>
    <row r="63" spans="1:6" x14ac:dyDescent="0.2">
      <c r="A63" s="24" t="s">
        <v>3</v>
      </c>
      <c r="B63" s="25">
        <v>100</v>
      </c>
      <c r="C63" s="25">
        <v>88.410595999999998</v>
      </c>
      <c r="D63" s="25">
        <v>5.6291390000000003</v>
      </c>
      <c r="E63" s="25">
        <v>4.3046360000000004</v>
      </c>
      <c r="F63" s="25">
        <v>1.655629</v>
      </c>
    </row>
    <row r="64" spans="1:6" x14ac:dyDescent="0.2">
      <c r="A64" s="20" t="s">
        <v>346</v>
      </c>
      <c r="B64" s="21">
        <v>233</v>
      </c>
      <c r="C64" s="21">
        <v>193</v>
      </c>
      <c r="D64" s="21">
        <v>7</v>
      </c>
      <c r="E64" s="21">
        <v>26</v>
      </c>
      <c r="F64" s="21">
        <v>7</v>
      </c>
    </row>
    <row r="65" spans="1:6" x14ac:dyDescent="0.2">
      <c r="A65" s="24" t="s">
        <v>3</v>
      </c>
      <c r="B65" s="25">
        <v>100</v>
      </c>
      <c r="C65" s="25">
        <v>82.832617999999997</v>
      </c>
      <c r="D65" s="25">
        <v>3.004292</v>
      </c>
      <c r="E65" s="25">
        <v>11.158798000000001</v>
      </c>
      <c r="F65" s="25">
        <v>3.004292</v>
      </c>
    </row>
    <row r="66" spans="1:6" x14ac:dyDescent="0.2">
      <c r="A66" s="20" t="s">
        <v>347</v>
      </c>
      <c r="B66" s="21">
        <v>140</v>
      </c>
      <c r="C66" s="21">
        <v>90</v>
      </c>
      <c r="D66" s="21">
        <v>13</v>
      </c>
      <c r="E66" s="21">
        <v>33</v>
      </c>
      <c r="F66" s="21">
        <v>4</v>
      </c>
    </row>
    <row r="67" spans="1:6" x14ac:dyDescent="0.2">
      <c r="A67" s="24" t="s">
        <v>3</v>
      </c>
      <c r="B67" s="25">
        <v>100</v>
      </c>
      <c r="C67" s="25">
        <v>64.285713999999999</v>
      </c>
      <c r="D67" s="25">
        <v>9.2857140000000005</v>
      </c>
      <c r="E67" s="25">
        <v>23.571428999999998</v>
      </c>
      <c r="F67" s="25">
        <v>2.8571430000000002</v>
      </c>
    </row>
    <row r="68" spans="1:6" x14ac:dyDescent="0.2">
      <c r="A68" s="20" t="s">
        <v>348</v>
      </c>
      <c r="B68" s="21">
        <v>37</v>
      </c>
      <c r="C68" s="21">
        <v>17</v>
      </c>
      <c r="D68" s="21">
        <v>5</v>
      </c>
      <c r="E68" s="21">
        <v>13</v>
      </c>
      <c r="F68" s="21">
        <v>2</v>
      </c>
    </row>
    <row r="69" spans="1:6" x14ac:dyDescent="0.2">
      <c r="A69" s="24" t="s">
        <v>3</v>
      </c>
      <c r="B69" s="25">
        <v>100</v>
      </c>
      <c r="C69" s="25">
        <v>45.945945999999999</v>
      </c>
      <c r="D69" s="25">
        <v>13.513514000000001</v>
      </c>
      <c r="E69" s="25">
        <v>35.135134999999998</v>
      </c>
      <c r="F69" s="25">
        <v>5.405405</v>
      </c>
    </row>
    <row r="70" spans="1:6" x14ac:dyDescent="0.2">
      <c r="A70" s="20" t="s">
        <v>349</v>
      </c>
      <c r="B70" s="21">
        <v>9</v>
      </c>
      <c r="C70" s="21">
        <v>2</v>
      </c>
      <c r="D70" s="21">
        <v>2</v>
      </c>
      <c r="E70" s="21">
        <v>5</v>
      </c>
      <c r="F70" s="21">
        <v>0</v>
      </c>
    </row>
    <row r="71" spans="1:6" x14ac:dyDescent="0.2">
      <c r="A71" s="24" t="s">
        <v>3</v>
      </c>
      <c r="B71" s="25">
        <v>100</v>
      </c>
      <c r="C71" s="25">
        <v>22.222221999999999</v>
      </c>
      <c r="D71" s="25">
        <v>22.222221999999999</v>
      </c>
      <c r="E71" s="25">
        <v>55.555556000000003</v>
      </c>
      <c r="F71" s="25">
        <v>0</v>
      </c>
    </row>
    <row r="72" spans="1:6" x14ac:dyDescent="0.2">
      <c r="A72" s="20" t="s">
        <v>350</v>
      </c>
      <c r="B72" s="21">
        <v>679</v>
      </c>
      <c r="C72" s="21">
        <v>640</v>
      </c>
      <c r="D72" s="21">
        <v>15</v>
      </c>
      <c r="E72" s="21">
        <v>14</v>
      </c>
      <c r="F72" s="21">
        <v>10</v>
      </c>
    </row>
    <row r="73" spans="1:6" x14ac:dyDescent="0.2">
      <c r="A73" s="24" t="s">
        <v>3</v>
      </c>
      <c r="B73" s="25">
        <v>100</v>
      </c>
      <c r="C73" s="25">
        <v>94.256259</v>
      </c>
      <c r="D73" s="25">
        <v>2.2091310000000002</v>
      </c>
      <c r="E73" s="25">
        <v>2.0618560000000001</v>
      </c>
      <c r="F73" s="25">
        <v>1.4727539999999999</v>
      </c>
    </row>
    <row r="74" spans="1:6" x14ac:dyDescent="0.2">
      <c r="A74" s="20" t="s">
        <v>351</v>
      </c>
      <c r="B74" s="21">
        <v>535</v>
      </c>
      <c r="C74" s="21">
        <v>460</v>
      </c>
      <c r="D74" s="21">
        <v>24</v>
      </c>
      <c r="E74" s="21">
        <v>39</v>
      </c>
      <c r="F74" s="21">
        <v>12</v>
      </c>
    </row>
    <row r="75" spans="1:6" x14ac:dyDescent="0.2">
      <c r="A75" s="24" t="s">
        <v>3</v>
      </c>
      <c r="B75" s="25">
        <v>100</v>
      </c>
      <c r="C75" s="25">
        <v>85.981307999999999</v>
      </c>
      <c r="D75" s="25">
        <v>4.4859809999999998</v>
      </c>
      <c r="E75" s="25">
        <v>7.28972</v>
      </c>
      <c r="F75" s="25">
        <v>2.242991</v>
      </c>
    </row>
    <row r="76" spans="1:6" x14ac:dyDescent="0.2">
      <c r="A76" s="20" t="s">
        <v>352</v>
      </c>
      <c r="B76" s="21">
        <v>186</v>
      </c>
      <c r="C76" s="21">
        <v>109</v>
      </c>
      <c r="D76" s="21">
        <v>20</v>
      </c>
      <c r="E76" s="21">
        <v>51</v>
      </c>
      <c r="F76" s="21">
        <v>6</v>
      </c>
    </row>
    <row r="77" spans="1:6" x14ac:dyDescent="0.2">
      <c r="A77" s="24" t="s">
        <v>3</v>
      </c>
      <c r="B77" s="25">
        <v>100</v>
      </c>
      <c r="C77" s="25">
        <v>58.602150999999999</v>
      </c>
      <c r="D77" s="25">
        <v>10.752687999999999</v>
      </c>
      <c r="E77" s="25">
        <v>27.419354999999999</v>
      </c>
      <c r="F77" s="25">
        <v>3.225806</v>
      </c>
    </row>
    <row r="78" spans="1:6" x14ac:dyDescent="0.2">
      <c r="A78" s="20" t="s">
        <v>353</v>
      </c>
      <c r="B78" s="21">
        <v>721</v>
      </c>
      <c r="C78" s="21">
        <v>569</v>
      </c>
      <c r="D78" s="21">
        <v>44</v>
      </c>
      <c r="E78" s="21">
        <v>90</v>
      </c>
      <c r="F78" s="21">
        <v>18</v>
      </c>
    </row>
    <row r="79" spans="1:6" x14ac:dyDescent="0.2">
      <c r="A79" s="24" t="s">
        <v>3</v>
      </c>
      <c r="B79" s="25">
        <v>100</v>
      </c>
      <c r="C79" s="25">
        <v>78.918169000000006</v>
      </c>
      <c r="D79" s="25">
        <v>6.1026350000000003</v>
      </c>
      <c r="E79" s="25">
        <v>12.482663000000001</v>
      </c>
      <c r="F79" s="25">
        <v>2.4965329999999999</v>
      </c>
    </row>
    <row r="80" spans="1:6" x14ac:dyDescent="0.2">
      <c r="A80" s="9" t="s">
        <v>356</v>
      </c>
      <c r="B80" s="9"/>
      <c r="C80" s="9"/>
      <c r="D80" s="9"/>
      <c r="E80" s="9"/>
      <c r="F80" s="9"/>
    </row>
    <row r="81" spans="1:6" x14ac:dyDescent="0.2">
      <c r="A81" s="20" t="s">
        <v>357</v>
      </c>
      <c r="B81" s="21">
        <v>138</v>
      </c>
      <c r="C81" s="21">
        <v>115</v>
      </c>
      <c r="D81" s="21">
        <v>10</v>
      </c>
      <c r="E81" s="21">
        <v>11</v>
      </c>
      <c r="F81" s="21">
        <v>2</v>
      </c>
    </row>
    <row r="82" spans="1:6" x14ac:dyDescent="0.2">
      <c r="A82" s="24" t="s">
        <v>3</v>
      </c>
      <c r="B82" s="25">
        <v>100</v>
      </c>
      <c r="C82" s="25">
        <v>83.333332999999996</v>
      </c>
      <c r="D82" s="25">
        <v>7.2463769999999998</v>
      </c>
      <c r="E82" s="25">
        <v>7.9710140000000003</v>
      </c>
      <c r="F82" s="25">
        <v>1.4492750000000001</v>
      </c>
    </row>
    <row r="83" spans="1:6" x14ac:dyDescent="0.2">
      <c r="A83" s="20" t="s">
        <v>328</v>
      </c>
      <c r="B83" s="21">
        <v>1747</v>
      </c>
      <c r="C83" s="21">
        <v>1022</v>
      </c>
      <c r="D83" s="21">
        <v>474</v>
      </c>
      <c r="E83" s="21">
        <v>216</v>
      </c>
      <c r="F83" s="21">
        <v>35</v>
      </c>
    </row>
    <row r="84" spans="1:6" x14ac:dyDescent="0.2">
      <c r="A84" s="24" t="s">
        <v>3</v>
      </c>
      <c r="B84" s="25">
        <v>100</v>
      </c>
      <c r="C84" s="25">
        <v>58.500286000000003</v>
      </c>
      <c r="D84" s="25">
        <v>27.132227</v>
      </c>
      <c r="E84" s="25">
        <v>12.364053</v>
      </c>
      <c r="F84" s="25">
        <v>2.0034339999999999</v>
      </c>
    </row>
    <row r="85" spans="1:6" x14ac:dyDescent="0.2">
      <c r="A85" s="20" t="s">
        <v>329</v>
      </c>
      <c r="B85" s="21">
        <v>191</v>
      </c>
      <c r="C85" s="21">
        <v>159</v>
      </c>
      <c r="D85" s="21">
        <v>14</v>
      </c>
      <c r="E85" s="21">
        <v>11</v>
      </c>
      <c r="F85" s="21">
        <v>7</v>
      </c>
    </row>
    <row r="86" spans="1:6" x14ac:dyDescent="0.2">
      <c r="A86" s="24" t="s">
        <v>3</v>
      </c>
      <c r="B86" s="25">
        <v>100</v>
      </c>
      <c r="C86" s="25">
        <v>83.246072999999996</v>
      </c>
      <c r="D86" s="25">
        <v>7.3298430000000003</v>
      </c>
      <c r="E86" s="25">
        <v>5.7591619999999999</v>
      </c>
      <c r="F86" s="25">
        <v>3.6649210000000001</v>
      </c>
    </row>
    <row r="87" spans="1:6" x14ac:dyDescent="0.2">
      <c r="A87" s="20" t="s">
        <v>330</v>
      </c>
      <c r="B87" s="21">
        <v>544</v>
      </c>
      <c r="C87" s="21">
        <v>436</v>
      </c>
      <c r="D87" s="21">
        <v>26</v>
      </c>
      <c r="E87" s="21">
        <v>74</v>
      </c>
      <c r="F87" s="21">
        <v>8</v>
      </c>
    </row>
    <row r="88" spans="1:6" x14ac:dyDescent="0.2">
      <c r="A88" s="24" t="s">
        <v>3</v>
      </c>
      <c r="B88" s="25">
        <v>100</v>
      </c>
      <c r="C88" s="25">
        <v>80.147058999999999</v>
      </c>
      <c r="D88" s="25">
        <v>4.7794119999999998</v>
      </c>
      <c r="E88" s="25">
        <v>13.602941</v>
      </c>
      <c r="F88" s="25">
        <v>1.470588</v>
      </c>
    </row>
    <row r="89" spans="1:6" x14ac:dyDescent="0.2">
      <c r="A89" s="20" t="s">
        <v>358</v>
      </c>
      <c r="B89" s="21">
        <v>57</v>
      </c>
      <c r="C89" s="21">
        <v>31</v>
      </c>
      <c r="D89" s="21">
        <v>11</v>
      </c>
      <c r="E89" s="21">
        <v>12</v>
      </c>
      <c r="F89" s="21">
        <v>3</v>
      </c>
    </row>
    <row r="90" spans="1:6" x14ac:dyDescent="0.2">
      <c r="A90" s="24" t="s">
        <v>3</v>
      </c>
      <c r="B90" s="25">
        <v>100</v>
      </c>
      <c r="C90" s="25">
        <v>54.385964999999999</v>
      </c>
      <c r="D90" s="25">
        <v>19.298245999999999</v>
      </c>
      <c r="E90" s="25">
        <v>21.052631999999999</v>
      </c>
      <c r="F90" s="25">
        <v>5.2631579999999998</v>
      </c>
    </row>
    <row r="91" spans="1:6" x14ac:dyDescent="0.2">
      <c r="A91" s="9" t="s">
        <v>359</v>
      </c>
      <c r="B91" s="10">
        <v>89</v>
      </c>
      <c r="C91" s="10">
        <v>75</v>
      </c>
      <c r="D91" s="10">
        <v>6</v>
      </c>
      <c r="E91" s="10">
        <v>7</v>
      </c>
      <c r="F91" s="10">
        <v>1</v>
      </c>
    </row>
    <row r="92" spans="1:6" x14ac:dyDescent="0.2">
      <c r="A92" s="24" t="s">
        <v>3</v>
      </c>
      <c r="B92" s="25">
        <v>100</v>
      </c>
      <c r="C92" s="25">
        <v>84.269662999999994</v>
      </c>
      <c r="D92" s="25">
        <v>6.7415729999999998</v>
      </c>
      <c r="E92" s="25">
        <v>7.8651689999999999</v>
      </c>
      <c r="F92" s="25">
        <v>1.123596</v>
      </c>
    </row>
    <row r="93" spans="1:6" x14ac:dyDescent="0.2">
      <c r="A93" s="20" t="s">
        <v>331</v>
      </c>
      <c r="B93" s="21">
        <v>977</v>
      </c>
      <c r="C93" s="21">
        <v>324</v>
      </c>
      <c r="D93" s="21">
        <v>450</v>
      </c>
      <c r="E93" s="21">
        <v>181</v>
      </c>
      <c r="F93" s="21">
        <v>22</v>
      </c>
    </row>
    <row r="94" spans="1:6" x14ac:dyDescent="0.2">
      <c r="A94" s="24" t="s">
        <v>3</v>
      </c>
      <c r="B94" s="25">
        <v>100</v>
      </c>
      <c r="C94" s="25">
        <v>33.162742999999999</v>
      </c>
      <c r="D94" s="25">
        <v>46.059365</v>
      </c>
      <c r="E94" s="25">
        <v>18.5261</v>
      </c>
      <c r="F94" s="25">
        <v>2.2517909999999999</v>
      </c>
    </row>
    <row r="95" spans="1:6" x14ac:dyDescent="0.2">
      <c r="A95" s="20" t="s">
        <v>332</v>
      </c>
      <c r="B95" s="21">
        <v>73</v>
      </c>
      <c r="C95" s="21">
        <v>63</v>
      </c>
      <c r="D95" s="21">
        <v>5</v>
      </c>
      <c r="E95" s="21">
        <v>2</v>
      </c>
      <c r="F95" s="21">
        <v>3</v>
      </c>
    </row>
    <row r="96" spans="1:6" x14ac:dyDescent="0.2">
      <c r="A96" s="24" t="s">
        <v>3</v>
      </c>
      <c r="B96" s="25">
        <v>100</v>
      </c>
      <c r="C96" s="25">
        <v>86.301370000000006</v>
      </c>
      <c r="D96" s="25">
        <v>6.8493149999999998</v>
      </c>
      <c r="E96" s="25">
        <v>2.7397260000000001</v>
      </c>
      <c r="F96" s="25">
        <v>4.1095889999999997</v>
      </c>
    </row>
    <row r="97" spans="1:6" x14ac:dyDescent="0.2">
      <c r="A97" s="20" t="s">
        <v>333</v>
      </c>
      <c r="B97" s="21">
        <v>108</v>
      </c>
      <c r="C97" s="21">
        <v>78</v>
      </c>
      <c r="D97" s="21">
        <v>8</v>
      </c>
      <c r="E97" s="21">
        <v>21</v>
      </c>
      <c r="F97" s="21">
        <v>1</v>
      </c>
    </row>
    <row r="98" spans="1:6" x14ac:dyDescent="0.2">
      <c r="A98" s="24" t="s">
        <v>3</v>
      </c>
      <c r="B98" s="25">
        <v>100</v>
      </c>
      <c r="C98" s="25">
        <v>72.222222000000002</v>
      </c>
      <c r="D98" s="25">
        <v>7.4074070000000001</v>
      </c>
      <c r="E98" s="25">
        <v>19.444444000000001</v>
      </c>
      <c r="F98" s="25">
        <v>0.92592600000000003</v>
      </c>
    </row>
    <row r="99" spans="1:6" x14ac:dyDescent="0.2">
      <c r="A99" s="20" t="s">
        <v>358</v>
      </c>
      <c r="B99" s="21">
        <v>30</v>
      </c>
      <c r="C99" s="21">
        <v>14</v>
      </c>
      <c r="D99" s="21">
        <v>7</v>
      </c>
      <c r="E99" s="21">
        <v>9</v>
      </c>
      <c r="F99" s="21">
        <v>0</v>
      </c>
    </row>
    <row r="100" spans="1:6" x14ac:dyDescent="0.2">
      <c r="A100" s="24" t="s">
        <v>3</v>
      </c>
      <c r="B100" s="25">
        <v>100</v>
      </c>
      <c r="C100" s="25">
        <v>46.666666999999997</v>
      </c>
      <c r="D100" s="25">
        <v>23.333333</v>
      </c>
      <c r="E100" s="25">
        <v>30</v>
      </c>
      <c r="F100" s="25">
        <v>0</v>
      </c>
    </row>
    <row r="101" spans="1:6" x14ac:dyDescent="0.2">
      <c r="A101" s="9" t="s">
        <v>360</v>
      </c>
      <c r="B101" s="10">
        <v>49</v>
      </c>
      <c r="C101" s="10">
        <v>40</v>
      </c>
      <c r="D101" s="10">
        <v>4</v>
      </c>
      <c r="E101" s="10">
        <v>4</v>
      </c>
      <c r="F101" s="10">
        <v>1</v>
      </c>
    </row>
    <row r="102" spans="1:6" x14ac:dyDescent="0.2">
      <c r="A102" s="24" t="s">
        <v>3</v>
      </c>
      <c r="B102" s="25">
        <v>100</v>
      </c>
      <c r="C102" s="25">
        <v>81.632653000000005</v>
      </c>
      <c r="D102" s="25">
        <v>8.1632650000000009</v>
      </c>
      <c r="E102" s="25">
        <v>8.1632650000000009</v>
      </c>
      <c r="F102" s="25">
        <v>2.040816</v>
      </c>
    </row>
    <row r="103" spans="1:6" x14ac:dyDescent="0.2">
      <c r="A103" s="20" t="s">
        <v>331</v>
      </c>
      <c r="B103" s="21">
        <v>770</v>
      </c>
      <c r="C103" s="21">
        <v>698</v>
      </c>
      <c r="D103" s="21">
        <v>24</v>
      </c>
      <c r="E103" s="21">
        <v>35</v>
      </c>
      <c r="F103" s="21">
        <v>13</v>
      </c>
    </row>
    <row r="104" spans="1:6" x14ac:dyDescent="0.2">
      <c r="A104" s="24" t="s">
        <v>3</v>
      </c>
      <c r="B104" s="25">
        <v>100</v>
      </c>
      <c r="C104" s="25">
        <v>90.649350999999996</v>
      </c>
      <c r="D104" s="25">
        <v>3.1168830000000001</v>
      </c>
      <c r="E104" s="25">
        <v>4.5454549999999996</v>
      </c>
      <c r="F104" s="25">
        <v>1.688312</v>
      </c>
    </row>
    <row r="105" spans="1:6" x14ac:dyDescent="0.2">
      <c r="A105" s="20" t="s">
        <v>332</v>
      </c>
      <c r="B105" s="21">
        <v>118</v>
      </c>
      <c r="C105" s="21">
        <v>96</v>
      </c>
      <c r="D105" s="21">
        <v>9</v>
      </c>
      <c r="E105" s="21">
        <v>9</v>
      </c>
      <c r="F105" s="21">
        <v>4</v>
      </c>
    </row>
    <row r="106" spans="1:6" x14ac:dyDescent="0.2">
      <c r="A106" s="24" t="s">
        <v>3</v>
      </c>
      <c r="B106" s="25">
        <v>100</v>
      </c>
      <c r="C106" s="25">
        <v>81.355931999999996</v>
      </c>
      <c r="D106" s="25">
        <v>7.6271190000000004</v>
      </c>
      <c r="E106" s="25">
        <v>7.6271190000000004</v>
      </c>
      <c r="F106" s="25">
        <v>3.389831</v>
      </c>
    </row>
    <row r="107" spans="1:6" x14ac:dyDescent="0.2">
      <c r="A107" s="20" t="s">
        <v>333</v>
      </c>
      <c r="B107" s="21">
        <v>436</v>
      </c>
      <c r="C107" s="21">
        <v>358</v>
      </c>
      <c r="D107" s="21">
        <v>18</v>
      </c>
      <c r="E107" s="21">
        <v>53</v>
      </c>
      <c r="F107" s="21">
        <v>7</v>
      </c>
    </row>
    <row r="108" spans="1:6" x14ac:dyDescent="0.2">
      <c r="A108" s="24" t="s">
        <v>3</v>
      </c>
      <c r="B108" s="25">
        <v>100</v>
      </c>
      <c r="C108" s="25">
        <v>82.110091999999995</v>
      </c>
      <c r="D108" s="25">
        <v>4.1284400000000003</v>
      </c>
      <c r="E108" s="25">
        <v>12.155963</v>
      </c>
      <c r="F108" s="25">
        <v>1.605505</v>
      </c>
    </row>
    <row r="109" spans="1:6" x14ac:dyDescent="0.2">
      <c r="A109" s="20" t="s">
        <v>358</v>
      </c>
      <c r="B109" s="21">
        <v>27</v>
      </c>
      <c r="C109" s="21">
        <v>17</v>
      </c>
      <c r="D109" s="21">
        <v>4</v>
      </c>
      <c r="E109" s="21">
        <v>3</v>
      </c>
      <c r="F109" s="21">
        <v>3</v>
      </c>
    </row>
    <row r="110" spans="1:6" x14ac:dyDescent="0.2">
      <c r="A110" s="24" t="s">
        <v>3</v>
      </c>
      <c r="B110" s="25">
        <v>100</v>
      </c>
      <c r="C110" s="25">
        <v>62.962963000000002</v>
      </c>
      <c r="D110" s="25">
        <v>14.814814999999999</v>
      </c>
      <c r="E110" s="25">
        <v>11.111110999999999</v>
      </c>
      <c r="F110" s="25">
        <v>11.111110999999999</v>
      </c>
    </row>
    <row r="111" spans="1:6" x14ac:dyDescent="0.2">
      <c r="A111" s="9" t="s">
        <v>361</v>
      </c>
      <c r="B111" s="9"/>
      <c r="C111" s="9"/>
      <c r="D111" s="9"/>
      <c r="E111" s="9"/>
      <c r="F111" s="9"/>
    </row>
    <row r="112" spans="1:6" x14ac:dyDescent="0.2">
      <c r="A112" s="20" t="s">
        <v>362</v>
      </c>
      <c r="B112" s="21">
        <v>360</v>
      </c>
      <c r="C112" s="21">
        <v>205</v>
      </c>
      <c r="D112" s="21">
        <v>79</v>
      </c>
      <c r="E112" s="21">
        <v>68</v>
      </c>
      <c r="F112" s="21">
        <v>8</v>
      </c>
    </row>
    <row r="113" spans="1:6" x14ac:dyDescent="0.2">
      <c r="A113" s="24" t="s">
        <v>3</v>
      </c>
      <c r="B113" s="25">
        <v>100</v>
      </c>
      <c r="C113" s="25">
        <v>56.944443999999997</v>
      </c>
      <c r="D113" s="25">
        <v>21.944444000000001</v>
      </c>
      <c r="E113" s="25">
        <v>18.888888999999999</v>
      </c>
      <c r="F113" s="25">
        <v>2.2222219999999999</v>
      </c>
    </row>
    <row r="114" spans="1:6" x14ac:dyDescent="0.2">
      <c r="A114" s="20" t="s">
        <v>363</v>
      </c>
      <c r="B114" s="21">
        <v>1326</v>
      </c>
      <c r="C114" s="21">
        <v>881</v>
      </c>
      <c r="D114" s="21">
        <v>278</v>
      </c>
      <c r="E114" s="21">
        <v>139</v>
      </c>
      <c r="F114" s="21">
        <v>28</v>
      </c>
    </row>
    <row r="115" spans="1:6" x14ac:dyDescent="0.2">
      <c r="A115" s="24" t="s">
        <v>3</v>
      </c>
      <c r="B115" s="25">
        <v>100</v>
      </c>
      <c r="C115" s="25">
        <v>66.440421999999998</v>
      </c>
      <c r="D115" s="25">
        <v>20.965309000000001</v>
      </c>
      <c r="E115" s="25">
        <v>10.482654999999999</v>
      </c>
      <c r="F115" s="25">
        <v>2.1116139999999999</v>
      </c>
    </row>
    <row r="116" spans="1:6" x14ac:dyDescent="0.2">
      <c r="A116" s="20" t="s">
        <v>364</v>
      </c>
      <c r="B116" s="21">
        <v>649</v>
      </c>
      <c r="C116" s="21">
        <v>422</v>
      </c>
      <c r="D116" s="21">
        <v>138</v>
      </c>
      <c r="E116" s="21">
        <v>74</v>
      </c>
      <c r="F116" s="21">
        <v>15</v>
      </c>
    </row>
    <row r="117" spans="1:6" x14ac:dyDescent="0.2">
      <c r="A117" s="24" t="s">
        <v>3</v>
      </c>
      <c r="B117" s="25">
        <v>100</v>
      </c>
      <c r="C117" s="25">
        <v>65.023111999999998</v>
      </c>
      <c r="D117" s="25">
        <v>21.263482</v>
      </c>
      <c r="E117" s="25">
        <v>11.402157000000001</v>
      </c>
      <c r="F117" s="25">
        <v>2.311248</v>
      </c>
    </row>
    <row r="118" spans="1:6" x14ac:dyDescent="0.2">
      <c r="A118" s="20" t="s">
        <v>365</v>
      </c>
      <c r="B118" s="21">
        <v>277</v>
      </c>
      <c r="C118" s="21">
        <v>216</v>
      </c>
      <c r="D118" s="21">
        <v>29</v>
      </c>
      <c r="E118" s="21">
        <v>30</v>
      </c>
      <c r="F118" s="21">
        <v>2</v>
      </c>
    </row>
    <row r="119" spans="1:6" x14ac:dyDescent="0.2">
      <c r="A119" s="24" t="s">
        <v>3</v>
      </c>
      <c r="B119" s="25">
        <v>100</v>
      </c>
      <c r="C119" s="25">
        <v>77.978339000000005</v>
      </c>
      <c r="D119" s="25">
        <v>10.469314000000001</v>
      </c>
      <c r="E119" s="25">
        <v>10.830325</v>
      </c>
      <c r="F119" s="25">
        <v>0.72202200000000005</v>
      </c>
    </row>
    <row r="120" spans="1:6" x14ac:dyDescent="0.2">
      <c r="A120" s="20" t="s">
        <v>366</v>
      </c>
      <c r="B120" s="21">
        <v>65</v>
      </c>
      <c r="C120" s="21">
        <v>39</v>
      </c>
      <c r="D120" s="21">
        <v>11</v>
      </c>
      <c r="E120" s="21">
        <v>13</v>
      </c>
      <c r="F120" s="21">
        <v>2</v>
      </c>
    </row>
    <row r="121" spans="1:6" x14ac:dyDescent="0.2">
      <c r="A121" s="24" t="s">
        <v>3</v>
      </c>
      <c r="B121" s="25">
        <v>100</v>
      </c>
      <c r="C121" s="25">
        <v>60</v>
      </c>
      <c r="D121" s="25">
        <v>16.923076999999999</v>
      </c>
      <c r="E121" s="25">
        <v>20</v>
      </c>
      <c r="F121" s="25">
        <v>3.0769229999999999</v>
      </c>
    </row>
    <row r="122" spans="1:6" x14ac:dyDescent="0.2">
      <c r="A122" s="9" t="s">
        <v>367</v>
      </c>
      <c r="B122" s="9"/>
      <c r="C122" s="9"/>
      <c r="D122" s="9"/>
      <c r="E122" s="9"/>
      <c r="F122" s="9"/>
    </row>
    <row r="123" spans="1:6" x14ac:dyDescent="0.2">
      <c r="A123" s="20" t="s">
        <v>368</v>
      </c>
      <c r="B123" s="21">
        <v>537</v>
      </c>
      <c r="C123" s="21">
        <v>476</v>
      </c>
      <c r="D123" s="21">
        <v>19</v>
      </c>
      <c r="E123" s="21">
        <v>33</v>
      </c>
      <c r="F123" s="21">
        <v>9</v>
      </c>
    </row>
    <row r="124" spans="1:6" x14ac:dyDescent="0.2">
      <c r="A124" s="24" t="s">
        <v>3</v>
      </c>
      <c r="B124" s="25">
        <v>100</v>
      </c>
      <c r="C124" s="25">
        <v>88.640596000000002</v>
      </c>
      <c r="D124" s="25">
        <v>3.5381749999999998</v>
      </c>
      <c r="E124" s="25">
        <v>6.145251</v>
      </c>
      <c r="F124" s="25">
        <v>1.675978</v>
      </c>
    </row>
    <row r="125" spans="1:6" x14ac:dyDescent="0.2">
      <c r="A125" s="20" t="s">
        <v>180</v>
      </c>
      <c r="B125" s="21">
        <v>1667</v>
      </c>
      <c r="C125" s="21">
        <v>966</v>
      </c>
      <c r="D125" s="21">
        <v>462</v>
      </c>
      <c r="E125" s="21">
        <v>204</v>
      </c>
      <c r="F125" s="21">
        <v>35</v>
      </c>
    </row>
    <row r="126" spans="1:6" x14ac:dyDescent="0.2">
      <c r="A126" s="24" t="s">
        <v>3</v>
      </c>
      <c r="B126" s="25">
        <v>100</v>
      </c>
      <c r="C126" s="25">
        <v>57.948410000000003</v>
      </c>
      <c r="D126" s="25">
        <v>27.714456999999999</v>
      </c>
      <c r="E126" s="25">
        <v>12.237552000000001</v>
      </c>
      <c r="F126" s="25">
        <v>2.09958</v>
      </c>
    </row>
    <row r="127" spans="1:6" x14ac:dyDescent="0.2">
      <c r="A127" s="20" t="s">
        <v>369</v>
      </c>
      <c r="B127" s="21">
        <v>99</v>
      </c>
      <c r="C127" s="21">
        <v>62</v>
      </c>
      <c r="D127" s="21">
        <v>29</v>
      </c>
      <c r="E127" s="21">
        <v>7</v>
      </c>
      <c r="F127" s="21">
        <v>1</v>
      </c>
    </row>
    <row r="128" spans="1:6" x14ac:dyDescent="0.2">
      <c r="A128" s="24" t="s">
        <v>3</v>
      </c>
      <c r="B128" s="25">
        <v>100</v>
      </c>
      <c r="C128" s="25">
        <v>62.626263000000002</v>
      </c>
      <c r="D128" s="25">
        <v>29.292929000000001</v>
      </c>
      <c r="E128" s="25">
        <v>7.0707069999999996</v>
      </c>
      <c r="F128" s="25">
        <v>1.0101009999999999</v>
      </c>
    </row>
    <row r="129" spans="1:6" x14ac:dyDescent="0.2">
      <c r="A129" s="20" t="s">
        <v>370</v>
      </c>
      <c r="B129" s="21">
        <v>819</v>
      </c>
      <c r="C129" s="21">
        <v>520</v>
      </c>
      <c r="D129" s="21">
        <v>174</v>
      </c>
      <c r="E129" s="21">
        <v>113</v>
      </c>
      <c r="F129" s="21">
        <v>12</v>
      </c>
    </row>
    <row r="130" spans="1:6" x14ac:dyDescent="0.2">
      <c r="A130" s="24" t="s">
        <v>3</v>
      </c>
      <c r="B130" s="25">
        <v>100</v>
      </c>
      <c r="C130" s="25">
        <v>63.492063000000002</v>
      </c>
      <c r="D130" s="25">
        <v>21.245421</v>
      </c>
      <c r="E130" s="25">
        <v>13.797314</v>
      </c>
      <c r="F130" s="25">
        <v>1.465201</v>
      </c>
    </row>
    <row r="131" spans="1:6" x14ac:dyDescent="0.2">
      <c r="A131" s="20" t="s">
        <v>371</v>
      </c>
      <c r="B131" s="21">
        <v>87</v>
      </c>
      <c r="C131" s="21">
        <v>58</v>
      </c>
      <c r="D131" s="21">
        <v>9</v>
      </c>
      <c r="E131" s="21">
        <v>16</v>
      </c>
      <c r="F131" s="21">
        <v>4</v>
      </c>
    </row>
    <row r="132" spans="1:6" x14ac:dyDescent="0.2">
      <c r="A132" s="24" t="s">
        <v>3</v>
      </c>
      <c r="B132" s="25">
        <v>100</v>
      </c>
      <c r="C132" s="25">
        <v>66.666667000000004</v>
      </c>
      <c r="D132" s="25">
        <v>10.344828</v>
      </c>
      <c r="E132" s="25">
        <v>18.390805</v>
      </c>
      <c r="F132" s="25">
        <v>4.5977009999999998</v>
      </c>
    </row>
    <row r="133" spans="1:6" x14ac:dyDescent="0.2">
      <c r="A133" s="20" t="s">
        <v>366</v>
      </c>
      <c r="B133" s="21">
        <v>55</v>
      </c>
      <c r="C133" s="21">
        <v>31</v>
      </c>
      <c r="D133" s="21">
        <v>12</v>
      </c>
      <c r="E133" s="21">
        <v>11</v>
      </c>
      <c r="F133" s="21">
        <v>1</v>
      </c>
    </row>
    <row r="134" spans="1:6" x14ac:dyDescent="0.2">
      <c r="A134" s="24" t="s">
        <v>3</v>
      </c>
      <c r="B134" s="25">
        <v>100</v>
      </c>
      <c r="C134" s="25">
        <v>56.363636</v>
      </c>
      <c r="D134" s="25">
        <v>21.818182</v>
      </c>
      <c r="E134" s="25">
        <v>20</v>
      </c>
      <c r="F134" s="25">
        <v>1.818182</v>
      </c>
    </row>
    <row r="135" spans="1:6" x14ac:dyDescent="0.2">
      <c r="A135" s="9" t="s">
        <v>372</v>
      </c>
      <c r="B135" s="9"/>
      <c r="C135" s="9"/>
      <c r="D135" s="9"/>
      <c r="E135" s="9"/>
      <c r="F135" s="9"/>
    </row>
    <row r="136" spans="1:6" x14ac:dyDescent="0.2">
      <c r="A136" s="20" t="s">
        <v>373</v>
      </c>
      <c r="B136" s="21">
        <v>537</v>
      </c>
      <c r="C136" s="21">
        <v>476</v>
      </c>
      <c r="D136" s="21">
        <v>19</v>
      </c>
      <c r="E136" s="21">
        <v>33</v>
      </c>
      <c r="F136" s="21">
        <v>9</v>
      </c>
    </row>
    <row r="137" spans="1:6" x14ac:dyDescent="0.2">
      <c r="A137" s="24" t="s">
        <v>3</v>
      </c>
      <c r="B137" s="25">
        <v>100</v>
      </c>
      <c r="C137" s="25">
        <v>88.640596000000002</v>
      </c>
      <c r="D137" s="25">
        <v>3.5381749999999998</v>
      </c>
      <c r="E137" s="25">
        <v>6.145251</v>
      </c>
      <c r="F137" s="25">
        <v>1.675978</v>
      </c>
    </row>
    <row r="138" spans="1:6" x14ac:dyDescent="0.2">
      <c r="A138" s="20" t="s">
        <v>374</v>
      </c>
      <c r="B138" s="21">
        <v>1329</v>
      </c>
      <c r="C138" s="21">
        <v>801</v>
      </c>
      <c r="D138" s="21">
        <v>319</v>
      </c>
      <c r="E138" s="21">
        <v>177</v>
      </c>
      <c r="F138" s="21">
        <v>32</v>
      </c>
    </row>
    <row r="139" spans="1:6" x14ac:dyDescent="0.2">
      <c r="A139" s="24" t="s">
        <v>3</v>
      </c>
      <c r="B139" s="25">
        <v>100</v>
      </c>
      <c r="C139" s="25">
        <v>60.270879999999998</v>
      </c>
      <c r="D139" s="25">
        <v>24.00301</v>
      </c>
      <c r="E139" s="25">
        <v>13.318284</v>
      </c>
      <c r="F139" s="25">
        <v>2.4078249999999999</v>
      </c>
    </row>
    <row r="140" spans="1:6" x14ac:dyDescent="0.2">
      <c r="A140" s="20" t="s">
        <v>375</v>
      </c>
      <c r="B140" s="21">
        <v>406</v>
      </c>
      <c r="C140" s="21">
        <v>248</v>
      </c>
      <c r="D140" s="21">
        <v>94</v>
      </c>
      <c r="E140" s="21">
        <v>53</v>
      </c>
      <c r="F140" s="21">
        <v>11</v>
      </c>
    </row>
    <row r="141" spans="1:6" x14ac:dyDescent="0.2">
      <c r="A141" s="24" t="s">
        <v>3</v>
      </c>
      <c r="B141" s="25">
        <v>100</v>
      </c>
      <c r="C141" s="25">
        <v>61.083744000000003</v>
      </c>
      <c r="D141" s="25">
        <v>23.152709000000002</v>
      </c>
      <c r="E141" s="25">
        <v>13.054187000000001</v>
      </c>
      <c r="F141" s="25">
        <v>2.7093600000000002</v>
      </c>
    </row>
    <row r="142" spans="1:6" x14ac:dyDescent="0.2">
      <c r="A142" s="20" t="s">
        <v>376</v>
      </c>
      <c r="B142" s="21">
        <v>152</v>
      </c>
      <c r="C142" s="21">
        <v>84</v>
      </c>
      <c r="D142" s="21">
        <v>45</v>
      </c>
      <c r="E142" s="21">
        <v>23</v>
      </c>
      <c r="F142" s="21">
        <v>0</v>
      </c>
    </row>
    <row r="143" spans="1:6" x14ac:dyDescent="0.2">
      <c r="A143" s="24" t="s">
        <v>3</v>
      </c>
      <c r="B143" s="25">
        <v>100</v>
      </c>
      <c r="C143" s="25">
        <v>55.263157999999997</v>
      </c>
      <c r="D143" s="25">
        <v>29.605263000000001</v>
      </c>
      <c r="E143" s="25">
        <v>15.131579</v>
      </c>
      <c r="F143" s="25">
        <v>0</v>
      </c>
    </row>
    <row r="144" spans="1:6" x14ac:dyDescent="0.2">
      <c r="A144" s="20" t="s">
        <v>377</v>
      </c>
      <c r="B144" s="21">
        <v>88</v>
      </c>
      <c r="C144" s="21">
        <v>60</v>
      </c>
      <c r="D144" s="21">
        <v>18</v>
      </c>
      <c r="E144" s="21">
        <v>9</v>
      </c>
      <c r="F144" s="21">
        <v>1</v>
      </c>
    </row>
    <row r="145" spans="1:6" x14ac:dyDescent="0.2">
      <c r="A145" s="24" t="s">
        <v>3</v>
      </c>
      <c r="B145" s="25">
        <v>100</v>
      </c>
      <c r="C145" s="25">
        <v>68.181818000000007</v>
      </c>
      <c r="D145" s="25">
        <v>20.454545</v>
      </c>
      <c r="E145" s="25">
        <v>10.227273</v>
      </c>
      <c r="F145" s="25">
        <v>1.1363639999999999</v>
      </c>
    </row>
    <row r="146" spans="1:6" x14ac:dyDescent="0.2">
      <c r="A146" s="20" t="s">
        <v>378</v>
      </c>
      <c r="B146" s="21">
        <v>84</v>
      </c>
      <c r="C146" s="21">
        <v>49</v>
      </c>
      <c r="D146" s="21">
        <v>24</v>
      </c>
      <c r="E146" s="21">
        <v>11</v>
      </c>
      <c r="F146" s="21">
        <v>0</v>
      </c>
    </row>
    <row r="147" spans="1:6" x14ac:dyDescent="0.2">
      <c r="A147" s="24" t="s">
        <v>3</v>
      </c>
      <c r="B147" s="25">
        <v>100</v>
      </c>
      <c r="C147" s="25">
        <v>58.333333000000003</v>
      </c>
      <c r="D147" s="25">
        <v>28.571428999999998</v>
      </c>
      <c r="E147" s="25">
        <v>13.095238</v>
      </c>
      <c r="F147" s="25">
        <v>0</v>
      </c>
    </row>
    <row r="148" spans="1:6" x14ac:dyDescent="0.2">
      <c r="A148" s="20" t="s">
        <v>366</v>
      </c>
      <c r="B148" s="21">
        <v>81</v>
      </c>
      <c r="C148" s="21">
        <v>45</v>
      </c>
      <c r="D148" s="21">
        <v>16</v>
      </c>
      <c r="E148" s="21">
        <v>18</v>
      </c>
      <c r="F148" s="21">
        <v>2</v>
      </c>
    </row>
    <row r="149" spans="1:6" x14ac:dyDescent="0.2">
      <c r="A149" s="24" t="s">
        <v>3</v>
      </c>
      <c r="B149" s="25">
        <v>100</v>
      </c>
      <c r="C149" s="25">
        <v>55.555556000000003</v>
      </c>
      <c r="D149" s="25">
        <v>19.753086</v>
      </c>
      <c r="E149" s="25">
        <v>22.222221999999999</v>
      </c>
      <c r="F149" s="25">
        <v>2.4691360000000002</v>
      </c>
    </row>
    <row r="150" spans="1:6" x14ac:dyDescent="0.2">
      <c r="A150" s="9" t="s">
        <v>379</v>
      </c>
      <c r="B150" s="9"/>
      <c r="C150" s="9"/>
      <c r="D150" s="9"/>
      <c r="E150" s="9"/>
      <c r="F150" s="9"/>
    </row>
    <row r="151" spans="1:6" x14ac:dyDescent="0.2">
      <c r="A151" s="20" t="s">
        <v>380</v>
      </c>
      <c r="B151" s="21">
        <v>788</v>
      </c>
      <c r="C151" s="21">
        <v>493</v>
      </c>
      <c r="D151" s="21">
        <v>237</v>
      </c>
      <c r="E151" s="21">
        <v>47</v>
      </c>
      <c r="F151" s="21">
        <v>11</v>
      </c>
    </row>
    <row r="152" spans="1:6" x14ac:dyDescent="0.2">
      <c r="A152" s="24" t="s">
        <v>3</v>
      </c>
      <c r="B152" s="25">
        <v>100</v>
      </c>
      <c r="C152" s="25">
        <v>62.563451999999998</v>
      </c>
      <c r="D152" s="25">
        <v>30.076142000000001</v>
      </c>
      <c r="E152" s="25">
        <v>5.964467</v>
      </c>
      <c r="F152" s="25">
        <v>1.395939</v>
      </c>
    </row>
    <row r="153" spans="1:6" x14ac:dyDescent="0.2">
      <c r="A153" s="20" t="s">
        <v>381</v>
      </c>
      <c r="B153" s="21">
        <v>1824</v>
      </c>
      <c r="C153" s="21">
        <v>1231</v>
      </c>
      <c r="D153" s="21">
        <v>285</v>
      </c>
      <c r="E153" s="21">
        <v>265</v>
      </c>
      <c r="F153" s="21">
        <v>43</v>
      </c>
    </row>
    <row r="154" spans="1:6" x14ac:dyDescent="0.2">
      <c r="A154" s="24" t="s">
        <v>3</v>
      </c>
      <c r="B154" s="25">
        <v>100</v>
      </c>
      <c r="C154" s="25">
        <v>67.489035000000001</v>
      </c>
      <c r="D154" s="25">
        <v>15.625</v>
      </c>
      <c r="E154" s="25">
        <v>14.528509</v>
      </c>
      <c r="F154" s="25">
        <v>2.357456</v>
      </c>
    </row>
    <row r="155" spans="1:6" x14ac:dyDescent="0.2">
      <c r="A155" s="20" t="s">
        <v>366</v>
      </c>
      <c r="B155" s="21">
        <v>65</v>
      </c>
      <c r="C155" s="21">
        <v>39</v>
      </c>
      <c r="D155" s="21">
        <v>13</v>
      </c>
      <c r="E155" s="21">
        <v>12</v>
      </c>
      <c r="F155" s="21">
        <v>1</v>
      </c>
    </row>
    <row r="156" spans="1:6" x14ac:dyDescent="0.2">
      <c r="A156" s="24" t="s">
        <v>3</v>
      </c>
      <c r="B156" s="25">
        <v>100</v>
      </c>
      <c r="C156" s="25">
        <v>60</v>
      </c>
      <c r="D156" s="25">
        <v>20</v>
      </c>
      <c r="E156" s="25">
        <v>18.461538000000001</v>
      </c>
      <c r="F156" s="25">
        <v>1.538462</v>
      </c>
    </row>
    <row r="157" spans="1:6" x14ac:dyDescent="0.2">
      <c r="A157" s="9" t="s">
        <v>382</v>
      </c>
      <c r="B157" s="9"/>
      <c r="C157" s="9"/>
      <c r="D157" s="9"/>
      <c r="E157" s="9"/>
      <c r="F157" s="9"/>
    </row>
    <row r="158" spans="1:6" x14ac:dyDescent="0.2">
      <c r="A158" s="20" t="s">
        <v>383</v>
      </c>
      <c r="B158" s="21">
        <v>393</v>
      </c>
      <c r="C158" s="21">
        <v>250</v>
      </c>
      <c r="D158" s="21">
        <v>112</v>
      </c>
      <c r="E158" s="21">
        <v>24</v>
      </c>
      <c r="F158" s="21">
        <v>7</v>
      </c>
    </row>
    <row r="159" spans="1:6" x14ac:dyDescent="0.2">
      <c r="A159" s="24" t="s">
        <v>3</v>
      </c>
      <c r="B159" s="25">
        <v>100</v>
      </c>
      <c r="C159" s="25">
        <v>63.613232000000004</v>
      </c>
      <c r="D159" s="25">
        <v>28.498728</v>
      </c>
      <c r="E159" s="25">
        <v>6.1068699999999998</v>
      </c>
      <c r="F159" s="25">
        <v>1.7811699999999999</v>
      </c>
    </row>
    <row r="160" spans="1:6" x14ac:dyDescent="0.2">
      <c r="A160" s="20" t="s">
        <v>181</v>
      </c>
      <c r="B160" s="21">
        <v>1944</v>
      </c>
      <c r="C160" s="21">
        <v>1281</v>
      </c>
      <c r="D160" s="21">
        <v>371</v>
      </c>
      <c r="E160" s="21">
        <v>249</v>
      </c>
      <c r="F160" s="21">
        <v>43</v>
      </c>
    </row>
    <row r="161" spans="1:6" x14ac:dyDescent="0.2">
      <c r="A161" s="24" t="s">
        <v>3</v>
      </c>
      <c r="B161" s="25">
        <v>100</v>
      </c>
      <c r="C161" s="25">
        <v>65.895061999999996</v>
      </c>
      <c r="D161" s="25">
        <v>19.084361999999999</v>
      </c>
      <c r="E161" s="25">
        <v>12.808642000000001</v>
      </c>
      <c r="F161" s="25">
        <v>2.2119339999999998</v>
      </c>
    </row>
    <row r="162" spans="1:6" x14ac:dyDescent="0.2">
      <c r="A162" s="20" t="s">
        <v>182</v>
      </c>
      <c r="B162" s="21">
        <v>38</v>
      </c>
      <c r="C162" s="21">
        <v>25</v>
      </c>
      <c r="D162" s="21">
        <v>8</v>
      </c>
      <c r="E162" s="21">
        <v>5</v>
      </c>
      <c r="F162" s="21">
        <v>0</v>
      </c>
    </row>
    <row r="163" spans="1:6" x14ac:dyDescent="0.2">
      <c r="A163" s="24" t="s">
        <v>3</v>
      </c>
      <c r="B163" s="25">
        <v>100</v>
      </c>
      <c r="C163" s="25">
        <v>65.789473999999998</v>
      </c>
      <c r="D163" s="25">
        <v>21.052631999999999</v>
      </c>
      <c r="E163" s="25">
        <v>13.157895</v>
      </c>
      <c r="F163" s="25">
        <v>0</v>
      </c>
    </row>
    <row r="164" spans="1:6" x14ac:dyDescent="0.2">
      <c r="A164" s="20" t="s">
        <v>384</v>
      </c>
      <c r="B164" s="21">
        <v>36</v>
      </c>
      <c r="C164" s="21">
        <v>24</v>
      </c>
      <c r="D164" s="21">
        <v>8</v>
      </c>
      <c r="E164" s="21">
        <v>4</v>
      </c>
      <c r="F164" s="21">
        <v>0</v>
      </c>
    </row>
    <row r="165" spans="1:6" x14ac:dyDescent="0.2">
      <c r="A165" s="24" t="s">
        <v>3</v>
      </c>
      <c r="B165" s="25">
        <v>100</v>
      </c>
      <c r="C165" s="25">
        <v>66.666667000000004</v>
      </c>
      <c r="D165" s="25">
        <v>22.222221999999999</v>
      </c>
      <c r="E165" s="25">
        <v>11.111110999999999</v>
      </c>
      <c r="F165" s="25">
        <v>0</v>
      </c>
    </row>
    <row r="166" spans="1:6" x14ac:dyDescent="0.2">
      <c r="A166" s="20" t="s">
        <v>183</v>
      </c>
      <c r="B166" s="21">
        <v>53</v>
      </c>
      <c r="C166" s="21">
        <v>34</v>
      </c>
      <c r="D166" s="21">
        <v>9</v>
      </c>
      <c r="E166" s="21">
        <v>10</v>
      </c>
      <c r="F166" s="21">
        <v>0</v>
      </c>
    </row>
    <row r="167" spans="1:6" x14ac:dyDescent="0.2">
      <c r="A167" s="24" t="s">
        <v>3</v>
      </c>
      <c r="B167" s="25">
        <v>100</v>
      </c>
      <c r="C167" s="25">
        <v>64.150942999999998</v>
      </c>
      <c r="D167" s="25">
        <v>16.981131999999999</v>
      </c>
      <c r="E167" s="25">
        <v>18.867925</v>
      </c>
      <c r="F167" s="25">
        <v>0</v>
      </c>
    </row>
    <row r="168" spans="1:6" x14ac:dyDescent="0.2">
      <c r="A168" s="20" t="s">
        <v>385</v>
      </c>
      <c r="B168" s="21">
        <v>22</v>
      </c>
      <c r="C168" s="21">
        <v>14</v>
      </c>
      <c r="D168" s="21">
        <v>2</v>
      </c>
      <c r="E168" s="21">
        <v>3</v>
      </c>
      <c r="F168" s="21">
        <v>3</v>
      </c>
    </row>
    <row r="169" spans="1:6" x14ac:dyDescent="0.2">
      <c r="A169" s="24" t="s">
        <v>3</v>
      </c>
      <c r="B169" s="25">
        <v>100</v>
      </c>
      <c r="C169" s="25">
        <v>63.636364</v>
      </c>
      <c r="D169" s="25">
        <v>9.0909089999999999</v>
      </c>
      <c r="E169" s="25">
        <v>13.636364</v>
      </c>
      <c r="F169" s="25">
        <v>13.636364</v>
      </c>
    </row>
    <row r="170" spans="1:6" x14ac:dyDescent="0.2">
      <c r="A170" s="20" t="s">
        <v>386</v>
      </c>
      <c r="B170" s="21">
        <v>32</v>
      </c>
      <c r="C170" s="21">
        <v>26</v>
      </c>
      <c r="D170" s="21">
        <v>2</v>
      </c>
      <c r="E170" s="21">
        <v>4</v>
      </c>
      <c r="F170" s="21">
        <v>0</v>
      </c>
    </row>
    <row r="171" spans="1:6" x14ac:dyDescent="0.2">
      <c r="A171" s="24" t="s">
        <v>3</v>
      </c>
      <c r="B171" s="25">
        <v>100</v>
      </c>
      <c r="C171" s="25">
        <v>81.25</v>
      </c>
      <c r="D171" s="25">
        <v>6.25</v>
      </c>
      <c r="E171" s="25">
        <v>12.5</v>
      </c>
      <c r="F171" s="25">
        <v>0</v>
      </c>
    </row>
    <row r="172" spans="1:6" x14ac:dyDescent="0.2">
      <c r="A172" s="20" t="s">
        <v>387</v>
      </c>
      <c r="B172" s="21">
        <v>9</v>
      </c>
      <c r="C172" s="21">
        <v>7</v>
      </c>
      <c r="D172" s="21">
        <v>0</v>
      </c>
      <c r="E172" s="21">
        <v>2</v>
      </c>
      <c r="F172" s="21">
        <v>0</v>
      </c>
    </row>
    <row r="173" spans="1:6" x14ac:dyDescent="0.2">
      <c r="A173" s="24" t="s">
        <v>3</v>
      </c>
      <c r="B173" s="25">
        <v>100</v>
      </c>
      <c r="C173" s="25">
        <v>77.777777999999998</v>
      </c>
      <c r="D173" s="25">
        <v>0</v>
      </c>
      <c r="E173" s="25">
        <v>22.222221999999999</v>
      </c>
      <c r="F173" s="25">
        <v>0</v>
      </c>
    </row>
    <row r="174" spans="1:6" x14ac:dyDescent="0.2">
      <c r="A174" s="20" t="s">
        <v>366</v>
      </c>
      <c r="B174" s="21">
        <v>150</v>
      </c>
      <c r="C174" s="21">
        <v>102</v>
      </c>
      <c r="D174" s="21">
        <v>23</v>
      </c>
      <c r="E174" s="21">
        <v>23</v>
      </c>
      <c r="F174" s="21">
        <v>2</v>
      </c>
    </row>
    <row r="175" spans="1:6" x14ac:dyDescent="0.2">
      <c r="A175" s="24" t="s">
        <v>3</v>
      </c>
      <c r="B175" s="25">
        <v>100</v>
      </c>
      <c r="C175" s="25">
        <v>68</v>
      </c>
      <c r="D175" s="25">
        <v>15.333333</v>
      </c>
      <c r="E175" s="25">
        <v>15.333333</v>
      </c>
      <c r="F175" s="25">
        <v>1.3333330000000001</v>
      </c>
    </row>
    <row r="176" spans="1:6" x14ac:dyDescent="0.2">
      <c r="A176" s="9" t="s">
        <v>388</v>
      </c>
      <c r="B176" s="9"/>
      <c r="C176" s="9"/>
      <c r="D176" s="9"/>
      <c r="E176" s="9"/>
      <c r="F176" s="9"/>
    </row>
    <row r="177" spans="1:6" x14ac:dyDescent="0.2">
      <c r="A177" s="20" t="s">
        <v>184</v>
      </c>
      <c r="B177" s="21">
        <v>54</v>
      </c>
      <c r="C177" s="21">
        <v>34</v>
      </c>
      <c r="D177" s="21">
        <v>12</v>
      </c>
      <c r="E177" s="21">
        <v>5</v>
      </c>
      <c r="F177" s="21">
        <v>3</v>
      </c>
    </row>
    <row r="178" spans="1:6" x14ac:dyDescent="0.2">
      <c r="A178" s="24" t="s">
        <v>3</v>
      </c>
      <c r="B178" s="25">
        <v>100</v>
      </c>
      <c r="C178" s="25">
        <v>62.962963000000002</v>
      </c>
      <c r="D178" s="25">
        <v>22.222221999999999</v>
      </c>
      <c r="E178" s="25">
        <v>9.2592590000000001</v>
      </c>
      <c r="F178" s="25">
        <v>5.5555560000000002</v>
      </c>
    </row>
    <row r="179" spans="1:6" x14ac:dyDescent="0.2">
      <c r="A179" s="20" t="s">
        <v>185</v>
      </c>
      <c r="B179" s="21">
        <v>196</v>
      </c>
      <c r="C179" s="21">
        <v>141</v>
      </c>
      <c r="D179" s="21">
        <v>19</v>
      </c>
      <c r="E179" s="21">
        <v>31</v>
      </c>
      <c r="F179" s="21">
        <v>5</v>
      </c>
    </row>
    <row r="180" spans="1:6" x14ac:dyDescent="0.2">
      <c r="A180" s="24" t="s">
        <v>3</v>
      </c>
      <c r="B180" s="25">
        <v>100</v>
      </c>
      <c r="C180" s="25">
        <v>71.938776000000004</v>
      </c>
      <c r="D180" s="25">
        <v>9.6938779999999998</v>
      </c>
      <c r="E180" s="25">
        <v>15.816326999999999</v>
      </c>
      <c r="F180" s="25">
        <v>2.5510199999999998</v>
      </c>
    </row>
    <row r="181" spans="1:6" x14ac:dyDescent="0.2">
      <c r="A181" s="20" t="s">
        <v>186</v>
      </c>
      <c r="B181" s="21">
        <v>310</v>
      </c>
      <c r="C181" s="21">
        <v>225</v>
      </c>
      <c r="D181" s="21">
        <v>44</v>
      </c>
      <c r="E181" s="21">
        <v>34</v>
      </c>
      <c r="F181" s="21">
        <v>7</v>
      </c>
    </row>
    <row r="182" spans="1:6" x14ac:dyDescent="0.2">
      <c r="A182" s="24" t="s">
        <v>3</v>
      </c>
      <c r="B182" s="25">
        <v>100</v>
      </c>
      <c r="C182" s="25">
        <v>72.580645000000004</v>
      </c>
      <c r="D182" s="25">
        <v>14.193548</v>
      </c>
      <c r="E182" s="25">
        <v>10.967741999999999</v>
      </c>
      <c r="F182" s="25">
        <v>2.2580650000000002</v>
      </c>
    </row>
    <row r="183" spans="1:6" x14ac:dyDescent="0.2">
      <c r="A183" s="20" t="s">
        <v>187</v>
      </c>
      <c r="B183" s="21">
        <v>385</v>
      </c>
      <c r="C183" s="21">
        <v>255</v>
      </c>
      <c r="D183" s="21">
        <v>77</v>
      </c>
      <c r="E183" s="21">
        <v>44</v>
      </c>
      <c r="F183" s="21">
        <v>9</v>
      </c>
    </row>
    <row r="184" spans="1:6" x14ac:dyDescent="0.2">
      <c r="A184" s="24" t="s">
        <v>3</v>
      </c>
      <c r="B184" s="25">
        <v>100</v>
      </c>
      <c r="C184" s="25">
        <v>66.233766000000003</v>
      </c>
      <c r="D184" s="25">
        <v>20</v>
      </c>
      <c r="E184" s="25">
        <v>11.428571</v>
      </c>
      <c r="F184" s="25">
        <v>2.3376619999999999</v>
      </c>
    </row>
    <row r="185" spans="1:6" x14ac:dyDescent="0.2">
      <c r="A185" s="20" t="s">
        <v>188</v>
      </c>
      <c r="B185" s="21">
        <v>361</v>
      </c>
      <c r="C185" s="21">
        <v>224</v>
      </c>
      <c r="D185" s="21">
        <v>85</v>
      </c>
      <c r="E185" s="21">
        <v>47</v>
      </c>
      <c r="F185" s="21">
        <v>5</v>
      </c>
    </row>
    <row r="186" spans="1:6" x14ac:dyDescent="0.2">
      <c r="A186" s="24" t="s">
        <v>3</v>
      </c>
      <c r="B186" s="25">
        <v>100</v>
      </c>
      <c r="C186" s="25">
        <v>62.049861</v>
      </c>
      <c r="D186" s="25">
        <v>23.545705999999999</v>
      </c>
      <c r="E186" s="25">
        <v>13.019391000000001</v>
      </c>
      <c r="F186" s="25">
        <v>1.3850420000000001</v>
      </c>
    </row>
    <row r="187" spans="1:6" x14ac:dyDescent="0.2">
      <c r="A187" s="20" t="s">
        <v>189</v>
      </c>
      <c r="B187" s="21">
        <v>315</v>
      </c>
      <c r="C187" s="21">
        <v>195</v>
      </c>
      <c r="D187" s="21">
        <v>73</v>
      </c>
      <c r="E187" s="21">
        <v>40</v>
      </c>
      <c r="F187" s="21">
        <v>7</v>
      </c>
    </row>
    <row r="188" spans="1:6" x14ac:dyDescent="0.2">
      <c r="A188" s="24" t="s">
        <v>3</v>
      </c>
      <c r="B188" s="25">
        <v>100</v>
      </c>
      <c r="C188" s="25">
        <v>61.904761999999998</v>
      </c>
      <c r="D188" s="25">
        <v>23.174603000000001</v>
      </c>
      <c r="E188" s="25">
        <v>12.698413</v>
      </c>
      <c r="F188" s="25">
        <v>2.2222219999999999</v>
      </c>
    </row>
    <row r="189" spans="1:6" x14ac:dyDescent="0.2">
      <c r="A189" s="20" t="s">
        <v>190</v>
      </c>
      <c r="B189" s="21">
        <v>364</v>
      </c>
      <c r="C189" s="21">
        <v>240</v>
      </c>
      <c r="D189" s="21">
        <v>76</v>
      </c>
      <c r="E189" s="21">
        <v>45</v>
      </c>
      <c r="F189" s="21">
        <v>3</v>
      </c>
    </row>
    <row r="190" spans="1:6" x14ac:dyDescent="0.2">
      <c r="A190" s="24" t="s">
        <v>3</v>
      </c>
      <c r="B190" s="25">
        <v>100</v>
      </c>
      <c r="C190" s="25">
        <v>65.934066000000001</v>
      </c>
      <c r="D190" s="25">
        <v>20.879121000000001</v>
      </c>
      <c r="E190" s="25">
        <v>12.362636999999999</v>
      </c>
      <c r="F190" s="25">
        <v>0.82417600000000002</v>
      </c>
    </row>
    <row r="191" spans="1:6" x14ac:dyDescent="0.2">
      <c r="A191" s="20" t="s">
        <v>191</v>
      </c>
      <c r="B191" s="21">
        <v>267</v>
      </c>
      <c r="C191" s="21">
        <v>163</v>
      </c>
      <c r="D191" s="21">
        <v>71</v>
      </c>
      <c r="E191" s="21">
        <v>28</v>
      </c>
      <c r="F191" s="21">
        <v>5</v>
      </c>
    </row>
    <row r="192" spans="1:6" x14ac:dyDescent="0.2">
      <c r="A192" s="24" t="s">
        <v>3</v>
      </c>
      <c r="B192" s="25">
        <v>100</v>
      </c>
      <c r="C192" s="25">
        <v>61.048689000000003</v>
      </c>
      <c r="D192" s="25">
        <v>26.591760000000001</v>
      </c>
      <c r="E192" s="25">
        <v>10.486891</v>
      </c>
      <c r="F192" s="25">
        <v>1.8726590000000001</v>
      </c>
    </row>
    <row r="193" spans="1:6" x14ac:dyDescent="0.2">
      <c r="A193" s="20" t="s">
        <v>192</v>
      </c>
      <c r="B193" s="21">
        <v>90</v>
      </c>
      <c r="C193" s="21">
        <v>57</v>
      </c>
      <c r="D193" s="21">
        <v>23</v>
      </c>
      <c r="E193" s="21">
        <v>10</v>
      </c>
      <c r="F193" s="21">
        <v>0</v>
      </c>
    </row>
    <row r="194" spans="1:6" x14ac:dyDescent="0.2">
      <c r="A194" s="24" t="s">
        <v>3</v>
      </c>
      <c r="B194" s="25">
        <v>100</v>
      </c>
      <c r="C194" s="25">
        <v>63.333333000000003</v>
      </c>
      <c r="D194" s="25">
        <v>25.555555999999999</v>
      </c>
      <c r="E194" s="25">
        <v>11.111110999999999</v>
      </c>
      <c r="F194" s="25">
        <v>0</v>
      </c>
    </row>
    <row r="195" spans="1:6" x14ac:dyDescent="0.2">
      <c r="A195" s="20" t="s">
        <v>193</v>
      </c>
      <c r="B195" s="21">
        <v>94</v>
      </c>
      <c r="C195" s="21">
        <v>51</v>
      </c>
      <c r="D195" s="21">
        <v>28</v>
      </c>
      <c r="E195" s="21">
        <v>13</v>
      </c>
      <c r="F195" s="21">
        <v>2</v>
      </c>
    </row>
    <row r="196" spans="1:6" x14ac:dyDescent="0.2">
      <c r="A196" s="24" t="s">
        <v>3</v>
      </c>
      <c r="B196" s="25">
        <v>100</v>
      </c>
      <c r="C196" s="25">
        <v>54.255319</v>
      </c>
      <c r="D196" s="25">
        <v>29.787234000000002</v>
      </c>
      <c r="E196" s="25">
        <v>13.829787</v>
      </c>
      <c r="F196" s="25">
        <v>2.1276600000000001</v>
      </c>
    </row>
    <row r="197" spans="1:6" x14ac:dyDescent="0.2">
      <c r="A197" s="20" t="s">
        <v>389</v>
      </c>
      <c r="B197" s="21">
        <v>47</v>
      </c>
      <c r="C197" s="21">
        <v>36</v>
      </c>
      <c r="D197" s="21">
        <v>2</v>
      </c>
      <c r="E197" s="21">
        <v>8</v>
      </c>
      <c r="F197" s="21">
        <v>1</v>
      </c>
    </row>
    <row r="198" spans="1:6" x14ac:dyDescent="0.2">
      <c r="A198" s="24" t="s">
        <v>3</v>
      </c>
      <c r="B198" s="25">
        <v>100</v>
      </c>
      <c r="C198" s="25">
        <v>76.595744999999994</v>
      </c>
      <c r="D198" s="25">
        <v>4.2553190000000001</v>
      </c>
      <c r="E198" s="25">
        <v>17.021277000000001</v>
      </c>
      <c r="F198" s="25">
        <v>2.1276600000000001</v>
      </c>
    </row>
    <row r="199" spans="1:6" x14ac:dyDescent="0.2">
      <c r="A199" s="20" t="s">
        <v>366</v>
      </c>
      <c r="B199" s="21">
        <v>194</v>
      </c>
      <c r="C199" s="21">
        <v>142</v>
      </c>
      <c r="D199" s="21">
        <v>25</v>
      </c>
      <c r="E199" s="21">
        <v>19</v>
      </c>
      <c r="F199" s="21">
        <v>8</v>
      </c>
    </row>
    <row r="200" spans="1:6" x14ac:dyDescent="0.2">
      <c r="A200" s="24" t="s">
        <v>3</v>
      </c>
      <c r="B200" s="25">
        <v>100</v>
      </c>
      <c r="C200" s="25">
        <v>73.195875999999998</v>
      </c>
      <c r="D200" s="25">
        <v>12.886597999999999</v>
      </c>
      <c r="E200" s="25">
        <v>9.7938139999999994</v>
      </c>
      <c r="F200" s="25">
        <v>4.1237110000000001</v>
      </c>
    </row>
    <row r="201" spans="1:6" ht="11.1" customHeight="1" x14ac:dyDescent="0.2">
      <c r="A201" s="9" t="s">
        <v>390</v>
      </c>
      <c r="B201" s="9"/>
      <c r="C201" s="9"/>
      <c r="D201" s="9"/>
      <c r="E201" s="9"/>
      <c r="F201" s="9"/>
    </row>
    <row r="202" spans="1:6" ht="11.1" customHeight="1" x14ac:dyDescent="0.2">
      <c r="A202" s="20" t="s">
        <v>391</v>
      </c>
      <c r="B202" s="21">
        <v>633</v>
      </c>
      <c r="C202" s="21">
        <v>427</v>
      </c>
      <c r="D202" s="21">
        <v>118</v>
      </c>
      <c r="E202" s="21">
        <v>81</v>
      </c>
      <c r="F202" s="21">
        <v>7</v>
      </c>
    </row>
    <row r="203" spans="1:6" ht="11.1" customHeight="1" x14ac:dyDescent="0.2">
      <c r="A203" s="24" t="s">
        <v>3</v>
      </c>
      <c r="B203" s="25">
        <v>100</v>
      </c>
      <c r="C203" s="25">
        <v>67.456556000000006</v>
      </c>
      <c r="D203" s="25">
        <v>18.641390000000001</v>
      </c>
      <c r="E203" s="25">
        <v>12.796208999999999</v>
      </c>
      <c r="F203" s="25">
        <v>1.105845</v>
      </c>
    </row>
    <row r="204" spans="1:6" ht="11.1" customHeight="1" x14ac:dyDescent="0.2">
      <c r="A204" s="20" t="s">
        <v>392</v>
      </c>
      <c r="B204" s="21">
        <v>1123</v>
      </c>
      <c r="C204" s="21">
        <v>740</v>
      </c>
      <c r="D204" s="21">
        <v>218</v>
      </c>
      <c r="E204" s="21">
        <v>141</v>
      </c>
      <c r="F204" s="21">
        <v>24</v>
      </c>
    </row>
    <row r="205" spans="1:6" ht="11.1" customHeight="1" x14ac:dyDescent="0.2">
      <c r="A205" s="24" t="s">
        <v>3</v>
      </c>
      <c r="B205" s="25">
        <v>100</v>
      </c>
      <c r="C205" s="25">
        <v>65.894924000000003</v>
      </c>
      <c r="D205" s="25">
        <v>19.412289000000001</v>
      </c>
      <c r="E205" s="25">
        <v>12.555654000000001</v>
      </c>
      <c r="F205" s="25">
        <v>2.1371329999999999</v>
      </c>
    </row>
    <row r="206" spans="1:6" ht="11.1" customHeight="1" x14ac:dyDescent="0.2">
      <c r="A206" s="20" t="s">
        <v>393</v>
      </c>
      <c r="B206" s="21">
        <v>660</v>
      </c>
      <c r="C206" s="21">
        <v>414</v>
      </c>
      <c r="D206" s="21">
        <v>148</v>
      </c>
      <c r="E206" s="21">
        <v>78</v>
      </c>
      <c r="F206" s="21">
        <v>20</v>
      </c>
    </row>
    <row r="207" spans="1:6" ht="11.1" customHeight="1" x14ac:dyDescent="0.2">
      <c r="A207" s="24" t="s">
        <v>3</v>
      </c>
      <c r="B207" s="25">
        <v>100</v>
      </c>
      <c r="C207" s="25">
        <v>62.727272999999997</v>
      </c>
      <c r="D207" s="25">
        <v>22.424242</v>
      </c>
      <c r="E207" s="25">
        <v>11.818182</v>
      </c>
      <c r="F207" s="25">
        <v>3.030303</v>
      </c>
    </row>
    <row r="208" spans="1:6" ht="11.1" customHeight="1" x14ac:dyDescent="0.2">
      <c r="A208" s="20" t="s">
        <v>394</v>
      </c>
      <c r="B208" s="21">
        <v>261</v>
      </c>
      <c r="C208" s="21">
        <v>182</v>
      </c>
      <c r="D208" s="21">
        <v>51</v>
      </c>
      <c r="E208" s="21">
        <v>24</v>
      </c>
      <c r="F208" s="21">
        <v>4</v>
      </c>
    </row>
    <row r="209" spans="1:6" ht="11.1" customHeight="1" x14ac:dyDescent="0.2">
      <c r="A209" s="24" t="s">
        <v>3</v>
      </c>
      <c r="B209" s="25">
        <v>100</v>
      </c>
      <c r="C209" s="25">
        <v>69.731801000000004</v>
      </c>
      <c r="D209" s="25">
        <v>19.540230000000001</v>
      </c>
      <c r="E209" s="25">
        <v>9.1954019999999996</v>
      </c>
      <c r="F209" s="25">
        <v>1.532567</v>
      </c>
    </row>
    <row r="210" spans="1:6" ht="11.1" customHeight="1" x14ac:dyDescent="0.2">
      <c r="A210" s="9" t="s">
        <v>395</v>
      </c>
      <c r="B210" s="9"/>
      <c r="C210" s="9"/>
      <c r="D210" s="9"/>
      <c r="E210" s="9"/>
      <c r="F210" s="9"/>
    </row>
    <row r="211" spans="1:6" ht="11.1" customHeight="1" x14ac:dyDescent="0.2">
      <c r="A211" s="20" t="s">
        <v>396</v>
      </c>
      <c r="B211" s="21">
        <v>329</v>
      </c>
      <c r="C211" s="21">
        <v>238</v>
      </c>
      <c r="D211" s="21">
        <v>59</v>
      </c>
      <c r="E211" s="21">
        <v>25</v>
      </c>
      <c r="F211" s="21">
        <v>7</v>
      </c>
    </row>
    <row r="212" spans="1:6" ht="11.1" customHeight="1" x14ac:dyDescent="0.2">
      <c r="A212" s="24" t="s">
        <v>3</v>
      </c>
      <c r="B212" s="25">
        <v>100</v>
      </c>
      <c r="C212" s="25">
        <v>72.340425999999994</v>
      </c>
      <c r="D212" s="25">
        <v>17.933130999999999</v>
      </c>
      <c r="E212" s="25">
        <v>7.5987840000000002</v>
      </c>
      <c r="F212" s="25">
        <v>2.1276600000000001</v>
      </c>
    </row>
    <row r="213" spans="1:6" ht="11.1" customHeight="1" x14ac:dyDescent="0.2">
      <c r="A213" s="20" t="s">
        <v>397</v>
      </c>
      <c r="B213" s="21">
        <v>828</v>
      </c>
      <c r="C213" s="21">
        <v>552</v>
      </c>
      <c r="D213" s="21">
        <v>166</v>
      </c>
      <c r="E213" s="21">
        <v>93</v>
      </c>
      <c r="F213" s="21">
        <v>17</v>
      </c>
    </row>
    <row r="214" spans="1:6" ht="11.1" customHeight="1" x14ac:dyDescent="0.2">
      <c r="A214" s="24" t="s">
        <v>3</v>
      </c>
      <c r="B214" s="25">
        <v>100</v>
      </c>
      <c r="C214" s="25">
        <v>66.666667000000004</v>
      </c>
      <c r="D214" s="25">
        <v>20.048309</v>
      </c>
      <c r="E214" s="25">
        <v>11.231884000000001</v>
      </c>
      <c r="F214" s="25">
        <v>2.05314</v>
      </c>
    </row>
    <row r="215" spans="1:6" ht="11.1" customHeight="1" x14ac:dyDescent="0.2">
      <c r="A215" s="20" t="s">
        <v>879</v>
      </c>
      <c r="B215" s="21">
        <v>499</v>
      </c>
      <c r="C215" s="21">
        <v>301</v>
      </c>
      <c r="D215" s="21">
        <v>114</v>
      </c>
      <c r="E215" s="21">
        <v>72</v>
      </c>
      <c r="F215" s="21">
        <v>12</v>
      </c>
    </row>
    <row r="216" spans="1:6" ht="11.1" customHeight="1" x14ac:dyDescent="0.2">
      <c r="A216" s="24" t="s">
        <v>3</v>
      </c>
      <c r="B216" s="25">
        <v>100</v>
      </c>
      <c r="C216" s="25">
        <v>60.320641000000002</v>
      </c>
      <c r="D216" s="25">
        <v>22.845690999999999</v>
      </c>
      <c r="E216" s="25">
        <v>14.428858</v>
      </c>
      <c r="F216" s="25">
        <v>2.4048099999999999</v>
      </c>
    </row>
    <row r="217" spans="1:6" ht="11.1" customHeight="1" x14ac:dyDescent="0.2">
      <c r="A217" s="20" t="s">
        <v>398</v>
      </c>
      <c r="B217" s="21">
        <v>468</v>
      </c>
      <c r="C217" s="21">
        <v>314</v>
      </c>
      <c r="D217" s="21">
        <v>94</v>
      </c>
      <c r="E217" s="21">
        <v>51</v>
      </c>
      <c r="F217" s="21">
        <v>9</v>
      </c>
    </row>
    <row r="218" spans="1:6" ht="11.1" customHeight="1" x14ac:dyDescent="0.2">
      <c r="A218" s="24" t="s">
        <v>3</v>
      </c>
      <c r="B218" s="25">
        <v>100</v>
      </c>
      <c r="C218" s="25">
        <v>67.094016999999994</v>
      </c>
      <c r="D218" s="25">
        <v>20.085470000000001</v>
      </c>
      <c r="E218" s="25">
        <v>10.897436000000001</v>
      </c>
      <c r="F218" s="25">
        <v>1.9230769999999999</v>
      </c>
    </row>
    <row r="219" spans="1:6" ht="11.1" customHeight="1" x14ac:dyDescent="0.2">
      <c r="A219" s="20" t="s">
        <v>399</v>
      </c>
      <c r="B219" s="21">
        <v>257</v>
      </c>
      <c r="C219" s="21">
        <v>173</v>
      </c>
      <c r="D219" s="21">
        <v>44</v>
      </c>
      <c r="E219" s="21">
        <v>38</v>
      </c>
      <c r="F219" s="21">
        <v>2</v>
      </c>
    </row>
    <row r="220" spans="1:6" ht="11.1" customHeight="1" x14ac:dyDescent="0.2">
      <c r="A220" s="24" t="s">
        <v>3</v>
      </c>
      <c r="B220" s="25">
        <v>100</v>
      </c>
      <c r="C220" s="25">
        <v>67.315174999999996</v>
      </c>
      <c r="D220" s="25">
        <v>17.120622999999998</v>
      </c>
      <c r="E220" s="25">
        <v>14.785992</v>
      </c>
      <c r="F220" s="25">
        <v>0.77820999999999996</v>
      </c>
    </row>
    <row r="221" spans="1:6" ht="11.1" customHeight="1" x14ac:dyDescent="0.2">
      <c r="A221" s="20" t="s">
        <v>400</v>
      </c>
      <c r="B221" s="21">
        <v>296</v>
      </c>
      <c r="C221" s="21">
        <v>185</v>
      </c>
      <c r="D221" s="21">
        <v>58</v>
      </c>
      <c r="E221" s="21">
        <v>45</v>
      </c>
      <c r="F221" s="21">
        <v>8</v>
      </c>
    </row>
    <row r="222" spans="1:6" ht="11.1" customHeight="1" x14ac:dyDescent="0.2">
      <c r="A222" s="24" t="s">
        <v>3</v>
      </c>
      <c r="B222" s="25">
        <v>100</v>
      </c>
      <c r="C222" s="25">
        <v>62.5</v>
      </c>
      <c r="D222" s="25">
        <v>19.594595000000002</v>
      </c>
      <c r="E222" s="25">
        <v>15.202703</v>
      </c>
      <c r="F222" s="25">
        <v>2.7027030000000001</v>
      </c>
    </row>
    <row r="223" spans="1:6" ht="11.1" customHeight="1" x14ac:dyDescent="0.2">
      <c r="A223" s="9" t="s">
        <v>401</v>
      </c>
      <c r="B223" s="9"/>
      <c r="C223" s="9"/>
      <c r="D223" s="9"/>
      <c r="E223" s="9"/>
      <c r="F223" s="9"/>
    </row>
    <row r="224" spans="1:6" ht="11.1" customHeight="1" x14ac:dyDescent="0.2">
      <c r="A224" s="20" t="s">
        <v>878</v>
      </c>
      <c r="B224" s="21">
        <v>116</v>
      </c>
      <c r="C224" s="21">
        <v>84</v>
      </c>
      <c r="D224" s="21">
        <v>20</v>
      </c>
      <c r="E224" s="21">
        <v>8</v>
      </c>
      <c r="F224" s="21">
        <v>4</v>
      </c>
    </row>
    <row r="225" spans="1:6" ht="11.1" customHeight="1" x14ac:dyDescent="0.2">
      <c r="A225" s="24" t="s">
        <v>3</v>
      </c>
      <c r="B225" s="25">
        <v>100</v>
      </c>
      <c r="C225" s="25">
        <v>72.413792999999998</v>
      </c>
      <c r="D225" s="25">
        <v>17.241378999999998</v>
      </c>
      <c r="E225" s="25">
        <v>6.8965519999999998</v>
      </c>
      <c r="F225" s="25">
        <v>3.4482759999999999</v>
      </c>
    </row>
    <row r="226" spans="1:6" ht="11.1" customHeight="1" x14ac:dyDescent="0.2">
      <c r="A226" s="20" t="s">
        <v>402</v>
      </c>
      <c r="B226" s="21">
        <v>213</v>
      </c>
      <c r="C226" s="21">
        <v>154</v>
      </c>
      <c r="D226" s="21">
        <v>39</v>
      </c>
      <c r="E226" s="21">
        <v>17</v>
      </c>
      <c r="F226" s="21">
        <v>3</v>
      </c>
    </row>
    <row r="227" spans="1:6" ht="11.1" customHeight="1" x14ac:dyDescent="0.2">
      <c r="A227" s="24" t="s">
        <v>3</v>
      </c>
      <c r="B227" s="25">
        <v>100</v>
      </c>
      <c r="C227" s="25">
        <v>72.300469000000007</v>
      </c>
      <c r="D227" s="25">
        <v>18.309858999999999</v>
      </c>
      <c r="E227" s="25">
        <v>7.9812209999999997</v>
      </c>
      <c r="F227" s="25">
        <v>1.4084509999999999</v>
      </c>
    </row>
    <row r="228" spans="1:6" ht="11.1" customHeight="1" x14ac:dyDescent="0.2">
      <c r="A228" s="20" t="s">
        <v>397</v>
      </c>
      <c r="B228" s="21">
        <v>828</v>
      </c>
      <c r="C228" s="21">
        <v>552</v>
      </c>
      <c r="D228" s="21">
        <v>166</v>
      </c>
      <c r="E228" s="21">
        <v>93</v>
      </c>
      <c r="F228" s="21">
        <v>17</v>
      </c>
    </row>
    <row r="229" spans="1:6" ht="11.1" customHeight="1" x14ac:dyDescent="0.2">
      <c r="A229" s="24" t="s">
        <v>3</v>
      </c>
      <c r="B229" s="25">
        <v>100</v>
      </c>
      <c r="C229" s="25">
        <v>66.666667000000004</v>
      </c>
      <c r="D229" s="25">
        <v>20.048309</v>
      </c>
      <c r="E229" s="25">
        <v>11.231884000000001</v>
      </c>
      <c r="F229" s="25">
        <v>2.05314</v>
      </c>
    </row>
    <row r="230" spans="1:6" ht="11.1" customHeight="1" x14ac:dyDescent="0.2">
      <c r="A230" s="20" t="s">
        <v>403</v>
      </c>
      <c r="B230" s="21">
        <v>133</v>
      </c>
      <c r="C230" s="21">
        <v>77</v>
      </c>
      <c r="D230" s="21">
        <v>29</v>
      </c>
      <c r="E230" s="21">
        <v>22</v>
      </c>
      <c r="F230" s="21">
        <v>5</v>
      </c>
    </row>
    <row r="231" spans="1:6" ht="11.1" customHeight="1" x14ac:dyDescent="0.2">
      <c r="A231" s="24" t="s">
        <v>3</v>
      </c>
      <c r="B231" s="25">
        <v>100</v>
      </c>
      <c r="C231" s="25">
        <v>57.894736999999999</v>
      </c>
      <c r="D231" s="25">
        <v>21.804511000000002</v>
      </c>
      <c r="E231" s="25">
        <v>16.541353000000001</v>
      </c>
      <c r="F231" s="25">
        <v>3.759398</v>
      </c>
    </row>
    <row r="232" spans="1:6" ht="11.1" customHeight="1" x14ac:dyDescent="0.2">
      <c r="A232" s="20" t="s">
        <v>404</v>
      </c>
      <c r="B232" s="21">
        <v>120</v>
      </c>
      <c r="C232" s="21">
        <v>73</v>
      </c>
      <c r="D232" s="21">
        <v>30</v>
      </c>
      <c r="E232" s="21">
        <v>15</v>
      </c>
      <c r="F232" s="21">
        <v>2</v>
      </c>
    </row>
    <row r="233" spans="1:6" ht="11.1" customHeight="1" x14ac:dyDescent="0.2">
      <c r="A233" s="24" t="s">
        <v>3</v>
      </c>
      <c r="B233" s="25">
        <v>100</v>
      </c>
      <c r="C233" s="25">
        <v>60.833333000000003</v>
      </c>
      <c r="D233" s="25">
        <v>25</v>
      </c>
      <c r="E233" s="25">
        <v>12.5</v>
      </c>
      <c r="F233" s="25">
        <v>1.6666669999999999</v>
      </c>
    </row>
    <row r="234" spans="1:6" ht="11.1" customHeight="1" x14ac:dyDescent="0.2">
      <c r="A234" s="20" t="s">
        <v>405</v>
      </c>
      <c r="B234" s="21">
        <v>246</v>
      </c>
      <c r="C234" s="21">
        <v>151</v>
      </c>
      <c r="D234" s="21">
        <v>55</v>
      </c>
      <c r="E234" s="21">
        <v>35</v>
      </c>
      <c r="F234" s="21">
        <v>5</v>
      </c>
    </row>
    <row r="235" spans="1:6" ht="11.1" customHeight="1" x14ac:dyDescent="0.2">
      <c r="A235" s="24" t="s">
        <v>3</v>
      </c>
      <c r="B235" s="25">
        <v>100</v>
      </c>
      <c r="C235" s="25">
        <v>61.382114000000001</v>
      </c>
      <c r="D235" s="25">
        <v>22.357724000000001</v>
      </c>
      <c r="E235" s="25">
        <v>14.227641999999999</v>
      </c>
      <c r="F235" s="25">
        <v>2.0325199999999999</v>
      </c>
    </row>
    <row r="236" spans="1:6" ht="11.1" customHeight="1" x14ac:dyDescent="0.2">
      <c r="A236" s="20" t="s">
        <v>398</v>
      </c>
      <c r="B236" s="21">
        <v>468</v>
      </c>
      <c r="C236" s="21">
        <v>314</v>
      </c>
      <c r="D236" s="21">
        <v>94</v>
      </c>
      <c r="E236" s="21">
        <v>51</v>
      </c>
      <c r="F236" s="21">
        <v>9</v>
      </c>
    </row>
    <row r="237" spans="1:6" ht="11.1" customHeight="1" x14ac:dyDescent="0.2">
      <c r="A237" s="24" t="s">
        <v>3</v>
      </c>
      <c r="B237" s="25">
        <v>100</v>
      </c>
      <c r="C237" s="25">
        <v>67.094016999999994</v>
      </c>
      <c r="D237" s="25">
        <v>20.085470000000001</v>
      </c>
      <c r="E237" s="25">
        <v>10.897436000000001</v>
      </c>
      <c r="F237" s="25">
        <v>1.9230769999999999</v>
      </c>
    </row>
    <row r="238" spans="1:6" ht="11.1" customHeight="1" x14ac:dyDescent="0.2">
      <c r="A238" s="20" t="s">
        <v>406</v>
      </c>
      <c r="B238" s="21">
        <v>180</v>
      </c>
      <c r="C238" s="21">
        <v>123</v>
      </c>
      <c r="D238" s="21">
        <v>30</v>
      </c>
      <c r="E238" s="21">
        <v>25</v>
      </c>
      <c r="F238" s="21">
        <v>2</v>
      </c>
    </row>
    <row r="239" spans="1:6" ht="11.1" customHeight="1" x14ac:dyDescent="0.2">
      <c r="A239" s="24" t="s">
        <v>3</v>
      </c>
      <c r="B239" s="25">
        <v>100</v>
      </c>
      <c r="C239" s="25">
        <v>68.333332999999996</v>
      </c>
      <c r="D239" s="25">
        <v>16.666667</v>
      </c>
      <c r="E239" s="25">
        <v>13.888889000000001</v>
      </c>
      <c r="F239" s="25">
        <v>1.111111</v>
      </c>
    </row>
    <row r="240" spans="1:6" ht="11.1" customHeight="1" x14ac:dyDescent="0.2">
      <c r="A240" s="20" t="s">
        <v>407</v>
      </c>
      <c r="B240" s="21">
        <v>77</v>
      </c>
      <c r="C240" s="21">
        <v>50</v>
      </c>
      <c r="D240" s="21">
        <v>14</v>
      </c>
      <c r="E240" s="21">
        <v>13</v>
      </c>
      <c r="F240" s="21">
        <v>0</v>
      </c>
    </row>
    <row r="241" spans="1:6" ht="11.1" customHeight="1" x14ac:dyDescent="0.2">
      <c r="A241" s="24" t="s">
        <v>3</v>
      </c>
      <c r="B241" s="25">
        <v>100</v>
      </c>
      <c r="C241" s="25">
        <v>64.935064999999994</v>
      </c>
      <c r="D241" s="25">
        <v>18.181818</v>
      </c>
      <c r="E241" s="25">
        <v>16.883116999999999</v>
      </c>
      <c r="F241" s="25">
        <v>0</v>
      </c>
    </row>
    <row r="242" spans="1:6" ht="11.1" customHeight="1" x14ac:dyDescent="0.2">
      <c r="A242" s="20" t="s">
        <v>400</v>
      </c>
      <c r="B242" s="21">
        <v>296</v>
      </c>
      <c r="C242" s="21">
        <v>185</v>
      </c>
      <c r="D242" s="21">
        <v>58</v>
      </c>
      <c r="E242" s="21">
        <v>45</v>
      </c>
      <c r="F242" s="21">
        <v>8</v>
      </c>
    </row>
    <row r="243" spans="1:6" ht="11.1" customHeight="1" x14ac:dyDescent="0.2">
      <c r="A243" s="26"/>
      <c r="B243" s="27">
        <v>100</v>
      </c>
      <c r="C243" s="27">
        <v>62.5</v>
      </c>
      <c r="D243" s="27">
        <v>19.594595000000002</v>
      </c>
      <c r="E243" s="27">
        <v>15.202703</v>
      </c>
      <c r="F243" s="27">
        <v>2.7027030000000001</v>
      </c>
    </row>
    <row r="244" spans="1:6" ht="11.1" customHeight="1" x14ac:dyDescent="0.2"/>
  </sheetData>
  <phoneticPr fontId="2"/>
  <pageMargins left="0.75" right="0.75" top="1" bottom="1" header="0.5" footer="0.5"/>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E982A-D1B5-4099-9886-BF3AEA8F12A6}">
  <dimension ref="A1:F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HYPERLINK("#'目次'!B23","[17]")</f>
        <v>[17]</v>
      </c>
    </row>
    <row r="3" spans="1:6" x14ac:dyDescent="0.2">
      <c r="A3" s="7" t="s">
        <v>3</v>
      </c>
      <c r="B3" s="8" t="s">
        <v>5</v>
      </c>
    </row>
    <row r="4" spans="1:6" x14ac:dyDescent="0.2">
      <c r="A4" s="7" t="s">
        <v>3</v>
      </c>
      <c r="B4" s="8" t="s">
        <v>11</v>
      </c>
    </row>
    <row r="5" spans="1:6" s="18" customFormat="1" ht="25.2" x14ac:dyDescent="0.2">
      <c r="A5" s="16" t="s">
        <v>3</v>
      </c>
      <c r="B5" s="17" t="s">
        <v>335</v>
      </c>
      <c r="C5" s="17" t="s">
        <v>380</v>
      </c>
      <c r="D5" s="17" t="s">
        <v>431</v>
      </c>
      <c r="E5" s="17" t="s">
        <v>432</v>
      </c>
      <c r="F5" s="17" t="s">
        <v>366</v>
      </c>
    </row>
    <row r="6" spans="1:6" x14ac:dyDescent="0.2">
      <c r="A6" s="19" t="s">
        <v>338</v>
      </c>
      <c r="B6" s="10">
        <v>2677</v>
      </c>
      <c r="C6" s="10">
        <v>1991</v>
      </c>
      <c r="D6" s="10">
        <v>368</v>
      </c>
      <c r="E6" s="10">
        <v>258</v>
      </c>
      <c r="F6" s="10">
        <v>60</v>
      </c>
    </row>
    <row r="7" spans="1:6" x14ac:dyDescent="0.2">
      <c r="A7" s="24" t="s">
        <v>3</v>
      </c>
      <c r="B7" s="25">
        <v>100</v>
      </c>
      <c r="C7" s="25">
        <v>74.374300000000005</v>
      </c>
      <c r="D7" s="25">
        <v>13.746731</v>
      </c>
      <c r="E7" s="25">
        <v>9.6376539999999995</v>
      </c>
      <c r="F7" s="25">
        <v>2.2413150000000002</v>
      </c>
    </row>
    <row r="8" spans="1:6" x14ac:dyDescent="0.2">
      <c r="A8" s="9" t="s">
        <v>339</v>
      </c>
      <c r="B8" s="9"/>
      <c r="C8" s="9"/>
      <c r="D8" s="9"/>
      <c r="E8" s="9"/>
      <c r="F8" s="9"/>
    </row>
    <row r="9" spans="1:6" x14ac:dyDescent="0.2">
      <c r="A9" s="20" t="s">
        <v>340</v>
      </c>
      <c r="B9" s="21">
        <v>1277</v>
      </c>
      <c r="C9" s="21">
        <v>823</v>
      </c>
      <c r="D9" s="21">
        <v>285</v>
      </c>
      <c r="E9" s="21">
        <v>140</v>
      </c>
      <c r="F9" s="21">
        <v>29</v>
      </c>
    </row>
    <row r="10" spans="1:6" x14ac:dyDescent="0.2">
      <c r="A10" s="24" t="s">
        <v>3</v>
      </c>
      <c r="B10" s="25">
        <v>100</v>
      </c>
      <c r="C10" s="25">
        <v>64.447924999999998</v>
      </c>
      <c r="D10" s="25">
        <v>22.317933</v>
      </c>
      <c r="E10" s="25">
        <v>10.963195000000001</v>
      </c>
      <c r="F10" s="25">
        <v>2.2709480000000002</v>
      </c>
    </row>
    <row r="11" spans="1:6" x14ac:dyDescent="0.2">
      <c r="A11" s="20" t="s">
        <v>341</v>
      </c>
      <c r="B11" s="21">
        <v>1400</v>
      </c>
      <c r="C11" s="21">
        <v>1168</v>
      </c>
      <c r="D11" s="21">
        <v>83</v>
      </c>
      <c r="E11" s="21">
        <v>118</v>
      </c>
      <c r="F11" s="21">
        <v>31</v>
      </c>
    </row>
    <row r="12" spans="1:6" x14ac:dyDescent="0.2">
      <c r="A12" s="24" t="s">
        <v>3</v>
      </c>
      <c r="B12" s="25">
        <v>100</v>
      </c>
      <c r="C12" s="25">
        <v>83.428571000000005</v>
      </c>
      <c r="D12" s="25">
        <v>5.9285709999999998</v>
      </c>
      <c r="E12" s="25">
        <v>8.4285709999999998</v>
      </c>
      <c r="F12" s="25">
        <v>2.214286</v>
      </c>
    </row>
    <row r="13" spans="1:6" x14ac:dyDescent="0.2">
      <c r="A13" s="9" t="s">
        <v>342</v>
      </c>
      <c r="B13" s="9"/>
      <c r="C13" s="9"/>
      <c r="D13" s="9"/>
      <c r="E13" s="9"/>
      <c r="F13" s="9"/>
    </row>
    <row r="14" spans="1:6" x14ac:dyDescent="0.2">
      <c r="A14" s="20" t="s">
        <v>343</v>
      </c>
      <c r="B14" s="21">
        <v>610</v>
      </c>
      <c r="C14" s="21">
        <v>505</v>
      </c>
      <c r="D14" s="21">
        <v>77</v>
      </c>
      <c r="E14" s="21">
        <v>23</v>
      </c>
      <c r="F14" s="21">
        <v>5</v>
      </c>
    </row>
    <row r="15" spans="1:6" x14ac:dyDescent="0.2">
      <c r="A15" s="24" t="s">
        <v>3</v>
      </c>
      <c r="B15" s="25">
        <v>100</v>
      </c>
      <c r="C15" s="25">
        <v>82.786884999999998</v>
      </c>
      <c r="D15" s="25">
        <v>12.622951</v>
      </c>
      <c r="E15" s="25">
        <v>3.770492</v>
      </c>
      <c r="F15" s="25">
        <v>0.81967199999999996</v>
      </c>
    </row>
    <row r="16" spans="1:6" x14ac:dyDescent="0.2">
      <c r="A16" s="20" t="s">
        <v>344</v>
      </c>
      <c r="B16" s="21">
        <v>755</v>
      </c>
      <c r="C16" s="21">
        <v>600</v>
      </c>
      <c r="D16" s="21">
        <v>107</v>
      </c>
      <c r="E16" s="21">
        <v>32</v>
      </c>
      <c r="F16" s="21">
        <v>16</v>
      </c>
    </row>
    <row r="17" spans="1:6" x14ac:dyDescent="0.2">
      <c r="A17" s="24" t="s">
        <v>3</v>
      </c>
      <c r="B17" s="25">
        <v>100</v>
      </c>
      <c r="C17" s="25">
        <v>79.470198999999994</v>
      </c>
      <c r="D17" s="25">
        <v>14.172185000000001</v>
      </c>
      <c r="E17" s="25">
        <v>4.2384110000000002</v>
      </c>
      <c r="F17" s="25">
        <v>2.119205</v>
      </c>
    </row>
    <row r="18" spans="1:6" x14ac:dyDescent="0.2">
      <c r="A18" s="20" t="s">
        <v>345</v>
      </c>
      <c r="B18" s="21">
        <v>601</v>
      </c>
      <c r="C18" s="21">
        <v>449</v>
      </c>
      <c r="D18" s="21">
        <v>93</v>
      </c>
      <c r="E18" s="21">
        <v>42</v>
      </c>
      <c r="F18" s="21">
        <v>17</v>
      </c>
    </row>
    <row r="19" spans="1:6" x14ac:dyDescent="0.2">
      <c r="A19" s="24" t="s">
        <v>3</v>
      </c>
      <c r="B19" s="25">
        <v>100</v>
      </c>
      <c r="C19" s="25">
        <v>74.708819000000005</v>
      </c>
      <c r="D19" s="25">
        <v>15.474209999999999</v>
      </c>
      <c r="E19" s="25">
        <v>6.988353</v>
      </c>
      <c r="F19" s="25">
        <v>2.8286190000000002</v>
      </c>
    </row>
    <row r="20" spans="1:6" x14ac:dyDescent="0.2">
      <c r="A20" s="20" t="s">
        <v>346</v>
      </c>
      <c r="B20" s="21">
        <v>425</v>
      </c>
      <c r="C20" s="21">
        <v>283</v>
      </c>
      <c r="D20" s="21">
        <v>56</v>
      </c>
      <c r="E20" s="21">
        <v>73</v>
      </c>
      <c r="F20" s="21">
        <v>13</v>
      </c>
    </row>
    <row r="21" spans="1:6" x14ac:dyDescent="0.2">
      <c r="A21" s="24" t="s">
        <v>3</v>
      </c>
      <c r="B21" s="25">
        <v>100</v>
      </c>
      <c r="C21" s="25">
        <v>66.588234999999997</v>
      </c>
      <c r="D21" s="25">
        <v>13.176470999999999</v>
      </c>
      <c r="E21" s="25">
        <v>17.176470999999999</v>
      </c>
      <c r="F21" s="25">
        <v>3.058824</v>
      </c>
    </row>
    <row r="22" spans="1:6" x14ac:dyDescent="0.2">
      <c r="A22" s="20" t="s">
        <v>347</v>
      </c>
      <c r="B22" s="21">
        <v>217</v>
      </c>
      <c r="C22" s="21">
        <v>127</v>
      </c>
      <c r="D22" s="21">
        <v>26</v>
      </c>
      <c r="E22" s="21">
        <v>57</v>
      </c>
      <c r="F22" s="21">
        <v>7</v>
      </c>
    </row>
    <row r="23" spans="1:6" x14ac:dyDescent="0.2">
      <c r="A23" s="24" t="s">
        <v>3</v>
      </c>
      <c r="B23" s="25">
        <v>100</v>
      </c>
      <c r="C23" s="25">
        <v>58.525345999999999</v>
      </c>
      <c r="D23" s="25">
        <v>11.981567</v>
      </c>
      <c r="E23" s="25">
        <v>26.267281000000001</v>
      </c>
      <c r="F23" s="25">
        <v>3.225806</v>
      </c>
    </row>
    <row r="24" spans="1:6" x14ac:dyDescent="0.2">
      <c r="A24" s="20" t="s">
        <v>348</v>
      </c>
      <c r="B24" s="21">
        <v>56</v>
      </c>
      <c r="C24" s="21">
        <v>25</v>
      </c>
      <c r="D24" s="21">
        <v>7</v>
      </c>
      <c r="E24" s="21">
        <v>22</v>
      </c>
      <c r="F24" s="21">
        <v>2</v>
      </c>
    </row>
    <row r="25" spans="1:6" x14ac:dyDescent="0.2">
      <c r="A25" s="24" t="s">
        <v>3</v>
      </c>
      <c r="B25" s="25">
        <v>100</v>
      </c>
      <c r="C25" s="25">
        <v>44.642856999999999</v>
      </c>
      <c r="D25" s="25">
        <v>12.5</v>
      </c>
      <c r="E25" s="25">
        <v>39.285713999999999</v>
      </c>
      <c r="F25" s="25">
        <v>3.5714290000000002</v>
      </c>
    </row>
    <row r="26" spans="1:6" x14ac:dyDescent="0.2">
      <c r="A26" s="20" t="s">
        <v>349</v>
      </c>
      <c r="B26" s="21">
        <v>13</v>
      </c>
      <c r="C26" s="21">
        <v>2</v>
      </c>
      <c r="D26" s="21">
        <v>2</v>
      </c>
      <c r="E26" s="21">
        <v>9</v>
      </c>
      <c r="F26" s="21">
        <v>0</v>
      </c>
    </row>
    <row r="27" spans="1:6" x14ac:dyDescent="0.2">
      <c r="A27" s="24" t="s">
        <v>3</v>
      </c>
      <c r="B27" s="25">
        <v>100</v>
      </c>
      <c r="C27" s="25">
        <v>15.384615</v>
      </c>
      <c r="D27" s="25">
        <v>15.384615</v>
      </c>
      <c r="E27" s="25">
        <v>69.230768999999995</v>
      </c>
      <c r="F27" s="25">
        <v>0</v>
      </c>
    </row>
    <row r="28" spans="1:6" x14ac:dyDescent="0.2">
      <c r="A28" s="20" t="s">
        <v>350</v>
      </c>
      <c r="B28" s="21">
        <v>1365</v>
      </c>
      <c r="C28" s="21">
        <v>1105</v>
      </c>
      <c r="D28" s="21">
        <v>184</v>
      </c>
      <c r="E28" s="21">
        <v>55</v>
      </c>
      <c r="F28" s="21">
        <v>21</v>
      </c>
    </row>
    <row r="29" spans="1:6" x14ac:dyDescent="0.2">
      <c r="A29" s="24" t="s">
        <v>3</v>
      </c>
      <c r="B29" s="25">
        <v>100</v>
      </c>
      <c r="C29" s="25">
        <v>80.952381000000003</v>
      </c>
      <c r="D29" s="25">
        <v>13.479853</v>
      </c>
      <c r="E29" s="25">
        <v>4.0293039999999998</v>
      </c>
      <c r="F29" s="25">
        <v>1.538462</v>
      </c>
    </row>
    <row r="30" spans="1:6" x14ac:dyDescent="0.2">
      <c r="A30" s="20" t="s">
        <v>351</v>
      </c>
      <c r="B30" s="21">
        <v>1026</v>
      </c>
      <c r="C30" s="21">
        <v>732</v>
      </c>
      <c r="D30" s="21">
        <v>149</v>
      </c>
      <c r="E30" s="21">
        <v>115</v>
      </c>
      <c r="F30" s="21">
        <v>30</v>
      </c>
    </row>
    <row r="31" spans="1:6" x14ac:dyDescent="0.2">
      <c r="A31" s="24" t="s">
        <v>3</v>
      </c>
      <c r="B31" s="25">
        <v>100</v>
      </c>
      <c r="C31" s="25">
        <v>71.345028999999997</v>
      </c>
      <c r="D31" s="25">
        <v>14.522417000000001</v>
      </c>
      <c r="E31" s="25">
        <v>11.208577</v>
      </c>
      <c r="F31" s="25">
        <v>2.9239769999999998</v>
      </c>
    </row>
    <row r="32" spans="1:6" x14ac:dyDescent="0.2">
      <c r="A32" s="20" t="s">
        <v>352</v>
      </c>
      <c r="B32" s="21">
        <v>286</v>
      </c>
      <c r="C32" s="21">
        <v>154</v>
      </c>
      <c r="D32" s="21">
        <v>35</v>
      </c>
      <c r="E32" s="21">
        <v>88</v>
      </c>
      <c r="F32" s="21">
        <v>9</v>
      </c>
    </row>
    <row r="33" spans="1:6" x14ac:dyDescent="0.2">
      <c r="A33" s="24" t="s">
        <v>3</v>
      </c>
      <c r="B33" s="25">
        <v>100</v>
      </c>
      <c r="C33" s="25">
        <v>53.846153999999999</v>
      </c>
      <c r="D33" s="25">
        <v>12.237762</v>
      </c>
      <c r="E33" s="25">
        <v>30.769231000000001</v>
      </c>
      <c r="F33" s="25">
        <v>3.1468530000000001</v>
      </c>
    </row>
    <row r="34" spans="1:6" x14ac:dyDescent="0.2">
      <c r="A34" s="20" t="s">
        <v>353</v>
      </c>
      <c r="B34" s="21">
        <v>1312</v>
      </c>
      <c r="C34" s="21">
        <v>886</v>
      </c>
      <c r="D34" s="21">
        <v>184</v>
      </c>
      <c r="E34" s="21">
        <v>203</v>
      </c>
      <c r="F34" s="21">
        <v>39</v>
      </c>
    </row>
    <row r="35" spans="1:6" x14ac:dyDescent="0.2">
      <c r="A35" s="24" t="s">
        <v>3</v>
      </c>
      <c r="B35" s="25">
        <v>100</v>
      </c>
      <c r="C35" s="25">
        <v>67.530488000000005</v>
      </c>
      <c r="D35" s="25">
        <v>14.02439</v>
      </c>
      <c r="E35" s="25">
        <v>15.472561000000001</v>
      </c>
      <c r="F35" s="25">
        <v>2.9725609999999998</v>
      </c>
    </row>
    <row r="36" spans="1:6" x14ac:dyDescent="0.2">
      <c r="A36" s="9" t="s">
        <v>354</v>
      </c>
      <c r="B36" s="10">
        <v>298</v>
      </c>
      <c r="C36" s="10">
        <v>215</v>
      </c>
      <c r="D36" s="10">
        <v>66</v>
      </c>
      <c r="E36" s="10">
        <v>16</v>
      </c>
      <c r="F36" s="10">
        <v>1</v>
      </c>
    </row>
    <row r="37" spans="1:6" x14ac:dyDescent="0.2">
      <c r="A37" s="24" t="s">
        <v>3</v>
      </c>
      <c r="B37" s="25">
        <v>100</v>
      </c>
      <c r="C37" s="25">
        <v>72.147650999999996</v>
      </c>
      <c r="D37" s="25">
        <v>22.147651</v>
      </c>
      <c r="E37" s="25">
        <v>5.3691279999999999</v>
      </c>
      <c r="F37" s="25">
        <v>0.33556999999999998</v>
      </c>
    </row>
    <row r="38" spans="1:6" x14ac:dyDescent="0.2">
      <c r="A38" s="20" t="s">
        <v>344</v>
      </c>
      <c r="B38" s="21">
        <v>388</v>
      </c>
      <c r="C38" s="21">
        <v>268</v>
      </c>
      <c r="D38" s="21">
        <v>90</v>
      </c>
      <c r="E38" s="21">
        <v>22</v>
      </c>
      <c r="F38" s="21">
        <v>8</v>
      </c>
    </row>
    <row r="39" spans="1:6" x14ac:dyDescent="0.2">
      <c r="A39" s="24" t="s">
        <v>3</v>
      </c>
      <c r="B39" s="25">
        <v>100</v>
      </c>
      <c r="C39" s="25">
        <v>69.072164999999998</v>
      </c>
      <c r="D39" s="25">
        <v>23.195875999999998</v>
      </c>
      <c r="E39" s="25">
        <v>5.6701030000000001</v>
      </c>
      <c r="F39" s="25">
        <v>2.0618560000000001</v>
      </c>
    </row>
    <row r="40" spans="1:6" x14ac:dyDescent="0.2">
      <c r="A40" s="20" t="s">
        <v>345</v>
      </c>
      <c r="B40" s="21">
        <v>299</v>
      </c>
      <c r="C40" s="21">
        <v>183</v>
      </c>
      <c r="D40" s="21">
        <v>76</v>
      </c>
      <c r="E40" s="21">
        <v>30</v>
      </c>
      <c r="F40" s="21">
        <v>10</v>
      </c>
    </row>
    <row r="41" spans="1:6" x14ac:dyDescent="0.2">
      <c r="A41" s="24" t="s">
        <v>3</v>
      </c>
      <c r="B41" s="25">
        <v>100</v>
      </c>
      <c r="C41" s="25">
        <v>61.204013000000003</v>
      </c>
      <c r="D41" s="25">
        <v>25.418060000000001</v>
      </c>
      <c r="E41" s="25">
        <v>10.033445</v>
      </c>
      <c r="F41" s="25">
        <v>3.3444820000000002</v>
      </c>
    </row>
    <row r="42" spans="1:6" x14ac:dyDescent="0.2">
      <c r="A42" s="20" t="s">
        <v>346</v>
      </c>
      <c r="B42" s="21">
        <v>192</v>
      </c>
      <c r="C42" s="21">
        <v>101</v>
      </c>
      <c r="D42" s="21">
        <v>39</v>
      </c>
      <c r="E42" s="21">
        <v>45</v>
      </c>
      <c r="F42" s="21">
        <v>7</v>
      </c>
    </row>
    <row r="43" spans="1:6" x14ac:dyDescent="0.2">
      <c r="A43" s="24" t="s">
        <v>3</v>
      </c>
      <c r="B43" s="25">
        <v>100</v>
      </c>
      <c r="C43" s="25">
        <v>52.604166999999997</v>
      </c>
      <c r="D43" s="25">
        <v>20.3125</v>
      </c>
      <c r="E43" s="25">
        <v>23.4375</v>
      </c>
      <c r="F43" s="25">
        <v>3.6458330000000001</v>
      </c>
    </row>
    <row r="44" spans="1:6" x14ac:dyDescent="0.2">
      <c r="A44" s="20" t="s">
        <v>347</v>
      </c>
      <c r="B44" s="21">
        <v>77</v>
      </c>
      <c r="C44" s="21">
        <v>44</v>
      </c>
      <c r="D44" s="21">
        <v>13</v>
      </c>
      <c r="E44" s="21">
        <v>18</v>
      </c>
      <c r="F44" s="21">
        <v>2</v>
      </c>
    </row>
    <row r="45" spans="1:6" x14ac:dyDescent="0.2">
      <c r="A45" s="24" t="s">
        <v>3</v>
      </c>
      <c r="B45" s="25">
        <v>100</v>
      </c>
      <c r="C45" s="25">
        <v>57.142856999999999</v>
      </c>
      <c r="D45" s="25">
        <v>16.883116999999999</v>
      </c>
      <c r="E45" s="25">
        <v>23.376622999999999</v>
      </c>
      <c r="F45" s="25">
        <v>2.5974029999999999</v>
      </c>
    </row>
    <row r="46" spans="1:6" x14ac:dyDescent="0.2">
      <c r="A46" s="20" t="s">
        <v>348</v>
      </c>
      <c r="B46" s="21">
        <v>19</v>
      </c>
      <c r="C46" s="21">
        <v>12</v>
      </c>
      <c r="D46" s="21">
        <v>1</v>
      </c>
      <c r="E46" s="21">
        <v>5</v>
      </c>
      <c r="F46" s="21">
        <v>1</v>
      </c>
    </row>
    <row r="47" spans="1:6" x14ac:dyDescent="0.2">
      <c r="A47" s="24" t="s">
        <v>3</v>
      </c>
      <c r="B47" s="25">
        <v>100</v>
      </c>
      <c r="C47" s="25">
        <v>63.157895000000003</v>
      </c>
      <c r="D47" s="25">
        <v>5.2631579999999998</v>
      </c>
      <c r="E47" s="25">
        <v>26.315788999999999</v>
      </c>
      <c r="F47" s="25">
        <v>5.2631579999999998</v>
      </c>
    </row>
    <row r="48" spans="1:6" x14ac:dyDescent="0.2">
      <c r="A48" s="20" t="s">
        <v>349</v>
      </c>
      <c r="B48" s="21">
        <v>4</v>
      </c>
      <c r="C48" s="21">
        <v>0</v>
      </c>
      <c r="D48" s="21">
        <v>0</v>
      </c>
      <c r="E48" s="21">
        <v>4</v>
      </c>
      <c r="F48" s="21">
        <v>0</v>
      </c>
    </row>
    <row r="49" spans="1:6" x14ac:dyDescent="0.2">
      <c r="A49" s="24" t="s">
        <v>3</v>
      </c>
      <c r="B49" s="25">
        <v>100</v>
      </c>
      <c r="C49" s="25">
        <v>0</v>
      </c>
      <c r="D49" s="25">
        <v>0</v>
      </c>
      <c r="E49" s="25">
        <v>100</v>
      </c>
      <c r="F49" s="25">
        <v>0</v>
      </c>
    </row>
    <row r="50" spans="1:6" x14ac:dyDescent="0.2">
      <c r="A50" s="20" t="s">
        <v>350</v>
      </c>
      <c r="B50" s="21">
        <v>686</v>
      </c>
      <c r="C50" s="21">
        <v>483</v>
      </c>
      <c r="D50" s="21">
        <v>156</v>
      </c>
      <c r="E50" s="21">
        <v>38</v>
      </c>
      <c r="F50" s="21">
        <v>9</v>
      </c>
    </row>
    <row r="51" spans="1:6" x14ac:dyDescent="0.2">
      <c r="A51" s="24" t="s">
        <v>3</v>
      </c>
      <c r="B51" s="25">
        <v>100</v>
      </c>
      <c r="C51" s="25">
        <v>70.408163000000002</v>
      </c>
      <c r="D51" s="25">
        <v>22.740525000000002</v>
      </c>
      <c r="E51" s="25">
        <v>5.5393590000000001</v>
      </c>
      <c r="F51" s="25">
        <v>1.3119529999999999</v>
      </c>
    </row>
    <row r="52" spans="1:6" x14ac:dyDescent="0.2">
      <c r="A52" s="20" t="s">
        <v>351</v>
      </c>
      <c r="B52" s="21">
        <v>491</v>
      </c>
      <c r="C52" s="21">
        <v>284</v>
      </c>
      <c r="D52" s="21">
        <v>115</v>
      </c>
      <c r="E52" s="21">
        <v>75</v>
      </c>
      <c r="F52" s="21">
        <v>17</v>
      </c>
    </row>
    <row r="53" spans="1:6" x14ac:dyDescent="0.2">
      <c r="A53" s="24" t="s">
        <v>3</v>
      </c>
      <c r="B53" s="25">
        <v>100</v>
      </c>
      <c r="C53" s="25">
        <v>57.841141</v>
      </c>
      <c r="D53" s="25">
        <v>23.421589000000001</v>
      </c>
      <c r="E53" s="25">
        <v>15.274948999999999</v>
      </c>
      <c r="F53" s="25">
        <v>3.4623219999999999</v>
      </c>
    </row>
    <row r="54" spans="1:6" x14ac:dyDescent="0.2">
      <c r="A54" s="20" t="s">
        <v>352</v>
      </c>
      <c r="B54" s="21">
        <v>100</v>
      </c>
      <c r="C54" s="21">
        <v>56</v>
      </c>
      <c r="D54" s="21">
        <v>14</v>
      </c>
      <c r="E54" s="21">
        <v>27</v>
      </c>
      <c r="F54" s="21">
        <v>3</v>
      </c>
    </row>
    <row r="55" spans="1:6" x14ac:dyDescent="0.2">
      <c r="A55" s="24" t="s">
        <v>3</v>
      </c>
      <c r="B55" s="25">
        <v>100</v>
      </c>
      <c r="C55" s="25">
        <v>56</v>
      </c>
      <c r="D55" s="25">
        <v>14</v>
      </c>
      <c r="E55" s="25">
        <v>27</v>
      </c>
      <c r="F55" s="25">
        <v>3</v>
      </c>
    </row>
    <row r="56" spans="1:6" x14ac:dyDescent="0.2">
      <c r="A56" s="20" t="s">
        <v>353</v>
      </c>
      <c r="B56" s="21">
        <v>591</v>
      </c>
      <c r="C56" s="21">
        <v>340</v>
      </c>
      <c r="D56" s="21">
        <v>129</v>
      </c>
      <c r="E56" s="21">
        <v>102</v>
      </c>
      <c r="F56" s="21">
        <v>20</v>
      </c>
    </row>
    <row r="57" spans="1:6" x14ac:dyDescent="0.2">
      <c r="A57" s="24" t="s">
        <v>3</v>
      </c>
      <c r="B57" s="25">
        <v>100</v>
      </c>
      <c r="C57" s="25">
        <v>57.529611000000003</v>
      </c>
      <c r="D57" s="25">
        <v>21.827411000000001</v>
      </c>
      <c r="E57" s="25">
        <v>17.258883000000001</v>
      </c>
      <c r="F57" s="25">
        <v>3.3840949999999999</v>
      </c>
    </row>
    <row r="58" spans="1:6" x14ac:dyDescent="0.2">
      <c r="A58" s="9" t="s">
        <v>355</v>
      </c>
      <c r="B58" s="10">
        <v>312</v>
      </c>
      <c r="C58" s="10">
        <v>290</v>
      </c>
      <c r="D58" s="10">
        <v>11</v>
      </c>
      <c r="E58" s="10">
        <v>7</v>
      </c>
      <c r="F58" s="10">
        <v>4</v>
      </c>
    </row>
    <row r="59" spans="1:6" x14ac:dyDescent="0.2">
      <c r="A59" s="24" t="s">
        <v>3</v>
      </c>
      <c r="B59" s="25">
        <v>100</v>
      </c>
      <c r="C59" s="25">
        <v>92.948718</v>
      </c>
      <c r="D59" s="25">
        <v>3.5256409999999998</v>
      </c>
      <c r="E59" s="25">
        <v>2.2435900000000002</v>
      </c>
      <c r="F59" s="25">
        <v>1.2820510000000001</v>
      </c>
    </row>
    <row r="60" spans="1:6" x14ac:dyDescent="0.2">
      <c r="A60" s="20" t="s">
        <v>344</v>
      </c>
      <c r="B60" s="21">
        <v>367</v>
      </c>
      <c r="C60" s="21">
        <v>332</v>
      </c>
      <c r="D60" s="21">
        <v>17</v>
      </c>
      <c r="E60" s="21">
        <v>10</v>
      </c>
      <c r="F60" s="21">
        <v>8</v>
      </c>
    </row>
    <row r="61" spans="1:6" x14ac:dyDescent="0.2">
      <c r="A61" s="24" t="s">
        <v>3</v>
      </c>
      <c r="B61" s="25">
        <v>100</v>
      </c>
      <c r="C61" s="25">
        <v>90.463215000000005</v>
      </c>
      <c r="D61" s="25">
        <v>4.6321529999999997</v>
      </c>
      <c r="E61" s="25">
        <v>2.724796</v>
      </c>
      <c r="F61" s="25">
        <v>2.179837</v>
      </c>
    </row>
    <row r="62" spans="1:6" x14ac:dyDescent="0.2">
      <c r="A62" s="20" t="s">
        <v>345</v>
      </c>
      <c r="B62" s="21">
        <v>302</v>
      </c>
      <c r="C62" s="21">
        <v>266</v>
      </c>
      <c r="D62" s="21">
        <v>17</v>
      </c>
      <c r="E62" s="21">
        <v>12</v>
      </c>
      <c r="F62" s="21">
        <v>7</v>
      </c>
    </row>
    <row r="63" spans="1:6" x14ac:dyDescent="0.2">
      <c r="A63" s="24" t="s">
        <v>3</v>
      </c>
      <c r="B63" s="25">
        <v>100</v>
      </c>
      <c r="C63" s="25">
        <v>88.079470000000001</v>
      </c>
      <c r="D63" s="25">
        <v>5.6291390000000003</v>
      </c>
      <c r="E63" s="25">
        <v>3.9735100000000001</v>
      </c>
      <c r="F63" s="25">
        <v>2.3178809999999999</v>
      </c>
    </row>
    <row r="64" spans="1:6" x14ac:dyDescent="0.2">
      <c r="A64" s="20" t="s">
        <v>346</v>
      </c>
      <c r="B64" s="21">
        <v>233</v>
      </c>
      <c r="C64" s="21">
        <v>182</v>
      </c>
      <c r="D64" s="21">
        <v>17</v>
      </c>
      <c r="E64" s="21">
        <v>28</v>
      </c>
      <c r="F64" s="21">
        <v>6</v>
      </c>
    </row>
    <row r="65" spans="1:6" x14ac:dyDescent="0.2">
      <c r="A65" s="24" t="s">
        <v>3</v>
      </c>
      <c r="B65" s="25">
        <v>100</v>
      </c>
      <c r="C65" s="25">
        <v>78.111587999999998</v>
      </c>
      <c r="D65" s="25">
        <v>7.2961369999999999</v>
      </c>
      <c r="E65" s="25">
        <v>12.017167000000001</v>
      </c>
      <c r="F65" s="25">
        <v>2.575107</v>
      </c>
    </row>
    <row r="66" spans="1:6" x14ac:dyDescent="0.2">
      <c r="A66" s="20" t="s">
        <v>347</v>
      </c>
      <c r="B66" s="21">
        <v>140</v>
      </c>
      <c r="C66" s="21">
        <v>83</v>
      </c>
      <c r="D66" s="21">
        <v>13</v>
      </c>
      <c r="E66" s="21">
        <v>39</v>
      </c>
      <c r="F66" s="21">
        <v>5</v>
      </c>
    </row>
    <row r="67" spans="1:6" x14ac:dyDescent="0.2">
      <c r="A67" s="24" t="s">
        <v>3</v>
      </c>
      <c r="B67" s="25">
        <v>100</v>
      </c>
      <c r="C67" s="25">
        <v>59.285713999999999</v>
      </c>
      <c r="D67" s="25">
        <v>9.2857140000000005</v>
      </c>
      <c r="E67" s="25">
        <v>27.857143000000001</v>
      </c>
      <c r="F67" s="25">
        <v>3.5714290000000002</v>
      </c>
    </row>
    <row r="68" spans="1:6" x14ac:dyDescent="0.2">
      <c r="A68" s="20" t="s">
        <v>348</v>
      </c>
      <c r="B68" s="21">
        <v>37</v>
      </c>
      <c r="C68" s="21">
        <v>13</v>
      </c>
      <c r="D68" s="21">
        <v>6</v>
      </c>
      <c r="E68" s="21">
        <v>17</v>
      </c>
      <c r="F68" s="21">
        <v>1</v>
      </c>
    </row>
    <row r="69" spans="1:6" x14ac:dyDescent="0.2">
      <c r="A69" s="24" t="s">
        <v>3</v>
      </c>
      <c r="B69" s="25">
        <v>100</v>
      </c>
      <c r="C69" s="25">
        <v>35.135134999999998</v>
      </c>
      <c r="D69" s="25">
        <v>16.216215999999999</v>
      </c>
      <c r="E69" s="25">
        <v>45.945945999999999</v>
      </c>
      <c r="F69" s="25">
        <v>2.7027030000000001</v>
      </c>
    </row>
    <row r="70" spans="1:6" x14ac:dyDescent="0.2">
      <c r="A70" s="20" t="s">
        <v>349</v>
      </c>
      <c r="B70" s="21">
        <v>9</v>
      </c>
      <c r="C70" s="21">
        <v>2</v>
      </c>
      <c r="D70" s="21">
        <v>2</v>
      </c>
      <c r="E70" s="21">
        <v>5</v>
      </c>
      <c r="F70" s="21">
        <v>0</v>
      </c>
    </row>
    <row r="71" spans="1:6" x14ac:dyDescent="0.2">
      <c r="A71" s="24" t="s">
        <v>3</v>
      </c>
      <c r="B71" s="25">
        <v>100</v>
      </c>
      <c r="C71" s="25">
        <v>22.222221999999999</v>
      </c>
      <c r="D71" s="25">
        <v>22.222221999999999</v>
      </c>
      <c r="E71" s="25">
        <v>55.555556000000003</v>
      </c>
      <c r="F71" s="25">
        <v>0</v>
      </c>
    </row>
    <row r="72" spans="1:6" x14ac:dyDescent="0.2">
      <c r="A72" s="20" t="s">
        <v>350</v>
      </c>
      <c r="B72" s="21">
        <v>679</v>
      </c>
      <c r="C72" s="21">
        <v>622</v>
      </c>
      <c r="D72" s="21">
        <v>28</v>
      </c>
      <c r="E72" s="21">
        <v>17</v>
      </c>
      <c r="F72" s="21">
        <v>12</v>
      </c>
    </row>
    <row r="73" spans="1:6" x14ac:dyDescent="0.2">
      <c r="A73" s="24" t="s">
        <v>3</v>
      </c>
      <c r="B73" s="25">
        <v>100</v>
      </c>
      <c r="C73" s="25">
        <v>91.605301999999995</v>
      </c>
      <c r="D73" s="25">
        <v>4.1237110000000001</v>
      </c>
      <c r="E73" s="25">
        <v>2.503682</v>
      </c>
      <c r="F73" s="25">
        <v>1.7673049999999999</v>
      </c>
    </row>
    <row r="74" spans="1:6" x14ac:dyDescent="0.2">
      <c r="A74" s="20" t="s">
        <v>351</v>
      </c>
      <c r="B74" s="21">
        <v>535</v>
      </c>
      <c r="C74" s="21">
        <v>448</v>
      </c>
      <c r="D74" s="21">
        <v>34</v>
      </c>
      <c r="E74" s="21">
        <v>40</v>
      </c>
      <c r="F74" s="21">
        <v>13</v>
      </c>
    </row>
    <row r="75" spans="1:6" x14ac:dyDescent="0.2">
      <c r="A75" s="24" t="s">
        <v>3</v>
      </c>
      <c r="B75" s="25">
        <v>100</v>
      </c>
      <c r="C75" s="25">
        <v>83.738318000000007</v>
      </c>
      <c r="D75" s="25">
        <v>6.3551399999999996</v>
      </c>
      <c r="E75" s="25">
        <v>7.4766360000000001</v>
      </c>
      <c r="F75" s="25">
        <v>2.429907</v>
      </c>
    </row>
    <row r="76" spans="1:6" x14ac:dyDescent="0.2">
      <c r="A76" s="20" t="s">
        <v>352</v>
      </c>
      <c r="B76" s="21">
        <v>186</v>
      </c>
      <c r="C76" s="21">
        <v>98</v>
      </c>
      <c r="D76" s="21">
        <v>21</v>
      </c>
      <c r="E76" s="21">
        <v>61</v>
      </c>
      <c r="F76" s="21">
        <v>6</v>
      </c>
    </row>
    <row r="77" spans="1:6" x14ac:dyDescent="0.2">
      <c r="A77" s="24" t="s">
        <v>3</v>
      </c>
      <c r="B77" s="25">
        <v>100</v>
      </c>
      <c r="C77" s="25">
        <v>52.688172000000002</v>
      </c>
      <c r="D77" s="25">
        <v>11.290323000000001</v>
      </c>
      <c r="E77" s="25">
        <v>32.795698999999999</v>
      </c>
      <c r="F77" s="25">
        <v>3.225806</v>
      </c>
    </row>
    <row r="78" spans="1:6" x14ac:dyDescent="0.2">
      <c r="A78" s="20" t="s">
        <v>353</v>
      </c>
      <c r="B78" s="21">
        <v>721</v>
      </c>
      <c r="C78" s="21">
        <v>546</v>
      </c>
      <c r="D78" s="21">
        <v>55</v>
      </c>
      <c r="E78" s="21">
        <v>101</v>
      </c>
      <c r="F78" s="21">
        <v>19</v>
      </c>
    </row>
    <row r="79" spans="1:6" x14ac:dyDescent="0.2">
      <c r="A79" s="24" t="s">
        <v>3</v>
      </c>
      <c r="B79" s="25">
        <v>100</v>
      </c>
      <c r="C79" s="25">
        <v>75.728155000000001</v>
      </c>
      <c r="D79" s="25">
        <v>7.6282940000000004</v>
      </c>
      <c r="E79" s="25">
        <v>14.008322</v>
      </c>
      <c r="F79" s="25">
        <v>2.6352289999999998</v>
      </c>
    </row>
    <row r="80" spans="1:6" x14ac:dyDescent="0.2">
      <c r="A80" s="9" t="s">
        <v>356</v>
      </c>
      <c r="B80" s="9"/>
      <c r="C80" s="9"/>
      <c r="D80" s="9"/>
      <c r="E80" s="9"/>
      <c r="F80" s="9"/>
    </row>
    <row r="81" spans="1:6" x14ac:dyDescent="0.2">
      <c r="A81" s="20" t="s">
        <v>357</v>
      </c>
      <c r="B81" s="21">
        <v>138</v>
      </c>
      <c r="C81" s="21">
        <v>119</v>
      </c>
      <c r="D81" s="21">
        <v>8</v>
      </c>
      <c r="E81" s="21">
        <v>9</v>
      </c>
      <c r="F81" s="21">
        <v>2</v>
      </c>
    </row>
    <row r="82" spans="1:6" x14ac:dyDescent="0.2">
      <c r="A82" s="24" t="s">
        <v>3</v>
      </c>
      <c r="B82" s="25">
        <v>100</v>
      </c>
      <c r="C82" s="25">
        <v>86.231883999999994</v>
      </c>
      <c r="D82" s="25">
        <v>5.7971009999999996</v>
      </c>
      <c r="E82" s="25">
        <v>6.5217390000000002</v>
      </c>
      <c r="F82" s="25">
        <v>1.4492750000000001</v>
      </c>
    </row>
    <row r="83" spans="1:6" x14ac:dyDescent="0.2">
      <c r="A83" s="20" t="s">
        <v>328</v>
      </c>
      <c r="B83" s="21">
        <v>1747</v>
      </c>
      <c r="C83" s="21">
        <v>1255</v>
      </c>
      <c r="D83" s="21">
        <v>302</v>
      </c>
      <c r="E83" s="21">
        <v>149</v>
      </c>
      <c r="F83" s="21">
        <v>41</v>
      </c>
    </row>
    <row r="84" spans="1:6" x14ac:dyDescent="0.2">
      <c r="A84" s="24" t="s">
        <v>3</v>
      </c>
      <c r="B84" s="25">
        <v>100</v>
      </c>
      <c r="C84" s="25">
        <v>71.837435999999997</v>
      </c>
      <c r="D84" s="25">
        <v>17.286777000000001</v>
      </c>
      <c r="E84" s="25">
        <v>8.5289070000000002</v>
      </c>
      <c r="F84" s="25">
        <v>2.3468800000000001</v>
      </c>
    </row>
    <row r="85" spans="1:6" x14ac:dyDescent="0.2">
      <c r="A85" s="20" t="s">
        <v>329</v>
      </c>
      <c r="B85" s="21">
        <v>191</v>
      </c>
      <c r="C85" s="21">
        <v>163</v>
      </c>
      <c r="D85" s="21">
        <v>13</v>
      </c>
      <c r="E85" s="21">
        <v>9</v>
      </c>
      <c r="F85" s="21">
        <v>6</v>
      </c>
    </row>
    <row r="86" spans="1:6" x14ac:dyDescent="0.2">
      <c r="A86" s="24" t="s">
        <v>3</v>
      </c>
      <c r="B86" s="25">
        <v>100</v>
      </c>
      <c r="C86" s="25">
        <v>85.340314000000006</v>
      </c>
      <c r="D86" s="25">
        <v>6.8062829999999996</v>
      </c>
      <c r="E86" s="25">
        <v>4.7120420000000003</v>
      </c>
      <c r="F86" s="25">
        <v>3.1413609999999998</v>
      </c>
    </row>
    <row r="87" spans="1:6" x14ac:dyDescent="0.2">
      <c r="A87" s="20" t="s">
        <v>330</v>
      </c>
      <c r="B87" s="21">
        <v>544</v>
      </c>
      <c r="C87" s="21">
        <v>415</v>
      </c>
      <c r="D87" s="21">
        <v>35</v>
      </c>
      <c r="E87" s="21">
        <v>85</v>
      </c>
      <c r="F87" s="21">
        <v>9</v>
      </c>
    </row>
    <row r="88" spans="1:6" x14ac:dyDescent="0.2">
      <c r="A88" s="24" t="s">
        <v>3</v>
      </c>
      <c r="B88" s="25">
        <v>100</v>
      </c>
      <c r="C88" s="25">
        <v>76.286765000000003</v>
      </c>
      <c r="D88" s="25">
        <v>6.4338240000000004</v>
      </c>
      <c r="E88" s="25">
        <v>15.625</v>
      </c>
      <c r="F88" s="25">
        <v>1.654412</v>
      </c>
    </row>
    <row r="89" spans="1:6" x14ac:dyDescent="0.2">
      <c r="A89" s="20" t="s">
        <v>358</v>
      </c>
      <c r="B89" s="21">
        <v>57</v>
      </c>
      <c r="C89" s="21">
        <v>39</v>
      </c>
      <c r="D89" s="21">
        <v>10</v>
      </c>
      <c r="E89" s="21">
        <v>6</v>
      </c>
      <c r="F89" s="21">
        <v>2</v>
      </c>
    </row>
    <row r="90" spans="1:6" x14ac:dyDescent="0.2">
      <c r="A90" s="24" t="s">
        <v>3</v>
      </c>
      <c r="B90" s="25">
        <v>100</v>
      </c>
      <c r="C90" s="25">
        <v>68.421053000000001</v>
      </c>
      <c r="D90" s="25">
        <v>17.543859999999999</v>
      </c>
      <c r="E90" s="25">
        <v>10.526316</v>
      </c>
      <c r="F90" s="25">
        <v>3.508772</v>
      </c>
    </row>
    <row r="91" spans="1:6" x14ac:dyDescent="0.2">
      <c r="A91" s="9" t="s">
        <v>359</v>
      </c>
      <c r="B91" s="10">
        <v>89</v>
      </c>
      <c r="C91" s="10">
        <v>77</v>
      </c>
      <c r="D91" s="10">
        <v>5</v>
      </c>
      <c r="E91" s="10">
        <v>6</v>
      </c>
      <c r="F91" s="10">
        <v>1</v>
      </c>
    </row>
    <row r="92" spans="1:6" x14ac:dyDescent="0.2">
      <c r="A92" s="24" t="s">
        <v>3</v>
      </c>
      <c r="B92" s="25">
        <v>100</v>
      </c>
      <c r="C92" s="25">
        <v>86.516853999999995</v>
      </c>
      <c r="D92" s="25">
        <v>5.6179779999999999</v>
      </c>
      <c r="E92" s="25">
        <v>6.7415729999999998</v>
      </c>
      <c r="F92" s="25">
        <v>1.123596</v>
      </c>
    </row>
    <row r="93" spans="1:6" x14ac:dyDescent="0.2">
      <c r="A93" s="20" t="s">
        <v>331</v>
      </c>
      <c r="B93" s="21">
        <v>977</v>
      </c>
      <c r="C93" s="21">
        <v>581</v>
      </c>
      <c r="D93" s="21">
        <v>266</v>
      </c>
      <c r="E93" s="21">
        <v>106</v>
      </c>
      <c r="F93" s="21">
        <v>24</v>
      </c>
    </row>
    <row r="94" spans="1:6" x14ac:dyDescent="0.2">
      <c r="A94" s="24" t="s">
        <v>3</v>
      </c>
      <c r="B94" s="25">
        <v>100</v>
      </c>
      <c r="C94" s="25">
        <v>59.467758000000003</v>
      </c>
      <c r="D94" s="25">
        <v>27.226203000000002</v>
      </c>
      <c r="E94" s="25">
        <v>10.849539</v>
      </c>
      <c r="F94" s="25">
        <v>2.456499</v>
      </c>
    </row>
    <row r="95" spans="1:6" x14ac:dyDescent="0.2">
      <c r="A95" s="20" t="s">
        <v>332</v>
      </c>
      <c r="B95" s="21">
        <v>73</v>
      </c>
      <c r="C95" s="21">
        <v>63</v>
      </c>
      <c r="D95" s="21">
        <v>5</v>
      </c>
      <c r="E95" s="21">
        <v>2</v>
      </c>
      <c r="F95" s="21">
        <v>3</v>
      </c>
    </row>
    <row r="96" spans="1:6" x14ac:dyDescent="0.2">
      <c r="A96" s="24" t="s">
        <v>3</v>
      </c>
      <c r="B96" s="25">
        <v>100</v>
      </c>
      <c r="C96" s="25">
        <v>86.301370000000006</v>
      </c>
      <c r="D96" s="25">
        <v>6.8493149999999998</v>
      </c>
      <c r="E96" s="25">
        <v>2.7397260000000001</v>
      </c>
      <c r="F96" s="25">
        <v>4.1095889999999997</v>
      </c>
    </row>
    <row r="97" spans="1:6" x14ac:dyDescent="0.2">
      <c r="A97" s="20" t="s">
        <v>333</v>
      </c>
      <c r="B97" s="21">
        <v>108</v>
      </c>
      <c r="C97" s="21">
        <v>82</v>
      </c>
      <c r="D97" s="21">
        <v>3</v>
      </c>
      <c r="E97" s="21">
        <v>22</v>
      </c>
      <c r="F97" s="21">
        <v>1</v>
      </c>
    </row>
    <row r="98" spans="1:6" x14ac:dyDescent="0.2">
      <c r="A98" s="24" t="s">
        <v>3</v>
      </c>
      <c r="B98" s="25">
        <v>100</v>
      </c>
      <c r="C98" s="25">
        <v>75.925926000000004</v>
      </c>
      <c r="D98" s="25">
        <v>2.7777780000000001</v>
      </c>
      <c r="E98" s="25">
        <v>20.370370000000001</v>
      </c>
      <c r="F98" s="25">
        <v>0.92592600000000003</v>
      </c>
    </row>
    <row r="99" spans="1:6" x14ac:dyDescent="0.2">
      <c r="A99" s="20" t="s">
        <v>358</v>
      </c>
      <c r="B99" s="21">
        <v>30</v>
      </c>
      <c r="C99" s="21">
        <v>20</v>
      </c>
      <c r="D99" s="21">
        <v>6</v>
      </c>
      <c r="E99" s="21">
        <v>4</v>
      </c>
      <c r="F99" s="21">
        <v>0</v>
      </c>
    </row>
    <row r="100" spans="1:6" x14ac:dyDescent="0.2">
      <c r="A100" s="24" t="s">
        <v>3</v>
      </c>
      <c r="B100" s="25">
        <v>100</v>
      </c>
      <c r="C100" s="25">
        <v>66.666667000000004</v>
      </c>
      <c r="D100" s="25">
        <v>20</v>
      </c>
      <c r="E100" s="25">
        <v>13.333333</v>
      </c>
      <c r="F100" s="25">
        <v>0</v>
      </c>
    </row>
    <row r="101" spans="1:6" x14ac:dyDescent="0.2">
      <c r="A101" s="9" t="s">
        <v>360</v>
      </c>
      <c r="B101" s="10">
        <v>49</v>
      </c>
      <c r="C101" s="10">
        <v>42</v>
      </c>
      <c r="D101" s="10">
        <v>3</v>
      </c>
      <c r="E101" s="10">
        <v>3</v>
      </c>
      <c r="F101" s="10">
        <v>1</v>
      </c>
    </row>
    <row r="102" spans="1:6" x14ac:dyDescent="0.2">
      <c r="A102" s="24" t="s">
        <v>3</v>
      </c>
      <c r="B102" s="25">
        <v>100</v>
      </c>
      <c r="C102" s="25">
        <v>85.714286000000001</v>
      </c>
      <c r="D102" s="25">
        <v>6.1224489999999996</v>
      </c>
      <c r="E102" s="25">
        <v>6.1224489999999996</v>
      </c>
      <c r="F102" s="25">
        <v>2.040816</v>
      </c>
    </row>
    <row r="103" spans="1:6" x14ac:dyDescent="0.2">
      <c r="A103" s="20" t="s">
        <v>331</v>
      </c>
      <c r="B103" s="21">
        <v>770</v>
      </c>
      <c r="C103" s="21">
        <v>674</v>
      </c>
      <c r="D103" s="21">
        <v>36</v>
      </c>
      <c r="E103" s="21">
        <v>43</v>
      </c>
      <c r="F103" s="21">
        <v>17</v>
      </c>
    </row>
    <row r="104" spans="1:6" x14ac:dyDescent="0.2">
      <c r="A104" s="24" t="s">
        <v>3</v>
      </c>
      <c r="B104" s="25">
        <v>100</v>
      </c>
      <c r="C104" s="25">
        <v>87.532467999999994</v>
      </c>
      <c r="D104" s="25">
        <v>4.675325</v>
      </c>
      <c r="E104" s="25">
        <v>5.584416</v>
      </c>
      <c r="F104" s="25">
        <v>2.207792</v>
      </c>
    </row>
    <row r="105" spans="1:6" x14ac:dyDescent="0.2">
      <c r="A105" s="20" t="s">
        <v>332</v>
      </c>
      <c r="B105" s="21">
        <v>118</v>
      </c>
      <c r="C105" s="21">
        <v>100</v>
      </c>
      <c r="D105" s="21">
        <v>8</v>
      </c>
      <c r="E105" s="21">
        <v>7</v>
      </c>
      <c r="F105" s="21">
        <v>3</v>
      </c>
    </row>
    <row r="106" spans="1:6" x14ac:dyDescent="0.2">
      <c r="A106" s="24" t="s">
        <v>3</v>
      </c>
      <c r="B106" s="25">
        <v>100</v>
      </c>
      <c r="C106" s="25">
        <v>84.745762999999997</v>
      </c>
      <c r="D106" s="25">
        <v>6.7796609999999999</v>
      </c>
      <c r="E106" s="25">
        <v>5.9322030000000003</v>
      </c>
      <c r="F106" s="25">
        <v>2.542373</v>
      </c>
    </row>
    <row r="107" spans="1:6" x14ac:dyDescent="0.2">
      <c r="A107" s="20" t="s">
        <v>333</v>
      </c>
      <c r="B107" s="21">
        <v>436</v>
      </c>
      <c r="C107" s="21">
        <v>333</v>
      </c>
      <c r="D107" s="21">
        <v>32</v>
      </c>
      <c r="E107" s="21">
        <v>63</v>
      </c>
      <c r="F107" s="21">
        <v>8</v>
      </c>
    </row>
    <row r="108" spans="1:6" x14ac:dyDescent="0.2">
      <c r="A108" s="24" t="s">
        <v>3</v>
      </c>
      <c r="B108" s="25">
        <v>100</v>
      </c>
      <c r="C108" s="25">
        <v>76.376147000000003</v>
      </c>
      <c r="D108" s="25">
        <v>7.3394500000000003</v>
      </c>
      <c r="E108" s="25">
        <v>14.449541</v>
      </c>
      <c r="F108" s="25">
        <v>1.834862</v>
      </c>
    </row>
    <row r="109" spans="1:6" x14ac:dyDescent="0.2">
      <c r="A109" s="20" t="s">
        <v>358</v>
      </c>
      <c r="B109" s="21">
        <v>27</v>
      </c>
      <c r="C109" s="21">
        <v>19</v>
      </c>
      <c r="D109" s="21">
        <v>4</v>
      </c>
      <c r="E109" s="21">
        <v>2</v>
      </c>
      <c r="F109" s="21">
        <v>2</v>
      </c>
    </row>
    <row r="110" spans="1:6" x14ac:dyDescent="0.2">
      <c r="A110" s="24" t="s">
        <v>3</v>
      </c>
      <c r="B110" s="25">
        <v>100</v>
      </c>
      <c r="C110" s="25">
        <v>70.370369999999994</v>
      </c>
      <c r="D110" s="25">
        <v>14.814814999999999</v>
      </c>
      <c r="E110" s="25">
        <v>7.4074070000000001</v>
      </c>
      <c r="F110" s="25">
        <v>7.4074070000000001</v>
      </c>
    </row>
    <row r="111" spans="1:6" x14ac:dyDescent="0.2">
      <c r="A111" s="9" t="s">
        <v>361</v>
      </c>
      <c r="B111" s="9"/>
      <c r="C111" s="9"/>
      <c r="D111" s="9"/>
      <c r="E111" s="9"/>
      <c r="F111" s="9"/>
    </row>
    <row r="112" spans="1:6" x14ac:dyDescent="0.2">
      <c r="A112" s="20" t="s">
        <v>362</v>
      </c>
      <c r="B112" s="21">
        <v>360</v>
      </c>
      <c r="C112" s="21">
        <v>225</v>
      </c>
      <c r="D112" s="21">
        <v>70</v>
      </c>
      <c r="E112" s="21">
        <v>57</v>
      </c>
      <c r="F112" s="21">
        <v>8</v>
      </c>
    </row>
    <row r="113" spans="1:6" x14ac:dyDescent="0.2">
      <c r="A113" s="24" t="s">
        <v>3</v>
      </c>
      <c r="B113" s="25">
        <v>100</v>
      </c>
      <c r="C113" s="25">
        <v>62.5</v>
      </c>
      <c r="D113" s="25">
        <v>19.444444000000001</v>
      </c>
      <c r="E113" s="25">
        <v>15.833333</v>
      </c>
      <c r="F113" s="25">
        <v>2.2222219999999999</v>
      </c>
    </row>
    <row r="114" spans="1:6" x14ac:dyDescent="0.2">
      <c r="A114" s="20" t="s">
        <v>363</v>
      </c>
      <c r="B114" s="21">
        <v>1326</v>
      </c>
      <c r="C114" s="21">
        <v>999</v>
      </c>
      <c r="D114" s="21">
        <v>184</v>
      </c>
      <c r="E114" s="21">
        <v>110</v>
      </c>
      <c r="F114" s="21">
        <v>33</v>
      </c>
    </row>
    <row r="115" spans="1:6" x14ac:dyDescent="0.2">
      <c r="A115" s="24" t="s">
        <v>3</v>
      </c>
      <c r="B115" s="25">
        <v>100</v>
      </c>
      <c r="C115" s="25">
        <v>75.339366999999996</v>
      </c>
      <c r="D115" s="25">
        <v>13.87632</v>
      </c>
      <c r="E115" s="25">
        <v>8.2956260000000004</v>
      </c>
      <c r="F115" s="25">
        <v>2.4886879999999998</v>
      </c>
    </row>
    <row r="116" spans="1:6" x14ac:dyDescent="0.2">
      <c r="A116" s="20" t="s">
        <v>364</v>
      </c>
      <c r="B116" s="21">
        <v>649</v>
      </c>
      <c r="C116" s="21">
        <v>485</v>
      </c>
      <c r="D116" s="21">
        <v>87</v>
      </c>
      <c r="E116" s="21">
        <v>63</v>
      </c>
      <c r="F116" s="21">
        <v>14</v>
      </c>
    </row>
    <row r="117" spans="1:6" x14ac:dyDescent="0.2">
      <c r="A117" s="24" t="s">
        <v>3</v>
      </c>
      <c r="B117" s="25">
        <v>100</v>
      </c>
      <c r="C117" s="25">
        <v>74.730354000000005</v>
      </c>
      <c r="D117" s="25">
        <v>13.405239</v>
      </c>
      <c r="E117" s="25">
        <v>9.7072420000000008</v>
      </c>
      <c r="F117" s="25">
        <v>2.157165</v>
      </c>
    </row>
    <row r="118" spans="1:6" x14ac:dyDescent="0.2">
      <c r="A118" s="20" t="s">
        <v>365</v>
      </c>
      <c r="B118" s="21">
        <v>277</v>
      </c>
      <c r="C118" s="21">
        <v>235</v>
      </c>
      <c r="D118" s="21">
        <v>17</v>
      </c>
      <c r="E118" s="21">
        <v>22</v>
      </c>
      <c r="F118" s="21">
        <v>3</v>
      </c>
    </row>
    <row r="119" spans="1:6" x14ac:dyDescent="0.2">
      <c r="A119" s="24" t="s">
        <v>3</v>
      </c>
      <c r="B119" s="25">
        <v>100</v>
      </c>
      <c r="C119" s="25">
        <v>84.837545000000006</v>
      </c>
      <c r="D119" s="25">
        <v>6.1371840000000004</v>
      </c>
      <c r="E119" s="25">
        <v>7.9422379999999997</v>
      </c>
      <c r="F119" s="25">
        <v>1.083032</v>
      </c>
    </row>
    <row r="120" spans="1:6" x14ac:dyDescent="0.2">
      <c r="A120" s="20" t="s">
        <v>366</v>
      </c>
      <c r="B120" s="21">
        <v>65</v>
      </c>
      <c r="C120" s="21">
        <v>47</v>
      </c>
      <c r="D120" s="21">
        <v>10</v>
      </c>
      <c r="E120" s="21">
        <v>6</v>
      </c>
      <c r="F120" s="21">
        <v>2</v>
      </c>
    </row>
    <row r="121" spans="1:6" x14ac:dyDescent="0.2">
      <c r="A121" s="24" t="s">
        <v>3</v>
      </c>
      <c r="B121" s="25">
        <v>100</v>
      </c>
      <c r="C121" s="25">
        <v>72.307692000000003</v>
      </c>
      <c r="D121" s="25">
        <v>15.384615</v>
      </c>
      <c r="E121" s="25">
        <v>9.2307690000000004</v>
      </c>
      <c r="F121" s="25">
        <v>3.0769229999999999</v>
      </c>
    </row>
    <row r="122" spans="1:6" x14ac:dyDescent="0.2">
      <c r="A122" s="9" t="s">
        <v>367</v>
      </c>
      <c r="B122" s="9"/>
      <c r="C122" s="9"/>
      <c r="D122" s="9"/>
      <c r="E122" s="9"/>
      <c r="F122" s="9"/>
    </row>
    <row r="123" spans="1:6" x14ac:dyDescent="0.2">
      <c r="A123" s="20" t="s">
        <v>368</v>
      </c>
      <c r="B123" s="21">
        <v>537</v>
      </c>
      <c r="C123" s="21">
        <v>463</v>
      </c>
      <c r="D123" s="21">
        <v>23</v>
      </c>
      <c r="E123" s="21">
        <v>41</v>
      </c>
      <c r="F123" s="21">
        <v>10</v>
      </c>
    </row>
    <row r="124" spans="1:6" x14ac:dyDescent="0.2">
      <c r="A124" s="24" t="s">
        <v>3</v>
      </c>
      <c r="B124" s="25">
        <v>100</v>
      </c>
      <c r="C124" s="25">
        <v>86.219739000000004</v>
      </c>
      <c r="D124" s="25">
        <v>4.2830539999999999</v>
      </c>
      <c r="E124" s="25">
        <v>7.6350090000000002</v>
      </c>
      <c r="F124" s="25">
        <v>1.8621970000000001</v>
      </c>
    </row>
    <row r="125" spans="1:6" x14ac:dyDescent="0.2">
      <c r="A125" s="20" t="s">
        <v>180</v>
      </c>
      <c r="B125" s="21">
        <v>1667</v>
      </c>
      <c r="C125" s="21">
        <v>1197</v>
      </c>
      <c r="D125" s="21">
        <v>294</v>
      </c>
      <c r="E125" s="21">
        <v>137</v>
      </c>
      <c r="F125" s="21">
        <v>39</v>
      </c>
    </row>
    <row r="126" spans="1:6" x14ac:dyDescent="0.2">
      <c r="A126" s="24" t="s">
        <v>3</v>
      </c>
      <c r="B126" s="25">
        <v>100</v>
      </c>
      <c r="C126" s="25">
        <v>71.805638999999999</v>
      </c>
      <c r="D126" s="25">
        <v>17.636472999999999</v>
      </c>
      <c r="E126" s="25">
        <v>8.218356</v>
      </c>
      <c r="F126" s="25">
        <v>2.3395320000000002</v>
      </c>
    </row>
    <row r="127" spans="1:6" x14ac:dyDescent="0.2">
      <c r="A127" s="20" t="s">
        <v>369</v>
      </c>
      <c r="B127" s="21">
        <v>99</v>
      </c>
      <c r="C127" s="21">
        <v>82</v>
      </c>
      <c r="D127" s="21">
        <v>13</v>
      </c>
      <c r="E127" s="21">
        <v>3</v>
      </c>
      <c r="F127" s="21">
        <v>1</v>
      </c>
    </row>
    <row r="128" spans="1:6" x14ac:dyDescent="0.2">
      <c r="A128" s="24" t="s">
        <v>3</v>
      </c>
      <c r="B128" s="25">
        <v>100</v>
      </c>
      <c r="C128" s="25">
        <v>82.828282999999999</v>
      </c>
      <c r="D128" s="25">
        <v>13.131313</v>
      </c>
      <c r="E128" s="25">
        <v>3.030303</v>
      </c>
      <c r="F128" s="25">
        <v>1.0101009999999999</v>
      </c>
    </row>
    <row r="129" spans="1:6" x14ac:dyDescent="0.2">
      <c r="A129" s="20" t="s">
        <v>370</v>
      </c>
      <c r="B129" s="21">
        <v>819</v>
      </c>
      <c r="C129" s="21">
        <v>593</v>
      </c>
      <c r="D129" s="21">
        <v>116</v>
      </c>
      <c r="E129" s="21">
        <v>95</v>
      </c>
      <c r="F129" s="21">
        <v>15</v>
      </c>
    </row>
    <row r="130" spans="1:6" x14ac:dyDescent="0.2">
      <c r="A130" s="24" t="s">
        <v>3</v>
      </c>
      <c r="B130" s="25">
        <v>100</v>
      </c>
      <c r="C130" s="25">
        <v>72.405372</v>
      </c>
      <c r="D130" s="25">
        <v>14.163614000000001</v>
      </c>
      <c r="E130" s="25">
        <v>11.599512000000001</v>
      </c>
      <c r="F130" s="25">
        <v>1.831502</v>
      </c>
    </row>
    <row r="131" spans="1:6" x14ac:dyDescent="0.2">
      <c r="A131" s="20" t="s">
        <v>371</v>
      </c>
      <c r="B131" s="21">
        <v>87</v>
      </c>
      <c r="C131" s="21">
        <v>59</v>
      </c>
      <c r="D131" s="21">
        <v>9</v>
      </c>
      <c r="E131" s="21">
        <v>16</v>
      </c>
      <c r="F131" s="21">
        <v>3</v>
      </c>
    </row>
    <row r="132" spans="1:6" x14ac:dyDescent="0.2">
      <c r="A132" s="24" t="s">
        <v>3</v>
      </c>
      <c r="B132" s="25">
        <v>100</v>
      </c>
      <c r="C132" s="25">
        <v>67.816091999999998</v>
      </c>
      <c r="D132" s="25">
        <v>10.344828</v>
      </c>
      <c r="E132" s="25">
        <v>18.390805</v>
      </c>
      <c r="F132" s="25">
        <v>3.4482759999999999</v>
      </c>
    </row>
    <row r="133" spans="1:6" x14ac:dyDescent="0.2">
      <c r="A133" s="20" t="s">
        <v>366</v>
      </c>
      <c r="B133" s="21">
        <v>55</v>
      </c>
      <c r="C133" s="21">
        <v>37</v>
      </c>
      <c r="D133" s="21">
        <v>12</v>
      </c>
      <c r="E133" s="21">
        <v>6</v>
      </c>
      <c r="F133" s="21">
        <v>0</v>
      </c>
    </row>
    <row r="134" spans="1:6" x14ac:dyDescent="0.2">
      <c r="A134" s="24" t="s">
        <v>3</v>
      </c>
      <c r="B134" s="25">
        <v>100</v>
      </c>
      <c r="C134" s="25">
        <v>67.272727000000003</v>
      </c>
      <c r="D134" s="25">
        <v>21.818182</v>
      </c>
      <c r="E134" s="25">
        <v>10.909091</v>
      </c>
      <c r="F134" s="25">
        <v>0</v>
      </c>
    </row>
    <row r="135" spans="1:6" x14ac:dyDescent="0.2">
      <c r="A135" s="9" t="s">
        <v>372</v>
      </c>
      <c r="B135" s="9"/>
      <c r="C135" s="9"/>
      <c r="D135" s="9"/>
      <c r="E135" s="9"/>
      <c r="F135" s="9"/>
    </row>
    <row r="136" spans="1:6" x14ac:dyDescent="0.2">
      <c r="A136" s="20" t="s">
        <v>373</v>
      </c>
      <c r="B136" s="21">
        <v>537</v>
      </c>
      <c r="C136" s="21">
        <v>463</v>
      </c>
      <c r="D136" s="21">
        <v>23</v>
      </c>
      <c r="E136" s="21">
        <v>41</v>
      </c>
      <c r="F136" s="21">
        <v>10</v>
      </c>
    </row>
    <row r="137" spans="1:6" x14ac:dyDescent="0.2">
      <c r="A137" s="24" t="s">
        <v>3</v>
      </c>
      <c r="B137" s="25">
        <v>100</v>
      </c>
      <c r="C137" s="25">
        <v>86.219739000000004</v>
      </c>
      <c r="D137" s="25">
        <v>4.2830539999999999</v>
      </c>
      <c r="E137" s="25">
        <v>7.6350090000000002</v>
      </c>
      <c r="F137" s="25">
        <v>1.8621970000000001</v>
      </c>
    </row>
    <row r="138" spans="1:6" x14ac:dyDescent="0.2">
      <c r="A138" s="20" t="s">
        <v>374</v>
      </c>
      <c r="B138" s="21">
        <v>1329</v>
      </c>
      <c r="C138" s="21">
        <v>945</v>
      </c>
      <c r="D138" s="21">
        <v>222</v>
      </c>
      <c r="E138" s="21">
        <v>127</v>
      </c>
      <c r="F138" s="21">
        <v>35</v>
      </c>
    </row>
    <row r="139" spans="1:6" x14ac:dyDescent="0.2">
      <c r="A139" s="24" t="s">
        <v>3</v>
      </c>
      <c r="B139" s="25">
        <v>100</v>
      </c>
      <c r="C139" s="25">
        <v>71.106094999999996</v>
      </c>
      <c r="D139" s="25">
        <v>16.704288999999999</v>
      </c>
      <c r="E139" s="25">
        <v>9.5560569999999991</v>
      </c>
      <c r="F139" s="25">
        <v>2.633559</v>
      </c>
    </row>
    <row r="140" spans="1:6" x14ac:dyDescent="0.2">
      <c r="A140" s="20" t="s">
        <v>375</v>
      </c>
      <c r="B140" s="21">
        <v>406</v>
      </c>
      <c r="C140" s="21">
        <v>299</v>
      </c>
      <c r="D140" s="21">
        <v>59</v>
      </c>
      <c r="E140" s="21">
        <v>37</v>
      </c>
      <c r="F140" s="21">
        <v>11</v>
      </c>
    </row>
    <row r="141" spans="1:6" x14ac:dyDescent="0.2">
      <c r="A141" s="24" t="s">
        <v>3</v>
      </c>
      <c r="B141" s="25">
        <v>100</v>
      </c>
      <c r="C141" s="25">
        <v>73.645319999999998</v>
      </c>
      <c r="D141" s="25">
        <v>14.532019999999999</v>
      </c>
      <c r="E141" s="25">
        <v>9.1133000000000006</v>
      </c>
      <c r="F141" s="25">
        <v>2.7093600000000002</v>
      </c>
    </row>
    <row r="142" spans="1:6" x14ac:dyDescent="0.2">
      <c r="A142" s="20" t="s">
        <v>376</v>
      </c>
      <c r="B142" s="21">
        <v>152</v>
      </c>
      <c r="C142" s="21">
        <v>107</v>
      </c>
      <c r="D142" s="21">
        <v>25</v>
      </c>
      <c r="E142" s="21">
        <v>20</v>
      </c>
      <c r="F142" s="21">
        <v>0</v>
      </c>
    </row>
    <row r="143" spans="1:6" x14ac:dyDescent="0.2">
      <c r="A143" s="24" t="s">
        <v>3</v>
      </c>
      <c r="B143" s="25">
        <v>100</v>
      </c>
      <c r="C143" s="25">
        <v>70.394737000000006</v>
      </c>
      <c r="D143" s="25">
        <v>16.447368000000001</v>
      </c>
      <c r="E143" s="25">
        <v>13.157895</v>
      </c>
      <c r="F143" s="25">
        <v>0</v>
      </c>
    </row>
    <row r="144" spans="1:6" x14ac:dyDescent="0.2">
      <c r="A144" s="20" t="s">
        <v>377</v>
      </c>
      <c r="B144" s="21">
        <v>88</v>
      </c>
      <c r="C144" s="21">
        <v>67</v>
      </c>
      <c r="D144" s="21">
        <v>11</v>
      </c>
      <c r="E144" s="21">
        <v>9</v>
      </c>
      <c r="F144" s="21">
        <v>1</v>
      </c>
    </row>
    <row r="145" spans="1:6" x14ac:dyDescent="0.2">
      <c r="A145" s="24" t="s">
        <v>3</v>
      </c>
      <c r="B145" s="25">
        <v>100</v>
      </c>
      <c r="C145" s="25">
        <v>76.136364</v>
      </c>
      <c r="D145" s="25">
        <v>12.5</v>
      </c>
      <c r="E145" s="25">
        <v>10.227273</v>
      </c>
      <c r="F145" s="25">
        <v>1.1363639999999999</v>
      </c>
    </row>
    <row r="146" spans="1:6" x14ac:dyDescent="0.2">
      <c r="A146" s="20" t="s">
        <v>378</v>
      </c>
      <c r="B146" s="21">
        <v>84</v>
      </c>
      <c r="C146" s="21">
        <v>57</v>
      </c>
      <c r="D146" s="21">
        <v>15</v>
      </c>
      <c r="E146" s="21">
        <v>11</v>
      </c>
      <c r="F146" s="21">
        <v>1</v>
      </c>
    </row>
    <row r="147" spans="1:6" x14ac:dyDescent="0.2">
      <c r="A147" s="24" t="s">
        <v>3</v>
      </c>
      <c r="B147" s="25">
        <v>100</v>
      </c>
      <c r="C147" s="25">
        <v>67.857142999999994</v>
      </c>
      <c r="D147" s="25">
        <v>17.857143000000001</v>
      </c>
      <c r="E147" s="25">
        <v>13.095238</v>
      </c>
      <c r="F147" s="25">
        <v>1.1904760000000001</v>
      </c>
    </row>
    <row r="148" spans="1:6" x14ac:dyDescent="0.2">
      <c r="A148" s="20" t="s">
        <v>366</v>
      </c>
      <c r="B148" s="21">
        <v>81</v>
      </c>
      <c r="C148" s="21">
        <v>53</v>
      </c>
      <c r="D148" s="21">
        <v>13</v>
      </c>
      <c r="E148" s="21">
        <v>13</v>
      </c>
      <c r="F148" s="21">
        <v>2</v>
      </c>
    </row>
    <row r="149" spans="1:6" x14ac:dyDescent="0.2">
      <c r="A149" s="24" t="s">
        <v>3</v>
      </c>
      <c r="B149" s="25">
        <v>100</v>
      </c>
      <c r="C149" s="25">
        <v>65.432098999999994</v>
      </c>
      <c r="D149" s="25">
        <v>16.049382999999999</v>
      </c>
      <c r="E149" s="25">
        <v>16.049382999999999</v>
      </c>
      <c r="F149" s="25">
        <v>2.4691360000000002</v>
      </c>
    </row>
    <row r="150" spans="1:6" x14ac:dyDescent="0.2">
      <c r="A150" s="9" t="s">
        <v>379</v>
      </c>
      <c r="B150" s="9"/>
      <c r="C150" s="9"/>
      <c r="D150" s="9"/>
      <c r="E150" s="9"/>
      <c r="F150" s="9"/>
    </row>
    <row r="151" spans="1:6" x14ac:dyDescent="0.2">
      <c r="A151" s="20" t="s">
        <v>380</v>
      </c>
      <c r="B151" s="21">
        <v>788</v>
      </c>
      <c r="C151" s="21">
        <v>619</v>
      </c>
      <c r="D151" s="21">
        <v>136</v>
      </c>
      <c r="E151" s="21">
        <v>22</v>
      </c>
      <c r="F151" s="21">
        <v>11</v>
      </c>
    </row>
    <row r="152" spans="1:6" x14ac:dyDescent="0.2">
      <c r="A152" s="24" t="s">
        <v>3</v>
      </c>
      <c r="B152" s="25">
        <v>100</v>
      </c>
      <c r="C152" s="25">
        <v>78.553298999999996</v>
      </c>
      <c r="D152" s="25">
        <v>17.258883000000001</v>
      </c>
      <c r="E152" s="25">
        <v>2.7918780000000001</v>
      </c>
      <c r="F152" s="25">
        <v>1.395939</v>
      </c>
    </row>
    <row r="153" spans="1:6" x14ac:dyDescent="0.2">
      <c r="A153" s="20" t="s">
        <v>381</v>
      </c>
      <c r="B153" s="21">
        <v>1824</v>
      </c>
      <c r="C153" s="21">
        <v>1327</v>
      </c>
      <c r="D153" s="21">
        <v>220</v>
      </c>
      <c r="E153" s="21">
        <v>228</v>
      </c>
      <c r="F153" s="21">
        <v>49</v>
      </c>
    </row>
    <row r="154" spans="1:6" x14ac:dyDescent="0.2">
      <c r="A154" s="24" t="s">
        <v>3</v>
      </c>
      <c r="B154" s="25">
        <v>100</v>
      </c>
      <c r="C154" s="25">
        <v>72.752193000000005</v>
      </c>
      <c r="D154" s="25">
        <v>12.061404</v>
      </c>
      <c r="E154" s="25">
        <v>12.5</v>
      </c>
      <c r="F154" s="25">
        <v>2.686404</v>
      </c>
    </row>
    <row r="155" spans="1:6" x14ac:dyDescent="0.2">
      <c r="A155" s="20" t="s">
        <v>366</v>
      </c>
      <c r="B155" s="21">
        <v>65</v>
      </c>
      <c r="C155" s="21">
        <v>45</v>
      </c>
      <c r="D155" s="21">
        <v>12</v>
      </c>
      <c r="E155" s="21">
        <v>8</v>
      </c>
      <c r="F155" s="21">
        <v>0</v>
      </c>
    </row>
    <row r="156" spans="1:6" x14ac:dyDescent="0.2">
      <c r="A156" s="24" t="s">
        <v>3</v>
      </c>
      <c r="B156" s="25">
        <v>100</v>
      </c>
      <c r="C156" s="25">
        <v>69.230768999999995</v>
      </c>
      <c r="D156" s="25">
        <v>18.461538000000001</v>
      </c>
      <c r="E156" s="25">
        <v>12.307691999999999</v>
      </c>
      <c r="F156" s="25">
        <v>0</v>
      </c>
    </row>
    <row r="157" spans="1:6" x14ac:dyDescent="0.2">
      <c r="A157" s="9" t="s">
        <v>382</v>
      </c>
      <c r="B157" s="9"/>
      <c r="C157" s="9"/>
      <c r="D157" s="9"/>
      <c r="E157" s="9"/>
      <c r="F157" s="9"/>
    </row>
    <row r="158" spans="1:6" x14ac:dyDescent="0.2">
      <c r="A158" s="20" t="s">
        <v>383</v>
      </c>
      <c r="B158" s="21">
        <v>393</v>
      </c>
      <c r="C158" s="21">
        <v>308</v>
      </c>
      <c r="D158" s="21">
        <v>71</v>
      </c>
      <c r="E158" s="21">
        <v>8</v>
      </c>
      <c r="F158" s="21">
        <v>6</v>
      </c>
    </row>
    <row r="159" spans="1:6" x14ac:dyDescent="0.2">
      <c r="A159" s="24" t="s">
        <v>3</v>
      </c>
      <c r="B159" s="25">
        <v>100</v>
      </c>
      <c r="C159" s="25">
        <v>78.371500999999995</v>
      </c>
      <c r="D159" s="25">
        <v>18.066158000000001</v>
      </c>
      <c r="E159" s="25">
        <v>2.0356230000000002</v>
      </c>
      <c r="F159" s="25">
        <v>1.526718</v>
      </c>
    </row>
    <row r="160" spans="1:6" x14ac:dyDescent="0.2">
      <c r="A160" s="20" t="s">
        <v>181</v>
      </c>
      <c r="B160" s="21">
        <v>1944</v>
      </c>
      <c r="C160" s="21">
        <v>1438</v>
      </c>
      <c r="D160" s="21">
        <v>256</v>
      </c>
      <c r="E160" s="21">
        <v>204</v>
      </c>
      <c r="F160" s="21">
        <v>46</v>
      </c>
    </row>
    <row r="161" spans="1:6" x14ac:dyDescent="0.2">
      <c r="A161" s="24" t="s">
        <v>3</v>
      </c>
      <c r="B161" s="25">
        <v>100</v>
      </c>
      <c r="C161" s="25">
        <v>73.971193</v>
      </c>
      <c r="D161" s="25">
        <v>13.168723999999999</v>
      </c>
      <c r="E161" s="25">
        <v>10.493827</v>
      </c>
      <c r="F161" s="25">
        <v>2.3662550000000002</v>
      </c>
    </row>
    <row r="162" spans="1:6" x14ac:dyDescent="0.2">
      <c r="A162" s="20" t="s">
        <v>182</v>
      </c>
      <c r="B162" s="21">
        <v>38</v>
      </c>
      <c r="C162" s="21">
        <v>28</v>
      </c>
      <c r="D162" s="21">
        <v>5</v>
      </c>
      <c r="E162" s="21">
        <v>5</v>
      </c>
      <c r="F162" s="21">
        <v>0</v>
      </c>
    </row>
    <row r="163" spans="1:6" x14ac:dyDescent="0.2">
      <c r="A163" s="24" t="s">
        <v>3</v>
      </c>
      <c r="B163" s="25">
        <v>100</v>
      </c>
      <c r="C163" s="25">
        <v>73.684211000000005</v>
      </c>
      <c r="D163" s="25">
        <v>13.157895</v>
      </c>
      <c r="E163" s="25">
        <v>13.157895</v>
      </c>
      <c r="F163" s="25">
        <v>0</v>
      </c>
    </row>
    <row r="164" spans="1:6" x14ac:dyDescent="0.2">
      <c r="A164" s="20" t="s">
        <v>384</v>
      </c>
      <c r="B164" s="21">
        <v>36</v>
      </c>
      <c r="C164" s="21">
        <v>27</v>
      </c>
      <c r="D164" s="21">
        <v>4</v>
      </c>
      <c r="E164" s="21">
        <v>3</v>
      </c>
      <c r="F164" s="21">
        <v>2</v>
      </c>
    </row>
    <row r="165" spans="1:6" x14ac:dyDescent="0.2">
      <c r="A165" s="24" t="s">
        <v>3</v>
      </c>
      <c r="B165" s="25">
        <v>100</v>
      </c>
      <c r="C165" s="25">
        <v>75</v>
      </c>
      <c r="D165" s="25">
        <v>11.111110999999999</v>
      </c>
      <c r="E165" s="25">
        <v>8.3333329999999997</v>
      </c>
      <c r="F165" s="25">
        <v>5.5555560000000002</v>
      </c>
    </row>
    <row r="166" spans="1:6" x14ac:dyDescent="0.2">
      <c r="A166" s="20" t="s">
        <v>183</v>
      </c>
      <c r="B166" s="21">
        <v>53</v>
      </c>
      <c r="C166" s="21">
        <v>42</v>
      </c>
      <c r="D166" s="21">
        <v>4</v>
      </c>
      <c r="E166" s="21">
        <v>7</v>
      </c>
      <c r="F166" s="21">
        <v>0</v>
      </c>
    </row>
    <row r="167" spans="1:6" x14ac:dyDescent="0.2">
      <c r="A167" s="24" t="s">
        <v>3</v>
      </c>
      <c r="B167" s="25">
        <v>100</v>
      </c>
      <c r="C167" s="25">
        <v>79.245283000000001</v>
      </c>
      <c r="D167" s="25">
        <v>7.5471700000000004</v>
      </c>
      <c r="E167" s="25">
        <v>13.207547</v>
      </c>
      <c r="F167" s="25">
        <v>0</v>
      </c>
    </row>
    <row r="168" spans="1:6" x14ac:dyDescent="0.2">
      <c r="A168" s="20" t="s">
        <v>385</v>
      </c>
      <c r="B168" s="21">
        <v>22</v>
      </c>
      <c r="C168" s="21">
        <v>9</v>
      </c>
      <c r="D168" s="21">
        <v>6</v>
      </c>
      <c r="E168" s="21">
        <v>6</v>
      </c>
      <c r="F168" s="21">
        <v>1</v>
      </c>
    </row>
    <row r="169" spans="1:6" x14ac:dyDescent="0.2">
      <c r="A169" s="24" t="s">
        <v>3</v>
      </c>
      <c r="B169" s="25">
        <v>100</v>
      </c>
      <c r="C169" s="25">
        <v>40.909090999999997</v>
      </c>
      <c r="D169" s="25">
        <v>27.272727</v>
      </c>
      <c r="E169" s="25">
        <v>27.272727</v>
      </c>
      <c r="F169" s="25">
        <v>4.5454549999999996</v>
      </c>
    </row>
    <row r="170" spans="1:6" x14ac:dyDescent="0.2">
      <c r="A170" s="20" t="s">
        <v>386</v>
      </c>
      <c r="B170" s="21">
        <v>32</v>
      </c>
      <c r="C170" s="21">
        <v>23</v>
      </c>
      <c r="D170" s="21">
        <v>4</v>
      </c>
      <c r="E170" s="21">
        <v>4</v>
      </c>
      <c r="F170" s="21">
        <v>1</v>
      </c>
    </row>
    <row r="171" spans="1:6" x14ac:dyDescent="0.2">
      <c r="A171" s="24" t="s">
        <v>3</v>
      </c>
      <c r="B171" s="25">
        <v>100</v>
      </c>
      <c r="C171" s="25">
        <v>71.875</v>
      </c>
      <c r="D171" s="25">
        <v>12.5</v>
      </c>
      <c r="E171" s="25">
        <v>12.5</v>
      </c>
      <c r="F171" s="25">
        <v>3.125</v>
      </c>
    </row>
    <row r="172" spans="1:6" x14ac:dyDescent="0.2">
      <c r="A172" s="20" t="s">
        <v>387</v>
      </c>
      <c r="B172" s="21">
        <v>9</v>
      </c>
      <c r="C172" s="21">
        <v>6</v>
      </c>
      <c r="D172" s="21">
        <v>0</v>
      </c>
      <c r="E172" s="21">
        <v>3</v>
      </c>
      <c r="F172" s="21">
        <v>0</v>
      </c>
    </row>
    <row r="173" spans="1:6" x14ac:dyDescent="0.2">
      <c r="A173" s="24" t="s">
        <v>3</v>
      </c>
      <c r="B173" s="25">
        <v>100</v>
      </c>
      <c r="C173" s="25">
        <v>66.666667000000004</v>
      </c>
      <c r="D173" s="25">
        <v>0</v>
      </c>
      <c r="E173" s="25">
        <v>33.333333000000003</v>
      </c>
      <c r="F173" s="25">
        <v>0</v>
      </c>
    </row>
    <row r="174" spans="1:6" x14ac:dyDescent="0.2">
      <c r="A174" s="20" t="s">
        <v>366</v>
      </c>
      <c r="B174" s="21">
        <v>150</v>
      </c>
      <c r="C174" s="21">
        <v>110</v>
      </c>
      <c r="D174" s="21">
        <v>18</v>
      </c>
      <c r="E174" s="21">
        <v>18</v>
      </c>
      <c r="F174" s="21">
        <v>4</v>
      </c>
    </row>
    <row r="175" spans="1:6" x14ac:dyDescent="0.2">
      <c r="A175" s="24" t="s">
        <v>3</v>
      </c>
      <c r="B175" s="25">
        <v>100</v>
      </c>
      <c r="C175" s="25">
        <v>73.333332999999996</v>
      </c>
      <c r="D175" s="25">
        <v>12</v>
      </c>
      <c r="E175" s="25">
        <v>12</v>
      </c>
      <c r="F175" s="25">
        <v>2.6666669999999999</v>
      </c>
    </row>
    <row r="176" spans="1:6" x14ac:dyDescent="0.2">
      <c r="A176" s="9" t="s">
        <v>388</v>
      </c>
      <c r="B176" s="9"/>
      <c r="C176" s="9"/>
      <c r="D176" s="9"/>
      <c r="E176" s="9"/>
      <c r="F176" s="9"/>
    </row>
    <row r="177" spans="1:6" x14ac:dyDescent="0.2">
      <c r="A177" s="20" t="s">
        <v>184</v>
      </c>
      <c r="B177" s="21">
        <v>54</v>
      </c>
      <c r="C177" s="21">
        <v>41</v>
      </c>
      <c r="D177" s="21">
        <v>6</v>
      </c>
      <c r="E177" s="21">
        <v>4</v>
      </c>
      <c r="F177" s="21">
        <v>3</v>
      </c>
    </row>
    <row r="178" spans="1:6" x14ac:dyDescent="0.2">
      <c r="A178" s="24" t="s">
        <v>3</v>
      </c>
      <c r="B178" s="25">
        <v>100</v>
      </c>
      <c r="C178" s="25">
        <v>75.925926000000004</v>
      </c>
      <c r="D178" s="25">
        <v>11.111110999999999</v>
      </c>
      <c r="E178" s="25">
        <v>7.4074070000000001</v>
      </c>
      <c r="F178" s="25">
        <v>5.5555560000000002</v>
      </c>
    </row>
    <row r="179" spans="1:6" x14ac:dyDescent="0.2">
      <c r="A179" s="20" t="s">
        <v>185</v>
      </c>
      <c r="B179" s="21">
        <v>196</v>
      </c>
      <c r="C179" s="21">
        <v>140</v>
      </c>
      <c r="D179" s="21">
        <v>21</v>
      </c>
      <c r="E179" s="21">
        <v>29</v>
      </c>
      <c r="F179" s="21">
        <v>6</v>
      </c>
    </row>
    <row r="180" spans="1:6" x14ac:dyDescent="0.2">
      <c r="A180" s="24" t="s">
        <v>3</v>
      </c>
      <c r="B180" s="25">
        <v>100</v>
      </c>
      <c r="C180" s="25">
        <v>71.428571000000005</v>
      </c>
      <c r="D180" s="25">
        <v>10.714286</v>
      </c>
      <c r="E180" s="25">
        <v>14.795918</v>
      </c>
      <c r="F180" s="25">
        <v>3.0612240000000002</v>
      </c>
    </row>
    <row r="181" spans="1:6" x14ac:dyDescent="0.2">
      <c r="A181" s="20" t="s">
        <v>186</v>
      </c>
      <c r="B181" s="21">
        <v>310</v>
      </c>
      <c r="C181" s="21">
        <v>228</v>
      </c>
      <c r="D181" s="21">
        <v>39</v>
      </c>
      <c r="E181" s="21">
        <v>36</v>
      </c>
      <c r="F181" s="21">
        <v>7</v>
      </c>
    </row>
    <row r="182" spans="1:6" x14ac:dyDescent="0.2">
      <c r="A182" s="24" t="s">
        <v>3</v>
      </c>
      <c r="B182" s="25">
        <v>100</v>
      </c>
      <c r="C182" s="25">
        <v>73.548387000000005</v>
      </c>
      <c r="D182" s="25">
        <v>12.580645000000001</v>
      </c>
      <c r="E182" s="25">
        <v>11.612902999999999</v>
      </c>
      <c r="F182" s="25">
        <v>2.2580650000000002</v>
      </c>
    </row>
    <row r="183" spans="1:6" x14ac:dyDescent="0.2">
      <c r="A183" s="20" t="s">
        <v>187</v>
      </c>
      <c r="B183" s="21">
        <v>385</v>
      </c>
      <c r="C183" s="21">
        <v>279</v>
      </c>
      <c r="D183" s="21">
        <v>56</v>
      </c>
      <c r="E183" s="21">
        <v>39</v>
      </c>
      <c r="F183" s="21">
        <v>11</v>
      </c>
    </row>
    <row r="184" spans="1:6" x14ac:dyDescent="0.2">
      <c r="A184" s="24" t="s">
        <v>3</v>
      </c>
      <c r="B184" s="25">
        <v>100</v>
      </c>
      <c r="C184" s="25">
        <v>72.467532000000006</v>
      </c>
      <c r="D184" s="25">
        <v>14.545455</v>
      </c>
      <c r="E184" s="25">
        <v>10.12987</v>
      </c>
      <c r="F184" s="25">
        <v>2.8571430000000002</v>
      </c>
    </row>
    <row r="185" spans="1:6" x14ac:dyDescent="0.2">
      <c r="A185" s="20" t="s">
        <v>188</v>
      </c>
      <c r="B185" s="21">
        <v>361</v>
      </c>
      <c r="C185" s="21">
        <v>265</v>
      </c>
      <c r="D185" s="21">
        <v>55</v>
      </c>
      <c r="E185" s="21">
        <v>33</v>
      </c>
      <c r="F185" s="21">
        <v>8</v>
      </c>
    </row>
    <row r="186" spans="1:6" x14ac:dyDescent="0.2">
      <c r="A186" s="24" t="s">
        <v>3</v>
      </c>
      <c r="B186" s="25">
        <v>100</v>
      </c>
      <c r="C186" s="25">
        <v>73.407201999999998</v>
      </c>
      <c r="D186" s="25">
        <v>15.235457</v>
      </c>
      <c r="E186" s="25">
        <v>9.1412739999999992</v>
      </c>
      <c r="F186" s="25">
        <v>2.2160660000000001</v>
      </c>
    </row>
    <row r="187" spans="1:6" x14ac:dyDescent="0.2">
      <c r="A187" s="20" t="s">
        <v>189</v>
      </c>
      <c r="B187" s="21">
        <v>315</v>
      </c>
      <c r="C187" s="21">
        <v>232</v>
      </c>
      <c r="D187" s="21">
        <v>49</v>
      </c>
      <c r="E187" s="21">
        <v>27</v>
      </c>
      <c r="F187" s="21">
        <v>7</v>
      </c>
    </row>
    <row r="188" spans="1:6" x14ac:dyDescent="0.2">
      <c r="A188" s="24" t="s">
        <v>3</v>
      </c>
      <c r="B188" s="25">
        <v>100</v>
      </c>
      <c r="C188" s="25">
        <v>73.650794000000005</v>
      </c>
      <c r="D188" s="25">
        <v>15.555555999999999</v>
      </c>
      <c r="E188" s="25">
        <v>8.5714290000000002</v>
      </c>
      <c r="F188" s="25">
        <v>2.2222219999999999</v>
      </c>
    </row>
    <row r="189" spans="1:6" x14ac:dyDescent="0.2">
      <c r="A189" s="20" t="s">
        <v>190</v>
      </c>
      <c r="B189" s="21">
        <v>364</v>
      </c>
      <c r="C189" s="21">
        <v>277</v>
      </c>
      <c r="D189" s="21">
        <v>52</v>
      </c>
      <c r="E189" s="21">
        <v>30</v>
      </c>
      <c r="F189" s="21">
        <v>5</v>
      </c>
    </row>
    <row r="190" spans="1:6" x14ac:dyDescent="0.2">
      <c r="A190" s="24" t="s">
        <v>3</v>
      </c>
      <c r="B190" s="25">
        <v>100</v>
      </c>
      <c r="C190" s="25">
        <v>76.098900999999998</v>
      </c>
      <c r="D190" s="25">
        <v>14.285714</v>
      </c>
      <c r="E190" s="25">
        <v>8.2417580000000008</v>
      </c>
      <c r="F190" s="25">
        <v>1.373626</v>
      </c>
    </row>
    <row r="191" spans="1:6" x14ac:dyDescent="0.2">
      <c r="A191" s="20" t="s">
        <v>191</v>
      </c>
      <c r="B191" s="21">
        <v>267</v>
      </c>
      <c r="C191" s="21">
        <v>207</v>
      </c>
      <c r="D191" s="21">
        <v>36</v>
      </c>
      <c r="E191" s="21">
        <v>18</v>
      </c>
      <c r="F191" s="21">
        <v>6</v>
      </c>
    </row>
    <row r="192" spans="1:6" x14ac:dyDescent="0.2">
      <c r="A192" s="24" t="s">
        <v>3</v>
      </c>
      <c r="B192" s="25">
        <v>100</v>
      </c>
      <c r="C192" s="25">
        <v>77.528090000000006</v>
      </c>
      <c r="D192" s="25">
        <v>13.483146</v>
      </c>
      <c r="E192" s="25">
        <v>6.7415729999999998</v>
      </c>
      <c r="F192" s="25">
        <v>2.2471909999999999</v>
      </c>
    </row>
    <row r="193" spans="1:6" x14ac:dyDescent="0.2">
      <c r="A193" s="20" t="s">
        <v>192</v>
      </c>
      <c r="B193" s="21">
        <v>90</v>
      </c>
      <c r="C193" s="21">
        <v>69</v>
      </c>
      <c r="D193" s="21">
        <v>15</v>
      </c>
      <c r="E193" s="21">
        <v>6</v>
      </c>
      <c r="F193" s="21">
        <v>0</v>
      </c>
    </row>
    <row r="194" spans="1:6" x14ac:dyDescent="0.2">
      <c r="A194" s="24" t="s">
        <v>3</v>
      </c>
      <c r="B194" s="25">
        <v>100</v>
      </c>
      <c r="C194" s="25">
        <v>76.666667000000004</v>
      </c>
      <c r="D194" s="25">
        <v>16.666667</v>
      </c>
      <c r="E194" s="25">
        <v>6.6666670000000003</v>
      </c>
      <c r="F194" s="25">
        <v>0</v>
      </c>
    </row>
    <row r="195" spans="1:6" x14ac:dyDescent="0.2">
      <c r="A195" s="20" t="s">
        <v>193</v>
      </c>
      <c r="B195" s="21">
        <v>94</v>
      </c>
      <c r="C195" s="21">
        <v>69</v>
      </c>
      <c r="D195" s="21">
        <v>15</v>
      </c>
      <c r="E195" s="21">
        <v>8</v>
      </c>
      <c r="F195" s="21">
        <v>2</v>
      </c>
    </row>
    <row r="196" spans="1:6" x14ac:dyDescent="0.2">
      <c r="A196" s="24" t="s">
        <v>3</v>
      </c>
      <c r="B196" s="25">
        <v>100</v>
      </c>
      <c r="C196" s="25">
        <v>73.404255000000006</v>
      </c>
      <c r="D196" s="25">
        <v>15.957447</v>
      </c>
      <c r="E196" s="25">
        <v>8.5106380000000001</v>
      </c>
      <c r="F196" s="25">
        <v>2.1276600000000001</v>
      </c>
    </row>
    <row r="197" spans="1:6" x14ac:dyDescent="0.2">
      <c r="A197" s="20" t="s">
        <v>389</v>
      </c>
      <c r="B197" s="21">
        <v>47</v>
      </c>
      <c r="C197" s="21">
        <v>34</v>
      </c>
      <c r="D197" s="21">
        <v>4</v>
      </c>
      <c r="E197" s="21">
        <v>9</v>
      </c>
      <c r="F197" s="21">
        <v>0</v>
      </c>
    </row>
    <row r="198" spans="1:6" x14ac:dyDescent="0.2">
      <c r="A198" s="24" t="s">
        <v>3</v>
      </c>
      <c r="B198" s="25">
        <v>100</v>
      </c>
      <c r="C198" s="25">
        <v>72.340425999999994</v>
      </c>
      <c r="D198" s="25">
        <v>8.5106380000000001</v>
      </c>
      <c r="E198" s="25">
        <v>19.148935999999999</v>
      </c>
      <c r="F198" s="25">
        <v>0</v>
      </c>
    </row>
    <row r="199" spans="1:6" x14ac:dyDescent="0.2">
      <c r="A199" s="20" t="s">
        <v>366</v>
      </c>
      <c r="B199" s="21">
        <v>194</v>
      </c>
      <c r="C199" s="21">
        <v>150</v>
      </c>
      <c r="D199" s="21">
        <v>20</v>
      </c>
      <c r="E199" s="21">
        <v>19</v>
      </c>
      <c r="F199" s="21">
        <v>5</v>
      </c>
    </row>
    <row r="200" spans="1:6" x14ac:dyDescent="0.2">
      <c r="A200" s="24" t="s">
        <v>3</v>
      </c>
      <c r="B200" s="25">
        <v>100</v>
      </c>
      <c r="C200" s="25">
        <v>77.319587999999996</v>
      </c>
      <c r="D200" s="25">
        <v>10.309278000000001</v>
      </c>
      <c r="E200" s="25">
        <v>9.7938139999999994</v>
      </c>
      <c r="F200" s="25">
        <v>2.5773199999999998</v>
      </c>
    </row>
    <row r="201" spans="1:6" ht="11.1" customHeight="1" x14ac:dyDescent="0.2">
      <c r="A201" s="9" t="s">
        <v>390</v>
      </c>
      <c r="B201" s="9"/>
      <c r="C201" s="9"/>
      <c r="D201" s="9"/>
      <c r="E201" s="9"/>
      <c r="F201" s="9"/>
    </row>
    <row r="202" spans="1:6" ht="11.1" customHeight="1" x14ac:dyDescent="0.2">
      <c r="A202" s="20" t="s">
        <v>391</v>
      </c>
      <c r="B202" s="21">
        <v>633</v>
      </c>
      <c r="C202" s="21">
        <v>480</v>
      </c>
      <c r="D202" s="21">
        <v>87</v>
      </c>
      <c r="E202" s="21">
        <v>59</v>
      </c>
      <c r="F202" s="21">
        <v>7</v>
      </c>
    </row>
    <row r="203" spans="1:6" ht="11.1" customHeight="1" x14ac:dyDescent="0.2">
      <c r="A203" s="24" t="s">
        <v>3</v>
      </c>
      <c r="B203" s="25">
        <v>100</v>
      </c>
      <c r="C203" s="25">
        <v>75.829384000000005</v>
      </c>
      <c r="D203" s="25">
        <v>13.744076</v>
      </c>
      <c r="E203" s="25">
        <v>9.3206950000000006</v>
      </c>
      <c r="F203" s="25">
        <v>1.105845</v>
      </c>
    </row>
    <row r="204" spans="1:6" ht="11.1" customHeight="1" x14ac:dyDescent="0.2">
      <c r="A204" s="20" t="s">
        <v>392</v>
      </c>
      <c r="B204" s="21">
        <v>1123</v>
      </c>
      <c r="C204" s="21">
        <v>831</v>
      </c>
      <c r="D204" s="21">
        <v>153</v>
      </c>
      <c r="E204" s="21">
        <v>112</v>
      </c>
      <c r="F204" s="21">
        <v>27</v>
      </c>
    </row>
    <row r="205" spans="1:6" ht="11.1" customHeight="1" x14ac:dyDescent="0.2">
      <c r="A205" s="24" t="s">
        <v>3</v>
      </c>
      <c r="B205" s="25">
        <v>100</v>
      </c>
      <c r="C205" s="25">
        <v>73.998219000000006</v>
      </c>
      <c r="D205" s="25">
        <v>13.624221</v>
      </c>
      <c r="E205" s="25">
        <v>9.9732859999999999</v>
      </c>
      <c r="F205" s="25">
        <v>2.404274</v>
      </c>
    </row>
    <row r="206" spans="1:6" ht="11.1" customHeight="1" x14ac:dyDescent="0.2">
      <c r="A206" s="20" t="s">
        <v>393</v>
      </c>
      <c r="B206" s="21">
        <v>660</v>
      </c>
      <c r="C206" s="21">
        <v>479</v>
      </c>
      <c r="D206" s="21">
        <v>90</v>
      </c>
      <c r="E206" s="21">
        <v>69</v>
      </c>
      <c r="F206" s="21">
        <v>22</v>
      </c>
    </row>
    <row r="207" spans="1:6" ht="11.1" customHeight="1" x14ac:dyDescent="0.2">
      <c r="A207" s="24" t="s">
        <v>3</v>
      </c>
      <c r="B207" s="25">
        <v>100</v>
      </c>
      <c r="C207" s="25">
        <v>72.575757999999993</v>
      </c>
      <c r="D207" s="25">
        <v>13.636364</v>
      </c>
      <c r="E207" s="25">
        <v>10.454545</v>
      </c>
      <c r="F207" s="25">
        <v>3.3333330000000001</v>
      </c>
    </row>
    <row r="208" spans="1:6" ht="11.1" customHeight="1" x14ac:dyDescent="0.2">
      <c r="A208" s="20" t="s">
        <v>394</v>
      </c>
      <c r="B208" s="21">
        <v>261</v>
      </c>
      <c r="C208" s="21">
        <v>201</v>
      </c>
      <c r="D208" s="21">
        <v>38</v>
      </c>
      <c r="E208" s="21">
        <v>18</v>
      </c>
      <c r="F208" s="21">
        <v>4</v>
      </c>
    </row>
    <row r="209" spans="1:6" ht="11.1" customHeight="1" x14ac:dyDescent="0.2">
      <c r="A209" s="24" t="s">
        <v>3</v>
      </c>
      <c r="B209" s="25">
        <v>100</v>
      </c>
      <c r="C209" s="25">
        <v>77.011493999999999</v>
      </c>
      <c r="D209" s="25">
        <v>14.559386999999999</v>
      </c>
      <c r="E209" s="25">
        <v>6.8965519999999998</v>
      </c>
      <c r="F209" s="25">
        <v>1.532567</v>
      </c>
    </row>
    <row r="210" spans="1:6" ht="11.1" customHeight="1" x14ac:dyDescent="0.2">
      <c r="A210" s="9" t="s">
        <v>395</v>
      </c>
      <c r="B210" s="9"/>
      <c r="C210" s="9"/>
      <c r="D210" s="9"/>
      <c r="E210" s="9"/>
      <c r="F210" s="9"/>
    </row>
    <row r="211" spans="1:6" ht="11.1" customHeight="1" x14ac:dyDescent="0.2">
      <c r="A211" s="20" t="s">
        <v>396</v>
      </c>
      <c r="B211" s="21">
        <v>329</v>
      </c>
      <c r="C211" s="21">
        <v>244</v>
      </c>
      <c r="D211" s="21">
        <v>46</v>
      </c>
      <c r="E211" s="21">
        <v>32</v>
      </c>
      <c r="F211" s="21">
        <v>7</v>
      </c>
    </row>
    <row r="212" spans="1:6" ht="11.1" customHeight="1" x14ac:dyDescent="0.2">
      <c r="A212" s="24" t="s">
        <v>3</v>
      </c>
      <c r="B212" s="25">
        <v>100</v>
      </c>
      <c r="C212" s="25">
        <v>74.164134000000004</v>
      </c>
      <c r="D212" s="25">
        <v>13.981763000000001</v>
      </c>
      <c r="E212" s="25">
        <v>9.7264440000000008</v>
      </c>
      <c r="F212" s="25">
        <v>2.1276600000000001</v>
      </c>
    </row>
    <row r="213" spans="1:6" ht="11.1" customHeight="1" x14ac:dyDescent="0.2">
      <c r="A213" s="20" t="s">
        <v>397</v>
      </c>
      <c r="B213" s="21">
        <v>828</v>
      </c>
      <c r="C213" s="21">
        <v>643</v>
      </c>
      <c r="D213" s="21">
        <v>94</v>
      </c>
      <c r="E213" s="21">
        <v>73</v>
      </c>
      <c r="F213" s="21">
        <v>18</v>
      </c>
    </row>
    <row r="214" spans="1:6" ht="11.1" customHeight="1" x14ac:dyDescent="0.2">
      <c r="A214" s="24" t="s">
        <v>3</v>
      </c>
      <c r="B214" s="25">
        <v>100</v>
      </c>
      <c r="C214" s="25">
        <v>77.657004999999998</v>
      </c>
      <c r="D214" s="25">
        <v>11.352657000000001</v>
      </c>
      <c r="E214" s="25">
        <v>8.8164250000000006</v>
      </c>
      <c r="F214" s="25">
        <v>2.1739130000000002</v>
      </c>
    </row>
    <row r="215" spans="1:6" ht="11.1" customHeight="1" x14ac:dyDescent="0.2">
      <c r="A215" s="20" t="s">
        <v>879</v>
      </c>
      <c r="B215" s="21">
        <v>499</v>
      </c>
      <c r="C215" s="21">
        <v>348</v>
      </c>
      <c r="D215" s="21">
        <v>86</v>
      </c>
      <c r="E215" s="21">
        <v>53</v>
      </c>
      <c r="F215" s="21">
        <v>12</v>
      </c>
    </row>
    <row r="216" spans="1:6" ht="11.1" customHeight="1" x14ac:dyDescent="0.2">
      <c r="A216" s="24" t="s">
        <v>3</v>
      </c>
      <c r="B216" s="25">
        <v>100</v>
      </c>
      <c r="C216" s="25">
        <v>69.739479000000003</v>
      </c>
      <c r="D216" s="25">
        <v>17.234469000000001</v>
      </c>
      <c r="E216" s="25">
        <v>10.621242000000001</v>
      </c>
      <c r="F216" s="25">
        <v>2.4048099999999999</v>
      </c>
    </row>
    <row r="217" spans="1:6" ht="11.1" customHeight="1" x14ac:dyDescent="0.2">
      <c r="A217" s="20" t="s">
        <v>398</v>
      </c>
      <c r="B217" s="21">
        <v>468</v>
      </c>
      <c r="C217" s="21">
        <v>349</v>
      </c>
      <c r="D217" s="21">
        <v>58</v>
      </c>
      <c r="E217" s="21">
        <v>48</v>
      </c>
      <c r="F217" s="21">
        <v>13</v>
      </c>
    </row>
    <row r="218" spans="1:6" ht="11.1" customHeight="1" x14ac:dyDescent="0.2">
      <c r="A218" s="24" t="s">
        <v>3</v>
      </c>
      <c r="B218" s="25">
        <v>100</v>
      </c>
      <c r="C218" s="25">
        <v>74.572649999999996</v>
      </c>
      <c r="D218" s="25">
        <v>12.393162</v>
      </c>
      <c r="E218" s="25">
        <v>10.256410000000001</v>
      </c>
      <c r="F218" s="25">
        <v>2.7777780000000001</v>
      </c>
    </row>
    <row r="219" spans="1:6" ht="11.1" customHeight="1" x14ac:dyDescent="0.2">
      <c r="A219" s="20" t="s">
        <v>399</v>
      </c>
      <c r="B219" s="21">
        <v>257</v>
      </c>
      <c r="C219" s="21">
        <v>187</v>
      </c>
      <c r="D219" s="21">
        <v>43</v>
      </c>
      <c r="E219" s="21">
        <v>24</v>
      </c>
      <c r="F219" s="21">
        <v>3</v>
      </c>
    </row>
    <row r="220" spans="1:6" ht="11.1" customHeight="1" x14ac:dyDescent="0.2">
      <c r="A220" s="24" t="s">
        <v>3</v>
      </c>
      <c r="B220" s="25">
        <v>100</v>
      </c>
      <c r="C220" s="25">
        <v>72.762646000000004</v>
      </c>
      <c r="D220" s="25">
        <v>16.731518000000001</v>
      </c>
      <c r="E220" s="25">
        <v>9.3385210000000001</v>
      </c>
      <c r="F220" s="25">
        <v>1.1673150000000001</v>
      </c>
    </row>
    <row r="221" spans="1:6" ht="11.1" customHeight="1" x14ac:dyDescent="0.2">
      <c r="A221" s="20" t="s">
        <v>400</v>
      </c>
      <c r="B221" s="21">
        <v>296</v>
      </c>
      <c r="C221" s="21">
        <v>220</v>
      </c>
      <c r="D221" s="21">
        <v>41</v>
      </c>
      <c r="E221" s="21">
        <v>28</v>
      </c>
      <c r="F221" s="21">
        <v>7</v>
      </c>
    </row>
    <row r="222" spans="1:6" ht="11.1" customHeight="1" x14ac:dyDescent="0.2">
      <c r="A222" s="24" t="s">
        <v>3</v>
      </c>
      <c r="B222" s="25">
        <v>100</v>
      </c>
      <c r="C222" s="25">
        <v>74.324324000000004</v>
      </c>
      <c r="D222" s="25">
        <v>13.851350999999999</v>
      </c>
      <c r="E222" s="25">
        <v>9.4594590000000007</v>
      </c>
      <c r="F222" s="25">
        <v>2.364865</v>
      </c>
    </row>
    <row r="223" spans="1:6" ht="11.1" customHeight="1" x14ac:dyDescent="0.2">
      <c r="A223" s="9" t="s">
        <v>401</v>
      </c>
      <c r="B223" s="9"/>
      <c r="C223" s="9"/>
      <c r="D223" s="9"/>
      <c r="E223" s="9"/>
      <c r="F223" s="9"/>
    </row>
    <row r="224" spans="1:6" ht="11.1" customHeight="1" x14ac:dyDescent="0.2">
      <c r="A224" s="20" t="s">
        <v>878</v>
      </c>
      <c r="B224" s="21">
        <v>116</v>
      </c>
      <c r="C224" s="21">
        <v>87</v>
      </c>
      <c r="D224" s="21">
        <v>17</v>
      </c>
      <c r="E224" s="21">
        <v>8</v>
      </c>
      <c r="F224" s="21">
        <v>4</v>
      </c>
    </row>
    <row r="225" spans="1:6" ht="11.1" customHeight="1" x14ac:dyDescent="0.2">
      <c r="A225" s="24" t="s">
        <v>3</v>
      </c>
      <c r="B225" s="25">
        <v>100</v>
      </c>
      <c r="C225" s="25">
        <v>75</v>
      </c>
      <c r="D225" s="25">
        <v>14.655172</v>
      </c>
      <c r="E225" s="25">
        <v>6.8965519999999998</v>
      </c>
      <c r="F225" s="25">
        <v>3.4482759999999999</v>
      </c>
    </row>
    <row r="226" spans="1:6" ht="11.1" customHeight="1" x14ac:dyDescent="0.2">
      <c r="A226" s="20" t="s">
        <v>402</v>
      </c>
      <c r="B226" s="21">
        <v>213</v>
      </c>
      <c r="C226" s="21">
        <v>157</v>
      </c>
      <c r="D226" s="21">
        <v>29</v>
      </c>
      <c r="E226" s="21">
        <v>24</v>
      </c>
      <c r="F226" s="21">
        <v>3</v>
      </c>
    </row>
    <row r="227" spans="1:6" ht="11.1" customHeight="1" x14ac:dyDescent="0.2">
      <c r="A227" s="24" t="s">
        <v>3</v>
      </c>
      <c r="B227" s="25">
        <v>100</v>
      </c>
      <c r="C227" s="25">
        <v>73.708920000000006</v>
      </c>
      <c r="D227" s="25">
        <v>13.615023000000001</v>
      </c>
      <c r="E227" s="25">
        <v>11.267606000000001</v>
      </c>
      <c r="F227" s="25">
        <v>1.4084509999999999</v>
      </c>
    </row>
    <row r="228" spans="1:6" ht="11.1" customHeight="1" x14ac:dyDescent="0.2">
      <c r="A228" s="20" t="s">
        <v>397</v>
      </c>
      <c r="B228" s="21">
        <v>828</v>
      </c>
      <c r="C228" s="21">
        <v>643</v>
      </c>
      <c r="D228" s="21">
        <v>94</v>
      </c>
      <c r="E228" s="21">
        <v>73</v>
      </c>
      <c r="F228" s="21">
        <v>18</v>
      </c>
    </row>
    <row r="229" spans="1:6" ht="11.1" customHeight="1" x14ac:dyDescent="0.2">
      <c r="A229" s="24" t="s">
        <v>3</v>
      </c>
      <c r="B229" s="25">
        <v>100</v>
      </c>
      <c r="C229" s="25">
        <v>77.657004999999998</v>
      </c>
      <c r="D229" s="25">
        <v>11.352657000000001</v>
      </c>
      <c r="E229" s="25">
        <v>8.8164250000000006</v>
      </c>
      <c r="F229" s="25">
        <v>2.1739130000000002</v>
      </c>
    </row>
    <row r="230" spans="1:6" ht="11.1" customHeight="1" x14ac:dyDescent="0.2">
      <c r="A230" s="20" t="s">
        <v>403</v>
      </c>
      <c r="B230" s="21">
        <v>133</v>
      </c>
      <c r="C230" s="21">
        <v>89</v>
      </c>
      <c r="D230" s="21">
        <v>25</v>
      </c>
      <c r="E230" s="21">
        <v>14</v>
      </c>
      <c r="F230" s="21">
        <v>5</v>
      </c>
    </row>
    <row r="231" spans="1:6" ht="11.1" customHeight="1" x14ac:dyDescent="0.2">
      <c r="A231" s="24" t="s">
        <v>3</v>
      </c>
      <c r="B231" s="25">
        <v>100</v>
      </c>
      <c r="C231" s="25">
        <v>66.917293000000001</v>
      </c>
      <c r="D231" s="25">
        <v>18.796991999999999</v>
      </c>
      <c r="E231" s="25">
        <v>10.526316</v>
      </c>
      <c r="F231" s="25">
        <v>3.759398</v>
      </c>
    </row>
    <row r="232" spans="1:6" ht="11.1" customHeight="1" x14ac:dyDescent="0.2">
      <c r="A232" s="20" t="s">
        <v>404</v>
      </c>
      <c r="B232" s="21">
        <v>120</v>
      </c>
      <c r="C232" s="21">
        <v>82</v>
      </c>
      <c r="D232" s="21">
        <v>22</v>
      </c>
      <c r="E232" s="21">
        <v>15</v>
      </c>
      <c r="F232" s="21">
        <v>1</v>
      </c>
    </row>
    <row r="233" spans="1:6" ht="11.1" customHeight="1" x14ac:dyDescent="0.2">
      <c r="A233" s="24" t="s">
        <v>3</v>
      </c>
      <c r="B233" s="25">
        <v>100</v>
      </c>
      <c r="C233" s="25">
        <v>68.333332999999996</v>
      </c>
      <c r="D233" s="25">
        <v>18.333333</v>
      </c>
      <c r="E233" s="25">
        <v>12.5</v>
      </c>
      <c r="F233" s="25">
        <v>0.83333299999999999</v>
      </c>
    </row>
    <row r="234" spans="1:6" ht="11.1" customHeight="1" x14ac:dyDescent="0.2">
      <c r="A234" s="20" t="s">
        <v>405</v>
      </c>
      <c r="B234" s="21">
        <v>246</v>
      </c>
      <c r="C234" s="21">
        <v>177</v>
      </c>
      <c r="D234" s="21">
        <v>39</v>
      </c>
      <c r="E234" s="21">
        <v>24</v>
      </c>
      <c r="F234" s="21">
        <v>6</v>
      </c>
    </row>
    <row r="235" spans="1:6" ht="11.1" customHeight="1" x14ac:dyDescent="0.2">
      <c r="A235" s="24" t="s">
        <v>3</v>
      </c>
      <c r="B235" s="25">
        <v>100</v>
      </c>
      <c r="C235" s="25">
        <v>71.951220000000006</v>
      </c>
      <c r="D235" s="25">
        <v>15.853659</v>
      </c>
      <c r="E235" s="25">
        <v>9.7560979999999997</v>
      </c>
      <c r="F235" s="25">
        <v>2.4390239999999999</v>
      </c>
    </row>
    <row r="236" spans="1:6" ht="11.1" customHeight="1" x14ac:dyDescent="0.2">
      <c r="A236" s="20" t="s">
        <v>398</v>
      </c>
      <c r="B236" s="21">
        <v>468</v>
      </c>
      <c r="C236" s="21">
        <v>349</v>
      </c>
      <c r="D236" s="21">
        <v>58</v>
      </c>
      <c r="E236" s="21">
        <v>48</v>
      </c>
      <c r="F236" s="21">
        <v>13</v>
      </c>
    </row>
    <row r="237" spans="1:6" ht="11.1" customHeight="1" x14ac:dyDescent="0.2">
      <c r="A237" s="24" t="s">
        <v>3</v>
      </c>
      <c r="B237" s="25">
        <v>100</v>
      </c>
      <c r="C237" s="25">
        <v>74.572649999999996</v>
      </c>
      <c r="D237" s="25">
        <v>12.393162</v>
      </c>
      <c r="E237" s="25">
        <v>10.256410000000001</v>
      </c>
      <c r="F237" s="25">
        <v>2.7777780000000001</v>
      </c>
    </row>
    <row r="238" spans="1:6" ht="11.1" customHeight="1" x14ac:dyDescent="0.2">
      <c r="A238" s="20" t="s">
        <v>406</v>
      </c>
      <c r="B238" s="21">
        <v>180</v>
      </c>
      <c r="C238" s="21">
        <v>132</v>
      </c>
      <c r="D238" s="21">
        <v>28</v>
      </c>
      <c r="E238" s="21">
        <v>18</v>
      </c>
      <c r="F238" s="21">
        <v>2</v>
      </c>
    </row>
    <row r="239" spans="1:6" ht="11.1" customHeight="1" x14ac:dyDescent="0.2">
      <c r="A239" s="24" t="s">
        <v>3</v>
      </c>
      <c r="B239" s="25">
        <v>100</v>
      </c>
      <c r="C239" s="25">
        <v>73.333332999999996</v>
      </c>
      <c r="D239" s="25">
        <v>15.555555999999999</v>
      </c>
      <c r="E239" s="25">
        <v>10</v>
      </c>
      <c r="F239" s="25">
        <v>1.111111</v>
      </c>
    </row>
    <row r="240" spans="1:6" ht="11.1" customHeight="1" x14ac:dyDescent="0.2">
      <c r="A240" s="20" t="s">
        <v>407</v>
      </c>
      <c r="B240" s="21">
        <v>77</v>
      </c>
      <c r="C240" s="21">
        <v>55</v>
      </c>
      <c r="D240" s="21">
        <v>15</v>
      </c>
      <c r="E240" s="21">
        <v>6</v>
      </c>
      <c r="F240" s="21">
        <v>1</v>
      </c>
    </row>
    <row r="241" spans="1:6" ht="11.1" customHeight="1" x14ac:dyDescent="0.2">
      <c r="A241" s="24" t="s">
        <v>3</v>
      </c>
      <c r="B241" s="25">
        <v>100</v>
      </c>
      <c r="C241" s="25">
        <v>71.428571000000005</v>
      </c>
      <c r="D241" s="25">
        <v>19.480519000000001</v>
      </c>
      <c r="E241" s="25">
        <v>7.7922079999999996</v>
      </c>
      <c r="F241" s="25">
        <v>1.2987010000000001</v>
      </c>
    </row>
    <row r="242" spans="1:6" ht="11.1" customHeight="1" x14ac:dyDescent="0.2">
      <c r="A242" s="20" t="s">
        <v>400</v>
      </c>
      <c r="B242" s="21">
        <v>296</v>
      </c>
      <c r="C242" s="21">
        <v>220</v>
      </c>
      <c r="D242" s="21">
        <v>41</v>
      </c>
      <c r="E242" s="21">
        <v>28</v>
      </c>
      <c r="F242" s="21">
        <v>7</v>
      </c>
    </row>
    <row r="243" spans="1:6" ht="11.1" customHeight="1" x14ac:dyDescent="0.2">
      <c r="A243" s="26"/>
      <c r="B243" s="27">
        <v>100</v>
      </c>
      <c r="C243" s="27">
        <v>74.324324000000004</v>
      </c>
      <c r="D243" s="27">
        <v>13.851350999999999</v>
      </c>
      <c r="E243" s="27">
        <v>9.4594590000000007</v>
      </c>
      <c r="F243" s="27">
        <v>2.364865</v>
      </c>
    </row>
    <row r="244" spans="1:6" ht="11.1" customHeight="1" x14ac:dyDescent="0.2"/>
  </sheetData>
  <phoneticPr fontId="2"/>
  <pageMargins left="0.75" right="0.75" top="1" bottom="1" header="0.5" footer="0.5"/>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EBFED-0658-42FA-8F62-39884A8906D5}">
  <dimension ref="A1:F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6" x14ac:dyDescent="0.2">
      <c r="A1" s="11" t="s">
        <v>3</v>
      </c>
      <c r="B1" s="7"/>
    </row>
    <row r="2" spans="1:6" x14ac:dyDescent="0.2">
      <c r="A2" s="15" t="str">
        <f xml:space="preserve"> HYPERLINK("#'目次'!B24","[18]")</f>
        <v>[18]</v>
      </c>
    </row>
    <row r="3" spans="1:6" x14ac:dyDescent="0.2">
      <c r="A3" s="7" t="s">
        <v>3</v>
      </c>
      <c r="B3" s="8" t="s">
        <v>5</v>
      </c>
    </row>
    <row r="4" spans="1:6" x14ac:dyDescent="0.2">
      <c r="A4" s="7" t="s">
        <v>3</v>
      </c>
      <c r="B4" s="8" t="s">
        <v>12</v>
      </c>
    </row>
    <row r="5" spans="1:6" s="18" customFormat="1" ht="25.2" x14ac:dyDescent="0.2">
      <c r="A5" s="16" t="s">
        <v>3</v>
      </c>
      <c r="B5" s="17" t="s">
        <v>335</v>
      </c>
      <c r="C5" s="17" t="s">
        <v>380</v>
      </c>
      <c r="D5" s="17" t="s">
        <v>431</v>
      </c>
      <c r="E5" s="17" t="s">
        <v>432</v>
      </c>
      <c r="F5" s="17" t="s">
        <v>366</v>
      </c>
    </row>
    <row r="6" spans="1:6" x14ac:dyDescent="0.2">
      <c r="A6" s="19" t="s">
        <v>338</v>
      </c>
      <c r="B6" s="10">
        <v>2677</v>
      </c>
      <c r="C6" s="10">
        <v>2031</v>
      </c>
      <c r="D6" s="10">
        <v>360</v>
      </c>
      <c r="E6" s="10">
        <v>238</v>
      </c>
      <c r="F6" s="10">
        <v>48</v>
      </c>
    </row>
    <row r="7" spans="1:6" x14ac:dyDescent="0.2">
      <c r="A7" s="24" t="s">
        <v>3</v>
      </c>
      <c r="B7" s="25">
        <v>100</v>
      </c>
      <c r="C7" s="25">
        <v>75.868510000000001</v>
      </c>
      <c r="D7" s="25">
        <v>13.447889</v>
      </c>
      <c r="E7" s="25">
        <v>8.890549</v>
      </c>
      <c r="F7" s="25">
        <v>1.7930520000000001</v>
      </c>
    </row>
    <row r="8" spans="1:6" x14ac:dyDescent="0.2">
      <c r="A8" s="9" t="s">
        <v>339</v>
      </c>
      <c r="B8" s="9"/>
      <c r="C8" s="9"/>
      <c r="D8" s="9"/>
      <c r="E8" s="9"/>
      <c r="F8" s="9"/>
    </row>
    <row r="9" spans="1:6" x14ac:dyDescent="0.2">
      <c r="A9" s="20" t="s">
        <v>340</v>
      </c>
      <c r="B9" s="21">
        <v>1277</v>
      </c>
      <c r="C9" s="21">
        <v>856</v>
      </c>
      <c r="D9" s="21">
        <v>268</v>
      </c>
      <c r="E9" s="21">
        <v>130</v>
      </c>
      <c r="F9" s="21">
        <v>23</v>
      </c>
    </row>
    <row r="10" spans="1:6" x14ac:dyDescent="0.2">
      <c r="A10" s="24" t="s">
        <v>3</v>
      </c>
      <c r="B10" s="25">
        <v>100</v>
      </c>
      <c r="C10" s="25">
        <v>67.032105999999999</v>
      </c>
      <c r="D10" s="25">
        <v>20.986688000000001</v>
      </c>
      <c r="E10" s="25">
        <v>10.180110000000001</v>
      </c>
      <c r="F10" s="25">
        <v>1.801096</v>
      </c>
    </row>
    <row r="11" spans="1:6" x14ac:dyDescent="0.2">
      <c r="A11" s="20" t="s">
        <v>341</v>
      </c>
      <c r="B11" s="21">
        <v>1400</v>
      </c>
      <c r="C11" s="21">
        <v>1175</v>
      </c>
      <c r="D11" s="21">
        <v>92</v>
      </c>
      <c r="E11" s="21">
        <v>108</v>
      </c>
      <c r="F11" s="21">
        <v>25</v>
      </c>
    </row>
    <row r="12" spans="1:6" x14ac:dyDescent="0.2">
      <c r="A12" s="24" t="s">
        <v>3</v>
      </c>
      <c r="B12" s="25">
        <v>100</v>
      </c>
      <c r="C12" s="25">
        <v>83.928571000000005</v>
      </c>
      <c r="D12" s="25">
        <v>6.5714290000000002</v>
      </c>
      <c r="E12" s="25">
        <v>7.7142860000000004</v>
      </c>
      <c r="F12" s="25">
        <v>1.785714</v>
      </c>
    </row>
    <row r="13" spans="1:6" x14ac:dyDescent="0.2">
      <c r="A13" s="9" t="s">
        <v>342</v>
      </c>
      <c r="B13" s="9"/>
      <c r="C13" s="9"/>
      <c r="D13" s="9"/>
      <c r="E13" s="9"/>
      <c r="F13" s="9"/>
    </row>
    <row r="14" spans="1:6" x14ac:dyDescent="0.2">
      <c r="A14" s="20" t="s">
        <v>343</v>
      </c>
      <c r="B14" s="21">
        <v>610</v>
      </c>
      <c r="C14" s="21">
        <v>517</v>
      </c>
      <c r="D14" s="21">
        <v>70</v>
      </c>
      <c r="E14" s="21">
        <v>18</v>
      </c>
      <c r="F14" s="21">
        <v>5</v>
      </c>
    </row>
    <row r="15" spans="1:6" x14ac:dyDescent="0.2">
      <c r="A15" s="24" t="s">
        <v>3</v>
      </c>
      <c r="B15" s="25">
        <v>100</v>
      </c>
      <c r="C15" s="25">
        <v>84.754097999999999</v>
      </c>
      <c r="D15" s="25">
        <v>11.47541</v>
      </c>
      <c r="E15" s="25">
        <v>2.9508200000000002</v>
      </c>
      <c r="F15" s="25">
        <v>0.81967199999999996</v>
      </c>
    </row>
    <row r="16" spans="1:6" x14ac:dyDescent="0.2">
      <c r="A16" s="20" t="s">
        <v>344</v>
      </c>
      <c r="B16" s="21">
        <v>755</v>
      </c>
      <c r="C16" s="21">
        <v>613</v>
      </c>
      <c r="D16" s="21">
        <v>98</v>
      </c>
      <c r="E16" s="21">
        <v>32</v>
      </c>
      <c r="F16" s="21">
        <v>12</v>
      </c>
    </row>
    <row r="17" spans="1:6" x14ac:dyDescent="0.2">
      <c r="A17" s="24" t="s">
        <v>3</v>
      </c>
      <c r="B17" s="25">
        <v>100</v>
      </c>
      <c r="C17" s="25">
        <v>81.192053000000001</v>
      </c>
      <c r="D17" s="25">
        <v>12.980131999999999</v>
      </c>
      <c r="E17" s="25">
        <v>4.2384110000000002</v>
      </c>
      <c r="F17" s="25">
        <v>1.589404</v>
      </c>
    </row>
    <row r="18" spans="1:6" x14ac:dyDescent="0.2">
      <c r="A18" s="20" t="s">
        <v>345</v>
      </c>
      <c r="B18" s="21">
        <v>601</v>
      </c>
      <c r="C18" s="21">
        <v>460</v>
      </c>
      <c r="D18" s="21">
        <v>94</v>
      </c>
      <c r="E18" s="21">
        <v>35</v>
      </c>
      <c r="F18" s="21">
        <v>12</v>
      </c>
    </row>
    <row r="19" spans="1:6" x14ac:dyDescent="0.2">
      <c r="A19" s="24" t="s">
        <v>3</v>
      </c>
      <c r="B19" s="25">
        <v>100</v>
      </c>
      <c r="C19" s="25">
        <v>76.539101000000002</v>
      </c>
      <c r="D19" s="25">
        <v>15.640599</v>
      </c>
      <c r="E19" s="25">
        <v>5.8236270000000001</v>
      </c>
      <c r="F19" s="25">
        <v>1.996672</v>
      </c>
    </row>
    <row r="20" spans="1:6" x14ac:dyDescent="0.2">
      <c r="A20" s="20" t="s">
        <v>346</v>
      </c>
      <c r="B20" s="21">
        <v>425</v>
      </c>
      <c r="C20" s="21">
        <v>291</v>
      </c>
      <c r="D20" s="21">
        <v>57</v>
      </c>
      <c r="E20" s="21">
        <v>67</v>
      </c>
      <c r="F20" s="21">
        <v>10</v>
      </c>
    </row>
    <row r="21" spans="1:6" x14ac:dyDescent="0.2">
      <c r="A21" s="24" t="s">
        <v>3</v>
      </c>
      <c r="B21" s="25">
        <v>100</v>
      </c>
      <c r="C21" s="25">
        <v>68.470588000000006</v>
      </c>
      <c r="D21" s="25">
        <v>13.411765000000001</v>
      </c>
      <c r="E21" s="25">
        <v>15.764706</v>
      </c>
      <c r="F21" s="25">
        <v>2.3529409999999999</v>
      </c>
    </row>
    <row r="22" spans="1:6" x14ac:dyDescent="0.2">
      <c r="A22" s="20" t="s">
        <v>347</v>
      </c>
      <c r="B22" s="21">
        <v>217</v>
      </c>
      <c r="C22" s="21">
        <v>126</v>
      </c>
      <c r="D22" s="21">
        <v>30</v>
      </c>
      <c r="E22" s="21">
        <v>54</v>
      </c>
      <c r="F22" s="21">
        <v>7</v>
      </c>
    </row>
    <row r="23" spans="1:6" x14ac:dyDescent="0.2">
      <c r="A23" s="24" t="s">
        <v>3</v>
      </c>
      <c r="B23" s="25">
        <v>100</v>
      </c>
      <c r="C23" s="25">
        <v>58.064515999999998</v>
      </c>
      <c r="D23" s="25">
        <v>13.824885</v>
      </c>
      <c r="E23" s="25">
        <v>24.884792999999998</v>
      </c>
      <c r="F23" s="25">
        <v>3.225806</v>
      </c>
    </row>
    <row r="24" spans="1:6" x14ac:dyDescent="0.2">
      <c r="A24" s="20" t="s">
        <v>348</v>
      </c>
      <c r="B24" s="21">
        <v>56</v>
      </c>
      <c r="C24" s="21">
        <v>20</v>
      </c>
      <c r="D24" s="21">
        <v>11</v>
      </c>
      <c r="E24" s="21">
        <v>23</v>
      </c>
      <c r="F24" s="21">
        <v>2</v>
      </c>
    </row>
    <row r="25" spans="1:6" x14ac:dyDescent="0.2">
      <c r="A25" s="24" t="s">
        <v>3</v>
      </c>
      <c r="B25" s="25">
        <v>100</v>
      </c>
      <c r="C25" s="25">
        <v>35.714286000000001</v>
      </c>
      <c r="D25" s="25">
        <v>19.642856999999999</v>
      </c>
      <c r="E25" s="25">
        <v>41.071429000000002</v>
      </c>
      <c r="F25" s="25">
        <v>3.5714290000000002</v>
      </c>
    </row>
    <row r="26" spans="1:6" x14ac:dyDescent="0.2">
      <c r="A26" s="20" t="s">
        <v>349</v>
      </c>
      <c r="B26" s="21">
        <v>13</v>
      </c>
      <c r="C26" s="21">
        <v>4</v>
      </c>
      <c r="D26" s="21">
        <v>0</v>
      </c>
      <c r="E26" s="21">
        <v>9</v>
      </c>
      <c r="F26" s="21">
        <v>0</v>
      </c>
    </row>
    <row r="27" spans="1:6" x14ac:dyDescent="0.2">
      <c r="A27" s="24" t="s">
        <v>3</v>
      </c>
      <c r="B27" s="25">
        <v>100</v>
      </c>
      <c r="C27" s="25">
        <v>30.769231000000001</v>
      </c>
      <c r="D27" s="25">
        <v>0</v>
      </c>
      <c r="E27" s="25">
        <v>69.230768999999995</v>
      </c>
      <c r="F27" s="25">
        <v>0</v>
      </c>
    </row>
    <row r="28" spans="1:6" x14ac:dyDescent="0.2">
      <c r="A28" s="20" t="s">
        <v>350</v>
      </c>
      <c r="B28" s="21">
        <v>1365</v>
      </c>
      <c r="C28" s="21">
        <v>1130</v>
      </c>
      <c r="D28" s="21">
        <v>168</v>
      </c>
      <c r="E28" s="21">
        <v>50</v>
      </c>
      <c r="F28" s="21">
        <v>17</v>
      </c>
    </row>
    <row r="29" spans="1:6" x14ac:dyDescent="0.2">
      <c r="A29" s="24" t="s">
        <v>3</v>
      </c>
      <c r="B29" s="25">
        <v>100</v>
      </c>
      <c r="C29" s="25">
        <v>82.783883000000003</v>
      </c>
      <c r="D29" s="25">
        <v>12.307691999999999</v>
      </c>
      <c r="E29" s="25">
        <v>3.6630039999999999</v>
      </c>
      <c r="F29" s="25">
        <v>1.2454209999999999</v>
      </c>
    </row>
    <row r="30" spans="1:6" x14ac:dyDescent="0.2">
      <c r="A30" s="20" t="s">
        <v>351</v>
      </c>
      <c r="B30" s="21">
        <v>1026</v>
      </c>
      <c r="C30" s="21">
        <v>751</v>
      </c>
      <c r="D30" s="21">
        <v>151</v>
      </c>
      <c r="E30" s="21">
        <v>102</v>
      </c>
      <c r="F30" s="21">
        <v>22</v>
      </c>
    </row>
    <row r="31" spans="1:6" x14ac:dyDescent="0.2">
      <c r="A31" s="24" t="s">
        <v>3</v>
      </c>
      <c r="B31" s="25">
        <v>100</v>
      </c>
      <c r="C31" s="25">
        <v>73.196881000000005</v>
      </c>
      <c r="D31" s="25">
        <v>14.717349</v>
      </c>
      <c r="E31" s="25">
        <v>9.9415200000000006</v>
      </c>
      <c r="F31" s="25">
        <v>2.14425</v>
      </c>
    </row>
    <row r="32" spans="1:6" x14ac:dyDescent="0.2">
      <c r="A32" s="20" t="s">
        <v>352</v>
      </c>
      <c r="B32" s="21">
        <v>286</v>
      </c>
      <c r="C32" s="21">
        <v>150</v>
      </c>
      <c r="D32" s="21">
        <v>41</v>
      </c>
      <c r="E32" s="21">
        <v>86</v>
      </c>
      <c r="F32" s="21">
        <v>9</v>
      </c>
    </row>
    <row r="33" spans="1:6" x14ac:dyDescent="0.2">
      <c r="A33" s="24" t="s">
        <v>3</v>
      </c>
      <c r="B33" s="25">
        <v>100</v>
      </c>
      <c r="C33" s="25">
        <v>52.447552000000002</v>
      </c>
      <c r="D33" s="25">
        <v>14.335664</v>
      </c>
      <c r="E33" s="25">
        <v>30.069929999999999</v>
      </c>
      <c r="F33" s="25">
        <v>3.1468530000000001</v>
      </c>
    </row>
    <row r="34" spans="1:6" x14ac:dyDescent="0.2">
      <c r="A34" s="20" t="s">
        <v>353</v>
      </c>
      <c r="B34" s="21">
        <v>1312</v>
      </c>
      <c r="C34" s="21">
        <v>901</v>
      </c>
      <c r="D34" s="21">
        <v>192</v>
      </c>
      <c r="E34" s="21">
        <v>188</v>
      </c>
      <c r="F34" s="21">
        <v>31</v>
      </c>
    </row>
    <row r="35" spans="1:6" x14ac:dyDescent="0.2">
      <c r="A35" s="24" t="s">
        <v>3</v>
      </c>
      <c r="B35" s="25">
        <v>100</v>
      </c>
      <c r="C35" s="25">
        <v>68.673779999999994</v>
      </c>
      <c r="D35" s="25">
        <v>14.634145999999999</v>
      </c>
      <c r="E35" s="25">
        <v>14.329268000000001</v>
      </c>
      <c r="F35" s="25">
        <v>2.3628049999999998</v>
      </c>
    </row>
    <row r="36" spans="1:6" x14ac:dyDescent="0.2">
      <c r="A36" s="9" t="s">
        <v>354</v>
      </c>
      <c r="B36" s="10">
        <v>298</v>
      </c>
      <c r="C36" s="10">
        <v>223</v>
      </c>
      <c r="D36" s="10">
        <v>60</v>
      </c>
      <c r="E36" s="10">
        <v>14</v>
      </c>
      <c r="F36" s="10">
        <v>1</v>
      </c>
    </row>
    <row r="37" spans="1:6" x14ac:dyDescent="0.2">
      <c r="A37" s="24" t="s">
        <v>3</v>
      </c>
      <c r="B37" s="25">
        <v>100</v>
      </c>
      <c r="C37" s="25">
        <v>74.832215000000005</v>
      </c>
      <c r="D37" s="25">
        <v>20.134228</v>
      </c>
      <c r="E37" s="25">
        <v>4.6979870000000004</v>
      </c>
      <c r="F37" s="25">
        <v>0.33556999999999998</v>
      </c>
    </row>
    <row r="38" spans="1:6" x14ac:dyDescent="0.2">
      <c r="A38" s="20" t="s">
        <v>344</v>
      </c>
      <c r="B38" s="21">
        <v>388</v>
      </c>
      <c r="C38" s="21">
        <v>274</v>
      </c>
      <c r="D38" s="21">
        <v>84</v>
      </c>
      <c r="E38" s="21">
        <v>24</v>
      </c>
      <c r="F38" s="21">
        <v>6</v>
      </c>
    </row>
    <row r="39" spans="1:6" x14ac:dyDescent="0.2">
      <c r="A39" s="24" t="s">
        <v>3</v>
      </c>
      <c r="B39" s="25">
        <v>100</v>
      </c>
      <c r="C39" s="25">
        <v>70.618556999999996</v>
      </c>
      <c r="D39" s="25">
        <v>21.649484999999999</v>
      </c>
      <c r="E39" s="25">
        <v>6.1855669999999998</v>
      </c>
      <c r="F39" s="25">
        <v>1.546392</v>
      </c>
    </row>
    <row r="40" spans="1:6" x14ac:dyDescent="0.2">
      <c r="A40" s="20" t="s">
        <v>345</v>
      </c>
      <c r="B40" s="21">
        <v>299</v>
      </c>
      <c r="C40" s="21">
        <v>192</v>
      </c>
      <c r="D40" s="21">
        <v>75</v>
      </c>
      <c r="E40" s="21">
        <v>24</v>
      </c>
      <c r="F40" s="21">
        <v>8</v>
      </c>
    </row>
    <row r="41" spans="1:6" x14ac:dyDescent="0.2">
      <c r="A41" s="24" t="s">
        <v>3</v>
      </c>
      <c r="B41" s="25">
        <v>100</v>
      </c>
      <c r="C41" s="25">
        <v>64.214046999999994</v>
      </c>
      <c r="D41" s="25">
        <v>25.083611999999999</v>
      </c>
      <c r="E41" s="25">
        <v>8.0267560000000007</v>
      </c>
      <c r="F41" s="25">
        <v>2.6755849999999999</v>
      </c>
    </row>
    <row r="42" spans="1:6" x14ac:dyDescent="0.2">
      <c r="A42" s="20" t="s">
        <v>346</v>
      </c>
      <c r="B42" s="21">
        <v>192</v>
      </c>
      <c r="C42" s="21">
        <v>108</v>
      </c>
      <c r="D42" s="21">
        <v>38</v>
      </c>
      <c r="E42" s="21">
        <v>41</v>
      </c>
      <c r="F42" s="21">
        <v>5</v>
      </c>
    </row>
    <row r="43" spans="1:6" x14ac:dyDescent="0.2">
      <c r="A43" s="24" t="s">
        <v>3</v>
      </c>
      <c r="B43" s="25">
        <v>100</v>
      </c>
      <c r="C43" s="25">
        <v>56.25</v>
      </c>
      <c r="D43" s="25">
        <v>19.791667</v>
      </c>
      <c r="E43" s="25">
        <v>21.354167</v>
      </c>
      <c r="F43" s="25">
        <v>2.6041669999999999</v>
      </c>
    </row>
    <row r="44" spans="1:6" x14ac:dyDescent="0.2">
      <c r="A44" s="20" t="s">
        <v>347</v>
      </c>
      <c r="B44" s="21">
        <v>77</v>
      </c>
      <c r="C44" s="21">
        <v>48</v>
      </c>
      <c r="D44" s="21">
        <v>9</v>
      </c>
      <c r="E44" s="21">
        <v>18</v>
      </c>
      <c r="F44" s="21">
        <v>2</v>
      </c>
    </row>
    <row r="45" spans="1:6" x14ac:dyDescent="0.2">
      <c r="A45" s="24" t="s">
        <v>3</v>
      </c>
      <c r="B45" s="25">
        <v>100</v>
      </c>
      <c r="C45" s="25">
        <v>62.337662000000002</v>
      </c>
      <c r="D45" s="25">
        <v>11.688312</v>
      </c>
      <c r="E45" s="25">
        <v>23.376622999999999</v>
      </c>
      <c r="F45" s="25">
        <v>2.5974029999999999</v>
      </c>
    </row>
    <row r="46" spans="1:6" x14ac:dyDescent="0.2">
      <c r="A46" s="20" t="s">
        <v>348</v>
      </c>
      <c r="B46" s="21">
        <v>19</v>
      </c>
      <c r="C46" s="21">
        <v>11</v>
      </c>
      <c r="D46" s="21">
        <v>2</v>
      </c>
      <c r="E46" s="21">
        <v>5</v>
      </c>
      <c r="F46" s="21">
        <v>1</v>
      </c>
    </row>
    <row r="47" spans="1:6" x14ac:dyDescent="0.2">
      <c r="A47" s="24" t="s">
        <v>3</v>
      </c>
      <c r="B47" s="25">
        <v>100</v>
      </c>
      <c r="C47" s="25">
        <v>57.894736999999999</v>
      </c>
      <c r="D47" s="25">
        <v>10.526316</v>
      </c>
      <c r="E47" s="25">
        <v>26.315788999999999</v>
      </c>
      <c r="F47" s="25">
        <v>5.2631579999999998</v>
      </c>
    </row>
    <row r="48" spans="1:6" x14ac:dyDescent="0.2">
      <c r="A48" s="20" t="s">
        <v>349</v>
      </c>
      <c r="B48" s="21">
        <v>4</v>
      </c>
      <c r="C48" s="21">
        <v>0</v>
      </c>
      <c r="D48" s="21">
        <v>0</v>
      </c>
      <c r="E48" s="21">
        <v>4</v>
      </c>
      <c r="F48" s="21">
        <v>0</v>
      </c>
    </row>
    <row r="49" spans="1:6" x14ac:dyDescent="0.2">
      <c r="A49" s="24" t="s">
        <v>3</v>
      </c>
      <c r="B49" s="25">
        <v>100</v>
      </c>
      <c r="C49" s="25">
        <v>0</v>
      </c>
      <c r="D49" s="25">
        <v>0</v>
      </c>
      <c r="E49" s="25">
        <v>100</v>
      </c>
      <c r="F49" s="25">
        <v>0</v>
      </c>
    </row>
    <row r="50" spans="1:6" x14ac:dyDescent="0.2">
      <c r="A50" s="20" t="s">
        <v>350</v>
      </c>
      <c r="B50" s="21">
        <v>686</v>
      </c>
      <c r="C50" s="21">
        <v>497</v>
      </c>
      <c r="D50" s="21">
        <v>144</v>
      </c>
      <c r="E50" s="21">
        <v>38</v>
      </c>
      <c r="F50" s="21">
        <v>7</v>
      </c>
    </row>
    <row r="51" spans="1:6" x14ac:dyDescent="0.2">
      <c r="A51" s="24" t="s">
        <v>3</v>
      </c>
      <c r="B51" s="25">
        <v>100</v>
      </c>
      <c r="C51" s="25">
        <v>72.448980000000006</v>
      </c>
      <c r="D51" s="25">
        <v>20.991254000000001</v>
      </c>
      <c r="E51" s="25">
        <v>5.5393590000000001</v>
      </c>
      <c r="F51" s="25">
        <v>1.020408</v>
      </c>
    </row>
    <row r="52" spans="1:6" x14ac:dyDescent="0.2">
      <c r="A52" s="20" t="s">
        <v>351</v>
      </c>
      <c r="B52" s="21">
        <v>491</v>
      </c>
      <c r="C52" s="21">
        <v>300</v>
      </c>
      <c r="D52" s="21">
        <v>113</v>
      </c>
      <c r="E52" s="21">
        <v>65</v>
      </c>
      <c r="F52" s="21">
        <v>13</v>
      </c>
    </row>
    <row r="53" spans="1:6" x14ac:dyDescent="0.2">
      <c r="A53" s="24" t="s">
        <v>3</v>
      </c>
      <c r="B53" s="25">
        <v>100</v>
      </c>
      <c r="C53" s="25">
        <v>61.099795999999998</v>
      </c>
      <c r="D53" s="25">
        <v>23.014257000000001</v>
      </c>
      <c r="E53" s="25">
        <v>13.238289</v>
      </c>
      <c r="F53" s="25">
        <v>2.6476579999999998</v>
      </c>
    </row>
    <row r="54" spans="1:6" x14ac:dyDescent="0.2">
      <c r="A54" s="20" t="s">
        <v>352</v>
      </c>
      <c r="B54" s="21">
        <v>100</v>
      </c>
      <c r="C54" s="21">
        <v>59</v>
      </c>
      <c r="D54" s="21">
        <v>11</v>
      </c>
      <c r="E54" s="21">
        <v>27</v>
      </c>
      <c r="F54" s="21">
        <v>3</v>
      </c>
    </row>
    <row r="55" spans="1:6" x14ac:dyDescent="0.2">
      <c r="A55" s="24" t="s">
        <v>3</v>
      </c>
      <c r="B55" s="25">
        <v>100</v>
      </c>
      <c r="C55" s="25">
        <v>59</v>
      </c>
      <c r="D55" s="25">
        <v>11</v>
      </c>
      <c r="E55" s="25">
        <v>27</v>
      </c>
      <c r="F55" s="25">
        <v>3</v>
      </c>
    </row>
    <row r="56" spans="1:6" x14ac:dyDescent="0.2">
      <c r="A56" s="20" t="s">
        <v>353</v>
      </c>
      <c r="B56" s="21">
        <v>591</v>
      </c>
      <c r="C56" s="21">
        <v>359</v>
      </c>
      <c r="D56" s="21">
        <v>124</v>
      </c>
      <c r="E56" s="21">
        <v>92</v>
      </c>
      <c r="F56" s="21">
        <v>16</v>
      </c>
    </row>
    <row r="57" spans="1:6" x14ac:dyDescent="0.2">
      <c r="A57" s="24" t="s">
        <v>3</v>
      </c>
      <c r="B57" s="25">
        <v>100</v>
      </c>
      <c r="C57" s="25">
        <v>60.744501</v>
      </c>
      <c r="D57" s="25">
        <v>20.981387000000002</v>
      </c>
      <c r="E57" s="25">
        <v>15.566836</v>
      </c>
      <c r="F57" s="25">
        <v>2.7072759999999998</v>
      </c>
    </row>
    <row r="58" spans="1:6" x14ac:dyDescent="0.2">
      <c r="A58" s="9" t="s">
        <v>355</v>
      </c>
      <c r="B58" s="10">
        <v>312</v>
      </c>
      <c r="C58" s="10">
        <v>294</v>
      </c>
      <c r="D58" s="10">
        <v>10</v>
      </c>
      <c r="E58" s="10">
        <v>4</v>
      </c>
      <c r="F58" s="10">
        <v>4</v>
      </c>
    </row>
    <row r="59" spans="1:6" x14ac:dyDescent="0.2">
      <c r="A59" s="24" t="s">
        <v>3</v>
      </c>
      <c r="B59" s="25">
        <v>100</v>
      </c>
      <c r="C59" s="25">
        <v>94.230768999999995</v>
      </c>
      <c r="D59" s="25">
        <v>3.2051280000000002</v>
      </c>
      <c r="E59" s="25">
        <v>1.2820510000000001</v>
      </c>
      <c r="F59" s="25">
        <v>1.2820510000000001</v>
      </c>
    </row>
    <row r="60" spans="1:6" x14ac:dyDescent="0.2">
      <c r="A60" s="20" t="s">
        <v>344</v>
      </c>
      <c r="B60" s="21">
        <v>367</v>
      </c>
      <c r="C60" s="21">
        <v>339</v>
      </c>
      <c r="D60" s="21">
        <v>14</v>
      </c>
      <c r="E60" s="21">
        <v>8</v>
      </c>
      <c r="F60" s="21">
        <v>6</v>
      </c>
    </row>
    <row r="61" spans="1:6" x14ac:dyDescent="0.2">
      <c r="A61" s="24" t="s">
        <v>3</v>
      </c>
      <c r="B61" s="25">
        <v>100</v>
      </c>
      <c r="C61" s="25">
        <v>92.370571999999996</v>
      </c>
      <c r="D61" s="25">
        <v>3.8147139999999999</v>
      </c>
      <c r="E61" s="25">
        <v>2.179837</v>
      </c>
      <c r="F61" s="25">
        <v>1.6348769999999999</v>
      </c>
    </row>
    <row r="62" spans="1:6" x14ac:dyDescent="0.2">
      <c r="A62" s="20" t="s">
        <v>345</v>
      </c>
      <c r="B62" s="21">
        <v>302</v>
      </c>
      <c r="C62" s="21">
        <v>268</v>
      </c>
      <c r="D62" s="21">
        <v>19</v>
      </c>
      <c r="E62" s="21">
        <v>11</v>
      </c>
      <c r="F62" s="21">
        <v>4</v>
      </c>
    </row>
    <row r="63" spans="1:6" x14ac:dyDescent="0.2">
      <c r="A63" s="24" t="s">
        <v>3</v>
      </c>
      <c r="B63" s="25">
        <v>100</v>
      </c>
      <c r="C63" s="25">
        <v>88.741721999999996</v>
      </c>
      <c r="D63" s="25">
        <v>6.291391</v>
      </c>
      <c r="E63" s="25">
        <v>3.6423839999999998</v>
      </c>
      <c r="F63" s="25">
        <v>1.324503</v>
      </c>
    </row>
    <row r="64" spans="1:6" x14ac:dyDescent="0.2">
      <c r="A64" s="20" t="s">
        <v>346</v>
      </c>
      <c r="B64" s="21">
        <v>233</v>
      </c>
      <c r="C64" s="21">
        <v>183</v>
      </c>
      <c r="D64" s="21">
        <v>19</v>
      </c>
      <c r="E64" s="21">
        <v>26</v>
      </c>
      <c r="F64" s="21">
        <v>5</v>
      </c>
    </row>
    <row r="65" spans="1:6" x14ac:dyDescent="0.2">
      <c r="A65" s="24" t="s">
        <v>3</v>
      </c>
      <c r="B65" s="25">
        <v>100</v>
      </c>
      <c r="C65" s="25">
        <v>78.540773000000002</v>
      </c>
      <c r="D65" s="25">
        <v>8.1545059999999996</v>
      </c>
      <c r="E65" s="25">
        <v>11.158798000000001</v>
      </c>
      <c r="F65" s="25">
        <v>2.1459229999999998</v>
      </c>
    </row>
    <row r="66" spans="1:6" x14ac:dyDescent="0.2">
      <c r="A66" s="20" t="s">
        <v>347</v>
      </c>
      <c r="B66" s="21">
        <v>140</v>
      </c>
      <c r="C66" s="21">
        <v>78</v>
      </c>
      <c r="D66" s="21">
        <v>21</v>
      </c>
      <c r="E66" s="21">
        <v>36</v>
      </c>
      <c r="F66" s="21">
        <v>5</v>
      </c>
    </row>
    <row r="67" spans="1:6" x14ac:dyDescent="0.2">
      <c r="A67" s="24" t="s">
        <v>3</v>
      </c>
      <c r="B67" s="25">
        <v>100</v>
      </c>
      <c r="C67" s="25">
        <v>55.714286000000001</v>
      </c>
      <c r="D67" s="25">
        <v>15</v>
      </c>
      <c r="E67" s="25">
        <v>25.714286000000001</v>
      </c>
      <c r="F67" s="25">
        <v>3.5714290000000002</v>
      </c>
    </row>
    <row r="68" spans="1:6" x14ac:dyDescent="0.2">
      <c r="A68" s="20" t="s">
        <v>348</v>
      </c>
      <c r="B68" s="21">
        <v>37</v>
      </c>
      <c r="C68" s="21">
        <v>9</v>
      </c>
      <c r="D68" s="21">
        <v>9</v>
      </c>
      <c r="E68" s="21">
        <v>18</v>
      </c>
      <c r="F68" s="21">
        <v>1</v>
      </c>
    </row>
    <row r="69" spans="1:6" x14ac:dyDescent="0.2">
      <c r="A69" s="24" t="s">
        <v>3</v>
      </c>
      <c r="B69" s="25">
        <v>100</v>
      </c>
      <c r="C69" s="25">
        <v>24.324324000000001</v>
      </c>
      <c r="D69" s="25">
        <v>24.324324000000001</v>
      </c>
      <c r="E69" s="25">
        <v>48.648648999999999</v>
      </c>
      <c r="F69" s="25">
        <v>2.7027030000000001</v>
      </c>
    </row>
    <row r="70" spans="1:6" x14ac:dyDescent="0.2">
      <c r="A70" s="20" t="s">
        <v>349</v>
      </c>
      <c r="B70" s="21">
        <v>9</v>
      </c>
      <c r="C70" s="21">
        <v>4</v>
      </c>
      <c r="D70" s="21">
        <v>0</v>
      </c>
      <c r="E70" s="21">
        <v>5</v>
      </c>
      <c r="F70" s="21">
        <v>0</v>
      </c>
    </row>
    <row r="71" spans="1:6" x14ac:dyDescent="0.2">
      <c r="A71" s="24" t="s">
        <v>3</v>
      </c>
      <c r="B71" s="25">
        <v>100</v>
      </c>
      <c r="C71" s="25">
        <v>44.444443999999997</v>
      </c>
      <c r="D71" s="25">
        <v>0</v>
      </c>
      <c r="E71" s="25">
        <v>55.555556000000003</v>
      </c>
      <c r="F71" s="25">
        <v>0</v>
      </c>
    </row>
    <row r="72" spans="1:6" x14ac:dyDescent="0.2">
      <c r="A72" s="20" t="s">
        <v>350</v>
      </c>
      <c r="B72" s="21">
        <v>679</v>
      </c>
      <c r="C72" s="21">
        <v>633</v>
      </c>
      <c r="D72" s="21">
        <v>24</v>
      </c>
      <c r="E72" s="21">
        <v>12</v>
      </c>
      <c r="F72" s="21">
        <v>10</v>
      </c>
    </row>
    <row r="73" spans="1:6" x14ac:dyDescent="0.2">
      <c r="A73" s="24" t="s">
        <v>3</v>
      </c>
      <c r="B73" s="25">
        <v>100</v>
      </c>
      <c r="C73" s="25">
        <v>93.225330999999997</v>
      </c>
      <c r="D73" s="25">
        <v>3.5346099999999998</v>
      </c>
      <c r="E73" s="25">
        <v>1.7673049999999999</v>
      </c>
      <c r="F73" s="25">
        <v>1.4727539999999999</v>
      </c>
    </row>
    <row r="74" spans="1:6" x14ac:dyDescent="0.2">
      <c r="A74" s="20" t="s">
        <v>351</v>
      </c>
      <c r="B74" s="21">
        <v>535</v>
      </c>
      <c r="C74" s="21">
        <v>451</v>
      </c>
      <c r="D74" s="21">
        <v>38</v>
      </c>
      <c r="E74" s="21">
        <v>37</v>
      </c>
      <c r="F74" s="21">
        <v>9</v>
      </c>
    </row>
    <row r="75" spans="1:6" x14ac:dyDescent="0.2">
      <c r="A75" s="24" t="s">
        <v>3</v>
      </c>
      <c r="B75" s="25">
        <v>100</v>
      </c>
      <c r="C75" s="25">
        <v>84.299064999999999</v>
      </c>
      <c r="D75" s="25">
        <v>7.1028039999999999</v>
      </c>
      <c r="E75" s="25">
        <v>6.9158879999999998</v>
      </c>
      <c r="F75" s="25">
        <v>1.6822429999999999</v>
      </c>
    </row>
    <row r="76" spans="1:6" x14ac:dyDescent="0.2">
      <c r="A76" s="20" t="s">
        <v>352</v>
      </c>
      <c r="B76" s="21">
        <v>186</v>
      </c>
      <c r="C76" s="21">
        <v>91</v>
      </c>
      <c r="D76" s="21">
        <v>30</v>
      </c>
      <c r="E76" s="21">
        <v>59</v>
      </c>
      <c r="F76" s="21">
        <v>6</v>
      </c>
    </row>
    <row r="77" spans="1:6" x14ac:dyDescent="0.2">
      <c r="A77" s="24" t="s">
        <v>3</v>
      </c>
      <c r="B77" s="25">
        <v>100</v>
      </c>
      <c r="C77" s="25">
        <v>48.924731000000001</v>
      </c>
      <c r="D77" s="25">
        <v>16.129031999999999</v>
      </c>
      <c r="E77" s="25">
        <v>31.72043</v>
      </c>
      <c r="F77" s="25">
        <v>3.225806</v>
      </c>
    </row>
    <row r="78" spans="1:6" x14ac:dyDescent="0.2">
      <c r="A78" s="20" t="s">
        <v>353</v>
      </c>
      <c r="B78" s="21">
        <v>721</v>
      </c>
      <c r="C78" s="21">
        <v>542</v>
      </c>
      <c r="D78" s="21">
        <v>68</v>
      </c>
      <c r="E78" s="21">
        <v>96</v>
      </c>
      <c r="F78" s="21">
        <v>15</v>
      </c>
    </row>
    <row r="79" spans="1:6" x14ac:dyDescent="0.2">
      <c r="A79" s="24" t="s">
        <v>3</v>
      </c>
      <c r="B79" s="25">
        <v>100</v>
      </c>
      <c r="C79" s="25">
        <v>75.173370000000006</v>
      </c>
      <c r="D79" s="25">
        <v>9.4313450000000003</v>
      </c>
      <c r="E79" s="25">
        <v>13.31484</v>
      </c>
      <c r="F79" s="25">
        <v>2.080444</v>
      </c>
    </row>
    <row r="80" spans="1:6" x14ac:dyDescent="0.2">
      <c r="A80" s="9" t="s">
        <v>356</v>
      </c>
      <c r="B80" s="9"/>
      <c r="C80" s="9"/>
      <c r="D80" s="9"/>
      <c r="E80" s="9"/>
      <c r="F80" s="9"/>
    </row>
    <row r="81" spans="1:6" x14ac:dyDescent="0.2">
      <c r="A81" s="20" t="s">
        <v>357</v>
      </c>
      <c r="B81" s="21">
        <v>138</v>
      </c>
      <c r="C81" s="21">
        <v>124</v>
      </c>
      <c r="D81" s="21">
        <v>3</v>
      </c>
      <c r="E81" s="21">
        <v>9</v>
      </c>
      <c r="F81" s="21">
        <v>2</v>
      </c>
    </row>
    <row r="82" spans="1:6" x14ac:dyDescent="0.2">
      <c r="A82" s="24" t="s">
        <v>3</v>
      </c>
      <c r="B82" s="25">
        <v>100</v>
      </c>
      <c r="C82" s="25">
        <v>89.855072000000007</v>
      </c>
      <c r="D82" s="25">
        <v>2.1739130000000002</v>
      </c>
      <c r="E82" s="25">
        <v>6.5217390000000002</v>
      </c>
      <c r="F82" s="25">
        <v>1.4492750000000001</v>
      </c>
    </row>
    <row r="83" spans="1:6" x14ac:dyDescent="0.2">
      <c r="A83" s="20" t="s">
        <v>328</v>
      </c>
      <c r="B83" s="21">
        <v>1747</v>
      </c>
      <c r="C83" s="21">
        <v>1286</v>
      </c>
      <c r="D83" s="21">
        <v>299</v>
      </c>
      <c r="E83" s="21">
        <v>132</v>
      </c>
      <c r="F83" s="21">
        <v>30</v>
      </c>
    </row>
    <row r="84" spans="1:6" x14ac:dyDescent="0.2">
      <c r="A84" s="24" t="s">
        <v>3</v>
      </c>
      <c r="B84" s="25">
        <v>100</v>
      </c>
      <c r="C84" s="25">
        <v>73.611906000000005</v>
      </c>
      <c r="D84" s="25">
        <v>17.115054000000001</v>
      </c>
      <c r="E84" s="25">
        <v>7.5558100000000001</v>
      </c>
      <c r="F84" s="25">
        <v>1.71723</v>
      </c>
    </row>
    <row r="85" spans="1:6" x14ac:dyDescent="0.2">
      <c r="A85" s="20" t="s">
        <v>329</v>
      </c>
      <c r="B85" s="21">
        <v>191</v>
      </c>
      <c r="C85" s="21">
        <v>168</v>
      </c>
      <c r="D85" s="21">
        <v>7</v>
      </c>
      <c r="E85" s="21">
        <v>11</v>
      </c>
      <c r="F85" s="21">
        <v>5</v>
      </c>
    </row>
    <row r="86" spans="1:6" x14ac:dyDescent="0.2">
      <c r="A86" s="24" t="s">
        <v>3</v>
      </c>
      <c r="B86" s="25">
        <v>100</v>
      </c>
      <c r="C86" s="25">
        <v>87.958115000000006</v>
      </c>
      <c r="D86" s="25">
        <v>3.6649210000000001</v>
      </c>
      <c r="E86" s="25">
        <v>5.7591619999999999</v>
      </c>
      <c r="F86" s="25">
        <v>2.617801</v>
      </c>
    </row>
    <row r="87" spans="1:6" x14ac:dyDescent="0.2">
      <c r="A87" s="20" t="s">
        <v>330</v>
      </c>
      <c r="B87" s="21">
        <v>544</v>
      </c>
      <c r="C87" s="21">
        <v>413</v>
      </c>
      <c r="D87" s="21">
        <v>42</v>
      </c>
      <c r="E87" s="21">
        <v>80</v>
      </c>
      <c r="F87" s="21">
        <v>9</v>
      </c>
    </row>
    <row r="88" spans="1:6" x14ac:dyDescent="0.2">
      <c r="A88" s="24" t="s">
        <v>3</v>
      </c>
      <c r="B88" s="25">
        <v>100</v>
      </c>
      <c r="C88" s="25">
        <v>75.919117999999997</v>
      </c>
      <c r="D88" s="25">
        <v>7.7205880000000002</v>
      </c>
      <c r="E88" s="25">
        <v>14.705882000000001</v>
      </c>
      <c r="F88" s="25">
        <v>1.654412</v>
      </c>
    </row>
    <row r="89" spans="1:6" x14ac:dyDescent="0.2">
      <c r="A89" s="20" t="s">
        <v>358</v>
      </c>
      <c r="B89" s="21">
        <v>57</v>
      </c>
      <c r="C89" s="21">
        <v>40</v>
      </c>
      <c r="D89" s="21">
        <v>9</v>
      </c>
      <c r="E89" s="21">
        <v>6</v>
      </c>
      <c r="F89" s="21">
        <v>2</v>
      </c>
    </row>
    <row r="90" spans="1:6" x14ac:dyDescent="0.2">
      <c r="A90" s="24" t="s">
        <v>3</v>
      </c>
      <c r="B90" s="25">
        <v>100</v>
      </c>
      <c r="C90" s="25">
        <v>70.175438999999997</v>
      </c>
      <c r="D90" s="25">
        <v>15.789474</v>
      </c>
      <c r="E90" s="25">
        <v>10.526316</v>
      </c>
      <c r="F90" s="25">
        <v>3.508772</v>
      </c>
    </row>
    <row r="91" spans="1:6" x14ac:dyDescent="0.2">
      <c r="A91" s="9" t="s">
        <v>359</v>
      </c>
      <c r="B91" s="10">
        <v>89</v>
      </c>
      <c r="C91" s="10">
        <v>81</v>
      </c>
      <c r="D91" s="10">
        <v>1</v>
      </c>
      <c r="E91" s="10">
        <v>6</v>
      </c>
      <c r="F91" s="10">
        <v>1</v>
      </c>
    </row>
    <row r="92" spans="1:6" x14ac:dyDescent="0.2">
      <c r="A92" s="24" t="s">
        <v>3</v>
      </c>
      <c r="B92" s="25">
        <v>100</v>
      </c>
      <c r="C92" s="25">
        <v>91.011235999999997</v>
      </c>
      <c r="D92" s="25">
        <v>1.123596</v>
      </c>
      <c r="E92" s="25">
        <v>6.7415729999999998</v>
      </c>
      <c r="F92" s="25">
        <v>1.123596</v>
      </c>
    </row>
    <row r="93" spans="1:6" x14ac:dyDescent="0.2">
      <c r="A93" s="20" t="s">
        <v>331</v>
      </c>
      <c r="B93" s="21">
        <v>977</v>
      </c>
      <c r="C93" s="21">
        <v>605</v>
      </c>
      <c r="D93" s="21">
        <v>258</v>
      </c>
      <c r="E93" s="21">
        <v>95</v>
      </c>
      <c r="F93" s="21">
        <v>19</v>
      </c>
    </row>
    <row r="94" spans="1:6" x14ac:dyDescent="0.2">
      <c r="A94" s="24" t="s">
        <v>3</v>
      </c>
      <c r="B94" s="25">
        <v>100</v>
      </c>
      <c r="C94" s="25">
        <v>61.924258000000002</v>
      </c>
      <c r="D94" s="25">
        <v>26.407368999999999</v>
      </c>
      <c r="E94" s="25">
        <v>9.7236440000000002</v>
      </c>
      <c r="F94" s="25">
        <v>1.9447289999999999</v>
      </c>
    </row>
    <row r="95" spans="1:6" x14ac:dyDescent="0.2">
      <c r="A95" s="20" t="s">
        <v>332</v>
      </c>
      <c r="B95" s="21">
        <v>73</v>
      </c>
      <c r="C95" s="21">
        <v>68</v>
      </c>
      <c r="D95" s="21">
        <v>0</v>
      </c>
      <c r="E95" s="21">
        <v>3</v>
      </c>
      <c r="F95" s="21">
        <v>2</v>
      </c>
    </row>
    <row r="96" spans="1:6" x14ac:dyDescent="0.2">
      <c r="A96" s="24" t="s">
        <v>3</v>
      </c>
      <c r="B96" s="25">
        <v>100</v>
      </c>
      <c r="C96" s="25">
        <v>93.150684999999996</v>
      </c>
      <c r="D96" s="25">
        <v>0</v>
      </c>
      <c r="E96" s="25">
        <v>4.1095889999999997</v>
      </c>
      <c r="F96" s="25">
        <v>2.7397260000000001</v>
      </c>
    </row>
    <row r="97" spans="1:6" x14ac:dyDescent="0.2">
      <c r="A97" s="20" t="s">
        <v>333</v>
      </c>
      <c r="B97" s="21">
        <v>108</v>
      </c>
      <c r="C97" s="21">
        <v>82</v>
      </c>
      <c r="D97" s="21">
        <v>4</v>
      </c>
      <c r="E97" s="21">
        <v>21</v>
      </c>
      <c r="F97" s="21">
        <v>1</v>
      </c>
    </row>
    <row r="98" spans="1:6" x14ac:dyDescent="0.2">
      <c r="A98" s="24" t="s">
        <v>3</v>
      </c>
      <c r="B98" s="25">
        <v>100</v>
      </c>
      <c r="C98" s="25">
        <v>75.925926000000004</v>
      </c>
      <c r="D98" s="25">
        <v>3.7037040000000001</v>
      </c>
      <c r="E98" s="25">
        <v>19.444444000000001</v>
      </c>
      <c r="F98" s="25">
        <v>0.92592600000000003</v>
      </c>
    </row>
    <row r="99" spans="1:6" x14ac:dyDescent="0.2">
      <c r="A99" s="20" t="s">
        <v>358</v>
      </c>
      <c r="B99" s="21">
        <v>30</v>
      </c>
      <c r="C99" s="21">
        <v>20</v>
      </c>
      <c r="D99" s="21">
        <v>5</v>
      </c>
      <c r="E99" s="21">
        <v>5</v>
      </c>
      <c r="F99" s="21">
        <v>0</v>
      </c>
    </row>
    <row r="100" spans="1:6" x14ac:dyDescent="0.2">
      <c r="A100" s="24" t="s">
        <v>3</v>
      </c>
      <c r="B100" s="25">
        <v>100</v>
      </c>
      <c r="C100" s="25">
        <v>66.666667000000004</v>
      </c>
      <c r="D100" s="25">
        <v>16.666667</v>
      </c>
      <c r="E100" s="25">
        <v>16.666667</v>
      </c>
      <c r="F100" s="25">
        <v>0</v>
      </c>
    </row>
    <row r="101" spans="1:6" x14ac:dyDescent="0.2">
      <c r="A101" s="9" t="s">
        <v>360</v>
      </c>
      <c r="B101" s="10">
        <v>49</v>
      </c>
      <c r="C101" s="10">
        <v>43</v>
      </c>
      <c r="D101" s="10">
        <v>2</v>
      </c>
      <c r="E101" s="10">
        <v>3</v>
      </c>
      <c r="F101" s="10">
        <v>1</v>
      </c>
    </row>
    <row r="102" spans="1:6" x14ac:dyDescent="0.2">
      <c r="A102" s="24" t="s">
        <v>3</v>
      </c>
      <c r="B102" s="25">
        <v>100</v>
      </c>
      <c r="C102" s="25">
        <v>87.755101999999994</v>
      </c>
      <c r="D102" s="25">
        <v>4.0816330000000001</v>
      </c>
      <c r="E102" s="25">
        <v>6.1224489999999996</v>
      </c>
      <c r="F102" s="25">
        <v>2.040816</v>
      </c>
    </row>
    <row r="103" spans="1:6" x14ac:dyDescent="0.2">
      <c r="A103" s="20" t="s">
        <v>331</v>
      </c>
      <c r="B103" s="21">
        <v>770</v>
      </c>
      <c r="C103" s="21">
        <v>681</v>
      </c>
      <c r="D103" s="21">
        <v>41</v>
      </c>
      <c r="E103" s="21">
        <v>37</v>
      </c>
      <c r="F103" s="21">
        <v>11</v>
      </c>
    </row>
    <row r="104" spans="1:6" x14ac:dyDescent="0.2">
      <c r="A104" s="24" t="s">
        <v>3</v>
      </c>
      <c r="B104" s="25">
        <v>100</v>
      </c>
      <c r="C104" s="25">
        <v>88.441558000000001</v>
      </c>
      <c r="D104" s="25">
        <v>5.324675</v>
      </c>
      <c r="E104" s="25">
        <v>4.8051950000000003</v>
      </c>
      <c r="F104" s="25">
        <v>1.428571</v>
      </c>
    </row>
    <row r="105" spans="1:6" x14ac:dyDescent="0.2">
      <c r="A105" s="20" t="s">
        <v>332</v>
      </c>
      <c r="B105" s="21">
        <v>118</v>
      </c>
      <c r="C105" s="21">
        <v>100</v>
      </c>
      <c r="D105" s="21">
        <v>7</v>
      </c>
      <c r="E105" s="21">
        <v>8</v>
      </c>
      <c r="F105" s="21">
        <v>3</v>
      </c>
    </row>
    <row r="106" spans="1:6" x14ac:dyDescent="0.2">
      <c r="A106" s="24" t="s">
        <v>3</v>
      </c>
      <c r="B106" s="25">
        <v>100</v>
      </c>
      <c r="C106" s="25">
        <v>84.745762999999997</v>
      </c>
      <c r="D106" s="25">
        <v>5.9322030000000003</v>
      </c>
      <c r="E106" s="25">
        <v>6.7796609999999999</v>
      </c>
      <c r="F106" s="25">
        <v>2.542373</v>
      </c>
    </row>
    <row r="107" spans="1:6" x14ac:dyDescent="0.2">
      <c r="A107" s="20" t="s">
        <v>333</v>
      </c>
      <c r="B107" s="21">
        <v>436</v>
      </c>
      <c r="C107" s="21">
        <v>331</v>
      </c>
      <c r="D107" s="21">
        <v>38</v>
      </c>
      <c r="E107" s="21">
        <v>59</v>
      </c>
      <c r="F107" s="21">
        <v>8</v>
      </c>
    </row>
    <row r="108" spans="1:6" x14ac:dyDescent="0.2">
      <c r="A108" s="24" t="s">
        <v>3</v>
      </c>
      <c r="B108" s="25">
        <v>100</v>
      </c>
      <c r="C108" s="25">
        <v>75.917430999999993</v>
      </c>
      <c r="D108" s="25">
        <v>8.7155959999999997</v>
      </c>
      <c r="E108" s="25">
        <v>13.532109999999999</v>
      </c>
      <c r="F108" s="25">
        <v>1.834862</v>
      </c>
    </row>
    <row r="109" spans="1:6" x14ac:dyDescent="0.2">
      <c r="A109" s="20" t="s">
        <v>358</v>
      </c>
      <c r="B109" s="21">
        <v>27</v>
      </c>
      <c r="C109" s="21">
        <v>20</v>
      </c>
      <c r="D109" s="21">
        <v>4</v>
      </c>
      <c r="E109" s="21">
        <v>1</v>
      </c>
      <c r="F109" s="21">
        <v>2</v>
      </c>
    </row>
    <row r="110" spans="1:6" x14ac:dyDescent="0.2">
      <c r="A110" s="24" t="s">
        <v>3</v>
      </c>
      <c r="B110" s="25">
        <v>100</v>
      </c>
      <c r="C110" s="25">
        <v>74.074073999999996</v>
      </c>
      <c r="D110" s="25">
        <v>14.814814999999999</v>
      </c>
      <c r="E110" s="25">
        <v>3.7037040000000001</v>
      </c>
      <c r="F110" s="25">
        <v>7.4074070000000001</v>
      </c>
    </row>
    <row r="111" spans="1:6" x14ac:dyDescent="0.2">
      <c r="A111" s="9" t="s">
        <v>361</v>
      </c>
      <c r="B111" s="9"/>
      <c r="C111" s="9"/>
      <c r="D111" s="9"/>
      <c r="E111" s="9"/>
      <c r="F111" s="9"/>
    </row>
    <row r="112" spans="1:6" x14ac:dyDescent="0.2">
      <c r="A112" s="20" t="s">
        <v>362</v>
      </c>
      <c r="B112" s="21">
        <v>360</v>
      </c>
      <c r="C112" s="21">
        <v>238</v>
      </c>
      <c r="D112" s="21">
        <v>62</v>
      </c>
      <c r="E112" s="21">
        <v>54</v>
      </c>
      <c r="F112" s="21">
        <v>6</v>
      </c>
    </row>
    <row r="113" spans="1:6" x14ac:dyDescent="0.2">
      <c r="A113" s="24" t="s">
        <v>3</v>
      </c>
      <c r="B113" s="25">
        <v>100</v>
      </c>
      <c r="C113" s="25">
        <v>66.111110999999994</v>
      </c>
      <c r="D113" s="25">
        <v>17.222221999999999</v>
      </c>
      <c r="E113" s="25">
        <v>15</v>
      </c>
      <c r="F113" s="25">
        <v>1.6666669999999999</v>
      </c>
    </row>
    <row r="114" spans="1:6" x14ac:dyDescent="0.2">
      <c r="A114" s="20" t="s">
        <v>363</v>
      </c>
      <c r="B114" s="21">
        <v>1326</v>
      </c>
      <c r="C114" s="21">
        <v>1026</v>
      </c>
      <c r="D114" s="21">
        <v>176</v>
      </c>
      <c r="E114" s="21">
        <v>98</v>
      </c>
      <c r="F114" s="21">
        <v>26</v>
      </c>
    </row>
    <row r="115" spans="1:6" x14ac:dyDescent="0.2">
      <c r="A115" s="24" t="s">
        <v>3</v>
      </c>
      <c r="B115" s="25">
        <v>100</v>
      </c>
      <c r="C115" s="25">
        <v>77.375566000000006</v>
      </c>
      <c r="D115" s="25">
        <v>13.273002</v>
      </c>
      <c r="E115" s="25">
        <v>7.3906489999999998</v>
      </c>
      <c r="F115" s="25">
        <v>1.9607840000000001</v>
      </c>
    </row>
    <row r="116" spans="1:6" x14ac:dyDescent="0.2">
      <c r="A116" s="20" t="s">
        <v>364</v>
      </c>
      <c r="B116" s="21">
        <v>649</v>
      </c>
      <c r="C116" s="21">
        <v>487</v>
      </c>
      <c r="D116" s="21">
        <v>92</v>
      </c>
      <c r="E116" s="21">
        <v>58</v>
      </c>
      <c r="F116" s="21">
        <v>12</v>
      </c>
    </row>
    <row r="117" spans="1:6" x14ac:dyDescent="0.2">
      <c r="A117" s="24" t="s">
        <v>3</v>
      </c>
      <c r="B117" s="25">
        <v>100</v>
      </c>
      <c r="C117" s="25">
        <v>75.038521000000003</v>
      </c>
      <c r="D117" s="25">
        <v>14.175655000000001</v>
      </c>
      <c r="E117" s="25">
        <v>8.9368259999999999</v>
      </c>
      <c r="F117" s="25">
        <v>1.8489979999999999</v>
      </c>
    </row>
    <row r="118" spans="1:6" x14ac:dyDescent="0.2">
      <c r="A118" s="20" t="s">
        <v>365</v>
      </c>
      <c r="B118" s="21">
        <v>277</v>
      </c>
      <c r="C118" s="21">
        <v>234</v>
      </c>
      <c r="D118" s="21">
        <v>19</v>
      </c>
      <c r="E118" s="21">
        <v>22</v>
      </c>
      <c r="F118" s="21">
        <v>2</v>
      </c>
    </row>
    <row r="119" spans="1:6" x14ac:dyDescent="0.2">
      <c r="A119" s="24" t="s">
        <v>3</v>
      </c>
      <c r="B119" s="25">
        <v>100</v>
      </c>
      <c r="C119" s="25">
        <v>84.476534000000001</v>
      </c>
      <c r="D119" s="25">
        <v>6.8592060000000004</v>
      </c>
      <c r="E119" s="25">
        <v>7.9422379999999997</v>
      </c>
      <c r="F119" s="25">
        <v>0.72202200000000005</v>
      </c>
    </row>
    <row r="120" spans="1:6" x14ac:dyDescent="0.2">
      <c r="A120" s="20" t="s">
        <v>366</v>
      </c>
      <c r="B120" s="21">
        <v>65</v>
      </c>
      <c r="C120" s="21">
        <v>46</v>
      </c>
      <c r="D120" s="21">
        <v>11</v>
      </c>
      <c r="E120" s="21">
        <v>6</v>
      </c>
      <c r="F120" s="21">
        <v>2</v>
      </c>
    </row>
    <row r="121" spans="1:6" x14ac:dyDescent="0.2">
      <c r="A121" s="24" t="s">
        <v>3</v>
      </c>
      <c r="B121" s="25">
        <v>100</v>
      </c>
      <c r="C121" s="25">
        <v>70.769231000000005</v>
      </c>
      <c r="D121" s="25">
        <v>16.923076999999999</v>
      </c>
      <c r="E121" s="25">
        <v>9.2307690000000004</v>
      </c>
      <c r="F121" s="25">
        <v>3.0769229999999999</v>
      </c>
    </row>
    <row r="122" spans="1:6" x14ac:dyDescent="0.2">
      <c r="A122" s="9" t="s">
        <v>367</v>
      </c>
      <c r="B122" s="9"/>
      <c r="C122" s="9"/>
      <c r="D122" s="9"/>
      <c r="E122" s="9"/>
      <c r="F122" s="9"/>
    </row>
    <row r="123" spans="1:6" x14ac:dyDescent="0.2">
      <c r="A123" s="20" t="s">
        <v>368</v>
      </c>
      <c r="B123" s="21">
        <v>537</v>
      </c>
      <c r="C123" s="21">
        <v>461</v>
      </c>
      <c r="D123" s="21">
        <v>25</v>
      </c>
      <c r="E123" s="21">
        <v>44</v>
      </c>
      <c r="F123" s="21">
        <v>7</v>
      </c>
    </row>
    <row r="124" spans="1:6" x14ac:dyDescent="0.2">
      <c r="A124" s="24" t="s">
        <v>3</v>
      </c>
      <c r="B124" s="25">
        <v>100</v>
      </c>
      <c r="C124" s="25">
        <v>85.847300000000004</v>
      </c>
      <c r="D124" s="25">
        <v>4.6554929999999999</v>
      </c>
      <c r="E124" s="25">
        <v>8.1936689999999999</v>
      </c>
      <c r="F124" s="25">
        <v>1.3035380000000001</v>
      </c>
    </row>
    <row r="125" spans="1:6" x14ac:dyDescent="0.2">
      <c r="A125" s="20" t="s">
        <v>180</v>
      </c>
      <c r="B125" s="21">
        <v>1667</v>
      </c>
      <c r="C125" s="21">
        <v>1230</v>
      </c>
      <c r="D125" s="21">
        <v>287</v>
      </c>
      <c r="E125" s="21">
        <v>121</v>
      </c>
      <c r="F125" s="21">
        <v>29</v>
      </c>
    </row>
    <row r="126" spans="1:6" x14ac:dyDescent="0.2">
      <c r="A126" s="24" t="s">
        <v>3</v>
      </c>
      <c r="B126" s="25">
        <v>100</v>
      </c>
      <c r="C126" s="25">
        <v>73.785242999999994</v>
      </c>
      <c r="D126" s="25">
        <v>17.216557000000002</v>
      </c>
      <c r="E126" s="25">
        <v>7.2585480000000002</v>
      </c>
      <c r="F126" s="25">
        <v>1.739652</v>
      </c>
    </row>
    <row r="127" spans="1:6" x14ac:dyDescent="0.2">
      <c r="A127" s="20" t="s">
        <v>369</v>
      </c>
      <c r="B127" s="21">
        <v>99</v>
      </c>
      <c r="C127" s="21">
        <v>81</v>
      </c>
      <c r="D127" s="21">
        <v>15</v>
      </c>
      <c r="E127" s="21">
        <v>2</v>
      </c>
      <c r="F127" s="21">
        <v>1</v>
      </c>
    </row>
    <row r="128" spans="1:6" x14ac:dyDescent="0.2">
      <c r="A128" s="24" t="s">
        <v>3</v>
      </c>
      <c r="B128" s="25">
        <v>100</v>
      </c>
      <c r="C128" s="25">
        <v>81.818181999999993</v>
      </c>
      <c r="D128" s="25">
        <v>15.151515</v>
      </c>
      <c r="E128" s="25">
        <v>2.0202019999999998</v>
      </c>
      <c r="F128" s="25">
        <v>1.0101009999999999</v>
      </c>
    </row>
    <row r="129" spans="1:6" x14ac:dyDescent="0.2">
      <c r="A129" s="20" t="s">
        <v>370</v>
      </c>
      <c r="B129" s="21">
        <v>819</v>
      </c>
      <c r="C129" s="21">
        <v>603</v>
      </c>
      <c r="D129" s="21">
        <v>115</v>
      </c>
      <c r="E129" s="21">
        <v>89</v>
      </c>
      <c r="F129" s="21">
        <v>12</v>
      </c>
    </row>
    <row r="130" spans="1:6" x14ac:dyDescent="0.2">
      <c r="A130" s="24" t="s">
        <v>3</v>
      </c>
      <c r="B130" s="25">
        <v>100</v>
      </c>
      <c r="C130" s="25">
        <v>73.626373999999998</v>
      </c>
      <c r="D130" s="25">
        <v>14.041513999999999</v>
      </c>
      <c r="E130" s="25">
        <v>10.866911</v>
      </c>
      <c r="F130" s="25">
        <v>1.465201</v>
      </c>
    </row>
    <row r="131" spans="1:6" x14ac:dyDescent="0.2">
      <c r="A131" s="20" t="s">
        <v>371</v>
      </c>
      <c r="B131" s="21">
        <v>87</v>
      </c>
      <c r="C131" s="21">
        <v>58</v>
      </c>
      <c r="D131" s="21">
        <v>10</v>
      </c>
      <c r="E131" s="21">
        <v>15</v>
      </c>
      <c r="F131" s="21">
        <v>4</v>
      </c>
    </row>
    <row r="132" spans="1:6" x14ac:dyDescent="0.2">
      <c r="A132" s="24" t="s">
        <v>3</v>
      </c>
      <c r="B132" s="25">
        <v>100</v>
      </c>
      <c r="C132" s="25">
        <v>66.666667000000004</v>
      </c>
      <c r="D132" s="25">
        <v>11.494253</v>
      </c>
      <c r="E132" s="25">
        <v>17.241378999999998</v>
      </c>
      <c r="F132" s="25">
        <v>4.5977009999999998</v>
      </c>
    </row>
    <row r="133" spans="1:6" x14ac:dyDescent="0.2">
      <c r="A133" s="20" t="s">
        <v>366</v>
      </c>
      <c r="B133" s="21">
        <v>55</v>
      </c>
      <c r="C133" s="21">
        <v>39</v>
      </c>
      <c r="D133" s="21">
        <v>9</v>
      </c>
      <c r="E133" s="21">
        <v>7</v>
      </c>
      <c r="F133" s="21">
        <v>0</v>
      </c>
    </row>
    <row r="134" spans="1:6" x14ac:dyDescent="0.2">
      <c r="A134" s="24" t="s">
        <v>3</v>
      </c>
      <c r="B134" s="25">
        <v>100</v>
      </c>
      <c r="C134" s="25">
        <v>70.909091000000004</v>
      </c>
      <c r="D134" s="25">
        <v>16.363636</v>
      </c>
      <c r="E134" s="25">
        <v>12.727273</v>
      </c>
      <c r="F134" s="25">
        <v>0</v>
      </c>
    </row>
    <row r="135" spans="1:6" x14ac:dyDescent="0.2">
      <c r="A135" s="9" t="s">
        <v>372</v>
      </c>
      <c r="B135" s="9"/>
      <c r="C135" s="9"/>
      <c r="D135" s="9"/>
      <c r="E135" s="9"/>
      <c r="F135" s="9"/>
    </row>
    <row r="136" spans="1:6" x14ac:dyDescent="0.2">
      <c r="A136" s="20" t="s">
        <v>373</v>
      </c>
      <c r="B136" s="21">
        <v>537</v>
      </c>
      <c r="C136" s="21">
        <v>461</v>
      </c>
      <c r="D136" s="21">
        <v>25</v>
      </c>
      <c r="E136" s="21">
        <v>44</v>
      </c>
      <c r="F136" s="21">
        <v>7</v>
      </c>
    </row>
    <row r="137" spans="1:6" x14ac:dyDescent="0.2">
      <c r="A137" s="24" t="s">
        <v>3</v>
      </c>
      <c r="B137" s="25">
        <v>100</v>
      </c>
      <c r="C137" s="25">
        <v>85.847300000000004</v>
      </c>
      <c r="D137" s="25">
        <v>4.6554929999999999</v>
      </c>
      <c r="E137" s="25">
        <v>8.1936689999999999</v>
      </c>
      <c r="F137" s="25">
        <v>1.3035380000000001</v>
      </c>
    </row>
    <row r="138" spans="1:6" x14ac:dyDescent="0.2">
      <c r="A138" s="20" t="s">
        <v>374</v>
      </c>
      <c r="B138" s="21">
        <v>1329</v>
      </c>
      <c r="C138" s="21">
        <v>979</v>
      </c>
      <c r="D138" s="21">
        <v>210</v>
      </c>
      <c r="E138" s="21">
        <v>110</v>
      </c>
      <c r="F138" s="21">
        <v>30</v>
      </c>
    </row>
    <row r="139" spans="1:6" x14ac:dyDescent="0.2">
      <c r="A139" s="24" t="s">
        <v>3</v>
      </c>
      <c r="B139" s="25">
        <v>100</v>
      </c>
      <c r="C139" s="25">
        <v>73.664409000000006</v>
      </c>
      <c r="D139" s="25">
        <v>15.801354</v>
      </c>
      <c r="E139" s="25">
        <v>8.2768999999999995</v>
      </c>
      <c r="F139" s="25">
        <v>2.257336</v>
      </c>
    </row>
    <row r="140" spans="1:6" x14ac:dyDescent="0.2">
      <c r="A140" s="20" t="s">
        <v>375</v>
      </c>
      <c r="B140" s="21">
        <v>406</v>
      </c>
      <c r="C140" s="21">
        <v>305</v>
      </c>
      <c r="D140" s="21">
        <v>57</v>
      </c>
      <c r="E140" s="21">
        <v>35</v>
      </c>
      <c r="F140" s="21">
        <v>9</v>
      </c>
    </row>
    <row r="141" spans="1:6" x14ac:dyDescent="0.2">
      <c r="A141" s="24" t="s">
        <v>3</v>
      </c>
      <c r="B141" s="25">
        <v>100</v>
      </c>
      <c r="C141" s="25">
        <v>75.123153000000002</v>
      </c>
      <c r="D141" s="25">
        <v>14.039408999999999</v>
      </c>
      <c r="E141" s="25">
        <v>8.6206899999999997</v>
      </c>
      <c r="F141" s="25">
        <v>2.2167490000000001</v>
      </c>
    </row>
    <row r="142" spans="1:6" x14ac:dyDescent="0.2">
      <c r="A142" s="20" t="s">
        <v>376</v>
      </c>
      <c r="B142" s="21">
        <v>152</v>
      </c>
      <c r="C142" s="21">
        <v>108</v>
      </c>
      <c r="D142" s="21">
        <v>26</v>
      </c>
      <c r="E142" s="21">
        <v>18</v>
      </c>
      <c r="F142" s="21">
        <v>0</v>
      </c>
    </row>
    <row r="143" spans="1:6" x14ac:dyDescent="0.2">
      <c r="A143" s="24" t="s">
        <v>3</v>
      </c>
      <c r="B143" s="25">
        <v>100</v>
      </c>
      <c r="C143" s="25">
        <v>71.052632000000003</v>
      </c>
      <c r="D143" s="25">
        <v>17.105263000000001</v>
      </c>
      <c r="E143" s="25">
        <v>11.842105</v>
      </c>
      <c r="F143" s="25">
        <v>0</v>
      </c>
    </row>
    <row r="144" spans="1:6" x14ac:dyDescent="0.2">
      <c r="A144" s="20" t="s">
        <v>377</v>
      </c>
      <c r="B144" s="21">
        <v>88</v>
      </c>
      <c r="C144" s="21">
        <v>68</v>
      </c>
      <c r="D144" s="21">
        <v>10</v>
      </c>
      <c r="E144" s="21">
        <v>9</v>
      </c>
      <c r="F144" s="21">
        <v>1</v>
      </c>
    </row>
    <row r="145" spans="1:6" x14ac:dyDescent="0.2">
      <c r="A145" s="24" t="s">
        <v>3</v>
      </c>
      <c r="B145" s="25">
        <v>100</v>
      </c>
      <c r="C145" s="25">
        <v>77.272727000000003</v>
      </c>
      <c r="D145" s="25">
        <v>11.363636</v>
      </c>
      <c r="E145" s="25">
        <v>10.227273</v>
      </c>
      <c r="F145" s="25">
        <v>1.1363639999999999</v>
      </c>
    </row>
    <row r="146" spans="1:6" x14ac:dyDescent="0.2">
      <c r="A146" s="20" t="s">
        <v>378</v>
      </c>
      <c r="B146" s="21">
        <v>84</v>
      </c>
      <c r="C146" s="21">
        <v>55</v>
      </c>
      <c r="D146" s="21">
        <v>20</v>
      </c>
      <c r="E146" s="21">
        <v>9</v>
      </c>
      <c r="F146" s="21">
        <v>0</v>
      </c>
    </row>
    <row r="147" spans="1:6" x14ac:dyDescent="0.2">
      <c r="A147" s="24" t="s">
        <v>3</v>
      </c>
      <c r="B147" s="25">
        <v>100</v>
      </c>
      <c r="C147" s="25">
        <v>65.476190000000003</v>
      </c>
      <c r="D147" s="25">
        <v>23.809524</v>
      </c>
      <c r="E147" s="25">
        <v>10.714286</v>
      </c>
      <c r="F147" s="25">
        <v>0</v>
      </c>
    </row>
    <row r="148" spans="1:6" x14ac:dyDescent="0.2">
      <c r="A148" s="20" t="s">
        <v>366</v>
      </c>
      <c r="B148" s="21">
        <v>81</v>
      </c>
      <c r="C148" s="21">
        <v>55</v>
      </c>
      <c r="D148" s="21">
        <v>12</v>
      </c>
      <c r="E148" s="21">
        <v>13</v>
      </c>
      <c r="F148" s="21">
        <v>1</v>
      </c>
    </row>
    <row r="149" spans="1:6" x14ac:dyDescent="0.2">
      <c r="A149" s="24" t="s">
        <v>3</v>
      </c>
      <c r="B149" s="25">
        <v>100</v>
      </c>
      <c r="C149" s="25">
        <v>67.901235</v>
      </c>
      <c r="D149" s="25">
        <v>14.814814999999999</v>
      </c>
      <c r="E149" s="25">
        <v>16.049382999999999</v>
      </c>
      <c r="F149" s="25">
        <v>1.2345680000000001</v>
      </c>
    </row>
    <row r="150" spans="1:6" x14ac:dyDescent="0.2">
      <c r="A150" s="9" t="s">
        <v>379</v>
      </c>
      <c r="B150" s="9"/>
      <c r="C150" s="9"/>
      <c r="D150" s="9"/>
      <c r="E150" s="9"/>
      <c r="F150" s="9"/>
    </row>
    <row r="151" spans="1:6" x14ac:dyDescent="0.2">
      <c r="A151" s="20" t="s">
        <v>380</v>
      </c>
      <c r="B151" s="21">
        <v>788</v>
      </c>
      <c r="C151" s="21">
        <v>640</v>
      </c>
      <c r="D151" s="21">
        <v>118</v>
      </c>
      <c r="E151" s="21">
        <v>18</v>
      </c>
      <c r="F151" s="21">
        <v>12</v>
      </c>
    </row>
    <row r="152" spans="1:6" x14ac:dyDescent="0.2">
      <c r="A152" s="24" t="s">
        <v>3</v>
      </c>
      <c r="B152" s="25">
        <v>100</v>
      </c>
      <c r="C152" s="25">
        <v>81.218273999999994</v>
      </c>
      <c r="D152" s="25">
        <v>14.974619000000001</v>
      </c>
      <c r="E152" s="25">
        <v>2.2842639999999999</v>
      </c>
      <c r="F152" s="25">
        <v>1.5228429999999999</v>
      </c>
    </row>
    <row r="153" spans="1:6" x14ac:dyDescent="0.2">
      <c r="A153" s="20" t="s">
        <v>381</v>
      </c>
      <c r="B153" s="21">
        <v>1824</v>
      </c>
      <c r="C153" s="21">
        <v>1344</v>
      </c>
      <c r="D153" s="21">
        <v>232</v>
      </c>
      <c r="E153" s="21">
        <v>212</v>
      </c>
      <c r="F153" s="21">
        <v>36</v>
      </c>
    </row>
    <row r="154" spans="1:6" x14ac:dyDescent="0.2">
      <c r="A154" s="24" t="s">
        <v>3</v>
      </c>
      <c r="B154" s="25">
        <v>100</v>
      </c>
      <c r="C154" s="25">
        <v>73.684211000000005</v>
      </c>
      <c r="D154" s="25">
        <v>12.719298</v>
      </c>
      <c r="E154" s="25">
        <v>11.622807</v>
      </c>
      <c r="F154" s="25">
        <v>1.973684</v>
      </c>
    </row>
    <row r="155" spans="1:6" x14ac:dyDescent="0.2">
      <c r="A155" s="20" t="s">
        <v>366</v>
      </c>
      <c r="B155" s="21">
        <v>65</v>
      </c>
      <c r="C155" s="21">
        <v>47</v>
      </c>
      <c r="D155" s="21">
        <v>10</v>
      </c>
      <c r="E155" s="21">
        <v>8</v>
      </c>
      <c r="F155" s="21">
        <v>0</v>
      </c>
    </row>
    <row r="156" spans="1:6" x14ac:dyDescent="0.2">
      <c r="A156" s="24" t="s">
        <v>3</v>
      </c>
      <c r="B156" s="25">
        <v>100</v>
      </c>
      <c r="C156" s="25">
        <v>72.307692000000003</v>
      </c>
      <c r="D156" s="25">
        <v>15.384615</v>
      </c>
      <c r="E156" s="25">
        <v>12.307691999999999</v>
      </c>
      <c r="F156" s="25">
        <v>0</v>
      </c>
    </row>
    <row r="157" spans="1:6" x14ac:dyDescent="0.2">
      <c r="A157" s="9" t="s">
        <v>382</v>
      </c>
      <c r="B157" s="9"/>
      <c r="C157" s="9"/>
      <c r="D157" s="9"/>
      <c r="E157" s="9"/>
      <c r="F157" s="9"/>
    </row>
    <row r="158" spans="1:6" x14ac:dyDescent="0.2">
      <c r="A158" s="20" t="s">
        <v>383</v>
      </c>
      <c r="B158" s="21">
        <v>393</v>
      </c>
      <c r="C158" s="21">
        <v>318</v>
      </c>
      <c r="D158" s="21">
        <v>62</v>
      </c>
      <c r="E158" s="21">
        <v>6</v>
      </c>
      <c r="F158" s="21">
        <v>7</v>
      </c>
    </row>
    <row r="159" spans="1:6" x14ac:dyDescent="0.2">
      <c r="A159" s="24" t="s">
        <v>3</v>
      </c>
      <c r="B159" s="25">
        <v>100</v>
      </c>
      <c r="C159" s="25">
        <v>80.916031000000004</v>
      </c>
      <c r="D159" s="25">
        <v>15.776081</v>
      </c>
      <c r="E159" s="25">
        <v>1.526718</v>
      </c>
      <c r="F159" s="25">
        <v>1.7811699999999999</v>
      </c>
    </row>
    <row r="160" spans="1:6" x14ac:dyDescent="0.2">
      <c r="A160" s="20" t="s">
        <v>181</v>
      </c>
      <c r="B160" s="21">
        <v>1944</v>
      </c>
      <c r="C160" s="21">
        <v>1456</v>
      </c>
      <c r="D160" s="21">
        <v>260</v>
      </c>
      <c r="E160" s="21">
        <v>190</v>
      </c>
      <c r="F160" s="21">
        <v>38</v>
      </c>
    </row>
    <row r="161" spans="1:6" x14ac:dyDescent="0.2">
      <c r="A161" s="24" t="s">
        <v>3</v>
      </c>
      <c r="B161" s="25">
        <v>100</v>
      </c>
      <c r="C161" s="25">
        <v>74.897119000000004</v>
      </c>
      <c r="D161" s="25">
        <v>13.374485999999999</v>
      </c>
      <c r="E161" s="25">
        <v>9.7736630000000009</v>
      </c>
      <c r="F161" s="25">
        <v>1.9547330000000001</v>
      </c>
    </row>
    <row r="162" spans="1:6" x14ac:dyDescent="0.2">
      <c r="A162" s="20" t="s">
        <v>182</v>
      </c>
      <c r="B162" s="21">
        <v>38</v>
      </c>
      <c r="C162" s="21">
        <v>28</v>
      </c>
      <c r="D162" s="21">
        <v>5</v>
      </c>
      <c r="E162" s="21">
        <v>5</v>
      </c>
      <c r="F162" s="21">
        <v>0</v>
      </c>
    </row>
    <row r="163" spans="1:6" x14ac:dyDescent="0.2">
      <c r="A163" s="24" t="s">
        <v>3</v>
      </c>
      <c r="B163" s="25">
        <v>100</v>
      </c>
      <c r="C163" s="25">
        <v>73.684211000000005</v>
      </c>
      <c r="D163" s="25">
        <v>13.157895</v>
      </c>
      <c r="E163" s="25">
        <v>13.157895</v>
      </c>
      <c r="F163" s="25">
        <v>0</v>
      </c>
    </row>
    <row r="164" spans="1:6" x14ac:dyDescent="0.2">
      <c r="A164" s="20" t="s">
        <v>384</v>
      </c>
      <c r="B164" s="21">
        <v>36</v>
      </c>
      <c r="C164" s="21">
        <v>30</v>
      </c>
      <c r="D164" s="21">
        <v>4</v>
      </c>
      <c r="E164" s="21">
        <v>2</v>
      </c>
      <c r="F164" s="21">
        <v>0</v>
      </c>
    </row>
    <row r="165" spans="1:6" x14ac:dyDescent="0.2">
      <c r="A165" s="24" t="s">
        <v>3</v>
      </c>
      <c r="B165" s="25">
        <v>100</v>
      </c>
      <c r="C165" s="25">
        <v>83.333332999999996</v>
      </c>
      <c r="D165" s="25">
        <v>11.111110999999999</v>
      </c>
      <c r="E165" s="25">
        <v>5.5555560000000002</v>
      </c>
      <c r="F165" s="25">
        <v>0</v>
      </c>
    </row>
    <row r="166" spans="1:6" x14ac:dyDescent="0.2">
      <c r="A166" s="20" t="s">
        <v>183</v>
      </c>
      <c r="B166" s="21">
        <v>53</v>
      </c>
      <c r="C166" s="21">
        <v>44</v>
      </c>
      <c r="D166" s="21">
        <v>4</v>
      </c>
      <c r="E166" s="21">
        <v>5</v>
      </c>
      <c r="F166" s="21">
        <v>0</v>
      </c>
    </row>
    <row r="167" spans="1:6" x14ac:dyDescent="0.2">
      <c r="A167" s="24" t="s">
        <v>3</v>
      </c>
      <c r="B167" s="25">
        <v>100</v>
      </c>
      <c r="C167" s="25">
        <v>83.018867999999998</v>
      </c>
      <c r="D167" s="25">
        <v>7.5471700000000004</v>
      </c>
      <c r="E167" s="25">
        <v>9.4339619999999993</v>
      </c>
      <c r="F167" s="25">
        <v>0</v>
      </c>
    </row>
    <row r="168" spans="1:6" x14ac:dyDescent="0.2">
      <c r="A168" s="20" t="s">
        <v>385</v>
      </c>
      <c r="B168" s="21">
        <v>22</v>
      </c>
      <c r="C168" s="21">
        <v>10</v>
      </c>
      <c r="D168" s="21">
        <v>4</v>
      </c>
      <c r="E168" s="21">
        <v>7</v>
      </c>
      <c r="F168" s="21">
        <v>1</v>
      </c>
    </row>
    <row r="169" spans="1:6" x14ac:dyDescent="0.2">
      <c r="A169" s="24" t="s">
        <v>3</v>
      </c>
      <c r="B169" s="25">
        <v>100</v>
      </c>
      <c r="C169" s="25">
        <v>45.454545000000003</v>
      </c>
      <c r="D169" s="25">
        <v>18.181818</v>
      </c>
      <c r="E169" s="25">
        <v>31.818182</v>
      </c>
      <c r="F169" s="25">
        <v>4.5454549999999996</v>
      </c>
    </row>
    <row r="170" spans="1:6" x14ac:dyDescent="0.2">
      <c r="A170" s="20" t="s">
        <v>386</v>
      </c>
      <c r="B170" s="21">
        <v>32</v>
      </c>
      <c r="C170" s="21">
        <v>27</v>
      </c>
      <c r="D170" s="21">
        <v>2</v>
      </c>
      <c r="E170" s="21">
        <v>3</v>
      </c>
      <c r="F170" s="21">
        <v>0</v>
      </c>
    </row>
    <row r="171" spans="1:6" x14ac:dyDescent="0.2">
      <c r="A171" s="24" t="s">
        <v>3</v>
      </c>
      <c r="B171" s="25">
        <v>100</v>
      </c>
      <c r="C171" s="25">
        <v>84.375</v>
      </c>
      <c r="D171" s="25">
        <v>6.25</v>
      </c>
      <c r="E171" s="25">
        <v>9.375</v>
      </c>
      <c r="F171" s="25">
        <v>0</v>
      </c>
    </row>
    <row r="172" spans="1:6" x14ac:dyDescent="0.2">
      <c r="A172" s="20" t="s">
        <v>387</v>
      </c>
      <c r="B172" s="21">
        <v>9</v>
      </c>
      <c r="C172" s="21">
        <v>6</v>
      </c>
      <c r="D172" s="21">
        <v>0</v>
      </c>
      <c r="E172" s="21">
        <v>3</v>
      </c>
      <c r="F172" s="21">
        <v>0</v>
      </c>
    </row>
    <row r="173" spans="1:6" x14ac:dyDescent="0.2">
      <c r="A173" s="24" t="s">
        <v>3</v>
      </c>
      <c r="B173" s="25">
        <v>100</v>
      </c>
      <c r="C173" s="25">
        <v>66.666667000000004</v>
      </c>
      <c r="D173" s="25">
        <v>0</v>
      </c>
      <c r="E173" s="25">
        <v>33.333333000000003</v>
      </c>
      <c r="F173" s="25">
        <v>0</v>
      </c>
    </row>
    <row r="174" spans="1:6" x14ac:dyDescent="0.2">
      <c r="A174" s="20" t="s">
        <v>366</v>
      </c>
      <c r="B174" s="21">
        <v>150</v>
      </c>
      <c r="C174" s="21">
        <v>112</v>
      </c>
      <c r="D174" s="21">
        <v>19</v>
      </c>
      <c r="E174" s="21">
        <v>17</v>
      </c>
      <c r="F174" s="21">
        <v>2</v>
      </c>
    </row>
    <row r="175" spans="1:6" x14ac:dyDescent="0.2">
      <c r="A175" s="24" t="s">
        <v>3</v>
      </c>
      <c r="B175" s="25">
        <v>100</v>
      </c>
      <c r="C175" s="25">
        <v>74.666667000000004</v>
      </c>
      <c r="D175" s="25">
        <v>12.666667</v>
      </c>
      <c r="E175" s="25">
        <v>11.333333</v>
      </c>
      <c r="F175" s="25">
        <v>1.3333330000000001</v>
      </c>
    </row>
    <row r="176" spans="1:6" x14ac:dyDescent="0.2">
      <c r="A176" s="9" t="s">
        <v>388</v>
      </c>
      <c r="B176" s="9"/>
      <c r="C176" s="9"/>
      <c r="D176" s="9"/>
      <c r="E176" s="9"/>
      <c r="F176" s="9"/>
    </row>
    <row r="177" spans="1:6" x14ac:dyDescent="0.2">
      <c r="A177" s="20" t="s">
        <v>184</v>
      </c>
      <c r="B177" s="21">
        <v>54</v>
      </c>
      <c r="C177" s="21">
        <v>43</v>
      </c>
      <c r="D177" s="21">
        <v>4</v>
      </c>
      <c r="E177" s="21">
        <v>5</v>
      </c>
      <c r="F177" s="21">
        <v>2</v>
      </c>
    </row>
    <row r="178" spans="1:6" x14ac:dyDescent="0.2">
      <c r="A178" s="24" t="s">
        <v>3</v>
      </c>
      <c r="B178" s="25">
        <v>100</v>
      </c>
      <c r="C178" s="25">
        <v>79.629630000000006</v>
      </c>
      <c r="D178" s="25">
        <v>7.4074070000000001</v>
      </c>
      <c r="E178" s="25">
        <v>9.2592590000000001</v>
      </c>
      <c r="F178" s="25">
        <v>3.7037040000000001</v>
      </c>
    </row>
    <row r="179" spans="1:6" x14ac:dyDescent="0.2">
      <c r="A179" s="20" t="s">
        <v>185</v>
      </c>
      <c r="B179" s="21">
        <v>196</v>
      </c>
      <c r="C179" s="21">
        <v>138</v>
      </c>
      <c r="D179" s="21">
        <v>27</v>
      </c>
      <c r="E179" s="21">
        <v>26</v>
      </c>
      <c r="F179" s="21">
        <v>5</v>
      </c>
    </row>
    <row r="180" spans="1:6" x14ac:dyDescent="0.2">
      <c r="A180" s="24" t="s">
        <v>3</v>
      </c>
      <c r="B180" s="25">
        <v>100</v>
      </c>
      <c r="C180" s="25">
        <v>70.408163000000002</v>
      </c>
      <c r="D180" s="25">
        <v>13.775510000000001</v>
      </c>
      <c r="E180" s="25">
        <v>13.265306000000001</v>
      </c>
      <c r="F180" s="25">
        <v>2.5510199999999998</v>
      </c>
    </row>
    <row r="181" spans="1:6" x14ac:dyDescent="0.2">
      <c r="A181" s="20" t="s">
        <v>186</v>
      </c>
      <c r="B181" s="21">
        <v>310</v>
      </c>
      <c r="C181" s="21">
        <v>235</v>
      </c>
      <c r="D181" s="21">
        <v>35</v>
      </c>
      <c r="E181" s="21">
        <v>34</v>
      </c>
      <c r="F181" s="21">
        <v>6</v>
      </c>
    </row>
    <row r="182" spans="1:6" x14ac:dyDescent="0.2">
      <c r="A182" s="24" t="s">
        <v>3</v>
      </c>
      <c r="B182" s="25">
        <v>100</v>
      </c>
      <c r="C182" s="25">
        <v>75.806451999999993</v>
      </c>
      <c r="D182" s="25">
        <v>11.290323000000001</v>
      </c>
      <c r="E182" s="25">
        <v>10.967741999999999</v>
      </c>
      <c r="F182" s="25">
        <v>1.935484</v>
      </c>
    </row>
    <row r="183" spans="1:6" x14ac:dyDescent="0.2">
      <c r="A183" s="20" t="s">
        <v>187</v>
      </c>
      <c r="B183" s="21">
        <v>385</v>
      </c>
      <c r="C183" s="21">
        <v>286</v>
      </c>
      <c r="D183" s="21">
        <v>58</v>
      </c>
      <c r="E183" s="21">
        <v>32</v>
      </c>
      <c r="F183" s="21">
        <v>9</v>
      </c>
    </row>
    <row r="184" spans="1:6" x14ac:dyDescent="0.2">
      <c r="A184" s="24" t="s">
        <v>3</v>
      </c>
      <c r="B184" s="25">
        <v>100</v>
      </c>
      <c r="C184" s="25">
        <v>74.285713999999999</v>
      </c>
      <c r="D184" s="25">
        <v>15.064935</v>
      </c>
      <c r="E184" s="25">
        <v>8.3116880000000002</v>
      </c>
      <c r="F184" s="25">
        <v>2.3376619999999999</v>
      </c>
    </row>
    <row r="185" spans="1:6" x14ac:dyDescent="0.2">
      <c r="A185" s="20" t="s">
        <v>188</v>
      </c>
      <c r="B185" s="21">
        <v>361</v>
      </c>
      <c r="C185" s="21">
        <v>271</v>
      </c>
      <c r="D185" s="21">
        <v>50</v>
      </c>
      <c r="E185" s="21">
        <v>34</v>
      </c>
      <c r="F185" s="21">
        <v>6</v>
      </c>
    </row>
    <row r="186" spans="1:6" x14ac:dyDescent="0.2">
      <c r="A186" s="24" t="s">
        <v>3</v>
      </c>
      <c r="B186" s="25">
        <v>100</v>
      </c>
      <c r="C186" s="25">
        <v>75.069252000000006</v>
      </c>
      <c r="D186" s="25">
        <v>13.850415999999999</v>
      </c>
      <c r="E186" s="25">
        <v>9.4182830000000006</v>
      </c>
      <c r="F186" s="25">
        <v>1.66205</v>
      </c>
    </row>
    <row r="187" spans="1:6" x14ac:dyDescent="0.2">
      <c r="A187" s="20" t="s">
        <v>189</v>
      </c>
      <c r="B187" s="21">
        <v>315</v>
      </c>
      <c r="C187" s="21">
        <v>240</v>
      </c>
      <c r="D187" s="21">
        <v>47</v>
      </c>
      <c r="E187" s="21">
        <v>23</v>
      </c>
      <c r="F187" s="21">
        <v>5</v>
      </c>
    </row>
    <row r="188" spans="1:6" x14ac:dyDescent="0.2">
      <c r="A188" s="24" t="s">
        <v>3</v>
      </c>
      <c r="B188" s="25">
        <v>100</v>
      </c>
      <c r="C188" s="25">
        <v>76.190476000000004</v>
      </c>
      <c r="D188" s="25">
        <v>14.920635000000001</v>
      </c>
      <c r="E188" s="25">
        <v>7.3015869999999996</v>
      </c>
      <c r="F188" s="25">
        <v>1.587302</v>
      </c>
    </row>
    <row r="189" spans="1:6" x14ac:dyDescent="0.2">
      <c r="A189" s="20" t="s">
        <v>190</v>
      </c>
      <c r="B189" s="21">
        <v>364</v>
      </c>
      <c r="C189" s="21">
        <v>285</v>
      </c>
      <c r="D189" s="21">
        <v>48</v>
      </c>
      <c r="E189" s="21">
        <v>27</v>
      </c>
      <c r="F189" s="21">
        <v>4</v>
      </c>
    </row>
    <row r="190" spans="1:6" x14ac:dyDescent="0.2">
      <c r="A190" s="24" t="s">
        <v>3</v>
      </c>
      <c r="B190" s="25">
        <v>100</v>
      </c>
      <c r="C190" s="25">
        <v>78.296702999999994</v>
      </c>
      <c r="D190" s="25">
        <v>13.186813000000001</v>
      </c>
      <c r="E190" s="25">
        <v>7.4175820000000003</v>
      </c>
      <c r="F190" s="25">
        <v>1.0989009999999999</v>
      </c>
    </row>
    <row r="191" spans="1:6" x14ac:dyDescent="0.2">
      <c r="A191" s="20" t="s">
        <v>191</v>
      </c>
      <c r="B191" s="21">
        <v>267</v>
      </c>
      <c r="C191" s="21">
        <v>206</v>
      </c>
      <c r="D191" s="21">
        <v>40</v>
      </c>
      <c r="E191" s="21">
        <v>16</v>
      </c>
      <c r="F191" s="21">
        <v>5</v>
      </c>
    </row>
    <row r="192" spans="1:6" x14ac:dyDescent="0.2">
      <c r="A192" s="24" t="s">
        <v>3</v>
      </c>
      <c r="B192" s="25">
        <v>100</v>
      </c>
      <c r="C192" s="25">
        <v>77.153558000000004</v>
      </c>
      <c r="D192" s="25">
        <v>14.981273</v>
      </c>
      <c r="E192" s="25">
        <v>5.9925090000000001</v>
      </c>
      <c r="F192" s="25">
        <v>1.8726590000000001</v>
      </c>
    </row>
    <row r="193" spans="1:6" x14ac:dyDescent="0.2">
      <c r="A193" s="20" t="s">
        <v>192</v>
      </c>
      <c r="B193" s="21">
        <v>90</v>
      </c>
      <c r="C193" s="21">
        <v>70</v>
      </c>
      <c r="D193" s="21">
        <v>14</v>
      </c>
      <c r="E193" s="21">
        <v>6</v>
      </c>
      <c r="F193" s="21">
        <v>0</v>
      </c>
    </row>
    <row r="194" spans="1:6" x14ac:dyDescent="0.2">
      <c r="A194" s="24" t="s">
        <v>3</v>
      </c>
      <c r="B194" s="25">
        <v>100</v>
      </c>
      <c r="C194" s="25">
        <v>77.777777999999998</v>
      </c>
      <c r="D194" s="25">
        <v>15.555555999999999</v>
      </c>
      <c r="E194" s="25">
        <v>6.6666670000000003</v>
      </c>
      <c r="F194" s="25">
        <v>0</v>
      </c>
    </row>
    <row r="195" spans="1:6" x14ac:dyDescent="0.2">
      <c r="A195" s="20" t="s">
        <v>193</v>
      </c>
      <c r="B195" s="21">
        <v>94</v>
      </c>
      <c r="C195" s="21">
        <v>71</v>
      </c>
      <c r="D195" s="21">
        <v>13</v>
      </c>
      <c r="E195" s="21">
        <v>8</v>
      </c>
      <c r="F195" s="21">
        <v>2</v>
      </c>
    </row>
    <row r="196" spans="1:6" x14ac:dyDescent="0.2">
      <c r="A196" s="24" t="s">
        <v>3</v>
      </c>
      <c r="B196" s="25">
        <v>100</v>
      </c>
      <c r="C196" s="25">
        <v>75.531914999999998</v>
      </c>
      <c r="D196" s="25">
        <v>13.829787</v>
      </c>
      <c r="E196" s="25">
        <v>8.5106380000000001</v>
      </c>
      <c r="F196" s="25">
        <v>2.1276600000000001</v>
      </c>
    </row>
    <row r="197" spans="1:6" x14ac:dyDescent="0.2">
      <c r="A197" s="20" t="s">
        <v>389</v>
      </c>
      <c r="B197" s="21">
        <v>47</v>
      </c>
      <c r="C197" s="21">
        <v>37</v>
      </c>
      <c r="D197" s="21">
        <v>3</v>
      </c>
      <c r="E197" s="21">
        <v>7</v>
      </c>
      <c r="F197" s="21">
        <v>0</v>
      </c>
    </row>
    <row r="198" spans="1:6" x14ac:dyDescent="0.2">
      <c r="A198" s="24" t="s">
        <v>3</v>
      </c>
      <c r="B198" s="25">
        <v>100</v>
      </c>
      <c r="C198" s="25">
        <v>78.723404000000002</v>
      </c>
      <c r="D198" s="25">
        <v>6.3829789999999997</v>
      </c>
      <c r="E198" s="25">
        <v>14.893617000000001</v>
      </c>
      <c r="F198" s="25">
        <v>0</v>
      </c>
    </row>
    <row r="199" spans="1:6" x14ac:dyDescent="0.2">
      <c r="A199" s="20" t="s">
        <v>366</v>
      </c>
      <c r="B199" s="21">
        <v>194</v>
      </c>
      <c r="C199" s="21">
        <v>149</v>
      </c>
      <c r="D199" s="21">
        <v>21</v>
      </c>
      <c r="E199" s="21">
        <v>20</v>
      </c>
      <c r="F199" s="21">
        <v>4</v>
      </c>
    </row>
    <row r="200" spans="1:6" x14ac:dyDescent="0.2">
      <c r="A200" s="24" t="s">
        <v>3</v>
      </c>
      <c r="B200" s="25">
        <v>100</v>
      </c>
      <c r="C200" s="25">
        <v>76.804124000000002</v>
      </c>
      <c r="D200" s="25">
        <v>10.824742000000001</v>
      </c>
      <c r="E200" s="25">
        <v>10.309278000000001</v>
      </c>
      <c r="F200" s="25">
        <v>2.0618560000000001</v>
      </c>
    </row>
    <row r="201" spans="1:6" ht="11.1" customHeight="1" x14ac:dyDescent="0.2">
      <c r="A201" s="9" t="s">
        <v>390</v>
      </c>
      <c r="B201" s="9"/>
      <c r="C201" s="9"/>
      <c r="D201" s="9"/>
      <c r="E201" s="9"/>
      <c r="F201" s="9"/>
    </row>
    <row r="202" spans="1:6" ht="11.1" customHeight="1" x14ac:dyDescent="0.2">
      <c r="A202" s="20" t="s">
        <v>391</v>
      </c>
      <c r="B202" s="21">
        <v>633</v>
      </c>
      <c r="C202" s="21">
        <v>486</v>
      </c>
      <c r="D202" s="21">
        <v>83</v>
      </c>
      <c r="E202" s="21">
        <v>59</v>
      </c>
      <c r="F202" s="21">
        <v>5</v>
      </c>
    </row>
    <row r="203" spans="1:6" ht="11.1" customHeight="1" x14ac:dyDescent="0.2">
      <c r="A203" s="24" t="s">
        <v>3</v>
      </c>
      <c r="B203" s="25">
        <v>100</v>
      </c>
      <c r="C203" s="25">
        <v>76.777251000000007</v>
      </c>
      <c r="D203" s="25">
        <v>13.112164</v>
      </c>
      <c r="E203" s="25">
        <v>9.3206950000000006</v>
      </c>
      <c r="F203" s="25">
        <v>0.78988899999999995</v>
      </c>
    </row>
    <row r="204" spans="1:6" ht="11.1" customHeight="1" x14ac:dyDescent="0.2">
      <c r="A204" s="20" t="s">
        <v>392</v>
      </c>
      <c r="B204" s="21">
        <v>1123</v>
      </c>
      <c r="C204" s="21">
        <v>846</v>
      </c>
      <c r="D204" s="21">
        <v>153</v>
      </c>
      <c r="E204" s="21">
        <v>100</v>
      </c>
      <c r="F204" s="21">
        <v>24</v>
      </c>
    </row>
    <row r="205" spans="1:6" ht="11.1" customHeight="1" x14ac:dyDescent="0.2">
      <c r="A205" s="24" t="s">
        <v>3</v>
      </c>
      <c r="B205" s="25">
        <v>100</v>
      </c>
      <c r="C205" s="25">
        <v>75.333927000000003</v>
      </c>
      <c r="D205" s="25">
        <v>13.624221</v>
      </c>
      <c r="E205" s="25">
        <v>8.9047199999999993</v>
      </c>
      <c r="F205" s="25">
        <v>2.1371329999999999</v>
      </c>
    </row>
    <row r="206" spans="1:6" ht="11.1" customHeight="1" x14ac:dyDescent="0.2">
      <c r="A206" s="20" t="s">
        <v>393</v>
      </c>
      <c r="B206" s="21">
        <v>660</v>
      </c>
      <c r="C206" s="21">
        <v>490</v>
      </c>
      <c r="D206" s="21">
        <v>90</v>
      </c>
      <c r="E206" s="21">
        <v>64</v>
      </c>
      <c r="F206" s="21">
        <v>16</v>
      </c>
    </row>
    <row r="207" spans="1:6" ht="11.1" customHeight="1" x14ac:dyDescent="0.2">
      <c r="A207" s="24" t="s">
        <v>3</v>
      </c>
      <c r="B207" s="25">
        <v>100</v>
      </c>
      <c r="C207" s="25">
        <v>74.242424</v>
      </c>
      <c r="D207" s="25">
        <v>13.636364</v>
      </c>
      <c r="E207" s="25">
        <v>9.6969700000000003</v>
      </c>
      <c r="F207" s="25">
        <v>2.424242</v>
      </c>
    </row>
    <row r="208" spans="1:6" ht="11.1" customHeight="1" x14ac:dyDescent="0.2">
      <c r="A208" s="20" t="s">
        <v>394</v>
      </c>
      <c r="B208" s="21">
        <v>261</v>
      </c>
      <c r="C208" s="21">
        <v>209</v>
      </c>
      <c r="D208" s="21">
        <v>34</v>
      </c>
      <c r="E208" s="21">
        <v>15</v>
      </c>
      <c r="F208" s="21">
        <v>3</v>
      </c>
    </row>
    <row r="209" spans="1:6" ht="11.1" customHeight="1" x14ac:dyDescent="0.2">
      <c r="A209" s="24" t="s">
        <v>3</v>
      </c>
      <c r="B209" s="25">
        <v>100</v>
      </c>
      <c r="C209" s="25">
        <v>80.076627999999999</v>
      </c>
      <c r="D209" s="25">
        <v>13.026820000000001</v>
      </c>
      <c r="E209" s="25">
        <v>5.7471259999999997</v>
      </c>
      <c r="F209" s="25">
        <v>1.1494249999999999</v>
      </c>
    </row>
    <row r="210" spans="1:6" ht="11.1" customHeight="1" x14ac:dyDescent="0.2">
      <c r="A210" s="9" t="s">
        <v>395</v>
      </c>
      <c r="B210" s="9"/>
      <c r="C210" s="9"/>
      <c r="D210" s="9"/>
      <c r="E210" s="9"/>
      <c r="F210" s="9"/>
    </row>
    <row r="211" spans="1:6" ht="11.1" customHeight="1" x14ac:dyDescent="0.2">
      <c r="A211" s="20" t="s">
        <v>396</v>
      </c>
      <c r="B211" s="21">
        <v>329</v>
      </c>
      <c r="C211" s="21">
        <v>258</v>
      </c>
      <c r="D211" s="21">
        <v>37</v>
      </c>
      <c r="E211" s="21">
        <v>28</v>
      </c>
      <c r="F211" s="21">
        <v>6</v>
      </c>
    </row>
    <row r="212" spans="1:6" ht="11.1" customHeight="1" x14ac:dyDescent="0.2">
      <c r="A212" s="24" t="s">
        <v>3</v>
      </c>
      <c r="B212" s="25">
        <v>100</v>
      </c>
      <c r="C212" s="25">
        <v>78.419453000000004</v>
      </c>
      <c r="D212" s="25">
        <v>11.246200999999999</v>
      </c>
      <c r="E212" s="25">
        <v>8.5106380000000001</v>
      </c>
      <c r="F212" s="25">
        <v>1.8237080000000001</v>
      </c>
    </row>
    <row r="213" spans="1:6" ht="11.1" customHeight="1" x14ac:dyDescent="0.2">
      <c r="A213" s="20" t="s">
        <v>397</v>
      </c>
      <c r="B213" s="21">
        <v>828</v>
      </c>
      <c r="C213" s="21">
        <v>660</v>
      </c>
      <c r="D213" s="21">
        <v>85</v>
      </c>
      <c r="E213" s="21">
        <v>68</v>
      </c>
      <c r="F213" s="21">
        <v>15</v>
      </c>
    </row>
    <row r="214" spans="1:6" ht="11.1" customHeight="1" x14ac:dyDescent="0.2">
      <c r="A214" s="24" t="s">
        <v>3</v>
      </c>
      <c r="B214" s="25">
        <v>100</v>
      </c>
      <c r="C214" s="25">
        <v>79.710144999999997</v>
      </c>
      <c r="D214" s="25">
        <v>10.265700000000001</v>
      </c>
      <c r="E214" s="25">
        <v>8.2125599999999999</v>
      </c>
      <c r="F214" s="25">
        <v>1.8115939999999999</v>
      </c>
    </row>
    <row r="215" spans="1:6" ht="11.1" customHeight="1" x14ac:dyDescent="0.2">
      <c r="A215" s="20" t="s">
        <v>879</v>
      </c>
      <c r="B215" s="21">
        <v>499</v>
      </c>
      <c r="C215" s="21">
        <v>344</v>
      </c>
      <c r="D215" s="21">
        <v>90</v>
      </c>
      <c r="E215" s="21">
        <v>55</v>
      </c>
      <c r="F215" s="21">
        <v>10</v>
      </c>
    </row>
    <row r="216" spans="1:6" ht="11.1" customHeight="1" x14ac:dyDescent="0.2">
      <c r="A216" s="24" t="s">
        <v>3</v>
      </c>
      <c r="B216" s="25">
        <v>100</v>
      </c>
      <c r="C216" s="25">
        <v>68.937876000000003</v>
      </c>
      <c r="D216" s="25">
        <v>18.036072000000001</v>
      </c>
      <c r="E216" s="25">
        <v>11.022043999999999</v>
      </c>
      <c r="F216" s="25">
        <v>2.0040079999999998</v>
      </c>
    </row>
    <row r="217" spans="1:6" ht="11.1" customHeight="1" x14ac:dyDescent="0.2">
      <c r="A217" s="20" t="s">
        <v>398</v>
      </c>
      <c r="B217" s="21">
        <v>468</v>
      </c>
      <c r="C217" s="21">
        <v>360</v>
      </c>
      <c r="D217" s="21">
        <v>59</v>
      </c>
      <c r="E217" s="21">
        <v>40</v>
      </c>
      <c r="F217" s="21">
        <v>9</v>
      </c>
    </row>
    <row r="218" spans="1:6" ht="11.1" customHeight="1" x14ac:dyDescent="0.2">
      <c r="A218" s="24" t="s">
        <v>3</v>
      </c>
      <c r="B218" s="25">
        <v>100</v>
      </c>
      <c r="C218" s="25">
        <v>76.923077000000006</v>
      </c>
      <c r="D218" s="25">
        <v>12.606838</v>
      </c>
      <c r="E218" s="25">
        <v>8.5470089999999992</v>
      </c>
      <c r="F218" s="25">
        <v>1.9230769999999999</v>
      </c>
    </row>
    <row r="219" spans="1:6" ht="11.1" customHeight="1" x14ac:dyDescent="0.2">
      <c r="A219" s="20" t="s">
        <v>399</v>
      </c>
      <c r="B219" s="21">
        <v>257</v>
      </c>
      <c r="C219" s="21">
        <v>186</v>
      </c>
      <c r="D219" s="21">
        <v>45</v>
      </c>
      <c r="E219" s="21">
        <v>24</v>
      </c>
      <c r="F219" s="21">
        <v>2</v>
      </c>
    </row>
    <row r="220" spans="1:6" ht="11.1" customHeight="1" x14ac:dyDescent="0.2">
      <c r="A220" s="24" t="s">
        <v>3</v>
      </c>
      <c r="B220" s="25">
        <v>100</v>
      </c>
      <c r="C220" s="25">
        <v>72.373541000000003</v>
      </c>
      <c r="D220" s="25">
        <v>17.509727999999999</v>
      </c>
      <c r="E220" s="25">
        <v>9.3385210000000001</v>
      </c>
      <c r="F220" s="25">
        <v>0.77820999999999996</v>
      </c>
    </row>
    <row r="221" spans="1:6" ht="11.1" customHeight="1" x14ac:dyDescent="0.2">
      <c r="A221" s="20" t="s">
        <v>400</v>
      </c>
      <c r="B221" s="21">
        <v>296</v>
      </c>
      <c r="C221" s="21">
        <v>223</v>
      </c>
      <c r="D221" s="21">
        <v>44</v>
      </c>
      <c r="E221" s="21">
        <v>23</v>
      </c>
      <c r="F221" s="21">
        <v>6</v>
      </c>
    </row>
    <row r="222" spans="1:6" ht="11.1" customHeight="1" x14ac:dyDescent="0.2">
      <c r="A222" s="24" t="s">
        <v>3</v>
      </c>
      <c r="B222" s="25">
        <v>100</v>
      </c>
      <c r="C222" s="25">
        <v>75.337838000000005</v>
      </c>
      <c r="D222" s="25">
        <v>14.864865</v>
      </c>
      <c r="E222" s="25">
        <v>7.77027</v>
      </c>
      <c r="F222" s="25">
        <v>2.0270269999999999</v>
      </c>
    </row>
    <row r="223" spans="1:6" ht="11.1" customHeight="1" x14ac:dyDescent="0.2">
      <c r="A223" s="9" t="s">
        <v>401</v>
      </c>
      <c r="B223" s="9"/>
      <c r="C223" s="9"/>
      <c r="D223" s="9"/>
      <c r="E223" s="9"/>
      <c r="F223" s="9"/>
    </row>
    <row r="224" spans="1:6" ht="11.1" customHeight="1" x14ac:dyDescent="0.2">
      <c r="A224" s="20" t="s">
        <v>878</v>
      </c>
      <c r="B224" s="21">
        <v>116</v>
      </c>
      <c r="C224" s="21">
        <v>93</v>
      </c>
      <c r="D224" s="21">
        <v>12</v>
      </c>
      <c r="E224" s="21">
        <v>7</v>
      </c>
      <c r="F224" s="21">
        <v>4</v>
      </c>
    </row>
    <row r="225" spans="1:6" ht="11.1" customHeight="1" x14ac:dyDescent="0.2">
      <c r="A225" s="24" t="s">
        <v>3</v>
      </c>
      <c r="B225" s="25">
        <v>100</v>
      </c>
      <c r="C225" s="25">
        <v>80.172414000000003</v>
      </c>
      <c r="D225" s="25">
        <v>10.344828</v>
      </c>
      <c r="E225" s="25">
        <v>6.0344829999999998</v>
      </c>
      <c r="F225" s="25">
        <v>3.4482759999999999</v>
      </c>
    </row>
    <row r="226" spans="1:6" ht="11.1" customHeight="1" x14ac:dyDescent="0.2">
      <c r="A226" s="20" t="s">
        <v>402</v>
      </c>
      <c r="B226" s="21">
        <v>213</v>
      </c>
      <c r="C226" s="21">
        <v>165</v>
      </c>
      <c r="D226" s="21">
        <v>25</v>
      </c>
      <c r="E226" s="21">
        <v>21</v>
      </c>
      <c r="F226" s="21">
        <v>2</v>
      </c>
    </row>
    <row r="227" spans="1:6" ht="11.1" customHeight="1" x14ac:dyDescent="0.2">
      <c r="A227" s="24" t="s">
        <v>3</v>
      </c>
      <c r="B227" s="25">
        <v>100</v>
      </c>
      <c r="C227" s="25">
        <v>77.464788999999996</v>
      </c>
      <c r="D227" s="25">
        <v>11.737088999999999</v>
      </c>
      <c r="E227" s="25">
        <v>9.8591549999999994</v>
      </c>
      <c r="F227" s="25">
        <v>0.938967</v>
      </c>
    </row>
    <row r="228" spans="1:6" ht="11.1" customHeight="1" x14ac:dyDescent="0.2">
      <c r="A228" s="20" t="s">
        <v>397</v>
      </c>
      <c r="B228" s="21">
        <v>828</v>
      </c>
      <c r="C228" s="21">
        <v>660</v>
      </c>
      <c r="D228" s="21">
        <v>85</v>
      </c>
      <c r="E228" s="21">
        <v>68</v>
      </c>
      <c r="F228" s="21">
        <v>15</v>
      </c>
    </row>
    <row r="229" spans="1:6" ht="11.1" customHeight="1" x14ac:dyDescent="0.2">
      <c r="A229" s="24" t="s">
        <v>3</v>
      </c>
      <c r="B229" s="25">
        <v>100</v>
      </c>
      <c r="C229" s="25">
        <v>79.710144999999997</v>
      </c>
      <c r="D229" s="25">
        <v>10.265700000000001</v>
      </c>
      <c r="E229" s="25">
        <v>8.2125599999999999</v>
      </c>
      <c r="F229" s="25">
        <v>1.8115939999999999</v>
      </c>
    </row>
    <row r="230" spans="1:6" ht="11.1" customHeight="1" x14ac:dyDescent="0.2">
      <c r="A230" s="20" t="s">
        <v>403</v>
      </c>
      <c r="B230" s="21">
        <v>133</v>
      </c>
      <c r="C230" s="21">
        <v>90</v>
      </c>
      <c r="D230" s="21">
        <v>27</v>
      </c>
      <c r="E230" s="21">
        <v>13</v>
      </c>
      <c r="F230" s="21">
        <v>3</v>
      </c>
    </row>
    <row r="231" spans="1:6" ht="11.1" customHeight="1" x14ac:dyDescent="0.2">
      <c r="A231" s="24" t="s">
        <v>3</v>
      </c>
      <c r="B231" s="25">
        <v>100</v>
      </c>
      <c r="C231" s="25">
        <v>67.669173000000001</v>
      </c>
      <c r="D231" s="25">
        <v>20.300751999999999</v>
      </c>
      <c r="E231" s="25">
        <v>9.7744359999999997</v>
      </c>
      <c r="F231" s="25">
        <v>2.2556389999999999</v>
      </c>
    </row>
    <row r="232" spans="1:6" ht="11.1" customHeight="1" x14ac:dyDescent="0.2">
      <c r="A232" s="20" t="s">
        <v>404</v>
      </c>
      <c r="B232" s="21">
        <v>120</v>
      </c>
      <c r="C232" s="21">
        <v>82</v>
      </c>
      <c r="D232" s="21">
        <v>22</v>
      </c>
      <c r="E232" s="21">
        <v>15</v>
      </c>
      <c r="F232" s="21">
        <v>1</v>
      </c>
    </row>
    <row r="233" spans="1:6" ht="11.1" customHeight="1" x14ac:dyDescent="0.2">
      <c r="A233" s="24" t="s">
        <v>3</v>
      </c>
      <c r="B233" s="25">
        <v>100</v>
      </c>
      <c r="C233" s="25">
        <v>68.333332999999996</v>
      </c>
      <c r="D233" s="25">
        <v>18.333333</v>
      </c>
      <c r="E233" s="25">
        <v>12.5</v>
      </c>
      <c r="F233" s="25">
        <v>0.83333299999999999</v>
      </c>
    </row>
    <row r="234" spans="1:6" ht="11.1" customHeight="1" x14ac:dyDescent="0.2">
      <c r="A234" s="20" t="s">
        <v>405</v>
      </c>
      <c r="B234" s="21">
        <v>246</v>
      </c>
      <c r="C234" s="21">
        <v>172</v>
      </c>
      <c r="D234" s="21">
        <v>41</v>
      </c>
      <c r="E234" s="21">
        <v>27</v>
      </c>
      <c r="F234" s="21">
        <v>6</v>
      </c>
    </row>
    <row r="235" spans="1:6" ht="11.1" customHeight="1" x14ac:dyDescent="0.2">
      <c r="A235" s="24" t="s">
        <v>3</v>
      </c>
      <c r="B235" s="25">
        <v>100</v>
      </c>
      <c r="C235" s="25">
        <v>69.918699000000004</v>
      </c>
      <c r="D235" s="25">
        <v>16.666667</v>
      </c>
      <c r="E235" s="25">
        <v>10.97561</v>
      </c>
      <c r="F235" s="25">
        <v>2.4390239999999999</v>
      </c>
    </row>
    <row r="236" spans="1:6" ht="11.1" customHeight="1" x14ac:dyDescent="0.2">
      <c r="A236" s="20" t="s">
        <v>398</v>
      </c>
      <c r="B236" s="21">
        <v>468</v>
      </c>
      <c r="C236" s="21">
        <v>360</v>
      </c>
      <c r="D236" s="21">
        <v>59</v>
      </c>
      <c r="E236" s="21">
        <v>40</v>
      </c>
      <c r="F236" s="21">
        <v>9</v>
      </c>
    </row>
    <row r="237" spans="1:6" ht="11.1" customHeight="1" x14ac:dyDescent="0.2">
      <c r="A237" s="24" t="s">
        <v>3</v>
      </c>
      <c r="B237" s="25">
        <v>100</v>
      </c>
      <c r="C237" s="25">
        <v>76.923077000000006</v>
      </c>
      <c r="D237" s="25">
        <v>12.606838</v>
      </c>
      <c r="E237" s="25">
        <v>8.5470089999999992</v>
      </c>
      <c r="F237" s="25">
        <v>1.9230769999999999</v>
      </c>
    </row>
    <row r="238" spans="1:6" ht="11.1" customHeight="1" x14ac:dyDescent="0.2">
      <c r="A238" s="20" t="s">
        <v>406</v>
      </c>
      <c r="B238" s="21">
        <v>180</v>
      </c>
      <c r="C238" s="21">
        <v>126</v>
      </c>
      <c r="D238" s="21">
        <v>34</v>
      </c>
      <c r="E238" s="21">
        <v>18</v>
      </c>
      <c r="F238" s="21">
        <v>2</v>
      </c>
    </row>
    <row r="239" spans="1:6" ht="11.1" customHeight="1" x14ac:dyDescent="0.2">
      <c r="A239" s="24" t="s">
        <v>3</v>
      </c>
      <c r="B239" s="25">
        <v>100</v>
      </c>
      <c r="C239" s="25">
        <v>70</v>
      </c>
      <c r="D239" s="25">
        <v>18.888888999999999</v>
      </c>
      <c r="E239" s="25">
        <v>10</v>
      </c>
      <c r="F239" s="25">
        <v>1.111111</v>
      </c>
    </row>
    <row r="240" spans="1:6" ht="11.1" customHeight="1" x14ac:dyDescent="0.2">
      <c r="A240" s="20" t="s">
        <v>407</v>
      </c>
      <c r="B240" s="21">
        <v>77</v>
      </c>
      <c r="C240" s="21">
        <v>60</v>
      </c>
      <c r="D240" s="21">
        <v>11</v>
      </c>
      <c r="E240" s="21">
        <v>6</v>
      </c>
      <c r="F240" s="21">
        <v>0</v>
      </c>
    </row>
    <row r="241" spans="1:6" ht="11.1" customHeight="1" x14ac:dyDescent="0.2">
      <c r="A241" s="24" t="s">
        <v>3</v>
      </c>
      <c r="B241" s="25">
        <v>100</v>
      </c>
      <c r="C241" s="25">
        <v>77.922077999999999</v>
      </c>
      <c r="D241" s="25">
        <v>14.285714</v>
      </c>
      <c r="E241" s="25">
        <v>7.7922079999999996</v>
      </c>
      <c r="F241" s="25">
        <v>0</v>
      </c>
    </row>
    <row r="242" spans="1:6" ht="11.1" customHeight="1" x14ac:dyDescent="0.2">
      <c r="A242" s="20" t="s">
        <v>400</v>
      </c>
      <c r="B242" s="21">
        <v>296</v>
      </c>
      <c r="C242" s="21">
        <v>223</v>
      </c>
      <c r="D242" s="21">
        <v>44</v>
      </c>
      <c r="E242" s="21">
        <v>23</v>
      </c>
      <c r="F242" s="21">
        <v>6</v>
      </c>
    </row>
    <row r="243" spans="1:6" ht="11.1" customHeight="1" x14ac:dyDescent="0.2">
      <c r="A243" s="26"/>
      <c r="B243" s="27">
        <v>100</v>
      </c>
      <c r="C243" s="27">
        <v>75.337838000000005</v>
      </c>
      <c r="D243" s="27">
        <v>14.864865</v>
      </c>
      <c r="E243" s="27">
        <v>7.77027</v>
      </c>
      <c r="F243" s="27">
        <v>2.0270269999999999</v>
      </c>
    </row>
    <row r="244" spans="1:6" ht="11.1" customHeight="1" x14ac:dyDescent="0.2"/>
  </sheetData>
  <phoneticPr fontId="2"/>
  <pageMargins left="0.75" right="0.75" top="1" bottom="1" header="0.5" footer="0.5"/>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844B3-5AC6-4A64-BDC5-31D4AA73F439}">
  <dimension ref="A1:I243"/>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HYPERLINK("#'目次'!B25","[19]")</f>
        <v>[19]</v>
      </c>
    </row>
    <row r="3" spans="1:9" x14ac:dyDescent="0.2">
      <c r="A3" s="7" t="s">
        <v>3</v>
      </c>
      <c r="B3" s="8" t="s">
        <v>13</v>
      </c>
    </row>
    <row r="4" spans="1:9" s="18" customFormat="1" ht="37.799999999999997" x14ac:dyDescent="0.2">
      <c r="A4" s="16" t="s">
        <v>3</v>
      </c>
      <c r="B4" s="17" t="s">
        <v>335</v>
      </c>
      <c r="C4" s="17" t="s">
        <v>433</v>
      </c>
      <c r="D4" s="17" t="s">
        <v>434</v>
      </c>
      <c r="E4" s="17" t="s">
        <v>435</v>
      </c>
      <c r="F4" s="17" t="s">
        <v>436</v>
      </c>
      <c r="G4" s="17" t="s">
        <v>366</v>
      </c>
      <c r="H4" s="17" t="s">
        <v>437</v>
      </c>
      <c r="I4" s="17" t="s">
        <v>438</v>
      </c>
    </row>
    <row r="5" spans="1:9" x14ac:dyDescent="0.2">
      <c r="A5" s="19" t="s">
        <v>338</v>
      </c>
      <c r="B5" s="10">
        <v>2677</v>
      </c>
      <c r="C5" s="10">
        <v>799</v>
      </c>
      <c r="D5" s="10">
        <v>1245</v>
      </c>
      <c r="E5" s="10">
        <v>504</v>
      </c>
      <c r="F5" s="10">
        <v>82</v>
      </c>
      <c r="G5" s="10">
        <v>47</v>
      </c>
      <c r="H5" s="10">
        <v>2044</v>
      </c>
      <c r="I5" s="10">
        <v>586</v>
      </c>
    </row>
    <row r="6" spans="1:9" x14ac:dyDescent="0.2">
      <c r="A6" s="24" t="s">
        <v>3</v>
      </c>
      <c r="B6" s="25">
        <v>100</v>
      </c>
      <c r="C6" s="25">
        <v>29.846843</v>
      </c>
      <c r="D6" s="25">
        <v>46.507283999999999</v>
      </c>
      <c r="E6" s="25">
        <v>18.827044999999998</v>
      </c>
      <c r="F6" s="25">
        <v>3.0631300000000001</v>
      </c>
      <c r="G6" s="25">
        <v>1.7556970000000001</v>
      </c>
      <c r="H6" s="25">
        <v>76.354128000000003</v>
      </c>
      <c r="I6" s="25">
        <v>21.890176</v>
      </c>
    </row>
    <row r="7" spans="1:9" x14ac:dyDescent="0.2">
      <c r="A7" s="9" t="s">
        <v>339</v>
      </c>
      <c r="B7" s="9"/>
      <c r="C7" s="9"/>
      <c r="D7" s="9"/>
      <c r="E7" s="9"/>
      <c r="F7" s="9"/>
      <c r="G7" s="9"/>
      <c r="H7" s="9"/>
      <c r="I7" s="9"/>
    </row>
    <row r="8" spans="1:9" x14ac:dyDescent="0.2">
      <c r="A8" s="20" t="s">
        <v>340</v>
      </c>
      <c r="B8" s="21">
        <v>1277</v>
      </c>
      <c r="C8" s="21">
        <v>364</v>
      </c>
      <c r="D8" s="21">
        <v>587</v>
      </c>
      <c r="E8" s="21">
        <v>258</v>
      </c>
      <c r="F8" s="21">
        <v>39</v>
      </c>
      <c r="G8" s="21">
        <v>29</v>
      </c>
      <c r="H8" s="21">
        <v>951</v>
      </c>
      <c r="I8" s="21">
        <v>297</v>
      </c>
    </row>
    <row r="9" spans="1:9" x14ac:dyDescent="0.2">
      <c r="A9" s="24" t="s">
        <v>3</v>
      </c>
      <c r="B9" s="25">
        <v>100</v>
      </c>
      <c r="C9" s="25">
        <v>28.504307000000001</v>
      </c>
      <c r="D9" s="25">
        <v>45.967109999999998</v>
      </c>
      <c r="E9" s="25">
        <v>20.203602</v>
      </c>
      <c r="F9" s="25">
        <v>3.054033</v>
      </c>
      <c r="G9" s="25">
        <v>2.2709480000000002</v>
      </c>
      <c r="H9" s="25">
        <v>74.471417000000002</v>
      </c>
      <c r="I9" s="25">
        <v>23.257635000000001</v>
      </c>
    </row>
    <row r="10" spans="1:9" x14ac:dyDescent="0.2">
      <c r="A10" s="20" t="s">
        <v>341</v>
      </c>
      <c r="B10" s="21">
        <v>1400</v>
      </c>
      <c r="C10" s="21">
        <v>435</v>
      </c>
      <c r="D10" s="21">
        <v>658</v>
      </c>
      <c r="E10" s="21">
        <v>246</v>
      </c>
      <c r="F10" s="21">
        <v>43</v>
      </c>
      <c r="G10" s="21">
        <v>18</v>
      </c>
      <c r="H10" s="21">
        <v>1093</v>
      </c>
      <c r="I10" s="21">
        <v>289</v>
      </c>
    </row>
    <row r="11" spans="1:9" x14ac:dyDescent="0.2">
      <c r="A11" s="24" t="s">
        <v>3</v>
      </c>
      <c r="B11" s="25">
        <v>100</v>
      </c>
      <c r="C11" s="25">
        <v>31.071428999999998</v>
      </c>
      <c r="D11" s="25">
        <v>47</v>
      </c>
      <c r="E11" s="25">
        <v>17.571428999999998</v>
      </c>
      <c r="F11" s="25">
        <v>3.0714290000000002</v>
      </c>
      <c r="G11" s="25">
        <v>1.285714</v>
      </c>
      <c r="H11" s="25">
        <v>78.071428999999995</v>
      </c>
      <c r="I11" s="25">
        <v>20.642856999999999</v>
      </c>
    </row>
    <row r="12" spans="1:9" x14ac:dyDescent="0.2">
      <c r="A12" s="9" t="s">
        <v>342</v>
      </c>
      <c r="B12" s="9"/>
      <c r="C12" s="9"/>
      <c r="D12" s="9"/>
      <c r="E12" s="9"/>
      <c r="F12" s="9"/>
      <c r="G12" s="9"/>
      <c r="H12" s="9"/>
      <c r="I12" s="9"/>
    </row>
    <row r="13" spans="1:9" x14ac:dyDescent="0.2">
      <c r="A13" s="20" t="s">
        <v>343</v>
      </c>
      <c r="B13" s="21">
        <v>610</v>
      </c>
      <c r="C13" s="21">
        <v>207</v>
      </c>
      <c r="D13" s="21">
        <v>279</v>
      </c>
      <c r="E13" s="21">
        <v>106</v>
      </c>
      <c r="F13" s="21">
        <v>14</v>
      </c>
      <c r="G13" s="21">
        <v>4</v>
      </c>
      <c r="H13" s="21">
        <v>486</v>
      </c>
      <c r="I13" s="21">
        <v>120</v>
      </c>
    </row>
    <row r="14" spans="1:9" x14ac:dyDescent="0.2">
      <c r="A14" s="24" t="s">
        <v>3</v>
      </c>
      <c r="B14" s="25">
        <v>100</v>
      </c>
      <c r="C14" s="25">
        <v>33.934426000000002</v>
      </c>
      <c r="D14" s="25">
        <v>45.737704999999998</v>
      </c>
      <c r="E14" s="25">
        <v>17.377049</v>
      </c>
      <c r="F14" s="25">
        <v>2.2950819999999998</v>
      </c>
      <c r="G14" s="25">
        <v>0.65573800000000004</v>
      </c>
      <c r="H14" s="25">
        <v>79.672130999999993</v>
      </c>
      <c r="I14" s="25">
        <v>19.672131</v>
      </c>
    </row>
    <row r="15" spans="1:9" x14ac:dyDescent="0.2">
      <c r="A15" s="20" t="s">
        <v>344</v>
      </c>
      <c r="B15" s="21">
        <v>755</v>
      </c>
      <c r="C15" s="21">
        <v>236</v>
      </c>
      <c r="D15" s="21">
        <v>365</v>
      </c>
      <c r="E15" s="21">
        <v>123</v>
      </c>
      <c r="F15" s="21">
        <v>19</v>
      </c>
      <c r="G15" s="21">
        <v>12</v>
      </c>
      <c r="H15" s="21">
        <v>601</v>
      </c>
      <c r="I15" s="21">
        <v>142</v>
      </c>
    </row>
    <row r="16" spans="1:9" x14ac:dyDescent="0.2">
      <c r="A16" s="24" t="s">
        <v>3</v>
      </c>
      <c r="B16" s="25">
        <v>100</v>
      </c>
      <c r="C16" s="25">
        <v>31.258278000000001</v>
      </c>
      <c r="D16" s="25">
        <v>48.344371000000002</v>
      </c>
      <c r="E16" s="25">
        <v>16.291391000000001</v>
      </c>
      <c r="F16" s="25">
        <v>2.516556</v>
      </c>
      <c r="G16" s="25">
        <v>1.589404</v>
      </c>
      <c r="H16" s="25">
        <v>79.602649</v>
      </c>
      <c r="I16" s="25">
        <v>18.807946999999999</v>
      </c>
    </row>
    <row r="17" spans="1:9" x14ac:dyDescent="0.2">
      <c r="A17" s="20" t="s">
        <v>345</v>
      </c>
      <c r="B17" s="21">
        <v>601</v>
      </c>
      <c r="C17" s="21">
        <v>184</v>
      </c>
      <c r="D17" s="21">
        <v>282</v>
      </c>
      <c r="E17" s="21">
        <v>105</v>
      </c>
      <c r="F17" s="21">
        <v>16</v>
      </c>
      <c r="G17" s="21">
        <v>14</v>
      </c>
      <c r="H17" s="21">
        <v>466</v>
      </c>
      <c r="I17" s="21">
        <v>121</v>
      </c>
    </row>
    <row r="18" spans="1:9" x14ac:dyDescent="0.2">
      <c r="A18" s="24" t="s">
        <v>3</v>
      </c>
      <c r="B18" s="25">
        <v>100</v>
      </c>
      <c r="C18" s="25">
        <v>30.615641</v>
      </c>
      <c r="D18" s="25">
        <v>46.921796999999998</v>
      </c>
      <c r="E18" s="25">
        <v>17.470882</v>
      </c>
      <c r="F18" s="25">
        <v>2.6622300000000001</v>
      </c>
      <c r="G18" s="25">
        <v>2.3294510000000002</v>
      </c>
      <c r="H18" s="25">
        <v>77.537437999999995</v>
      </c>
      <c r="I18" s="25">
        <v>20.133111</v>
      </c>
    </row>
    <row r="19" spans="1:9" x14ac:dyDescent="0.2">
      <c r="A19" s="20" t="s">
        <v>346</v>
      </c>
      <c r="B19" s="21">
        <v>425</v>
      </c>
      <c r="C19" s="21">
        <v>115</v>
      </c>
      <c r="D19" s="21">
        <v>198</v>
      </c>
      <c r="E19" s="21">
        <v>86</v>
      </c>
      <c r="F19" s="21">
        <v>16</v>
      </c>
      <c r="G19" s="21">
        <v>10</v>
      </c>
      <c r="H19" s="21">
        <v>313</v>
      </c>
      <c r="I19" s="21">
        <v>102</v>
      </c>
    </row>
    <row r="20" spans="1:9" x14ac:dyDescent="0.2">
      <c r="A20" s="24" t="s">
        <v>3</v>
      </c>
      <c r="B20" s="25">
        <v>100</v>
      </c>
      <c r="C20" s="25">
        <v>27.058824000000001</v>
      </c>
      <c r="D20" s="25">
        <v>46.588234999999997</v>
      </c>
      <c r="E20" s="25">
        <v>20.235294</v>
      </c>
      <c r="F20" s="25">
        <v>3.7647059999999999</v>
      </c>
      <c r="G20" s="25">
        <v>2.3529409999999999</v>
      </c>
      <c r="H20" s="25">
        <v>73.647058999999999</v>
      </c>
      <c r="I20" s="25">
        <v>24</v>
      </c>
    </row>
    <row r="21" spans="1:9" x14ac:dyDescent="0.2">
      <c r="A21" s="20" t="s">
        <v>347</v>
      </c>
      <c r="B21" s="21">
        <v>217</v>
      </c>
      <c r="C21" s="21">
        <v>44</v>
      </c>
      <c r="D21" s="21">
        <v>92</v>
      </c>
      <c r="E21" s="21">
        <v>63</v>
      </c>
      <c r="F21" s="21">
        <v>11</v>
      </c>
      <c r="G21" s="21">
        <v>7</v>
      </c>
      <c r="H21" s="21">
        <v>136</v>
      </c>
      <c r="I21" s="21">
        <v>74</v>
      </c>
    </row>
    <row r="22" spans="1:9" x14ac:dyDescent="0.2">
      <c r="A22" s="24" t="s">
        <v>3</v>
      </c>
      <c r="B22" s="25">
        <v>100</v>
      </c>
      <c r="C22" s="25">
        <v>20.276498</v>
      </c>
      <c r="D22" s="25">
        <v>42.396312999999999</v>
      </c>
      <c r="E22" s="25">
        <v>29.032257999999999</v>
      </c>
      <c r="F22" s="25">
        <v>5.0691240000000004</v>
      </c>
      <c r="G22" s="25">
        <v>3.225806</v>
      </c>
      <c r="H22" s="25">
        <v>62.672811000000003</v>
      </c>
      <c r="I22" s="25">
        <v>34.101382000000001</v>
      </c>
    </row>
    <row r="23" spans="1:9" x14ac:dyDescent="0.2">
      <c r="A23" s="20" t="s">
        <v>348</v>
      </c>
      <c r="B23" s="21">
        <v>56</v>
      </c>
      <c r="C23" s="21">
        <v>11</v>
      </c>
      <c r="D23" s="21">
        <v>26</v>
      </c>
      <c r="E23" s="21">
        <v>15</v>
      </c>
      <c r="F23" s="21">
        <v>4</v>
      </c>
      <c r="G23" s="21">
        <v>0</v>
      </c>
      <c r="H23" s="21">
        <v>37</v>
      </c>
      <c r="I23" s="21">
        <v>19</v>
      </c>
    </row>
    <row r="24" spans="1:9" x14ac:dyDescent="0.2">
      <c r="A24" s="24" t="s">
        <v>3</v>
      </c>
      <c r="B24" s="25">
        <v>100</v>
      </c>
      <c r="C24" s="25">
        <v>19.642856999999999</v>
      </c>
      <c r="D24" s="25">
        <v>46.428570999999998</v>
      </c>
      <c r="E24" s="25">
        <v>26.785713999999999</v>
      </c>
      <c r="F24" s="25">
        <v>7.1428570000000002</v>
      </c>
      <c r="G24" s="25">
        <v>0</v>
      </c>
      <c r="H24" s="25">
        <v>66.071428999999995</v>
      </c>
      <c r="I24" s="25">
        <v>33.928570999999998</v>
      </c>
    </row>
    <row r="25" spans="1:9" x14ac:dyDescent="0.2">
      <c r="A25" s="20" t="s">
        <v>349</v>
      </c>
      <c r="B25" s="21">
        <v>13</v>
      </c>
      <c r="C25" s="21">
        <v>2</v>
      </c>
      <c r="D25" s="21">
        <v>3</v>
      </c>
      <c r="E25" s="21">
        <v>6</v>
      </c>
      <c r="F25" s="21">
        <v>2</v>
      </c>
      <c r="G25" s="21">
        <v>0</v>
      </c>
      <c r="H25" s="21">
        <v>5</v>
      </c>
      <c r="I25" s="21">
        <v>8</v>
      </c>
    </row>
    <row r="26" spans="1:9" x14ac:dyDescent="0.2">
      <c r="A26" s="24" t="s">
        <v>3</v>
      </c>
      <c r="B26" s="25">
        <v>100</v>
      </c>
      <c r="C26" s="25">
        <v>15.384615</v>
      </c>
      <c r="D26" s="25">
        <v>23.076923000000001</v>
      </c>
      <c r="E26" s="25">
        <v>46.153846000000001</v>
      </c>
      <c r="F26" s="25">
        <v>15.384615</v>
      </c>
      <c r="G26" s="25">
        <v>0</v>
      </c>
      <c r="H26" s="25">
        <v>38.461537999999997</v>
      </c>
      <c r="I26" s="25">
        <v>61.538462000000003</v>
      </c>
    </row>
    <row r="27" spans="1:9" x14ac:dyDescent="0.2">
      <c r="A27" s="20" t="s">
        <v>350</v>
      </c>
      <c r="B27" s="21">
        <v>1365</v>
      </c>
      <c r="C27" s="21">
        <v>443</v>
      </c>
      <c r="D27" s="21">
        <v>644</v>
      </c>
      <c r="E27" s="21">
        <v>229</v>
      </c>
      <c r="F27" s="21">
        <v>33</v>
      </c>
      <c r="G27" s="21">
        <v>16</v>
      </c>
      <c r="H27" s="21">
        <v>1087</v>
      </c>
      <c r="I27" s="21">
        <v>262</v>
      </c>
    </row>
    <row r="28" spans="1:9" x14ac:dyDescent="0.2">
      <c r="A28" s="24" t="s">
        <v>3</v>
      </c>
      <c r="B28" s="25">
        <v>100</v>
      </c>
      <c r="C28" s="25">
        <v>32.454211999999998</v>
      </c>
      <c r="D28" s="25">
        <v>47.179487000000002</v>
      </c>
      <c r="E28" s="25">
        <v>16.776557</v>
      </c>
      <c r="F28" s="25">
        <v>2.4175819999999999</v>
      </c>
      <c r="G28" s="25">
        <v>1.172161</v>
      </c>
      <c r="H28" s="25">
        <v>79.633700000000005</v>
      </c>
      <c r="I28" s="25">
        <v>19.194139</v>
      </c>
    </row>
    <row r="29" spans="1:9" x14ac:dyDescent="0.2">
      <c r="A29" s="20" t="s">
        <v>351</v>
      </c>
      <c r="B29" s="21">
        <v>1026</v>
      </c>
      <c r="C29" s="21">
        <v>299</v>
      </c>
      <c r="D29" s="21">
        <v>480</v>
      </c>
      <c r="E29" s="21">
        <v>191</v>
      </c>
      <c r="F29" s="21">
        <v>32</v>
      </c>
      <c r="G29" s="21">
        <v>24</v>
      </c>
      <c r="H29" s="21">
        <v>779</v>
      </c>
      <c r="I29" s="21">
        <v>223</v>
      </c>
    </row>
    <row r="30" spans="1:9" x14ac:dyDescent="0.2">
      <c r="A30" s="24" t="s">
        <v>3</v>
      </c>
      <c r="B30" s="25">
        <v>100</v>
      </c>
      <c r="C30" s="25">
        <v>29.142299999999999</v>
      </c>
      <c r="D30" s="25">
        <v>46.783625999999998</v>
      </c>
      <c r="E30" s="25">
        <v>18.615984000000001</v>
      </c>
      <c r="F30" s="25">
        <v>3.1189079999999998</v>
      </c>
      <c r="G30" s="25">
        <v>2.339181</v>
      </c>
      <c r="H30" s="25">
        <v>75.925926000000004</v>
      </c>
      <c r="I30" s="25">
        <v>21.734893</v>
      </c>
    </row>
    <row r="31" spans="1:9" x14ac:dyDescent="0.2">
      <c r="A31" s="20" t="s">
        <v>352</v>
      </c>
      <c r="B31" s="21">
        <v>286</v>
      </c>
      <c r="C31" s="21">
        <v>57</v>
      </c>
      <c r="D31" s="21">
        <v>121</v>
      </c>
      <c r="E31" s="21">
        <v>84</v>
      </c>
      <c r="F31" s="21">
        <v>17</v>
      </c>
      <c r="G31" s="21">
        <v>7</v>
      </c>
      <c r="H31" s="21">
        <v>178</v>
      </c>
      <c r="I31" s="21">
        <v>101</v>
      </c>
    </row>
    <row r="32" spans="1:9" x14ac:dyDescent="0.2">
      <c r="A32" s="24" t="s">
        <v>3</v>
      </c>
      <c r="B32" s="25">
        <v>100</v>
      </c>
      <c r="C32" s="25">
        <v>19.930070000000001</v>
      </c>
      <c r="D32" s="25">
        <v>42.307692000000003</v>
      </c>
      <c r="E32" s="25">
        <v>29.370629000000001</v>
      </c>
      <c r="F32" s="25">
        <v>5.9440559999999998</v>
      </c>
      <c r="G32" s="25">
        <v>2.4475519999999999</v>
      </c>
      <c r="H32" s="25">
        <v>62.237761999999996</v>
      </c>
      <c r="I32" s="25">
        <v>35.314684999999997</v>
      </c>
    </row>
    <row r="33" spans="1:9" x14ac:dyDescent="0.2">
      <c r="A33" s="20" t="s">
        <v>353</v>
      </c>
      <c r="B33" s="21">
        <v>1312</v>
      </c>
      <c r="C33" s="21">
        <v>356</v>
      </c>
      <c r="D33" s="21">
        <v>601</v>
      </c>
      <c r="E33" s="21">
        <v>275</v>
      </c>
      <c r="F33" s="21">
        <v>49</v>
      </c>
      <c r="G33" s="21">
        <v>31</v>
      </c>
      <c r="H33" s="21">
        <v>957</v>
      </c>
      <c r="I33" s="21">
        <v>324</v>
      </c>
    </row>
    <row r="34" spans="1:9" x14ac:dyDescent="0.2">
      <c r="A34" s="24" t="s">
        <v>3</v>
      </c>
      <c r="B34" s="25">
        <v>100</v>
      </c>
      <c r="C34" s="25">
        <v>27.134146000000001</v>
      </c>
      <c r="D34" s="25">
        <v>45.807926999999999</v>
      </c>
      <c r="E34" s="25">
        <v>20.960366</v>
      </c>
      <c r="F34" s="25">
        <v>3.734756</v>
      </c>
      <c r="G34" s="25">
        <v>2.3628049999999998</v>
      </c>
      <c r="H34" s="25">
        <v>72.942072999999993</v>
      </c>
      <c r="I34" s="25">
        <v>24.695122000000001</v>
      </c>
    </row>
    <row r="35" spans="1:9" x14ac:dyDescent="0.2">
      <c r="A35" s="9" t="s">
        <v>354</v>
      </c>
      <c r="B35" s="10">
        <v>298</v>
      </c>
      <c r="C35" s="10">
        <v>97</v>
      </c>
      <c r="D35" s="10">
        <v>138</v>
      </c>
      <c r="E35" s="10">
        <v>54</v>
      </c>
      <c r="F35" s="10">
        <v>9</v>
      </c>
      <c r="G35" s="10">
        <v>0</v>
      </c>
      <c r="H35" s="10">
        <v>235</v>
      </c>
      <c r="I35" s="10">
        <v>63</v>
      </c>
    </row>
    <row r="36" spans="1:9" x14ac:dyDescent="0.2">
      <c r="A36" s="24" t="s">
        <v>3</v>
      </c>
      <c r="B36" s="25">
        <v>100</v>
      </c>
      <c r="C36" s="25">
        <v>32.550336000000001</v>
      </c>
      <c r="D36" s="25">
        <v>46.308725000000003</v>
      </c>
      <c r="E36" s="25">
        <v>18.120805000000001</v>
      </c>
      <c r="F36" s="25">
        <v>3.0201340000000001</v>
      </c>
      <c r="G36" s="25">
        <v>0</v>
      </c>
      <c r="H36" s="25">
        <v>78.859059999999999</v>
      </c>
      <c r="I36" s="25">
        <v>21.140940000000001</v>
      </c>
    </row>
    <row r="37" spans="1:9" x14ac:dyDescent="0.2">
      <c r="A37" s="20" t="s">
        <v>344</v>
      </c>
      <c r="B37" s="21">
        <v>388</v>
      </c>
      <c r="C37" s="21">
        <v>121</v>
      </c>
      <c r="D37" s="21">
        <v>183</v>
      </c>
      <c r="E37" s="21">
        <v>69</v>
      </c>
      <c r="F37" s="21">
        <v>9</v>
      </c>
      <c r="G37" s="21">
        <v>6</v>
      </c>
      <c r="H37" s="21">
        <v>304</v>
      </c>
      <c r="I37" s="21">
        <v>78</v>
      </c>
    </row>
    <row r="38" spans="1:9" x14ac:dyDescent="0.2">
      <c r="A38" s="24" t="s">
        <v>3</v>
      </c>
      <c r="B38" s="25">
        <v>100</v>
      </c>
      <c r="C38" s="25">
        <v>31.185566999999999</v>
      </c>
      <c r="D38" s="25">
        <v>47.164948000000003</v>
      </c>
      <c r="E38" s="25">
        <v>17.783505000000002</v>
      </c>
      <c r="F38" s="25">
        <v>2.319588</v>
      </c>
      <c r="G38" s="25">
        <v>1.546392</v>
      </c>
      <c r="H38" s="25">
        <v>78.350515000000001</v>
      </c>
      <c r="I38" s="25">
        <v>20.103093000000001</v>
      </c>
    </row>
    <row r="39" spans="1:9" x14ac:dyDescent="0.2">
      <c r="A39" s="20" t="s">
        <v>345</v>
      </c>
      <c r="B39" s="21">
        <v>299</v>
      </c>
      <c r="C39" s="21">
        <v>82</v>
      </c>
      <c r="D39" s="21">
        <v>135</v>
      </c>
      <c r="E39" s="21">
        <v>62</v>
      </c>
      <c r="F39" s="21">
        <v>8</v>
      </c>
      <c r="G39" s="21">
        <v>12</v>
      </c>
      <c r="H39" s="21">
        <v>217</v>
      </c>
      <c r="I39" s="21">
        <v>70</v>
      </c>
    </row>
    <row r="40" spans="1:9" x14ac:dyDescent="0.2">
      <c r="A40" s="24" t="s">
        <v>3</v>
      </c>
      <c r="B40" s="25">
        <v>100</v>
      </c>
      <c r="C40" s="25">
        <v>27.424748999999998</v>
      </c>
      <c r="D40" s="25">
        <v>45.150502000000003</v>
      </c>
      <c r="E40" s="25">
        <v>20.735786000000001</v>
      </c>
      <c r="F40" s="25">
        <v>2.6755849999999999</v>
      </c>
      <c r="G40" s="25">
        <v>4.0133780000000003</v>
      </c>
      <c r="H40" s="25">
        <v>72.575250999999994</v>
      </c>
      <c r="I40" s="25">
        <v>23.411370999999999</v>
      </c>
    </row>
    <row r="41" spans="1:9" x14ac:dyDescent="0.2">
      <c r="A41" s="20" t="s">
        <v>346</v>
      </c>
      <c r="B41" s="21">
        <v>192</v>
      </c>
      <c r="C41" s="21">
        <v>48</v>
      </c>
      <c r="D41" s="21">
        <v>85</v>
      </c>
      <c r="E41" s="21">
        <v>43</v>
      </c>
      <c r="F41" s="21">
        <v>9</v>
      </c>
      <c r="G41" s="21">
        <v>7</v>
      </c>
      <c r="H41" s="21">
        <v>133</v>
      </c>
      <c r="I41" s="21">
        <v>52</v>
      </c>
    </row>
    <row r="42" spans="1:9" x14ac:dyDescent="0.2">
      <c r="A42" s="24" t="s">
        <v>3</v>
      </c>
      <c r="B42" s="25">
        <v>100</v>
      </c>
      <c r="C42" s="25">
        <v>25</v>
      </c>
      <c r="D42" s="25">
        <v>44.270833000000003</v>
      </c>
      <c r="E42" s="25">
        <v>22.395833</v>
      </c>
      <c r="F42" s="25">
        <v>4.6875</v>
      </c>
      <c r="G42" s="25">
        <v>3.6458330000000001</v>
      </c>
      <c r="H42" s="25">
        <v>69.270832999999996</v>
      </c>
      <c r="I42" s="25">
        <v>27.083333</v>
      </c>
    </row>
    <row r="43" spans="1:9" x14ac:dyDescent="0.2">
      <c r="A43" s="20" t="s">
        <v>347</v>
      </c>
      <c r="B43" s="21">
        <v>77</v>
      </c>
      <c r="C43" s="21">
        <v>12</v>
      </c>
      <c r="D43" s="21">
        <v>36</v>
      </c>
      <c r="E43" s="21">
        <v>24</v>
      </c>
      <c r="F43" s="21">
        <v>1</v>
      </c>
      <c r="G43" s="21">
        <v>4</v>
      </c>
      <c r="H43" s="21">
        <v>48</v>
      </c>
      <c r="I43" s="21">
        <v>25</v>
      </c>
    </row>
    <row r="44" spans="1:9" x14ac:dyDescent="0.2">
      <c r="A44" s="24" t="s">
        <v>3</v>
      </c>
      <c r="B44" s="25">
        <v>100</v>
      </c>
      <c r="C44" s="25">
        <v>15.584415999999999</v>
      </c>
      <c r="D44" s="25">
        <v>46.753247000000002</v>
      </c>
      <c r="E44" s="25">
        <v>31.168831000000001</v>
      </c>
      <c r="F44" s="25">
        <v>1.2987010000000001</v>
      </c>
      <c r="G44" s="25">
        <v>5.1948049999999997</v>
      </c>
      <c r="H44" s="25">
        <v>62.337662000000002</v>
      </c>
      <c r="I44" s="25">
        <v>32.467531999999999</v>
      </c>
    </row>
    <row r="45" spans="1:9" x14ac:dyDescent="0.2">
      <c r="A45" s="20" t="s">
        <v>348</v>
      </c>
      <c r="B45" s="21">
        <v>19</v>
      </c>
      <c r="C45" s="21">
        <v>4</v>
      </c>
      <c r="D45" s="21">
        <v>9</v>
      </c>
      <c r="E45" s="21">
        <v>4</v>
      </c>
      <c r="F45" s="21">
        <v>2</v>
      </c>
      <c r="G45" s="21">
        <v>0</v>
      </c>
      <c r="H45" s="21">
        <v>13</v>
      </c>
      <c r="I45" s="21">
        <v>6</v>
      </c>
    </row>
    <row r="46" spans="1:9" x14ac:dyDescent="0.2">
      <c r="A46" s="24" t="s">
        <v>3</v>
      </c>
      <c r="B46" s="25">
        <v>100</v>
      </c>
      <c r="C46" s="25">
        <v>21.052631999999999</v>
      </c>
      <c r="D46" s="25">
        <v>47.368420999999998</v>
      </c>
      <c r="E46" s="25">
        <v>21.052631999999999</v>
      </c>
      <c r="F46" s="25">
        <v>10.526316</v>
      </c>
      <c r="G46" s="25">
        <v>0</v>
      </c>
      <c r="H46" s="25">
        <v>68.421053000000001</v>
      </c>
      <c r="I46" s="25">
        <v>31.578946999999999</v>
      </c>
    </row>
    <row r="47" spans="1:9" x14ac:dyDescent="0.2">
      <c r="A47" s="20" t="s">
        <v>349</v>
      </c>
      <c r="B47" s="21">
        <v>4</v>
      </c>
      <c r="C47" s="21">
        <v>0</v>
      </c>
      <c r="D47" s="21">
        <v>1</v>
      </c>
      <c r="E47" s="21">
        <v>2</v>
      </c>
      <c r="F47" s="21">
        <v>1</v>
      </c>
      <c r="G47" s="21">
        <v>0</v>
      </c>
      <c r="H47" s="21">
        <v>1</v>
      </c>
      <c r="I47" s="21">
        <v>3</v>
      </c>
    </row>
    <row r="48" spans="1:9" x14ac:dyDescent="0.2">
      <c r="A48" s="24" t="s">
        <v>3</v>
      </c>
      <c r="B48" s="25">
        <v>100</v>
      </c>
      <c r="C48" s="25">
        <v>0</v>
      </c>
      <c r="D48" s="25">
        <v>25</v>
      </c>
      <c r="E48" s="25">
        <v>50</v>
      </c>
      <c r="F48" s="25">
        <v>25</v>
      </c>
      <c r="G48" s="25">
        <v>0</v>
      </c>
      <c r="H48" s="25">
        <v>25</v>
      </c>
      <c r="I48" s="25">
        <v>75</v>
      </c>
    </row>
    <row r="49" spans="1:9" x14ac:dyDescent="0.2">
      <c r="A49" s="20" t="s">
        <v>350</v>
      </c>
      <c r="B49" s="21">
        <v>686</v>
      </c>
      <c r="C49" s="21">
        <v>218</v>
      </c>
      <c r="D49" s="21">
        <v>321</v>
      </c>
      <c r="E49" s="21">
        <v>123</v>
      </c>
      <c r="F49" s="21">
        <v>18</v>
      </c>
      <c r="G49" s="21">
        <v>6</v>
      </c>
      <c r="H49" s="21">
        <v>539</v>
      </c>
      <c r="I49" s="21">
        <v>141</v>
      </c>
    </row>
    <row r="50" spans="1:9" x14ac:dyDescent="0.2">
      <c r="A50" s="24" t="s">
        <v>3</v>
      </c>
      <c r="B50" s="25">
        <v>100</v>
      </c>
      <c r="C50" s="25">
        <v>31.778426</v>
      </c>
      <c r="D50" s="25">
        <v>46.793002999999999</v>
      </c>
      <c r="E50" s="25">
        <v>17.930029000000001</v>
      </c>
      <c r="F50" s="25">
        <v>2.623907</v>
      </c>
      <c r="G50" s="25">
        <v>0.87463599999999997</v>
      </c>
      <c r="H50" s="25">
        <v>78.571428999999995</v>
      </c>
      <c r="I50" s="25">
        <v>20.553936</v>
      </c>
    </row>
    <row r="51" spans="1:9" x14ac:dyDescent="0.2">
      <c r="A51" s="20" t="s">
        <v>351</v>
      </c>
      <c r="B51" s="21">
        <v>491</v>
      </c>
      <c r="C51" s="21">
        <v>130</v>
      </c>
      <c r="D51" s="21">
        <v>220</v>
      </c>
      <c r="E51" s="21">
        <v>105</v>
      </c>
      <c r="F51" s="21">
        <v>17</v>
      </c>
      <c r="G51" s="21">
        <v>19</v>
      </c>
      <c r="H51" s="21">
        <v>350</v>
      </c>
      <c r="I51" s="21">
        <v>122</v>
      </c>
    </row>
    <row r="52" spans="1:9" x14ac:dyDescent="0.2">
      <c r="A52" s="24" t="s">
        <v>3</v>
      </c>
      <c r="B52" s="25">
        <v>100</v>
      </c>
      <c r="C52" s="25">
        <v>26.476578</v>
      </c>
      <c r="D52" s="25">
        <v>44.806516999999999</v>
      </c>
      <c r="E52" s="25">
        <v>21.384929</v>
      </c>
      <c r="F52" s="25">
        <v>3.4623219999999999</v>
      </c>
      <c r="G52" s="25">
        <v>3.8696540000000001</v>
      </c>
      <c r="H52" s="25">
        <v>71.283096</v>
      </c>
      <c r="I52" s="25">
        <v>24.847251</v>
      </c>
    </row>
    <row r="53" spans="1:9" x14ac:dyDescent="0.2">
      <c r="A53" s="20" t="s">
        <v>352</v>
      </c>
      <c r="B53" s="21">
        <v>100</v>
      </c>
      <c r="C53" s="21">
        <v>16</v>
      </c>
      <c r="D53" s="21">
        <v>46</v>
      </c>
      <c r="E53" s="21">
        <v>30</v>
      </c>
      <c r="F53" s="21">
        <v>4</v>
      </c>
      <c r="G53" s="21">
        <v>4</v>
      </c>
      <c r="H53" s="21">
        <v>62</v>
      </c>
      <c r="I53" s="21">
        <v>34</v>
      </c>
    </row>
    <row r="54" spans="1:9" x14ac:dyDescent="0.2">
      <c r="A54" s="24" t="s">
        <v>3</v>
      </c>
      <c r="B54" s="25">
        <v>100</v>
      </c>
      <c r="C54" s="25">
        <v>16</v>
      </c>
      <c r="D54" s="25">
        <v>46</v>
      </c>
      <c r="E54" s="25">
        <v>30</v>
      </c>
      <c r="F54" s="25">
        <v>4</v>
      </c>
      <c r="G54" s="25">
        <v>4</v>
      </c>
      <c r="H54" s="25">
        <v>62</v>
      </c>
      <c r="I54" s="25">
        <v>34</v>
      </c>
    </row>
    <row r="55" spans="1:9" x14ac:dyDescent="0.2">
      <c r="A55" s="20" t="s">
        <v>353</v>
      </c>
      <c r="B55" s="21">
        <v>591</v>
      </c>
      <c r="C55" s="21">
        <v>146</v>
      </c>
      <c r="D55" s="21">
        <v>266</v>
      </c>
      <c r="E55" s="21">
        <v>135</v>
      </c>
      <c r="F55" s="21">
        <v>21</v>
      </c>
      <c r="G55" s="21">
        <v>23</v>
      </c>
      <c r="H55" s="21">
        <v>412</v>
      </c>
      <c r="I55" s="21">
        <v>156</v>
      </c>
    </row>
    <row r="56" spans="1:9" x14ac:dyDescent="0.2">
      <c r="A56" s="24" t="s">
        <v>3</v>
      </c>
      <c r="B56" s="25">
        <v>100</v>
      </c>
      <c r="C56" s="25">
        <v>24.703892</v>
      </c>
      <c r="D56" s="25">
        <v>45.008459999999999</v>
      </c>
      <c r="E56" s="25">
        <v>22.842639999999999</v>
      </c>
      <c r="F56" s="25">
        <v>3.553299</v>
      </c>
      <c r="G56" s="25">
        <v>3.8917090000000001</v>
      </c>
      <c r="H56" s="25">
        <v>69.712351999999996</v>
      </c>
      <c r="I56" s="25">
        <v>26.395938999999998</v>
      </c>
    </row>
    <row r="57" spans="1:9" x14ac:dyDescent="0.2">
      <c r="A57" s="9" t="s">
        <v>355</v>
      </c>
      <c r="B57" s="10">
        <v>312</v>
      </c>
      <c r="C57" s="10">
        <v>110</v>
      </c>
      <c r="D57" s="10">
        <v>141</v>
      </c>
      <c r="E57" s="10">
        <v>52</v>
      </c>
      <c r="F57" s="10">
        <v>5</v>
      </c>
      <c r="G57" s="10">
        <v>4</v>
      </c>
      <c r="H57" s="10">
        <v>251</v>
      </c>
      <c r="I57" s="10">
        <v>57</v>
      </c>
    </row>
    <row r="58" spans="1:9" x14ac:dyDescent="0.2">
      <c r="A58" s="24" t="s">
        <v>3</v>
      </c>
      <c r="B58" s="25">
        <v>100</v>
      </c>
      <c r="C58" s="25">
        <v>35.256410000000002</v>
      </c>
      <c r="D58" s="25">
        <v>45.192307999999997</v>
      </c>
      <c r="E58" s="25">
        <v>16.666667</v>
      </c>
      <c r="F58" s="25">
        <v>1.6025640000000001</v>
      </c>
      <c r="G58" s="25">
        <v>1.2820510000000001</v>
      </c>
      <c r="H58" s="25">
        <v>80.448718</v>
      </c>
      <c r="I58" s="25">
        <v>18.269231000000001</v>
      </c>
    </row>
    <row r="59" spans="1:9" x14ac:dyDescent="0.2">
      <c r="A59" s="20" t="s">
        <v>344</v>
      </c>
      <c r="B59" s="21">
        <v>367</v>
      </c>
      <c r="C59" s="21">
        <v>115</v>
      </c>
      <c r="D59" s="21">
        <v>182</v>
      </c>
      <c r="E59" s="21">
        <v>54</v>
      </c>
      <c r="F59" s="21">
        <v>10</v>
      </c>
      <c r="G59" s="21">
        <v>6</v>
      </c>
      <c r="H59" s="21">
        <v>297</v>
      </c>
      <c r="I59" s="21">
        <v>64</v>
      </c>
    </row>
    <row r="60" spans="1:9" x14ac:dyDescent="0.2">
      <c r="A60" s="24" t="s">
        <v>3</v>
      </c>
      <c r="B60" s="25">
        <v>100</v>
      </c>
      <c r="C60" s="25">
        <v>31.335149999999999</v>
      </c>
      <c r="D60" s="25">
        <v>49.591281000000002</v>
      </c>
      <c r="E60" s="25">
        <v>14.713896</v>
      </c>
      <c r="F60" s="25">
        <v>2.724796</v>
      </c>
      <c r="G60" s="25">
        <v>1.6348769999999999</v>
      </c>
      <c r="H60" s="25">
        <v>80.926430999999994</v>
      </c>
      <c r="I60" s="25">
        <v>17.438692</v>
      </c>
    </row>
    <row r="61" spans="1:9" x14ac:dyDescent="0.2">
      <c r="A61" s="20" t="s">
        <v>345</v>
      </c>
      <c r="B61" s="21">
        <v>302</v>
      </c>
      <c r="C61" s="21">
        <v>102</v>
      </c>
      <c r="D61" s="21">
        <v>147</v>
      </c>
      <c r="E61" s="21">
        <v>43</v>
      </c>
      <c r="F61" s="21">
        <v>8</v>
      </c>
      <c r="G61" s="21">
        <v>2</v>
      </c>
      <c r="H61" s="21">
        <v>249</v>
      </c>
      <c r="I61" s="21">
        <v>51</v>
      </c>
    </row>
    <row r="62" spans="1:9" x14ac:dyDescent="0.2">
      <c r="A62" s="24" t="s">
        <v>3</v>
      </c>
      <c r="B62" s="25">
        <v>100</v>
      </c>
      <c r="C62" s="25">
        <v>33.774833999999998</v>
      </c>
      <c r="D62" s="25">
        <v>48.675497</v>
      </c>
      <c r="E62" s="25">
        <v>14.238410999999999</v>
      </c>
      <c r="F62" s="25">
        <v>2.6490070000000001</v>
      </c>
      <c r="G62" s="25">
        <v>0.66225199999999995</v>
      </c>
      <c r="H62" s="25">
        <v>82.450331000000006</v>
      </c>
      <c r="I62" s="25">
        <v>16.887416999999999</v>
      </c>
    </row>
    <row r="63" spans="1:9" x14ac:dyDescent="0.2">
      <c r="A63" s="20" t="s">
        <v>346</v>
      </c>
      <c r="B63" s="21">
        <v>233</v>
      </c>
      <c r="C63" s="21">
        <v>67</v>
      </c>
      <c r="D63" s="21">
        <v>113</v>
      </c>
      <c r="E63" s="21">
        <v>43</v>
      </c>
      <c r="F63" s="21">
        <v>7</v>
      </c>
      <c r="G63" s="21">
        <v>3</v>
      </c>
      <c r="H63" s="21">
        <v>180</v>
      </c>
      <c r="I63" s="21">
        <v>50</v>
      </c>
    </row>
    <row r="64" spans="1:9" x14ac:dyDescent="0.2">
      <c r="A64" s="24" t="s">
        <v>3</v>
      </c>
      <c r="B64" s="25">
        <v>100</v>
      </c>
      <c r="C64" s="25">
        <v>28.755365000000001</v>
      </c>
      <c r="D64" s="25">
        <v>48.497853999999997</v>
      </c>
      <c r="E64" s="25">
        <v>18.454936</v>
      </c>
      <c r="F64" s="25">
        <v>3.004292</v>
      </c>
      <c r="G64" s="25">
        <v>1.2875540000000001</v>
      </c>
      <c r="H64" s="25">
        <v>77.253219000000001</v>
      </c>
      <c r="I64" s="25">
        <v>21.459226999999998</v>
      </c>
    </row>
    <row r="65" spans="1:9" x14ac:dyDescent="0.2">
      <c r="A65" s="20" t="s">
        <v>347</v>
      </c>
      <c r="B65" s="21">
        <v>140</v>
      </c>
      <c r="C65" s="21">
        <v>32</v>
      </c>
      <c r="D65" s="21">
        <v>56</v>
      </c>
      <c r="E65" s="21">
        <v>39</v>
      </c>
      <c r="F65" s="21">
        <v>10</v>
      </c>
      <c r="G65" s="21">
        <v>3</v>
      </c>
      <c r="H65" s="21">
        <v>88</v>
      </c>
      <c r="I65" s="21">
        <v>49</v>
      </c>
    </row>
    <row r="66" spans="1:9" x14ac:dyDescent="0.2">
      <c r="A66" s="24" t="s">
        <v>3</v>
      </c>
      <c r="B66" s="25">
        <v>100</v>
      </c>
      <c r="C66" s="25">
        <v>22.857143000000001</v>
      </c>
      <c r="D66" s="25">
        <v>40</v>
      </c>
      <c r="E66" s="25">
        <v>27.857143000000001</v>
      </c>
      <c r="F66" s="25">
        <v>7.1428570000000002</v>
      </c>
      <c r="G66" s="25">
        <v>2.1428569999999998</v>
      </c>
      <c r="H66" s="25">
        <v>62.857143000000001</v>
      </c>
      <c r="I66" s="25">
        <v>35</v>
      </c>
    </row>
    <row r="67" spans="1:9" x14ac:dyDescent="0.2">
      <c r="A67" s="20" t="s">
        <v>348</v>
      </c>
      <c r="B67" s="21">
        <v>37</v>
      </c>
      <c r="C67" s="21">
        <v>7</v>
      </c>
      <c r="D67" s="21">
        <v>17</v>
      </c>
      <c r="E67" s="21">
        <v>11</v>
      </c>
      <c r="F67" s="21">
        <v>2</v>
      </c>
      <c r="G67" s="21">
        <v>0</v>
      </c>
      <c r="H67" s="21">
        <v>24</v>
      </c>
      <c r="I67" s="21">
        <v>13</v>
      </c>
    </row>
    <row r="68" spans="1:9" x14ac:dyDescent="0.2">
      <c r="A68" s="24" t="s">
        <v>3</v>
      </c>
      <c r="B68" s="25">
        <v>100</v>
      </c>
      <c r="C68" s="25">
        <v>18.918918999999999</v>
      </c>
      <c r="D68" s="25">
        <v>45.945945999999999</v>
      </c>
      <c r="E68" s="25">
        <v>29.72973</v>
      </c>
      <c r="F68" s="25">
        <v>5.405405</v>
      </c>
      <c r="G68" s="25">
        <v>0</v>
      </c>
      <c r="H68" s="25">
        <v>64.864864999999995</v>
      </c>
      <c r="I68" s="25">
        <v>35.135134999999998</v>
      </c>
    </row>
    <row r="69" spans="1:9" x14ac:dyDescent="0.2">
      <c r="A69" s="20" t="s">
        <v>349</v>
      </c>
      <c r="B69" s="21">
        <v>9</v>
      </c>
      <c r="C69" s="21">
        <v>2</v>
      </c>
      <c r="D69" s="21">
        <v>2</v>
      </c>
      <c r="E69" s="21">
        <v>4</v>
      </c>
      <c r="F69" s="21">
        <v>1</v>
      </c>
      <c r="G69" s="21">
        <v>0</v>
      </c>
      <c r="H69" s="21">
        <v>4</v>
      </c>
      <c r="I69" s="21">
        <v>5</v>
      </c>
    </row>
    <row r="70" spans="1:9" x14ac:dyDescent="0.2">
      <c r="A70" s="24" t="s">
        <v>3</v>
      </c>
      <c r="B70" s="25">
        <v>100</v>
      </c>
      <c r="C70" s="25">
        <v>22.222221999999999</v>
      </c>
      <c r="D70" s="25">
        <v>22.222221999999999</v>
      </c>
      <c r="E70" s="25">
        <v>44.444443999999997</v>
      </c>
      <c r="F70" s="25">
        <v>11.111110999999999</v>
      </c>
      <c r="G70" s="25">
        <v>0</v>
      </c>
      <c r="H70" s="25">
        <v>44.444443999999997</v>
      </c>
      <c r="I70" s="25">
        <v>55.555556000000003</v>
      </c>
    </row>
    <row r="71" spans="1:9" x14ac:dyDescent="0.2">
      <c r="A71" s="20" t="s">
        <v>350</v>
      </c>
      <c r="B71" s="21">
        <v>679</v>
      </c>
      <c r="C71" s="21">
        <v>225</v>
      </c>
      <c r="D71" s="21">
        <v>323</v>
      </c>
      <c r="E71" s="21">
        <v>106</v>
      </c>
      <c r="F71" s="21">
        <v>15</v>
      </c>
      <c r="G71" s="21">
        <v>10</v>
      </c>
      <c r="H71" s="21">
        <v>548</v>
      </c>
      <c r="I71" s="21">
        <v>121</v>
      </c>
    </row>
    <row r="72" spans="1:9" x14ac:dyDescent="0.2">
      <c r="A72" s="24" t="s">
        <v>3</v>
      </c>
      <c r="B72" s="25">
        <v>100</v>
      </c>
      <c r="C72" s="25">
        <v>33.136966000000001</v>
      </c>
      <c r="D72" s="25">
        <v>47.569955999999998</v>
      </c>
      <c r="E72" s="25">
        <v>15.611193</v>
      </c>
      <c r="F72" s="25">
        <v>2.2091310000000002</v>
      </c>
      <c r="G72" s="25">
        <v>1.4727539999999999</v>
      </c>
      <c r="H72" s="25">
        <v>80.706922000000006</v>
      </c>
      <c r="I72" s="25">
        <v>17.820323999999999</v>
      </c>
    </row>
    <row r="73" spans="1:9" x14ac:dyDescent="0.2">
      <c r="A73" s="20" t="s">
        <v>351</v>
      </c>
      <c r="B73" s="21">
        <v>535</v>
      </c>
      <c r="C73" s="21">
        <v>169</v>
      </c>
      <c r="D73" s="21">
        <v>260</v>
      </c>
      <c r="E73" s="21">
        <v>86</v>
      </c>
      <c r="F73" s="21">
        <v>15</v>
      </c>
      <c r="G73" s="21">
        <v>5</v>
      </c>
      <c r="H73" s="21">
        <v>429</v>
      </c>
      <c r="I73" s="21">
        <v>101</v>
      </c>
    </row>
    <row r="74" spans="1:9" x14ac:dyDescent="0.2">
      <c r="A74" s="24" t="s">
        <v>3</v>
      </c>
      <c r="B74" s="25">
        <v>100</v>
      </c>
      <c r="C74" s="25">
        <v>31.588785000000001</v>
      </c>
      <c r="D74" s="25">
        <v>48.598131000000002</v>
      </c>
      <c r="E74" s="25">
        <v>16.074766</v>
      </c>
      <c r="F74" s="25">
        <v>2.8037380000000001</v>
      </c>
      <c r="G74" s="25">
        <v>0.93457900000000005</v>
      </c>
      <c r="H74" s="25">
        <v>80.186915999999997</v>
      </c>
      <c r="I74" s="25">
        <v>18.878505000000001</v>
      </c>
    </row>
    <row r="75" spans="1:9" x14ac:dyDescent="0.2">
      <c r="A75" s="20" t="s">
        <v>352</v>
      </c>
      <c r="B75" s="21">
        <v>186</v>
      </c>
      <c r="C75" s="21">
        <v>41</v>
      </c>
      <c r="D75" s="21">
        <v>75</v>
      </c>
      <c r="E75" s="21">
        <v>54</v>
      </c>
      <c r="F75" s="21">
        <v>13</v>
      </c>
      <c r="G75" s="21">
        <v>3</v>
      </c>
      <c r="H75" s="21">
        <v>116</v>
      </c>
      <c r="I75" s="21">
        <v>67</v>
      </c>
    </row>
    <row r="76" spans="1:9" x14ac:dyDescent="0.2">
      <c r="A76" s="24" t="s">
        <v>3</v>
      </c>
      <c r="B76" s="25">
        <v>100</v>
      </c>
      <c r="C76" s="25">
        <v>22.043011</v>
      </c>
      <c r="D76" s="25">
        <v>40.322581</v>
      </c>
      <c r="E76" s="25">
        <v>29.032257999999999</v>
      </c>
      <c r="F76" s="25">
        <v>6.9892469999999998</v>
      </c>
      <c r="G76" s="25">
        <v>1.612903</v>
      </c>
      <c r="H76" s="25">
        <v>62.365591000000002</v>
      </c>
      <c r="I76" s="25">
        <v>36.021504999999998</v>
      </c>
    </row>
    <row r="77" spans="1:9" x14ac:dyDescent="0.2">
      <c r="A77" s="20" t="s">
        <v>353</v>
      </c>
      <c r="B77" s="21">
        <v>721</v>
      </c>
      <c r="C77" s="21">
        <v>210</v>
      </c>
      <c r="D77" s="21">
        <v>335</v>
      </c>
      <c r="E77" s="21">
        <v>140</v>
      </c>
      <c r="F77" s="21">
        <v>28</v>
      </c>
      <c r="G77" s="21">
        <v>8</v>
      </c>
      <c r="H77" s="21">
        <v>545</v>
      </c>
      <c r="I77" s="21">
        <v>168</v>
      </c>
    </row>
    <row r="78" spans="1:9" x14ac:dyDescent="0.2">
      <c r="A78" s="24" t="s">
        <v>3</v>
      </c>
      <c r="B78" s="25">
        <v>100</v>
      </c>
      <c r="C78" s="25">
        <v>29.126214000000001</v>
      </c>
      <c r="D78" s="25">
        <v>46.463245000000001</v>
      </c>
      <c r="E78" s="25">
        <v>19.417476000000001</v>
      </c>
      <c r="F78" s="25">
        <v>3.8834949999999999</v>
      </c>
      <c r="G78" s="25">
        <v>1.1095699999999999</v>
      </c>
      <c r="H78" s="25">
        <v>75.589459000000005</v>
      </c>
      <c r="I78" s="25">
        <v>23.300971000000001</v>
      </c>
    </row>
    <row r="79" spans="1:9" x14ac:dyDescent="0.2">
      <c r="A79" s="9" t="s">
        <v>356</v>
      </c>
      <c r="B79" s="9"/>
      <c r="C79" s="9"/>
      <c r="D79" s="9"/>
      <c r="E79" s="9"/>
      <c r="F79" s="9"/>
      <c r="G79" s="9"/>
      <c r="H79" s="9"/>
      <c r="I79" s="9"/>
    </row>
    <row r="80" spans="1:9" x14ac:dyDescent="0.2">
      <c r="A80" s="20" t="s">
        <v>357</v>
      </c>
      <c r="B80" s="21">
        <v>138</v>
      </c>
      <c r="C80" s="21">
        <v>36</v>
      </c>
      <c r="D80" s="21">
        <v>56</v>
      </c>
      <c r="E80" s="21">
        <v>38</v>
      </c>
      <c r="F80" s="21">
        <v>6</v>
      </c>
      <c r="G80" s="21">
        <v>2</v>
      </c>
      <c r="H80" s="21">
        <v>92</v>
      </c>
      <c r="I80" s="21">
        <v>44</v>
      </c>
    </row>
    <row r="81" spans="1:9" x14ac:dyDescent="0.2">
      <c r="A81" s="24" t="s">
        <v>3</v>
      </c>
      <c r="B81" s="25">
        <v>100</v>
      </c>
      <c r="C81" s="25">
        <v>26.086957000000002</v>
      </c>
      <c r="D81" s="25">
        <v>40.579709999999999</v>
      </c>
      <c r="E81" s="25">
        <v>27.536231999999998</v>
      </c>
      <c r="F81" s="25">
        <v>4.3478260000000004</v>
      </c>
      <c r="G81" s="25">
        <v>1.4492750000000001</v>
      </c>
      <c r="H81" s="25">
        <v>66.666667000000004</v>
      </c>
      <c r="I81" s="25">
        <v>31.884058</v>
      </c>
    </row>
    <row r="82" spans="1:9" x14ac:dyDescent="0.2">
      <c r="A82" s="20" t="s">
        <v>328</v>
      </c>
      <c r="B82" s="21">
        <v>1747</v>
      </c>
      <c r="C82" s="21">
        <v>551</v>
      </c>
      <c r="D82" s="21">
        <v>837</v>
      </c>
      <c r="E82" s="21">
        <v>289</v>
      </c>
      <c r="F82" s="21">
        <v>34</v>
      </c>
      <c r="G82" s="21">
        <v>36</v>
      </c>
      <c r="H82" s="21">
        <v>1388</v>
      </c>
      <c r="I82" s="21">
        <v>323</v>
      </c>
    </row>
    <row r="83" spans="1:9" x14ac:dyDescent="0.2">
      <c r="A83" s="24" t="s">
        <v>3</v>
      </c>
      <c r="B83" s="25">
        <v>100</v>
      </c>
      <c r="C83" s="25">
        <v>31.539781999999999</v>
      </c>
      <c r="D83" s="25">
        <v>47.910704000000003</v>
      </c>
      <c r="E83" s="25">
        <v>16.542645</v>
      </c>
      <c r="F83" s="25">
        <v>1.9461930000000001</v>
      </c>
      <c r="G83" s="25">
        <v>2.0606749999999998</v>
      </c>
      <c r="H83" s="25">
        <v>79.450486999999995</v>
      </c>
      <c r="I83" s="25">
        <v>18.488838000000001</v>
      </c>
    </row>
    <row r="84" spans="1:9" x14ac:dyDescent="0.2">
      <c r="A84" s="20" t="s">
        <v>329</v>
      </c>
      <c r="B84" s="21">
        <v>191</v>
      </c>
      <c r="C84" s="21">
        <v>56</v>
      </c>
      <c r="D84" s="21">
        <v>73</v>
      </c>
      <c r="E84" s="21">
        <v>44</v>
      </c>
      <c r="F84" s="21">
        <v>14</v>
      </c>
      <c r="G84" s="21">
        <v>4</v>
      </c>
      <c r="H84" s="21">
        <v>129</v>
      </c>
      <c r="I84" s="21">
        <v>58</v>
      </c>
    </row>
    <row r="85" spans="1:9" x14ac:dyDescent="0.2">
      <c r="A85" s="24" t="s">
        <v>3</v>
      </c>
      <c r="B85" s="25">
        <v>100</v>
      </c>
      <c r="C85" s="25">
        <v>29.319372000000001</v>
      </c>
      <c r="D85" s="25">
        <v>38.219895000000001</v>
      </c>
      <c r="E85" s="25">
        <v>23.036649000000001</v>
      </c>
      <c r="F85" s="25">
        <v>7.3298430000000003</v>
      </c>
      <c r="G85" s="25">
        <v>2.0942409999999998</v>
      </c>
      <c r="H85" s="25">
        <v>67.539266999999995</v>
      </c>
      <c r="I85" s="25">
        <v>30.366492000000001</v>
      </c>
    </row>
    <row r="86" spans="1:9" x14ac:dyDescent="0.2">
      <c r="A86" s="20" t="s">
        <v>330</v>
      </c>
      <c r="B86" s="21">
        <v>544</v>
      </c>
      <c r="C86" s="21">
        <v>141</v>
      </c>
      <c r="D86" s="21">
        <v>250</v>
      </c>
      <c r="E86" s="21">
        <v>123</v>
      </c>
      <c r="F86" s="21">
        <v>25</v>
      </c>
      <c r="G86" s="21">
        <v>5</v>
      </c>
      <c r="H86" s="21">
        <v>391</v>
      </c>
      <c r="I86" s="21">
        <v>148</v>
      </c>
    </row>
    <row r="87" spans="1:9" x14ac:dyDescent="0.2">
      <c r="A87" s="24" t="s">
        <v>3</v>
      </c>
      <c r="B87" s="25">
        <v>100</v>
      </c>
      <c r="C87" s="25">
        <v>25.919118000000001</v>
      </c>
      <c r="D87" s="25">
        <v>45.955882000000003</v>
      </c>
      <c r="E87" s="25">
        <v>22.610294</v>
      </c>
      <c r="F87" s="25">
        <v>4.5955880000000002</v>
      </c>
      <c r="G87" s="25">
        <v>0.91911799999999999</v>
      </c>
      <c r="H87" s="25">
        <v>71.875</v>
      </c>
      <c r="I87" s="25">
        <v>27.205881999999999</v>
      </c>
    </row>
    <row r="88" spans="1:9" x14ac:dyDescent="0.2">
      <c r="A88" s="20" t="s">
        <v>358</v>
      </c>
      <c r="B88" s="21">
        <v>57</v>
      </c>
      <c r="C88" s="21">
        <v>15</v>
      </c>
      <c r="D88" s="21">
        <v>29</v>
      </c>
      <c r="E88" s="21">
        <v>10</v>
      </c>
      <c r="F88" s="21">
        <v>3</v>
      </c>
      <c r="G88" s="21">
        <v>0</v>
      </c>
      <c r="H88" s="21">
        <v>44</v>
      </c>
      <c r="I88" s="21">
        <v>13</v>
      </c>
    </row>
    <row r="89" spans="1:9" x14ac:dyDescent="0.2">
      <c r="A89" s="24" t="s">
        <v>3</v>
      </c>
      <c r="B89" s="25">
        <v>100</v>
      </c>
      <c r="C89" s="25">
        <v>26.315788999999999</v>
      </c>
      <c r="D89" s="25">
        <v>50.877192999999998</v>
      </c>
      <c r="E89" s="25">
        <v>17.543859999999999</v>
      </c>
      <c r="F89" s="25">
        <v>5.2631579999999998</v>
      </c>
      <c r="G89" s="25">
        <v>0</v>
      </c>
      <c r="H89" s="25">
        <v>77.192982000000001</v>
      </c>
      <c r="I89" s="25">
        <v>22.807017999999999</v>
      </c>
    </row>
    <row r="90" spans="1:9" x14ac:dyDescent="0.2">
      <c r="A90" s="9" t="s">
        <v>359</v>
      </c>
      <c r="B90" s="10">
        <v>89</v>
      </c>
      <c r="C90" s="10">
        <v>21</v>
      </c>
      <c r="D90" s="10">
        <v>36</v>
      </c>
      <c r="E90" s="10">
        <v>27</v>
      </c>
      <c r="F90" s="10">
        <v>4</v>
      </c>
      <c r="G90" s="10">
        <v>1</v>
      </c>
      <c r="H90" s="10">
        <v>57</v>
      </c>
      <c r="I90" s="10">
        <v>31</v>
      </c>
    </row>
    <row r="91" spans="1:9" x14ac:dyDescent="0.2">
      <c r="A91" s="24" t="s">
        <v>3</v>
      </c>
      <c r="B91" s="25">
        <v>100</v>
      </c>
      <c r="C91" s="25">
        <v>23.595506</v>
      </c>
      <c r="D91" s="25">
        <v>40.449438000000001</v>
      </c>
      <c r="E91" s="25">
        <v>30.337078999999999</v>
      </c>
      <c r="F91" s="25">
        <v>4.4943819999999999</v>
      </c>
      <c r="G91" s="25">
        <v>1.123596</v>
      </c>
      <c r="H91" s="25">
        <v>64.044944000000001</v>
      </c>
      <c r="I91" s="25">
        <v>34.831460999999997</v>
      </c>
    </row>
    <row r="92" spans="1:9" x14ac:dyDescent="0.2">
      <c r="A92" s="20" t="s">
        <v>331</v>
      </c>
      <c r="B92" s="21">
        <v>977</v>
      </c>
      <c r="C92" s="21">
        <v>295</v>
      </c>
      <c r="D92" s="21">
        <v>461</v>
      </c>
      <c r="E92" s="21">
        <v>180</v>
      </c>
      <c r="F92" s="21">
        <v>17</v>
      </c>
      <c r="G92" s="21">
        <v>24</v>
      </c>
      <c r="H92" s="21">
        <v>756</v>
      </c>
      <c r="I92" s="21">
        <v>197</v>
      </c>
    </row>
    <row r="93" spans="1:9" x14ac:dyDescent="0.2">
      <c r="A93" s="24" t="s">
        <v>3</v>
      </c>
      <c r="B93" s="25">
        <v>100</v>
      </c>
      <c r="C93" s="25">
        <v>30.194472999999999</v>
      </c>
      <c r="D93" s="25">
        <v>47.185260999999997</v>
      </c>
      <c r="E93" s="25">
        <v>18.423746000000001</v>
      </c>
      <c r="F93" s="25">
        <v>1.7400199999999999</v>
      </c>
      <c r="G93" s="25">
        <v>2.456499</v>
      </c>
      <c r="H93" s="25">
        <v>77.379733999999999</v>
      </c>
      <c r="I93" s="25">
        <v>20.163767</v>
      </c>
    </row>
    <row r="94" spans="1:9" x14ac:dyDescent="0.2">
      <c r="A94" s="20" t="s">
        <v>332</v>
      </c>
      <c r="B94" s="21">
        <v>73</v>
      </c>
      <c r="C94" s="21">
        <v>18</v>
      </c>
      <c r="D94" s="21">
        <v>25</v>
      </c>
      <c r="E94" s="21">
        <v>20</v>
      </c>
      <c r="F94" s="21">
        <v>8</v>
      </c>
      <c r="G94" s="21">
        <v>2</v>
      </c>
      <c r="H94" s="21">
        <v>43</v>
      </c>
      <c r="I94" s="21">
        <v>28</v>
      </c>
    </row>
    <row r="95" spans="1:9" x14ac:dyDescent="0.2">
      <c r="A95" s="24" t="s">
        <v>3</v>
      </c>
      <c r="B95" s="25">
        <v>100</v>
      </c>
      <c r="C95" s="25">
        <v>24.657533999999998</v>
      </c>
      <c r="D95" s="25">
        <v>34.246575</v>
      </c>
      <c r="E95" s="25">
        <v>27.397259999999999</v>
      </c>
      <c r="F95" s="25">
        <v>10.958904</v>
      </c>
      <c r="G95" s="25">
        <v>2.7397260000000001</v>
      </c>
      <c r="H95" s="25">
        <v>58.904110000000003</v>
      </c>
      <c r="I95" s="25">
        <v>38.356164</v>
      </c>
    </row>
    <row r="96" spans="1:9" x14ac:dyDescent="0.2">
      <c r="A96" s="20" t="s">
        <v>333</v>
      </c>
      <c r="B96" s="21">
        <v>108</v>
      </c>
      <c r="C96" s="21">
        <v>21</v>
      </c>
      <c r="D96" s="21">
        <v>50</v>
      </c>
      <c r="E96" s="21">
        <v>27</v>
      </c>
      <c r="F96" s="21">
        <v>8</v>
      </c>
      <c r="G96" s="21">
        <v>2</v>
      </c>
      <c r="H96" s="21">
        <v>71</v>
      </c>
      <c r="I96" s="21">
        <v>35</v>
      </c>
    </row>
    <row r="97" spans="1:9" x14ac:dyDescent="0.2">
      <c r="A97" s="24" t="s">
        <v>3</v>
      </c>
      <c r="B97" s="25">
        <v>100</v>
      </c>
      <c r="C97" s="25">
        <v>19.444444000000001</v>
      </c>
      <c r="D97" s="25">
        <v>46.296295999999998</v>
      </c>
      <c r="E97" s="25">
        <v>25</v>
      </c>
      <c r="F97" s="25">
        <v>7.4074070000000001</v>
      </c>
      <c r="G97" s="25">
        <v>1.8518520000000001</v>
      </c>
      <c r="H97" s="25">
        <v>65.740741</v>
      </c>
      <c r="I97" s="25">
        <v>32.407406999999999</v>
      </c>
    </row>
    <row r="98" spans="1:9" x14ac:dyDescent="0.2">
      <c r="A98" s="20" t="s">
        <v>358</v>
      </c>
      <c r="B98" s="21">
        <v>30</v>
      </c>
      <c r="C98" s="21">
        <v>9</v>
      </c>
      <c r="D98" s="21">
        <v>15</v>
      </c>
      <c r="E98" s="21">
        <v>4</v>
      </c>
      <c r="F98" s="21">
        <v>2</v>
      </c>
      <c r="G98" s="21">
        <v>0</v>
      </c>
      <c r="H98" s="21">
        <v>24</v>
      </c>
      <c r="I98" s="21">
        <v>6</v>
      </c>
    </row>
    <row r="99" spans="1:9" x14ac:dyDescent="0.2">
      <c r="A99" s="24" t="s">
        <v>3</v>
      </c>
      <c r="B99" s="25">
        <v>100</v>
      </c>
      <c r="C99" s="25">
        <v>30</v>
      </c>
      <c r="D99" s="25">
        <v>50</v>
      </c>
      <c r="E99" s="25">
        <v>13.333333</v>
      </c>
      <c r="F99" s="25">
        <v>6.6666670000000003</v>
      </c>
      <c r="G99" s="25">
        <v>0</v>
      </c>
      <c r="H99" s="25">
        <v>80</v>
      </c>
      <c r="I99" s="25">
        <v>20</v>
      </c>
    </row>
    <row r="100" spans="1:9" x14ac:dyDescent="0.2">
      <c r="A100" s="9" t="s">
        <v>360</v>
      </c>
      <c r="B100" s="10">
        <v>49</v>
      </c>
      <c r="C100" s="10">
        <v>15</v>
      </c>
      <c r="D100" s="10">
        <v>20</v>
      </c>
      <c r="E100" s="10">
        <v>11</v>
      </c>
      <c r="F100" s="10">
        <v>2</v>
      </c>
      <c r="G100" s="10">
        <v>1</v>
      </c>
      <c r="H100" s="10">
        <v>35</v>
      </c>
      <c r="I100" s="10">
        <v>13</v>
      </c>
    </row>
    <row r="101" spans="1:9" x14ac:dyDescent="0.2">
      <c r="A101" s="24" t="s">
        <v>3</v>
      </c>
      <c r="B101" s="25">
        <v>100</v>
      </c>
      <c r="C101" s="25">
        <v>30.612245000000001</v>
      </c>
      <c r="D101" s="25">
        <v>40.816327000000001</v>
      </c>
      <c r="E101" s="25">
        <v>22.448979999999999</v>
      </c>
      <c r="F101" s="25">
        <v>4.0816330000000001</v>
      </c>
      <c r="G101" s="25">
        <v>2.040816</v>
      </c>
      <c r="H101" s="25">
        <v>71.428571000000005</v>
      </c>
      <c r="I101" s="25">
        <v>26.530612000000001</v>
      </c>
    </row>
    <row r="102" spans="1:9" x14ac:dyDescent="0.2">
      <c r="A102" s="20" t="s">
        <v>331</v>
      </c>
      <c r="B102" s="21">
        <v>770</v>
      </c>
      <c r="C102" s="21">
        <v>256</v>
      </c>
      <c r="D102" s="21">
        <v>376</v>
      </c>
      <c r="E102" s="21">
        <v>109</v>
      </c>
      <c r="F102" s="21">
        <v>17</v>
      </c>
      <c r="G102" s="21">
        <v>12</v>
      </c>
      <c r="H102" s="21">
        <v>632</v>
      </c>
      <c r="I102" s="21">
        <v>126</v>
      </c>
    </row>
    <row r="103" spans="1:9" x14ac:dyDescent="0.2">
      <c r="A103" s="24" t="s">
        <v>3</v>
      </c>
      <c r="B103" s="25">
        <v>100</v>
      </c>
      <c r="C103" s="25">
        <v>33.246752999999998</v>
      </c>
      <c r="D103" s="25">
        <v>48.831169000000003</v>
      </c>
      <c r="E103" s="25">
        <v>14.155844</v>
      </c>
      <c r="F103" s="25">
        <v>2.207792</v>
      </c>
      <c r="G103" s="25">
        <v>1.5584420000000001</v>
      </c>
      <c r="H103" s="25">
        <v>82.077922000000001</v>
      </c>
      <c r="I103" s="25">
        <v>16.363636</v>
      </c>
    </row>
    <row r="104" spans="1:9" x14ac:dyDescent="0.2">
      <c r="A104" s="20" t="s">
        <v>332</v>
      </c>
      <c r="B104" s="21">
        <v>118</v>
      </c>
      <c r="C104" s="21">
        <v>38</v>
      </c>
      <c r="D104" s="21">
        <v>48</v>
      </c>
      <c r="E104" s="21">
        <v>24</v>
      </c>
      <c r="F104" s="21">
        <v>6</v>
      </c>
      <c r="G104" s="21">
        <v>2</v>
      </c>
      <c r="H104" s="21">
        <v>86</v>
      </c>
      <c r="I104" s="21">
        <v>30</v>
      </c>
    </row>
    <row r="105" spans="1:9" x14ac:dyDescent="0.2">
      <c r="A105" s="24" t="s">
        <v>3</v>
      </c>
      <c r="B105" s="25">
        <v>100</v>
      </c>
      <c r="C105" s="25">
        <v>32.203389999999999</v>
      </c>
      <c r="D105" s="25">
        <v>40.677965999999998</v>
      </c>
      <c r="E105" s="25">
        <v>20.338982999999999</v>
      </c>
      <c r="F105" s="25">
        <v>5.084746</v>
      </c>
      <c r="G105" s="25">
        <v>1.6949149999999999</v>
      </c>
      <c r="H105" s="25">
        <v>72.881355999999997</v>
      </c>
      <c r="I105" s="25">
        <v>25.423729000000002</v>
      </c>
    </row>
    <row r="106" spans="1:9" x14ac:dyDescent="0.2">
      <c r="A106" s="20" t="s">
        <v>333</v>
      </c>
      <c r="B106" s="21">
        <v>436</v>
      </c>
      <c r="C106" s="21">
        <v>120</v>
      </c>
      <c r="D106" s="21">
        <v>200</v>
      </c>
      <c r="E106" s="21">
        <v>96</v>
      </c>
      <c r="F106" s="21">
        <v>17</v>
      </c>
      <c r="G106" s="21">
        <v>3</v>
      </c>
      <c r="H106" s="21">
        <v>320</v>
      </c>
      <c r="I106" s="21">
        <v>113</v>
      </c>
    </row>
    <row r="107" spans="1:9" x14ac:dyDescent="0.2">
      <c r="A107" s="24" t="s">
        <v>3</v>
      </c>
      <c r="B107" s="25">
        <v>100</v>
      </c>
      <c r="C107" s="25">
        <v>27.522936000000001</v>
      </c>
      <c r="D107" s="25">
        <v>45.871560000000002</v>
      </c>
      <c r="E107" s="25">
        <v>22.018349000000001</v>
      </c>
      <c r="F107" s="25">
        <v>3.8990830000000001</v>
      </c>
      <c r="G107" s="25">
        <v>0.68807300000000005</v>
      </c>
      <c r="H107" s="25">
        <v>73.394495000000006</v>
      </c>
      <c r="I107" s="25">
        <v>25.917431000000001</v>
      </c>
    </row>
    <row r="108" spans="1:9" x14ac:dyDescent="0.2">
      <c r="A108" s="20" t="s">
        <v>358</v>
      </c>
      <c r="B108" s="21">
        <v>27</v>
      </c>
      <c r="C108" s="21">
        <v>6</v>
      </c>
      <c r="D108" s="21">
        <v>14</v>
      </c>
      <c r="E108" s="21">
        <v>6</v>
      </c>
      <c r="F108" s="21">
        <v>1</v>
      </c>
      <c r="G108" s="21">
        <v>0</v>
      </c>
      <c r="H108" s="21">
        <v>20</v>
      </c>
      <c r="I108" s="21">
        <v>7</v>
      </c>
    </row>
    <row r="109" spans="1:9" x14ac:dyDescent="0.2">
      <c r="A109" s="24" t="s">
        <v>3</v>
      </c>
      <c r="B109" s="25">
        <v>100</v>
      </c>
      <c r="C109" s="25">
        <v>22.222221999999999</v>
      </c>
      <c r="D109" s="25">
        <v>51.851852000000001</v>
      </c>
      <c r="E109" s="25">
        <v>22.222221999999999</v>
      </c>
      <c r="F109" s="25">
        <v>3.7037040000000001</v>
      </c>
      <c r="G109" s="25">
        <v>0</v>
      </c>
      <c r="H109" s="25">
        <v>74.074073999999996</v>
      </c>
      <c r="I109" s="25">
        <v>25.925926</v>
      </c>
    </row>
    <row r="110" spans="1:9" x14ac:dyDescent="0.2">
      <c r="A110" s="9" t="s">
        <v>361</v>
      </c>
      <c r="B110" s="9"/>
      <c r="C110" s="9"/>
      <c r="D110" s="9"/>
      <c r="E110" s="9"/>
      <c r="F110" s="9"/>
      <c r="G110" s="9"/>
      <c r="H110" s="9"/>
      <c r="I110" s="9"/>
    </row>
    <row r="111" spans="1:9" x14ac:dyDescent="0.2">
      <c r="A111" s="20" t="s">
        <v>362</v>
      </c>
      <c r="B111" s="21">
        <v>360</v>
      </c>
      <c r="C111" s="21">
        <v>116</v>
      </c>
      <c r="D111" s="21">
        <v>161</v>
      </c>
      <c r="E111" s="21">
        <v>67</v>
      </c>
      <c r="F111" s="21">
        <v>11</v>
      </c>
      <c r="G111" s="21">
        <v>5</v>
      </c>
      <c r="H111" s="21">
        <v>277</v>
      </c>
      <c r="I111" s="21">
        <v>78</v>
      </c>
    </row>
    <row r="112" spans="1:9" x14ac:dyDescent="0.2">
      <c r="A112" s="24" t="s">
        <v>3</v>
      </c>
      <c r="B112" s="25">
        <v>100</v>
      </c>
      <c r="C112" s="25">
        <v>32.222222000000002</v>
      </c>
      <c r="D112" s="25">
        <v>44.722222000000002</v>
      </c>
      <c r="E112" s="25">
        <v>18.611111000000001</v>
      </c>
      <c r="F112" s="25">
        <v>3.0555560000000002</v>
      </c>
      <c r="G112" s="25">
        <v>1.388889</v>
      </c>
      <c r="H112" s="25">
        <v>76.944444000000004</v>
      </c>
      <c r="I112" s="25">
        <v>21.666667</v>
      </c>
    </row>
    <row r="113" spans="1:9" x14ac:dyDescent="0.2">
      <c r="A113" s="20" t="s">
        <v>363</v>
      </c>
      <c r="B113" s="21">
        <v>1326</v>
      </c>
      <c r="C113" s="21">
        <v>404</v>
      </c>
      <c r="D113" s="21">
        <v>612</v>
      </c>
      <c r="E113" s="21">
        <v>246</v>
      </c>
      <c r="F113" s="21">
        <v>35</v>
      </c>
      <c r="G113" s="21">
        <v>29</v>
      </c>
      <c r="H113" s="21">
        <v>1016</v>
      </c>
      <c r="I113" s="21">
        <v>281</v>
      </c>
    </row>
    <row r="114" spans="1:9" x14ac:dyDescent="0.2">
      <c r="A114" s="24" t="s">
        <v>3</v>
      </c>
      <c r="B114" s="25">
        <v>100</v>
      </c>
      <c r="C114" s="25">
        <v>30.467572000000001</v>
      </c>
      <c r="D114" s="25">
        <v>46.153846000000001</v>
      </c>
      <c r="E114" s="25">
        <v>18.552036000000001</v>
      </c>
      <c r="F114" s="25">
        <v>2.6395170000000001</v>
      </c>
      <c r="G114" s="25">
        <v>2.1870289999999999</v>
      </c>
      <c r="H114" s="25">
        <v>76.621418000000006</v>
      </c>
      <c r="I114" s="25">
        <v>21.191554</v>
      </c>
    </row>
    <row r="115" spans="1:9" x14ac:dyDescent="0.2">
      <c r="A115" s="20" t="s">
        <v>364</v>
      </c>
      <c r="B115" s="21">
        <v>649</v>
      </c>
      <c r="C115" s="21">
        <v>187</v>
      </c>
      <c r="D115" s="21">
        <v>331</v>
      </c>
      <c r="E115" s="21">
        <v>105</v>
      </c>
      <c r="F115" s="21">
        <v>16</v>
      </c>
      <c r="G115" s="21">
        <v>10</v>
      </c>
      <c r="H115" s="21">
        <v>518</v>
      </c>
      <c r="I115" s="21">
        <v>121</v>
      </c>
    </row>
    <row r="116" spans="1:9" x14ac:dyDescent="0.2">
      <c r="A116" s="24" t="s">
        <v>3</v>
      </c>
      <c r="B116" s="25">
        <v>100</v>
      </c>
      <c r="C116" s="25">
        <v>28.813559000000001</v>
      </c>
      <c r="D116" s="25">
        <v>51.001541000000003</v>
      </c>
      <c r="E116" s="25">
        <v>16.178737000000002</v>
      </c>
      <c r="F116" s="25">
        <v>2.4653309999999999</v>
      </c>
      <c r="G116" s="25">
        <v>1.540832</v>
      </c>
      <c r="H116" s="25">
        <v>79.815100000000001</v>
      </c>
      <c r="I116" s="25">
        <v>18.644068000000001</v>
      </c>
    </row>
    <row r="117" spans="1:9" x14ac:dyDescent="0.2">
      <c r="A117" s="20" t="s">
        <v>365</v>
      </c>
      <c r="B117" s="21">
        <v>277</v>
      </c>
      <c r="C117" s="21">
        <v>73</v>
      </c>
      <c r="D117" s="21">
        <v>109</v>
      </c>
      <c r="E117" s="21">
        <v>76</v>
      </c>
      <c r="F117" s="21">
        <v>17</v>
      </c>
      <c r="G117" s="21">
        <v>2</v>
      </c>
      <c r="H117" s="21">
        <v>182</v>
      </c>
      <c r="I117" s="21">
        <v>93</v>
      </c>
    </row>
    <row r="118" spans="1:9" x14ac:dyDescent="0.2">
      <c r="A118" s="24" t="s">
        <v>3</v>
      </c>
      <c r="B118" s="25">
        <v>100</v>
      </c>
      <c r="C118" s="25">
        <v>26.353791000000001</v>
      </c>
      <c r="D118" s="25">
        <v>39.350180999999999</v>
      </c>
      <c r="E118" s="25">
        <v>27.436823</v>
      </c>
      <c r="F118" s="25">
        <v>6.1371840000000004</v>
      </c>
      <c r="G118" s="25">
        <v>0.72202200000000005</v>
      </c>
      <c r="H118" s="25">
        <v>65.703970999999996</v>
      </c>
      <c r="I118" s="25">
        <v>33.574007000000002</v>
      </c>
    </row>
    <row r="119" spans="1:9" x14ac:dyDescent="0.2">
      <c r="A119" s="20" t="s">
        <v>366</v>
      </c>
      <c r="B119" s="21">
        <v>65</v>
      </c>
      <c r="C119" s="21">
        <v>19</v>
      </c>
      <c r="D119" s="21">
        <v>32</v>
      </c>
      <c r="E119" s="21">
        <v>10</v>
      </c>
      <c r="F119" s="21">
        <v>3</v>
      </c>
      <c r="G119" s="21">
        <v>1</v>
      </c>
      <c r="H119" s="21">
        <v>51</v>
      </c>
      <c r="I119" s="21">
        <v>13</v>
      </c>
    </row>
    <row r="120" spans="1:9" x14ac:dyDescent="0.2">
      <c r="A120" s="24" t="s">
        <v>3</v>
      </c>
      <c r="B120" s="25">
        <v>100</v>
      </c>
      <c r="C120" s="25">
        <v>29.230768999999999</v>
      </c>
      <c r="D120" s="25">
        <v>49.230769000000002</v>
      </c>
      <c r="E120" s="25">
        <v>15.384615</v>
      </c>
      <c r="F120" s="25">
        <v>4.6153849999999998</v>
      </c>
      <c r="G120" s="25">
        <v>1.538462</v>
      </c>
      <c r="H120" s="25">
        <v>78.461538000000004</v>
      </c>
      <c r="I120" s="25">
        <v>20</v>
      </c>
    </row>
    <row r="121" spans="1:9" x14ac:dyDescent="0.2">
      <c r="A121" s="9" t="s">
        <v>367</v>
      </c>
      <c r="B121" s="9"/>
      <c r="C121" s="9"/>
      <c r="D121" s="9"/>
      <c r="E121" s="9"/>
      <c r="F121" s="9"/>
      <c r="G121" s="9"/>
      <c r="H121" s="9"/>
      <c r="I121" s="9"/>
    </row>
    <row r="122" spans="1:9" x14ac:dyDescent="0.2">
      <c r="A122" s="20" t="s">
        <v>368</v>
      </c>
      <c r="B122" s="21">
        <v>537</v>
      </c>
      <c r="C122" s="21">
        <v>142</v>
      </c>
      <c r="D122" s="21">
        <v>226</v>
      </c>
      <c r="E122" s="21">
        <v>136</v>
      </c>
      <c r="F122" s="21">
        <v>29</v>
      </c>
      <c r="G122" s="21">
        <v>4</v>
      </c>
      <c r="H122" s="21">
        <v>368</v>
      </c>
      <c r="I122" s="21">
        <v>165</v>
      </c>
    </row>
    <row r="123" spans="1:9" x14ac:dyDescent="0.2">
      <c r="A123" s="24" t="s">
        <v>3</v>
      </c>
      <c r="B123" s="25">
        <v>100</v>
      </c>
      <c r="C123" s="25">
        <v>26.443203</v>
      </c>
      <c r="D123" s="25">
        <v>42.085661000000002</v>
      </c>
      <c r="E123" s="25">
        <v>25.325885</v>
      </c>
      <c r="F123" s="25">
        <v>5.400372</v>
      </c>
      <c r="G123" s="25">
        <v>0.74487899999999996</v>
      </c>
      <c r="H123" s="25">
        <v>68.528863999999999</v>
      </c>
      <c r="I123" s="25">
        <v>30.726257</v>
      </c>
    </row>
    <row r="124" spans="1:9" x14ac:dyDescent="0.2">
      <c r="A124" s="20" t="s">
        <v>180</v>
      </c>
      <c r="B124" s="21">
        <v>1667</v>
      </c>
      <c r="C124" s="21">
        <v>528</v>
      </c>
      <c r="D124" s="21">
        <v>808</v>
      </c>
      <c r="E124" s="21">
        <v>265</v>
      </c>
      <c r="F124" s="21">
        <v>31</v>
      </c>
      <c r="G124" s="21">
        <v>35</v>
      </c>
      <c r="H124" s="21">
        <v>1336</v>
      </c>
      <c r="I124" s="21">
        <v>296</v>
      </c>
    </row>
    <row r="125" spans="1:9" x14ac:dyDescent="0.2">
      <c r="A125" s="24" t="s">
        <v>3</v>
      </c>
      <c r="B125" s="25">
        <v>100</v>
      </c>
      <c r="C125" s="25">
        <v>31.673665</v>
      </c>
      <c r="D125" s="25">
        <v>48.470306000000001</v>
      </c>
      <c r="E125" s="25">
        <v>15.896820999999999</v>
      </c>
      <c r="F125" s="25">
        <v>1.8596280000000001</v>
      </c>
      <c r="G125" s="25">
        <v>2.09958</v>
      </c>
      <c r="H125" s="25">
        <v>80.143970999999993</v>
      </c>
      <c r="I125" s="25">
        <v>17.756449</v>
      </c>
    </row>
    <row r="126" spans="1:9" x14ac:dyDescent="0.2">
      <c r="A126" s="20" t="s">
        <v>369</v>
      </c>
      <c r="B126" s="21">
        <v>99</v>
      </c>
      <c r="C126" s="21">
        <v>28</v>
      </c>
      <c r="D126" s="21">
        <v>49</v>
      </c>
      <c r="E126" s="21">
        <v>20</v>
      </c>
      <c r="F126" s="21">
        <v>1</v>
      </c>
      <c r="G126" s="21">
        <v>1</v>
      </c>
      <c r="H126" s="21">
        <v>77</v>
      </c>
      <c r="I126" s="21">
        <v>21</v>
      </c>
    </row>
    <row r="127" spans="1:9" x14ac:dyDescent="0.2">
      <c r="A127" s="24" t="s">
        <v>3</v>
      </c>
      <c r="B127" s="25">
        <v>100</v>
      </c>
      <c r="C127" s="25">
        <v>28.282827999999999</v>
      </c>
      <c r="D127" s="25">
        <v>49.494948999999998</v>
      </c>
      <c r="E127" s="25">
        <v>20.202020000000001</v>
      </c>
      <c r="F127" s="25">
        <v>1.0101009999999999</v>
      </c>
      <c r="G127" s="25">
        <v>1.0101009999999999</v>
      </c>
      <c r="H127" s="25">
        <v>77.777777999999998</v>
      </c>
      <c r="I127" s="25">
        <v>21.212121</v>
      </c>
    </row>
    <row r="128" spans="1:9" x14ac:dyDescent="0.2">
      <c r="A128" s="20" t="s">
        <v>370</v>
      </c>
      <c r="B128" s="21">
        <v>819</v>
      </c>
      <c r="C128" s="21">
        <v>251</v>
      </c>
      <c r="D128" s="21">
        <v>402</v>
      </c>
      <c r="E128" s="21">
        <v>131</v>
      </c>
      <c r="F128" s="21">
        <v>23</v>
      </c>
      <c r="G128" s="21">
        <v>12</v>
      </c>
      <c r="H128" s="21">
        <v>653</v>
      </c>
      <c r="I128" s="21">
        <v>154</v>
      </c>
    </row>
    <row r="129" spans="1:9" x14ac:dyDescent="0.2">
      <c r="A129" s="24" t="s">
        <v>3</v>
      </c>
      <c r="B129" s="25">
        <v>100</v>
      </c>
      <c r="C129" s="25">
        <v>30.647131000000002</v>
      </c>
      <c r="D129" s="25">
        <v>49.084249</v>
      </c>
      <c r="E129" s="25">
        <v>15.995115999999999</v>
      </c>
      <c r="F129" s="25">
        <v>2.808303</v>
      </c>
      <c r="G129" s="25">
        <v>1.465201</v>
      </c>
      <c r="H129" s="25">
        <v>79.731380000000001</v>
      </c>
      <c r="I129" s="25">
        <v>18.803419000000002</v>
      </c>
    </row>
    <row r="130" spans="1:9" x14ac:dyDescent="0.2">
      <c r="A130" s="20" t="s">
        <v>371</v>
      </c>
      <c r="B130" s="21">
        <v>87</v>
      </c>
      <c r="C130" s="21">
        <v>22</v>
      </c>
      <c r="D130" s="21">
        <v>40</v>
      </c>
      <c r="E130" s="21">
        <v>20</v>
      </c>
      <c r="F130" s="21">
        <v>3</v>
      </c>
      <c r="G130" s="21">
        <v>2</v>
      </c>
      <c r="H130" s="21">
        <v>62</v>
      </c>
      <c r="I130" s="21">
        <v>23</v>
      </c>
    </row>
    <row r="131" spans="1:9" x14ac:dyDescent="0.2">
      <c r="A131" s="24" t="s">
        <v>3</v>
      </c>
      <c r="B131" s="25">
        <v>100</v>
      </c>
      <c r="C131" s="25">
        <v>25.287355999999999</v>
      </c>
      <c r="D131" s="25">
        <v>45.977010999999997</v>
      </c>
      <c r="E131" s="25">
        <v>22.988506000000001</v>
      </c>
      <c r="F131" s="25">
        <v>3.4482759999999999</v>
      </c>
      <c r="G131" s="25">
        <v>2.298851</v>
      </c>
      <c r="H131" s="25">
        <v>71.264368000000005</v>
      </c>
      <c r="I131" s="25">
        <v>26.436782000000001</v>
      </c>
    </row>
    <row r="132" spans="1:9" x14ac:dyDescent="0.2">
      <c r="A132" s="20" t="s">
        <v>366</v>
      </c>
      <c r="B132" s="21">
        <v>55</v>
      </c>
      <c r="C132" s="21">
        <v>15</v>
      </c>
      <c r="D132" s="21">
        <v>27</v>
      </c>
      <c r="E132" s="21">
        <v>10</v>
      </c>
      <c r="F132" s="21">
        <v>3</v>
      </c>
      <c r="G132" s="21">
        <v>0</v>
      </c>
      <c r="H132" s="21">
        <v>42</v>
      </c>
      <c r="I132" s="21">
        <v>13</v>
      </c>
    </row>
    <row r="133" spans="1:9" x14ac:dyDescent="0.2">
      <c r="A133" s="24" t="s">
        <v>3</v>
      </c>
      <c r="B133" s="25">
        <v>100</v>
      </c>
      <c r="C133" s="25">
        <v>27.272727</v>
      </c>
      <c r="D133" s="25">
        <v>49.090909000000003</v>
      </c>
      <c r="E133" s="25">
        <v>18.181818</v>
      </c>
      <c r="F133" s="25">
        <v>5.4545450000000004</v>
      </c>
      <c r="G133" s="25">
        <v>0</v>
      </c>
      <c r="H133" s="25">
        <v>76.363636</v>
      </c>
      <c r="I133" s="25">
        <v>23.636364</v>
      </c>
    </row>
    <row r="134" spans="1:9" x14ac:dyDescent="0.2">
      <c r="A134" s="9" t="s">
        <v>372</v>
      </c>
      <c r="B134" s="9"/>
      <c r="C134" s="9"/>
      <c r="D134" s="9"/>
      <c r="E134" s="9"/>
      <c r="F134" s="9"/>
      <c r="G134" s="9"/>
      <c r="H134" s="9"/>
      <c r="I134" s="9"/>
    </row>
    <row r="135" spans="1:9" x14ac:dyDescent="0.2">
      <c r="A135" s="20" t="s">
        <v>373</v>
      </c>
      <c r="B135" s="21">
        <v>537</v>
      </c>
      <c r="C135" s="21">
        <v>142</v>
      </c>
      <c r="D135" s="21">
        <v>226</v>
      </c>
      <c r="E135" s="21">
        <v>136</v>
      </c>
      <c r="F135" s="21">
        <v>29</v>
      </c>
      <c r="G135" s="21">
        <v>4</v>
      </c>
      <c r="H135" s="21">
        <v>368</v>
      </c>
      <c r="I135" s="21">
        <v>165</v>
      </c>
    </row>
    <row r="136" spans="1:9" x14ac:dyDescent="0.2">
      <c r="A136" s="24" t="s">
        <v>3</v>
      </c>
      <c r="B136" s="25">
        <v>100</v>
      </c>
      <c r="C136" s="25">
        <v>26.443203</v>
      </c>
      <c r="D136" s="25">
        <v>42.085661000000002</v>
      </c>
      <c r="E136" s="25">
        <v>25.325885</v>
      </c>
      <c r="F136" s="25">
        <v>5.400372</v>
      </c>
      <c r="G136" s="25">
        <v>0.74487899999999996</v>
      </c>
      <c r="H136" s="25">
        <v>68.528863999999999</v>
      </c>
      <c r="I136" s="25">
        <v>30.726257</v>
      </c>
    </row>
    <row r="137" spans="1:9" x14ac:dyDescent="0.2">
      <c r="A137" s="20" t="s">
        <v>374</v>
      </c>
      <c r="B137" s="21">
        <v>1329</v>
      </c>
      <c r="C137" s="21">
        <v>399</v>
      </c>
      <c r="D137" s="21">
        <v>633</v>
      </c>
      <c r="E137" s="21">
        <v>237</v>
      </c>
      <c r="F137" s="21">
        <v>30</v>
      </c>
      <c r="G137" s="21">
        <v>30</v>
      </c>
      <c r="H137" s="21">
        <v>1032</v>
      </c>
      <c r="I137" s="21">
        <v>267</v>
      </c>
    </row>
    <row r="138" spans="1:9" x14ac:dyDescent="0.2">
      <c r="A138" s="24" t="s">
        <v>3</v>
      </c>
      <c r="B138" s="25">
        <v>100</v>
      </c>
      <c r="C138" s="25">
        <v>30.022573000000001</v>
      </c>
      <c r="D138" s="25">
        <v>47.629797000000003</v>
      </c>
      <c r="E138" s="25">
        <v>17.832957</v>
      </c>
      <c r="F138" s="25">
        <v>2.257336</v>
      </c>
      <c r="G138" s="25">
        <v>2.257336</v>
      </c>
      <c r="H138" s="25">
        <v>77.652370000000005</v>
      </c>
      <c r="I138" s="25">
        <v>20.090292999999999</v>
      </c>
    </row>
    <row r="139" spans="1:9" x14ac:dyDescent="0.2">
      <c r="A139" s="20" t="s">
        <v>375</v>
      </c>
      <c r="B139" s="21">
        <v>406</v>
      </c>
      <c r="C139" s="21">
        <v>122</v>
      </c>
      <c r="D139" s="21">
        <v>194</v>
      </c>
      <c r="E139" s="21">
        <v>66</v>
      </c>
      <c r="F139" s="21">
        <v>15</v>
      </c>
      <c r="G139" s="21">
        <v>9</v>
      </c>
      <c r="H139" s="21">
        <v>316</v>
      </c>
      <c r="I139" s="21">
        <v>81</v>
      </c>
    </row>
    <row r="140" spans="1:9" x14ac:dyDescent="0.2">
      <c r="A140" s="24" t="s">
        <v>3</v>
      </c>
      <c r="B140" s="25">
        <v>100</v>
      </c>
      <c r="C140" s="25">
        <v>30.049261000000001</v>
      </c>
      <c r="D140" s="25">
        <v>47.783251</v>
      </c>
      <c r="E140" s="25">
        <v>16.256157999999999</v>
      </c>
      <c r="F140" s="25">
        <v>3.6945809999999999</v>
      </c>
      <c r="G140" s="25">
        <v>2.2167490000000001</v>
      </c>
      <c r="H140" s="25">
        <v>77.832511999999994</v>
      </c>
      <c r="I140" s="25">
        <v>19.950738999999999</v>
      </c>
    </row>
    <row r="141" spans="1:9" x14ac:dyDescent="0.2">
      <c r="A141" s="20" t="s">
        <v>376</v>
      </c>
      <c r="B141" s="21">
        <v>152</v>
      </c>
      <c r="C141" s="21">
        <v>46</v>
      </c>
      <c r="D141" s="21">
        <v>75</v>
      </c>
      <c r="E141" s="21">
        <v>26</v>
      </c>
      <c r="F141" s="21">
        <v>2</v>
      </c>
      <c r="G141" s="21">
        <v>3</v>
      </c>
      <c r="H141" s="21">
        <v>121</v>
      </c>
      <c r="I141" s="21">
        <v>28</v>
      </c>
    </row>
    <row r="142" spans="1:9" x14ac:dyDescent="0.2">
      <c r="A142" s="24" t="s">
        <v>3</v>
      </c>
      <c r="B142" s="25">
        <v>100</v>
      </c>
      <c r="C142" s="25">
        <v>30.263158000000001</v>
      </c>
      <c r="D142" s="25">
        <v>49.342104999999997</v>
      </c>
      <c r="E142" s="25">
        <v>17.105263000000001</v>
      </c>
      <c r="F142" s="25">
        <v>1.3157890000000001</v>
      </c>
      <c r="G142" s="25">
        <v>1.973684</v>
      </c>
      <c r="H142" s="25">
        <v>79.605262999999994</v>
      </c>
      <c r="I142" s="25">
        <v>18.421053000000001</v>
      </c>
    </row>
    <row r="143" spans="1:9" x14ac:dyDescent="0.2">
      <c r="A143" s="20" t="s">
        <v>377</v>
      </c>
      <c r="B143" s="21">
        <v>88</v>
      </c>
      <c r="C143" s="21">
        <v>32</v>
      </c>
      <c r="D143" s="21">
        <v>43</v>
      </c>
      <c r="E143" s="21">
        <v>11</v>
      </c>
      <c r="F143" s="21">
        <v>1</v>
      </c>
      <c r="G143" s="21">
        <v>1</v>
      </c>
      <c r="H143" s="21">
        <v>75</v>
      </c>
      <c r="I143" s="21">
        <v>12</v>
      </c>
    </row>
    <row r="144" spans="1:9" x14ac:dyDescent="0.2">
      <c r="A144" s="24" t="s">
        <v>3</v>
      </c>
      <c r="B144" s="25">
        <v>100</v>
      </c>
      <c r="C144" s="25">
        <v>36.363636</v>
      </c>
      <c r="D144" s="25">
        <v>48.863636</v>
      </c>
      <c r="E144" s="25">
        <v>12.5</v>
      </c>
      <c r="F144" s="25">
        <v>1.1363639999999999</v>
      </c>
      <c r="G144" s="25">
        <v>1.1363639999999999</v>
      </c>
      <c r="H144" s="25">
        <v>85.227272999999997</v>
      </c>
      <c r="I144" s="25">
        <v>13.636364</v>
      </c>
    </row>
    <row r="145" spans="1:9" x14ac:dyDescent="0.2">
      <c r="A145" s="20" t="s">
        <v>378</v>
      </c>
      <c r="B145" s="21">
        <v>84</v>
      </c>
      <c r="C145" s="21">
        <v>36</v>
      </c>
      <c r="D145" s="21">
        <v>36</v>
      </c>
      <c r="E145" s="21">
        <v>12</v>
      </c>
      <c r="F145" s="21">
        <v>0</v>
      </c>
      <c r="G145" s="21">
        <v>0</v>
      </c>
      <c r="H145" s="21">
        <v>72</v>
      </c>
      <c r="I145" s="21">
        <v>12</v>
      </c>
    </row>
    <row r="146" spans="1:9" x14ac:dyDescent="0.2">
      <c r="A146" s="24" t="s">
        <v>3</v>
      </c>
      <c r="B146" s="25">
        <v>100</v>
      </c>
      <c r="C146" s="25">
        <v>42.857143000000001</v>
      </c>
      <c r="D146" s="25">
        <v>42.857143000000001</v>
      </c>
      <c r="E146" s="25">
        <v>14.285714</v>
      </c>
      <c r="F146" s="25">
        <v>0</v>
      </c>
      <c r="G146" s="25">
        <v>0</v>
      </c>
      <c r="H146" s="25">
        <v>85.714286000000001</v>
      </c>
      <c r="I146" s="25">
        <v>14.285714</v>
      </c>
    </row>
    <row r="147" spans="1:9" x14ac:dyDescent="0.2">
      <c r="A147" s="20" t="s">
        <v>366</v>
      </c>
      <c r="B147" s="21">
        <v>81</v>
      </c>
      <c r="C147" s="21">
        <v>22</v>
      </c>
      <c r="D147" s="21">
        <v>38</v>
      </c>
      <c r="E147" s="21">
        <v>16</v>
      </c>
      <c r="F147" s="21">
        <v>5</v>
      </c>
      <c r="G147" s="21">
        <v>0</v>
      </c>
      <c r="H147" s="21">
        <v>60</v>
      </c>
      <c r="I147" s="21">
        <v>21</v>
      </c>
    </row>
    <row r="148" spans="1:9" x14ac:dyDescent="0.2">
      <c r="A148" s="24" t="s">
        <v>3</v>
      </c>
      <c r="B148" s="25">
        <v>100</v>
      </c>
      <c r="C148" s="25">
        <v>27.160494</v>
      </c>
      <c r="D148" s="25">
        <v>46.913580000000003</v>
      </c>
      <c r="E148" s="25">
        <v>19.753086</v>
      </c>
      <c r="F148" s="25">
        <v>6.1728399999999999</v>
      </c>
      <c r="G148" s="25">
        <v>0</v>
      </c>
      <c r="H148" s="25">
        <v>74.074073999999996</v>
      </c>
      <c r="I148" s="25">
        <v>25.925926</v>
      </c>
    </row>
    <row r="149" spans="1:9" x14ac:dyDescent="0.2">
      <c r="A149" s="9" t="s">
        <v>379</v>
      </c>
      <c r="B149" s="9"/>
      <c r="C149" s="9"/>
      <c r="D149" s="9"/>
      <c r="E149" s="9"/>
      <c r="F149" s="9"/>
      <c r="G149" s="9"/>
      <c r="H149" s="9"/>
      <c r="I149" s="9"/>
    </row>
    <row r="150" spans="1:9" x14ac:dyDescent="0.2">
      <c r="A150" s="20" t="s">
        <v>380</v>
      </c>
      <c r="B150" s="21">
        <v>788</v>
      </c>
      <c r="C150" s="21">
        <v>300</v>
      </c>
      <c r="D150" s="21">
        <v>370</v>
      </c>
      <c r="E150" s="21">
        <v>101</v>
      </c>
      <c r="F150" s="21">
        <v>7</v>
      </c>
      <c r="G150" s="21">
        <v>10</v>
      </c>
      <c r="H150" s="21">
        <v>670</v>
      </c>
      <c r="I150" s="21">
        <v>108</v>
      </c>
    </row>
    <row r="151" spans="1:9" x14ac:dyDescent="0.2">
      <c r="A151" s="24" t="s">
        <v>3</v>
      </c>
      <c r="B151" s="25">
        <v>100</v>
      </c>
      <c r="C151" s="25">
        <v>38.071066000000002</v>
      </c>
      <c r="D151" s="25">
        <v>46.954315000000001</v>
      </c>
      <c r="E151" s="25">
        <v>12.817259</v>
      </c>
      <c r="F151" s="25">
        <v>0.88832500000000003</v>
      </c>
      <c r="G151" s="25">
        <v>1.2690360000000001</v>
      </c>
      <c r="H151" s="25">
        <v>85.025380999999996</v>
      </c>
      <c r="I151" s="25">
        <v>13.705584</v>
      </c>
    </row>
    <row r="152" spans="1:9" x14ac:dyDescent="0.2">
      <c r="A152" s="20" t="s">
        <v>381</v>
      </c>
      <c r="B152" s="21">
        <v>1824</v>
      </c>
      <c r="C152" s="21">
        <v>480</v>
      </c>
      <c r="D152" s="21">
        <v>845</v>
      </c>
      <c r="E152" s="21">
        <v>391</v>
      </c>
      <c r="F152" s="21">
        <v>71</v>
      </c>
      <c r="G152" s="21">
        <v>37</v>
      </c>
      <c r="H152" s="21">
        <v>1325</v>
      </c>
      <c r="I152" s="21">
        <v>462</v>
      </c>
    </row>
    <row r="153" spans="1:9" x14ac:dyDescent="0.2">
      <c r="A153" s="24" t="s">
        <v>3</v>
      </c>
      <c r="B153" s="25">
        <v>100</v>
      </c>
      <c r="C153" s="25">
        <v>26.315788999999999</v>
      </c>
      <c r="D153" s="25">
        <v>46.326754000000001</v>
      </c>
      <c r="E153" s="25">
        <v>21.436404</v>
      </c>
      <c r="F153" s="25">
        <v>3.892544</v>
      </c>
      <c r="G153" s="25">
        <v>2.0285090000000001</v>
      </c>
      <c r="H153" s="25">
        <v>72.642544000000001</v>
      </c>
      <c r="I153" s="25">
        <v>25.328946999999999</v>
      </c>
    </row>
    <row r="154" spans="1:9" x14ac:dyDescent="0.2">
      <c r="A154" s="20" t="s">
        <v>366</v>
      </c>
      <c r="B154" s="21">
        <v>65</v>
      </c>
      <c r="C154" s="21">
        <v>19</v>
      </c>
      <c r="D154" s="21">
        <v>30</v>
      </c>
      <c r="E154" s="21">
        <v>12</v>
      </c>
      <c r="F154" s="21">
        <v>4</v>
      </c>
      <c r="G154" s="21">
        <v>0</v>
      </c>
      <c r="H154" s="21">
        <v>49</v>
      </c>
      <c r="I154" s="21">
        <v>16</v>
      </c>
    </row>
    <row r="155" spans="1:9" x14ac:dyDescent="0.2">
      <c r="A155" s="24" t="s">
        <v>3</v>
      </c>
      <c r="B155" s="25">
        <v>100</v>
      </c>
      <c r="C155" s="25">
        <v>29.230768999999999</v>
      </c>
      <c r="D155" s="25">
        <v>46.153846000000001</v>
      </c>
      <c r="E155" s="25">
        <v>18.461538000000001</v>
      </c>
      <c r="F155" s="25">
        <v>6.1538459999999997</v>
      </c>
      <c r="G155" s="25">
        <v>0</v>
      </c>
      <c r="H155" s="25">
        <v>75.384614999999997</v>
      </c>
      <c r="I155" s="25">
        <v>24.615385</v>
      </c>
    </row>
    <row r="156" spans="1:9" x14ac:dyDescent="0.2">
      <c r="A156" s="9" t="s">
        <v>382</v>
      </c>
      <c r="B156" s="9"/>
      <c r="C156" s="9"/>
      <c r="D156" s="9"/>
      <c r="E156" s="9"/>
      <c r="F156" s="9"/>
      <c r="G156" s="9"/>
      <c r="H156" s="9"/>
      <c r="I156" s="9"/>
    </row>
    <row r="157" spans="1:9" x14ac:dyDescent="0.2">
      <c r="A157" s="20" t="s">
        <v>383</v>
      </c>
      <c r="B157" s="21">
        <v>393</v>
      </c>
      <c r="C157" s="21">
        <v>148</v>
      </c>
      <c r="D157" s="21">
        <v>195</v>
      </c>
      <c r="E157" s="21">
        <v>42</v>
      </c>
      <c r="F157" s="21">
        <v>3</v>
      </c>
      <c r="G157" s="21">
        <v>5</v>
      </c>
      <c r="H157" s="21">
        <v>343</v>
      </c>
      <c r="I157" s="21">
        <v>45</v>
      </c>
    </row>
    <row r="158" spans="1:9" x14ac:dyDescent="0.2">
      <c r="A158" s="24" t="s">
        <v>3</v>
      </c>
      <c r="B158" s="25">
        <v>100</v>
      </c>
      <c r="C158" s="25">
        <v>37.659033000000001</v>
      </c>
      <c r="D158" s="25">
        <v>49.618321000000002</v>
      </c>
      <c r="E158" s="25">
        <v>10.687023</v>
      </c>
      <c r="F158" s="25">
        <v>0.76335900000000001</v>
      </c>
      <c r="G158" s="25">
        <v>1.272265</v>
      </c>
      <c r="H158" s="25">
        <v>87.277354000000003</v>
      </c>
      <c r="I158" s="25">
        <v>11.450381999999999</v>
      </c>
    </row>
    <row r="159" spans="1:9" x14ac:dyDescent="0.2">
      <c r="A159" s="20" t="s">
        <v>181</v>
      </c>
      <c r="B159" s="21">
        <v>1944</v>
      </c>
      <c r="C159" s="21">
        <v>562</v>
      </c>
      <c r="D159" s="21">
        <v>902</v>
      </c>
      <c r="E159" s="21">
        <v>382</v>
      </c>
      <c r="F159" s="21">
        <v>62</v>
      </c>
      <c r="G159" s="21">
        <v>36</v>
      </c>
      <c r="H159" s="21">
        <v>1464</v>
      </c>
      <c r="I159" s="21">
        <v>444</v>
      </c>
    </row>
    <row r="160" spans="1:9" x14ac:dyDescent="0.2">
      <c r="A160" s="24" t="s">
        <v>3</v>
      </c>
      <c r="B160" s="25">
        <v>100</v>
      </c>
      <c r="C160" s="25">
        <v>28.909465000000001</v>
      </c>
      <c r="D160" s="25">
        <v>46.399177000000002</v>
      </c>
      <c r="E160" s="25">
        <v>19.650206000000001</v>
      </c>
      <c r="F160" s="25">
        <v>3.1892999999999998</v>
      </c>
      <c r="G160" s="25">
        <v>1.8518520000000001</v>
      </c>
      <c r="H160" s="25">
        <v>75.308642000000006</v>
      </c>
      <c r="I160" s="25">
        <v>22.839506</v>
      </c>
    </row>
    <row r="161" spans="1:9" x14ac:dyDescent="0.2">
      <c r="A161" s="20" t="s">
        <v>182</v>
      </c>
      <c r="B161" s="21">
        <v>38</v>
      </c>
      <c r="C161" s="21">
        <v>11</v>
      </c>
      <c r="D161" s="21">
        <v>17</v>
      </c>
      <c r="E161" s="21">
        <v>8</v>
      </c>
      <c r="F161" s="21">
        <v>2</v>
      </c>
      <c r="G161" s="21">
        <v>0</v>
      </c>
      <c r="H161" s="21">
        <v>28</v>
      </c>
      <c r="I161" s="21">
        <v>10</v>
      </c>
    </row>
    <row r="162" spans="1:9" x14ac:dyDescent="0.2">
      <c r="A162" s="24" t="s">
        <v>3</v>
      </c>
      <c r="B162" s="25">
        <v>100</v>
      </c>
      <c r="C162" s="25">
        <v>28.947368000000001</v>
      </c>
      <c r="D162" s="25">
        <v>44.736842000000003</v>
      </c>
      <c r="E162" s="25">
        <v>21.052631999999999</v>
      </c>
      <c r="F162" s="25">
        <v>5.2631579999999998</v>
      </c>
      <c r="G162" s="25">
        <v>0</v>
      </c>
      <c r="H162" s="25">
        <v>73.684211000000005</v>
      </c>
      <c r="I162" s="25">
        <v>26.315788999999999</v>
      </c>
    </row>
    <row r="163" spans="1:9" x14ac:dyDescent="0.2">
      <c r="A163" s="20" t="s">
        <v>384</v>
      </c>
      <c r="B163" s="21">
        <v>36</v>
      </c>
      <c r="C163" s="21">
        <v>8</v>
      </c>
      <c r="D163" s="21">
        <v>18</v>
      </c>
      <c r="E163" s="21">
        <v>7</v>
      </c>
      <c r="F163" s="21">
        <v>2</v>
      </c>
      <c r="G163" s="21">
        <v>1</v>
      </c>
      <c r="H163" s="21">
        <v>26</v>
      </c>
      <c r="I163" s="21">
        <v>9</v>
      </c>
    </row>
    <row r="164" spans="1:9" x14ac:dyDescent="0.2">
      <c r="A164" s="24" t="s">
        <v>3</v>
      </c>
      <c r="B164" s="25">
        <v>100</v>
      </c>
      <c r="C164" s="25">
        <v>22.222221999999999</v>
      </c>
      <c r="D164" s="25">
        <v>50</v>
      </c>
      <c r="E164" s="25">
        <v>19.444444000000001</v>
      </c>
      <c r="F164" s="25">
        <v>5.5555560000000002</v>
      </c>
      <c r="G164" s="25">
        <v>2.7777780000000001</v>
      </c>
      <c r="H164" s="25">
        <v>72.222222000000002</v>
      </c>
      <c r="I164" s="25">
        <v>25</v>
      </c>
    </row>
    <row r="165" spans="1:9" x14ac:dyDescent="0.2">
      <c r="A165" s="20" t="s">
        <v>183</v>
      </c>
      <c r="B165" s="21">
        <v>53</v>
      </c>
      <c r="C165" s="21">
        <v>21</v>
      </c>
      <c r="D165" s="21">
        <v>21</v>
      </c>
      <c r="E165" s="21">
        <v>11</v>
      </c>
      <c r="F165" s="21">
        <v>0</v>
      </c>
      <c r="G165" s="21">
        <v>0</v>
      </c>
      <c r="H165" s="21">
        <v>42</v>
      </c>
      <c r="I165" s="21">
        <v>11</v>
      </c>
    </row>
    <row r="166" spans="1:9" x14ac:dyDescent="0.2">
      <c r="A166" s="24" t="s">
        <v>3</v>
      </c>
      <c r="B166" s="25">
        <v>100</v>
      </c>
      <c r="C166" s="25">
        <v>39.622641999999999</v>
      </c>
      <c r="D166" s="25">
        <v>39.622641999999999</v>
      </c>
      <c r="E166" s="25">
        <v>20.754716999999999</v>
      </c>
      <c r="F166" s="25">
        <v>0</v>
      </c>
      <c r="G166" s="25">
        <v>0</v>
      </c>
      <c r="H166" s="25">
        <v>79.245283000000001</v>
      </c>
      <c r="I166" s="25">
        <v>20.754716999999999</v>
      </c>
    </row>
    <row r="167" spans="1:9" x14ac:dyDescent="0.2">
      <c r="A167" s="20" t="s">
        <v>385</v>
      </c>
      <c r="B167" s="21">
        <v>22</v>
      </c>
      <c r="C167" s="21">
        <v>4</v>
      </c>
      <c r="D167" s="21">
        <v>9</v>
      </c>
      <c r="E167" s="21">
        <v>7</v>
      </c>
      <c r="F167" s="21">
        <v>1</v>
      </c>
      <c r="G167" s="21">
        <v>1</v>
      </c>
      <c r="H167" s="21">
        <v>13</v>
      </c>
      <c r="I167" s="21">
        <v>8</v>
      </c>
    </row>
    <row r="168" spans="1:9" x14ac:dyDescent="0.2">
      <c r="A168" s="24" t="s">
        <v>3</v>
      </c>
      <c r="B168" s="25">
        <v>100</v>
      </c>
      <c r="C168" s="25">
        <v>18.181818</v>
      </c>
      <c r="D168" s="25">
        <v>40.909090999999997</v>
      </c>
      <c r="E168" s="25">
        <v>31.818182</v>
      </c>
      <c r="F168" s="25">
        <v>4.5454549999999996</v>
      </c>
      <c r="G168" s="25">
        <v>4.5454549999999996</v>
      </c>
      <c r="H168" s="25">
        <v>59.090909000000003</v>
      </c>
      <c r="I168" s="25">
        <v>36.363636</v>
      </c>
    </row>
    <row r="169" spans="1:9" x14ac:dyDescent="0.2">
      <c r="A169" s="20" t="s">
        <v>386</v>
      </c>
      <c r="B169" s="21">
        <v>32</v>
      </c>
      <c r="C169" s="21">
        <v>5</v>
      </c>
      <c r="D169" s="21">
        <v>12</v>
      </c>
      <c r="E169" s="21">
        <v>12</v>
      </c>
      <c r="F169" s="21">
        <v>3</v>
      </c>
      <c r="G169" s="21">
        <v>0</v>
      </c>
      <c r="H169" s="21">
        <v>17</v>
      </c>
      <c r="I169" s="21">
        <v>15</v>
      </c>
    </row>
    <row r="170" spans="1:9" x14ac:dyDescent="0.2">
      <c r="A170" s="24" t="s">
        <v>3</v>
      </c>
      <c r="B170" s="25">
        <v>100</v>
      </c>
      <c r="C170" s="25">
        <v>15.625</v>
      </c>
      <c r="D170" s="25">
        <v>37.5</v>
      </c>
      <c r="E170" s="25">
        <v>37.5</v>
      </c>
      <c r="F170" s="25">
        <v>9.375</v>
      </c>
      <c r="G170" s="25">
        <v>0</v>
      </c>
      <c r="H170" s="25">
        <v>53.125</v>
      </c>
      <c r="I170" s="25">
        <v>46.875</v>
      </c>
    </row>
    <row r="171" spans="1:9" x14ac:dyDescent="0.2">
      <c r="A171" s="20" t="s">
        <v>387</v>
      </c>
      <c r="B171" s="21">
        <v>9</v>
      </c>
      <c r="C171" s="21">
        <v>3</v>
      </c>
      <c r="D171" s="21">
        <v>4</v>
      </c>
      <c r="E171" s="21">
        <v>1</v>
      </c>
      <c r="F171" s="21">
        <v>1</v>
      </c>
      <c r="G171" s="21">
        <v>0</v>
      </c>
      <c r="H171" s="21">
        <v>7</v>
      </c>
      <c r="I171" s="21">
        <v>2</v>
      </c>
    </row>
    <row r="172" spans="1:9" x14ac:dyDescent="0.2">
      <c r="A172" s="24" t="s">
        <v>3</v>
      </c>
      <c r="B172" s="25">
        <v>100</v>
      </c>
      <c r="C172" s="25">
        <v>33.333333000000003</v>
      </c>
      <c r="D172" s="25">
        <v>44.444443999999997</v>
      </c>
      <c r="E172" s="25">
        <v>11.111110999999999</v>
      </c>
      <c r="F172" s="25">
        <v>11.111110999999999</v>
      </c>
      <c r="G172" s="25">
        <v>0</v>
      </c>
      <c r="H172" s="25">
        <v>77.777777999999998</v>
      </c>
      <c r="I172" s="25">
        <v>22.222221999999999</v>
      </c>
    </row>
    <row r="173" spans="1:9" x14ac:dyDescent="0.2">
      <c r="A173" s="20" t="s">
        <v>366</v>
      </c>
      <c r="B173" s="21">
        <v>150</v>
      </c>
      <c r="C173" s="21">
        <v>37</v>
      </c>
      <c r="D173" s="21">
        <v>67</v>
      </c>
      <c r="E173" s="21">
        <v>34</v>
      </c>
      <c r="F173" s="21">
        <v>8</v>
      </c>
      <c r="G173" s="21">
        <v>4</v>
      </c>
      <c r="H173" s="21">
        <v>104</v>
      </c>
      <c r="I173" s="21">
        <v>42</v>
      </c>
    </row>
    <row r="174" spans="1:9" x14ac:dyDescent="0.2">
      <c r="A174" s="24" t="s">
        <v>3</v>
      </c>
      <c r="B174" s="25">
        <v>100</v>
      </c>
      <c r="C174" s="25">
        <v>24.666667</v>
      </c>
      <c r="D174" s="25">
        <v>44.666666999999997</v>
      </c>
      <c r="E174" s="25">
        <v>22.666667</v>
      </c>
      <c r="F174" s="25">
        <v>5.3333329999999997</v>
      </c>
      <c r="G174" s="25">
        <v>2.6666669999999999</v>
      </c>
      <c r="H174" s="25">
        <v>69.333332999999996</v>
      </c>
      <c r="I174" s="25">
        <v>28</v>
      </c>
    </row>
    <row r="175" spans="1:9" x14ac:dyDescent="0.2">
      <c r="A175" s="9" t="s">
        <v>388</v>
      </c>
      <c r="B175" s="9"/>
      <c r="C175" s="9"/>
      <c r="D175" s="9"/>
      <c r="E175" s="9"/>
      <c r="F175" s="9"/>
      <c r="G175" s="9"/>
      <c r="H175" s="9"/>
      <c r="I175" s="9"/>
    </row>
    <row r="176" spans="1:9" x14ac:dyDescent="0.2">
      <c r="A176" s="20" t="s">
        <v>184</v>
      </c>
      <c r="B176" s="21">
        <v>54</v>
      </c>
      <c r="C176" s="21">
        <v>17</v>
      </c>
      <c r="D176" s="21">
        <v>17</v>
      </c>
      <c r="E176" s="21">
        <v>13</v>
      </c>
      <c r="F176" s="21">
        <v>6</v>
      </c>
      <c r="G176" s="21">
        <v>1</v>
      </c>
      <c r="H176" s="21">
        <v>34</v>
      </c>
      <c r="I176" s="21">
        <v>19</v>
      </c>
    </row>
    <row r="177" spans="1:9" x14ac:dyDescent="0.2">
      <c r="A177" s="24" t="s">
        <v>3</v>
      </c>
      <c r="B177" s="25">
        <v>100</v>
      </c>
      <c r="C177" s="25">
        <v>31.481480999999999</v>
      </c>
      <c r="D177" s="25">
        <v>31.481480999999999</v>
      </c>
      <c r="E177" s="25">
        <v>24.074074</v>
      </c>
      <c r="F177" s="25">
        <v>11.111110999999999</v>
      </c>
      <c r="G177" s="25">
        <v>1.8518520000000001</v>
      </c>
      <c r="H177" s="25">
        <v>62.962963000000002</v>
      </c>
      <c r="I177" s="25">
        <v>35.185184999999997</v>
      </c>
    </row>
    <row r="178" spans="1:9" x14ac:dyDescent="0.2">
      <c r="A178" s="20" t="s">
        <v>185</v>
      </c>
      <c r="B178" s="21">
        <v>196</v>
      </c>
      <c r="C178" s="21">
        <v>40</v>
      </c>
      <c r="D178" s="21">
        <v>87</v>
      </c>
      <c r="E178" s="21">
        <v>53</v>
      </c>
      <c r="F178" s="21">
        <v>12</v>
      </c>
      <c r="G178" s="21">
        <v>4</v>
      </c>
      <c r="H178" s="21">
        <v>127</v>
      </c>
      <c r="I178" s="21">
        <v>65</v>
      </c>
    </row>
    <row r="179" spans="1:9" x14ac:dyDescent="0.2">
      <c r="A179" s="24" t="s">
        <v>3</v>
      </c>
      <c r="B179" s="25">
        <v>100</v>
      </c>
      <c r="C179" s="25">
        <v>20.408162999999998</v>
      </c>
      <c r="D179" s="25">
        <v>44.387754999999999</v>
      </c>
      <c r="E179" s="25">
        <v>27.040816</v>
      </c>
      <c r="F179" s="25">
        <v>6.1224489999999996</v>
      </c>
      <c r="G179" s="25">
        <v>2.040816</v>
      </c>
      <c r="H179" s="25">
        <v>64.795918</v>
      </c>
      <c r="I179" s="25">
        <v>33.163265000000003</v>
      </c>
    </row>
    <row r="180" spans="1:9" x14ac:dyDescent="0.2">
      <c r="A180" s="20" t="s">
        <v>186</v>
      </c>
      <c r="B180" s="21">
        <v>310</v>
      </c>
      <c r="C180" s="21">
        <v>73</v>
      </c>
      <c r="D180" s="21">
        <v>139</v>
      </c>
      <c r="E180" s="21">
        <v>75</v>
      </c>
      <c r="F180" s="21">
        <v>16</v>
      </c>
      <c r="G180" s="21">
        <v>7</v>
      </c>
      <c r="H180" s="21">
        <v>212</v>
      </c>
      <c r="I180" s="21">
        <v>91</v>
      </c>
    </row>
    <row r="181" spans="1:9" x14ac:dyDescent="0.2">
      <c r="A181" s="24" t="s">
        <v>3</v>
      </c>
      <c r="B181" s="25">
        <v>100</v>
      </c>
      <c r="C181" s="25">
        <v>23.548387000000002</v>
      </c>
      <c r="D181" s="25">
        <v>44.838709999999999</v>
      </c>
      <c r="E181" s="25">
        <v>24.193548</v>
      </c>
      <c r="F181" s="25">
        <v>5.1612900000000002</v>
      </c>
      <c r="G181" s="25">
        <v>2.2580650000000002</v>
      </c>
      <c r="H181" s="25">
        <v>68.387096999999997</v>
      </c>
      <c r="I181" s="25">
        <v>29.354838999999998</v>
      </c>
    </row>
    <row r="182" spans="1:9" x14ac:dyDescent="0.2">
      <c r="A182" s="20" t="s">
        <v>187</v>
      </c>
      <c r="B182" s="21">
        <v>385</v>
      </c>
      <c r="C182" s="21">
        <v>81</v>
      </c>
      <c r="D182" s="21">
        <v>190</v>
      </c>
      <c r="E182" s="21">
        <v>92</v>
      </c>
      <c r="F182" s="21">
        <v>11</v>
      </c>
      <c r="G182" s="21">
        <v>11</v>
      </c>
      <c r="H182" s="21">
        <v>271</v>
      </c>
      <c r="I182" s="21">
        <v>103</v>
      </c>
    </row>
    <row r="183" spans="1:9" x14ac:dyDescent="0.2">
      <c r="A183" s="24" t="s">
        <v>3</v>
      </c>
      <c r="B183" s="25">
        <v>100</v>
      </c>
      <c r="C183" s="25">
        <v>21.038961</v>
      </c>
      <c r="D183" s="25">
        <v>49.350648999999997</v>
      </c>
      <c r="E183" s="25">
        <v>23.896104000000001</v>
      </c>
      <c r="F183" s="25">
        <v>2.8571430000000002</v>
      </c>
      <c r="G183" s="25">
        <v>2.8571430000000002</v>
      </c>
      <c r="H183" s="25">
        <v>70.389610000000005</v>
      </c>
      <c r="I183" s="25">
        <v>26.753247000000002</v>
      </c>
    </row>
    <row r="184" spans="1:9" x14ac:dyDescent="0.2">
      <c r="A184" s="20" t="s">
        <v>188</v>
      </c>
      <c r="B184" s="21">
        <v>361</v>
      </c>
      <c r="C184" s="21">
        <v>93</v>
      </c>
      <c r="D184" s="21">
        <v>195</v>
      </c>
      <c r="E184" s="21">
        <v>60</v>
      </c>
      <c r="F184" s="21">
        <v>7</v>
      </c>
      <c r="G184" s="21">
        <v>6</v>
      </c>
      <c r="H184" s="21">
        <v>288</v>
      </c>
      <c r="I184" s="21">
        <v>67</v>
      </c>
    </row>
    <row r="185" spans="1:9" x14ac:dyDescent="0.2">
      <c r="A185" s="24" t="s">
        <v>3</v>
      </c>
      <c r="B185" s="25">
        <v>100</v>
      </c>
      <c r="C185" s="25">
        <v>25.761773000000002</v>
      </c>
      <c r="D185" s="25">
        <v>54.016620000000003</v>
      </c>
      <c r="E185" s="25">
        <v>16.620498999999999</v>
      </c>
      <c r="F185" s="25">
        <v>1.9390579999999999</v>
      </c>
      <c r="G185" s="25">
        <v>1.66205</v>
      </c>
      <c r="H185" s="25">
        <v>79.778392999999994</v>
      </c>
      <c r="I185" s="25">
        <v>18.559557000000002</v>
      </c>
    </row>
    <row r="186" spans="1:9" x14ac:dyDescent="0.2">
      <c r="A186" s="20" t="s">
        <v>189</v>
      </c>
      <c r="B186" s="21">
        <v>315</v>
      </c>
      <c r="C186" s="21">
        <v>122</v>
      </c>
      <c r="D186" s="21">
        <v>138</v>
      </c>
      <c r="E186" s="21">
        <v>41</v>
      </c>
      <c r="F186" s="21">
        <v>9</v>
      </c>
      <c r="G186" s="21">
        <v>5</v>
      </c>
      <c r="H186" s="21">
        <v>260</v>
      </c>
      <c r="I186" s="21">
        <v>50</v>
      </c>
    </row>
    <row r="187" spans="1:9" x14ac:dyDescent="0.2">
      <c r="A187" s="24" t="s">
        <v>3</v>
      </c>
      <c r="B187" s="25">
        <v>100</v>
      </c>
      <c r="C187" s="25">
        <v>38.730159</v>
      </c>
      <c r="D187" s="25">
        <v>43.809524000000003</v>
      </c>
      <c r="E187" s="25">
        <v>13.015872999999999</v>
      </c>
      <c r="F187" s="25">
        <v>2.8571430000000002</v>
      </c>
      <c r="G187" s="25">
        <v>1.587302</v>
      </c>
      <c r="H187" s="25">
        <v>82.539682999999997</v>
      </c>
      <c r="I187" s="25">
        <v>15.873016</v>
      </c>
    </row>
    <row r="188" spans="1:9" x14ac:dyDescent="0.2">
      <c r="A188" s="20" t="s">
        <v>190</v>
      </c>
      <c r="B188" s="21">
        <v>364</v>
      </c>
      <c r="C188" s="21">
        <v>129</v>
      </c>
      <c r="D188" s="21">
        <v>168</v>
      </c>
      <c r="E188" s="21">
        <v>57</v>
      </c>
      <c r="F188" s="21">
        <v>5</v>
      </c>
      <c r="G188" s="21">
        <v>5</v>
      </c>
      <c r="H188" s="21">
        <v>297</v>
      </c>
      <c r="I188" s="21">
        <v>62</v>
      </c>
    </row>
    <row r="189" spans="1:9" x14ac:dyDescent="0.2">
      <c r="A189" s="24" t="s">
        <v>3</v>
      </c>
      <c r="B189" s="25">
        <v>100</v>
      </c>
      <c r="C189" s="25">
        <v>35.43956</v>
      </c>
      <c r="D189" s="25">
        <v>46.153846000000001</v>
      </c>
      <c r="E189" s="25">
        <v>15.659341</v>
      </c>
      <c r="F189" s="25">
        <v>1.373626</v>
      </c>
      <c r="G189" s="25">
        <v>1.373626</v>
      </c>
      <c r="H189" s="25">
        <v>81.593406999999999</v>
      </c>
      <c r="I189" s="25">
        <v>17.032966999999999</v>
      </c>
    </row>
    <row r="190" spans="1:9" x14ac:dyDescent="0.2">
      <c r="A190" s="20" t="s">
        <v>191</v>
      </c>
      <c r="B190" s="21">
        <v>267</v>
      </c>
      <c r="C190" s="21">
        <v>104</v>
      </c>
      <c r="D190" s="21">
        <v>120</v>
      </c>
      <c r="E190" s="21">
        <v>35</v>
      </c>
      <c r="F190" s="21">
        <v>4</v>
      </c>
      <c r="G190" s="21">
        <v>4</v>
      </c>
      <c r="H190" s="21">
        <v>224</v>
      </c>
      <c r="I190" s="21">
        <v>39</v>
      </c>
    </row>
    <row r="191" spans="1:9" x14ac:dyDescent="0.2">
      <c r="A191" s="24" t="s">
        <v>3</v>
      </c>
      <c r="B191" s="25">
        <v>100</v>
      </c>
      <c r="C191" s="25">
        <v>38.951310999999997</v>
      </c>
      <c r="D191" s="25">
        <v>44.943820000000002</v>
      </c>
      <c r="E191" s="25">
        <v>13.108613999999999</v>
      </c>
      <c r="F191" s="25">
        <v>1.498127</v>
      </c>
      <c r="G191" s="25">
        <v>1.498127</v>
      </c>
      <c r="H191" s="25">
        <v>83.895131000000006</v>
      </c>
      <c r="I191" s="25">
        <v>14.606742000000001</v>
      </c>
    </row>
    <row r="192" spans="1:9" x14ac:dyDescent="0.2">
      <c r="A192" s="20" t="s">
        <v>192</v>
      </c>
      <c r="B192" s="21">
        <v>90</v>
      </c>
      <c r="C192" s="21">
        <v>38</v>
      </c>
      <c r="D192" s="21">
        <v>41</v>
      </c>
      <c r="E192" s="21">
        <v>10</v>
      </c>
      <c r="F192" s="21">
        <v>0</v>
      </c>
      <c r="G192" s="21">
        <v>1</v>
      </c>
      <c r="H192" s="21">
        <v>79</v>
      </c>
      <c r="I192" s="21">
        <v>10</v>
      </c>
    </row>
    <row r="193" spans="1:9" x14ac:dyDescent="0.2">
      <c r="A193" s="24" t="s">
        <v>3</v>
      </c>
      <c r="B193" s="25">
        <v>100</v>
      </c>
      <c r="C193" s="25">
        <v>42.222222000000002</v>
      </c>
      <c r="D193" s="25">
        <v>45.555556000000003</v>
      </c>
      <c r="E193" s="25">
        <v>11.111110999999999</v>
      </c>
      <c r="F193" s="25">
        <v>0</v>
      </c>
      <c r="G193" s="25">
        <v>1.111111</v>
      </c>
      <c r="H193" s="25">
        <v>87.777777999999998</v>
      </c>
      <c r="I193" s="25">
        <v>11.111110999999999</v>
      </c>
    </row>
    <row r="194" spans="1:9" x14ac:dyDescent="0.2">
      <c r="A194" s="20" t="s">
        <v>193</v>
      </c>
      <c r="B194" s="21">
        <v>94</v>
      </c>
      <c r="C194" s="21">
        <v>47</v>
      </c>
      <c r="D194" s="21">
        <v>40</v>
      </c>
      <c r="E194" s="21">
        <v>4</v>
      </c>
      <c r="F194" s="21">
        <v>2</v>
      </c>
      <c r="G194" s="21">
        <v>1</v>
      </c>
      <c r="H194" s="21">
        <v>87</v>
      </c>
      <c r="I194" s="21">
        <v>6</v>
      </c>
    </row>
    <row r="195" spans="1:9" x14ac:dyDescent="0.2">
      <c r="A195" s="24" t="s">
        <v>3</v>
      </c>
      <c r="B195" s="25">
        <v>100</v>
      </c>
      <c r="C195" s="25">
        <v>50</v>
      </c>
      <c r="D195" s="25">
        <v>42.553190999999998</v>
      </c>
      <c r="E195" s="25">
        <v>4.2553190000000001</v>
      </c>
      <c r="F195" s="25">
        <v>2.1276600000000001</v>
      </c>
      <c r="G195" s="25">
        <v>1.0638300000000001</v>
      </c>
      <c r="H195" s="25">
        <v>92.553190999999998</v>
      </c>
      <c r="I195" s="25">
        <v>6.3829789999999997</v>
      </c>
    </row>
    <row r="196" spans="1:9" x14ac:dyDescent="0.2">
      <c r="A196" s="20" t="s">
        <v>389</v>
      </c>
      <c r="B196" s="21">
        <v>47</v>
      </c>
      <c r="C196" s="21">
        <v>6</v>
      </c>
      <c r="D196" s="21">
        <v>20</v>
      </c>
      <c r="E196" s="21">
        <v>19</v>
      </c>
      <c r="F196" s="21">
        <v>2</v>
      </c>
      <c r="G196" s="21">
        <v>0</v>
      </c>
      <c r="H196" s="21">
        <v>26</v>
      </c>
      <c r="I196" s="21">
        <v>21</v>
      </c>
    </row>
    <row r="197" spans="1:9" x14ac:dyDescent="0.2">
      <c r="A197" s="24" t="s">
        <v>3</v>
      </c>
      <c r="B197" s="25">
        <v>100</v>
      </c>
      <c r="C197" s="25">
        <v>12.765957</v>
      </c>
      <c r="D197" s="25">
        <v>42.553190999999998</v>
      </c>
      <c r="E197" s="25">
        <v>40.425531999999997</v>
      </c>
      <c r="F197" s="25">
        <v>4.2553190000000001</v>
      </c>
      <c r="G197" s="25">
        <v>0</v>
      </c>
      <c r="H197" s="25">
        <v>55.319149000000003</v>
      </c>
      <c r="I197" s="25">
        <v>44.680850999999997</v>
      </c>
    </row>
    <row r="198" spans="1:9" x14ac:dyDescent="0.2">
      <c r="A198" s="20" t="s">
        <v>366</v>
      </c>
      <c r="B198" s="21">
        <v>194</v>
      </c>
      <c r="C198" s="21">
        <v>49</v>
      </c>
      <c r="D198" s="21">
        <v>90</v>
      </c>
      <c r="E198" s="21">
        <v>45</v>
      </c>
      <c r="F198" s="21">
        <v>8</v>
      </c>
      <c r="G198" s="21">
        <v>2</v>
      </c>
      <c r="H198" s="21">
        <v>139</v>
      </c>
      <c r="I198" s="21">
        <v>53</v>
      </c>
    </row>
    <row r="199" spans="1:9" x14ac:dyDescent="0.2">
      <c r="A199" s="24" t="s">
        <v>3</v>
      </c>
      <c r="B199" s="25">
        <v>100</v>
      </c>
      <c r="C199" s="25">
        <v>25.257732000000001</v>
      </c>
      <c r="D199" s="25">
        <v>46.391753000000001</v>
      </c>
      <c r="E199" s="25">
        <v>23.195875999999998</v>
      </c>
      <c r="F199" s="25">
        <v>4.1237110000000001</v>
      </c>
      <c r="G199" s="25">
        <v>1.0309280000000001</v>
      </c>
      <c r="H199" s="25">
        <v>71.649484999999999</v>
      </c>
      <c r="I199" s="25">
        <v>27.319588</v>
      </c>
    </row>
    <row r="200" spans="1:9" x14ac:dyDescent="0.2">
      <c r="A200" s="9" t="s">
        <v>390</v>
      </c>
      <c r="B200" s="9"/>
      <c r="C200" s="9"/>
      <c r="D200" s="9"/>
      <c r="E200" s="9"/>
      <c r="F200" s="9"/>
      <c r="G200" s="9"/>
      <c r="H200" s="9"/>
      <c r="I200" s="9"/>
    </row>
    <row r="201" spans="1:9" ht="11.1" customHeight="1" x14ac:dyDescent="0.2">
      <c r="A201" s="20" t="s">
        <v>391</v>
      </c>
      <c r="B201" s="21">
        <v>633</v>
      </c>
      <c r="C201" s="21">
        <v>197</v>
      </c>
      <c r="D201" s="21">
        <v>293</v>
      </c>
      <c r="E201" s="21">
        <v>121</v>
      </c>
      <c r="F201" s="21">
        <v>16</v>
      </c>
      <c r="G201" s="21">
        <v>6</v>
      </c>
      <c r="H201" s="21">
        <v>490</v>
      </c>
      <c r="I201" s="21">
        <v>137</v>
      </c>
    </row>
    <row r="202" spans="1:9" ht="11.1" customHeight="1" x14ac:dyDescent="0.2">
      <c r="A202" s="24" t="s">
        <v>3</v>
      </c>
      <c r="B202" s="25">
        <v>100</v>
      </c>
      <c r="C202" s="25">
        <v>31.121642999999999</v>
      </c>
      <c r="D202" s="25">
        <v>46.287520000000001</v>
      </c>
      <c r="E202" s="25">
        <v>19.115324000000001</v>
      </c>
      <c r="F202" s="25">
        <v>2.5276459999999998</v>
      </c>
      <c r="G202" s="25">
        <v>0.94786700000000002</v>
      </c>
      <c r="H202" s="25">
        <v>77.409163000000007</v>
      </c>
      <c r="I202" s="25">
        <v>21.642969999999998</v>
      </c>
    </row>
    <row r="203" spans="1:9" ht="11.1" customHeight="1" x14ac:dyDescent="0.2">
      <c r="A203" s="20" t="s">
        <v>392</v>
      </c>
      <c r="B203" s="21">
        <v>1123</v>
      </c>
      <c r="C203" s="21">
        <v>327</v>
      </c>
      <c r="D203" s="21">
        <v>503</v>
      </c>
      <c r="E203" s="21">
        <v>226</v>
      </c>
      <c r="F203" s="21">
        <v>44</v>
      </c>
      <c r="G203" s="21">
        <v>23</v>
      </c>
      <c r="H203" s="21">
        <v>830</v>
      </c>
      <c r="I203" s="21">
        <v>270</v>
      </c>
    </row>
    <row r="204" spans="1:9" ht="11.1" customHeight="1" x14ac:dyDescent="0.2">
      <c r="A204" s="24" t="s">
        <v>3</v>
      </c>
      <c r="B204" s="25">
        <v>100</v>
      </c>
      <c r="C204" s="25">
        <v>29.118433</v>
      </c>
      <c r="D204" s="25">
        <v>44.790739000000002</v>
      </c>
      <c r="E204" s="25">
        <v>20.124666000000001</v>
      </c>
      <c r="F204" s="25">
        <v>3.9180769999999998</v>
      </c>
      <c r="G204" s="25">
        <v>2.0480849999999999</v>
      </c>
      <c r="H204" s="25">
        <v>73.909171999999998</v>
      </c>
      <c r="I204" s="25">
        <v>24.042743000000002</v>
      </c>
    </row>
    <row r="205" spans="1:9" ht="11.1" customHeight="1" x14ac:dyDescent="0.2">
      <c r="A205" s="20" t="s">
        <v>393</v>
      </c>
      <c r="B205" s="21">
        <v>660</v>
      </c>
      <c r="C205" s="21">
        <v>190</v>
      </c>
      <c r="D205" s="21">
        <v>316</v>
      </c>
      <c r="E205" s="21">
        <v>129</v>
      </c>
      <c r="F205" s="21">
        <v>13</v>
      </c>
      <c r="G205" s="21">
        <v>12</v>
      </c>
      <c r="H205" s="21">
        <v>506</v>
      </c>
      <c r="I205" s="21">
        <v>142</v>
      </c>
    </row>
    <row r="206" spans="1:9" ht="11.1" customHeight="1" x14ac:dyDescent="0.2">
      <c r="A206" s="24" t="s">
        <v>3</v>
      </c>
      <c r="B206" s="25">
        <v>100</v>
      </c>
      <c r="C206" s="25">
        <v>28.787879</v>
      </c>
      <c r="D206" s="25">
        <v>47.878788</v>
      </c>
      <c r="E206" s="25">
        <v>19.545455</v>
      </c>
      <c r="F206" s="25">
        <v>1.969697</v>
      </c>
      <c r="G206" s="25">
        <v>1.818182</v>
      </c>
      <c r="H206" s="25">
        <v>76.666667000000004</v>
      </c>
      <c r="I206" s="25">
        <v>21.515152</v>
      </c>
    </row>
    <row r="207" spans="1:9" ht="11.1" customHeight="1" x14ac:dyDescent="0.2">
      <c r="A207" s="20" t="s">
        <v>394</v>
      </c>
      <c r="B207" s="21">
        <v>261</v>
      </c>
      <c r="C207" s="21">
        <v>85</v>
      </c>
      <c r="D207" s="21">
        <v>133</v>
      </c>
      <c r="E207" s="21">
        <v>28</v>
      </c>
      <c r="F207" s="21">
        <v>9</v>
      </c>
      <c r="G207" s="21">
        <v>6</v>
      </c>
      <c r="H207" s="21">
        <v>218</v>
      </c>
      <c r="I207" s="21">
        <v>37</v>
      </c>
    </row>
    <row r="208" spans="1:9" ht="11.1" customHeight="1" x14ac:dyDescent="0.2">
      <c r="A208" s="24" t="s">
        <v>3</v>
      </c>
      <c r="B208" s="25">
        <v>100</v>
      </c>
      <c r="C208" s="25">
        <v>32.567050000000002</v>
      </c>
      <c r="D208" s="25">
        <v>50.957853999999998</v>
      </c>
      <c r="E208" s="25">
        <v>10.727969</v>
      </c>
      <c r="F208" s="25">
        <v>3.4482759999999999</v>
      </c>
      <c r="G208" s="25">
        <v>2.298851</v>
      </c>
      <c r="H208" s="25">
        <v>83.524904000000006</v>
      </c>
      <c r="I208" s="25">
        <v>14.176245</v>
      </c>
    </row>
    <row r="209" spans="1:9" ht="11.1" customHeight="1" x14ac:dyDescent="0.2">
      <c r="A209" s="9" t="s">
        <v>395</v>
      </c>
      <c r="B209" s="9"/>
      <c r="C209" s="9"/>
      <c r="D209" s="9"/>
      <c r="E209" s="9"/>
      <c r="F209" s="9"/>
      <c r="G209" s="9"/>
      <c r="H209" s="9"/>
      <c r="I209" s="9"/>
    </row>
    <row r="210" spans="1:9" ht="11.1" customHeight="1" x14ac:dyDescent="0.2">
      <c r="A210" s="20" t="s">
        <v>396</v>
      </c>
      <c r="B210" s="21">
        <v>329</v>
      </c>
      <c r="C210" s="21">
        <v>91</v>
      </c>
      <c r="D210" s="21">
        <v>148</v>
      </c>
      <c r="E210" s="21">
        <v>73</v>
      </c>
      <c r="F210" s="21">
        <v>14</v>
      </c>
      <c r="G210" s="21">
        <v>3</v>
      </c>
      <c r="H210" s="21">
        <v>239</v>
      </c>
      <c r="I210" s="21">
        <v>87</v>
      </c>
    </row>
    <row r="211" spans="1:9" ht="11.1" customHeight="1" x14ac:dyDescent="0.2">
      <c r="A211" s="24" t="s">
        <v>3</v>
      </c>
      <c r="B211" s="25">
        <v>100</v>
      </c>
      <c r="C211" s="25">
        <v>27.659573999999999</v>
      </c>
      <c r="D211" s="25">
        <v>44.984802000000002</v>
      </c>
      <c r="E211" s="25">
        <v>22.18845</v>
      </c>
      <c r="F211" s="25">
        <v>4.2553190000000001</v>
      </c>
      <c r="G211" s="25">
        <v>0.91185400000000005</v>
      </c>
      <c r="H211" s="25">
        <v>72.644377000000006</v>
      </c>
      <c r="I211" s="25">
        <v>26.443769</v>
      </c>
    </row>
    <row r="212" spans="1:9" ht="11.1" customHeight="1" x14ac:dyDescent="0.2">
      <c r="A212" s="20" t="s">
        <v>397</v>
      </c>
      <c r="B212" s="21">
        <v>828</v>
      </c>
      <c r="C212" s="21">
        <v>260</v>
      </c>
      <c r="D212" s="21">
        <v>370</v>
      </c>
      <c r="E212" s="21">
        <v>159</v>
      </c>
      <c r="F212" s="21">
        <v>21</v>
      </c>
      <c r="G212" s="21">
        <v>18</v>
      </c>
      <c r="H212" s="21">
        <v>630</v>
      </c>
      <c r="I212" s="21">
        <v>180</v>
      </c>
    </row>
    <row r="213" spans="1:9" ht="11.1" customHeight="1" x14ac:dyDescent="0.2">
      <c r="A213" s="24" t="s">
        <v>3</v>
      </c>
      <c r="B213" s="25">
        <v>100</v>
      </c>
      <c r="C213" s="25">
        <v>31.400966</v>
      </c>
      <c r="D213" s="25">
        <v>44.685989999999997</v>
      </c>
      <c r="E213" s="25">
        <v>19.202898999999999</v>
      </c>
      <c r="F213" s="25">
        <v>2.536232</v>
      </c>
      <c r="G213" s="25">
        <v>2.1739130000000002</v>
      </c>
      <c r="H213" s="25">
        <v>76.086956999999998</v>
      </c>
      <c r="I213" s="25">
        <v>21.739129999999999</v>
      </c>
    </row>
    <row r="214" spans="1:9" ht="11.1" customHeight="1" x14ac:dyDescent="0.2">
      <c r="A214" s="20" t="s">
        <v>879</v>
      </c>
      <c r="B214" s="21">
        <v>499</v>
      </c>
      <c r="C214" s="21">
        <v>140</v>
      </c>
      <c r="D214" s="21">
        <v>242</v>
      </c>
      <c r="E214" s="21">
        <v>94</v>
      </c>
      <c r="F214" s="21">
        <v>12</v>
      </c>
      <c r="G214" s="21">
        <v>11</v>
      </c>
      <c r="H214" s="21">
        <v>382</v>
      </c>
      <c r="I214" s="21">
        <v>106</v>
      </c>
    </row>
    <row r="215" spans="1:9" ht="11.1" customHeight="1" x14ac:dyDescent="0.2">
      <c r="A215" s="24" t="s">
        <v>3</v>
      </c>
      <c r="B215" s="25">
        <v>100</v>
      </c>
      <c r="C215" s="25">
        <v>28.056111999999999</v>
      </c>
      <c r="D215" s="25">
        <v>48.496994000000001</v>
      </c>
      <c r="E215" s="25">
        <v>18.837675000000001</v>
      </c>
      <c r="F215" s="25">
        <v>2.4048099999999999</v>
      </c>
      <c r="G215" s="25">
        <v>2.2044090000000001</v>
      </c>
      <c r="H215" s="25">
        <v>76.553106</v>
      </c>
      <c r="I215" s="25">
        <v>21.242484999999999</v>
      </c>
    </row>
    <row r="216" spans="1:9" ht="11.1" customHeight="1" x14ac:dyDescent="0.2">
      <c r="A216" s="20" t="s">
        <v>398</v>
      </c>
      <c r="B216" s="21">
        <v>468</v>
      </c>
      <c r="C216" s="21">
        <v>147</v>
      </c>
      <c r="D216" s="21">
        <v>216</v>
      </c>
      <c r="E216" s="21">
        <v>80</v>
      </c>
      <c r="F216" s="21">
        <v>20</v>
      </c>
      <c r="G216" s="21">
        <v>5</v>
      </c>
      <c r="H216" s="21">
        <v>363</v>
      </c>
      <c r="I216" s="21">
        <v>100</v>
      </c>
    </row>
    <row r="217" spans="1:9" ht="11.1" customHeight="1" x14ac:dyDescent="0.2">
      <c r="A217" s="24" t="s">
        <v>3</v>
      </c>
      <c r="B217" s="25">
        <v>100</v>
      </c>
      <c r="C217" s="25">
        <v>31.410256</v>
      </c>
      <c r="D217" s="25">
        <v>46.153846000000001</v>
      </c>
      <c r="E217" s="25">
        <v>17.094017000000001</v>
      </c>
      <c r="F217" s="25">
        <v>4.273504</v>
      </c>
      <c r="G217" s="25">
        <v>1.068376</v>
      </c>
      <c r="H217" s="25">
        <v>77.564103000000003</v>
      </c>
      <c r="I217" s="25">
        <v>21.367521</v>
      </c>
    </row>
    <row r="218" spans="1:9" ht="11.1" customHeight="1" x14ac:dyDescent="0.2">
      <c r="A218" s="20" t="s">
        <v>399</v>
      </c>
      <c r="B218" s="21">
        <v>257</v>
      </c>
      <c r="C218" s="21">
        <v>71</v>
      </c>
      <c r="D218" s="21">
        <v>135</v>
      </c>
      <c r="E218" s="21">
        <v>42</v>
      </c>
      <c r="F218" s="21">
        <v>5</v>
      </c>
      <c r="G218" s="21">
        <v>4</v>
      </c>
      <c r="H218" s="21">
        <v>206</v>
      </c>
      <c r="I218" s="21">
        <v>47</v>
      </c>
    </row>
    <row r="219" spans="1:9" ht="11.1" customHeight="1" x14ac:dyDescent="0.2">
      <c r="A219" s="24" t="s">
        <v>3</v>
      </c>
      <c r="B219" s="25">
        <v>100</v>
      </c>
      <c r="C219" s="25">
        <v>27.626459000000001</v>
      </c>
      <c r="D219" s="25">
        <v>52.529183000000003</v>
      </c>
      <c r="E219" s="25">
        <v>16.342411999999999</v>
      </c>
      <c r="F219" s="25">
        <v>1.9455249999999999</v>
      </c>
      <c r="G219" s="25">
        <v>1.5564199999999999</v>
      </c>
      <c r="H219" s="25">
        <v>80.155642</v>
      </c>
      <c r="I219" s="25">
        <v>18.287938</v>
      </c>
    </row>
    <row r="220" spans="1:9" ht="11.1" customHeight="1" x14ac:dyDescent="0.2">
      <c r="A220" s="20" t="s">
        <v>400</v>
      </c>
      <c r="B220" s="21">
        <v>296</v>
      </c>
      <c r="C220" s="21">
        <v>90</v>
      </c>
      <c r="D220" s="21">
        <v>134</v>
      </c>
      <c r="E220" s="21">
        <v>56</v>
      </c>
      <c r="F220" s="21">
        <v>10</v>
      </c>
      <c r="G220" s="21">
        <v>6</v>
      </c>
      <c r="H220" s="21">
        <v>224</v>
      </c>
      <c r="I220" s="21">
        <v>66</v>
      </c>
    </row>
    <row r="221" spans="1:9" ht="11.1" customHeight="1" x14ac:dyDescent="0.2">
      <c r="A221" s="24" t="s">
        <v>3</v>
      </c>
      <c r="B221" s="25">
        <v>100</v>
      </c>
      <c r="C221" s="25">
        <v>30.405404999999998</v>
      </c>
      <c r="D221" s="25">
        <v>45.270269999999996</v>
      </c>
      <c r="E221" s="25">
        <v>18.918918999999999</v>
      </c>
      <c r="F221" s="25">
        <v>3.3783780000000001</v>
      </c>
      <c r="G221" s="25">
        <v>2.0270269999999999</v>
      </c>
      <c r="H221" s="25">
        <v>75.675675999999996</v>
      </c>
      <c r="I221" s="25">
        <v>22.297297</v>
      </c>
    </row>
    <row r="222" spans="1:9" ht="11.1" customHeight="1" x14ac:dyDescent="0.2">
      <c r="A222" s="9" t="s">
        <v>401</v>
      </c>
      <c r="B222" s="9"/>
      <c r="C222" s="9"/>
      <c r="D222" s="9"/>
      <c r="E222" s="9"/>
      <c r="F222" s="9"/>
      <c r="G222" s="9"/>
      <c r="H222" s="9"/>
      <c r="I222" s="9"/>
    </row>
    <row r="223" spans="1:9" ht="11.1" customHeight="1" x14ac:dyDescent="0.2">
      <c r="A223" s="20" t="s">
        <v>878</v>
      </c>
      <c r="B223" s="21">
        <v>116</v>
      </c>
      <c r="C223" s="21">
        <v>39</v>
      </c>
      <c r="D223" s="21">
        <v>44</v>
      </c>
      <c r="E223" s="21">
        <v>26</v>
      </c>
      <c r="F223" s="21">
        <v>5</v>
      </c>
      <c r="G223" s="21">
        <v>2</v>
      </c>
      <c r="H223" s="21">
        <v>83</v>
      </c>
      <c r="I223" s="21">
        <v>31</v>
      </c>
    </row>
    <row r="224" spans="1:9" ht="11.1" customHeight="1" x14ac:dyDescent="0.2">
      <c r="A224" s="24" t="s">
        <v>3</v>
      </c>
      <c r="B224" s="25">
        <v>100</v>
      </c>
      <c r="C224" s="25">
        <v>33.620690000000003</v>
      </c>
      <c r="D224" s="25">
        <v>37.931033999999997</v>
      </c>
      <c r="E224" s="25">
        <v>22.413792999999998</v>
      </c>
      <c r="F224" s="25">
        <v>4.3103449999999999</v>
      </c>
      <c r="G224" s="25">
        <v>1.7241379999999999</v>
      </c>
      <c r="H224" s="25">
        <v>71.551723999999993</v>
      </c>
      <c r="I224" s="25">
        <v>26.724138</v>
      </c>
    </row>
    <row r="225" spans="1:9" ht="11.1" customHeight="1" x14ac:dyDescent="0.2">
      <c r="A225" s="20" t="s">
        <v>402</v>
      </c>
      <c r="B225" s="21">
        <v>213</v>
      </c>
      <c r="C225" s="21">
        <v>52</v>
      </c>
      <c r="D225" s="21">
        <v>104</v>
      </c>
      <c r="E225" s="21">
        <v>47</v>
      </c>
      <c r="F225" s="21">
        <v>9</v>
      </c>
      <c r="G225" s="21">
        <v>1</v>
      </c>
      <c r="H225" s="21">
        <v>156</v>
      </c>
      <c r="I225" s="21">
        <v>56</v>
      </c>
    </row>
    <row r="226" spans="1:9" ht="11.1" customHeight="1" x14ac:dyDescent="0.2">
      <c r="A226" s="24" t="s">
        <v>3</v>
      </c>
      <c r="B226" s="25">
        <v>100</v>
      </c>
      <c r="C226" s="25">
        <v>24.413146000000001</v>
      </c>
      <c r="D226" s="25">
        <v>48.826290999999998</v>
      </c>
      <c r="E226" s="25">
        <v>22.065728</v>
      </c>
      <c r="F226" s="25">
        <v>4.225352</v>
      </c>
      <c r="G226" s="25">
        <v>0.46948400000000001</v>
      </c>
      <c r="H226" s="25">
        <v>73.239436999999995</v>
      </c>
      <c r="I226" s="25">
        <v>26.291080000000001</v>
      </c>
    </row>
    <row r="227" spans="1:9" ht="11.1" customHeight="1" x14ac:dyDescent="0.2">
      <c r="A227" s="20" t="s">
        <v>397</v>
      </c>
      <c r="B227" s="21">
        <v>828</v>
      </c>
      <c r="C227" s="21">
        <v>260</v>
      </c>
      <c r="D227" s="21">
        <v>370</v>
      </c>
      <c r="E227" s="21">
        <v>159</v>
      </c>
      <c r="F227" s="21">
        <v>21</v>
      </c>
      <c r="G227" s="21">
        <v>18</v>
      </c>
      <c r="H227" s="21">
        <v>630</v>
      </c>
      <c r="I227" s="21">
        <v>180</v>
      </c>
    </row>
    <row r="228" spans="1:9" ht="11.1" customHeight="1" x14ac:dyDescent="0.2">
      <c r="A228" s="24" t="s">
        <v>3</v>
      </c>
      <c r="B228" s="25">
        <v>100</v>
      </c>
      <c r="C228" s="25">
        <v>31.400966</v>
      </c>
      <c r="D228" s="25">
        <v>44.685989999999997</v>
      </c>
      <c r="E228" s="25">
        <v>19.202898999999999</v>
      </c>
      <c r="F228" s="25">
        <v>2.536232</v>
      </c>
      <c r="G228" s="25">
        <v>2.1739130000000002</v>
      </c>
      <c r="H228" s="25">
        <v>76.086956999999998</v>
      </c>
      <c r="I228" s="25">
        <v>21.739129999999999</v>
      </c>
    </row>
    <row r="229" spans="1:9" ht="11.1" customHeight="1" x14ac:dyDescent="0.2">
      <c r="A229" s="20" t="s">
        <v>403</v>
      </c>
      <c r="B229" s="21">
        <v>133</v>
      </c>
      <c r="C229" s="21">
        <v>37</v>
      </c>
      <c r="D229" s="21">
        <v>70</v>
      </c>
      <c r="E229" s="21">
        <v>20</v>
      </c>
      <c r="F229" s="21">
        <v>1</v>
      </c>
      <c r="G229" s="21">
        <v>5</v>
      </c>
      <c r="H229" s="21">
        <v>107</v>
      </c>
      <c r="I229" s="21">
        <v>21</v>
      </c>
    </row>
    <row r="230" spans="1:9" ht="11.1" customHeight="1" x14ac:dyDescent="0.2">
      <c r="A230" s="24" t="s">
        <v>3</v>
      </c>
      <c r="B230" s="25">
        <v>100</v>
      </c>
      <c r="C230" s="25">
        <v>27.819548999999999</v>
      </c>
      <c r="D230" s="25">
        <v>52.631579000000002</v>
      </c>
      <c r="E230" s="25">
        <v>15.037594</v>
      </c>
      <c r="F230" s="25">
        <v>0.75187999999999999</v>
      </c>
      <c r="G230" s="25">
        <v>3.759398</v>
      </c>
      <c r="H230" s="25">
        <v>80.451127999999997</v>
      </c>
      <c r="I230" s="25">
        <v>15.789474</v>
      </c>
    </row>
    <row r="231" spans="1:9" ht="11.1" customHeight="1" x14ac:dyDescent="0.2">
      <c r="A231" s="20" t="s">
        <v>404</v>
      </c>
      <c r="B231" s="21">
        <v>120</v>
      </c>
      <c r="C231" s="21">
        <v>30</v>
      </c>
      <c r="D231" s="21">
        <v>60</v>
      </c>
      <c r="E231" s="21">
        <v>27</v>
      </c>
      <c r="F231" s="21">
        <v>1</v>
      </c>
      <c r="G231" s="21">
        <v>2</v>
      </c>
      <c r="H231" s="21">
        <v>90</v>
      </c>
      <c r="I231" s="21">
        <v>28</v>
      </c>
    </row>
    <row r="232" spans="1:9" ht="11.1" customHeight="1" x14ac:dyDescent="0.2">
      <c r="A232" s="24" t="s">
        <v>3</v>
      </c>
      <c r="B232" s="25">
        <v>100</v>
      </c>
      <c r="C232" s="25">
        <v>25</v>
      </c>
      <c r="D232" s="25">
        <v>50</v>
      </c>
      <c r="E232" s="25">
        <v>22.5</v>
      </c>
      <c r="F232" s="25">
        <v>0.83333299999999999</v>
      </c>
      <c r="G232" s="25">
        <v>1.6666669999999999</v>
      </c>
      <c r="H232" s="25">
        <v>75</v>
      </c>
      <c r="I232" s="25">
        <v>23.333333</v>
      </c>
    </row>
    <row r="233" spans="1:9" ht="11.1" customHeight="1" x14ac:dyDescent="0.2">
      <c r="A233" s="20" t="s">
        <v>405</v>
      </c>
      <c r="B233" s="21">
        <v>246</v>
      </c>
      <c r="C233" s="21">
        <v>73</v>
      </c>
      <c r="D233" s="21">
        <v>112</v>
      </c>
      <c r="E233" s="21">
        <v>47</v>
      </c>
      <c r="F233" s="21">
        <v>10</v>
      </c>
      <c r="G233" s="21">
        <v>4</v>
      </c>
      <c r="H233" s="21">
        <v>185</v>
      </c>
      <c r="I233" s="21">
        <v>57</v>
      </c>
    </row>
    <row r="234" spans="1:9" ht="11.1" customHeight="1" x14ac:dyDescent="0.2">
      <c r="A234" s="24" t="s">
        <v>3</v>
      </c>
      <c r="B234" s="25">
        <v>100</v>
      </c>
      <c r="C234" s="25">
        <v>29.674797000000002</v>
      </c>
      <c r="D234" s="25">
        <v>45.528455000000001</v>
      </c>
      <c r="E234" s="25">
        <v>19.105691</v>
      </c>
      <c r="F234" s="25">
        <v>4.0650409999999999</v>
      </c>
      <c r="G234" s="25">
        <v>1.6260159999999999</v>
      </c>
      <c r="H234" s="25">
        <v>75.203252000000006</v>
      </c>
      <c r="I234" s="25">
        <v>23.170732000000001</v>
      </c>
    </row>
    <row r="235" spans="1:9" ht="11.1" customHeight="1" x14ac:dyDescent="0.2">
      <c r="A235" s="20" t="s">
        <v>398</v>
      </c>
      <c r="B235" s="21">
        <v>468</v>
      </c>
      <c r="C235" s="21">
        <v>147</v>
      </c>
      <c r="D235" s="21">
        <v>216</v>
      </c>
      <c r="E235" s="21">
        <v>80</v>
      </c>
      <c r="F235" s="21">
        <v>20</v>
      </c>
      <c r="G235" s="21">
        <v>5</v>
      </c>
      <c r="H235" s="21">
        <v>363</v>
      </c>
      <c r="I235" s="21">
        <v>100</v>
      </c>
    </row>
    <row r="236" spans="1:9" ht="11.1" customHeight="1" x14ac:dyDescent="0.2">
      <c r="A236" s="24" t="s">
        <v>3</v>
      </c>
      <c r="B236" s="25">
        <v>100</v>
      </c>
      <c r="C236" s="25">
        <v>31.410256</v>
      </c>
      <c r="D236" s="25">
        <v>46.153846000000001</v>
      </c>
      <c r="E236" s="25">
        <v>17.094017000000001</v>
      </c>
      <c r="F236" s="25">
        <v>4.273504</v>
      </c>
      <c r="G236" s="25">
        <v>1.068376</v>
      </c>
      <c r="H236" s="25">
        <v>77.564103000000003</v>
      </c>
      <c r="I236" s="25">
        <v>21.367521</v>
      </c>
    </row>
    <row r="237" spans="1:9" ht="11.1" customHeight="1" x14ac:dyDescent="0.2">
      <c r="A237" s="20" t="s">
        <v>406</v>
      </c>
      <c r="B237" s="21">
        <v>180</v>
      </c>
      <c r="C237" s="21">
        <v>49</v>
      </c>
      <c r="D237" s="21">
        <v>97</v>
      </c>
      <c r="E237" s="21">
        <v>26</v>
      </c>
      <c r="F237" s="21">
        <v>5</v>
      </c>
      <c r="G237" s="21">
        <v>3</v>
      </c>
      <c r="H237" s="21">
        <v>146</v>
      </c>
      <c r="I237" s="21">
        <v>31</v>
      </c>
    </row>
    <row r="238" spans="1:9" ht="11.1" customHeight="1" x14ac:dyDescent="0.2">
      <c r="A238" s="24" t="s">
        <v>3</v>
      </c>
      <c r="B238" s="25">
        <v>100</v>
      </c>
      <c r="C238" s="25">
        <v>27.222221999999999</v>
      </c>
      <c r="D238" s="25">
        <v>53.888888999999999</v>
      </c>
      <c r="E238" s="25">
        <v>14.444444000000001</v>
      </c>
      <c r="F238" s="25">
        <v>2.7777780000000001</v>
      </c>
      <c r="G238" s="25">
        <v>1.6666669999999999</v>
      </c>
      <c r="H238" s="25">
        <v>81.111110999999994</v>
      </c>
      <c r="I238" s="25">
        <v>17.222221999999999</v>
      </c>
    </row>
    <row r="239" spans="1:9" ht="11.1" customHeight="1" x14ac:dyDescent="0.2">
      <c r="A239" s="20" t="s">
        <v>407</v>
      </c>
      <c r="B239" s="21">
        <v>77</v>
      </c>
      <c r="C239" s="21">
        <v>22</v>
      </c>
      <c r="D239" s="21">
        <v>38</v>
      </c>
      <c r="E239" s="21">
        <v>16</v>
      </c>
      <c r="F239" s="21">
        <v>0</v>
      </c>
      <c r="G239" s="21">
        <v>1</v>
      </c>
      <c r="H239" s="21">
        <v>60</v>
      </c>
      <c r="I239" s="21">
        <v>16</v>
      </c>
    </row>
    <row r="240" spans="1:9" ht="11.1" customHeight="1" x14ac:dyDescent="0.2">
      <c r="A240" s="24" t="s">
        <v>3</v>
      </c>
      <c r="B240" s="25">
        <v>100</v>
      </c>
      <c r="C240" s="25">
        <v>28.571428999999998</v>
      </c>
      <c r="D240" s="25">
        <v>49.350648999999997</v>
      </c>
      <c r="E240" s="25">
        <v>20.779221</v>
      </c>
      <c r="F240" s="25">
        <v>0</v>
      </c>
      <c r="G240" s="25">
        <v>1.2987010000000001</v>
      </c>
      <c r="H240" s="25">
        <v>77.922077999999999</v>
      </c>
      <c r="I240" s="25">
        <v>20.779221</v>
      </c>
    </row>
    <row r="241" spans="1:9" ht="11.1" customHeight="1" x14ac:dyDescent="0.2">
      <c r="A241" s="20" t="s">
        <v>400</v>
      </c>
      <c r="B241" s="21">
        <v>296</v>
      </c>
      <c r="C241" s="21">
        <v>90</v>
      </c>
      <c r="D241" s="21">
        <v>134</v>
      </c>
      <c r="E241" s="21">
        <v>56</v>
      </c>
      <c r="F241" s="21">
        <v>10</v>
      </c>
      <c r="G241" s="21">
        <v>6</v>
      </c>
      <c r="H241" s="21">
        <v>224</v>
      </c>
      <c r="I241" s="21">
        <v>66</v>
      </c>
    </row>
    <row r="242" spans="1:9" ht="11.1" customHeight="1" x14ac:dyDescent="0.2">
      <c r="A242" s="26"/>
      <c r="B242" s="27">
        <v>100</v>
      </c>
      <c r="C242" s="27">
        <v>30.405404999999998</v>
      </c>
      <c r="D242" s="27">
        <v>45.270269999999996</v>
      </c>
      <c r="E242" s="27">
        <v>18.918918999999999</v>
      </c>
      <c r="F242" s="27">
        <v>3.3783780000000001</v>
      </c>
      <c r="G242" s="27">
        <v>2.0270269999999999</v>
      </c>
      <c r="H242" s="27">
        <v>75.675675999999996</v>
      </c>
      <c r="I242" s="27">
        <v>22.297297</v>
      </c>
    </row>
    <row r="243" spans="1:9" ht="11.1" customHeight="1" x14ac:dyDescent="0.2"/>
  </sheetData>
  <phoneticPr fontId="2"/>
  <pageMargins left="0.75" right="0.75" top="1" bottom="1" header="0.5" footer="0.5"/>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E472B-95C3-4A7C-AC2B-E6C5CE3E5133}">
  <dimension ref="A1:K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1" x14ac:dyDescent="0.2">
      <c r="A1" s="11" t="s">
        <v>3</v>
      </c>
      <c r="B1" s="7"/>
    </row>
    <row r="2" spans="1:11" x14ac:dyDescent="0.2">
      <c r="A2" s="15" t="str">
        <f xml:space="preserve"> HYPERLINK("#'目次'!B26","[20]")</f>
        <v>[20]</v>
      </c>
    </row>
    <row r="3" spans="1:11" x14ac:dyDescent="0.2">
      <c r="A3" s="7" t="s">
        <v>3</v>
      </c>
      <c r="B3" s="8" t="s">
        <v>15</v>
      </c>
    </row>
    <row r="4" spans="1:11" x14ac:dyDescent="0.2">
      <c r="A4" s="7" t="s">
        <v>3</v>
      </c>
      <c r="B4" s="8" t="s">
        <v>14</v>
      </c>
    </row>
    <row r="5" spans="1:11" s="18" customFormat="1" ht="25.2" x14ac:dyDescent="0.2">
      <c r="A5" s="16" t="s">
        <v>3</v>
      </c>
      <c r="B5" s="17" t="s">
        <v>335</v>
      </c>
      <c r="C5" s="17" t="s">
        <v>439</v>
      </c>
      <c r="D5" s="17" t="s">
        <v>440</v>
      </c>
      <c r="E5" s="17" t="s">
        <v>441</v>
      </c>
      <c r="F5" s="17" t="s">
        <v>442</v>
      </c>
      <c r="G5" s="17" t="s">
        <v>443</v>
      </c>
      <c r="H5" s="17" t="s">
        <v>444</v>
      </c>
      <c r="I5" s="17" t="s">
        <v>445</v>
      </c>
      <c r="J5" s="17" t="s">
        <v>446</v>
      </c>
      <c r="K5" s="17" t="s">
        <v>366</v>
      </c>
    </row>
    <row r="6" spans="1:11" x14ac:dyDescent="0.2">
      <c r="A6" s="19" t="s">
        <v>338</v>
      </c>
      <c r="B6" s="10">
        <v>2677</v>
      </c>
      <c r="C6" s="10">
        <v>128</v>
      </c>
      <c r="D6" s="10">
        <v>138</v>
      </c>
      <c r="E6" s="10">
        <v>119</v>
      </c>
      <c r="F6" s="10">
        <v>142</v>
      </c>
      <c r="G6" s="10">
        <v>170</v>
      </c>
      <c r="H6" s="10">
        <v>192</v>
      </c>
      <c r="I6" s="10">
        <v>1405</v>
      </c>
      <c r="J6" s="10">
        <v>343</v>
      </c>
      <c r="K6" s="10">
        <v>40</v>
      </c>
    </row>
    <row r="7" spans="1:11" x14ac:dyDescent="0.2">
      <c r="A7" s="24" t="s">
        <v>3</v>
      </c>
      <c r="B7" s="25">
        <v>100</v>
      </c>
      <c r="C7" s="25">
        <v>4.7814719999999999</v>
      </c>
      <c r="D7" s="25">
        <v>5.1550240000000001</v>
      </c>
      <c r="E7" s="25">
        <v>4.4452749999999996</v>
      </c>
      <c r="F7" s="25">
        <v>5.3044450000000003</v>
      </c>
      <c r="G7" s="25">
        <v>6.3503920000000003</v>
      </c>
      <c r="H7" s="25">
        <v>7.1722080000000004</v>
      </c>
      <c r="I7" s="25">
        <v>52.484124000000001</v>
      </c>
      <c r="J7" s="25">
        <v>12.812849999999999</v>
      </c>
      <c r="K7" s="25">
        <v>1.49421</v>
      </c>
    </row>
    <row r="8" spans="1:11" x14ac:dyDescent="0.2">
      <c r="A8" s="9" t="s">
        <v>339</v>
      </c>
      <c r="B8" s="9"/>
      <c r="C8" s="9"/>
      <c r="D8" s="9"/>
      <c r="E8" s="9"/>
      <c r="F8" s="9"/>
      <c r="G8" s="9"/>
      <c r="H8" s="9"/>
      <c r="I8" s="9"/>
      <c r="J8" s="9"/>
      <c r="K8" s="9"/>
    </row>
    <row r="9" spans="1:11" x14ac:dyDescent="0.2">
      <c r="A9" s="20" t="s">
        <v>340</v>
      </c>
      <c r="B9" s="21">
        <v>1277</v>
      </c>
      <c r="C9" s="21">
        <v>55</v>
      </c>
      <c r="D9" s="21">
        <v>69</v>
      </c>
      <c r="E9" s="21">
        <v>57</v>
      </c>
      <c r="F9" s="21">
        <v>68</v>
      </c>
      <c r="G9" s="21">
        <v>78</v>
      </c>
      <c r="H9" s="21">
        <v>102</v>
      </c>
      <c r="I9" s="21">
        <v>585</v>
      </c>
      <c r="J9" s="21">
        <v>245</v>
      </c>
      <c r="K9" s="21">
        <v>18</v>
      </c>
    </row>
    <row r="10" spans="1:11" x14ac:dyDescent="0.2">
      <c r="A10" s="24" t="s">
        <v>3</v>
      </c>
      <c r="B10" s="25">
        <v>100</v>
      </c>
      <c r="C10" s="25">
        <v>4.3069689999999996</v>
      </c>
      <c r="D10" s="25">
        <v>5.403289</v>
      </c>
      <c r="E10" s="25">
        <v>4.4635870000000004</v>
      </c>
      <c r="F10" s="25">
        <v>5.32498</v>
      </c>
      <c r="G10" s="25">
        <v>6.108066</v>
      </c>
      <c r="H10" s="25">
        <v>7.9874710000000002</v>
      </c>
      <c r="I10" s="25">
        <v>45.810493000000001</v>
      </c>
      <c r="J10" s="25">
        <v>19.185590999999999</v>
      </c>
      <c r="K10" s="25">
        <v>1.409554</v>
      </c>
    </row>
    <row r="11" spans="1:11" x14ac:dyDescent="0.2">
      <c r="A11" s="20" t="s">
        <v>341</v>
      </c>
      <c r="B11" s="21">
        <v>1400</v>
      </c>
      <c r="C11" s="21">
        <v>73</v>
      </c>
      <c r="D11" s="21">
        <v>69</v>
      </c>
      <c r="E11" s="21">
        <v>62</v>
      </c>
      <c r="F11" s="21">
        <v>74</v>
      </c>
      <c r="G11" s="21">
        <v>92</v>
      </c>
      <c r="H11" s="21">
        <v>90</v>
      </c>
      <c r="I11" s="21">
        <v>820</v>
      </c>
      <c r="J11" s="21">
        <v>98</v>
      </c>
      <c r="K11" s="21">
        <v>22</v>
      </c>
    </row>
    <row r="12" spans="1:11" x14ac:dyDescent="0.2">
      <c r="A12" s="24" t="s">
        <v>3</v>
      </c>
      <c r="B12" s="25">
        <v>100</v>
      </c>
      <c r="C12" s="25">
        <v>5.2142860000000004</v>
      </c>
      <c r="D12" s="25">
        <v>4.9285709999999998</v>
      </c>
      <c r="E12" s="25">
        <v>4.4285709999999998</v>
      </c>
      <c r="F12" s="25">
        <v>5.2857139999999996</v>
      </c>
      <c r="G12" s="25">
        <v>6.5714290000000002</v>
      </c>
      <c r="H12" s="25">
        <v>6.4285709999999998</v>
      </c>
      <c r="I12" s="25">
        <v>58.571429000000002</v>
      </c>
      <c r="J12" s="25">
        <v>7</v>
      </c>
      <c r="K12" s="25">
        <v>1.571429</v>
      </c>
    </row>
    <row r="13" spans="1:11" x14ac:dyDescent="0.2">
      <c r="A13" s="9" t="s">
        <v>342</v>
      </c>
      <c r="B13" s="9"/>
      <c r="C13" s="9"/>
      <c r="D13" s="9"/>
      <c r="E13" s="9"/>
      <c r="F13" s="9"/>
      <c r="G13" s="9"/>
      <c r="H13" s="9"/>
      <c r="I13" s="9"/>
      <c r="J13" s="9"/>
      <c r="K13" s="9"/>
    </row>
    <row r="14" spans="1:11" x14ac:dyDescent="0.2">
      <c r="A14" s="20" t="s">
        <v>343</v>
      </c>
      <c r="B14" s="21">
        <v>610</v>
      </c>
      <c r="C14" s="21">
        <v>38</v>
      </c>
      <c r="D14" s="21">
        <v>42</v>
      </c>
      <c r="E14" s="21">
        <v>29</v>
      </c>
      <c r="F14" s="21">
        <v>40</v>
      </c>
      <c r="G14" s="21">
        <v>36</v>
      </c>
      <c r="H14" s="21">
        <v>71</v>
      </c>
      <c r="I14" s="21">
        <v>265</v>
      </c>
      <c r="J14" s="21">
        <v>84</v>
      </c>
      <c r="K14" s="21">
        <v>5</v>
      </c>
    </row>
    <row r="15" spans="1:11" x14ac:dyDescent="0.2">
      <c r="A15" s="24" t="s">
        <v>3</v>
      </c>
      <c r="B15" s="25">
        <v>100</v>
      </c>
      <c r="C15" s="25">
        <v>6.229508</v>
      </c>
      <c r="D15" s="25">
        <v>6.8852460000000004</v>
      </c>
      <c r="E15" s="25">
        <v>4.7540979999999999</v>
      </c>
      <c r="F15" s="25">
        <v>6.5573769999999998</v>
      </c>
      <c r="G15" s="25">
        <v>5.9016390000000003</v>
      </c>
      <c r="H15" s="25">
        <v>11.639343999999999</v>
      </c>
      <c r="I15" s="25">
        <v>43.442622999999998</v>
      </c>
      <c r="J15" s="25">
        <v>13.770492000000001</v>
      </c>
      <c r="K15" s="25">
        <v>0.81967199999999996</v>
      </c>
    </row>
    <row r="16" spans="1:11" x14ac:dyDescent="0.2">
      <c r="A16" s="20" t="s">
        <v>344</v>
      </c>
      <c r="B16" s="21">
        <v>755</v>
      </c>
      <c r="C16" s="21">
        <v>27</v>
      </c>
      <c r="D16" s="21">
        <v>39</v>
      </c>
      <c r="E16" s="21">
        <v>49</v>
      </c>
      <c r="F16" s="21">
        <v>33</v>
      </c>
      <c r="G16" s="21">
        <v>64</v>
      </c>
      <c r="H16" s="21">
        <v>51</v>
      </c>
      <c r="I16" s="21">
        <v>380</v>
      </c>
      <c r="J16" s="21">
        <v>102</v>
      </c>
      <c r="K16" s="21">
        <v>10</v>
      </c>
    </row>
    <row r="17" spans="1:11" x14ac:dyDescent="0.2">
      <c r="A17" s="24" t="s">
        <v>3</v>
      </c>
      <c r="B17" s="25">
        <v>100</v>
      </c>
      <c r="C17" s="25">
        <v>3.5761590000000001</v>
      </c>
      <c r="D17" s="25">
        <v>5.1655629999999997</v>
      </c>
      <c r="E17" s="25">
        <v>6.4900659999999997</v>
      </c>
      <c r="F17" s="25">
        <v>4.3708609999999997</v>
      </c>
      <c r="G17" s="25">
        <v>8.4768209999999993</v>
      </c>
      <c r="H17" s="25">
        <v>6.7549669999999997</v>
      </c>
      <c r="I17" s="25">
        <v>50.331125999999998</v>
      </c>
      <c r="J17" s="25">
        <v>13.509933999999999</v>
      </c>
      <c r="K17" s="25">
        <v>1.324503</v>
      </c>
    </row>
    <row r="18" spans="1:11" x14ac:dyDescent="0.2">
      <c r="A18" s="20" t="s">
        <v>345</v>
      </c>
      <c r="B18" s="21">
        <v>601</v>
      </c>
      <c r="C18" s="21">
        <v>32</v>
      </c>
      <c r="D18" s="21">
        <v>29</v>
      </c>
      <c r="E18" s="21">
        <v>27</v>
      </c>
      <c r="F18" s="21">
        <v>34</v>
      </c>
      <c r="G18" s="21">
        <v>36</v>
      </c>
      <c r="H18" s="21">
        <v>35</v>
      </c>
      <c r="I18" s="21">
        <v>308</v>
      </c>
      <c r="J18" s="21">
        <v>89</v>
      </c>
      <c r="K18" s="21">
        <v>11</v>
      </c>
    </row>
    <row r="19" spans="1:11" x14ac:dyDescent="0.2">
      <c r="A19" s="24" t="s">
        <v>3</v>
      </c>
      <c r="B19" s="25">
        <v>100</v>
      </c>
      <c r="C19" s="25">
        <v>5.3244590000000001</v>
      </c>
      <c r="D19" s="25">
        <v>4.825291</v>
      </c>
      <c r="E19" s="25">
        <v>4.4925119999999996</v>
      </c>
      <c r="F19" s="25">
        <v>5.6572380000000004</v>
      </c>
      <c r="G19" s="25">
        <v>5.9900169999999999</v>
      </c>
      <c r="H19" s="25">
        <v>5.8236270000000001</v>
      </c>
      <c r="I19" s="25">
        <v>51.247920000000001</v>
      </c>
      <c r="J19" s="25">
        <v>14.808652</v>
      </c>
      <c r="K19" s="25">
        <v>1.8302830000000001</v>
      </c>
    </row>
    <row r="20" spans="1:11" x14ac:dyDescent="0.2">
      <c r="A20" s="20" t="s">
        <v>346</v>
      </c>
      <c r="B20" s="21">
        <v>425</v>
      </c>
      <c r="C20" s="21">
        <v>15</v>
      </c>
      <c r="D20" s="21">
        <v>20</v>
      </c>
      <c r="E20" s="21">
        <v>8</v>
      </c>
      <c r="F20" s="21">
        <v>23</v>
      </c>
      <c r="G20" s="21">
        <v>22</v>
      </c>
      <c r="H20" s="21">
        <v>20</v>
      </c>
      <c r="I20" s="21">
        <v>272</v>
      </c>
      <c r="J20" s="21">
        <v>37</v>
      </c>
      <c r="K20" s="21">
        <v>8</v>
      </c>
    </row>
    <row r="21" spans="1:11" x14ac:dyDescent="0.2">
      <c r="A21" s="24" t="s">
        <v>3</v>
      </c>
      <c r="B21" s="25">
        <v>100</v>
      </c>
      <c r="C21" s="25">
        <v>3.5294120000000002</v>
      </c>
      <c r="D21" s="25">
        <v>4.7058819999999999</v>
      </c>
      <c r="E21" s="25">
        <v>1.8823529999999999</v>
      </c>
      <c r="F21" s="25">
        <v>5.4117649999999999</v>
      </c>
      <c r="G21" s="25">
        <v>5.1764710000000003</v>
      </c>
      <c r="H21" s="25">
        <v>4.7058819999999999</v>
      </c>
      <c r="I21" s="25">
        <v>64</v>
      </c>
      <c r="J21" s="25">
        <v>8.7058820000000008</v>
      </c>
      <c r="K21" s="25">
        <v>1.8823529999999999</v>
      </c>
    </row>
    <row r="22" spans="1:11" x14ac:dyDescent="0.2">
      <c r="A22" s="20" t="s">
        <v>347</v>
      </c>
      <c r="B22" s="21">
        <v>217</v>
      </c>
      <c r="C22" s="21">
        <v>10</v>
      </c>
      <c r="D22" s="21">
        <v>6</v>
      </c>
      <c r="E22" s="21">
        <v>6</v>
      </c>
      <c r="F22" s="21">
        <v>11</v>
      </c>
      <c r="G22" s="21">
        <v>9</v>
      </c>
      <c r="H22" s="21">
        <v>13</v>
      </c>
      <c r="I22" s="21">
        <v>136</v>
      </c>
      <c r="J22" s="21">
        <v>22</v>
      </c>
      <c r="K22" s="21">
        <v>4</v>
      </c>
    </row>
    <row r="23" spans="1:11" x14ac:dyDescent="0.2">
      <c r="A23" s="24" t="s">
        <v>3</v>
      </c>
      <c r="B23" s="25">
        <v>100</v>
      </c>
      <c r="C23" s="25">
        <v>4.608295</v>
      </c>
      <c r="D23" s="25">
        <v>2.764977</v>
      </c>
      <c r="E23" s="25">
        <v>2.764977</v>
      </c>
      <c r="F23" s="25">
        <v>5.0691240000000004</v>
      </c>
      <c r="G23" s="25">
        <v>4.1474650000000004</v>
      </c>
      <c r="H23" s="25">
        <v>5.9907830000000004</v>
      </c>
      <c r="I23" s="25">
        <v>62.672811000000003</v>
      </c>
      <c r="J23" s="25">
        <v>10.138249</v>
      </c>
      <c r="K23" s="25">
        <v>1.843318</v>
      </c>
    </row>
    <row r="24" spans="1:11" x14ac:dyDescent="0.2">
      <c r="A24" s="20" t="s">
        <v>348</v>
      </c>
      <c r="B24" s="21">
        <v>56</v>
      </c>
      <c r="C24" s="21">
        <v>4</v>
      </c>
      <c r="D24" s="21">
        <v>0</v>
      </c>
      <c r="E24" s="21">
        <v>0</v>
      </c>
      <c r="F24" s="21">
        <v>1</v>
      </c>
      <c r="G24" s="21">
        <v>3</v>
      </c>
      <c r="H24" s="21">
        <v>2</v>
      </c>
      <c r="I24" s="21">
        <v>37</v>
      </c>
      <c r="J24" s="21">
        <v>7</v>
      </c>
      <c r="K24" s="21">
        <v>2</v>
      </c>
    </row>
    <row r="25" spans="1:11" x14ac:dyDescent="0.2">
      <c r="A25" s="24" t="s">
        <v>3</v>
      </c>
      <c r="B25" s="25">
        <v>100</v>
      </c>
      <c r="C25" s="25">
        <v>7.1428570000000002</v>
      </c>
      <c r="D25" s="25">
        <v>0</v>
      </c>
      <c r="E25" s="25">
        <v>0</v>
      </c>
      <c r="F25" s="25">
        <v>1.785714</v>
      </c>
      <c r="G25" s="25">
        <v>5.3571429999999998</v>
      </c>
      <c r="H25" s="25">
        <v>3.5714290000000002</v>
      </c>
      <c r="I25" s="25">
        <v>66.071428999999995</v>
      </c>
      <c r="J25" s="25">
        <v>12.5</v>
      </c>
      <c r="K25" s="25">
        <v>3.5714290000000002</v>
      </c>
    </row>
    <row r="26" spans="1:11" x14ac:dyDescent="0.2">
      <c r="A26" s="20" t="s">
        <v>349</v>
      </c>
      <c r="B26" s="21">
        <v>13</v>
      </c>
      <c r="C26" s="21">
        <v>2</v>
      </c>
      <c r="D26" s="21">
        <v>2</v>
      </c>
      <c r="E26" s="21">
        <v>0</v>
      </c>
      <c r="F26" s="21">
        <v>0</v>
      </c>
      <c r="G26" s="21">
        <v>0</v>
      </c>
      <c r="H26" s="21">
        <v>0</v>
      </c>
      <c r="I26" s="21">
        <v>7</v>
      </c>
      <c r="J26" s="21">
        <v>2</v>
      </c>
      <c r="K26" s="21">
        <v>0</v>
      </c>
    </row>
    <row r="27" spans="1:11" x14ac:dyDescent="0.2">
      <c r="A27" s="24" t="s">
        <v>3</v>
      </c>
      <c r="B27" s="25">
        <v>100</v>
      </c>
      <c r="C27" s="25">
        <v>15.384615</v>
      </c>
      <c r="D27" s="25">
        <v>15.384615</v>
      </c>
      <c r="E27" s="25">
        <v>0</v>
      </c>
      <c r="F27" s="25">
        <v>0</v>
      </c>
      <c r="G27" s="25">
        <v>0</v>
      </c>
      <c r="H27" s="25">
        <v>0</v>
      </c>
      <c r="I27" s="25">
        <v>53.846153999999999</v>
      </c>
      <c r="J27" s="25">
        <v>15.384615</v>
      </c>
      <c r="K27" s="25">
        <v>0</v>
      </c>
    </row>
    <row r="28" spans="1:11" x14ac:dyDescent="0.2">
      <c r="A28" s="20" t="s">
        <v>350</v>
      </c>
      <c r="B28" s="21">
        <v>1365</v>
      </c>
      <c r="C28" s="21">
        <v>65</v>
      </c>
      <c r="D28" s="21">
        <v>81</v>
      </c>
      <c r="E28" s="21">
        <v>78</v>
      </c>
      <c r="F28" s="21">
        <v>73</v>
      </c>
      <c r="G28" s="21">
        <v>100</v>
      </c>
      <c r="H28" s="21">
        <v>122</v>
      </c>
      <c r="I28" s="21">
        <v>645</v>
      </c>
      <c r="J28" s="21">
        <v>186</v>
      </c>
      <c r="K28" s="21">
        <v>15</v>
      </c>
    </row>
    <row r="29" spans="1:11" x14ac:dyDescent="0.2">
      <c r="A29" s="24" t="s">
        <v>3</v>
      </c>
      <c r="B29" s="25">
        <v>100</v>
      </c>
      <c r="C29" s="25">
        <v>4.7619049999999996</v>
      </c>
      <c r="D29" s="25">
        <v>5.9340659999999996</v>
      </c>
      <c r="E29" s="25">
        <v>5.7142860000000004</v>
      </c>
      <c r="F29" s="25">
        <v>5.3479850000000004</v>
      </c>
      <c r="G29" s="25">
        <v>7.3260069999999997</v>
      </c>
      <c r="H29" s="25">
        <v>8.9377289999999991</v>
      </c>
      <c r="I29" s="25">
        <v>47.252746999999999</v>
      </c>
      <c r="J29" s="25">
        <v>13.626374</v>
      </c>
      <c r="K29" s="25">
        <v>1.0989009999999999</v>
      </c>
    </row>
    <row r="30" spans="1:11" x14ac:dyDescent="0.2">
      <c r="A30" s="20" t="s">
        <v>351</v>
      </c>
      <c r="B30" s="21">
        <v>1026</v>
      </c>
      <c r="C30" s="21">
        <v>47</v>
      </c>
      <c r="D30" s="21">
        <v>49</v>
      </c>
      <c r="E30" s="21">
        <v>35</v>
      </c>
      <c r="F30" s="21">
        <v>57</v>
      </c>
      <c r="G30" s="21">
        <v>58</v>
      </c>
      <c r="H30" s="21">
        <v>55</v>
      </c>
      <c r="I30" s="21">
        <v>580</v>
      </c>
      <c r="J30" s="21">
        <v>126</v>
      </c>
      <c r="K30" s="21">
        <v>19</v>
      </c>
    </row>
    <row r="31" spans="1:11" x14ac:dyDescent="0.2">
      <c r="A31" s="24" t="s">
        <v>3</v>
      </c>
      <c r="B31" s="25">
        <v>100</v>
      </c>
      <c r="C31" s="25">
        <v>4.5808970000000002</v>
      </c>
      <c r="D31" s="25">
        <v>4.7758279999999997</v>
      </c>
      <c r="E31" s="25">
        <v>3.4113060000000002</v>
      </c>
      <c r="F31" s="25">
        <v>5.5555560000000002</v>
      </c>
      <c r="G31" s="25">
        <v>5.6530209999999999</v>
      </c>
      <c r="H31" s="25">
        <v>5.3606239999999996</v>
      </c>
      <c r="I31" s="25">
        <v>56.530214000000001</v>
      </c>
      <c r="J31" s="25">
        <v>12.280702</v>
      </c>
      <c r="K31" s="25">
        <v>1.8518520000000001</v>
      </c>
    </row>
    <row r="32" spans="1:11" x14ac:dyDescent="0.2">
      <c r="A32" s="20" t="s">
        <v>352</v>
      </c>
      <c r="B32" s="21">
        <v>286</v>
      </c>
      <c r="C32" s="21">
        <v>16</v>
      </c>
      <c r="D32" s="21">
        <v>8</v>
      </c>
      <c r="E32" s="21">
        <v>6</v>
      </c>
      <c r="F32" s="21">
        <v>12</v>
      </c>
      <c r="G32" s="21">
        <v>12</v>
      </c>
      <c r="H32" s="21">
        <v>15</v>
      </c>
      <c r="I32" s="21">
        <v>180</v>
      </c>
      <c r="J32" s="21">
        <v>31</v>
      </c>
      <c r="K32" s="21">
        <v>6</v>
      </c>
    </row>
    <row r="33" spans="1:11" x14ac:dyDescent="0.2">
      <c r="A33" s="24" t="s">
        <v>3</v>
      </c>
      <c r="B33" s="25">
        <v>100</v>
      </c>
      <c r="C33" s="25">
        <v>5.5944060000000002</v>
      </c>
      <c r="D33" s="25">
        <v>2.7972030000000001</v>
      </c>
      <c r="E33" s="25">
        <v>2.0979019999999999</v>
      </c>
      <c r="F33" s="25">
        <v>4.1958039999999999</v>
      </c>
      <c r="G33" s="25">
        <v>4.1958039999999999</v>
      </c>
      <c r="H33" s="25">
        <v>5.2447549999999996</v>
      </c>
      <c r="I33" s="25">
        <v>62.937063000000002</v>
      </c>
      <c r="J33" s="25">
        <v>10.839161000000001</v>
      </c>
      <c r="K33" s="25">
        <v>2.0979019999999999</v>
      </c>
    </row>
    <row r="34" spans="1:11" x14ac:dyDescent="0.2">
      <c r="A34" s="20" t="s">
        <v>353</v>
      </c>
      <c r="B34" s="21">
        <v>1312</v>
      </c>
      <c r="C34" s="21">
        <v>63</v>
      </c>
      <c r="D34" s="21">
        <v>57</v>
      </c>
      <c r="E34" s="21">
        <v>41</v>
      </c>
      <c r="F34" s="21">
        <v>69</v>
      </c>
      <c r="G34" s="21">
        <v>70</v>
      </c>
      <c r="H34" s="21">
        <v>70</v>
      </c>
      <c r="I34" s="21">
        <v>760</v>
      </c>
      <c r="J34" s="21">
        <v>157</v>
      </c>
      <c r="K34" s="21">
        <v>25</v>
      </c>
    </row>
    <row r="35" spans="1:11" x14ac:dyDescent="0.2">
      <c r="A35" s="24" t="s">
        <v>3</v>
      </c>
      <c r="B35" s="25">
        <v>100</v>
      </c>
      <c r="C35" s="25">
        <v>4.8018289999999997</v>
      </c>
      <c r="D35" s="25">
        <v>4.3445119999999999</v>
      </c>
      <c r="E35" s="25">
        <v>3.125</v>
      </c>
      <c r="F35" s="25">
        <v>5.2591460000000003</v>
      </c>
      <c r="G35" s="25">
        <v>5.3353659999999996</v>
      </c>
      <c r="H35" s="25">
        <v>5.3353659999999996</v>
      </c>
      <c r="I35" s="25">
        <v>57.926828999999998</v>
      </c>
      <c r="J35" s="25">
        <v>11.966462999999999</v>
      </c>
      <c r="K35" s="25">
        <v>1.9054880000000001</v>
      </c>
    </row>
    <row r="36" spans="1:11" x14ac:dyDescent="0.2">
      <c r="A36" s="9" t="s">
        <v>354</v>
      </c>
      <c r="B36" s="10">
        <v>298</v>
      </c>
      <c r="C36" s="10">
        <v>21</v>
      </c>
      <c r="D36" s="10">
        <v>20</v>
      </c>
      <c r="E36" s="10">
        <v>13</v>
      </c>
      <c r="F36" s="10">
        <v>16</v>
      </c>
      <c r="G36" s="10">
        <v>19</v>
      </c>
      <c r="H36" s="10">
        <v>42</v>
      </c>
      <c r="I36" s="10">
        <v>108</v>
      </c>
      <c r="J36" s="10">
        <v>58</v>
      </c>
      <c r="K36" s="10">
        <v>1</v>
      </c>
    </row>
    <row r="37" spans="1:11" x14ac:dyDescent="0.2">
      <c r="A37" s="24" t="s">
        <v>3</v>
      </c>
      <c r="B37" s="25">
        <v>100</v>
      </c>
      <c r="C37" s="25">
        <v>7.0469799999999996</v>
      </c>
      <c r="D37" s="25">
        <v>6.7114089999999997</v>
      </c>
      <c r="E37" s="25">
        <v>4.3624159999999996</v>
      </c>
      <c r="F37" s="25">
        <v>5.3691279999999999</v>
      </c>
      <c r="G37" s="25">
        <v>6.375839</v>
      </c>
      <c r="H37" s="25">
        <v>14.093959999999999</v>
      </c>
      <c r="I37" s="25">
        <v>36.241610999999999</v>
      </c>
      <c r="J37" s="25">
        <v>19.463087000000002</v>
      </c>
      <c r="K37" s="25">
        <v>0.33556999999999998</v>
      </c>
    </row>
    <row r="38" spans="1:11" x14ac:dyDescent="0.2">
      <c r="A38" s="20" t="s">
        <v>344</v>
      </c>
      <c r="B38" s="21">
        <v>388</v>
      </c>
      <c r="C38" s="21">
        <v>15</v>
      </c>
      <c r="D38" s="21">
        <v>21</v>
      </c>
      <c r="E38" s="21">
        <v>25</v>
      </c>
      <c r="F38" s="21">
        <v>19</v>
      </c>
      <c r="G38" s="21">
        <v>33</v>
      </c>
      <c r="H38" s="21">
        <v>27</v>
      </c>
      <c r="I38" s="21">
        <v>169</v>
      </c>
      <c r="J38" s="21">
        <v>75</v>
      </c>
      <c r="K38" s="21">
        <v>4</v>
      </c>
    </row>
    <row r="39" spans="1:11" x14ac:dyDescent="0.2">
      <c r="A39" s="24" t="s">
        <v>3</v>
      </c>
      <c r="B39" s="25">
        <v>100</v>
      </c>
      <c r="C39" s="25">
        <v>3.8659789999999998</v>
      </c>
      <c r="D39" s="25">
        <v>5.4123710000000003</v>
      </c>
      <c r="E39" s="25">
        <v>6.4432989999999997</v>
      </c>
      <c r="F39" s="25">
        <v>4.8969069999999997</v>
      </c>
      <c r="G39" s="25">
        <v>8.5051550000000002</v>
      </c>
      <c r="H39" s="25">
        <v>6.9587630000000003</v>
      </c>
      <c r="I39" s="25">
        <v>43.556700999999997</v>
      </c>
      <c r="J39" s="25">
        <v>19.329896999999999</v>
      </c>
      <c r="K39" s="25">
        <v>1.0309280000000001</v>
      </c>
    </row>
    <row r="40" spans="1:11" x14ac:dyDescent="0.2">
      <c r="A40" s="20" t="s">
        <v>345</v>
      </c>
      <c r="B40" s="21">
        <v>299</v>
      </c>
      <c r="C40" s="21">
        <v>12</v>
      </c>
      <c r="D40" s="21">
        <v>18</v>
      </c>
      <c r="E40" s="21">
        <v>12</v>
      </c>
      <c r="F40" s="21">
        <v>17</v>
      </c>
      <c r="G40" s="21">
        <v>14</v>
      </c>
      <c r="H40" s="21">
        <v>21</v>
      </c>
      <c r="I40" s="21">
        <v>132</v>
      </c>
      <c r="J40" s="21">
        <v>65</v>
      </c>
      <c r="K40" s="21">
        <v>8</v>
      </c>
    </row>
    <row r="41" spans="1:11" x14ac:dyDescent="0.2">
      <c r="A41" s="24" t="s">
        <v>3</v>
      </c>
      <c r="B41" s="25">
        <v>100</v>
      </c>
      <c r="C41" s="25">
        <v>4.0133780000000003</v>
      </c>
      <c r="D41" s="25">
        <v>6.0200670000000001</v>
      </c>
      <c r="E41" s="25">
        <v>4.0133780000000003</v>
      </c>
      <c r="F41" s="25">
        <v>5.685619</v>
      </c>
      <c r="G41" s="25">
        <v>4.6822739999999996</v>
      </c>
      <c r="H41" s="25">
        <v>7.0234110000000003</v>
      </c>
      <c r="I41" s="25">
        <v>44.147157</v>
      </c>
      <c r="J41" s="25">
        <v>21.739129999999999</v>
      </c>
      <c r="K41" s="25">
        <v>2.6755849999999999</v>
      </c>
    </row>
    <row r="42" spans="1:11" x14ac:dyDescent="0.2">
      <c r="A42" s="20" t="s">
        <v>346</v>
      </c>
      <c r="B42" s="21">
        <v>192</v>
      </c>
      <c r="C42" s="21">
        <v>2</v>
      </c>
      <c r="D42" s="21">
        <v>8</v>
      </c>
      <c r="E42" s="21">
        <v>5</v>
      </c>
      <c r="F42" s="21">
        <v>11</v>
      </c>
      <c r="G42" s="21">
        <v>9</v>
      </c>
      <c r="H42" s="21">
        <v>7</v>
      </c>
      <c r="I42" s="21">
        <v>120</v>
      </c>
      <c r="J42" s="21">
        <v>27</v>
      </c>
      <c r="K42" s="21">
        <v>3</v>
      </c>
    </row>
    <row r="43" spans="1:11" x14ac:dyDescent="0.2">
      <c r="A43" s="24" t="s">
        <v>3</v>
      </c>
      <c r="B43" s="25">
        <v>100</v>
      </c>
      <c r="C43" s="25">
        <v>1.0416669999999999</v>
      </c>
      <c r="D43" s="25">
        <v>4.1666670000000003</v>
      </c>
      <c r="E43" s="25">
        <v>2.6041669999999999</v>
      </c>
      <c r="F43" s="25">
        <v>5.7291670000000003</v>
      </c>
      <c r="G43" s="25">
        <v>4.6875</v>
      </c>
      <c r="H43" s="25">
        <v>3.6458330000000001</v>
      </c>
      <c r="I43" s="25">
        <v>62.5</v>
      </c>
      <c r="J43" s="25">
        <v>14.0625</v>
      </c>
      <c r="K43" s="25">
        <v>1.5625</v>
      </c>
    </row>
    <row r="44" spans="1:11" x14ac:dyDescent="0.2">
      <c r="A44" s="20" t="s">
        <v>347</v>
      </c>
      <c r="B44" s="21">
        <v>77</v>
      </c>
      <c r="C44" s="21">
        <v>2</v>
      </c>
      <c r="D44" s="21">
        <v>1</v>
      </c>
      <c r="E44" s="21">
        <v>2</v>
      </c>
      <c r="F44" s="21">
        <v>5</v>
      </c>
      <c r="G44" s="21">
        <v>3</v>
      </c>
      <c r="H44" s="21">
        <v>4</v>
      </c>
      <c r="I44" s="21">
        <v>43</v>
      </c>
      <c r="J44" s="21">
        <v>16</v>
      </c>
      <c r="K44" s="21">
        <v>1</v>
      </c>
    </row>
    <row r="45" spans="1:11" x14ac:dyDescent="0.2">
      <c r="A45" s="24" t="s">
        <v>3</v>
      </c>
      <c r="B45" s="25">
        <v>100</v>
      </c>
      <c r="C45" s="25">
        <v>2.5974029999999999</v>
      </c>
      <c r="D45" s="25">
        <v>1.2987010000000001</v>
      </c>
      <c r="E45" s="25">
        <v>2.5974029999999999</v>
      </c>
      <c r="F45" s="25">
        <v>6.493506</v>
      </c>
      <c r="G45" s="25">
        <v>3.8961039999999998</v>
      </c>
      <c r="H45" s="25">
        <v>5.1948049999999997</v>
      </c>
      <c r="I45" s="25">
        <v>55.844155999999998</v>
      </c>
      <c r="J45" s="25">
        <v>20.779221</v>
      </c>
      <c r="K45" s="25">
        <v>1.2987010000000001</v>
      </c>
    </row>
    <row r="46" spans="1:11" x14ac:dyDescent="0.2">
      <c r="A46" s="20" t="s">
        <v>348</v>
      </c>
      <c r="B46" s="21">
        <v>19</v>
      </c>
      <c r="C46" s="21">
        <v>2</v>
      </c>
      <c r="D46" s="21">
        <v>0</v>
      </c>
      <c r="E46" s="21">
        <v>0</v>
      </c>
      <c r="F46" s="21">
        <v>0</v>
      </c>
      <c r="G46" s="21">
        <v>0</v>
      </c>
      <c r="H46" s="21">
        <v>1</v>
      </c>
      <c r="I46" s="21">
        <v>11</v>
      </c>
      <c r="J46" s="21">
        <v>4</v>
      </c>
      <c r="K46" s="21">
        <v>1</v>
      </c>
    </row>
    <row r="47" spans="1:11" x14ac:dyDescent="0.2">
      <c r="A47" s="24" t="s">
        <v>3</v>
      </c>
      <c r="B47" s="25">
        <v>100</v>
      </c>
      <c r="C47" s="25">
        <v>10.526316</v>
      </c>
      <c r="D47" s="25">
        <v>0</v>
      </c>
      <c r="E47" s="25">
        <v>0</v>
      </c>
      <c r="F47" s="25">
        <v>0</v>
      </c>
      <c r="G47" s="25">
        <v>0</v>
      </c>
      <c r="H47" s="25">
        <v>5.2631579999999998</v>
      </c>
      <c r="I47" s="25">
        <v>57.894736999999999</v>
      </c>
      <c r="J47" s="25">
        <v>21.052631999999999</v>
      </c>
      <c r="K47" s="25">
        <v>5.2631579999999998</v>
      </c>
    </row>
    <row r="48" spans="1:11" x14ac:dyDescent="0.2">
      <c r="A48" s="20" t="s">
        <v>349</v>
      </c>
      <c r="B48" s="21">
        <v>4</v>
      </c>
      <c r="C48" s="21">
        <v>1</v>
      </c>
      <c r="D48" s="21">
        <v>1</v>
      </c>
      <c r="E48" s="21">
        <v>0</v>
      </c>
      <c r="F48" s="21">
        <v>0</v>
      </c>
      <c r="G48" s="21">
        <v>0</v>
      </c>
      <c r="H48" s="21">
        <v>0</v>
      </c>
      <c r="I48" s="21">
        <v>2</v>
      </c>
      <c r="J48" s="21">
        <v>0</v>
      </c>
      <c r="K48" s="21">
        <v>0</v>
      </c>
    </row>
    <row r="49" spans="1:11" x14ac:dyDescent="0.2">
      <c r="A49" s="24" t="s">
        <v>3</v>
      </c>
      <c r="B49" s="25">
        <v>100</v>
      </c>
      <c r="C49" s="25">
        <v>25</v>
      </c>
      <c r="D49" s="25">
        <v>25</v>
      </c>
      <c r="E49" s="25">
        <v>0</v>
      </c>
      <c r="F49" s="25">
        <v>0</v>
      </c>
      <c r="G49" s="25">
        <v>0</v>
      </c>
      <c r="H49" s="25">
        <v>0</v>
      </c>
      <c r="I49" s="25">
        <v>50</v>
      </c>
      <c r="J49" s="25">
        <v>0</v>
      </c>
      <c r="K49" s="25">
        <v>0</v>
      </c>
    </row>
    <row r="50" spans="1:11" x14ac:dyDescent="0.2">
      <c r="A50" s="20" t="s">
        <v>350</v>
      </c>
      <c r="B50" s="21">
        <v>686</v>
      </c>
      <c r="C50" s="21">
        <v>36</v>
      </c>
      <c r="D50" s="21">
        <v>41</v>
      </c>
      <c r="E50" s="21">
        <v>38</v>
      </c>
      <c r="F50" s="21">
        <v>35</v>
      </c>
      <c r="G50" s="21">
        <v>52</v>
      </c>
      <c r="H50" s="21">
        <v>69</v>
      </c>
      <c r="I50" s="21">
        <v>277</v>
      </c>
      <c r="J50" s="21">
        <v>133</v>
      </c>
      <c r="K50" s="21">
        <v>5</v>
      </c>
    </row>
    <row r="51" spans="1:11" x14ac:dyDescent="0.2">
      <c r="A51" s="24" t="s">
        <v>3</v>
      </c>
      <c r="B51" s="25">
        <v>100</v>
      </c>
      <c r="C51" s="25">
        <v>5.2478129999999998</v>
      </c>
      <c r="D51" s="25">
        <v>5.9766760000000003</v>
      </c>
      <c r="E51" s="25">
        <v>5.5393590000000001</v>
      </c>
      <c r="F51" s="25">
        <v>5.1020409999999998</v>
      </c>
      <c r="G51" s="25">
        <v>7.5801749999999997</v>
      </c>
      <c r="H51" s="25">
        <v>10.058309</v>
      </c>
      <c r="I51" s="25">
        <v>40.379009000000003</v>
      </c>
      <c r="J51" s="25">
        <v>19.387754999999999</v>
      </c>
      <c r="K51" s="25">
        <v>0.72886300000000004</v>
      </c>
    </row>
    <row r="52" spans="1:11" x14ac:dyDescent="0.2">
      <c r="A52" s="20" t="s">
        <v>351</v>
      </c>
      <c r="B52" s="21">
        <v>491</v>
      </c>
      <c r="C52" s="21">
        <v>14</v>
      </c>
      <c r="D52" s="21">
        <v>26</v>
      </c>
      <c r="E52" s="21">
        <v>17</v>
      </c>
      <c r="F52" s="21">
        <v>28</v>
      </c>
      <c r="G52" s="21">
        <v>23</v>
      </c>
      <c r="H52" s="21">
        <v>28</v>
      </c>
      <c r="I52" s="21">
        <v>252</v>
      </c>
      <c r="J52" s="21">
        <v>92</v>
      </c>
      <c r="K52" s="21">
        <v>11</v>
      </c>
    </row>
    <row r="53" spans="1:11" x14ac:dyDescent="0.2">
      <c r="A53" s="24" t="s">
        <v>3</v>
      </c>
      <c r="B53" s="25">
        <v>100</v>
      </c>
      <c r="C53" s="25">
        <v>2.851324</v>
      </c>
      <c r="D53" s="25">
        <v>5.2953159999999997</v>
      </c>
      <c r="E53" s="25">
        <v>3.4623219999999999</v>
      </c>
      <c r="F53" s="25">
        <v>5.7026479999999999</v>
      </c>
      <c r="G53" s="25">
        <v>4.6843180000000002</v>
      </c>
      <c r="H53" s="25">
        <v>5.7026479999999999</v>
      </c>
      <c r="I53" s="25">
        <v>51.323829000000003</v>
      </c>
      <c r="J53" s="25">
        <v>18.737271</v>
      </c>
      <c r="K53" s="25">
        <v>2.240326</v>
      </c>
    </row>
    <row r="54" spans="1:11" x14ac:dyDescent="0.2">
      <c r="A54" s="20" t="s">
        <v>352</v>
      </c>
      <c r="B54" s="21">
        <v>100</v>
      </c>
      <c r="C54" s="21">
        <v>5</v>
      </c>
      <c r="D54" s="21">
        <v>2</v>
      </c>
      <c r="E54" s="21">
        <v>2</v>
      </c>
      <c r="F54" s="21">
        <v>5</v>
      </c>
      <c r="G54" s="21">
        <v>3</v>
      </c>
      <c r="H54" s="21">
        <v>5</v>
      </c>
      <c r="I54" s="21">
        <v>56</v>
      </c>
      <c r="J54" s="21">
        <v>20</v>
      </c>
      <c r="K54" s="21">
        <v>2</v>
      </c>
    </row>
    <row r="55" spans="1:11" x14ac:dyDescent="0.2">
      <c r="A55" s="24" t="s">
        <v>3</v>
      </c>
      <c r="B55" s="25">
        <v>100</v>
      </c>
      <c r="C55" s="25">
        <v>5</v>
      </c>
      <c r="D55" s="25">
        <v>2</v>
      </c>
      <c r="E55" s="25">
        <v>2</v>
      </c>
      <c r="F55" s="25">
        <v>5</v>
      </c>
      <c r="G55" s="25">
        <v>3</v>
      </c>
      <c r="H55" s="25">
        <v>5</v>
      </c>
      <c r="I55" s="25">
        <v>56</v>
      </c>
      <c r="J55" s="25">
        <v>20</v>
      </c>
      <c r="K55" s="25">
        <v>2</v>
      </c>
    </row>
    <row r="56" spans="1:11" x14ac:dyDescent="0.2">
      <c r="A56" s="20" t="s">
        <v>353</v>
      </c>
      <c r="B56" s="21">
        <v>591</v>
      </c>
      <c r="C56" s="21">
        <v>19</v>
      </c>
      <c r="D56" s="21">
        <v>28</v>
      </c>
      <c r="E56" s="21">
        <v>19</v>
      </c>
      <c r="F56" s="21">
        <v>33</v>
      </c>
      <c r="G56" s="21">
        <v>26</v>
      </c>
      <c r="H56" s="21">
        <v>33</v>
      </c>
      <c r="I56" s="21">
        <v>308</v>
      </c>
      <c r="J56" s="21">
        <v>112</v>
      </c>
      <c r="K56" s="21">
        <v>13</v>
      </c>
    </row>
    <row r="57" spans="1:11" x14ac:dyDescent="0.2">
      <c r="A57" s="24" t="s">
        <v>3</v>
      </c>
      <c r="B57" s="25">
        <v>100</v>
      </c>
      <c r="C57" s="25">
        <v>3.21489</v>
      </c>
      <c r="D57" s="25">
        <v>4.7377330000000004</v>
      </c>
      <c r="E57" s="25">
        <v>3.21489</v>
      </c>
      <c r="F57" s="25">
        <v>5.5837560000000002</v>
      </c>
      <c r="G57" s="25">
        <v>4.3993229999999999</v>
      </c>
      <c r="H57" s="25">
        <v>5.5837560000000002</v>
      </c>
      <c r="I57" s="25">
        <v>52.115059000000002</v>
      </c>
      <c r="J57" s="25">
        <v>18.950931000000001</v>
      </c>
      <c r="K57" s="25">
        <v>2.199662</v>
      </c>
    </row>
    <row r="58" spans="1:11" x14ac:dyDescent="0.2">
      <c r="A58" s="9" t="s">
        <v>355</v>
      </c>
      <c r="B58" s="10">
        <v>312</v>
      </c>
      <c r="C58" s="10">
        <v>17</v>
      </c>
      <c r="D58" s="10">
        <v>22</v>
      </c>
      <c r="E58" s="10">
        <v>16</v>
      </c>
      <c r="F58" s="10">
        <v>24</v>
      </c>
      <c r="G58" s="10">
        <v>17</v>
      </c>
      <c r="H58" s="10">
        <v>29</v>
      </c>
      <c r="I58" s="10">
        <v>157</v>
      </c>
      <c r="J58" s="10">
        <v>26</v>
      </c>
      <c r="K58" s="10">
        <v>4</v>
      </c>
    </row>
    <row r="59" spans="1:11" x14ac:dyDescent="0.2">
      <c r="A59" s="24" t="s">
        <v>3</v>
      </c>
      <c r="B59" s="25">
        <v>100</v>
      </c>
      <c r="C59" s="25">
        <v>5.4487180000000004</v>
      </c>
      <c r="D59" s="25">
        <v>7.0512819999999996</v>
      </c>
      <c r="E59" s="25">
        <v>5.1282050000000003</v>
      </c>
      <c r="F59" s="25">
        <v>7.6923079999999997</v>
      </c>
      <c r="G59" s="25">
        <v>5.4487180000000004</v>
      </c>
      <c r="H59" s="25">
        <v>9.2948719999999998</v>
      </c>
      <c r="I59" s="25">
        <v>50.320512999999998</v>
      </c>
      <c r="J59" s="25">
        <v>8.3333329999999997</v>
      </c>
      <c r="K59" s="25">
        <v>1.2820510000000001</v>
      </c>
    </row>
    <row r="60" spans="1:11" x14ac:dyDescent="0.2">
      <c r="A60" s="20" t="s">
        <v>344</v>
      </c>
      <c r="B60" s="21">
        <v>367</v>
      </c>
      <c r="C60" s="21">
        <v>12</v>
      </c>
      <c r="D60" s="21">
        <v>18</v>
      </c>
      <c r="E60" s="21">
        <v>24</v>
      </c>
      <c r="F60" s="21">
        <v>14</v>
      </c>
      <c r="G60" s="21">
        <v>31</v>
      </c>
      <c r="H60" s="21">
        <v>24</v>
      </c>
      <c r="I60" s="21">
        <v>211</v>
      </c>
      <c r="J60" s="21">
        <v>27</v>
      </c>
      <c r="K60" s="21">
        <v>6</v>
      </c>
    </row>
    <row r="61" spans="1:11" x14ac:dyDescent="0.2">
      <c r="A61" s="24" t="s">
        <v>3</v>
      </c>
      <c r="B61" s="25">
        <v>100</v>
      </c>
      <c r="C61" s="25">
        <v>3.269755</v>
      </c>
      <c r="D61" s="25">
        <v>4.9046320000000003</v>
      </c>
      <c r="E61" s="25">
        <v>6.5395099999999999</v>
      </c>
      <c r="F61" s="25">
        <v>3.8147139999999999</v>
      </c>
      <c r="G61" s="25">
        <v>8.446866</v>
      </c>
      <c r="H61" s="25">
        <v>6.5395099999999999</v>
      </c>
      <c r="I61" s="25">
        <v>57.493188000000004</v>
      </c>
      <c r="J61" s="25">
        <v>7.356948</v>
      </c>
      <c r="K61" s="25">
        <v>1.6348769999999999</v>
      </c>
    </row>
    <row r="62" spans="1:11" x14ac:dyDescent="0.2">
      <c r="A62" s="20" t="s">
        <v>345</v>
      </c>
      <c r="B62" s="21">
        <v>302</v>
      </c>
      <c r="C62" s="21">
        <v>20</v>
      </c>
      <c r="D62" s="21">
        <v>11</v>
      </c>
      <c r="E62" s="21">
        <v>15</v>
      </c>
      <c r="F62" s="21">
        <v>17</v>
      </c>
      <c r="G62" s="21">
        <v>22</v>
      </c>
      <c r="H62" s="21">
        <v>14</v>
      </c>
      <c r="I62" s="21">
        <v>176</v>
      </c>
      <c r="J62" s="21">
        <v>24</v>
      </c>
      <c r="K62" s="21">
        <v>3</v>
      </c>
    </row>
    <row r="63" spans="1:11" x14ac:dyDescent="0.2">
      <c r="A63" s="24" t="s">
        <v>3</v>
      </c>
      <c r="B63" s="25">
        <v>100</v>
      </c>
      <c r="C63" s="25">
        <v>6.6225170000000002</v>
      </c>
      <c r="D63" s="25">
        <v>3.6423839999999998</v>
      </c>
      <c r="E63" s="25">
        <v>4.9668869999999998</v>
      </c>
      <c r="F63" s="25">
        <v>5.6291390000000003</v>
      </c>
      <c r="G63" s="25">
        <v>7.2847679999999997</v>
      </c>
      <c r="H63" s="25">
        <v>4.6357619999999997</v>
      </c>
      <c r="I63" s="25">
        <v>58.278146</v>
      </c>
      <c r="J63" s="25">
        <v>7.9470200000000002</v>
      </c>
      <c r="K63" s="25">
        <v>0.99337699999999995</v>
      </c>
    </row>
    <row r="64" spans="1:11" x14ac:dyDescent="0.2">
      <c r="A64" s="20" t="s">
        <v>346</v>
      </c>
      <c r="B64" s="21">
        <v>233</v>
      </c>
      <c r="C64" s="21">
        <v>13</v>
      </c>
      <c r="D64" s="21">
        <v>12</v>
      </c>
      <c r="E64" s="21">
        <v>3</v>
      </c>
      <c r="F64" s="21">
        <v>12</v>
      </c>
      <c r="G64" s="21">
        <v>13</v>
      </c>
      <c r="H64" s="21">
        <v>13</v>
      </c>
      <c r="I64" s="21">
        <v>152</v>
      </c>
      <c r="J64" s="21">
        <v>10</v>
      </c>
      <c r="K64" s="21">
        <v>5</v>
      </c>
    </row>
    <row r="65" spans="1:11" x14ac:dyDescent="0.2">
      <c r="A65" s="24" t="s">
        <v>3</v>
      </c>
      <c r="B65" s="25">
        <v>100</v>
      </c>
      <c r="C65" s="25">
        <v>5.5793990000000004</v>
      </c>
      <c r="D65" s="25">
        <v>5.1502150000000002</v>
      </c>
      <c r="E65" s="25">
        <v>1.2875540000000001</v>
      </c>
      <c r="F65" s="25">
        <v>5.1502150000000002</v>
      </c>
      <c r="G65" s="25">
        <v>5.5793990000000004</v>
      </c>
      <c r="H65" s="25">
        <v>5.5793990000000004</v>
      </c>
      <c r="I65" s="25">
        <v>65.236052000000001</v>
      </c>
      <c r="J65" s="25">
        <v>4.2918450000000004</v>
      </c>
      <c r="K65" s="25">
        <v>2.1459229999999998</v>
      </c>
    </row>
    <row r="66" spans="1:11" x14ac:dyDescent="0.2">
      <c r="A66" s="20" t="s">
        <v>347</v>
      </c>
      <c r="B66" s="21">
        <v>140</v>
      </c>
      <c r="C66" s="21">
        <v>8</v>
      </c>
      <c r="D66" s="21">
        <v>5</v>
      </c>
      <c r="E66" s="21">
        <v>4</v>
      </c>
      <c r="F66" s="21">
        <v>6</v>
      </c>
      <c r="G66" s="21">
        <v>6</v>
      </c>
      <c r="H66" s="21">
        <v>9</v>
      </c>
      <c r="I66" s="21">
        <v>93</v>
      </c>
      <c r="J66" s="21">
        <v>6</v>
      </c>
      <c r="K66" s="21">
        <v>3</v>
      </c>
    </row>
    <row r="67" spans="1:11" x14ac:dyDescent="0.2">
      <c r="A67" s="24" t="s">
        <v>3</v>
      </c>
      <c r="B67" s="25">
        <v>100</v>
      </c>
      <c r="C67" s="25">
        <v>5.7142860000000004</v>
      </c>
      <c r="D67" s="25">
        <v>3.5714290000000002</v>
      </c>
      <c r="E67" s="25">
        <v>2.8571430000000002</v>
      </c>
      <c r="F67" s="25">
        <v>4.2857139999999996</v>
      </c>
      <c r="G67" s="25">
        <v>4.2857139999999996</v>
      </c>
      <c r="H67" s="25">
        <v>6.4285709999999998</v>
      </c>
      <c r="I67" s="25">
        <v>66.428571000000005</v>
      </c>
      <c r="J67" s="25">
        <v>4.2857139999999996</v>
      </c>
      <c r="K67" s="25">
        <v>2.1428569999999998</v>
      </c>
    </row>
    <row r="68" spans="1:11" x14ac:dyDescent="0.2">
      <c r="A68" s="20" t="s">
        <v>348</v>
      </c>
      <c r="B68" s="21">
        <v>37</v>
      </c>
      <c r="C68" s="21">
        <v>2</v>
      </c>
      <c r="D68" s="21">
        <v>0</v>
      </c>
      <c r="E68" s="21">
        <v>0</v>
      </c>
      <c r="F68" s="21">
        <v>1</v>
      </c>
      <c r="G68" s="21">
        <v>3</v>
      </c>
      <c r="H68" s="21">
        <v>1</v>
      </c>
      <c r="I68" s="21">
        <v>26</v>
      </c>
      <c r="J68" s="21">
        <v>3</v>
      </c>
      <c r="K68" s="21">
        <v>1</v>
      </c>
    </row>
    <row r="69" spans="1:11" x14ac:dyDescent="0.2">
      <c r="A69" s="24" t="s">
        <v>3</v>
      </c>
      <c r="B69" s="25">
        <v>100</v>
      </c>
      <c r="C69" s="25">
        <v>5.405405</v>
      </c>
      <c r="D69" s="25">
        <v>0</v>
      </c>
      <c r="E69" s="25">
        <v>0</v>
      </c>
      <c r="F69" s="25">
        <v>2.7027030000000001</v>
      </c>
      <c r="G69" s="25">
        <v>8.1081079999999996</v>
      </c>
      <c r="H69" s="25">
        <v>2.7027030000000001</v>
      </c>
      <c r="I69" s="25">
        <v>70.270269999999996</v>
      </c>
      <c r="J69" s="25">
        <v>8.1081079999999996</v>
      </c>
      <c r="K69" s="25">
        <v>2.7027030000000001</v>
      </c>
    </row>
    <row r="70" spans="1:11" x14ac:dyDescent="0.2">
      <c r="A70" s="20" t="s">
        <v>349</v>
      </c>
      <c r="B70" s="21">
        <v>9</v>
      </c>
      <c r="C70" s="21">
        <v>1</v>
      </c>
      <c r="D70" s="21">
        <v>1</v>
      </c>
      <c r="E70" s="21">
        <v>0</v>
      </c>
      <c r="F70" s="21">
        <v>0</v>
      </c>
      <c r="G70" s="21">
        <v>0</v>
      </c>
      <c r="H70" s="21">
        <v>0</v>
      </c>
      <c r="I70" s="21">
        <v>5</v>
      </c>
      <c r="J70" s="21">
        <v>2</v>
      </c>
      <c r="K70" s="21">
        <v>0</v>
      </c>
    </row>
    <row r="71" spans="1:11" x14ac:dyDescent="0.2">
      <c r="A71" s="24" t="s">
        <v>3</v>
      </c>
      <c r="B71" s="25">
        <v>100</v>
      </c>
      <c r="C71" s="25">
        <v>11.111110999999999</v>
      </c>
      <c r="D71" s="25">
        <v>11.111110999999999</v>
      </c>
      <c r="E71" s="25">
        <v>0</v>
      </c>
      <c r="F71" s="25">
        <v>0</v>
      </c>
      <c r="G71" s="25">
        <v>0</v>
      </c>
      <c r="H71" s="25">
        <v>0</v>
      </c>
      <c r="I71" s="25">
        <v>55.555556000000003</v>
      </c>
      <c r="J71" s="25">
        <v>22.222221999999999</v>
      </c>
      <c r="K71" s="25">
        <v>0</v>
      </c>
    </row>
    <row r="72" spans="1:11" x14ac:dyDescent="0.2">
      <c r="A72" s="20" t="s">
        <v>350</v>
      </c>
      <c r="B72" s="21">
        <v>679</v>
      </c>
      <c r="C72" s="21">
        <v>29</v>
      </c>
      <c r="D72" s="21">
        <v>40</v>
      </c>
      <c r="E72" s="21">
        <v>40</v>
      </c>
      <c r="F72" s="21">
        <v>38</v>
      </c>
      <c r="G72" s="21">
        <v>48</v>
      </c>
      <c r="H72" s="21">
        <v>53</v>
      </c>
      <c r="I72" s="21">
        <v>368</v>
      </c>
      <c r="J72" s="21">
        <v>53</v>
      </c>
      <c r="K72" s="21">
        <v>10</v>
      </c>
    </row>
    <row r="73" spans="1:11" x14ac:dyDescent="0.2">
      <c r="A73" s="24" t="s">
        <v>3</v>
      </c>
      <c r="B73" s="25">
        <v>100</v>
      </c>
      <c r="C73" s="25">
        <v>4.2709869999999999</v>
      </c>
      <c r="D73" s="25">
        <v>5.8910159999999996</v>
      </c>
      <c r="E73" s="25">
        <v>5.8910159999999996</v>
      </c>
      <c r="F73" s="25">
        <v>5.5964650000000002</v>
      </c>
      <c r="G73" s="25">
        <v>7.0692190000000004</v>
      </c>
      <c r="H73" s="25">
        <v>7.8055960000000004</v>
      </c>
      <c r="I73" s="25">
        <v>54.197349000000003</v>
      </c>
      <c r="J73" s="25">
        <v>7.8055960000000004</v>
      </c>
      <c r="K73" s="25">
        <v>1.4727539999999999</v>
      </c>
    </row>
    <row r="74" spans="1:11" x14ac:dyDescent="0.2">
      <c r="A74" s="20" t="s">
        <v>351</v>
      </c>
      <c r="B74" s="21">
        <v>535</v>
      </c>
      <c r="C74" s="21">
        <v>33</v>
      </c>
      <c r="D74" s="21">
        <v>23</v>
      </c>
      <c r="E74" s="21">
        <v>18</v>
      </c>
      <c r="F74" s="21">
        <v>29</v>
      </c>
      <c r="G74" s="21">
        <v>35</v>
      </c>
      <c r="H74" s="21">
        <v>27</v>
      </c>
      <c r="I74" s="21">
        <v>328</v>
      </c>
      <c r="J74" s="21">
        <v>34</v>
      </c>
      <c r="K74" s="21">
        <v>8</v>
      </c>
    </row>
    <row r="75" spans="1:11" x14ac:dyDescent="0.2">
      <c r="A75" s="24" t="s">
        <v>3</v>
      </c>
      <c r="B75" s="25">
        <v>100</v>
      </c>
      <c r="C75" s="25">
        <v>6.1682240000000004</v>
      </c>
      <c r="D75" s="25">
        <v>4.2990649999999997</v>
      </c>
      <c r="E75" s="25">
        <v>3.3644859999999999</v>
      </c>
      <c r="F75" s="25">
        <v>5.4205610000000002</v>
      </c>
      <c r="G75" s="25">
        <v>6.5420559999999996</v>
      </c>
      <c r="H75" s="25">
        <v>5.046729</v>
      </c>
      <c r="I75" s="25">
        <v>61.308411</v>
      </c>
      <c r="J75" s="25">
        <v>6.3551399999999996</v>
      </c>
      <c r="K75" s="25">
        <v>1.4953270000000001</v>
      </c>
    </row>
    <row r="76" spans="1:11" x14ac:dyDescent="0.2">
      <c r="A76" s="20" t="s">
        <v>352</v>
      </c>
      <c r="B76" s="21">
        <v>186</v>
      </c>
      <c r="C76" s="21">
        <v>11</v>
      </c>
      <c r="D76" s="21">
        <v>6</v>
      </c>
      <c r="E76" s="21">
        <v>4</v>
      </c>
      <c r="F76" s="21">
        <v>7</v>
      </c>
      <c r="G76" s="21">
        <v>9</v>
      </c>
      <c r="H76" s="21">
        <v>10</v>
      </c>
      <c r="I76" s="21">
        <v>124</v>
      </c>
      <c r="J76" s="21">
        <v>11</v>
      </c>
      <c r="K76" s="21">
        <v>4</v>
      </c>
    </row>
    <row r="77" spans="1:11" x14ac:dyDescent="0.2">
      <c r="A77" s="24" t="s">
        <v>3</v>
      </c>
      <c r="B77" s="25">
        <v>100</v>
      </c>
      <c r="C77" s="25">
        <v>5.9139780000000002</v>
      </c>
      <c r="D77" s="25">
        <v>3.225806</v>
      </c>
      <c r="E77" s="25">
        <v>2.1505380000000001</v>
      </c>
      <c r="F77" s="25">
        <v>3.7634409999999998</v>
      </c>
      <c r="G77" s="25">
        <v>4.8387099999999998</v>
      </c>
      <c r="H77" s="25">
        <v>5.3763439999999996</v>
      </c>
      <c r="I77" s="25">
        <v>66.666667000000004</v>
      </c>
      <c r="J77" s="25">
        <v>5.9139780000000002</v>
      </c>
      <c r="K77" s="25">
        <v>2.1505380000000001</v>
      </c>
    </row>
    <row r="78" spans="1:11" x14ac:dyDescent="0.2">
      <c r="A78" s="20" t="s">
        <v>353</v>
      </c>
      <c r="B78" s="21">
        <v>721</v>
      </c>
      <c r="C78" s="21">
        <v>44</v>
      </c>
      <c r="D78" s="21">
        <v>29</v>
      </c>
      <c r="E78" s="21">
        <v>22</v>
      </c>
      <c r="F78" s="21">
        <v>36</v>
      </c>
      <c r="G78" s="21">
        <v>44</v>
      </c>
      <c r="H78" s="21">
        <v>37</v>
      </c>
      <c r="I78" s="21">
        <v>452</v>
      </c>
      <c r="J78" s="21">
        <v>45</v>
      </c>
      <c r="K78" s="21">
        <v>12</v>
      </c>
    </row>
    <row r="79" spans="1:11" x14ac:dyDescent="0.2">
      <c r="A79" s="24" t="s">
        <v>3</v>
      </c>
      <c r="B79" s="25">
        <v>100</v>
      </c>
      <c r="C79" s="25">
        <v>6.1026350000000003</v>
      </c>
      <c r="D79" s="25">
        <v>4.0221910000000003</v>
      </c>
      <c r="E79" s="25">
        <v>3.0513180000000002</v>
      </c>
      <c r="F79" s="25">
        <v>4.9930649999999996</v>
      </c>
      <c r="G79" s="25">
        <v>6.1026350000000003</v>
      </c>
      <c r="H79" s="25">
        <v>5.131761</v>
      </c>
      <c r="I79" s="25">
        <v>62.690707000000003</v>
      </c>
      <c r="J79" s="25">
        <v>6.2413309999999997</v>
      </c>
      <c r="K79" s="25">
        <v>1.664355</v>
      </c>
    </row>
    <row r="80" spans="1:11" x14ac:dyDescent="0.2">
      <c r="A80" s="9" t="s">
        <v>356</v>
      </c>
      <c r="B80" s="9"/>
      <c r="C80" s="9"/>
      <c r="D80" s="9"/>
      <c r="E80" s="9"/>
      <c r="F80" s="9"/>
      <c r="G80" s="9"/>
      <c r="H80" s="9"/>
      <c r="I80" s="9"/>
      <c r="J80" s="9"/>
      <c r="K80" s="9"/>
    </row>
    <row r="81" spans="1:11" x14ac:dyDescent="0.2">
      <c r="A81" s="20" t="s">
        <v>357</v>
      </c>
      <c r="B81" s="21">
        <v>138</v>
      </c>
      <c r="C81" s="21">
        <v>13</v>
      </c>
      <c r="D81" s="21">
        <v>13</v>
      </c>
      <c r="E81" s="21">
        <v>8</v>
      </c>
      <c r="F81" s="21">
        <v>9</v>
      </c>
      <c r="G81" s="21">
        <v>6</v>
      </c>
      <c r="H81" s="21">
        <v>11</v>
      </c>
      <c r="I81" s="21">
        <v>49</v>
      </c>
      <c r="J81" s="21">
        <v>26</v>
      </c>
      <c r="K81" s="21">
        <v>3</v>
      </c>
    </row>
    <row r="82" spans="1:11" x14ac:dyDescent="0.2">
      <c r="A82" s="24" t="s">
        <v>3</v>
      </c>
      <c r="B82" s="25">
        <v>100</v>
      </c>
      <c r="C82" s="25">
        <v>9.4202899999999996</v>
      </c>
      <c r="D82" s="25">
        <v>9.4202899999999996</v>
      </c>
      <c r="E82" s="25">
        <v>5.7971009999999996</v>
      </c>
      <c r="F82" s="25">
        <v>6.5217390000000002</v>
      </c>
      <c r="G82" s="25">
        <v>4.3478260000000004</v>
      </c>
      <c r="H82" s="25">
        <v>7.9710140000000003</v>
      </c>
      <c r="I82" s="25">
        <v>35.507246000000002</v>
      </c>
      <c r="J82" s="25">
        <v>18.840579999999999</v>
      </c>
      <c r="K82" s="25">
        <v>2.1739130000000002</v>
      </c>
    </row>
    <row r="83" spans="1:11" x14ac:dyDescent="0.2">
      <c r="A83" s="20" t="s">
        <v>328</v>
      </c>
      <c r="B83" s="21">
        <v>1747</v>
      </c>
      <c r="C83" s="21">
        <v>50</v>
      </c>
      <c r="D83" s="21">
        <v>69</v>
      </c>
      <c r="E83" s="21">
        <v>68</v>
      </c>
      <c r="F83" s="21">
        <v>82</v>
      </c>
      <c r="G83" s="21">
        <v>124</v>
      </c>
      <c r="H83" s="21">
        <v>127</v>
      </c>
      <c r="I83" s="21">
        <v>955</v>
      </c>
      <c r="J83" s="21">
        <v>245</v>
      </c>
      <c r="K83" s="21">
        <v>27</v>
      </c>
    </row>
    <row r="84" spans="1:11" x14ac:dyDescent="0.2">
      <c r="A84" s="24" t="s">
        <v>3</v>
      </c>
      <c r="B84" s="25">
        <v>100</v>
      </c>
      <c r="C84" s="25">
        <v>2.8620489999999998</v>
      </c>
      <c r="D84" s="25">
        <v>3.9496280000000001</v>
      </c>
      <c r="E84" s="25">
        <v>3.8923869999999998</v>
      </c>
      <c r="F84" s="25">
        <v>4.6937610000000003</v>
      </c>
      <c r="G84" s="25">
        <v>7.0978820000000002</v>
      </c>
      <c r="H84" s="25">
        <v>7.2696050000000003</v>
      </c>
      <c r="I84" s="25">
        <v>54.665140000000001</v>
      </c>
      <c r="J84" s="25">
        <v>14.024041</v>
      </c>
      <c r="K84" s="25">
        <v>1.545507</v>
      </c>
    </row>
    <row r="85" spans="1:11" x14ac:dyDescent="0.2">
      <c r="A85" s="20" t="s">
        <v>329</v>
      </c>
      <c r="B85" s="21">
        <v>191</v>
      </c>
      <c r="C85" s="21">
        <v>23</v>
      </c>
      <c r="D85" s="21">
        <v>27</v>
      </c>
      <c r="E85" s="21">
        <v>20</v>
      </c>
      <c r="F85" s="21">
        <v>21</v>
      </c>
      <c r="G85" s="21">
        <v>16</v>
      </c>
      <c r="H85" s="21">
        <v>13</v>
      </c>
      <c r="I85" s="21">
        <v>50</v>
      </c>
      <c r="J85" s="21">
        <v>17</v>
      </c>
      <c r="K85" s="21">
        <v>4</v>
      </c>
    </row>
    <row r="86" spans="1:11" x14ac:dyDescent="0.2">
      <c r="A86" s="24" t="s">
        <v>3</v>
      </c>
      <c r="B86" s="25">
        <v>100</v>
      </c>
      <c r="C86" s="25">
        <v>12.041885000000001</v>
      </c>
      <c r="D86" s="25">
        <v>14.136126000000001</v>
      </c>
      <c r="E86" s="25">
        <v>10.471204</v>
      </c>
      <c r="F86" s="25">
        <v>10.994764</v>
      </c>
      <c r="G86" s="25">
        <v>8.3769629999999999</v>
      </c>
      <c r="H86" s="25">
        <v>6.8062829999999996</v>
      </c>
      <c r="I86" s="25">
        <v>26.17801</v>
      </c>
      <c r="J86" s="25">
        <v>8.9005240000000008</v>
      </c>
      <c r="K86" s="25">
        <v>2.0942409999999998</v>
      </c>
    </row>
    <row r="87" spans="1:11" x14ac:dyDescent="0.2">
      <c r="A87" s="20" t="s">
        <v>330</v>
      </c>
      <c r="B87" s="21">
        <v>544</v>
      </c>
      <c r="C87" s="21">
        <v>41</v>
      </c>
      <c r="D87" s="21">
        <v>25</v>
      </c>
      <c r="E87" s="21">
        <v>19</v>
      </c>
      <c r="F87" s="21">
        <v>28</v>
      </c>
      <c r="G87" s="21">
        <v>23</v>
      </c>
      <c r="H87" s="21">
        <v>33</v>
      </c>
      <c r="I87" s="21">
        <v>321</v>
      </c>
      <c r="J87" s="21">
        <v>48</v>
      </c>
      <c r="K87" s="21">
        <v>6</v>
      </c>
    </row>
    <row r="88" spans="1:11" x14ac:dyDescent="0.2">
      <c r="A88" s="24" t="s">
        <v>3</v>
      </c>
      <c r="B88" s="25">
        <v>100</v>
      </c>
      <c r="C88" s="25">
        <v>7.5367649999999999</v>
      </c>
      <c r="D88" s="25">
        <v>4.5955880000000002</v>
      </c>
      <c r="E88" s="25">
        <v>3.4926469999999998</v>
      </c>
      <c r="F88" s="25">
        <v>5.1470589999999996</v>
      </c>
      <c r="G88" s="25">
        <v>4.2279410000000004</v>
      </c>
      <c r="H88" s="25">
        <v>6.0661759999999996</v>
      </c>
      <c r="I88" s="25">
        <v>59.007353000000002</v>
      </c>
      <c r="J88" s="25">
        <v>8.8235290000000006</v>
      </c>
      <c r="K88" s="25">
        <v>1.1029409999999999</v>
      </c>
    </row>
    <row r="89" spans="1:11" x14ac:dyDescent="0.2">
      <c r="A89" s="20" t="s">
        <v>358</v>
      </c>
      <c r="B89" s="21">
        <v>57</v>
      </c>
      <c r="C89" s="21">
        <v>1</v>
      </c>
      <c r="D89" s="21">
        <v>4</v>
      </c>
      <c r="E89" s="21">
        <v>4</v>
      </c>
      <c r="F89" s="21">
        <v>2</v>
      </c>
      <c r="G89" s="21">
        <v>1</v>
      </c>
      <c r="H89" s="21">
        <v>8</v>
      </c>
      <c r="I89" s="21">
        <v>30</v>
      </c>
      <c r="J89" s="21">
        <v>7</v>
      </c>
      <c r="K89" s="21">
        <v>0</v>
      </c>
    </row>
    <row r="90" spans="1:11" x14ac:dyDescent="0.2">
      <c r="A90" s="24" t="s">
        <v>3</v>
      </c>
      <c r="B90" s="25">
        <v>100</v>
      </c>
      <c r="C90" s="25">
        <v>1.754386</v>
      </c>
      <c r="D90" s="25">
        <v>7.017544</v>
      </c>
      <c r="E90" s="25">
        <v>7.017544</v>
      </c>
      <c r="F90" s="25">
        <v>3.508772</v>
      </c>
      <c r="G90" s="25">
        <v>1.754386</v>
      </c>
      <c r="H90" s="25">
        <v>14.035088</v>
      </c>
      <c r="I90" s="25">
        <v>52.631579000000002</v>
      </c>
      <c r="J90" s="25">
        <v>12.280702</v>
      </c>
      <c r="K90" s="25">
        <v>0</v>
      </c>
    </row>
    <row r="91" spans="1:11" x14ac:dyDescent="0.2">
      <c r="A91" s="9" t="s">
        <v>359</v>
      </c>
      <c r="B91" s="10">
        <v>89</v>
      </c>
      <c r="C91" s="10">
        <v>11</v>
      </c>
      <c r="D91" s="10">
        <v>9</v>
      </c>
      <c r="E91" s="10">
        <v>4</v>
      </c>
      <c r="F91" s="10">
        <v>8</v>
      </c>
      <c r="G91" s="10">
        <v>4</v>
      </c>
      <c r="H91" s="10">
        <v>5</v>
      </c>
      <c r="I91" s="10">
        <v>29</v>
      </c>
      <c r="J91" s="10">
        <v>18</v>
      </c>
      <c r="K91" s="10">
        <v>1</v>
      </c>
    </row>
    <row r="92" spans="1:11" x14ac:dyDescent="0.2">
      <c r="A92" s="24" t="s">
        <v>3</v>
      </c>
      <c r="B92" s="25">
        <v>100</v>
      </c>
      <c r="C92" s="25">
        <v>12.359551</v>
      </c>
      <c r="D92" s="25">
        <v>10.112360000000001</v>
      </c>
      <c r="E92" s="25">
        <v>4.4943819999999999</v>
      </c>
      <c r="F92" s="25">
        <v>8.9887639999999998</v>
      </c>
      <c r="G92" s="25">
        <v>4.4943819999999999</v>
      </c>
      <c r="H92" s="25">
        <v>5.6179779999999999</v>
      </c>
      <c r="I92" s="25">
        <v>32.584269999999997</v>
      </c>
      <c r="J92" s="25">
        <v>20.224719</v>
      </c>
      <c r="K92" s="25">
        <v>1.123596</v>
      </c>
    </row>
    <row r="93" spans="1:11" x14ac:dyDescent="0.2">
      <c r="A93" s="20" t="s">
        <v>331</v>
      </c>
      <c r="B93" s="21">
        <v>977</v>
      </c>
      <c r="C93" s="21">
        <v>28</v>
      </c>
      <c r="D93" s="21">
        <v>42</v>
      </c>
      <c r="E93" s="21">
        <v>42</v>
      </c>
      <c r="F93" s="21">
        <v>48</v>
      </c>
      <c r="G93" s="21">
        <v>64</v>
      </c>
      <c r="H93" s="21">
        <v>83</v>
      </c>
      <c r="I93" s="21">
        <v>467</v>
      </c>
      <c r="J93" s="21">
        <v>189</v>
      </c>
      <c r="K93" s="21">
        <v>14</v>
      </c>
    </row>
    <row r="94" spans="1:11" x14ac:dyDescent="0.2">
      <c r="A94" s="24" t="s">
        <v>3</v>
      </c>
      <c r="B94" s="25">
        <v>100</v>
      </c>
      <c r="C94" s="25">
        <v>2.8659159999999999</v>
      </c>
      <c r="D94" s="25">
        <v>4.2988739999999996</v>
      </c>
      <c r="E94" s="25">
        <v>4.2988739999999996</v>
      </c>
      <c r="F94" s="25">
        <v>4.9129990000000001</v>
      </c>
      <c r="G94" s="25">
        <v>6.5506650000000004</v>
      </c>
      <c r="H94" s="25">
        <v>8.4953939999999992</v>
      </c>
      <c r="I94" s="25">
        <v>47.799385999999998</v>
      </c>
      <c r="J94" s="25">
        <v>19.344933000000001</v>
      </c>
      <c r="K94" s="25">
        <v>1.432958</v>
      </c>
    </row>
    <row r="95" spans="1:11" x14ac:dyDescent="0.2">
      <c r="A95" s="20" t="s">
        <v>332</v>
      </c>
      <c r="B95" s="21">
        <v>73</v>
      </c>
      <c r="C95" s="21">
        <v>8</v>
      </c>
      <c r="D95" s="21">
        <v>12</v>
      </c>
      <c r="E95" s="21">
        <v>7</v>
      </c>
      <c r="F95" s="21">
        <v>6</v>
      </c>
      <c r="G95" s="21">
        <v>8</v>
      </c>
      <c r="H95" s="21">
        <v>3</v>
      </c>
      <c r="I95" s="21">
        <v>19</v>
      </c>
      <c r="J95" s="21">
        <v>8</v>
      </c>
      <c r="K95" s="21">
        <v>2</v>
      </c>
    </row>
    <row r="96" spans="1:11" x14ac:dyDescent="0.2">
      <c r="A96" s="24" t="s">
        <v>3</v>
      </c>
      <c r="B96" s="25">
        <v>100</v>
      </c>
      <c r="C96" s="25">
        <v>10.958904</v>
      </c>
      <c r="D96" s="25">
        <v>16.438355999999999</v>
      </c>
      <c r="E96" s="25">
        <v>9.5890409999999999</v>
      </c>
      <c r="F96" s="25">
        <v>8.2191779999999994</v>
      </c>
      <c r="G96" s="25">
        <v>10.958904</v>
      </c>
      <c r="H96" s="25">
        <v>4.1095889999999997</v>
      </c>
      <c r="I96" s="25">
        <v>26.027397000000001</v>
      </c>
      <c r="J96" s="25">
        <v>10.958904</v>
      </c>
      <c r="K96" s="25">
        <v>2.7397260000000001</v>
      </c>
    </row>
    <row r="97" spans="1:11" x14ac:dyDescent="0.2">
      <c r="A97" s="20" t="s">
        <v>333</v>
      </c>
      <c r="B97" s="21">
        <v>108</v>
      </c>
      <c r="C97" s="21">
        <v>8</v>
      </c>
      <c r="D97" s="21">
        <v>4</v>
      </c>
      <c r="E97" s="21">
        <v>3</v>
      </c>
      <c r="F97" s="21">
        <v>5</v>
      </c>
      <c r="G97" s="21">
        <v>1</v>
      </c>
      <c r="H97" s="21">
        <v>7</v>
      </c>
      <c r="I97" s="21">
        <v>55</v>
      </c>
      <c r="J97" s="21">
        <v>24</v>
      </c>
      <c r="K97" s="21">
        <v>1</v>
      </c>
    </row>
    <row r="98" spans="1:11" x14ac:dyDescent="0.2">
      <c r="A98" s="24" t="s">
        <v>3</v>
      </c>
      <c r="B98" s="25">
        <v>100</v>
      </c>
      <c r="C98" s="25">
        <v>7.4074070000000001</v>
      </c>
      <c r="D98" s="25">
        <v>3.7037040000000001</v>
      </c>
      <c r="E98" s="25">
        <v>2.7777780000000001</v>
      </c>
      <c r="F98" s="25">
        <v>4.6296299999999997</v>
      </c>
      <c r="G98" s="25">
        <v>0.92592600000000003</v>
      </c>
      <c r="H98" s="25">
        <v>6.4814809999999996</v>
      </c>
      <c r="I98" s="25">
        <v>50.925925999999997</v>
      </c>
      <c r="J98" s="25">
        <v>22.222221999999999</v>
      </c>
      <c r="K98" s="25">
        <v>0.92592600000000003</v>
      </c>
    </row>
    <row r="99" spans="1:11" x14ac:dyDescent="0.2">
      <c r="A99" s="20" t="s">
        <v>358</v>
      </c>
      <c r="B99" s="21">
        <v>30</v>
      </c>
      <c r="C99" s="21">
        <v>0</v>
      </c>
      <c r="D99" s="21">
        <v>2</v>
      </c>
      <c r="E99" s="21">
        <v>1</v>
      </c>
      <c r="F99" s="21">
        <v>1</v>
      </c>
      <c r="G99" s="21">
        <v>1</v>
      </c>
      <c r="H99" s="21">
        <v>4</v>
      </c>
      <c r="I99" s="21">
        <v>15</v>
      </c>
      <c r="J99" s="21">
        <v>6</v>
      </c>
      <c r="K99" s="21">
        <v>0</v>
      </c>
    </row>
    <row r="100" spans="1:11" x14ac:dyDescent="0.2">
      <c r="A100" s="24" t="s">
        <v>3</v>
      </c>
      <c r="B100" s="25">
        <v>100</v>
      </c>
      <c r="C100" s="25">
        <v>0</v>
      </c>
      <c r="D100" s="25">
        <v>6.6666670000000003</v>
      </c>
      <c r="E100" s="25">
        <v>3.3333330000000001</v>
      </c>
      <c r="F100" s="25">
        <v>3.3333330000000001</v>
      </c>
      <c r="G100" s="25">
        <v>3.3333330000000001</v>
      </c>
      <c r="H100" s="25">
        <v>13.333333</v>
      </c>
      <c r="I100" s="25">
        <v>50</v>
      </c>
      <c r="J100" s="25">
        <v>20</v>
      </c>
      <c r="K100" s="25">
        <v>0</v>
      </c>
    </row>
    <row r="101" spans="1:11" x14ac:dyDescent="0.2">
      <c r="A101" s="9" t="s">
        <v>360</v>
      </c>
      <c r="B101" s="10">
        <v>49</v>
      </c>
      <c r="C101" s="10">
        <v>2</v>
      </c>
      <c r="D101" s="10">
        <v>4</v>
      </c>
      <c r="E101" s="10">
        <v>4</v>
      </c>
      <c r="F101" s="10">
        <v>1</v>
      </c>
      <c r="G101" s="10">
        <v>2</v>
      </c>
      <c r="H101" s="10">
        <v>6</v>
      </c>
      <c r="I101" s="10">
        <v>20</v>
      </c>
      <c r="J101" s="10">
        <v>8</v>
      </c>
      <c r="K101" s="10">
        <v>2</v>
      </c>
    </row>
    <row r="102" spans="1:11" x14ac:dyDescent="0.2">
      <c r="A102" s="24" t="s">
        <v>3</v>
      </c>
      <c r="B102" s="25">
        <v>100</v>
      </c>
      <c r="C102" s="25">
        <v>4.0816330000000001</v>
      </c>
      <c r="D102" s="25">
        <v>8.1632650000000009</v>
      </c>
      <c r="E102" s="25">
        <v>8.1632650000000009</v>
      </c>
      <c r="F102" s="25">
        <v>2.040816</v>
      </c>
      <c r="G102" s="25">
        <v>4.0816330000000001</v>
      </c>
      <c r="H102" s="25">
        <v>12.244897999999999</v>
      </c>
      <c r="I102" s="25">
        <v>40.816327000000001</v>
      </c>
      <c r="J102" s="25">
        <v>16.326530999999999</v>
      </c>
      <c r="K102" s="25">
        <v>4.0816330000000001</v>
      </c>
    </row>
    <row r="103" spans="1:11" x14ac:dyDescent="0.2">
      <c r="A103" s="20" t="s">
        <v>331</v>
      </c>
      <c r="B103" s="21">
        <v>770</v>
      </c>
      <c r="C103" s="21">
        <v>22</v>
      </c>
      <c r="D103" s="21">
        <v>27</v>
      </c>
      <c r="E103" s="21">
        <v>26</v>
      </c>
      <c r="F103" s="21">
        <v>34</v>
      </c>
      <c r="G103" s="21">
        <v>60</v>
      </c>
      <c r="H103" s="21">
        <v>44</v>
      </c>
      <c r="I103" s="21">
        <v>488</v>
      </c>
      <c r="J103" s="21">
        <v>56</v>
      </c>
      <c r="K103" s="21">
        <v>13</v>
      </c>
    </row>
    <row r="104" spans="1:11" x14ac:dyDescent="0.2">
      <c r="A104" s="24" t="s">
        <v>3</v>
      </c>
      <c r="B104" s="25">
        <v>100</v>
      </c>
      <c r="C104" s="25">
        <v>2.8571430000000002</v>
      </c>
      <c r="D104" s="25">
        <v>3.506494</v>
      </c>
      <c r="E104" s="25">
        <v>3.3766229999999999</v>
      </c>
      <c r="F104" s="25">
        <v>4.415584</v>
      </c>
      <c r="G104" s="25">
        <v>7.7922079999999996</v>
      </c>
      <c r="H104" s="25">
        <v>5.7142860000000004</v>
      </c>
      <c r="I104" s="25">
        <v>63.376623000000002</v>
      </c>
      <c r="J104" s="25">
        <v>7.2727269999999997</v>
      </c>
      <c r="K104" s="25">
        <v>1.688312</v>
      </c>
    </row>
    <row r="105" spans="1:11" x14ac:dyDescent="0.2">
      <c r="A105" s="20" t="s">
        <v>332</v>
      </c>
      <c r="B105" s="21">
        <v>118</v>
      </c>
      <c r="C105" s="21">
        <v>15</v>
      </c>
      <c r="D105" s="21">
        <v>15</v>
      </c>
      <c r="E105" s="21">
        <v>13</v>
      </c>
      <c r="F105" s="21">
        <v>15</v>
      </c>
      <c r="G105" s="21">
        <v>8</v>
      </c>
      <c r="H105" s="21">
        <v>10</v>
      </c>
      <c r="I105" s="21">
        <v>31</v>
      </c>
      <c r="J105" s="21">
        <v>9</v>
      </c>
      <c r="K105" s="21">
        <v>2</v>
      </c>
    </row>
    <row r="106" spans="1:11" x14ac:dyDescent="0.2">
      <c r="A106" s="24" t="s">
        <v>3</v>
      </c>
      <c r="B106" s="25">
        <v>100</v>
      </c>
      <c r="C106" s="25">
        <v>12.711864</v>
      </c>
      <c r="D106" s="25">
        <v>12.711864</v>
      </c>
      <c r="E106" s="25">
        <v>11.016949</v>
      </c>
      <c r="F106" s="25">
        <v>12.711864</v>
      </c>
      <c r="G106" s="25">
        <v>6.7796609999999999</v>
      </c>
      <c r="H106" s="25">
        <v>8.4745760000000008</v>
      </c>
      <c r="I106" s="25">
        <v>26.271186</v>
      </c>
      <c r="J106" s="25">
        <v>7.6271190000000004</v>
      </c>
      <c r="K106" s="25">
        <v>1.6949149999999999</v>
      </c>
    </row>
    <row r="107" spans="1:11" x14ac:dyDescent="0.2">
      <c r="A107" s="20" t="s">
        <v>333</v>
      </c>
      <c r="B107" s="21">
        <v>436</v>
      </c>
      <c r="C107" s="21">
        <v>33</v>
      </c>
      <c r="D107" s="21">
        <v>21</v>
      </c>
      <c r="E107" s="21">
        <v>16</v>
      </c>
      <c r="F107" s="21">
        <v>23</v>
      </c>
      <c r="G107" s="21">
        <v>22</v>
      </c>
      <c r="H107" s="21">
        <v>26</v>
      </c>
      <c r="I107" s="21">
        <v>266</v>
      </c>
      <c r="J107" s="21">
        <v>24</v>
      </c>
      <c r="K107" s="21">
        <v>5</v>
      </c>
    </row>
    <row r="108" spans="1:11" x14ac:dyDescent="0.2">
      <c r="A108" s="24" t="s">
        <v>3</v>
      </c>
      <c r="B108" s="25">
        <v>100</v>
      </c>
      <c r="C108" s="25">
        <v>7.5688069999999996</v>
      </c>
      <c r="D108" s="25">
        <v>4.8165139999999997</v>
      </c>
      <c r="E108" s="25">
        <v>3.6697250000000001</v>
      </c>
      <c r="F108" s="25">
        <v>5.2752290000000004</v>
      </c>
      <c r="G108" s="25">
        <v>5.0458720000000001</v>
      </c>
      <c r="H108" s="25">
        <v>5.9633029999999998</v>
      </c>
      <c r="I108" s="25">
        <v>61.009174000000002</v>
      </c>
      <c r="J108" s="25">
        <v>5.5045869999999999</v>
      </c>
      <c r="K108" s="25">
        <v>1.1467890000000001</v>
      </c>
    </row>
    <row r="109" spans="1:11" x14ac:dyDescent="0.2">
      <c r="A109" s="20" t="s">
        <v>358</v>
      </c>
      <c r="B109" s="21">
        <v>27</v>
      </c>
      <c r="C109" s="21">
        <v>1</v>
      </c>
      <c r="D109" s="21">
        <v>2</v>
      </c>
      <c r="E109" s="21">
        <v>3</v>
      </c>
      <c r="F109" s="21">
        <v>1</v>
      </c>
      <c r="G109" s="21">
        <v>0</v>
      </c>
      <c r="H109" s="21">
        <v>4</v>
      </c>
      <c r="I109" s="21">
        <v>15</v>
      </c>
      <c r="J109" s="21">
        <v>1</v>
      </c>
      <c r="K109" s="21">
        <v>0</v>
      </c>
    </row>
    <row r="110" spans="1:11" x14ac:dyDescent="0.2">
      <c r="A110" s="24" t="s">
        <v>3</v>
      </c>
      <c r="B110" s="25">
        <v>100</v>
      </c>
      <c r="C110" s="25">
        <v>3.7037040000000001</v>
      </c>
      <c r="D110" s="25">
        <v>7.4074070000000001</v>
      </c>
      <c r="E110" s="25">
        <v>11.111110999999999</v>
      </c>
      <c r="F110" s="25">
        <v>3.7037040000000001</v>
      </c>
      <c r="G110" s="25">
        <v>0</v>
      </c>
      <c r="H110" s="25">
        <v>14.814814999999999</v>
      </c>
      <c r="I110" s="25">
        <v>55.555556000000003</v>
      </c>
      <c r="J110" s="25">
        <v>3.7037040000000001</v>
      </c>
      <c r="K110" s="25">
        <v>0</v>
      </c>
    </row>
    <row r="111" spans="1:11" x14ac:dyDescent="0.2">
      <c r="A111" s="9" t="s">
        <v>361</v>
      </c>
      <c r="B111" s="9"/>
      <c r="C111" s="9"/>
      <c r="D111" s="9"/>
      <c r="E111" s="9"/>
      <c r="F111" s="9"/>
      <c r="G111" s="9"/>
      <c r="H111" s="9"/>
      <c r="I111" s="9"/>
      <c r="J111" s="9"/>
      <c r="K111" s="9"/>
    </row>
    <row r="112" spans="1:11" x14ac:dyDescent="0.2">
      <c r="A112" s="20" t="s">
        <v>362</v>
      </c>
      <c r="B112" s="21">
        <v>360</v>
      </c>
      <c r="C112" s="21">
        <v>14</v>
      </c>
      <c r="D112" s="21">
        <v>18</v>
      </c>
      <c r="E112" s="21">
        <v>15</v>
      </c>
      <c r="F112" s="21">
        <v>18</v>
      </c>
      <c r="G112" s="21">
        <v>22</v>
      </c>
      <c r="H112" s="21">
        <v>25</v>
      </c>
      <c r="I112" s="21">
        <v>180</v>
      </c>
      <c r="J112" s="21">
        <v>64</v>
      </c>
      <c r="K112" s="21">
        <v>4</v>
      </c>
    </row>
    <row r="113" spans="1:11" x14ac:dyDescent="0.2">
      <c r="A113" s="24" t="s">
        <v>3</v>
      </c>
      <c r="B113" s="25">
        <v>100</v>
      </c>
      <c r="C113" s="25">
        <v>3.8888889999999998</v>
      </c>
      <c r="D113" s="25">
        <v>5</v>
      </c>
      <c r="E113" s="25">
        <v>4.1666670000000003</v>
      </c>
      <c r="F113" s="25">
        <v>5</v>
      </c>
      <c r="G113" s="25">
        <v>6.1111110000000002</v>
      </c>
      <c r="H113" s="25">
        <v>6.9444439999999998</v>
      </c>
      <c r="I113" s="25">
        <v>50</v>
      </c>
      <c r="J113" s="25">
        <v>17.777778000000001</v>
      </c>
      <c r="K113" s="25">
        <v>1.111111</v>
      </c>
    </row>
    <row r="114" spans="1:11" x14ac:dyDescent="0.2">
      <c r="A114" s="20" t="s">
        <v>363</v>
      </c>
      <c r="B114" s="21">
        <v>1326</v>
      </c>
      <c r="C114" s="21">
        <v>63</v>
      </c>
      <c r="D114" s="21">
        <v>78</v>
      </c>
      <c r="E114" s="21">
        <v>60</v>
      </c>
      <c r="F114" s="21">
        <v>69</v>
      </c>
      <c r="G114" s="21">
        <v>80</v>
      </c>
      <c r="H114" s="21">
        <v>93</v>
      </c>
      <c r="I114" s="21">
        <v>721</v>
      </c>
      <c r="J114" s="21">
        <v>139</v>
      </c>
      <c r="K114" s="21">
        <v>23</v>
      </c>
    </row>
    <row r="115" spans="1:11" x14ac:dyDescent="0.2">
      <c r="A115" s="24" t="s">
        <v>3</v>
      </c>
      <c r="B115" s="25">
        <v>100</v>
      </c>
      <c r="C115" s="25">
        <v>4.751131</v>
      </c>
      <c r="D115" s="25">
        <v>5.8823530000000002</v>
      </c>
      <c r="E115" s="25">
        <v>4.5248869999999997</v>
      </c>
      <c r="F115" s="25">
        <v>5.2036199999999999</v>
      </c>
      <c r="G115" s="25">
        <v>6.0331830000000002</v>
      </c>
      <c r="H115" s="25">
        <v>7.0135750000000003</v>
      </c>
      <c r="I115" s="25">
        <v>54.374057000000001</v>
      </c>
      <c r="J115" s="25">
        <v>10.482654999999999</v>
      </c>
      <c r="K115" s="25">
        <v>1.73454</v>
      </c>
    </row>
    <row r="116" spans="1:11" x14ac:dyDescent="0.2">
      <c r="A116" s="20" t="s">
        <v>364</v>
      </c>
      <c r="B116" s="21">
        <v>649</v>
      </c>
      <c r="C116" s="21">
        <v>26</v>
      </c>
      <c r="D116" s="21">
        <v>17</v>
      </c>
      <c r="E116" s="21">
        <v>23</v>
      </c>
      <c r="F116" s="21">
        <v>33</v>
      </c>
      <c r="G116" s="21">
        <v>42</v>
      </c>
      <c r="H116" s="21">
        <v>37</v>
      </c>
      <c r="I116" s="21">
        <v>375</v>
      </c>
      <c r="J116" s="21">
        <v>86</v>
      </c>
      <c r="K116" s="21">
        <v>10</v>
      </c>
    </row>
    <row r="117" spans="1:11" x14ac:dyDescent="0.2">
      <c r="A117" s="24" t="s">
        <v>3</v>
      </c>
      <c r="B117" s="25">
        <v>100</v>
      </c>
      <c r="C117" s="25">
        <v>4.0061629999999999</v>
      </c>
      <c r="D117" s="25">
        <v>2.6194139999999999</v>
      </c>
      <c r="E117" s="25">
        <v>3.543914</v>
      </c>
      <c r="F117" s="25">
        <v>5.084746</v>
      </c>
      <c r="G117" s="25">
        <v>6.471495</v>
      </c>
      <c r="H117" s="25">
        <v>5.701079</v>
      </c>
      <c r="I117" s="25">
        <v>57.781202</v>
      </c>
      <c r="J117" s="25">
        <v>13.251156</v>
      </c>
      <c r="K117" s="25">
        <v>1.540832</v>
      </c>
    </row>
    <row r="118" spans="1:11" x14ac:dyDescent="0.2">
      <c r="A118" s="20" t="s">
        <v>365</v>
      </c>
      <c r="B118" s="21">
        <v>277</v>
      </c>
      <c r="C118" s="21">
        <v>23</v>
      </c>
      <c r="D118" s="21">
        <v>20</v>
      </c>
      <c r="E118" s="21">
        <v>17</v>
      </c>
      <c r="F118" s="21">
        <v>20</v>
      </c>
      <c r="G118" s="21">
        <v>23</v>
      </c>
      <c r="H118" s="21">
        <v>30</v>
      </c>
      <c r="I118" s="21">
        <v>96</v>
      </c>
      <c r="J118" s="21">
        <v>46</v>
      </c>
      <c r="K118" s="21">
        <v>2</v>
      </c>
    </row>
    <row r="119" spans="1:11" x14ac:dyDescent="0.2">
      <c r="A119" s="24" t="s">
        <v>3</v>
      </c>
      <c r="B119" s="25">
        <v>100</v>
      </c>
      <c r="C119" s="25">
        <v>8.3032489999999992</v>
      </c>
      <c r="D119" s="25">
        <v>7.2202169999999999</v>
      </c>
      <c r="E119" s="25">
        <v>6.1371840000000004</v>
      </c>
      <c r="F119" s="25">
        <v>7.2202169999999999</v>
      </c>
      <c r="G119" s="25">
        <v>8.3032489999999992</v>
      </c>
      <c r="H119" s="25">
        <v>10.830325</v>
      </c>
      <c r="I119" s="25">
        <v>34.657040000000002</v>
      </c>
      <c r="J119" s="25">
        <v>16.606497999999998</v>
      </c>
      <c r="K119" s="25">
        <v>0.72202200000000005</v>
      </c>
    </row>
    <row r="120" spans="1:11" x14ac:dyDescent="0.2">
      <c r="A120" s="20" t="s">
        <v>366</v>
      </c>
      <c r="B120" s="21">
        <v>65</v>
      </c>
      <c r="C120" s="21">
        <v>2</v>
      </c>
      <c r="D120" s="21">
        <v>5</v>
      </c>
      <c r="E120" s="21">
        <v>4</v>
      </c>
      <c r="F120" s="21">
        <v>2</v>
      </c>
      <c r="G120" s="21">
        <v>3</v>
      </c>
      <c r="H120" s="21">
        <v>7</v>
      </c>
      <c r="I120" s="21">
        <v>33</v>
      </c>
      <c r="J120" s="21">
        <v>8</v>
      </c>
      <c r="K120" s="21">
        <v>1</v>
      </c>
    </row>
    <row r="121" spans="1:11" x14ac:dyDescent="0.2">
      <c r="A121" s="24" t="s">
        <v>3</v>
      </c>
      <c r="B121" s="25">
        <v>100</v>
      </c>
      <c r="C121" s="25">
        <v>3.0769229999999999</v>
      </c>
      <c r="D121" s="25">
        <v>7.6923079999999997</v>
      </c>
      <c r="E121" s="25">
        <v>6.1538459999999997</v>
      </c>
      <c r="F121" s="25">
        <v>3.0769229999999999</v>
      </c>
      <c r="G121" s="25">
        <v>4.6153849999999998</v>
      </c>
      <c r="H121" s="25">
        <v>10.769231</v>
      </c>
      <c r="I121" s="25">
        <v>50.769230999999998</v>
      </c>
      <c r="J121" s="25">
        <v>12.307691999999999</v>
      </c>
      <c r="K121" s="25">
        <v>1.538462</v>
      </c>
    </row>
    <row r="122" spans="1:11" x14ac:dyDescent="0.2">
      <c r="A122" s="9" t="s">
        <v>367</v>
      </c>
      <c r="B122" s="9"/>
      <c r="C122" s="9"/>
      <c r="D122" s="9"/>
      <c r="E122" s="9"/>
      <c r="F122" s="9"/>
      <c r="G122" s="9"/>
      <c r="H122" s="9"/>
      <c r="I122" s="9"/>
      <c r="J122" s="9"/>
      <c r="K122" s="9"/>
    </row>
    <row r="123" spans="1:11" x14ac:dyDescent="0.2">
      <c r="A123" s="20" t="s">
        <v>368</v>
      </c>
      <c r="B123" s="21">
        <v>537</v>
      </c>
      <c r="C123" s="21">
        <v>55</v>
      </c>
      <c r="D123" s="21">
        <v>46</v>
      </c>
      <c r="E123" s="21">
        <v>37</v>
      </c>
      <c r="F123" s="21">
        <v>38</v>
      </c>
      <c r="G123" s="21">
        <v>30</v>
      </c>
      <c r="H123" s="21">
        <v>39</v>
      </c>
      <c r="I123" s="21">
        <v>242</v>
      </c>
      <c r="J123" s="21">
        <v>44</v>
      </c>
      <c r="K123" s="21">
        <v>6</v>
      </c>
    </row>
    <row r="124" spans="1:11" x14ac:dyDescent="0.2">
      <c r="A124" s="24" t="s">
        <v>3</v>
      </c>
      <c r="B124" s="25">
        <v>100</v>
      </c>
      <c r="C124" s="25">
        <v>10.242086</v>
      </c>
      <c r="D124" s="25">
        <v>8.5661079999999998</v>
      </c>
      <c r="E124" s="25">
        <v>6.8901300000000001</v>
      </c>
      <c r="F124" s="25">
        <v>7.0763499999999997</v>
      </c>
      <c r="G124" s="25">
        <v>5.5865919999999996</v>
      </c>
      <c r="H124" s="25">
        <v>7.2625700000000002</v>
      </c>
      <c r="I124" s="25">
        <v>45.065176999999998</v>
      </c>
      <c r="J124" s="25">
        <v>8.1936689999999999</v>
      </c>
      <c r="K124" s="25">
        <v>1.117318</v>
      </c>
    </row>
    <row r="125" spans="1:11" x14ac:dyDescent="0.2">
      <c r="A125" s="20" t="s">
        <v>180</v>
      </c>
      <c r="B125" s="21">
        <v>1667</v>
      </c>
      <c r="C125" s="21">
        <v>41</v>
      </c>
      <c r="D125" s="21">
        <v>63</v>
      </c>
      <c r="E125" s="21">
        <v>61</v>
      </c>
      <c r="F125" s="21">
        <v>79</v>
      </c>
      <c r="G125" s="21">
        <v>121</v>
      </c>
      <c r="H125" s="21">
        <v>123</v>
      </c>
      <c r="I125" s="21">
        <v>919</v>
      </c>
      <c r="J125" s="21">
        <v>233</v>
      </c>
      <c r="K125" s="21">
        <v>27</v>
      </c>
    </row>
    <row r="126" spans="1:11" x14ac:dyDescent="0.2">
      <c r="A126" s="24" t="s">
        <v>3</v>
      </c>
      <c r="B126" s="25">
        <v>100</v>
      </c>
      <c r="C126" s="25">
        <v>2.459508</v>
      </c>
      <c r="D126" s="25">
        <v>3.7792439999999998</v>
      </c>
      <c r="E126" s="25">
        <v>3.659268</v>
      </c>
      <c r="F126" s="25">
        <v>4.739052</v>
      </c>
      <c r="G126" s="25">
        <v>7.2585480000000002</v>
      </c>
      <c r="H126" s="25">
        <v>7.3785239999999996</v>
      </c>
      <c r="I126" s="25">
        <v>55.128973999999999</v>
      </c>
      <c r="J126" s="25">
        <v>13.977205</v>
      </c>
      <c r="K126" s="25">
        <v>1.6196759999999999</v>
      </c>
    </row>
    <row r="127" spans="1:11" x14ac:dyDescent="0.2">
      <c r="A127" s="20" t="s">
        <v>369</v>
      </c>
      <c r="B127" s="21">
        <v>99</v>
      </c>
      <c r="C127" s="21">
        <v>3</v>
      </c>
      <c r="D127" s="21">
        <v>4</v>
      </c>
      <c r="E127" s="21">
        <v>4</v>
      </c>
      <c r="F127" s="21">
        <v>2</v>
      </c>
      <c r="G127" s="21">
        <v>0</v>
      </c>
      <c r="H127" s="21">
        <v>6</v>
      </c>
      <c r="I127" s="21">
        <v>51</v>
      </c>
      <c r="J127" s="21">
        <v>28</v>
      </c>
      <c r="K127" s="21">
        <v>1</v>
      </c>
    </row>
    <row r="128" spans="1:11" x14ac:dyDescent="0.2">
      <c r="A128" s="24" t="s">
        <v>3</v>
      </c>
      <c r="B128" s="25">
        <v>100</v>
      </c>
      <c r="C128" s="25">
        <v>3.030303</v>
      </c>
      <c r="D128" s="25">
        <v>4.0404039999999997</v>
      </c>
      <c r="E128" s="25">
        <v>4.0404039999999997</v>
      </c>
      <c r="F128" s="25">
        <v>2.0202019999999998</v>
      </c>
      <c r="G128" s="25">
        <v>0</v>
      </c>
      <c r="H128" s="25">
        <v>6.0606059999999999</v>
      </c>
      <c r="I128" s="25">
        <v>51.515152</v>
      </c>
      <c r="J128" s="25">
        <v>28.282827999999999</v>
      </c>
      <c r="K128" s="25">
        <v>1.0101009999999999</v>
      </c>
    </row>
    <row r="129" spans="1:11" x14ac:dyDescent="0.2">
      <c r="A129" s="20" t="s">
        <v>370</v>
      </c>
      <c r="B129" s="21">
        <v>819</v>
      </c>
      <c r="C129" s="21">
        <v>35</v>
      </c>
      <c r="D129" s="21">
        <v>30</v>
      </c>
      <c r="E129" s="21">
        <v>28</v>
      </c>
      <c r="F129" s="21">
        <v>41</v>
      </c>
      <c r="G129" s="21">
        <v>59</v>
      </c>
      <c r="H129" s="21">
        <v>50</v>
      </c>
      <c r="I129" s="21">
        <v>447</v>
      </c>
      <c r="J129" s="21">
        <v>120</v>
      </c>
      <c r="K129" s="21">
        <v>9</v>
      </c>
    </row>
    <row r="130" spans="1:11" x14ac:dyDescent="0.2">
      <c r="A130" s="24" t="s">
        <v>3</v>
      </c>
      <c r="B130" s="25">
        <v>100</v>
      </c>
      <c r="C130" s="25">
        <v>4.273504</v>
      </c>
      <c r="D130" s="25">
        <v>3.6630039999999999</v>
      </c>
      <c r="E130" s="25">
        <v>3.418803</v>
      </c>
      <c r="F130" s="25">
        <v>5.0061049999999998</v>
      </c>
      <c r="G130" s="25">
        <v>7.2039070000000001</v>
      </c>
      <c r="H130" s="25">
        <v>6.1050060000000004</v>
      </c>
      <c r="I130" s="25">
        <v>54.578755000000001</v>
      </c>
      <c r="J130" s="25">
        <v>14.652015</v>
      </c>
      <c r="K130" s="25">
        <v>1.0989009999999999</v>
      </c>
    </row>
    <row r="131" spans="1:11" x14ac:dyDescent="0.2">
      <c r="A131" s="20" t="s">
        <v>371</v>
      </c>
      <c r="B131" s="21">
        <v>87</v>
      </c>
      <c r="C131" s="21">
        <v>9</v>
      </c>
      <c r="D131" s="21">
        <v>11</v>
      </c>
      <c r="E131" s="21">
        <v>1</v>
      </c>
      <c r="F131" s="21">
        <v>4</v>
      </c>
      <c r="G131" s="21">
        <v>1</v>
      </c>
      <c r="H131" s="21">
        <v>1</v>
      </c>
      <c r="I131" s="21">
        <v>42</v>
      </c>
      <c r="J131" s="21">
        <v>17</v>
      </c>
      <c r="K131" s="21">
        <v>1</v>
      </c>
    </row>
    <row r="132" spans="1:11" x14ac:dyDescent="0.2">
      <c r="A132" s="24" t="s">
        <v>3</v>
      </c>
      <c r="B132" s="25">
        <v>100</v>
      </c>
      <c r="C132" s="25">
        <v>10.344828</v>
      </c>
      <c r="D132" s="25">
        <v>12.643678</v>
      </c>
      <c r="E132" s="25">
        <v>1.1494249999999999</v>
      </c>
      <c r="F132" s="25">
        <v>4.5977009999999998</v>
      </c>
      <c r="G132" s="25">
        <v>1.1494249999999999</v>
      </c>
      <c r="H132" s="25">
        <v>1.1494249999999999</v>
      </c>
      <c r="I132" s="25">
        <v>48.275861999999996</v>
      </c>
      <c r="J132" s="25">
        <v>19.540230000000001</v>
      </c>
      <c r="K132" s="25">
        <v>1.1494249999999999</v>
      </c>
    </row>
    <row r="133" spans="1:11" x14ac:dyDescent="0.2">
      <c r="A133" s="20" t="s">
        <v>366</v>
      </c>
      <c r="B133" s="21">
        <v>55</v>
      </c>
      <c r="C133" s="21">
        <v>0</v>
      </c>
      <c r="D133" s="21">
        <v>4</v>
      </c>
      <c r="E133" s="21">
        <v>4</v>
      </c>
      <c r="F133" s="21">
        <v>2</v>
      </c>
      <c r="G133" s="21">
        <v>1</v>
      </c>
      <c r="H133" s="21">
        <v>7</v>
      </c>
      <c r="I133" s="21">
        <v>27</v>
      </c>
      <c r="J133" s="21">
        <v>9</v>
      </c>
      <c r="K133" s="21">
        <v>1</v>
      </c>
    </row>
    <row r="134" spans="1:11" x14ac:dyDescent="0.2">
      <c r="A134" s="24" t="s">
        <v>3</v>
      </c>
      <c r="B134" s="25">
        <v>100</v>
      </c>
      <c r="C134" s="25">
        <v>0</v>
      </c>
      <c r="D134" s="25">
        <v>7.2727269999999997</v>
      </c>
      <c r="E134" s="25">
        <v>7.2727269999999997</v>
      </c>
      <c r="F134" s="25">
        <v>3.6363639999999999</v>
      </c>
      <c r="G134" s="25">
        <v>1.818182</v>
      </c>
      <c r="H134" s="25">
        <v>12.727273</v>
      </c>
      <c r="I134" s="25">
        <v>49.090909000000003</v>
      </c>
      <c r="J134" s="25">
        <v>16.363636</v>
      </c>
      <c r="K134" s="25">
        <v>1.818182</v>
      </c>
    </row>
    <row r="135" spans="1:11" x14ac:dyDescent="0.2">
      <c r="A135" s="9" t="s">
        <v>372</v>
      </c>
      <c r="B135" s="9"/>
      <c r="C135" s="9"/>
      <c r="D135" s="9"/>
      <c r="E135" s="9"/>
      <c r="F135" s="9"/>
      <c r="G135" s="9"/>
      <c r="H135" s="9"/>
      <c r="I135" s="9"/>
      <c r="J135" s="9"/>
      <c r="K135" s="9"/>
    </row>
    <row r="136" spans="1:11" x14ac:dyDescent="0.2">
      <c r="A136" s="20" t="s">
        <v>373</v>
      </c>
      <c r="B136" s="21">
        <v>537</v>
      </c>
      <c r="C136" s="21">
        <v>55</v>
      </c>
      <c r="D136" s="21">
        <v>46</v>
      </c>
      <c r="E136" s="21">
        <v>37</v>
      </c>
      <c r="F136" s="21">
        <v>38</v>
      </c>
      <c r="G136" s="21">
        <v>30</v>
      </c>
      <c r="H136" s="21">
        <v>39</v>
      </c>
      <c r="I136" s="21">
        <v>242</v>
      </c>
      <c r="J136" s="21">
        <v>44</v>
      </c>
      <c r="K136" s="21">
        <v>6</v>
      </c>
    </row>
    <row r="137" spans="1:11" x14ac:dyDescent="0.2">
      <c r="A137" s="24" t="s">
        <v>3</v>
      </c>
      <c r="B137" s="25">
        <v>100</v>
      </c>
      <c r="C137" s="25">
        <v>10.242086</v>
      </c>
      <c r="D137" s="25">
        <v>8.5661079999999998</v>
      </c>
      <c r="E137" s="25">
        <v>6.8901300000000001</v>
      </c>
      <c r="F137" s="25">
        <v>7.0763499999999997</v>
      </c>
      <c r="G137" s="25">
        <v>5.5865919999999996</v>
      </c>
      <c r="H137" s="25">
        <v>7.2625700000000002</v>
      </c>
      <c r="I137" s="25">
        <v>45.065176999999998</v>
      </c>
      <c r="J137" s="25">
        <v>8.1936689999999999</v>
      </c>
      <c r="K137" s="25">
        <v>1.117318</v>
      </c>
    </row>
    <row r="138" spans="1:11" x14ac:dyDescent="0.2">
      <c r="A138" s="20" t="s">
        <v>374</v>
      </c>
      <c r="B138" s="21">
        <v>1329</v>
      </c>
      <c r="C138" s="21">
        <v>35</v>
      </c>
      <c r="D138" s="21">
        <v>57</v>
      </c>
      <c r="E138" s="21">
        <v>54</v>
      </c>
      <c r="F138" s="21">
        <v>73</v>
      </c>
      <c r="G138" s="21">
        <v>88</v>
      </c>
      <c r="H138" s="21">
        <v>104</v>
      </c>
      <c r="I138" s="21">
        <v>729</v>
      </c>
      <c r="J138" s="21">
        <v>166</v>
      </c>
      <c r="K138" s="21">
        <v>23</v>
      </c>
    </row>
    <row r="139" spans="1:11" x14ac:dyDescent="0.2">
      <c r="A139" s="24" t="s">
        <v>3</v>
      </c>
      <c r="B139" s="25">
        <v>100</v>
      </c>
      <c r="C139" s="25">
        <v>2.633559</v>
      </c>
      <c r="D139" s="25">
        <v>4.2889390000000001</v>
      </c>
      <c r="E139" s="25">
        <v>4.063205</v>
      </c>
      <c r="F139" s="25">
        <v>5.4928520000000001</v>
      </c>
      <c r="G139" s="25">
        <v>6.6215200000000003</v>
      </c>
      <c r="H139" s="25">
        <v>7.8254330000000003</v>
      </c>
      <c r="I139" s="25">
        <v>54.853273000000002</v>
      </c>
      <c r="J139" s="25">
        <v>12.490594</v>
      </c>
      <c r="K139" s="25">
        <v>1.7306250000000001</v>
      </c>
    </row>
    <row r="140" spans="1:11" x14ac:dyDescent="0.2">
      <c r="A140" s="20" t="s">
        <v>375</v>
      </c>
      <c r="B140" s="21">
        <v>406</v>
      </c>
      <c r="C140" s="21">
        <v>15</v>
      </c>
      <c r="D140" s="21">
        <v>16</v>
      </c>
      <c r="E140" s="21">
        <v>14</v>
      </c>
      <c r="F140" s="21">
        <v>17</v>
      </c>
      <c r="G140" s="21">
        <v>35</v>
      </c>
      <c r="H140" s="21">
        <v>26</v>
      </c>
      <c r="I140" s="21">
        <v>217</v>
      </c>
      <c r="J140" s="21">
        <v>57</v>
      </c>
      <c r="K140" s="21">
        <v>9</v>
      </c>
    </row>
    <row r="141" spans="1:11" x14ac:dyDescent="0.2">
      <c r="A141" s="24" t="s">
        <v>3</v>
      </c>
      <c r="B141" s="25">
        <v>100</v>
      </c>
      <c r="C141" s="25">
        <v>3.6945809999999999</v>
      </c>
      <c r="D141" s="25">
        <v>3.940887</v>
      </c>
      <c r="E141" s="25">
        <v>3.4482759999999999</v>
      </c>
      <c r="F141" s="25">
        <v>4.1871919999999996</v>
      </c>
      <c r="G141" s="25">
        <v>8.6206899999999997</v>
      </c>
      <c r="H141" s="25">
        <v>6.4039409999999997</v>
      </c>
      <c r="I141" s="25">
        <v>53.448276</v>
      </c>
      <c r="J141" s="25">
        <v>14.039408999999999</v>
      </c>
      <c r="K141" s="25">
        <v>2.2167490000000001</v>
      </c>
    </row>
    <row r="142" spans="1:11" x14ac:dyDescent="0.2">
      <c r="A142" s="20" t="s">
        <v>376</v>
      </c>
      <c r="B142" s="21">
        <v>152</v>
      </c>
      <c r="C142" s="21">
        <v>8</v>
      </c>
      <c r="D142" s="21">
        <v>5</v>
      </c>
      <c r="E142" s="21">
        <v>3</v>
      </c>
      <c r="F142" s="21">
        <v>7</v>
      </c>
      <c r="G142" s="21">
        <v>6</v>
      </c>
      <c r="H142" s="21">
        <v>6</v>
      </c>
      <c r="I142" s="21">
        <v>90</v>
      </c>
      <c r="J142" s="21">
        <v>27</v>
      </c>
      <c r="K142" s="21">
        <v>0</v>
      </c>
    </row>
    <row r="143" spans="1:11" x14ac:dyDescent="0.2">
      <c r="A143" s="24" t="s">
        <v>3</v>
      </c>
      <c r="B143" s="25">
        <v>100</v>
      </c>
      <c r="C143" s="25">
        <v>5.2631579999999998</v>
      </c>
      <c r="D143" s="25">
        <v>3.2894739999999998</v>
      </c>
      <c r="E143" s="25">
        <v>1.973684</v>
      </c>
      <c r="F143" s="25">
        <v>4.6052629999999999</v>
      </c>
      <c r="G143" s="25">
        <v>3.947368</v>
      </c>
      <c r="H143" s="25">
        <v>3.947368</v>
      </c>
      <c r="I143" s="25">
        <v>59.210526000000002</v>
      </c>
      <c r="J143" s="25">
        <v>17.763158000000001</v>
      </c>
      <c r="K143" s="25">
        <v>0</v>
      </c>
    </row>
    <row r="144" spans="1:11" x14ac:dyDescent="0.2">
      <c r="A144" s="20" t="s">
        <v>377</v>
      </c>
      <c r="B144" s="21">
        <v>88</v>
      </c>
      <c r="C144" s="21">
        <v>7</v>
      </c>
      <c r="D144" s="21">
        <v>1</v>
      </c>
      <c r="E144" s="21">
        <v>2</v>
      </c>
      <c r="F144" s="21">
        <v>1</v>
      </c>
      <c r="G144" s="21">
        <v>1</v>
      </c>
      <c r="H144" s="21">
        <v>4</v>
      </c>
      <c r="I144" s="21">
        <v>51</v>
      </c>
      <c r="J144" s="21">
        <v>19</v>
      </c>
      <c r="K144" s="21">
        <v>2</v>
      </c>
    </row>
    <row r="145" spans="1:11" x14ac:dyDescent="0.2">
      <c r="A145" s="24" t="s">
        <v>3</v>
      </c>
      <c r="B145" s="25">
        <v>100</v>
      </c>
      <c r="C145" s="25">
        <v>7.9545450000000004</v>
      </c>
      <c r="D145" s="25">
        <v>1.1363639999999999</v>
      </c>
      <c r="E145" s="25">
        <v>2.2727270000000002</v>
      </c>
      <c r="F145" s="25">
        <v>1.1363639999999999</v>
      </c>
      <c r="G145" s="25">
        <v>1.1363639999999999</v>
      </c>
      <c r="H145" s="25">
        <v>4.5454549999999996</v>
      </c>
      <c r="I145" s="25">
        <v>57.954545000000003</v>
      </c>
      <c r="J145" s="25">
        <v>21.590909</v>
      </c>
      <c r="K145" s="25">
        <v>2.2727270000000002</v>
      </c>
    </row>
    <row r="146" spans="1:11" x14ac:dyDescent="0.2">
      <c r="A146" s="20" t="s">
        <v>378</v>
      </c>
      <c r="B146" s="21">
        <v>84</v>
      </c>
      <c r="C146" s="21">
        <v>2</v>
      </c>
      <c r="D146" s="21">
        <v>4</v>
      </c>
      <c r="E146" s="21">
        <v>4</v>
      </c>
      <c r="F146" s="21">
        <v>4</v>
      </c>
      <c r="G146" s="21">
        <v>8</v>
      </c>
      <c r="H146" s="21">
        <v>4</v>
      </c>
      <c r="I146" s="21">
        <v>38</v>
      </c>
      <c r="J146" s="21">
        <v>20</v>
      </c>
      <c r="K146" s="21">
        <v>0</v>
      </c>
    </row>
    <row r="147" spans="1:11" x14ac:dyDescent="0.2">
      <c r="A147" s="24" t="s">
        <v>3</v>
      </c>
      <c r="B147" s="25">
        <v>100</v>
      </c>
      <c r="C147" s="25">
        <v>2.3809520000000002</v>
      </c>
      <c r="D147" s="25">
        <v>4.7619049999999996</v>
      </c>
      <c r="E147" s="25">
        <v>4.7619049999999996</v>
      </c>
      <c r="F147" s="25">
        <v>4.7619049999999996</v>
      </c>
      <c r="G147" s="25">
        <v>9.5238099999999992</v>
      </c>
      <c r="H147" s="25">
        <v>4.7619049999999996</v>
      </c>
      <c r="I147" s="25">
        <v>45.238095000000001</v>
      </c>
      <c r="J147" s="25">
        <v>23.809524</v>
      </c>
      <c r="K147" s="25">
        <v>0</v>
      </c>
    </row>
    <row r="148" spans="1:11" x14ac:dyDescent="0.2">
      <c r="A148" s="20" t="s">
        <v>366</v>
      </c>
      <c r="B148" s="21">
        <v>81</v>
      </c>
      <c r="C148" s="21">
        <v>6</v>
      </c>
      <c r="D148" s="21">
        <v>9</v>
      </c>
      <c r="E148" s="21">
        <v>5</v>
      </c>
      <c r="F148" s="21">
        <v>2</v>
      </c>
      <c r="G148" s="21">
        <v>2</v>
      </c>
      <c r="H148" s="21">
        <v>9</v>
      </c>
      <c r="I148" s="21">
        <v>38</v>
      </c>
      <c r="J148" s="21">
        <v>10</v>
      </c>
      <c r="K148" s="21">
        <v>0</v>
      </c>
    </row>
    <row r="149" spans="1:11" x14ac:dyDescent="0.2">
      <c r="A149" s="24" t="s">
        <v>3</v>
      </c>
      <c r="B149" s="25">
        <v>100</v>
      </c>
      <c r="C149" s="25">
        <v>7.4074070000000001</v>
      </c>
      <c r="D149" s="25">
        <v>11.111110999999999</v>
      </c>
      <c r="E149" s="25">
        <v>6.1728399999999999</v>
      </c>
      <c r="F149" s="25">
        <v>2.4691360000000002</v>
      </c>
      <c r="G149" s="25">
        <v>2.4691360000000002</v>
      </c>
      <c r="H149" s="25">
        <v>11.111110999999999</v>
      </c>
      <c r="I149" s="25">
        <v>46.913580000000003</v>
      </c>
      <c r="J149" s="25">
        <v>12.345679000000001</v>
      </c>
      <c r="K149" s="25">
        <v>0</v>
      </c>
    </row>
    <row r="150" spans="1:11" x14ac:dyDescent="0.2">
      <c r="A150" s="9" t="s">
        <v>379</v>
      </c>
      <c r="B150" s="9"/>
      <c r="C150" s="9"/>
      <c r="D150" s="9"/>
      <c r="E150" s="9"/>
      <c r="F150" s="9"/>
      <c r="G150" s="9"/>
      <c r="H150" s="9"/>
      <c r="I150" s="9"/>
      <c r="J150" s="9"/>
      <c r="K150" s="9"/>
    </row>
    <row r="151" spans="1:11" x14ac:dyDescent="0.2">
      <c r="A151" s="20" t="s">
        <v>380</v>
      </c>
      <c r="B151" s="21">
        <v>788</v>
      </c>
      <c r="C151" s="21">
        <v>32</v>
      </c>
      <c r="D151" s="21">
        <v>35</v>
      </c>
      <c r="E151" s="21">
        <v>41</v>
      </c>
      <c r="F151" s="21">
        <v>44</v>
      </c>
      <c r="G151" s="21">
        <v>51</v>
      </c>
      <c r="H151" s="21">
        <v>67</v>
      </c>
      <c r="I151" s="21">
        <v>371</v>
      </c>
      <c r="J151" s="21">
        <v>136</v>
      </c>
      <c r="K151" s="21">
        <v>11</v>
      </c>
    </row>
    <row r="152" spans="1:11" x14ac:dyDescent="0.2">
      <c r="A152" s="24" t="s">
        <v>3</v>
      </c>
      <c r="B152" s="25">
        <v>100</v>
      </c>
      <c r="C152" s="25">
        <v>4.0609140000000004</v>
      </c>
      <c r="D152" s="25">
        <v>4.441624</v>
      </c>
      <c r="E152" s="25">
        <v>5.2030459999999996</v>
      </c>
      <c r="F152" s="25">
        <v>5.5837560000000002</v>
      </c>
      <c r="G152" s="25">
        <v>6.4720810000000002</v>
      </c>
      <c r="H152" s="25">
        <v>8.5025379999999995</v>
      </c>
      <c r="I152" s="25">
        <v>47.081218</v>
      </c>
      <c r="J152" s="25">
        <v>17.258883000000001</v>
      </c>
      <c r="K152" s="25">
        <v>1.395939</v>
      </c>
    </row>
    <row r="153" spans="1:11" x14ac:dyDescent="0.2">
      <c r="A153" s="20" t="s">
        <v>381</v>
      </c>
      <c r="B153" s="21">
        <v>1824</v>
      </c>
      <c r="C153" s="21">
        <v>93</v>
      </c>
      <c r="D153" s="21">
        <v>99</v>
      </c>
      <c r="E153" s="21">
        <v>73</v>
      </c>
      <c r="F153" s="21">
        <v>95</v>
      </c>
      <c r="G153" s="21">
        <v>118</v>
      </c>
      <c r="H153" s="21">
        <v>117</v>
      </c>
      <c r="I153" s="21">
        <v>1001</v>
      </c>
      <c r="J153" s="21">
        <v>199</v>
      </c>
      <c r="K153" s="21">
        <v>29</v>
      </c>
    </row>
    <row r="154" spans="1:11" x14ac:dyDescent="0.2">
      <c r="A154" s="24" t="s">
        <v>3</v>
      </c>
      <c r="B154" s="25">
        <v>100</v>
      </c>
      <c r="C154" s="25">
        <v>5.0986840000000004</v>
      </c>
      <c r="D154" s="25">
        <v>5.427632</v>
      </c>
      <c r="E154" s="25">
        <v>4.0021930000000001</v>
      </c>
      <c r="F154" s="25">
        <v>5.2083329999999997</v>
      </c>
      <c r="G154" s="25">
        <v>6.4692980000000002</v>
      </c>
      <c r="H154" s="25">
        <v>6.4144740000000002</v>
      </c>
      <c r="I154" s="25">
        <v>54.879385999999997</v>
      </c>
      <c r="J154" s="25">
        <v>10.910088</v>
      </c>
      <c r="K154" s="25">
        <v>1.589912</v>
      </c>
    </row>
    <row r="155" spans="1:11" x14ac:dyDescent="0.2">
      <c r="A155" s="20" t="s">
        <v>366</v>
      </c>
      <c r="B155" s="21">
        <v>65</v>
      </c>
      <c r="C155" s="21">
        <v>3</v>
      </c>
      <c r="D155" s="21">
        <v>4</v>
      </c>
      <c r="E155" s="21">
        <v>5</v>
      </c>
      <c r="F155" s="21">
        <v>3</v>
      </c>
      <c r="G155" s="21">
        <v>1</v>
      </c>
      <c r="H155" s="21">
        <v>8</v>
      </c>
      <c r="I155" s="21">
        <v>33</v>
      </c>
      <c r="J155" s="21">
        <v>8</v>
      </c>
      <c r="K155" s="21">
        <v>0</v>
      </c>
    </row>
    <row r="156" spans="1:11" x14ac:dyDescent="0.2">
      <c r="A156" s="24" t="s">
        <v>3</v>
      </c>
      <c r="B156" s="25">
        <v>100</v>
      </c>
      <c r="C156" s="25">
        <v>4.6153849999999998</v>
      </c>
      <c r="D156" s="25">
        <v>6.1538459999999997</v>
      </c>
      <c r="E156" s="25">
        <v>7.6923079999999997</v>
      </c>
      <c r="F156" s="25">
        <v>4.6153849999999998</v>
      </c>
      <c r="G156" s="25">
        <v>1.538462</v>
      </c>
      <c r="H156" s="25">
        <v>12.307691999999999</v>
      </c>
      <c r="I156" s="25">
        <v>50.769230999999998</v>
      </c>
      <c r="J156" s="25">
        <v>12.307691999999999</v>
      </c>
      <c r="K156" s="25">
        <v>0</v>
      </c>
    </row>
    <row r="157" spans="1:11" x14ac:dyDescent="0.2">
      <c r="A157" s="9" t="s">
        <v>382</v>
      </c>
      <c r="B157" s="9"/>
      <c r="C157" s="9"/>
      <c r="D157" s="9"/>
      <c r="E157" s="9"/>
      <c r="F157" s="9"/>
      <c r="G157" s="9"/>
      <c r="H157" s="9"/>
      <c r="I157" s="9"/>
      <c r="J157" s="9"/>
      <c r="K157" s="9"/>
    </row>
    <row r="158" spans="1:11" x14ac:dyDescent="0.2">
      <c r="A158" s="20" t="s">
        <v>383</v>
      </c>
      <c r="B158" s="21">
        <v>393</v>
      </c>
      <c r="C158" s="21">
        <v>17</v>
      </c>
      <c r="D158" s="21">
        <v>19</v>
      </c>
      <c r="E158" s="21">
        <v>27</v>
      </c>
      <c r="F158" s="21">
        <v>24</v>
      </c>
      <c r="G158" s="21">
        <v>25</v>
      </c>
      <c r="H158" s="21">
        <v>36</v>
      </c>
      <c r="I158" s="21">
        <v>172</v>
      </c>
      <c r="J158" s="21">
        <v>69</v>
      </c>
      <c r="K158" s="21">
        <v>4</v>
      </c>
    </row>
    <row r="159" spans="1:11" x14ac:dyDescent="0.2">
      <c r="A159" s="24" t="s">
        <v>3</v>
      </c>
      <c r="B159" s="25">
        <v>100</v>
      </c>
      <c r="C159" s="25">
        <v>4.3257000000000003</v>
      </c>
      <c r="D159" s="25">
        <v>4.834606</v>
      </c>
      <c r="E159" s="25">
        <v>6.8702290000000001</v>
      </c>
      <c r="F159" s="25">
        <v>6.1068699999999998</v>
      </c>
      <c r="G159" s="25">
        <v>6.3613229999999996</v>
      </c>
      <c r="H159" s="25">
        <v>9.1603049999999993</v>
      </c>
      <c r="I159" s="25">
        <v>43.765903000000002</v>
      </c>
      <c r="J159" s="25">
        <v>17.557251999999998</v>
      </c>
      <c r="K159" s="25">
        <v>1.0178119999999999</v>
      </c>
    </row>
    <row r="160" spans="1:11" x14ac:dyDescent="0.2">
      <c r="A160" s="20" t="s">
        <v>181</v>
      </c>
      <c r="B160" s="21">
        <v>1944</v>
      </c>
      <c r="C160" s="21">
        <v>90</v>
      </c>
      <c r="D160" s="21">
        <v>94</v>
      </c>
      <c r="E160" s="21">
        <v>69</v>
      </c>
      <c r="F160" s="21">
        <v>99</v>
      </c>
      <c r="G160" s="21">
        <v>119</v>
      </c>
      <c r="H160" s="21">
        <v>136</v>
      </c>
      <c r="I160" s="21">
        <v>1070</v>
      </c>
      <c r="J160" s="21">
        <v>236</v>
      </c>
      <c r="K160" s="21">
        <v>31</v>
      </c>
    </row>
    <row r="161" spans="1:11" x14ac:dyDescent="0.2">
      <c r="A161" s="24" t="s">
        <v>3</v>
      </c>
      <c r="B161" s="25">
        <v>100</v>
      </c>
      <c r="C161" s="25">
        <v>4.6296299999999997</v>
      </c>
      <c r="D161" s="25">
        <v>4.8353910000000004</v>
      </c>
      <c r="E161" s="25">
        <v>3.5493830000000002</v>
      </c>
      <c r="F161" s="25">
        <v>5.0925929999999999</v>
      </c>
      <c r="G161" s="25">
        <v>6.1213990000000003</v>
      </c>
      <c r="H161" s="25">
        <v>6.9958850000000004</v>
      </c>
      <c r="I161" s="25">
        <v>55.041151999999997</v>
      </c>
      <c r="J161" s="25">
        <v>12.139918</v>
      </c>
      <c r="K161" s="25">
        <v>1.5946499999999999</v>
      </c>
    </row>
    <row r="162" spans="1:11" x14ac:dyDescent="0.2">
      <c r="A162" s="20" t="s">
        <v>182</v>
      </c>
      <c r="B162" s="21">
        <v>38</v>
      </c>
      <c r="C162" s="21">
        <v>0</v>
      </c>
      <c r="D162" s="21">
        <v>2</v>
      </c>
      <c r="E162" s="21">
        <v>1</v>
      </c>
      <c r="F162" s="21">
        <v>3</v>
      </c>
      <c r="G162" s="21">
        <v>6</v>
      </c>
      <c r="H162" s="21">
        <v>2</v>
      </c>
      <c r="I162" s="21">
        <v>21</v>
      </c>
      <c r="J162" s="21">
        <v>3</v>
      </c>
      <c r="K162" s="21">
        <v>0</v>
      </c>
    </row>
    <row r="163" spans="1:11" x14ac:dyDescent="0.2">
      <c r="A163" s="24" t="s">
        <v>3</v>
      </c>
      <c r="B163" s="25">
        <v>100</v>
      </c>
      <c r="C163" s="25">
        <v>0</v>
      </c>
      <c r="D163" s="25">
        <v>5.2631579999999998</v>
      </c>
      <c r="E163" s="25">
        <v>2.6315789999999999</v>
      </c>
      <c r="F163" s="25">
        <v>7.8947370000000001</v>
      </c>
      <c r="G163" s="25">
        <v>15.789474</v>
      </c>
      <c r="H163" s="25">
        <v>5.2631579999999998</v>
      </c>
      <c r="I163" s="25">
        <v>55.263157999999997</v>
      </c>
      <c r="J163" s="25">
        <v>7.8947370000000001</v>
      </c>
      <c r="K163" s="25">
        <v>0</v>
      </c>
    </row>
    <row r="164" spans="1:11" x14ac:dyDescent="0.2">
      <c r="A164" s="20" t="s">
        <v>384</v>
      </c>
      <c r="B164" s="21">
        <v>36</v>
      </c>
      <c r="C164" s="21">
        <v>3</v>
      </c>
      <c r="D164" s="21">
        <v>3</v>
      </c>
      <c r="E164" s="21">
        <v>2</v>
      </c>
      <c r="F164" s="21">
        <v>2</v>
      </c>
      <c r="G164" s="21">
        <v>1</v>
      </c>
      <c r="H164" s="21">
        <v>4</v>
      </c>
      <c r="I164" s="21">
        <v>17</v>
      </c>
      <c r="J164" s="21">
        <v>4</v>
      </c>
      <c r="K164" s="21">
        <v>0</v>
      </c>
    </row>
    <row r="165" spans="1:11" x14ac:dyDescent="0.2">
      <c r="A165" s="24" t="s">
        <v>3</v>
      </c>
      <c r="B165" s="25">
        <v>100</v>
      </c>
      <c r="C165" s="25">
        <v>8.3333329999999997</v>
      </c>
      <c r="D165" s="25">
        <v>8.3333329999999997</v>
      </c>
      <c r="E165" s="25">
        <v>5.5555560000000002</v>
      </c>
      <c r="F165" s="25">
        <v>5.5555560000000002</v>
      </c>
      <c r="G165" s="25">
        <v>2.7777780000000001</v>
      </c>
      <c r="H165" s="25">
        <v>11.111110999999999</v>
      </c>
      <c r="I165" s="25">
        <v>47.222222000000002</v>
      </c>
      <c r="J165" s="25">
        <v>11.111110999999999</v>
      </c>
      <c r="K165" s="25">
        <v>0</v>
      </c>
    </row>
    <row r="166" spans="1:11" x14ac:dyDescent="0.2">
      <c r="A166" s="20" t="s">
        <v>183</v>
      </c>
      <c r="B166" s="21">
        <v>53</v>
      </c>
      <c r="C166" s="21">
        <v>1</v>
      </c>
      <c r="D166" s="21">
        <v>2</v>
      </c>
      <c r="E166" s="21">
        <v>4</v>
      </c>
      <c r="F166" s="21">
        <v>1</v>
      </c>
      <c r="G166" s="21">
        <v>6</v>
      </c>
      <c r="H166" s="21">
        <v>1</v>
      </c>
      <c r="I166" s="21">
        <v>27</v>
      </c>
      <c r="J166" s="21">
        <v>11</v>
      </c>
      <c r="K166" s="21">
        <v>0</v>
      </c>
    </row>
    <row r="167" spans="1:11" x14ac:dyDescent="0.2">
      <c r="A167" s="24" t="s">
        <v>3</v>
      </c>
      <c r="B167" s="25">
        <v>100</v>
      </c>
      <c r="C167" s="25">
        <v>1.886792</v>
      </c>
      <c r="D167" s="25">
        <v>3.7735850000000002</v>
      </c>
      <c r="E167" s="25">
        <v>7.5471700000000004</v>
      </c>
      <c r="F167" s="25">
        <v>1.886792</v>
      </c>
      <c r="G167" s="25">
        <v>11.320755</v>
      </c>
      <c r="H167" s="25">
        <v>1.886792</v>
      </c>
      <c r="I167" s="25">
        <v>50.943396</v>
      </c>
      <c r="J167" s="25">
        <v>20.754716999999999</v>
      </c>
      <c r="K167" s="25">
        <v>0</v>
      </c>
    </row>
    <row r="168" spans="1:11" x14ac:dyDescent="0.2">
      <c r="A168" s="20" t="s">
        <v>385</v>
      </c>
      <c r="B168" s="21">
        <v>22</v>
      </c>
      <c r="C168" s="21">
        <v>2</v>
      </c>
      <c r="D168" s="21">
        <v>1</v>
      </c>
      <c r="E168" s="21">
        <v>1</v>
      </c>
      <c r="F168" s="21">
        <v>1</v>
      </c>
      <c r="G168" s="21">
        <v>2</v>
      </c>
      <c r="H168" s="21">
        <v>1</v>
      </c>
      <c r="I168" s="21">
        <v>11</v>
      </c>
      <c r="J168" s="21">
        <v>2</v>
      </c>
      <c r="K168" s="21">
        <v>1</v>
      </c>
    </row>
    <row r="169" spans="1:11" x14ac:dyDescent="0.2">
      <c r="A169" s="24" t="s">
        <v>3</v>
      </c>
      <c r="B169" s="25">
        <v>100</v>
      </c>
      <c r="C169" s="25">
        <v>9.0909089999999999</v>
      </c>
      <c r="D169" s="25">
        <v>4.5454549999999996</v>
      </c>
      <c r="E169" s="25">
        <v>4.5454549999999996</v>
      </c>
      <c r="F169" s="25">
        <v>4.5454549999999996</v>
      </c>
      <c r="G169" s="25">
        <v>9.0909089999999999</v>
      </c>
      <c r="H169" s="25">
        <v>4.5454549999999996</v>
      </c>
      <c r="I169" s="25">
        <v>50</v>
      </c>
      <c r="J169" s="25">
        <v>9.0909089999999999</v>
      </c>
      <c r="K169" s="25">
        <v>4.5454549999999996</v>
      </c>
    </row>
    <row r="170" spans="1:11" x14ac:dyDescent="0.2">
      <c r="A170" s="20" t="s">
        <v>386</v>
      </c>
      <c r="B170" s="21">
        <v>32</v>
      </c>
      <c r="C170" s="21">
        <v>7</v>
      </c>
      <c r="D170" s="21">
        <v>6</v>
      </c>
      <c r="E170" s="21">
        <v>2</v>
      </c>
      <c r="F170" s="21">
        <v>3</v>
      </c>
      <c r="G170" s="21">
        <v>2</v>
      </c>
      <c r="H170" s="21">
        <v>0</v>
      </c>
      <c r="I170" s="21">
        <v>10</v>
      </c>
      <c r="J170" s="21">
        <v>2</v>
      </c>
      <c r="K170" s="21">
        <v>0</v>
      </c>
    </row>
    <row r="171" spans="1:11" x14ac:dyDescent="0.2">
      <c r="A171" s="24" t="s">
        <v>3</v>
      </c>
      <c r="B171" s="25">
        <v>100</v>
      </c>
      <c r="C171" s="25">
        <v>21.875</v>
      </c>
      <c r="D171" s="25">
        <v>18.75</v>
      </c>
      <c r="E171" s="25">
        <v>6.25</v>
      </c>
      <c r="F171" s="25">
        <v>9.375</v>
      </c>
      <c r="G171" s="25">
        <v>6.25</v>
      </c>
      <c r="H171" s="25">
        <v>0</v>
      </c>
      <c r="I171" s="25">
        <v>31.25</v>
      </c>
      <c r="J171" s="25">
        <v>6.25</v>
      </c>
      <c r="K171" s="25">
        <v>0</v>
      </c>
    </row>
    <row r="172" spans="1:11" x14ac:dyDescent="0.2">
      <c r="A172" s="20" t="s">
        <v>387</v>
      </c>
      <c r="B172" s="21">
        <v>9</v>
      </c>
      <c r="C172" s="21">
        <v>0</v>
      </c>
      <c r="D172" s="21">
        <v>0</v>
      </c>
      <c r="E172" s="21">
        <v>2</v>
      </c>
      <c r="F172" s="21">
        <v>0</v>
      </c>
      <c r="G172" s="21">
        <v>1</v>
      </c>
      <c r="H172" s="21">
        <v>0</v>
      </c>
      <c r="I172" s="21">
        <v>3</v>
      </c>
      <c r="J172" s="21">
        <v>3</v>
      </c>
      <c r="K172" s="21">
        <v>0</v>
      </c>
    </row>
    <row r="173" spans="1:11" x14ac:dyDescent="0.2">
      <c r="A173" s="24" t="s">
        <v>3</v>
      </c>
      <c r="B173" s="25">
        <v>100</v>
      </c>
      <c r="C173" s="25">
        <v>0</v>
      </c>
      <c r="D173" s="25">
        <v>0</v>
      </c>
      <c r="E173" s="25">
        <v>22.222221999999999</v>
      </c>
      <c r="F173" s="25">
        <v>0</v>
      </c>
      <c r="G173" s="25">
        <v>11.111110999999999</v>
      </c>
      <c r="H173" s="25">
        <v>0</v>
      </c>
      <c r="I173" s="25">
        <v>33.333333000000003</v>
      </c>
      <c r="J173" s="25">
        <v>33.333333000000003</v>
      </c>
      <c r="K173" s="25">
        <v>0</v>
      </c>
    </row>
    <row r="174" spans="1:11" x14ac:dyDescent="0.2">
      <c r="A174" s="20" t="s">
        <v>366</v>
      </c>
      <c r="B174" s="21">
        <v>150</v>
      </c>
      <c r="C174" s="21">
        <v>8</v>
      </c>
      <c r="D174" s="21">
        <v>11</v>
      </c>
      <c r="E174" s="21">
        <v>11</v>
      </c>
      <c r="F174" s="21">
        <v>9</v>
      </c>
      <c r="G174" s="21">
        <v>8</v>
      </c>
      <c r="H174" s="21">
        <v>12</v>
      </c>
      <c r="I174" s="21">
        <v>74</v>
      </c>
      <c r="J174" s="21">
        <v>13</v>
      </c>
      <c r="K174" s="21">
        <v>4</v>
      </c>
    </row>
    <row r="175" spans="1:11" x14ac:dyDescent="0.2">
      <c r="A175" s="24" t="s">
        <v>3</v>
      </c>
      <c r="B175" s="25">
        <v>100</v>
      </c>
      <c r="C175" s="25">
        <v>5.3333329999999997</v>
      </c>
      <c r="D175" s="25">
        <v>7.3333329999999997</v>
      </c>
      <c r="E175" s="25">
        <v>7.3333329999999997</v>
      </c>
      <c r="F175" s="25">
        <v>6</v>
      </c>
      <c r="G175" s="25">
        <v>5.3333329999999997</v>
      </c>
      <c r="H175" s="25">
        <v>8</v>
      </c>
      <c r="I175" s="25">
        <v>49.333333000000003</v>
      </c>
      <c r="J175" s="25">
        <v>8.6666670000000003</v>
      </c>
      <c r="K175" s="25">
        <v>2.6666669999999999</v>
      </c>
    </row>
    <row r="176" spans="1:11" x14ac:dyDescent="0.2">
      <c r="A176" s="9" t="s">
        <v>388</v>
      </c>
      <c r="B176" s="9"/>
      <c r="C176" s="9"/>
      <c r="D176" s="9"/>
      <c r="E176" s="9"/>
      <c r="F176" s="9"/>
      <c r="G176" s="9"/>
      <c r="H176" s="9"/>
      <c r="I176" s="9"/>
      <c r="J176" s="9"/>
      <c r="K176" s="9"/>
    </row>
    <row r="177" spans="1:11" x14ac:dyDescent="0.2">
      <c r="A177" s="20" t="s">
        <v>184</v>
      </c>
      <c r="B177" s="21">
        <v>54</v>
      </c>
      <c r="C177" s="21">
        <v>8</v>
      </c>
      <c r="D177" s="21">
        <v>5</v>
      </c>
      <c r="E177" s="21">
        <v>3</v>
      </c>
      <c r="F177" s="21">
        <v>3</v>
      </c>
      <c r="G177" s="21">
        <v>4</v>
      </c>
      <c r="H177" s="21">
        <v>1</v>
      </c>
      <c r="I177" s="21">
        <v>22</v>
      </c>
      <c r="J177" s="21">
        <v>8</v>
      </c>
      <c r="K177" s="21">
        <v>0</v>
      </c>
    </row>
    <row r="178" spans="1:11" x14ac:dyDescent="0.2">
      <c r="A178" s="24" t="s">
        <v>3</v>
      </c>
      <c r="B178" s="25">
        <v>100</v>
      </c>
      <c r="C178" s="25">
        <v>14.814814999999999</v>
      </c>
      <c r="D178" s="25">
        <v>9.2592590000000001</v>
      </c>
      <c r="E178" s="25">
        <v>5.5555560000000002</v>
      </c>
      <c r="F178" s="25">
        <v>5.5555560000000002</v>
      </c>
      <c r="G178" s="25">
        <v>7.4074070000000001</v>
      </c>
      <c r="H178" s="25">
        <v>1.8518520000000001</v>
      </c>
      <c r="I178" s="25">
        <v>40.740741</v>
      </c>
      <c r="J178" s="25">
        <v>14.814814999999999</v>
      </c>
      <c r="K178" s="25">
        <v>0</v>
      </c>
    </row>
    <row r="179" spans="1:11" x14ac:dyDescent="0.2">
      <c r="A179" s="20" t="s">
        <v>185</v>
      </c>
      <c r="B179" s="21">
        <v>196</v>
      </c>
      <c r="C179" s="21">
        <v>14</v>
      </c>
      <c r="D179" s="21">
        <v>9</v>
      </c>
      <c r="E179" s="21">
        <v>9</v>
      </c>
      <c r="F179" s="21">
        <v>12</v>
      </c>
      <c r="G179" s="21">
        <v>14</v>
      </c>
      <c r="H179" s="21">
        <v>18</v>
      </c>
      <c r="I179" s="21">
        <v>97</v>
      </c>
      <c r="J179" s="21">
        <v>19</v>
      </c>
      <c r="K179" s="21">
        <v>4</v>
      </c>
    </row>
    <row r="180" spans="1:11" x14ac:dyDescent="0.2">
      <c r="A180" s="24" t="s">
        <v>3</v>
      </c>
      <c r="B180" s="25">
        <v>100</v>
      </c>
      <c r="C180" s="25">
        <v>7.1428570000000002</v>
      </c>
      <c r="D180" s="25">
        <v>4.5918369999999999</v>
      </c>
      <c r="E180" s="25">
        <v>4.5918369999999999</v>
      </c>
      <c r="F180" s="25">
        <v>6.1224489999999996</v>
      </c>
      <c r="G180" s="25">
        <v>7.1428570000000002</v>
      </c>
      <c r="H180" s="25">
        <v>9.1836730000000006</v>
      </c>
      <c r="I180" s="25">
        <v>49.489795999999998</v>
      </c>
      <c r="J180" s="25">
        <v>9.6938779999999998</v>
      </c>
      <c r="K180" s="25">
        <v>2.040816</v>
      </c>
    </row>
    <row r="181" spans="1:11" x14ac:dyDescent="0.2">
      <c r="A181" s="20" t="s">
        <v>186</v>
      </c>
      <c r="B181" s="21">
        <v>310</v>
      </c>
      <c r="C181" s="21">
        <v>22</v>
      </c>
      <c r="D181" s="21">
        <v>21</v>
      </c>
      <c r="E181" s="21">
        <v>17</v>
      </c>
      <c r="F181" s="21">
        <v>19</v>
      </c>
      <c r="G181" s="21">
        <v>13</v>
      </c>
      <c r="H181" s="21">
        <v>19</v>
      </c>
      <c r="I181" s="21">
        <v>159</v>
      </c>
      <c r="J181" s="21">
        <v>35</v>
      </c>
      <c r="K181" s="21">
        <v>5</v>
      </c>
    </row>
    <row r="182" spans="1:11" x14ac:dyDescent="0.2">
      <c r="A182" s="24" t="s">
        <v>3</v>
      </c>
      <c r="B182" s="25">
        <v>100</v>
      </c>
      <c r="C182" s="25">
        <v>7.0967739999999999</v>
      </c>
      <c r="D182" s="25">
        <v>6.7741939999999996</v>
      </c>
      <c r="E182" s="25">
        <v>5.4838709999999997</v>
      </c>
      <c r="F182" s="25">
        <v>6.1290319999999996</v>
      </c>
      <c r="G182" s="25">
        <v>4.1935479999999998</v>
      </c>
      <c r="H182" s="25">
        <v>6.1290319999999996</v>
      </c>
      <c r="I182" s="25">
        <v>51.290323000000001</v>
      </c>
      <c r="J182" s="25">
        <v>11.290323000000001</v>
      </c>
      <c r="K182" s="25">
        <v>1.612903</v>
      </c>
    </row>
    <row r="183" spans="1:11" x14ac:dyDescent="0.2">
      <c r="A183" s="20" t="s">
        <v>187</v>
      </c>
      <c r="B183" s="21">
        <v>385</v>
      </c>
      <c r="C183" s="21">
        <v>20</v>
      </c>
      <c r="D183" s="21">
        <v>30</v>
      </c>
      <c r="E183" s="21">
        <v>16</v>
      </c>
      <c r="F183" s="21">
        <v>25</v>
      </c>
      <c r="G183" s="21">
        <v>23</v>
      </c>
      <c r="H183" s="21">
        <v>22</v>
      </c>
      <c r="I183" s="21">
        <v>198</v>
      </c>
      <c r="J183" s="21">
        <v>41</v>
      </c>
      <c r="K183" s="21">
        <v>10</v>
      </c>
    </row>
    <row r="184" spans="1:11" x14ac:dyDescent="0.2">
      <c r="A184" s="24" t="s">
        <v>3</v>
      </c>
      <c r="B184" s="25">
        <v>100</v>
      </c>
      <c r="C184" s="25">
        <v>5.1948049999999997</v>
      </c>
      <c r="D184" s="25">
        <v>7.7922079999999996</v>
      </c>
      <c r="E184" s="25">
        <v>4.1558440000000001</v>
      </c>
      <c r="F184" s="25">
        <v>6.493506</v>
      </c>
      <c r="G184" s="25">
        <v>5.9740260000000003</v>
      </c>
      <c r="H184" s="25">
        <v>5.7142860000000004</v>
      </c>
      <c r="I184" s="25">
        <v>51.428570999999998</v>
      </c>
      <c r="J184" s="25">
        <v>10.649350999999999</v>
      </c>
      <c r="K184" s="25">
        <v>2.5974029999999999</v>
      </c>
    </row>
    <row r="185" spans="1:11" x14ac:dyDescent="0.2">
      <c r="A185" s="20" t="s">
        <v>188</v>
      </c>
      <c r="B185" s="21">
        <v>361</v>
      </c>
      <c r="C185" s="21">
        <v>10</v>
      </c>
      <c r="D185" s="21">
        <v>13</v>
      </c>
      <c r="E185" s="21">
        <v>17</v>
      </c>
      <c r="F185" s="21">
        <v>19</v>
      </c>
      <c r="G185" s="21">
        <v>21</v>
      </c>
      <c r="H185" s="21">
        <v>27</v>
      </c>
      <c r="I185" s="21">
        <v>200</v>
      </c>
      <c r="J185" s="21">
        <v>50</v>
      </c>
      <c r="K185" s="21">
        <v>4</v>
      </c>
    </row>
    <row r="186" spans="1:11" x14ac:dyDescent="0.2">
      <c r="A186" s="24" t="s">
        <v>3</v>
      </c>
      <c r="B186" s="25">
        <v>100</v>
      </c>
      <c r="C186" s="25">
        <v>2.7700830000000001</v>
      </c>
      <c r="D186" s="25">
        <v>3.601108</v>
      </c>
      <c r="E186" s="25">
        <v>4.7091409999999998</v>
      </c>
      <c r="F186" s="25">
        <v>5.2631579999999998</v>
      </c>
      <c r="G186" s="25">
        <v>5.8171749999999998</v>
      </c>
      <c r="H186" s="25">
        <v>7.4792240000000003</v>
      </c>
      <c r="I186" s="25">
        <v>55.401662000000002</v>
      </c>
      <c r="J186" s="25">
        <v>13.850415999999999</v>
      </c>
      <c r="K186" s="25">
        <v>1.108033</v>
      </c>
    </row>
    <row r="187" spans="1:11" x14ac:dyDescent="0.2">
      <c r="A187" s="20" t="s">
        <v>189</v>
      </c>
      <c r="B187" s="21">
        <v>315</v>
      </c>
      <c r="C187" s="21">
        <v>7</v>
      </c>
      <c r="D187" s="21">
        <v>14</v>
      </c>
      <c r="E187" s="21">
        <v>13</v>
      </c>
      <c r="F187" s="21">
        <v>12</v>
      </c>
      <c r="G187" s="21">
        <v>17</v>
      </c>
      <c r="H187" s="21">
        <v>27</v>
      </c>
      <c r="I187" s="21">
        <v>171</v>
      </c>
      <c r="J187" s="21">
        <v>48</v>
      </c>
      <c r="K187" s="21">
        <v>6</v>
      </c>
    </row>
    <row r="188" spans="1:11" x14ac:dyDescent="0.2">
      <c r="A188" s="24" t="s">
        <v>3</v>
      </c>
      <c r="B188" s="25">
        <v>100</v>
      </c>
      <c r="C188" s="25">
        <v>2.2222219999999999</v>
      </c>
      <c r="D188" s="25">
        <v>4.4444439999999998</v>
      </c>
      <c r="E188" s="25">
        <v>4.1269840000000002</v>
      </c>
      <c r="F188" s="25">
        <v>3.8095240000000001</v>
      </c>
      <c r="G188" s="25">
        <v>5.3968249999999998</v>
      </c>
      <c r="H188" s="25">
        <v>8.5714290000000002</v>
      </c>
      <c r="I188" s="25">
        <v>54.285713999999999</v>
      </c>
      <c r="J188" s="25">
        <v>15.238095</v>
      </c>
      <c r="K188" s="25">
        <v>1.9047620000000001</v>
      </c>
    </row>
    <row r="189" spans="1:11" x14ac:dyDescent="0.2">
      <c r="A189" s="20" t="s">
        <v>190</v>
      </c>
      <c r="B189" s="21">
        <v>364</v>
      </c>
      <c r="C189" s="21">
        <v>10</v>
      </c>
      <c r="D189" s="21">
        <v>13</v>
      </c>
      <c r="E189" s="21">
        <v>17</v>
      </c>
      <c r="F189" s="21">
        <v>14</v>
      </c>
      <c r="G189" s="21">
        <v>27</v>
      </c>
      <c r="H189" s="21">
        <v>24</v>
      </c>
      <c r="I189" s="21">
        <v>205</v>
      </c>
      <c r="J189" s="21">
        <v>51</v>
      </c>
      <c r="K189" s="21">
        <v>3</v>
      </c>
    </row>
    <row r="190" spans="1:11" x14ac:dyDescent="0.2">
      <c r="A190" s="24" t="s">
        <v>3</v>
      </c>
      <c r="B190" s="25">
        <v>100</v>
      </c>
      <c r="C190" s="25">
        <v>2.7472530000000002</v>
      </c>
      <c r="D190" s="25">
        <v>3.5714290000000002</v>
      </c>
      <c r="E190" s="25">
        <v>4.6703299999999999</v>
      </c>
      <c r="F190" s="25">
        <v>3.8461539999999999</v>
      </c>
      <c r="G190" s="25">
        <v>7.4175820000000003</v>
      </c>
      <c r="H190" s="25">
        <v>6.593407</v>
      </c>
      <c r="I190" s="25">
        <v>56.318680999999998</v>
      </c>
      <c r="J190" s="25">
        <v>14.010989</v>
      </c>
      <c r="K190" s="25">
        <v>0.82417600000000002</v>
      </c>
    </row>
    <row r="191" spans="1:11" x14ac:dyDescent="0.2">
      <c r="A191" s="20" t="s">
        <v>191</v>
      </c>
      <c r="B191" s="21">
        <v>267</v>
      </c>
      <c r="C191" s="21">
        <v>11</v>
      </c>
      <c r="D191" s="21">
        <v>7</v>
      </c>
      <c r="E191" s="21">
        <v>8</v>
      </c>
      <c r="F191" s="21">
        <v>14</v>
      </c>
      <c r="G191" s="21">
        <v>19</v>
      </c>
      <c r="H191" s="21">
        <v>21</v>
      </c>
      <c r="I191" s="21">
        <v>143</v>
      </c>
      <c r="J191" s="21">
        <v>39</v>
      </c>
      <c r="K191" s="21">
        <v>5</v>
      </c>
    </row>
    <row r="192" spans="1:11" x14ac:dyDescent="0.2">
      <c r="A192" s="24" t="s">
        <v>3</v>
      </c>
      <c r="B192" s="25">
        <v>100</v>
      </c>
      <c r="C192" s="25">
        <v>4.1198499999999996</v>
      </c>
      <c r="D192" s="25">
        <v>2.6217229999999998</v>
      </c>
      <c r="E192" s="25">
        <v>2.9962550000000001</v>
      </c>
      <c r="F192" s="25">
        <v>5.2434459999999996</v>
      </c>
      <c r="G192" s="25">
        <v>7.1161050000000001</v>
      </c>
      <c r="H192" s="25">
        <v>7.8651689999999999</v>
      </c>
      <c r="I192" s="25">
        <v>53.558052000000004</v>
      </c>
      <c r="J192" s="25">
        <v>14.606742000000001</v>
      </c>
      <c r="K192" s="25">
        <v>1.8726590000000001</v>
      </c>
    </row>
    <row r="193" spans="1:11" x14ac:dyDescent="0.2">
      <c r="A193" s="20" t="s">
        <v>192</v>
      </c>
      <c r="B193" s="21">
        <v>90</v>
      </c>
      <c r="C193" s="21">
        <v>6</v>
      </c>
      <c r="D193" s="21">
        <v>0</v>
      </c>
      <c r="E193" s="21">
        <v>4</v>
      </c>
      <c r="F193" s="21">
        <v>1</v>
      </c>
      <c r="G193" s="21">
        <v>12</v>
      </c>
      <c r="H193" s="21">
        <v>8</v>
      </c>
      <c r="I193" s="21">
        <v>46</v>
      </c>
      <c r="J193" s="21">
        <v>13</v>
      </c>
      <c r="K193" s="21">
        <v>0</v>
      </c>
    </row>
    <row r="194" spans="1:11" x14ac:dyDescent="0.2">
      <c r="A194" s="24" t="s">
        <v>3</v>
      </c>
      <c r="B194" s="25">
        <v>100</v>
      </c>
      <c r="C194" s="25">
        <v>6.6666670000000003</v>
      </c>
      <c r="D194" s="25">
        <v>0</v>
      </c>
      <c r="E194" s="25">
        <v>4.4444439999999998</v>
      </c>
      <c r="F194" s="25">
        <v>1.111111</v>
      </c>
      <c r="G194" s="25">
        <v>13.333333</v>
      </c>
      <c r="H194" s="25">
        <v>8.8888890000000007</v>
      </c>
      <c r="I194" s="25">
        <v>51.111111000000001</v>
      </c>
      <c r="J194" s="25">
        <v>14.444444000000001</v>
      </c>
      <c r="K194" s="25">
        <v>0</v>
      </c>
    </row>
    <row r="195" spans="1:11" x14ac:dyDescent="0.2">
      <c r="A195" s="20" t="s">
        <v>193</v>
      </c>
      <c r="B195" s="21">
        <v>94</v>
      </c>
      <c r="C195" s="21">
        <v>1</v>
      </c>
      <c r="D195" s="21">
        <v>0</v>
      </c>
      <c r="E195" s="21">
        <v>2</v>
      </c>
      <c r="F195" s="21">
        <v>7</v>
      </c>
      <c r="G195" s="21">
        <v>11</v>
      </c>
      <c r="H195" s="21">
        <v>4</v>
      </c>
      <c r="I195" s="21">
        <v>49</v>
      </c>
      <c r="J195" s="21">
        <v>20</v>
      </c>
      <c r="K195" s="21">
        <v>0</v>
      </c>
    </row>
    <row r="196" spans="1:11" x14ac:dyDescent="0.2">
      <c r="A196" s="24" t="s">
        <v>3</v>
      </c>
      <c r="B196" s="25">
        <v>100</v>
      </c>
      <c r="C196" s="25">
        <v>1.0638300000000001</v>
      </c>
      <c r="D196" s="25">
        <v>0</v>
      </c>
      <c r="E196" s="25">
        <v>2.1276600000000001</v>
      </c>
      <c r="F196" s="25">
        <v>7.446809</v>
      </c>
      <c r="G196" s="25">
        <v>11.702128</v>
      </c>
      <c r="H196" s="25">
        <v>4.2553190000000001</v>
      </c>
      <c r="I196" s="25">
        <v>52.127659999999999</v>
      </c>
      <c r="J196" s="25">
        <v>21.276596000000001</v>
      </c>
      <c r="K196" s="25">
        <v>0</v>
      </c>
    </row>
    <row r="197" spans="1:11" x14ac:dyDescent="0.2">
      <c r="A197" s="20" t="s">
        <v>389</v>
      </c>
      <c r="B197" s="21">
        <v>47</v>
      </c>
      <c r="C197" s="21">
        <v>9</v>
      </c>
      <c r="D197" s="21">
        <v>7</v>
      </c>
      <c r="E197" s="21">
        <v>2</v>
      </c>
      <c r="F197" s="21">
        <v>4</v>
      </c>
      <c r="G197" s="21">
        <v>3</v>
      </c>
      <c r="H197" s="21">
        <v>4</v>
      </c>
      <c r="I197" s="21">
        <v>16</v>
      </c>
      <c r="J197" s="21">
        <v>2</v>
      </c>
      <c r="K197" s="21">
        <v>0</v>
      </c>
    </row>
    <row r="198" spans="1:11" x14ac:dyDescent="0.2">
      <c r="A198" s="24" t="s">
        <v>3</v>
      </c>
      <c r="B198" s="25">
        <v>100</v>
      </c>
      <c r="C198" s="25">
        <v>19.148935999999999</v>
      </c>
      <c r="D198" s="25">
        <v>14.893617000000001</v>
      </c>
      <c r="E198" s="25">
        <v>4.2553190000000001</v>
      </c>
      <c r="F198" s="25">
        <v>8.5106380000000001</v>
      </c>
      <c r="G198" s="25">
        <v>6.3829789999999997</v>
      </c>
      <c r="H198" s="25">
        <v>8.5106380000000001</v>
      </c>
      <c r="I198" s="25">
        <v>34.042552999999998</v>
      </c>
      <c r="J198" s="25">
        <v>4.2553190000000001</v>
      </c>
      <c r="K198" s="25">
        <v>0</v>
      </c>
    </row>
    <row r="199" spans="1:11" x14ac:dyDescent="0.2">
      <c r="A199" s="20" t="s">
        <v>366</v>
      </c>
      <c r="B199" s="21">
        <v>194</v>
      </c>
      <c r="C199" s="21">
        <v>10</v>
      </c>
      <c r="D199" s="21">
        <v>19</v>
      </c>
      <c r="E199" s="21">
        <v>11</v>
      </c>
      <c r="F199" s="21">
        <v>12</v>
      </c>
      <c r="G199" s="21">
        <v>6</v>
      </c>
      <c r="H199" s="21">
        <v>17</v>
      </c>
      <c r="I199" s="21">
        <v>99</v>
      </c>
      <c r="J199" s="21">
        <v>17</v>
      </c>
      <c r="K199" s="21">
        <v>3</v>
      </c>
    </row>
    <row r="200" spans="1:11" x14ac:dyDescent="0.2">
      <c r="A200" s="24" t="s">
        <v>3</v>
      </c>
      <c r="B200" s="25">
        <v>100</v>
      </c>
      <c r="C200" s="25">
        <v>5.1546390000000004</v>
      </c>
      <c r="D200" s="25">
        <v>9.7938139999999994</v>
      </c>
      <c r="E200" s="25">
        <v>5.6701030000000001</v>
      </c>
      <c r="F200" s="25">
        <v>6.1855669999999998</v>
      </c>
      <c r="G200" s="25">
        <v>3.092784</v>
      </c>
      <c r="H200" s="25">
        <v>8.7628869999999992</v>
      </c>
      <c r="I200" s="25">
        <v>51.030928000000003</v>
      </c>
      <c r="J200" s="25">
        <v>8.7628869999999992</v>
      </c>
      <c r="K200" s="25">
        <v>1.546392</v>
      </c>
    </row>
    <row r="201" spans="1:11" ht="11.1" customHeight="1" x14ac:dyDescent="0.2">
      <c r="A201" s="9" t="s">
        <v>390</v>
      </c>
      <c r="B201" s="9"/>
      <c r="C201" s="9"/>
      <c r="D201" s="9"/>
      <c r="E201" s="9"/>
      <c r="F201" s="9"/>
      <c r="G201" s="9"/>
      <c r="H201" s="9"/>
      <c r="I201" s="9"/>
      <c r="J201" s="9"/>
      <c r="K201" s="9"/>
    </row>
    <row r="202" spans="1:11" ht="11.1" customHeight="1" x14ac:dyDescent="0.2">
      <c r="A202" s="20" t="s">
        <v>391</v>
      </c>
      <c r="B202" s="21">
        <v>633</v>
      </c>
      <c r="C202" s="21">
        <v>34</v>
      </c>
      <c r="D202" s="21">
        <v>47</v>
      </c>
      <c r="E202" s="21">
        <v>31</v>
      </c>
      <c r="F202" s="21">
        <v>50</v>
      </c>
      <c r="G202" s="21">
        <v>53</v>
      </c>
      <c r="H202" s="21">
        <v>50</v>
      </c>
      <c r="I202" s="21">
        <v>313</v>
      </c>
      <c r="J202" s="21">
        <v>48</v>
      </c>
      <c r="K202" s="21">
        <v>7</v>
      </c>
    </row>
    <row r="203" spans="1:11" ht="11.1" customHeight="1" x14ac:dyDescent="0.2">
      <c r="A203" s="24" t="s">
        <v>3</v>
      </c>
      <c r="B203" s="25">
        <v>100</v>
      </c>
      <c r="C203" s="25">
        <v>5.3712479999999996</v>
      </c>
      <c r="D203" s="25">
        <v>7.4249609999999997</v>
      </c>
      <c r="E203" s="25">
        <v>4.8973139999999997</v>
      </c>
      <c r="F203" s="25">
        <v>7.8988940000000003</v>
      </c>
      <c r="G203" s="25">
        <v>8.3728280000000002</v>
      </c>
      <c r="H203" s="25">
        <v>7.8988940000000003</v>
      </c>
      <c r="I203" s="25">
        <v>49.447077</v>
      </c>
      <c r="J203" s="25">
        <v>7.5829380000000004</v>
      </c>
      <c r="K203" s="25">
        <v>1.105845</v>
      </c>
    </row>
    <row r="204" spans="1:11" ht="11.1" customHeight="1" x14ac:dyDescent="0.2">
      <c r="A204" s="20" t="s">
        <v>392</v>
      </c>
      <c r="B204" s="21">
        <v>1123</v>
      </c>
      <c r="C204" s="21">
        <v>57</v>
      </c>
      <c r="D204" s="21">
        <v>51</v>
      </c>
      <c r="E204" s="21">
        <v>57</v>
      </c>
      <c r="F204" s="21">
        <v>55</v>
      </c>
      <c r="G204" s="21">
        <v>67</v>
      </c>
      <c r="H204" s="21">
        <v>84</v>
      </c>
      <c r="I204" s="21">
        <v>611</v>
      </c>
      <c r="J204" s="21">
        <v>124</v>
      </c>
      <c r="K204" s="21">
        <v>17</v>
      </c>
    </row>
    <row r="205" spans="1:11" ht="11.1" customHeight="1" x14ac:dyDescent="0.2">
      <c r="A205" s="24" t="s">
        <v>3</v>
      </c>
      <c r="B205" s="25">
        <v>100</v>
      </c>
      <c r="C205" s="25">
        <v>5.0756899999999998</v>
      </c>
      <c r="D205" s="25">
        <v>4.5414070000000004</v>
      </c>
      <c r="E205" s="25">
        <v>5.0756899999999998</v>
      </c>
      <c r="F205" s="25">
        <v>4.8975960000000001</v>
      </c>
      <c r="G205" s="25">
        <v>5.9661619999999997</v>
      </c>
      <c r="H205" s="25">
        <v>7.4799639999999998</v>
      </c>
      <c r="I205" s="25">
        <v>54.407836000000003</v>
      </c>
      <c r="J205" s="25">
        <v>11.041852</v>
      </c>
      <c r="K205" s="25">
        <v>1.5138020000000001</v>
      </c>
    </row>
    <row r="206" spans="1:11" ht="11.1" customHeight="1" x14ac:dyDescent="0.2">
      <c r="A206" s="20" t="s">
        <v>393</v>
      </c>
      <c r="B206" s="21">
        <v>660</v>
      </c>
      <c r="C206" s="21">
        <v>28</v>
      </c>
      <c r="D206" s="21">
        <v>30</v>
      </c>
      <c r="E206" s="21">
        <v>23</v>
      </c>
      <c r="F206" s="21">
        <v>25</v>
      </c>
      <c r="G206" s="21">
        <v>40</v>
      </c>
      <c r="H206" s="21">
        <v>48</v>
      </c>
      <c r="I206" s="21">
        <v>339</v>
      </c>
      <c r="J206" s="21">
        <v>114</v>
      </c>
      <c r="K206" s="21">
        <v>13</v>
      </c>
    </row>
    <row r="207" spans="1:11" ht="11.1" customHeight="1" x14ac:dyDescent="0.2">
      <c r="A207" s="24" t="s">
        <v>3</v>
      </c>
      <c r="B207" s="25">
        <v>100</v>
      </c>
      <c r="C207" s="25">
        <v>4.2424239999999998</v>
      </c>
      <c r="D207" s="25">
        <v>4.5454549999999996</v>
      </c>
      <c r="E207" s="25">
        <v>3.4848479999999999</v>
      </c>
      <c r="F207" s="25">
        <v>3.7878790000000002</v>
      </c>
      <c r="G207" s="25">
        <v>6.0606059999999999</v>
      </c>
      <c r="H207" s="25">
        <v>7.2727269999999997</v>
      </c>
      <c r="I207" s="25">
        <v>51.363636</v>
      </c>
      <c r="J207" s="25">
        <v>17.272727</v>
      </c>
      <c r="K207" s="25">
        <v>1.969697</v>
      </c>
    </row>
    <row r="208" spans="1:11" ht="11.1" customHeight="1" x14ac:dyDescent="0.2">
      <c r="A208" s="20" t="s">
        <v>394</v>
      </c>
      <c r="B208" s="21">
        <v>261</v>
      </c>
      <c r="C208" s="21">
        <v>9</v>
      </c>
      <c r="D208" s="21">
        <v>10</v>
      </c>
      <c r="E208" s="21">
        <v>8</v>
      </c>
      <c r="F208" s="21">
        <v>12</v>
      </c>
      <c r="G208" s="21">
        <v>10</v>
      </c>
      <c r="H208" s="21">
        <v>10</v>
      </c>
      <c r="I208" s="21">
        <v>142</v>
      </c>
      <c r="J208" s="21">
        <v>57</v>
      </c>
      <c r="K208" s="21">
        <v>3</v>
      </c>
    </row>
    <row r="209" spans="1:11" ht="11.1" customHeight="1" x14ac:dyDescent="0.2">
      <c r="A209" s="24" t="s">
        <v>3</v>
      </c>
      <c r="B209" s="25">
        <v>100</v>
      </c>
      <c r="C209" s="25">
        <v>3.4482759999999999</v>
      </c>
      <c r="D209" s="25">
        <v>3.8314180000000002</v>
      </c>
      <c r="E209" s="25">
        <v>3.065134</v>
      </c>
      <c r="F209" s="25">
        <v>4.5977009999999998</v>
      </c>
      <c r="G209" s="25">
        <v>3.8314180000000002</v>
      </c>
      <c r="H209" s="25">
        <v>3.8314180000000002</v>
      </c>
      <c r="I209" s="25">
        <v>54.406129999999997</v>
      </c>
      <c r="J209" s="25">
        <v>21.839079999999999</v>
      </c>
      <c r="K209" s="25">
        <v>1.1494249999999999</v>
      </c>
    </row>
    <row r="210" spans="1:11" ht="11.1" customHeight="1" x14ac:dyDescent="0.2">
      <c r="A210" s="9" t="s">
        <v>395</v>
      </c>
      <c r="B210" s="9"/>
      <c r="C210" s="9"/>
      <c r="D210" s="9"/>
      <c r="E210" s="9"/>
      <c r="F210" s="9"/>
      <c r="G210" s="9"/>
      <c r="H210" s="9"/>
      <c r="I210" s="9"/>
      <c r="J210" s="9"/>
      <c r="K210" s="9"/>
    </row>
    <row r="211" spans="1:11" ht="11.1" customHeight="1" x14ac:dyDescent="0.2">
      <c r="A211" s="20" t="s">
        <v>396</v>
      </c>
      <c r="B211" s="21">
        <v>329</v>
      </c>
      <c r="C211" s="21">
        <v>21</v>
      </c>
      <c r="D211" s="21">
        <v>18</v>
      </c>
      <c r="E211" s="21">
        <v>22</v>
      </c>
      <c r="F211" s="21">
        <v>27</v>
      </c>
      <c r="G211" s="21">
        <v>19</v>
      </c>
      <c r="H211" s="21">
        <v>23</v>
      </c>
      <c r="I211" s="21">
        <v>157</v>
      </c>
      <c r="J211" s="21">
        <v>38</v>
      </c>
      <c r="K211" s="21">
        <v>4</v>
      </c>
    </row>
    <row r="212" spans="1:11" ht="11.1" customHeight="1" x14ac:dyDescent="0.2">
      <c r="A212" s="24" t="s">
        <v>3</v>
      </c>
      <c r="B212" s="25">
        <v>100</v>
      </c>
      <c r="C212" s="25">
        <v>6.3829789999999997</v>
      </c>
      <c r="D212" s="25">
        <v>5.4711249999999998</v>
      </c>
      <c r="E212" s="25">
        <v>6.6869300000000003</v>
      </c>
      <c r="F212" s="25">
        <v>8.2066870000000005</v>
      </c>
      <c r="G212" s="25">
        <v>5.7750760000000003</v>
      </c>
      <c r="H212" s="25">
        <v>6.9908809999999999</v>
      </c>
      <c r="I212" s="25">
        <v>47.720365000000001</v>
      </c>
      <c r="J212" s="25">
        <v>11.550152000000001</v>
      </c>
      <c r="K212" s="25">
        <v>1.215805</v>
      </c>
    </row>
    <row r="213" spans="1:11" ht="11.1" customHeight="1" x14ac:dyDescent="0.2">
      <c r="A213" s="20" t="s">
        <v>397</v>
      </c>
      <c r="B213" s="21">
        <v>828</v>
      </c>
      <c r="C213" s="21">
        <v>45</v>
      </c>
      <c r="D213" s="21">
        <v>44</v>
      </c>
      <c r="E213" s="21">
        <v>38</v>
      </c>
      <c r="F213" s="21">
        <v>51</v>
      </c>
      <c r="G213" s="21">
        <v>66</v>
      </c>
      <c r="H213" s="21">
        <v>66</v>
      </c>
      <c r="I213" s="21">
        <v>422</v>
      </c>
      <c r="J213" s="21">
        <v>81</v>
      </c>
      <c r="K213" s="21">
        <v>15</v>
      </c>
    </row>
    <row r="214" spans="1:11" ht="11.1" customHeight="1" x14ac:dyDescent="0.2">
      <c r="A214" s="24" t="s">
        <v>3</v>
      </c>
      <c r="B214" s="25">
        <v>100</v>
      </c>
      <c r="C214" s="25">
        <v>5.4347830000000004</v>
      </c>
      <c r="D214" s="25">
        <v>5.3140099999999997</v>
      </c>
      <c r="E214" s="25">
        <v>4.589372</v>
      </c>
      <c r="F214" s="25">
        <v>6.1594199999999999</v>
      </c>
      <c r="G214" s="25">
        <v>7.9710140000000003</v>
      </c>
      <c r="H214" s="25">
        <v>7.9710140000000003</v>
      </c>
      <c r="I214" s="25">
        <v>50.966183999999998</v>
      </c>
      <c r="J214" s="25">
        <v>9.7826090000000008</v>
      </c>
      <c r="K214" s="25">
        <v>1.8115939999999999</v>
      </c>
    </row>
    <row r="215" spans="1:11" ht="11.1" customHeight="1" x14ac:dyDescent="0.2">
      <c r="A215" s="20" t="s">
        <v>879</v>
      </c>
      <c r="B215" s="21">
        <v>499</v>
      </c>
      <c r="C215" s="21">
        <v>13</v>
      </c>
      <c r="D215" s="21">
        <v>17</v>
      </c>
      <c r="E215" s="21">
        <v>17</v>
      </c>
      <c r="F215" s="21">
        <v>20</v>
      </c>
      <c r="G215" s="21">
        <v>20</v>
      </c>
      <c r="H215" s="21">
        <v>35</v>
      </c>
      <c r="I215" s="21">
        <v>265</v>
      </c>
      <c r="J215" s="21">
        <v>102</v>
      </c>
      <c r="K215" s="21">
        <v>10</v>
      </c>
    </row>
    <row r="216" spans="1:11" ht="11.1" customHeight="1" x14ac:dyDescent="0.2">
      <c r="A216" s="24" t="s">
        <v>3</v>
      </c>
      <c r="B216" s="25">
        <v>100</v>
      </c>
      <c r="C216" s="25">
        <v>2.60521</v>
      </c>
      <c r="D216" s="25">
        <v>3.4068139999999998</v>
      </c>
      <c r="E216" s="25">
        <v>3.4068139999999998</v>
      </c>
      <c r="F216" s="25">
        <v>4.0080159999999996</v>
      </c>
      <c r="G216" s="25">
        <v>4.0080159999999996</v>
      </c>
      <c r="H216" s="25">
        <v>7.0140279999999997</v>
      </c>
      <c r="I216" s="25">
        <v>53.106211999999999</v>
      </c>
      <c r="J216" s="25">
        <v>20.440881999999998</v>
      </c>
      <c r="K216" s="25">
        <v>2.0040079999999998</v>
      </c>
    </row>
    <row r="217" spans="1:11" ht="11.1" customHeight="1" x14ac:dyDescent="0.2">
      <c r="A217" s="20" t="s">
        <v>398</v>
      </c>
      <c r="B217" s="21">
        <v>468</v>
      </c>
      <c r="C217" s="21">
        <v>21</v>
      </c>
      <c r="D217" s="21">
        <v>23</v>
      </c>
      <c r="E217" s="21">
        <v>17</v>
      </c>
      <c r="F217" s="21">
        <v>23</v>
      </c>
      <c r="G217" s="21">
        <v>34</v>
      </c>
      <c r="H217" s="21">
        <v>29</v>
      </c>
      <c r="I217" s="21">
        <v>266</v>
      </c>
      <c r="J217" s="21">
        <v>50</v>
      </c>
      <c r="K217" s="21">
        <v>5</v>
      </c>
    </row>
    <row r="218" spans="1:11" ht="11.1" customHeight="1" x14ac:dyDescent="0.2">
      <c r="A218" s="24" t="s">
        <v>3</v>
      </c>
      <c r="B218" s="25">
        <v>100</v>
      </c>
      <c r="C218" s="25">
        <v>4.4871790000000003</v>
      </c>
      <c r="D218" s="25">
        <v>4.9145300000000001</v>
      </c>
      <c r="E218" s="25">
        <v>3.632479</v>
      </c>
      <c r="F218" s="25">
        <v>4.9145300000000001</v>
      </c>
      <c r="G218" s="25">
        <v>7.2649569999999999</v>
      </c>
      <c r="H218" s="25">
        <v>6.1965810000000001</v>
      </c>
      <c r="I218" s="25">
        <v>56.837606999999998</v>
      </c>
      <c r="J218" s="25">
        <v>10.683761000000001</v>
      </c>
      <c r="K218" s="25">
        <v>1.068376</v>
      </c>
    </row>
    <row r="219" spans="1:11" ht="11.1" customHeight="1" x14ac:dyDescent="0.2">
      <c r="A219" s="20" t="s">
        <v>399</v>
      </c>
      <c r="B219" s="21">
        <v>257</v>
      </c>
      <c r="C219" s="21">
        <v>11</v>
      </c>
      <c r="D219" s="21">
        <v>14</v>
      </c>
      <c r="E219" s="21">
        <v>14</v>
      </c>
      <c r="F219" s="21">
        <v>10</v>
      </c>
      <c r="G219" s="21">
        <v>12</v>
      </c>
      <c r="H219" s="21">
        <v>14</v>
      </c>
      <c r="I219" s="21">
        <v>149</v>
      </c>
      <c r="J219" s="21">
        <v>31</v>
      </c>
      <c r="K219" s="21">
        <v>2</v>
      </c>
    </row>
    <row r="220" spans="1:11" ht="11.1" customHeight="1" x14ac:dyDescent="0.2">
      <c r="A220" s="24" t="s">
        <v>3</v>
      </c>
      <c r="B220" s="25">
        <v>100</v>
      </c>
      <c r="C220" s="25">
        <v>4.2801559999999998</v>
      </c>
      <c r="D220" s="25">
        <v>5.4474710000000002</v>
      </c>
      <c r="E220" s="25">
        <v>5.4474710000000002</v>
      </c>
      <c r="F220" s="25">
        <v>3.891051</v>
      </c>
      <c r="G220" s="25">
        <v>4.6692609999999997</v>
      </c>
      <c r="H220" s="25">
        <v>5.4474710000000002</v>
      </c>
      <c r="I220" s="25">
        <v>57.976654000000003</v>
      </c>
      <c r="J220" s="25">
        <v>12.062257000000001</v>
      </c>
      <c r="K220" s="25">
        <v>0.77820999999999996</v>
      </c>
    </row>
    <row r="221" spans="1:11" ht="11.1" customHeight="1" x14ac:dyDescent="0.2">
      <c r="A221" s="20" t="s">
        <v>400</v>
      </c>
      <c r="B221" s="21">
        <v>296</v>
      </c>
      <c r="C221" s="21">
        <v>17</v>
      </c>
      <c r="D221" s="21">
        <v>22</v>
      </c>
      <c r="E221" s="21">
        <v>11</v>
      </c>
      <c r="F221" s="21">
        <v>11</v>
      </c>
      <c r="G221" s="21">
        <v>19</v>
      </c>
      <c r="H221" s="21">
        <v>25</v>
      </c>
      <c r="I221" s="21">
        <v>146</v>
      </c>
      <c r="J221" s="21">
        <v>41</v>
      </c>
      <c r="K221" s="21">
        <v>4</v>
      </c>
    </row>
    <row r="222" spans="1:11" ht="11.1" customHeight="1" x14ac:dyDescent="0.2">
      <c r="A222" s="24" t="s">
        <v>3</v>
      </c>
      <c r="B222" s="25">
        <v>100</v>
      </c>
      <c r="C222" s="25">
        <v>5.7432429999999997</v>
      </c>
      <c r="D222" s="25">
        <v>7.4324320000000004</v>
      </c>
      <c r="E222" s="25">
        <v>3.7162160000000002</v>
      </c>
      <c r="F222" s="25">
        <v>3.7162160000000002</v>
      </c>
      <c r="G222" s="25">
        <v>6.4189189999999998</v>
      </c>
      <c r="H222" s="25">
        <v>8.4459459999999993</v>
      </c>
      <c r="I222" s="25">
        <v>49.324323999999997</v>
      </c>
      <c r="J222" s="25">
        <v>13.851350999999999</v>
      </c>
      <c r="K222" s="25">
        <v>1.351351</v>
      </c>
    </row>
    <row r="223" spans="1:11" ht="11.1" customHeight="1" x14ac:dyDescent="0.2">
      <c r="A223" s="9" t="s">
        <v>401</v>
      </c>
      <c r="B223" s="9"/>
      <c r="C223" s="9"/>
      <c r="D223" s="9"/>
      <c r="E223" s="9"/>
      <c r="F223" s="9"/>
      <c r="G223" s="9"/>
      <c r="H223" s="9"/>
      <c r="I223" s="9"/>
      <c r="J223" s="9"/>
      <c r="K223" s="9"/>
    </row>
    <row r="224" spans="1:11" ht="11.1" customHeight="1" x14ac:dyDescent="0.2">
      <c r="A224" s="20" t="s">
        <v>878</v>
      </c>
      <c r="B224" s="21">
        <v>116</v>
      </c>
      <c r="C224" s="21">
        <v>4</v>
      </c>
      <c r="D224" s="21">
        <v>10</v>
      </c>
      <c r="E224" s="21">
        <v>7</v>
      </c>
      <c r="F224" s="21">
        <v>18</v>
      </c>
      <c r="G224" s="21">
        <v>13</v>
      </c>
      <c r="H224" s="21">
        <v>9</v>
      </c>
      <c r="I224" s="21">
        <v>48</v>
      </c>
      <c r="J224" s="21">
        <v>5</v>
      </c>
      <c r="K224" s="21">
        <v>2</v>
      </c>
    </row>
    <row r="225" spans="1:11" ht="11.1" customHeight="1" x14ac:dyDescent="0.2">
      <c r="A225" s="24" t="s">
        <v>3</v>
      </c>
      <c r="B225" s="25">
        <v>100</v>
      </c>
      <c r="C225" s="25">
        <v>3.4482759999999999</v>
      </c>
      <c r="D225" s="25">
        <v>8.6206899999999997</v>
      </c>
      <c r="E225" s="25">
        <v>6.0344829999999998</v>
      </c>
      <c r="F225" s="25">
        <v>15.517241</v>
      </c>
      <c r="G225" s="25">
        <v>11.206897</v>
      </c>
      <c r="H225" s="25">
        <v>7.7586209999999998</v>
      </c>
      <c r="I225" s="25">
        <v>41.379309999999997</v>
      </c>
      <c r="J225" s="25">
        <v>4.3103449999999999</v>
      </c>
      <c r="K225" s="25">
        <v>1.7241379999999999</v>
      </c>
    </row>
    <row r="226" spans="1:11" ht="11.1" customHeight="1" x14ac:dyDescent="0.2">
      <c r="A226" s="20" t="s">
        <v>402</v>
      </c>
      <c r="B226" s="21">
        <v>213</v>
      </c>
      <c r="C226" s="21">
        <v>17</v>
      </c>
      <c r="D226" s="21">
        <v>8</v>
      </c>
      <c r="E226" s="21">
        <v>15</v>
      </c>
      <c r="F226" s="21">
        <v>9</v>
      </c>
      <c r="G226" s="21">
        <v>6</v>
      </c>
      <c r="H226" s="21">
        <v>14</v>
      </c>
      <c r="I226" s="21">
        <v>109</v>
      </c>
      <c r="J226" s="21">
        <v>33</v>
      </c>
      <c r="K226" s="21">
        <v>2</v>
      </c>
    </row>
    <row r="227" spans="1:11" ht="11.1" customHeight="1" x14ac:dyDescent="0.2">
      <c r="A227" s="24" t="s">
        <v>3</v>
      </c>
      <c r="B227" s="25">
        <v>100</v>
      </c>
      <c r="C227" s="25">
        <v>7.9812209999999997</v>
      </c>
      <c r="D227" s="25">
        <v>3.7558690000000001</v>
      </c>
      <c r="E227" s="25">
        <v>7.0422539999999998</v>
      </c>
      <c r="F227" s="25">
        <v>4.225352</v>
      </c>
      <c r="G227" s="25">
        <v>2.8169010000000001</v>
      </c>
      <c r="H227" s="25">
        <v>6.5727700000000002</v>
      </c>
      <c r="I227" s="25">
        <v>51.173709000000002</v>
      </c>
      <c r="J227" s="25">
        <v>15.492958</v>
      </c>
      <c r="K227" s="25">
        <v>0.938967</v>
      </c>
    </row>
    <row r="228" spans="1:11" ht="11.1" customHeight="1" x14ac:dyDescent="0.2">
      <c r="A228" s="20" t="s">
        <v>397</v>
      </c>
      <c r="B228" s="21">
        <v>828</v>
      </c>
      <c r="C228" s="21">
        <v>45</v>
      </c>
      <c r="D228" s="21">
        <v>44</v>
      </c>
      <c r="E228" s="21">
        <v>38</v>
      </c>
      <c r="F228" s="21">
        <v>51</v>
      </c>
      <c r="G228" s="21">
        <v>66</v>
      </c>
      <c r="H228" s="21">
        <v>66</v>
      </c>
      <c r="I228" s="21">
        <v>422</v>
      </c>
      <c r="J228" s="21">
        <v>81</v>
      </c>
      <c r="K228" s="21">
        <v>15</v>
      </c>
    </row>
    <row r="229" spans="1:11" ht="11.1" customHeight="1" x14ac:dyDescent="0.2">
      <c r="A229" s="24" t="s">
        <v>3</v>
      </c>
      <c r="B229" s="25">
        <v>100</v>
      </c>
      <c r="C229" s="25">
        <v>5.4347830000000004</v>
      </c>
      <c r="D229" s="25">
        <v>5.3140099999999997</v>
      </c>
      <c r="E229" s="25">
        <v>4.589372</v>
      </c>
      <c r="F229" s="25">
        <v>6.1594199999999999</v>
      </c>
      <c r="G229" s="25">
        <v>7.9710140000000003</v>
      </c>
      <c r="H229" s="25">
        <v>7.9710140000000003</v>
      </c>
      <c r="I229" s="25">
        <v>50.966183999999998</v>
      </c>
      <c r="J229" s="25">
        <v>9.7826090000000008</v>
      </c>
      <c r="K229" s="25">
        <v>1.8115939999999999</v>
      </c>
    </row>
    <row r="230" spans="1:11" ht="11.1" customHeight="1" x14ac:dyDescent="0.2">
      <c r="A230" s="20" t="s">
        <v>403</v>
      </c>
      <c r="B230" s="21">
        <v>133</v>
      </c>
      <c r="C230" s="21">
        <v>1</v>
      </c>
      <c r="D230" s="21">
        <v>3</v>
      </c>
      <c r="E230" s="21">
        <v>7</v>
      </c>
      <c r="F230" s="21">
        <v>4</v>
      </c>
      <c r="G230" s="21">
        <v>1</v>
      </c>
      <c r="H230" s="21">
        <v>9</v>
      </c>
      <c r="I230" s="21">
        <v>73</v>
      </c>
      <c r="J230" s="21">
        <v>31</v>
      </c>
      <c r="K230" s="21">
        <v>4</v>
      </c>
    </row>
    <row r="231" spans="1:11" ht="11.1" customHeight="1" x14ac:dyDescent="0.2">
      <c r="A231" s="24" t="s">
        <v>3</v>
      </c>
      <c r="B231" s="25">
        <v>100</v>
      </c>
      <c r="C231" s="25">
        <v>0.75187999999999999</v>
      </c>
      <c r="D231" s="25">
        <v>2.2556389999999999</v>
      </c>
      <c r="E231" s="25">
        <v>5.2631579999999998</v>
      </c>
      <c r="F231" s="25">
        <v>3.0075189999999998</v>
      </c>
      <c r="G231" s="25">
        <v>0.75187999999999999</v>
      </c>
      <c r="H231" s="25">
        <v>6.7669170000000003</v>
      </c>
      <c r="I231" s="25">
        <v>54.887217999999997</v>
      </c>
      <c r="J231" s="25">
        <v>23.308271000000001</v>
      </c>
      <c r="K231" s="25">
        <v>3.0075189999999998</v>
      </c>
    </row>
    <row r="232" spans="1:11" ht="11.1" customHeight="1" x14ac:dyDescent="0.2">
      <c r="A232" s="20" t="s">
        <v>404</v>
      </c>
      <c r="B232" s="21">
        <v>120</v>
      </c>
      <c r="C232" s="21">
        <v>6</v>
      </c>
      <c r="D232" s="21">
        <v>6</v>
      </c>
      <c r="E232" s="21">
        <v>5</v>
      </c>
      <c r="F232" s="21">
        <v>8</v>
      </c>
      <c r="G232" s="21">
        <v>7</v>
      </c>
      <c r="H232" s="21">
        <v>11</v>
      </c>
      <c r="I232" s="21">
        <v>63</v>
      </c>
      <c r="J232" s="21">
        <v>12</v>
      </c>
      <c r="K232" s="21">
        <v>2</v>
      </c>
    </row>
    <row r="233" spans="1:11" ht="11.1" customHeight="1" x14ac:dyDescent="0.2">
      <c r="A233" s="24" t="s">
        <v>3</v>
      </c>
      <c r="B233" s="25">
        <v>100</v>
      </c>
      <c r="C233" s="25">
        <v>5</v>
      </c>
      <c r="D233" s="25">
        <v>5</v>
      </c>
      <c r="E233" s="25">
        <v>4.1666670000000003</v>
      </c>
      <c r="F233" s="25">
        <v>6.6666670000000003</v>
      </c>
      <c r="G233" s="25">
        <v>5.8333329999999997</v>
      </c>
      <c r="H233" s="25">
        <v>9.1666670000000003</v>
      </c>
      <c r="I233" s="25">
        <v>52.5</v>
      </c>
      <c r="J233" s="25">
        <v>10</v>
      </c>
      <c r="K233" s="25">
        <v>1.6666669999999999</v>
      </c>
    </row>
    <row r="234" spans="1:11" ht="11.1" customHeight="1" x14ac:dyDescent="0.2">
      <c r="A234" s="20" t="s">
        <v>405</v>
      </c>
      <c r="B234" s="21">
        <v>246</v>
      </c>
      <c r="C234" s="21">
        <v>6</v>
      </c>
      <c r="D234" s="21">
        <v>8</v>
      </c>
      <c r="E234" s="21">
        <v>5</v>
      </c>
      <c r="F234" s="21">
        <v>8</v>
      </c>
      <c r="G234" s="21">
        <v>12</v>
      </c>
      <c r="H234" s="21">
        <v>15</v>
      </c>
      <c r="I234" s="21">
        <v>129</v>
      </c>
      <c r="J234" s="21">
        <v>59</v>
      </c>
      <c r="K234" s="21">
        <v>4</v>
      </c>
    </row>
    <row r="235" spans="1:11" ht="11.1" customHeight="1" x14ac:dyDescent="0.2">
      <c r="A235" s="24" t="s">
        <v>3</v>
      </c>
      <c r="B235" s="25">
        <v>100</v>
      </c>
      <c r="C235" s="25">
        <v>2.4390239999999999</v>
      </c>
      <c r="D235" s="25">
        <v>3.252033</v>
      </c>
      <c r="E235" s="25">
        <v>2.0325199999999999</v>
      </c>
      <c r="F235" s="25">
        <v>3.252033</v>
      </c>
      <c r="G235" s="25">
        <v>4.8780489999999999</v>
      </c>
      <c r="H235" s="25">
        <v>6.0975609999999998</v>
      </c>
      <c r="I235" s="25">
        <v>52.439024000000003</v>
      </c>
      <c r="J235" s="25">
        <v>23.983740000000001</v>
      </c>
      <c r="K235" s="25">
        <v>1.6260159999999999</v>
      </c>
    </row>
    <row r="236" spans="1:11" ht="11.1" customHeight="1" x14ac:dyDescent="0.2">
      <c r="A236" s="20" t="s">
        <v>398</v>
      </c>
      <c r="B236" s="21">
        <v>468</v>
      </c>
      <c r="C236" s="21">
        <v>21</v>
      </c>
      <c r="D236" s="21">
        <v>23</v>
      </c>
      <c r="E236" s="21">
        <v>17</v>
      </c>
      <c r="F236" s="21">
        <v>23</v>
      </c>
      <c r="G236" s="21">
        <v>34</v>
      </c>
      <c r="H236" s="21">
        <v>29</v>
      </c>
      <c r="I236" s="21">
        <v>266</v>
      </c>
      <c r="J236" s="21">
        <v>50</v>
      </c>
      <c r="K236" s="21">
        <v>5</v>
      </c>
    </row>
    <row r="237" spans="1:11" ht="11.1" customHeight="1" x14ac:dyDescent="0.2">
      <c r="A237" s="24" t="s">
        <v>3</v>
      </c>
      <c r="B237" s="25">
        <v>100</v>
      </c>
      <c r="C237" s="25">
        <v>4.4871790000000003</v>
      </c>
      <c r="D237" s="25">
        <v>4.9145300000000001</v>
      </c>
      <c r="E237" s="25">
        <v>3.632479</v>
      </c>
      <c r="F237" s="25">
        <v>4.9145300000000001</v>
      </c>
      <c r="G237" s="25">
        <v>7.2649569999999999</v>
      </c>
      <c r="H237" s="25">
        <v>6.1965810000000001</v>
      </c>
      <c r="I237" s="25">
        <v>56.837606999999998</v>
      </c>
      <c r="J237" s="25">
        <v>10.683761000000001</v>
      </c>
      <c r="K237" s="25">
        <v>1.068376</v>
      </c>
    </row>
    <row r="238" spans="1:11" ht="11.1" customHeight="1" x14ac:dyDescent="0.2">
      <c r="A238" s="20" t="s">
        <v>406</v>
      </c>
      <c r="B238" s="21">
        <v>180</v>
      </c>
      <c r="C238" s="21">
        <v>10</v>
      </c>
      <c r="D238" s="21">
        <v>10</v>
      </c>
      <c r="E238" s="21">
        <v>8</v>
      </c>
      <c r="F238" s="21">
        <v>7</v>
      </c>
      <c r="G238" s="21">
        <v>10</v>
      </c>
      <c r="H238" s="21">
        <v>7</v>
      </c>
      <c r="I238" s="21">
        <v>105</v>
      </c>
      <c r="J238" s="21">
        <v>21</v>
      </c>
      <c r="K238" s="21">
        <v>2</v>
      </c>
    </row>
    <row r="239" spans="1:11" ht="11.1" customHeight="1" x14ac:dyDescent="0.2">
      <c r="A239" s="24" t="s">
        <v>3</v>
      </c>
      <c r="B239" s="25">
        <v>100</v>
      </c>
      <c r="C239" s="25">
        <v>5.5555560000000002</v>
      </c>
      <c r="D239" s="25">
        <v>5.5555560000000002</v>
      </c>
      <c r="E239" s="25">
        <v>4.4444439999999998</v>
      </c>
      <c r="F239" s="25">
        <v>3.8888889999999998</v>
      </c>
      <c r="G239" s="25">
        <v>5.5555560000000002</v>
      </c>
      <c r="H239" s="25">
        <v>3.8888889999999998</v>
      </c>
      <c r="I239" s="25">
        <v>58.333333000000003</v>
      </c>
      <c r="J239" s="25">
        <v>11.666667</v>
      </c>
      <c r="K239" s="25">
        <v>1.111111</v>
      </c>
    </row>
    <row r="240" spans="1:11" ht="11.1" customHeight="1" x14ac:dyDescent="0.2">
      <c r="A240" s="20" t="s">
        <v>407</v>
      </c>
      <c r="B240" s="21">
        <v>77</v>
      </c>
      <c r="C240" s="21">
        <v>1</v>
      </c>
      <c r="D240" s="21">
        <v>4</v>
      </c>
      <c r="E240" s="21">
        <v>6</v>
      </c>
      <c r="F240" s="21">
        <v>3</v>
      </c>
      <c r="G240" s="21">
        <v>2</v>
      </c>
      <c r="H240" s="21">
        <v>7</v>
      </c>
      <c r="I240" s="21">
        <v>44</v>
      </c>
      <c r="J240" s="21">
        <v>10</v>
      </c>
      <c r="K240" s="21">
        <v>0</v>
      </c>
    </row>
    <row r="241" spans="1:11" ht="11.1" customHeight="1" x14ac:dyDescent="0.2">
      <c r="A241" s="24" t="s">
        <v>3</v>
      </c>
      <c r="B241" s="25">
        <v>100</v>
      </c>
      <c r="C241" s="25">
        <v>1.2987010000000001</v>
      </c>
      <c r="D241" s="25">
        <v>5.1948049999999997</v>
      </c>
      <c r="E241" s="25">
        <v>7.7922079999999996</v>
      </c>
      <c r="F241" s="25">
        <v>3.8961039999999998</v>
      </c>
      <c r="G241" s="25">
        <v>2.5974029999999999</v>
      </c>
      <c r="H241" s="25">
        <v>9.0909089999999999</v>
      </c>
      <c r="I241" s="25">
        <v>57.142856999999999</v>
      </c>
      <c r="J241" s="25">
        <v>12.987012999999999</v>
      </c>
      <c r="K241" s="25">
        <v>0</v>
      </c>
    </row>
    <row r="242" spans="1:11" ht="11.1" customHeight="1" x14ac:dyDescent="0.2">
      <c r="A242" s="20" t="s">
        <v>400</v>
      </c>
      <c r="B242" s="21">
        <v>296</v>
      </c>
      <c r="C242" s="21">
        <v>17</v>
      </c>
      <c r="D242" s="21">
        <v>22</v>
      </c>
      <c r="E242" s="21">
        <v>11</v>
      </c>
      <c r="F242" s="21">
        <v>11</v>
      </c>
      <c r="G242" s="21">
        <v>19</v>
      </c>
      <c r="H242" s="21">
        <v>25</v>
      </c>
      <c r="I242" s="21">
        <v>146</v>
      </c>
      <c r="J242" s="21">
        <v>41</v>
      </c>
      <c r="K242" s="21">
        <v>4</v>
      </c>
    </row>
    <row r="243" spans="1:11" ht="11.1" customHeight="1" x14ac:dyDescent="0.2">
      <c r="A243" s="26"/>
      <c r="B243" s="27">
        <v>100</v>
      </c>
      <c r="C243" s="27">
        <v>5.7432429999999997</v>
      </c>
      <c r="D243" s="27">
        <v>7.4324320000000004</v>
      </c>
      <c r="E243" s="27">
        <v>3.7162160000000002</v>
      </c>
      <c r="F243" s="27">
        <v>3.7162160000000002</v>
      </c>
      <c r="G243" s="27">
        <v>6.4189189999999998</v>
      </c>
      <c r="H243" s="27">
        <v>8.4459459999999993</v>
      </c>
      <c r="I243" s="27">
        <v>49.324323999999997</v>
      </c>
      <c r="J243" s="27">
        <v>13.851350999999999</v>
      </c>
      <c r="K243" s="27">
        <v>1.351351</v>
      </c>
    </row>
    <row r="244" spans="1:11" ht="11.1" customHeight="1" x14ac:dyDescent="0.2"/>
  </sheetData>
  <phoneticPr fontId="2"/>
  <pageMargins left="0.75" right="0.75" top="1" bottom="1" header="0.5" footer="0.5"/>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C3F0BA-19E6-47F3-BD1E-5E64F7FE8C29}">
  <dimension ref="A1:L244"/>
  <sheetViews>
    <sheetView workbookViewId="0">
      <selection activeCell="A7" sqref="A7"/>
    </sheetView>
  </sheetViews>
  <sheetFormatPr defaultColWidth="9" defaultRowHeight="12.6" x14ac:dyDescent="0.2"/>
  <cols>
    <col min="1" max="1" width="43" style="12" bestFit="1" customWidth="1"/>
    <col min="2" max="256" width="7.6640625" style="12" customWidth="1"/>
    <col min="257" max="16384" width="9" style="12"/>
  </cols>
  <sheetData>
    <row r="1" spans="1:12" x14ac:dyDescent="0.2">
      <c r="A1" s="11" t="s">
        <v>3</v>
      </c>
      <c r="B1" s="7"/>
    </row>
    <row r="2" spans="1:12" x14ac:dyDescent="0.2">
      <c r="A2" s="15" t="str">
        <f xml:space="preserve"> HYPERLINK("#'目次'!B27","[21]")</f>
        <v>[21]</v>
      </c>
    </row>
    <row r="3" spans="1:12" x14ac:dyDescent="0.2">
      <c r="A3" s="7" t="s">
        <v>3</v>
      </c>
      <c r="B3" s="8" t="s">
        <v>17</v>
      </c>
    </row>
    <row r="4" spans="1:12" x14ac:dyDescent="0.2">
      <c r="A4" s="7" t="s">
        <v>3</v>
      </c>
      <c r="B4" s="8" t="s">
        <v>16</v>
      </c>
    </row>
    <row r="5" spans="1:12" s="18" customFormat="1" ht="75.599999999999994" x14ac:dyDescent="0.2">
      <c r="A5" s="16" t="s">
        <v>3</v>
      </c>
      <c r="B5" s="17" t="s">
        <v>335</v>
      </c>
      <c r="C5" s="17" t="s">
        <v>447</v>
      </c>
      <c r="D5" s="17" t="s">
        <v>448</v>
      </c>
      <c r="E5" s="17" t="s">
        <v>194</v>
      </c>
      <c r="F5" s="17" t="s">
        <v>195</v>
      </c>
      <c r="G5" s="17" t="s">
        <v>449</v>
      </c>
      <c r="H5" s="17" t="s">
        <v>450</v>
      </c>
      <c r="I5" s="17" t="s">
        <v>451</v>
      </c>
      <c r="J5" s="17" t="s">
        <v>452</v>
      </c>
      <c r="K5" s="17" t="s">
        <v>387</v>
      </c>
      <c r="L5" s="17" t="s">
        <v>366</v>
      </c>
    </row>
    <row r="6" spans="1:12" x14ac:dyDescent="0.2">
      <c r="A6" s="19" t="s">
        <v>338</v>
      </c>
      <c r="B6" s="10">
        <v>2677</v>
      </c>
      <c r="C6" s="10">
        <v>429</v>
      </c>
      <c r="D6" s="10">
        <v>319</v>
      </c>
      <c r="E6" s="10">
        <v>504</v>
      </c>
      <c r="F6" s="10">
        <v>143</v>
      </c>
      <c r="G6" s="10">
        <v>168</v>
      </c>
      <c r="H6" s="10">
        <v>1270</v>
      </c>
      <c r="I6" s="10">
        <v>1642</v>
      </c>
      <c r="J6" s="10">
        <v>2266</v>
      </c>
      <c r="K6" s="10">
        <v>121</v>
      </c>
      <c r="L6" s="10">
        <v>46</v>
      </c>
    </row>
    <row r="7" spans="1:12" x14ac:dyDescent="0.2">
      <c r="A7" s="24" t="s">
        <v>3</v>
      </c>
      <c r="B7" s="25">
        <v>100</v>
      </c>
      <c r="C7" s="25">
        <v>16.025402</v>
      </c>
      <c r="D7" s="25">
        <v>11.916323999999999</v>
      </c>
      <c r="E7" s="25">
        <v>18.827044999999998</v>
      </c>
      <c r="F7" s="25">
        <v>5.3418010000000002</v>
      </c>
      <c r="G7" s="25">
        <v>6.2756819999999998</v>
      </c>
      <c r="H7" s="25">
        <v>47.441164999999998</v>
      </c>
      <c r="I7" s="25">
        <v>61.337318000000003</v>
      </c>
      <c r="J7" s="25">
        <v>84.646992999999995</v>
      </c>
      <c r="K7" s="25">
        <v>4.5199850000000001</v>
      </c>
      <c r="L7" s="25">
        <v>1.7183409999999999</v>
      </c>
    </row>
    <row r="8" spans="1:12" x14ac:dyDescent="0.2">
      <c r="A8" s="9" t="s">
        <v>339</v>
      </c>
      <c r="B8" s="9"/>
      <c r="C8" s="9"/>
      <c r="D8" s="9"/>
      <c r="E8" s="9"/>
      <c r="F8" s="9"/>
      <c r="G8" s="9"/>
      <c r="H8" s="9"/>
      <c r="I8" s="9"/>
      <c r="J8" s="9"/>
      <c r="K8" s="9"/>
      <c r="L8" s="9"/>
    </row>
    <row r="9" spans="1:12" x14ac:dyDescent="0.2">
      <c r="A9" s="20" t="s">
        <v>340</v>
      </c>
      <c r="B9" s="21">
        <v>1277</v>
      </c>
      <c r="C9" s="21">
        <v>124</v>
      </c>
      <c r="D9" s="21">
        <v>146</v>
      </c>
      <c r="E9" s="21">
        <v>202</v>
      </c>
      <c r="F9" s="21">
        <v>54</v>
      </c>
      <c r="G9" s="21">
        <v>56</v>
      </c>
      <c r="H9" s="21">
        <v>491</v>
      </c>
      <c r="I9" s="21">
        <v>673</v>
      </c>
      <c r="J9" s="21">
        <v>1093</v>
      </c>
      <c r="K9" s="21">
        <v>60</v>
      </c>
      <c r="L9" s="21">
        <v>25</v>
      </c>
    </row>
    <row r="10" spans="1:12" x14ac:dyDescent="0.2">
      <c r="A10" s="24" t="s">
        <v>3</v>
      </c>
      <c r="B10" s="25">
        <v>100</v>
      </c>
      <c r="C10" s="25">
        <v>9.7102579999999996</v>
      </c>
      <c r="D10" s="25">
        <v>11.433045999999999</v>
      </c>
      <c r="E10" s="25">
        <v>15.818324</v>
      </c>
      <c r="F10" s="25">
        <v>4.2286609999999998</v>
      </c>
      <c r="G10" s="25">
        <v>4.3852779999999996</v>
      </c>
      <c r="H10" s="25">
        <v>38.449491000000002</v>
      </c>
      <c r="I10" s="25">
        <v>52.701644000000002</v>
      </c>
      <c r="J10" s="25">
        <v>85.591228999999998</v>
      </c>
      <c r="K10" s="25">
        <v>4.698512</v>
      </c>
      <c r="L10" s="25">
        <v>1.957713</v>
      </c>
    </row>
    <row r="11" spans="1:12" x14ac:dyDescent="0.2">
      <c r="A11" s="20" t="s">
        <v>341</v>
      </c>
      <c r="B11" s="21">
        <v>1400</v>
      </c>
      <c r="C11" s="21">
        <v>305</v>
      </c>
      <c r="D11" s="21">
        <v>173</v>
      </c>
      <c r="E11" s="21">
        <v>302</v>
      </c>
      <c r="F11" s="21">
        <v>89</v>
      </c>
      <c r="G11" s="21">
        <v>112</v>
      </c>
      <c r="H11" s="21">
        <v>779</v>
      </c>
      <c r="I11" s="21">
        <v>969</v>
      </c>
      <c r="J11" s="21">
        <v>1173</v>
      </c>
      <c r="K11" s="21">
        <v>61</v>
      </c>
      <c r="L11" s="21">
        <v>21</v>
      </c>
    </row>
    <row r="12" spans="1:12" x14ac:dyDescent="0.2">
      <c r="A12" s="24" t="s">
        <v>3</v>
      </c>
      <c r="B12" s="25">
        <v>100</v>
      </c>
      <c r="C12" s="25">
        <v>21.785713999999999</v>
      </c>
      <c r="D12" s="25">
        <v>12.357143000000001</v>
      </c>
      <c r="E12" s="25">
        <v>21.571428999999998</v>
      </c>
      <c r="F12" s="25">
        <v>6.3571429999999998</v>
      </c>
      <c r="G12" s="25">
        <v>8</v>
      </c>
      <c r="H12" s="25">
        <v>55.642856999999999</v>
      </c>
      <c r="I12" s="25">
        <v>69.214286000000001</v>
      </c>
      <c r="J12" s="25">
        <v>83.785713999999999</v>
      </c>
      <c r="K12" s="25">
        <v>4.3571429999999998</v>
      </c>
      <c r="L12" s="25">
        <v>1.5</v>
      </c>
    </row>
    <row r="13" spans="1:12" x14ac:dyDescent="0.2">
      <c r="A13" s="9" t="s">
        <v>342</v>
      </c>
      <c r="B13" s="9"/>
      <c r="C13" s="9"/>
      <c r="D13" s="9"/>
      <c r="E13" s="9"/>
      <c r="F13" s="9"/>
      <c r="G13" s="9"/>
      <c r="H13" s="9"/>
      <c r="I13" s="9"/>
      <c r="J13" s="9"/>
      <c r="K13" s="9"/>
      <c r="L13" s="9"/>
    </row>
    <row r="14" spans="1:12" x14ac:dyDescent="0.2">
      <c r="A14" s="20" t="s">
        <v>343</v>
      </c>
      <c r="B14" s="21">
        <v>610</v>
      </c>
      <c r="C14" s="21">
        <v>71</v>
      </c>
      <c r="D14" s="21">
        <v>46</v>
      </c>
      <c r="E14" s="21">
        <v>92</v>
      </c>
      <c r="F14" s="21">
        <v>18</v>
      </c>
      <c r="G14" s="21">
        <v>22</v>
      </c>
      <c r="H14" s="21">
        <v>256</v>
      </c>
      <c r="I14" s="21">
        <v>355</v>
      </c>
      <c r="J14" s="21">
        <v>532</v>
      </c>
      <c r="K14" s="21">
        <v>24</v>
      </c>
      <c r="L14" s="21">
        <v>7</v>
      </c>
    </row>
    <row r="15" spans="1:12" x14ac:dyDescent="0.2">
      <c r="A15" s="24" t="s">
        <v>3</v>
      </c>
      <c r="B15" s="25">
        <v>100</v>
      </c>
      <c r="C15" s="25">
        <v>11.639343999999999</v>
      </c>
      <c r="D15" s="25">
        <v>7.5409839999999999</v>
      </c>
      <c r="E15" s="25">
        <v>15.081967000000001</v>
      </c>
      <c r="F15" s="25">
        <v>2.9508200000000002</v>
      </c>
      <c r="G15" s="25">
        <v>3.606557</v>
      </c>
      <c r="H15" s="25">
        <v>41.967213000000001</v>
      </c>
      <c r="I15" s="25">
        <v>58.196720999999997</v>
      </c>
      <c r="J15" s="25">
        <v>87.213115000000002</v>
      </c>
      <c r="K15" s="25">
        <v>3.9344260000000002</v>
      </c>
      <c r="L15" s="25">
        <v>1.1475409999999999</v>
      </c>
    </row>
    <row r="16" spans="1:12" x14ac:dyDescent="0.2">
      <c r="A16" s="20" t="s">
        <v>344</v>
      </c>
      <c r="B16" s="21">
        <v>755</v>
      </c>
      <c r="C16" s="21">
        <v>120</v>
      </c>
      <c r="D16" s="21">
        <v>78</v>
      </c>
      <c r="E16" s="21">
        <v>137</v>
      </c>
      <c r="F16" s="21">
        <v>28</v>
      </c>
      <c r="G16" s="21">
        <v>41</v>
      </c>
      <c r="H16" s="21">
        <v>357</v>
      </c>
      <c r="I16" s="21">
        <v>470</v>
      </c>
      <c r="J16" s="21">
        <v>656</v>
      </c>
      <c r="K16" s="21">
        <v>20</v>
      </c>
      <c r="L16" s="21">
        <v>10</v>
      </c>
    </row>
    <row r="17" spans="1:12" x14ac:dyDescent="0.2">
      <c r="A17" s="24" t="s">
        <v>3</v>
      </c>
      <c r="B17" s="25">
        <v>100</v>
      </c>
      <c r="C17" s="25">
        <v>15.89404</v>
      </c>
      <c r="D17" s="25">
        <v>10.331125999999999</v>
      </c>
      <c r="E17" s="25">
        <v>18.145695</v>
      </c>
      <c r="F17" s="25">
        <v>3.708609</v>
      </c>
      <c r="G17" s="25">
        <v>5.4304639999999997</v>
      </c>
      <c r="H17" s="25">
        <v>47.284768</v>
      </c>
      <c r="I17" s="25">
        <v>62.251655999999997</v>
      </c>
      <c r="J17" s="25">
        <v>86.887416999999999</v>
      </c>
      <c r="K17" s="25">
        <v>2.6490070000000001</v>
      </c>
      <c r="L17" s="25">
        <v>1.324503</v>
      </c>
    </row>
    <row r="18" spans="1:12" x14ac:dyDescent="0.2">
      <c r="A18" s="20" t="s">
        <v>345</v>
      </c>
      <c r="B18" s="21">
        <v>601</v>
      </c>
      <c r="C18" s="21">
        <v>110</v>
      </c>
      <c r="D18" s="21">
        <v>87</v>
      </c>
      <c r="E18" s="21">
        <v>137</v>
      </c>
      <c r="F18" s="21">
        <v>37</v>
      </c>
      <c r="G18" s="21">
        <v>47</v>
      </c>
      <c r="H18" s="21">
        <v>295</v>
      </c>
      <c r="I18" s="21">
        <v>386</v>
      </c>
      <c r="J18" s="21">
        <v>511</v>
      </c>
      <c r="K18" s="21">
        <v>26</v>
      </c>
      <c r="L18" s="21">
        <v>11</v>
      </c>
    </row>
    <row r="19" spans="1:12" x14ac:dyDescent="0.2">
      <c r="A19" s="24" t="s">
        <v>3</v>
      </c>
      <c r="B19" s="25">
        <v>100</v>
      </c>
      <c r="C19" s="25">
        <v>18.302828999999999</v>
      </c>
      <c r="D19" s="25">
        <v>14.475873999999999</v>
      </c>
      <c r="E19" s="25">
        <v>22.795341000000001</v>
      </c>
      <c r="F19" s="25">
        <v>6.1564059999999996</v>
      </c>
      <c r="G19" s="25">
        <v>7.8202999999999996</v>
      </c>
      <c r="H19" s="25">
        <v>49.084859000000002</v>
      </c>
      <c r="I19" s="25">
        <v>64.226290000000006</v>
      </c>
      <c r="J19" s="25">
        <v>85.024957999999998</v>
      </c>
      <c r="K19" s="25">
        <v>4.3261229999999999</v>
      </c>
      <c r="L19" s="25">
        <v>1.8302830000000001</v>
      </c>
    </row>
    <row r="20" spans="1:12" x14ac:dyDescent="0.2">
      <c r="A20" s="20" t="s">
        <v>346</v>
      </c>
      <c r="B20" s="21">
        <v>425</v>
      </c>
      <c r="C20" s="21">
        <v>94</v>
      </c>
      <c r="D20" s="21">
        <v>77</v>
      </c>
      <c r="E20" s="21">
        <v>102</v>
      </c>
      <c r="F20" s="21">
        <v>47</v>
      </c>
      <c r="G20" s="21">
        <v>41</v>
      </c>
      <c r="H20" s="21">
        <v>241</v>
      </c>
      <c r="I20" s="21">
        <v>275</v>
      </c>
      <c r="J20" s="21">
        <v>347</v>
      </c>
      <c r="K20" s="21">
        <v>24</v>
      </c>
      <c r="L20" s="21">
        <v>11</v>
      </c>
    </row>
    <row r="21" spans="1:12" x14ac:dyDescent="0.2">
      <c r="A21" s="24" t="s">
        <v>3</v>
      </c>
      <c r="B21" s="25">
        <v>100</v>
      </c>
      <c r="C21" s="25">
        <v>22.117647000000002</v>
      </c>
      <c r="D21" s="25">
        <v>18.117647000000002</v>
      </c>
      <c r="E21" s="25">
        <v>24</v>
      </c>
      <c r="F21" s="25">
        <v>11.058824</v>
      </c>
      <c r="G21" s="25">
        <v>9.6470590000000005</v>
      </c>
      <c r="H21" s="25">
        <v>56.705882000000003</v>
      </c>
      <c r="I21" s="25">
        <v>64.705882000000003</v>
      </c>
      <c r="J21" s="25">
        <v>81.647058999999999</v>
      </c>
      <c r="K21" s="25">
        <v>5.6470589999999996</v>
      </c>
      <c r="L21" s="25">
        <v>2.5882350000000001</v>
      </c>
    </row>
    <row r="22" spans="1:12" x14ac:dyDescent="0.2">
      <c r="A22" s="20" t="s">
        <v>347</v>
      </c>
      <c r="B22" s="21">
        <v>217</v>
      </c>
      <c r="C22" s="21">
        <v>26</v>
      </c>
      <c r="D22" s="21">
        <v>24</v>
      </c>
      <c r="E22" s="21">
        <v>32</v>
      </c>
      <c r="F22" s="21">
        <v>10</v>
      </c>
      <c r="G22" s="21">
        <v>12</v>
      </c>
      <c r="H22" s="21">
        <v>97</v>
      </c>
      <c r="I22" s="21">
        <v>127</v>
      </c>
      <c r="J22" s="21">
        <v>168</v>
      </c>
      <c r="K22" s="21">
        <v>20</v>
      </c>
      <c r="L22" s="21">
        <v>4</v>
      </c>
    </row>
    <row r="23" spans="1:12" x14ac:dyDescent="0.2">
      <c r="A23" s="24" t="s">
        <v>3</v>
      </c>
      <c r="B23" s="25">
        <v>100</v>
      </c>
      <c r="C23" s="25">
        <v>11.981567</v>
      </c>
      <c r="D23" s="25">
        <v>11.059908</v>
      </c>
      <c r="E23" s="25">
        <v>14.746544</v>
      </c>
      <c r="F23" s="25">
        <v>4.608295</v>
      </c>
      <c r="G23" s="25">
        <v>5.529954</v>
      </c>
      <c r="H23" s="25">
        <v>44.700460999999997</v>
      </c>
      <c r="I23" s="25">
        <v>58.525345999999999</v>
      </c>
      <c r="J23" s="25">
        <v>77.419354999999996</v>
      </c>
      <c r="K23" s="25">
        <v>9.2165900000000001</v>
      </c>
      <c r="L23" s="25">
        <v>1.843318</v>
      </c>
    </row>
    <row r="24" spans="1:12" x14ac:dyDescent="0.2">
      <c r="A24" s="20" t="s">
        <v>348</v>
      </c>
      <c r="B24" s="21">
        <v>56</v>
      </c>
      <c r="C24" s="21">
        <v>7</v>
      </c>
      <c r="D24" s="21">
        <v>6</v>
      </c>
      <c r="E24" s="21">
        <v>4</v>
      </c>
      <c r="F24" s="21">
        <v>3</v>
      </c>
      <c r="G24" s="21">
        <v>5</v>
      </c>
      <c r="H24" s="21">
        <v>23</v>
      </c>
      <c r="I24" s="21">
        <v>27</v>
      </c>
      <c r="J24" s="21">
        <v>43</v>
      </c>
      <c r="K24" s="21">
        <v>4</v>
      </c>
      <c r="L24" s="21">
        <v>2</v>
      </c>
    </row>
    <row r="25" spans="1:12" x14ac:dyDescent="0.2">
      <c r="A25" s="24" t="s">
        <v>3</v>
      </c>
      <c r="B25" s="25">
        <v>100</v>
      </c>
      <c r="C25" s="25">
        <v>12.5</v>
      </c>
      <c r="D25" s="25">
        <v>10.714286</v>
      </c>
      <c r="E25" s="25">
        <v>7.1428570000000002</v>
      </c>
      <c r="F25" s="25">
        <v>5.3571429999999998</v>
      </c>
      <c r="G25" s="25">
        <v>8.9285709999999998</v>
      </c>
      <c r="H25" s="25">
        <v>41.071429000000002</v>
      </c>
      <c r="I25" s="25">
        <v>48.214286000000001</v>
      </c>
      <c r="J25" s="25">
        <v>76.785713999999999</v>
      </c>
      <c r="K25" s="25">
        <v>7.1428570000000002</v>
      </c>
      <c r="L25" s="25">
        <v>3.5714290000000002</v>
      </c>
    </row>
    <row r="26" spans="1:12" x14ac:dyDescent="0.2">
      <c r="A26" s="20" t="s">
        <v>349</v>
      </c>
      <c r="B26" s="21">
        <v>13</v>
      </c>
      <c r="C26" s="21">
        <v>1</v>
      </c>
      <c r="D26" s="21">
        <v>1</v>
      </c>
      <c r="E26" s="21">
        <v>0</v>
      </c>
      <c r="F26" s="21">
        <v>0</v>
      </c>
      <c r="G26" s="21">
        <v>0</v>
      </c>
      <c r="H26" s="21">
        <v>1</v>
      </c>
      <c r="I26" s="21">
        <v>2</v>
      </c>
      <c r="J26" s="21">
        <v>9</v>
      </c>
      <c r="K26" s="21">
        <v>3</v>
      </c>
      <c r="L26" s="21">
        <v>1</v>
      </c>
    </row>
    <row r="27" spans="1:12" x14ac:dyDescent="0.2">
      <c r="A27" s="24" t="s">
        <v>3</v>
      </c>
      <c r="B27" s="25">
        <v>100</v>
      </c>
      <c r="C27" s="25">
        <v>7.6923079999999997</v>
      </c>
      <c r="D27" s="25">
        <v>7.6923079999999997</v>
      </c>
      <c r="E27" s="25">
        <v>0</v>
      </c>
      <c r="F27" s="25">
        <v>0</v>
      </c>
      <c r="G27" s="25">
        <v>0</v>
      </c>
      <c r="H27" s="25">
        <v>7.6923079999999997</v>
      </c>
      <c r="I27" s="25">
        <v>15.384615</v>
      </c>
      <c r="J27" s="25">
        <v>69.230768999999995</v>
      </c>
      <c r="K27" s="25">
        <v>23.076923000000001</v>
      </c>
      <c r="L27" s="25">
        <v>7.6923079999999997</v>
      </c>
    </row>
    <row r="28" spans="1:12" x14ac:dyDescent="0.2">
      <c r="A28" s="20" t="s">
        <v>350</v>
      </c>
      <c r="B28" s="21">
        <v>1365</v>
      </c>
      <c r="C28" s="21">
        <v>191</v>
      </c>
      <c r="D28" s="21">
        <v>124</v>
      </c>
      <c r="E28" s="21">
        <v>229</v>
      </c>
      <c r="F28" s="21">
        <v>46</v>
      </c>
      <c r="G28" s="21">
        <v>63</v>
      </c>
      <c r="H28" s="21">
        <v>613</v>
      </c>
      <c r="I28" s="21">
        <v>825</v>
      </c>
      <c r="J28" s="21">
        <v>1188</v>
      </c>
      <c r="K28" s="21">
        <v>44</v>
      </c>
      <c r="L28" s="21">
        <v>17</v>
      </c>
    </row>
    <row r="29" spans="1:12" x14ac:dyDescent="0.2">
      <c r="A29" s="24" t="s">
        <v>3</v>
      </c>
      <c r="B29" s="25">
        <v>100</v>
      </c>
      <c r="C29" s="25">
        <v>13.992673999999999</v>
      </c>
      <c r="D29" s="25">
        <v>9.0842489999999998</v>
      </c>
      <c r="E29" s="25">
        <v>16.776557</v>
      </c>
      <c r="F29" s="25">
        <v>3.3699629999999998</v>
      </c>
      <c r="G29" s="25">
        <v>4.6153849999999998</v>
      </c>
      <c r="H29" s="25">
        <v>44.908425000000001</v>
      </c>
      <c r="I29" s="25">
        <v>60.43956</v>
      </c>
      <c r="J29" s="25">
        <v>87.032966999999999</v>
      </c>
      <c r="K29" s="25">
        <v>3.2234430000000001</v>
      </c>
      <c r="L29" s="25">
        <v>1.2454209999999999</v>
      </c>
    </row>
    <row r="30" spans="1:12" x14ac:dyDescent="0.2">
      <c r="A30" s="20" t="s">
        <v>351</v>
      </c>
      <c r="B30" s="21">
        <v>1026</v>
      </c>
      <c r="C30" s="21">
        <v>204</v>
      </c>
      <c r="D30" s="21">
        <v>164</v>
      </c>
      <c r="E30" s="21">
        <v>239</v>
      </c>
      <c r="F30" s="21">
        <v>84</v>
      </c>
      <c r="G30" s="21">
        <v>88</v>
      </c>
      <c r="H30" s="21">
        <v>536</v>
      </c>
      <c r="I30" s="21">
        <v>661</v>
      </c>
      <c r="J30" s="21">
        <v>858</v>
      </c>
      <c r="K30" s="21">
        <v>50</v>
      </c>
      <c r="L30" s="21">
        <v>22</v>
      </c>
    </row>
    <row r="31" spans="1:12" x14ac:dyDescent="0.2">
      <c r="A31" s="24" t="s">
        <v>3</v>
      </c>
      <c r="B31" s="25">
        <v>100</v>
      </c>
      <c r="C31" s="25">
        <v>19.883040999999999</v>
      </c>
      <c r="D31" s="25">
        <v>15.984405000000001</v>
      </c>
      <c r="E31" s="25">
        <v>23.294346999999998</v>
      </c>
      <c r="F31" s="25">
        <v>8.1871349999999996</v>
      </c>
      <c r="G31" s="25">
        <v>8.5769979999999997</v>
      </c>
      <c r="H31" s="25">
        <v>52.241714999999999</v>
      </c>
      <c r="I31" s="25">
        <v>64.424950999999993</v>
      </c>
      <c r="J31" s="25">
        <v>83.625731000000002</v>
      </c>
      <c r="K31" s="25">
        <v>4.8732939999999996</v>
      </c>
      <c r="L31" s="25">
        <v>2.14425</v>
      </c>
    </row>
    <row r="32" spans="1:12" x14ac:dyDescent="0.2">
      <c r="A32" s="20" t="s">
        <v>352</v>
      </c>
      <c r="B32" s="21">
        <v>286</v>
      </c>
      <c r="C32" s="21">
        <v>34</v>
      </c>
      <c r="D32" s="21">
        <v>31</v>
      </c>
      <c r="E32" s="21">
        <v>36</v>
      </c>
      <c r="F32" s="21">
        <v>13</v>
      </c>
      <c r="G32" s="21">
        <v>17</v>
      </c>
      <c r="H32" s="21">
        <v>121</v>
      </c>
      <c r="I32" s="21">
        <v>156</v>
      </c>
      <c r="J32" s="21">
        <v>220</v>
      </c>
      <c r="K32" s="21">
        <v>27</v>
      </c>
      <c r="L32" s="21">
        <v>7</v>
      </c>
    </row>
    <row r="33" spans="1:12" x14ac:dyDescent="0.2">
      <c r="A33" s="24" t="s">
        <v>3</v>
      </c>
      <c r="B33" s="25">
        <v>100</v>
      </c>
      <c r="C33" s="25">
        <v>11.888112</v>
      </c>
      <c r="D33" s="25">
        <v>10.839161000000001</v>
      </c>
      <c r="E33" s="25">
        <v>12.587413</v>
      </c>
      <c r="F33" s="25">
        <v>4.5454549999999996</v>
      </c>
      <c r="G33" s="25">
        <v>5.9440559999999998</v>
      </c>
      <c r="H33" s="25">
        <v>42.307692000000003</v>
      </c>
      <c r="I33" s="25">
        <v>54.545454999999997</v>
      </c>
      <c r="J33" s="25">
        <v>76.923077000000006</v>
      </c>
      <c r="K33" s="25">
        <v>9.4405590000000004</v>
      </c>
      <c r="L33" s="25">
        <v>2.4475519999999999</v>
      </c>
    </row>
    <row r="34" spans="1:12" x14ac:dyDescent="0.2">
      <c r="A34" s="20" t="s">
        <v>353</v>
      </c>
      <c r="B34" s="21">
        <v>1312</v>
      </c>
      <c r="C34" s="21">
        <v>238</v>
      </c>
      <c r="D34" s="21">
        <v>195</v>
      </c>
      <c r="E34" s="21">
        <v>275</v>
      </c>
      <c r="F34" s="21">
        <v>97</v>
      </c>
      <c r="G34" s="21">
        <v>105</v>
      </c>
      <c r="H34" s="21">
        <v>657</v>
      </c>
      <c r="I34" s="21">
        <v>817</v>
      </c>
      <c r="J34" s="21">
        <v>1078</v>
      </c>
      <c r="K34" s="21">
        <v>77</v>
      </c>
      <c r="L34" s="21">
        <v>29</v>
      </c>
    </row>
    <row r="35" spans="1:12" x14ac:dyDescent="0.2">
      <c r="A35" s="24" t="s">
        <v>3</v>
      </c>
      <c r="B35" s="25">
        <v>100</v>
      </c>
      <c r="C35" s="25">
        <v>18.140243999999999</v>
      </c>
      <c r="D35" s="25">
        <v>14.862805</v>
      </c>
      <c r="E35" s="25">
        <v>20.960366</v>
      </c>
      <c r="F35" s="25">
        <v>7.3932929999999999</v>
      </c>
      <c r="G35" s="25">
        <v>8.0030490000000007</v>
      </c>
      <c r="H35" s="25">
        <v>50.076219999999999</v>
      </c>
      <c r="I35" s="25">
        <v>62.271341</v>
      </c>
      <c r="J35" s="25">
        <v>82.164634000000007</v>
      </c>
      <c r="K35" s="25">
        <v>5.8689020000000003</v>
      </c>
      <c r="L35" s="25">
        <v>2.2103660000000001</v>
      </c>
    </row>
    <row r="36" spans="1:12" x14ac:dyDescent="0.2">
      <c r="A36" s="9" t="s">
        <v>354</v>
      </c>
      <c r="B36" s="10">
        <v>298</v>
      </c>
      <c r="C36" s="10">
        <v>23</v>
      </c>
      <c r="D36" s="10">
        <v>21</v>
      </c>
      <c r="E36" s="10">
        <v>39</v>
      </c>
      <c r="F36" s="10">
        <v>8</v>
      </c>
      <c r="G36" s="10">
        <v>8</v>
      </c>
      <c r="H36" s="10">
        <v>88</v>
      </c>
      <c r="I36" s="10">
        <v>141</v>
      </c>
      <c r="J36" s="10">
        <v>255</v>
      </c>
      <c r="K36" s="10">
        <v>14</v>
      </c>
      <c r="L36" s="10">
        <v>2</v>
      </c>
    </row>
    <row r="37" spans="1:12" x14ac:dyDescent="0.2">
      <c r="A37" s="24" t="s">
        <v>3</v>
      </c>
      <c r="B37" s="25">
        <v>100</v>
      </c>
      <c r="C37" s="25">
        <v>7.718121</v>
      </c>
      <c r="D37" s="25">
        <v>7.0469799999999996</v>
      </c>
      <c r="E37" s="25">
        <v>13.087248000000001</v>
      </c>
      <c r="F37" s="25">
        <v>2.684564</v>
      </c>
      <c r="G37" s="25">
        <v>2.684564</v>
      </c>
      <c r="H37" s="25">
        <v>29.530201000000002</v>
      </c>
      <c r="I37" s="25">
        <v>47.315435999999998</v>
      </c>
      <c r="J37" s="25">
        <v>85.57047</v>
      </c>
      <c r="K37" s="25">
        <v>4.6979870000000004</v>
      </c>
      <c r="L37" s="25">
        <v>0.67114099999999999</v>
      </c>
    </row>
    <row r="38" spans="1:12" x14ac:dyDescent="0.2">
      <c r="A38" s="20" t="s">
        <v>344</v>
      </c>
      <c r="B38" s="21">
        <v>388</v>
      </c>
      <c r="C38" s="21">
        <v>34</v>
      </c>
      <c r="D38" s="21">
        <v>37</v>
      </c>
      <c r="E38" s="21">
        <v>57</v>
      </c>
      <c r="F38" s="21">
        <v>12</v>
      </c>
      <c r="G38" s="21">
        <v>14</v>
      </c>
      <c r="H38" s="21">
        <v>153</v>
      </c>
      <c r="I38" s="21">
        <v>207</v>
      </c>
      <c r="J38" s="21">
        <v>348</v>
      </c>
      <c r="K38" s="21">
        <v>12</v>
      </c>
      <c r="L38" s="21">
        <v>4</v>
      </c>
    </row>
    <row r="39" spans="1:12" x14ac:dyDescent="0.2">
      <c r="A39" s="24" t="s">
        <v>3</v>
      </c>
      <c r="B39" s="25">
        <v>100</v>
      </c>
      <c r="C39" s="25">
        <v>8.7628869999999992</v>
      </c>
      <c r="D39" s="25">
        <v>9.5360820000000004</v>
      </c>
      <c r="E39" s="25">
        <v>14.690721999999999</v>
      </c>
      <c r="F39" s="25">
        <v>3.092784</v>
      </c>
      <c r="G39" s="25">
        <v>3.608247</v>
      </c>
      <c r="H39" s="25">
        <v>39.432989999999997</v>
      </c>
      <c r="I39" s="25">
        <v>53.350515000000001</v>
      </c>
      <c r="J39" s="25">
        <v>89.690721999999994</v>
      </c>
      <c r="K39" s="25">
        <v>3.092784</v>
      </c>
      <c r="L39" s="25">
        <v>1.0309280000000001</v>
      </c>
    </row>
    <row r="40" spans="1:12" x14ac:dyDescent="0.2">
      <c r="A40" s="20" t="s">
        <v>345</v>
      </c>
      <c r="B40" s="21">
        <v>299</v>
      </c>
      <c r="C40" s="21">
        <v>34</v>
      </c>
      <c r="D40" s="21">
        <v>40</v>
      </c>
      <c r="E40" s="21">
        <v>57</v>
      </c>
      <c r="F40" s="21">
        <v>16</v>
      </c>
      <c r="G40" s="21">
        <v>17</v>
      </c>
      <c r="H40" s="21">
        <v>119</v>
      </c>
      <c r="I40" s="21">
        <v>169</v>
      </c>
      <c r="J40" s="21">
        <v>249</v>
      </c>
      <c r="K40" s="21">
        <v>16</v>
      </c>
      <c r="L40" s="21">
        <v>9</v>
      </c>
    </row>
    <row r="41" spans="1:12" x14ac:dyDescent="0.2">
      <c r="A41" s="24" t="s">
        <v>3</v>
      </c>
      <c r="B41" s="25">
        <v>100</v>
      </c>
      <c r="C41" s="25">
        <v>11.371237000000001</v>
      </c>
      <c r="D41" s="25">
        <v>13.377926</v>
      </c>
      <c r="E41" s="25">
        <v>19.063545000000001</v>
      </c>
      <c r="F41" s="25">
        <v>5.3511709999999999</v>
      </c>
      <c r="G41" s="25">
        <v>5.685619</v>
      </c>
      <c r="H41" s="25">
        <v>39.799331000000002</v>
      </c>
      <c r="I41" s="25">
        <v>56.521738999999997</v>
      </c>
      <c r="J41" s="25">
        <v>83.277591999999999</v>
      </c>
      <c r="K41" s="25">
        <v>5.3511709999999999</v>
      </c>
      <c r="L41" s="25">
        <v>3.010033</v>
      </c>
    </row>
    <row r="42" spans="1:12" x14ac:dyDescent="0.2">
      <c r="A42" s="20" t="s">
        <v>346</v>
      </c>
      <c r="B42" s="21">
        <v>192</v>
      </c>
      <c r="C42" s="21">
        <v>24</v>
      </c>
      <c r="D42" s="21">
        <v>36</v>
      </c>
      <c r="E42" s="21">
        <v>40</v>
      </c>
      <c r="F42" s="21">
        <v>15</v>
      </c>
      <c r="G42" s="21">
        <v>11</v>
      </c>
      <c r="H42" s="21">
        <v>95</v>
      </c>
      <c r="I42" s="21">
        <v>105</v>
      </c>
      <c r="J42" s="21">
        <v>160</v>
      </c>
      <c r="K42" s="21">
        <v>13</v>
      </c>
      <c r="L42" s="21">
        <v>7</v>
      </c>
    </row>
    <row r="43" spans="1:12" x14ac:dyDescent="0.2">
      <c r="A43" s="24" t="s">
        <v>3</v>
      </c>
      <c r="B43" s="25">
        <v>100</v>
      </c>
      <c r="C43" s="25">
        <v>12.5</v>
      </c>
      <c r="D43" s="25">
        <v>18.75</v>
      </c>
      <c r="E43" s="25">
        <v>20.833333</v>
      </c>
      <c r="F43" s="25">
        <v>7.8125</v>
      </c>
      <c r="G43" s="25">
        <v>5.7291670000000003</v>
      </c>
      <c r="H43" s="25">
        <v>49.479166999999997</v>
      </c>
      <c r="I43" s="25">
        <v>54.6875</v>
      </c>
      <c r="J43" s="25">
        <v>83.333332999999996</v>
      </c>
      <c r="K43" s="25">
        <v>6.7708329999999997</v>
      </c>
      <c r="L43" s="25">
        <v>3.6458330000000001</v>
      </c>
    </row>
    <row r="44" spans="1:12" x14ac:dyDescent="0.2">
      <c r="A44" s="20" t="s">
        <v>347</v>
      </c>
      <c r="B44" s="21">
        <v>77</v>
      </c>
      <c r="C44" s="21">
        <v>8</v>
      </c>
      <c r="D44" s="21">
        <v>11</v>
      </c>
      <c r="E44" s="21">
        <v>6</v>
      </c>
      <c r="F44" s="21">
        <v>3</v>
      </c>
      <c r="G44" s="21">
        <v>5</v>
      </c>
      <c r="H44" s="21">
        <v>30</v>
      </c>
      <c r="I44" s="21">
        <v>43</v>
      </c>
      <c r="J44" s="21">
        <v>64</v>
      </c>
      <c r="K44" s="21">
        <v>2</v>
      </c>
      <c r="L44" s="21">
        <v>1</v>
      </c>
    </row>
    <row r="45" spans="1:12" x14ac:dyDescent="0.2">
      <c r="A45" s="24" t="s">
        <v>3</v>
      </c>
      <c r="B45" s="25">
        <v>100</v>
      </c>
      <c r="C45" s="25">
        <v>10.389609999999999</v>
      </c>
      <c r="D45" s="25">
        <v>14.285714</v>
      </c>
      <c r="E45" s="25">
        <v>7.7922079999999996</v>
      </c>
      <c r="F45" s="25">
        <v>3.8961039999999998</v>
      </c>
      <c r="G45" s="25">
        <v>6.493506</v>
      </c>
      <c r="H45" s="25">
        <v>38.961039</v>
      </c>
      <c r="I45" s="25">
        <v>55.844155999999998</v>
      </c>
      <c r="J45" s="25">
        <v>83.116883000000001</v>
      </c>
      <c r="K45" s="25">
        <v>2.5974029999999999</v>
      </c>
      <c r="L45" s="25">
        <v>1.2987010000000001</v>
      </c>
    </row>
    <row r="46" spans="1:12" x14ac:dyDescent="0.2">
      <c r="A46" s="20" t="s">
        <v>348</v>
      </c>
      <c r="B46" s="21">
        <v>19</v>
      </c>
      <c r="C46" s="21">
        <v>1</v>
      </c>
      <c r="D46" s="21">
        <v>1</v>
      </c>
      <c r="E46" s="21">
        <v>3</v>
      </c>
      <c r="F46" s="21">
        <v>0</v>
      </c>
      <c r="G46" s="21">
        <v>1</v>
      </c>
      <c r="H46" s="21">
        <v>6</v>
      </c>
      <c r="I46" s="21">
        <v>8</v>
      </c>
      <c r="J46" s="21">
        <v>16</v>
      </c>
      <c r="K46" s="21">
        <v>1</v>
      </c>
      <c r="L46" s="21">
        <v>1</v>
      </c>
    </row>
    <row r="47" spans="1:12" x14ac:dyDescent="0.2">
      <c r="A47" s="24" t="s">
        <v>3</v>
      </c>
      <c r="B47" s="25">
        <v>100</v>
      </c>
      <c r="C47" s="25">
        <v>5.2631579999999998</v>
      </c>
      <c r="D47" s="25">
        <v>5.2631579999999998</v>
      </c>
      <c r="E47" s="25">
        <v>15.789474</v>
      </c>
      <c r="F47" s="25">
        <v>0</v>
      </c>
      <c r="G47" s="25">
        <v>5.2631579999999998</v>
      </c>
      <c r="H47" s="25">
        <v>31.578946999999999</v>
      </c>
      <c r="I47" s="25">
        <v>42.105263000000001</v>
      </c>
      <c r="J47" s="25">
        <v>84.210526000000002</v>
      </c>
      <c r="K47" s="25">
        <v>5.2631579999999998</v>
      </c>
      <c r="L47" s="25">
        <v>5.2631579999999998</v>
      </c>
    </row>
    <row r="48" spans="1:12" x14ac:dyDescent="0.2">
      <c r="A48" s="20" t="s">
        <v>349</v>
      </c>
      <c r="B48" s="21">
        <v>4</v>
      </c>
      <c r="C48" s="21">
        <v>0</v>
      </c>
      <c r="D48" s="21">
        <v>0</v>
      </c>
      <c r="E48" s="21">
        <v>0</v>
      </c>
      <c r="F48" s="21">
        <v>0</v>
      </c>
      <c r="G48" s="21">
        <v>0</v>
      </c>
      <c r="H48" s="21">
        <v>0</v>
      </c>
      <c r="I48" s="21">
        <v>0</v>
      </c>
      <c r="J48" s="21">
        <v>1</v>
      </c>
      <c r="K48" s="21">
        <v>2</v>
      </c>
      <c r="L48" s="21">
        <v>1</v>
      </c>
    </row>
    <row r="49" spans="1:12" x14ac:dyDescent="0.2">
      <c r="A49" s="24" t="s">
        <v>3</v>
      </c>
      <c r="B49" s="25">
        <v>100</v>
      </c>
      <c r="C49" s="25">
        <v>0</v>
      </c>
      <c r="D49" s="25">
        <v>0</v>
      </c>
      <c r="E49" s="25">
        <v>0</v>
      </c>
      <c r="F49" s="25">
        <v>0</v>
      </c>
      <c r="G49" s="25">
        <v>0</v>
      </c>
      <c r="H49" s="25">
        <v>0</v>
      </c>
      <c r="I49" s="25">
        <v>0</v>
      </c>
      <c r="J49" s="25">
        <v>25</v>
      </c>
      <c r="K49" s="25">
        <v>50</v>
      </c>
      <c r="L49" s="25">
        <v>25</v>
      </c>
    </row>
    <row r="50" spans="1:12" x14ac:dyDescent="0.2">
      <c r="A50" s="20" t="s">
        <v>350</v>
      </c>
      <c r="B50" s="21">
        <v>686</v>
      </c>
      <c r="C50" s="21">
        <v>57</v>
      </c>
      <c r="D50" s="21">
        <v>58</v>
      </c>
      <c r="E50" s="21">
        <v>96</v>
      </c>
      <c r="F50" s="21">
        <v>20</v>
      </c>
      <c r="G50" s="21">
        <v>22</v>
      </c>
      <c r="H50" s="21">
        <v>241</v>
      </c>
      <c r="I50" s="21">
        <v>348</v>
      </c>
      <c r="J50" s="21">
        <v>603</v>
      </c>
      <c r="K50" s="21">
        <v>26</v>
      </c>
      <c r="L50" s="21">
        <v>6</v>
      </c>
    </row>
    <row r="51" spans="1:12" x14ac:dyDescent="0.2">
      <c r="A51" s="24" t="s">
        <v>3</v>
      </c>
      <c r="B51" s="25">
        <v>100</v>
      </c>
      <c r="C51" s="25">
        <v>8.3090379999999993</v>
      </c>
      <c r="D51" s="25">
        <v>8.4548100000000002</v>
      </c>
      <c r="E51" s="25">
        <v>13.994168999999999</v>
      </c>
      <c r="F51" s="25">
        <v>2.9154520000000002</v>
      </c>
      <c r="G51" s="25">
        <v>3.2069969999999999</v>
      </c>
      <c r="H51" s="25">
        <v>35.131194999999998</v>
      </c>
      <c r="I51" s="25">
        <v>50.728862999999997</v>
      </c>
      <c r="J51" s="25">
        <v>87.900874999999999</v>
      </c>
      <c r="K51" s="25">
        <v>3.7900870000000002</v>
      </c>
      <c r="L51" s="25">
        <v>0.87463599999999997</v>
      </c>
    </row>
    <row r="52" spans="1:12" x14ac:dyDescent="0.2">
      <c r="A52" s="20" t="s">
        <v>351</v>
      </c>
      <c r="B52" s="21">
        <v>491</v>
      </c>
      <c r="C52" s="21">
        <v>58</v>
      </c>
      <c r="D52" s="21">
        <v>76</v>
      </c>
      <c r="E52" s="21">
        <v>97</v>
      </c>
      <c r="F52" s="21">
        <v>31</v>
      </c>
      <c r="G52" s="21">
        <v>28</v>
      </c>
      <c r="H52" s="21">
        <v>214</v>
      </c>
      <c r="I52" s="21">
        <v>274</v>
      </c>
      <c r="J52" s="21">
        <v>409</v>
      </c>
      <c r="K52" s="21">
        <v>29</v>
      </c>
      <c r="L52" s="21">
        <v>16</v>
      </c>
    </row>
    <row r="53" spans="1:12" x14ac:dyDescent="0.2">
      <c r="A53" s="24" t="s">
        <v>3</v>
      </c>
      <c r="B53" s="25">
        <v>100</v>
      </c>
      <c r="C53" s="25">
        <v>11.812627000000001</v>
      </c>
      <c r="D53" s="25">
        <v>15.478615</v>
      </c>
      <c r="E53" s="25">
        <v>19.755600999999999</v>
      </c>
      <c r="F53" s="25">
        <v>6.3136460000000003</v>
      </c>
      <c r="G53" s="25">
        <v>5.7026479999999999</v>
      </c>
      <c r="H53" s="25">
        <v>43.584521000000002</v>
      </c>
      <c r="I53" s="25">
        <v>55.804481000000003</v>
      </c>
      <c r="J53" s="25">
        <v>83.299389000000005</v>
      </c>
      <c r="K53" s="25">
        <v>5.9063140000000001</v>
      </c>
      <c r="L53" s="25">
        <v>3.2586560000000002</v>
      </c>
    </row>
    <row r="54" spans="1:12" x14ac:dyDescent="0.2">
      <c r="A54" s="20" t="s">
        <v>352</v>
      </c>
      <c r="B54" s="21">
        <v>100</v>
      </c>
      <c r="C54" s="21">
        <v>9</v>
      </c>
      <c r="D54" s="21">
        <v>12</v>
      </c>
      <c r="E54" s="21">
        <v>9</v>
      </c>
      <c r="F54" s="21">
        <v>3</v>
      </c>
      <c r="G54" s="21">
        <v>6</v>
      </c>
      <c r="H54" s="21">
        <v>36</v>
      </c>
      <c r="I54" s="21">
        <v>51</v>
      </c>
      <c r="J54" s="21">
        <v>81</v>
      </c>
      <c r="K54" s="21">
        <v>5</v>
      </c>
      <c r="L54" s="21">
        <v>3</v>
      </c>
    </row>
    <row r="55" spans="1:12" x14ac:dyDescent="0.2">
      <c r="A55" s="24" t="s">
        <v>3</v>
      </c>
      <c r="B55" s="25">
        <v>100</v>
      </c>
      <c r="C55" s="25">
        <v>9</v>
      </c>
      <c r="D55" s="25">
        <v>12</v>
      </c>
      <c r="E55" s="25">
        <v>9</v>
      </c>
      <c r="F55" s="25">
        <v>3</v>
      </c>
      <c r="G55" s="25">
        <v>6</v>
      </c>
      <c r="H55" s="25">
        <v>36</v>
      </c>
      <c r="I55" s="25">
        <v>51</v>
      </c>
      <c r="J55" s="25">
        <v>81</v>
      </c>
      <c r="K55" s="25">
        <v>5</v>
      </c>
      <c r="L55" s="25">
        <v>3</v>
      </c>
    </row>
    <row r="56" spans="1:12" x14ac:dyDescent="0.2">
      <c r="A56" s="20" t="s">
        <v>353</v>
      </c>
      <c r="B56" s="21">
        <v>591</v>
      </c>
      <c r="C56" s="21">
        <v>67</v>
      </c>
      <c r="D56" s="21">
        <v>88</v>
      </c>
      <c r="E56" s="21">
        <v>106</v>
      </c>
      <c r="F56" s="21">
        <v>34</v>
      </c>
      <c r="G56" s="21">
        <v>34</v>
      </c>
      <c r="H56" s="21">
        <v>250</v>
      </c>
      <c r="I56" s="21">
        <v>325</v>
      </c>
      <c r="J56" s="21">
        <v>490</v>
      </c>
      <c r="K56" s="21">
        <v>34</v>
      </c>
      <c r="L56" s="21">
        <v>19</v>
      </c>
    </row>
    <row r="57" spans="1:12" x14ac:dyDescent="0.2">
      <c r="A57" s="24" t="s">
        <v>3</v>
      </c>
      <c r="B57" s="25">
        <v>100</v>
      </c>
      <c r="C57" s="25">
        <v>11.336717</v>
      </c>
      <c r="D57" s="25">
        <v>14.890017</v>
      </c>
      <c r="E57" s="25">
        <v>17.935701999999999</v>
      </c>
      <c r="F57" s="25">
        <v>5.752961</v>
      </c>
      <c r="G57" s="25">
        <v>5.752961</v>
      </c>
      <c r="H57" s="25">
        <v>42.301183999999999</v>
      </c>
      <c r="I57" s="25">
        <v>54.991540000000001</v>
      </c>
      <c r="J57" s="25">
        <v>82.910320999999996</v>
      </c>
      <c r="K57" s="25">
        <v>5.752961</v>
      </c>
      <c r="L57" s="25">
        <v>3.21489</v>
      </c>
    </row>
    <row r="58" spans="1:12" x14ac:dyDescent="0.2">
      <c r="A58" s="9" t="s">
        <v>355</v>
      </c>
      <c r="B58" s="10">
        <v>312</v>
      </c>
      <c r="C58" s="10">
        <v>48</v>
      </c>
      <c r="D58" s="10">
        <v>25</v>
      </c>
      <c r="E58" s="10">
        <v>53</v>
      </c>
      <c r="F58" s="10">
        <v>10</v>
      </c>
      <c r="G58" s="10">
        <v>14</v>
      </c>
      <c r="H58" s="10">
        <v>168</v>
      </c>
      <c r="I58" s="10">
        <v>214</v>
      </c>
      <c r="J58" s="10">
        <v>277</v>
      </c>
      <c r="K58" s="10">
        <v>10</v>
      </c>
      <c r="L58" s="10">
        <v>5</v>
      </c>
    </row>
    <row r="59" spans="1:12" x14ac:dyDescent="0.2">
      <c r="A59" s="24" t="s">
        <v>3</v>
      </c>
      <c r="B59" s="25">
        <v>100</v>
      </c>
      <c r="C59" s="25">
        <v>15.384615</v>
      </c>
      <c r="D59" s="25">
        <v>8.0128210000000006</v>
      </c>
      <c r="E59" s="25">
        <v>16.987179000000001</v>
      </c>
      <c r="F59" s="25">
        <v>3.2051280000000002</v>
      </c>
      <c r="G59" s="25">
        <v>4.4871790000000003</v>
      </c>
      <c r="H59" s="25">
        <v>53.846153999999999</v>
      </c>
      <c r="I59" s="25">
        <v>68.589743999999996</v>
      </c>
      <c r="J59" s="25">
        <v>88.782050999999996</v>
      </c>
      <c r="K59" s="25">
        <v>3.2051280000000002</v>
      </c>
      <c r="L59" s="25">
        <v>1.6025640000000001</v>
      </c>
    </row>
    <row r="60" spans="1:12" x14ac:dyDescent="0.2">
      <c r="A60" s="20" t="s">
        <v>344</v>
      </c>
      <c r="B60" s="21">
        <v>367</v>
      </c>
      <c r="C60" s="21">
        <v>86</v>
      </c>
      <c r="D60" s="21">
        <v>41</v>
      </c>
      <c r="E60" s="21">
        <v>80</v>
      </c>
      <c r="F60" s="21">
        <v>16</v>
      </c>
      <c r="G60" s="21">
        <v>27</v>
      </c>
      <c r="H60" s="21">
        <v>204</v>
      </c>
      <c r="I60" s="21">
        <v>263</v>
      </c>
      <c r="J60" s="21">
        <v>308</v>
      </c>
      <c r="K60" s="21">
        <v>8</v>
      </c>
      <c r="L60" s="21">
        <v>6</v>
      </c>
    </row>
    <row r="61" spans="1:12" x14ac:dyDescent="0.2">
      <c r="A61" s="24" t="s">
        <v>3</v>
      </c>
      <c r="B61" s="25">
        <v>100</v>
      </c>
      <c r="C61" s="25">
        <v>23.433243000000001</v>
      </c>
      <c r="D61" s="25">
        <v>11.171662</v>
      </c>
      <c r="E61" s="25">
        <v>21.798365</v>
      </c>
      <c r="F61" s="25">
        <v>4.3596729999999999</v>
      </c>
      <c r="G61" s="25">
        <v>7.356948</v>
      </c>
      <c r="H61" s="25">
        <v>55.585830999999999</v>
      </c>
      <c r="I61" s="25">
        <v>71.662125000000003</v>
      </c>
      <c r="J61" s="25">
        <v>83.923705999999996</v>
      </c>
      <c r="K61" s="25">
        <v>2.179837</v>
      </c>
      <c r="L61" s="25">
        <v>1.6348769999999999</v>
      </c>
    </row>
    <row r="62" spans="1:12" x14ac:dyDescent="0.2">
      <c r="A62" s="20" t="s">
        <v>345</v>
      </c>
      <c r="B62" s="21">
        <v>302</v>
      </c>
      <c r="C62" s="21">
        <v>76</v>
      </c>
      <c r="D62" s="21">
        <v>47</v>
      </c>
      <c r="E62" s="21">
        <v>80</v>
      </c>
      <c r="F62" s="21">
        <v>21</v>
      </c>
      <c r="G62" s="21">
        <v>30</v>
      </c>
      <c r="H62" s="21">
        <v>176</v>
      </c>
      <c r="I62" s="21">
        <v>217</v>
      </c>
      <c r="J62" s="21">
        <v>262</v>
      </c>
      <c r="K62" s="21">
        <v>10</v>
      </c>
      <c r="L62" s="21">
        <v>2</v>
      </c>
    </row>
    <row r="63" spans="1:12" x14ac:dyDescent="0.2">
      <c r="A63" s="24" t="s">
        <v>3</v>
      </c>
      <c r="B63" s="25">
        <v>100</v>
      </c>
      <c r="C63" s="25">
        <v>25.165562999999999</v>
      </c>
      <c r="D63" s="25">
        <v>15.562913999999999</v>
      </c>
      <c r="E63" s="25">
        <v>26.490065999999999</v>
      </c>
      <c r="F63" s="25">
        <v>6.9536420000000003</v>
      </c>
      <c r="G63" s="25">
        <v>9.9337750000000007</v>
      </c>
      <c r="H63" s="25">
        <v>58.278146</v>
      </c>
      <c r="I63" s="25">
        <v>71.854304999999997</v>
      </c>
      <c r="J63" s="25">
        <v>86.754966999999994</v>
      </c>
      <c r="K63" s="25">
        <v>3.311258</v>
      </c>
      <c r="L63" s="25">
        <v>0.66225199999999995</v>
      </c>
    </row>
    <row r="64" spans="1:12" x14ac:dyDescent="0.2">
      <c r="A64" s="20" t="s">
        <v>346</v>
      </c>
      <c r="B64" s="21">
        <v>233</v>
      </c>
      <c r="C64" s="21">
        <v>70</v>
      </c>
      <c r="D64" s="21">
        <v>41</v>
      </c>
      <c r="E64" s="21">
        <v>62</v>
      </c>
      <c r="F64" s="21">
        <v>32</v>
      </c>
      <c r="G64" s="21">
        <v>30</v>
      </c>
      <c r="H64" s="21">
        <v>146</v>
      </c>
      <c r="I64" s="21">
        <v>170</v>
      </c>
      <c r="J64" s="21">
        <v>187</v>
      </c>
      <c r="K64" s="21">
        <v>11</v>
      </c>
      <c r="L64" s="21">
        <v>4</v>
      </c>
    </row>
    <row r="65" spans="1:12" x14ac:dyDescent="0.2">
      <c r="A65" s="24" t="s">
        <v>3</v>
      </c>
      <c r="B65" s="25">
        <v>100</v>
      </c>
      <c r="C65" s="25">
        <v>30.042918</v>
      </c>
      <c r="D65" s="25">
        <v>17.596567</v>
      </c>
      <c r="E65" s="25">
        <v>26.609442000000001</v>
      </c>
      <c r="F65" s="25">
        <v>13.733905999999999</v>
      </c>
      <c r="G65" s="25">
        <v>12.875536</v>
      </c>
      <c r="H65" s="25">
        <v>62.660944000000001</v>
      </c>
      <c r="I65" s="25">
        <v>72.961372999999995</v>
      </c>
      <c r="J65" s="25">
        <v>80.257510999999994</v>
      </c>
      <c r="K65" s="25">
        <v>4.7210299999999998</v>
      </c>
      <c r="L65" s="25">
        <v>1.7167380000000001</v>
      </c>
    </row>
    <row r="66" spans="1:12" x14ac:dyDescent="0.2">
      <c r="A66" s="20" t="s">
        <v>347</v>
      </c>
      <c r="B66" s="21">
        <v>140</v>
      </c>
      <c r="C66" s="21">
        <v>18</v>
      </c>
      <c r="D66" s="21">
        <v>13</v>
      </c>
      <c r="E66" s="21">
        <v>26</v>
      </c>
      <c r="F66" s="21">
        <v>7</v>
      </c>
      <c r="G66" s="21">
        <v>7</v>
      </c>
      <c r="H66" s="21">
        <v>67</v>
      </c>
      <c r="I66" s="21">
        <v>84</v>
      </c>
      <c r="J66" s="21">
        <v>104</v>
      </c>
      <c r="K66" s="21">
        <v>18</v>
      </c>
      <c r="L66" s="21">
        <v>3</v>
      </c>
    </row>
    <row r="67" spans="1:12" x14ac:dyDescent="0.2">
      <c r="A67" s="24" t="s">
        <v>3</v>
      </c>
      <c r="B67" s="25">
        <v>100</v>
      </c>
      <c r="C67" s="25">
        <v>12.857143000000001</v>
      </c>
      <c r="D67" s="25">
        <v>9.2857140000000005</v>
      </c>
      <c r="E67" s="25">
        <v>18.571428999999998</v>
      </c>
      <c r="F67" s="25">
        <v>5</v>
      </c>
      <c r="G67" s="25">
        <v>5</v>
      </c>
      <c r="H67" s="25">
        <v>47.857143000000001</v>
      </c>
      <c r="I67" s="25">
        <v>60</v>
      </c>
      <c r="J67" s="25">
        <v>74.285713999999999</v>
      </c>
      <c r="K67" s="25">
        <v>12.857143000000001</v>
      </c>
      <c r="L67" s="25">
        <v>2.1428569999999998</v>
      </c>
    </row>
    <row r="68" spans="1:12" x14ac:dyDescent="0.2">
      <c r="A68" s="20" t="s">
        <v>348</v>
      </c>
      <c r="B68" s="21">
        <v>37</v>
      </c>
      <c r="C68" s="21">
        <v>6</v>
      </c>
      <c r="D68" s="21">
        <v>5</v>
      </c>
      <c r="E68" s="21">
        <v>1</v>
      </c>
      <c r="F68" s="21">
        <v>3</v>
      </c>
      <c r="G68" s="21">
        <v>4</v>
      </c>
      <c r="H68" s="21">
        <v>17</v>
      </c>
      <c r="I68" s="21">
        <v>19</v>
      </c>
      <c r="J68" s="21">
        <v>27</v>
      </c>
      <c r="K68" s="21">
        <v>3</v>
      </c>
      <c r="L68" s="21">
        <v>1</v>
      </c>
    </row>
    <row r="69" spans="1:12" x14ac:dyDescent="0.2">
      <c r="A69" s="24" t="s">
        <v>3</v>
      </c>
      <c r="B69" s="25">
        <v>100</v>
      </c>
      <c r="C69" s="25">
        <v>16.216215999999999</v>
      </c>
      <c r="D69" s="25">
        <v>13.513514000000001</v>
      </c>
      <c r="E69" s="25">
        <v>2.7027030000000001</v>
      </c>
      <c r="F69" s="25">
        <v>8.1081079999999996</v>
      </c>
      <c r="G69" s="25">
        <v>10.810810999999999</v>
      </c>
      <c r="H69" s="25">
        <v>45.945945999999999</v>
      </c>
      <c r="I69" s="25">
        <v>51.351351000000001</v>
      </c>
      <c r="J69" s="25">
        <v>72.972972999999996</v>
      </c>
      <c r="K69" s="25">
        <v>8.1081079999999996</v>
      </c>
      <c r="L69" s="25">
        <v>2.7027030000000001</v>
      </c>
    </row>
    <row r="70" spans="1:12" x14ac:dyDescent="0.2">
      <c r="A70" s="20" t="s">
        <v>349</v>
      </c>
      <c r="B70" s="21">
        <v>9</v>
      </c>
      <c r="C70" s="21">
        <v>1</v>
      </c>
      <c r="D70" s="21">
        <v>1</v>
      </c>
      <c r="E70" s="21">
        <v>0</v>
      </c>
      <c r="F70" s="21">
        <v>0</v>
      </c>
      <c r="G70" s="21">
        <v>0</v>
      </c>
      <c r="H70" s="21">
        <v>1</v>
      </c>
      <c r="I70" s="21">
        <v>2</v>
      </c>
      <c r="J70" s="21">
        <v>8</v>
      </c>
      <c r="K70" s="21">
        <v>1</v>
      </c>
      <c r="L70" s="21">
        <v>0</v>
      </c>
    </row>
    <row r="71" spans="1:12" x14ac:dyDescent="0.2">
      <c r="A71" s="24" t="s">
        <v>3</v>
      </c>
      <c r="B71" s="25">
        <v>100</v>
      </c>
      <c r="C71" s="25">
        <v>11.111110999999999</v>
      </c>
      <c r="D71" s="25">
        <v>11.111110999999999</v>
      </c>
      <c r="E71" s="25">
        <v>0</v>
      </c>
      <c r="F71" s="25">
        <v>0</v>
      </c>
      <c r="G71" s="25">
        <v>0</v>
      </c>
      <c r="H71" s="25">
        <v>11.111110999999999</v>
      </c>
      <c r="I71" s="25">
        <v>22.222221999999999</v>
      </c>
      <c r="J71" s="25">
        <v>88.888889000000006</v>
      </c>
      <c r="K71" s="25">
        <v>11.111110999999999</v>
      </c>
      <c r="L71" s="25">
        <v>0</v>
      </c>
    </row>
    <row r="72" spans="1:12" x14ac:dyDescent="0.2">
      <c r="A72" s="20" t="s">
        <v>350</v>
      </c>
      <c r="B72" s="21">
        <v>679</v>
      </c>
      <c r="C72" s="21">
        <v>134</v>
      </c>
      <c r="D72" s="21">
        <v>66</v>
      </c>
      <c r="E72" s="21">
        <v>133</v>
      </c>
      <c r="F72" s="21">
        <v>26</v>
      </c>
      <c r="G72" s="21">
        <v>41</v>
      </c>
      <c r="H72" s="21">
        <v>372</v>
      </c>
      <c r="I72" s="21">
        <v>477</v>
      </c>
      <c r="J72" s="21">
        <v>585</v>
      </c>
      <c r="K72" s="21">
        <v>18</v>
      </c>
      <c r="L72" s="21">
        <v>11</v>
      </c>
    </row>
    <row r="73" spans="1:12" x14ac:dyDescent="0.2">
      <c r="A73" s="24" t="s">
        <v>3</v>
      </c>
      <c r="B73" s="25">
        <v>100</v>
      </c>
      <c r="C73" s="25">
        <v>19.734904</v>
      </c>
      <c r="D73" s="25">
        <v>9.7201769999999996</v>
      </c>
      <c r="E73" s="25">
        <v>19.587629</v>
      </c>
      <c r="F73" s="25">
        <v>3.829161</v>
      </c>
      <c r="G73" s="25">
        <v>6.0382920000000002</v>
      </c>
      <c r="H73" s="25">
        <v>54.786451</v>
      </c>
      <c r="I73" s="25">
        <v>70.250367999999995</v>
      </c>
      <c r="J73" s="25">
        <v>86.156111999999993</v>
      </c>
      <c r="K73" s="25">
        <v>2.650957</v>
      </c>
      <c r="L73" s="25">
        <v>1.6200289999999999</v>
      </c>
    </row>
    <row r="74" spans="1:12" x14ac:dyDescent="0.2">
      <c r="A74" s="20" t="s">
        <v>351</v>
      </c>
      <c r="B74" s="21">
        <v>535</v>
      </c>
      <c r="C74" s="21">
        <v>146</v>
      </c>
      <c r="D74" s="21">
        <v>88</v>
      </c>
      <c r="E74" s="21">
        <v>142</v>
      </c>
      <c r="F74" s="21">
        <v>53</v>
      </c>
      <c r="G74" s="21">
        <v>60</v>
      </c>
      <c r="H74" s="21">
        <v>322</v>
      </c>
      <c r="I74" s="21">
        <v>387</v>
      </c>
      <c r="J74" s="21">
        <v>449</v>
      </c>
      <c r="K74" s="21">
        <v>21</v>
      </c>
      <c r="L74" s="21">
        <v>6</v>
      </c>
    </row>
    <row r="75" spans="1:12" x14ac:dyDescent="0.2">
      <c r="A75" s="24" t="s">
        <v>3</v>
      </c>
      <c r="B75" s="25">
        <v>100</v>
      </c>
      <c r="C75" s="25">
        <v>27.289719999999999</v>
      </c>
      <c r="D75" s="25">
        <v>16.448598</v>
      </c>
      <c r="E75" s="25">
        <v>26.542055999999999</v>
      </c>
      <c r="F75" s="25">
        <v>9.906542</v>
      </c>
      <c r="G75" s="25">
        <v>11.214953</v>
      </c>
      <c r="H75" s="25">
        <v>60.186915999999997</v>
      </c>
      <c r="I75" s="25">
        <v>72.336449000000002</v>
      </c>
      <c r="J75" s="25">
        <v>83.925234000000003</v>
      </c>
      <c r="K75" s="25">
        <v>3.9252340000000001</v>
      </c>
      <c r="L75" s="25">
        <v>1.1214949999999999</v>
      </c>
    </row>
    <row r="76" spans="1:12" x14ac:dyDescent="0.2">
      <c r="A76" s="20" t="s">
        <v>352</v>
      </c>
      <c r="B76" s="21">
        <v>186</v>
      </c>
      <c r="C76" s="21">
        <v>25</v>
      </c>
      <c r="D76" s="21">
        <v>19</v>
      </c>
      <c r="E76" s="21">
        <v>27</v>
      </c>
      <c r="F76" s="21">
        <v>10</v>
      </c>
      <c r="G76" s="21">
        <v>11</v>
      </c>
      <c r="H76" s="21">
        <v>85</v>
      </c>
      <c r="I76" s="21">
        <v>105</v>
      </c>
      <c r="J76" s="21">
        <v>139</v>
      </c>
      <c r="K76" s="21">
        <v>22</v>
      </c>
      <c r="L76" s="21">
        <v>4</v>
      </c>
    </row>
    <row r="77" spans="1:12" x14ac:dyDescent="0.2">
      <c r="A77" s="24" t="s">
        <v>3</v>
      </c>
      <c r="B77" s="25">
        <v>100</v>
      </c>
      <c r="C77" s="25">
        <v>13.440860000000001</v>
      </c>
      <c r="D77" s="25">
        <v>10.215054</v>
      </c>
      <c r="E77" s="25">
        <v>14.516128999999999</v>
      </c>
      <c r="F77" s="25">
        <v>5.3763439999999996</v>
      </c>
      <c r="G77" s="25">
        <v>5.9139780000000002</v>
      </c>
      <c r="H77" s="25">
        <v>45.698925000000003</v>
      </c>
      <c r="I77" s="25">
        <v>56.451613000000002</v>
      </c>
      <c r="J77" s="25">
        <v>74.731183000000001</v>
      </c>
      <c r="K77" s="25">
        <v>11.827957</v>
      </c>
      <c r="L77" s="25">
        <v>2.1505380000000001</v>
      </c>
    </row>
    <row r="78" spans="1:12" x14ac:dyDescent="0.2">
      <c r="A78" s="20" t="s">
        <v>353</v>
      </c>
      <c r="B78" s="21">
        <v>721</v>
      </c>
      <c r="C78" s="21">
        <v>171</v>
      </c>
      <c r="D78" s="21">
        <v>107</v>
      </c>
      <c r="E78" s="21">
        <v>169</v>
      </c>
      <c r="F78" s="21">
        <v>63</v>
      </c>
      <c r="G78" s="21">
        <v>71</v>
      </c>
      <c r="H78" s="21">
        <v>407</v>
      </c>
      <c r="I78" s="21">
        <v>492</v>
      </c>
      <c r="J78" s="21">
        <v>588</v>
      </c>
      <c r="K78" s="21">
        <v>43</v>
      </c>
      <c r="L78" s="21">
        <v>10</v>
      </c>
    </row>
    <row r="79" spans="1:12" x14ac:dyDescent="0.2">
      <c r="A79" s="24" t="s">
        <v>3</v>
      </c>
      <c r="B79" s="25">
        <v>100</v>
      </c>
      <c r="C79" s="25">
        <v>23.71706</v>
      </c>
      <c r="D79" s="25">
        <v>14.840498999999999</v>
      </c>
      <c r="E79" s="25">
        <v>23.439667</v>
      </c>
      <c r="F79" s="25">
        <v>8.7378640000000001</v>
      </c>
      <c r="G79" s="25">
        <v>9.8474339999999998</v>
      </c>
      <c r="H79" s="25">
        <v>56.449376000000001</v>
      </c>
      <c r="I79" s="25">
        <v>68.238557999999998</v>
      </c>
      <c r="J79" s="25">
        <v>81.553398000000001</v>
      </c>
      <c r="K79" s="25">
        <v>5.9639389999999999</v>
      </c>
      <c r="L79" s="25">
        <v>1.3869629999999999</v>
      </c>
    </row>
    <row r="80" spans="1:12" x14ac:dyDescent="0.2">
      <c r="A80" s="9" t="s">
        <v>356</v>
      </c>
      <c r="B80" s="9"/>
      <c r="C80" s="9"/>
      <c r="D80" s="9"/>
      <c r="E80" s="9"/>
      <c r="F80" s="9"/>
      <c r="G80" s="9"/>
      <c r="H80" s="9"/>
      <c r="I80" s="9"/>
      <c r="J80" s="9"/>
      <c r="K80" s="9"/>
      <c r="L80" s="9"/>
    </row>
    <row r="81" spans="1:12" x14ac:dyDescent="0.2">
      <c r="A81" s="20" t="s">
        <v>357</v>
      </c>
      <c r="B81" s="21">
        <v>138</v>
      </c>
      <c r="C81" s="21">
        <v>12</v>
      </c>
      <c r="D81" s="21">
        <v>4</v>
      </c>
      <c r="E81" s="21">
        <v>16</v>
      </c>
      <c r="F81" s="21">
        <v>7</v>
      </c>
      <c r="G81" s="21">
        <v>6</v>
      </c>
      <c r="H81" s="21">
        <v>37</v>
      </c>
      <c r="I81" s="21">
        <v>68</v>
      </c>
      <c r="J81" s="21">
        <v>101</v>
      </c>
      <c r="K81" s="21">
        <v>12</v>
      </c>
      <c r="L81" s="21">
        <v>3</v>
      </c>
    </row>
    <row r="82" spans="1:12" x14ac:dyDescent="0.2">
      <c r="A82" s="24" t="s">
        <v>3</v>
      </c>
      <c r="B82" s="25">
        <v>100</v>
      </c>
      <c r="C82" s="25">
        <v>8.6956520000000008</v>
      </c>
      <c r="D82" s="25">
        <v>2.8985509999999999</v>
      </c>
      <c r="E82" s="25">
        <v>11.594203</v>
      </c>
      <c r="F82" s="25">
        <v>5.0724640000000001</v>
      </c>
      <c r="G82" s="25">
        <v>4.3478260000000004</v>
      </c>
      <c r="H82" s="25">
        <v>26.811593999999999</v>
      </c>
      <c r="I82" s="25">
        <v>49.275362000000001</v>
      </c>
      <c r="J82" s="25">
        <v>73.188406000000001</v>
      </c>
      <c r="K82" s="25">
        <v>8.6956520000000008</v>
      </c>
      <c r="L82" s="25">
        <v>2.1739130000000002</v>
      </c>
    </row>
    <row r="83" spans="1:12" x14ac:dyDescent="0.2">
      <c r="A83" s="20" t="s">
        <v>328</v>
      </c>
      <c r="B83" s="21">
        <v>1747</v>
      </c>
      <c r="C83" s="21">
        <v>278</v>
      </c>
      <c r="D83" s="21">
        <v>231</v>
      </c>
      <c r="E83" s="21">
        <v>343</v>
      </c>
      <c r="F83" s="21">
        <v>85</v>
      </c>
      <c r="G83" s="21">
        <v>95</v>
      </c>
      <c r="H83" s="21">
        <v>892</v>
      </c>
      <c r="I83" s="21">
        <v>1115</v>
      </c>
      <c r="J83" s="21">
        <v>1511</v>
      </c>
      <c r="K83" s="21">
        <v>65</v>
      </c>
      <c r="L83" s="21">
        <v>31</v>
      </c>
    </row>
    <row r="84" spans="1:12" x14ac:dyDescent="0.2">
      <c r="A84" s="24" t="s">
        <v>3</v>
      </c>
      <c r="B84" s="25">
        <v>100</v>
      </c>
      <c r="C84" s="25">
        <v>15.912993999999999</v>
      </c>
      <c r="D84" s="25">
        <v>13.222667</v>
      </c>
      <c r="E84" s="25">
        <v>19.633658</v>
      </c>
      <c r="F84" s="25">
        <v>4.8654840000000004</v>
      </c>
      <c r="G84" s="25">
        <v>5.437894</v>
      </c>
      <c r="H84" s="25">
        <v>51.058957999999997</v>
      </c>
      <c r="I84" s="25">
        <v>63.823698</v>
      </c>
      <c r="J84" s="25">
        <v>86.491128000000003</v>
      </c>
      <c r="K84" s="25">
        <v>3.7206640000000002</v>
      </c>
      <c r="L84" s="25">
        <v>1.7744709999999999</v>
      </c>
    </row>
    <row r="85" spans="1:12" x14ac:dyDescent="0.2">
      <c r="A85" s="20" t="s">
        <v>329</v>
      </c>
      <c r="B85" s="21">
        <v>191</v>
      </c>
      <c r="C85" s="21">
        <v>27</v>
      </c>
      <c r="D85" s="21">
        <v>11</v>
      </c>
      <c r="E85" s="21">
        <v>32</v>
      </c>
      <c r="F85" s="21">
        <v>13</v>
      </c>
      <c r="G85" s="21">
        <v>16</v>
      </c>
      <c r="H85" s="21">
        <v>66</v>
      </c>
      <c r="I85" s="21">
        <v>95</v>
      </c>
      <c r="J85" s="21">
        <v>164</v>
      </c>
      <c r="K85" s="21">
        <v>8</v>
      </c>
      <c r="L85" s="21">
        <v>4</v>
      </c>
    </row>
    <row r="86" spans="1:12" x14ac:dyDescent="0.2">
      <c r="A86" s="24" t="s">
        <v>3</v>
      </c>
      <c r="B86" s="25">
        <v>100</v>
      </c>
      <c r="C86" s="25">
        <v>14.136126000000001</v>
      </c>
      <c r="D86" s="25">
        <v>5.7591619999999999</v>
      </c>
      <c r="E86" s="25">
        <v>16.753927000000001</v>
      </c>
      <c r="F86" s="25">
        <v>6.8062829999999996</v>
      </c>
      <c r="G86" s="25">
        <v>8.3769629999999999</v>
      </c>
      <c r="H86" s="25">
        <v>34.554974000000001</v>
      </c>
      <c r="I86" s="25">
        <v>49.738219999999998</v>
      </c>
      <c r="J86" s="25">
        <v>85.863873999999996</v>
      </c>
      <c r="K86" s="25">
        <v>4.1884819999999996</v>
      </c>
      <c r="L86" s="25">
        <v>2.0942409999999998</v>
      </c>
    </row>
    <row r="87" spans="1:12" x14ac:dyDescent="0.2">
      <c r="A87" s="20" t="s">
        <v>330</v>
      </c>
      <c r="B87" s="21">
        <v>544</v>
      </c>
      <c r="C87" s="21">
        <v>106</v>
      </c>
      <c r="D87" s="21">
        <v>66</v>
      </c>
      <c r="E87" s="21">
        <v>103</v>
      </c>
      <c r="F87" s="21">
        <v>36</v>
      </c>
      <c r="G87" s="21">
        <v>48</v>
      </c>
      <c r="H87" s="21">
        <v>253</v>
      </c>
      <c r="I87" s="21">
        <v>329</v>
      </c>
      <c r="J87" s="21">
        <v>444</v>
      </c>
      <c r="K87" s="21">
        <v>35</v>
      </c>
      <c r="L87" s="21">
        <v>8</v>
      </c>
    </row>
    <row r="88" spans="1:12" x14ac:dyDescent="0.2">
      <c r="A88" s="24" t="s">
        <v>3</v>
      </c>
      <c r="B88" s="25">
        <v>100</v>
      </c>
      <c r="C88" s="25">
        <v>19.485294</v>
      </c>
      <c r="D88" s="25">
        <v>12.132353</v>
      </c>
      <c r="E88" s="25">
        <v>18.933824000000001</v>
      </c>
      <c r="F88" s="25">
        <v>6.6176469999999998</v>
      </c>
      <c r="G88" s="25">
        <v>8.8235290000000006</v>
      </c>
      <c r="H88" s="25">
        <v>46.507353000000002</v>
      </c>
      <c r="I88" s="25">
        <v>60.477941000000001</v>
      </c>
      <c r="J88" s="25">
        <v>81.617647000000005</v>
      </c>
      <c r="K88" s="25">
        <v>6.4338240000000004</v>
      </c>
      <c r="L88" s="25">
        <v>1.470588</v>
      </c>
    </row>
    <row r="89" spans="1:12" x14ac:dyDescent="0.2">
      <c r="A89" s="20" t="s">
        <v>358</v>
      </c>
      <c r="B89" s="21">
        <v>57</v>
      </c>
      <c r="C89" s="21">
        <v>6</v>
      </c>
      <c r="D89" s="21">
        <v>7</v>
      </c>
      <c r="E89" s="21">
        <v>10</v>
      </c>
      <c r="F89" s="21">
        <v>2</v>
      </c>
      <c r="G89" s="21">
        <v>3</v>
      </c>
      <c r="H89" s="21">
        <v>22</v>
      </c>
      <c r="I89" s="21">
        <v>35</v>
      </c>
      <c r="J89" s="21">
        <v>46</v>
      </c>
      <c r="K89" s="21">
        <v>1</v>
      </c>
      <c r="L89" s="21">
        <v>0</v>
      </c>
    </row>
    <row r="90" spans="1:12" x14ac:dyDescent="0.2">
      <c r="A90" s="24" t="s">
        <v>3</v>
      </c>
      <c r="B90" s="25">
        <v>100</v>
      </c>
      <c r="C90" s="25">
        <v>10.526316</v>
      </c>
      <c r="D90" s="25">
        <v>12.280702</v>
      </c>
      <c r="E90" s="25">
        <v>17.543859999999999</v>
      </c>
      <c r="F90" s="25">
        <v>3.508772</v>
      </c>
      <c r="G90" s="25">
        <v>5.2631579999999998</v>
      </c>
      <c r="H90" s="25">
        <v>38.596491</v>
      </c>
      <c r="I90" s="25">
        <v>61.403509</v>
      </c>
      <c r="J90" s="25">
        <v>80.701753999999994</v>
      </c>
      <c r="K90" s="25">
        <v>1.754386</v>
      </c>
      <c r="L90" s="25">
        <v>0</v>
      </c>
    </row>
    <row r="91" spans="1:12" x14ac:dyDescent="0.2">
      <c r="A91" s="9" t="s">
        <v>359</v>
      </c>
      <c r="B91" s="10">
        <v>89</v>
      </c>
      <c r="C91" s="10">
        <v>5</v>
      </c>
      <c r="D91" s="10">
        <v>3</v>
      </c>
      <c r="E91" s="10">
        <v>7</v>
      </c>
      <c r="F91" s="10">
        <v>2</v>
      </c>
      <c r="G91" s="10">
        <v>2</v>
      </c>
      <c r="H91" s="10">
        <v>17</v>
      </c>
      <c r="I91" s="10">
        <v>38</v>
      </c>
      <c r="J91" s="10">
        <v>67</v>
      </c>
      <c r="K91" s="10">
        <v>8</v>
      </c>
      <c r="L91" s="10">
        <v>2</v>
      </c>
    </row>
    <row r="92" spans="1:12" x14ac:dyDescent="0.2">
      <c r="A92" s="24" t="s">
        <v>3</v>
      </c>
      <c r="B92" s="25">
        <v>100</v>
      </c>
      <c r="C92" s="25">
        <v>5.6179779999999999</v>
      </c>
      <c r="D92" s="25">
        <v>3.370787</v>
      </c>
      <c r="E92" s="25">
        <v>7.8651689999999999</v>
      </c>
      <c r="F92" s="25">
        <v>2.2471909999999999</v>
      </c>
      <c r="G92" s="25">
        <v>2.2471909999999999</v>
      </c>
      <c r="H92" s="25">
        <v>19.101123999999999</v>
      </c>
      <c r="I92" s="25">
        <v>42.696629000000001</v>
      </c>
      <c r="J92" s="25">
        <v>75.280899000000005</v>
      </c>
      <c r="K92" s="25">
        <v>8.9887639999999998</v>
      </c>
      <c r="L92" s="25">
        <v>2.2471909999999999</v>
      </c>
    </row>
    <row r="93" spans="1:12" x14ac:dyDescent="0.2">
      <c r="A93" s="20" t="s">
        <v>331</v>
      </c>
      <c r="B93" s="21">
        <v>977</v>
      </c>
      <c r="C93" s="21">
        <v>101</v>
      </c>
      <c r="D93" s="21">
        <v>126</v>
      </c>
      <c r="E93" s="21">
        <v>169</v>
      </c>
      <c r="F93" s="21">
        <v>42</v>
      </c>
      <c r="G93" s="21">
        <v>43</v>
      </c>
      <c r="H93" s="21">
        <v>416</v>
      </c>
      <c r="I93" s="21">
        <v>539</v>
      </c>
      <c r="J93" s="21">
        <v>849</v>
      </c>
      <c r="K93" s="21">
        <v>37</v>
      </c>
      <c r="L93" s="21">
        <v>20</v>
      </c>
    </row>
    <row r="94" spans="1:12" x14ac:dyDescent="0.2">
      <c r="A94" s="24" t="s">
        <v>3</v>
      </c>
      <c r="B94" s="25">
        <v>100</v>
      </c>
      <c r="C94" s="25">
        <v>10.337769</v>
      </c>
      <c r="D94" s="25">
        <v>12.896622000000001</v>
      </c>
      <c r="E94" s="25">
        <v>17.297851000000001</v>
      </c>
      <c r="F94" s="25">
        <v>4.2988739999999996</v>
      </c>
      <c r="G94" s="25">
        <v>4.4012279999999997</v>
      </c>
      <c r="H94" s="25">
        <v>42.579324</v>
      </c>
      <c r="I94" s="25">
        <v>55.168883999999998</v>
      </c>
      <c r="J94" s="25">
        <v>86.898668999999998</v>
      </c>
      <c r="K94" s="25">
        <v>3.7871030000000001</v>
      </c>
      <c r="L94" s="25">
        <v>2.0470830000000002</v>
      </c>
    </row>
    <row r="95" spans="1:12" x14ac:dyDescent="0.2">
      <c r="A95" s="20" t="s">
        <v>332</v>
      </c>
      <c r="B95" s="21">
        <v>73</v>
      </c>
      <c r="C95" s="21">
        <v>8</v>
      </c>
      <c r="D95" s="21">
        <v>2</v>
      </c>
      <c r="E95" s="21">
        <v>9</v>
      </c>
      <c r="F95" s="21">
        <v>2</v>
      </c>
      <c r="G95" s="21">
        <v>4</v>
      </c>
      <c r="H95" s="21">
        <v>16</v>
      </c>
      <c r="I95" s="21">
        <v>29</v>
      </c>
      <c r="J95" s="21">
        <v>64</v>
      </c>
      <c r="K95" s="21">
        <v>5</v>
      </c>
      <c r="L95" s="21">
        <v>1</v>
      </c>
    </row>
    <row r="96" spans="1:12" x14ac:dyDescent="0.2">
      <c r="A96" s="24" t="s">
        <v>3</v>
      </c>
      <c r="B96" s="25">
        <v>100</v>
      </c>
      <c r="C96" s="25">
        <v>10.958904</v>
      </c>
      <c r="D96" s="25">
        <v>2.7397260000000001</v>
      </c>
      <c r="E96" s="25">
        <v>12.328766999999999</v>
      </c>
      <c r="F96" s="25">
        <v>2.7397260000000001</v>
      </c>
      <c r="G96" s="25">
        <v>5.4794520000000002</v>
      </c>
      <c r="H96" s="25">
        <v>21.917808000000001</v>
      </c>
      <c r="I96" s="25">
        <v>39.726027000000002</v>
      </c>
      <c r="J96" s="25">
        <v>87.671233000000001</v>
      </c>
      <c r="K96" s="25">
        <v>6.8493149999999998</v>
      </c>
      <c r="L96" s="25">
        <v>1.3698630000000001</v>
      </c>
    </row>
    <row r="97" spans="1:12" x14ac:dyDescent="0.2">
      <c r="A97" s="20" t="s">
        <v>333</v>
      </c>
      <c r="B97" s="21">
        <v>108</v>
      </c>
      <c r="C97" s="21">
        <v>9</v>
      </c>
      <c r="D97" s="21">
        <v>11</v>
      </c>
      <c r="E97" s="21">
        <v>13</v>
      </c>
      <c r="F97" s="21">
        <v>7</v>
      </c>
      <c r="G97" s="21">
        <v>6</v>
      </c>
      <c r="H97" s="21">
        <v>30</v>
      </c>
      <c r="I97" s="21">
        <v>49</v>
      </c>
      <c r="J97" s="21">
        <v>87</v>
      </c>
      <c r="K97" s="21">
        <v>10</v>
      </c>
      <c r="L97" s="21">
        <v>2</v>
      </c>
    </row>
    <row r="98" spans="1:12" x14ac:dyDescent="0.2">
      <c r="A98" s="24" t="s">
        <v>3</v>
      </c>
      <c r="B98" s="25">
        <v>100</v>
      </c>
      <c r="C98" s="25">
        <v>8.3333329999999997</v>
      </c>
      <c r="D98" s="25">
        <v>10.185185000000001</v>
      </c>
      <c r="E98" s="25">
        <v>12.037037</v>
      </c>
      <c r="F98" s="25">
        <v>6.4814809999999996</v>
      </c>
      <c r="G98" s="25">
        <v>5.5555560000000002</v>
      </c>
      <c r="H98" s="25">
        <v>27.777778000000001</v>
      </c>
      <c r="I98" s="25">
        <v>45.370370000000001</v>
      </c>
      <c r="J98" s="25">
        <v>80.555555999999996</v>
      </c>
      <c r="K98" s="25">
        <v>9.2592590000000001</v>
      </c>
      <c r="L98" s="25">
        <v>1.8518520000000001</v>
      </c>
    </row>
    <row r="99" spans="1:12" x14ac:dyDescent="0.2">
      <c r="A99" s="20" t="s">
        <v>358</v>
      </c>
      <c r="B99" s="21">
        <v>30</v>
      </c>
      <c r="C99" s="21">
        <v>1</v>
      </c>
      <c r="D99" s="21">
        <v>4</v>
      </c>
      <c r="E99" s="21">
        <v>4</v>
      </c>
      <c r="F99" s="21">
        <v>1</v>
      </c>
      <c r="G99" s="21">
        <v>1</v>
      </c>
      <c r="H99" s="21">
        <v>12</v>
      </c>
      <c r="I99" s="21">
        <v>18</v>
      </c>
      <c r="J99" s="21">
        <v>26</v>
      </c>
      <c r="K99" s="21">
        <v>0</v>
      </c>
      <c r="L99" s="21">
        <v>0</v>
      </c>
    </row>
    <row r="100" spans="1:12" x14ac:dyDescent="0.2">
      <c r="A100" s="24" t="s">
        <v>3</v>
      </c>
      <c r="B100" s="25">
        <v>100</v>
      </c>
      <c r="C100" s="25">
        <v>3.3333330000000001</v>
      </c>
      <c r="D100" s="25">
        <v>13.333333</v>
      </c>
      <c r="E100" s="25">
        <v>13.333333</v>
      </c>
      <c r="F100" s="25">
        <v>3.3333330000000001</v>
      </c>
      <c r="G100" s="25">
        <v>3.3333330000000001</v>
      </c>
      <c r="H100" s="25">
        <v>40</v>
      </c>
      <c r="I100" s="25">
        <v>60</v>
      </c>
      <c r="J100" s="25">
        <v>86.666667000000004</v>
      </c>
      <c r="K100" s="25">
        <v>0</v>
      </c>
      <c r="L100" s="25">
        <v>0</v>
      </c>
    </row>
    <row r="101" spans="1:12" x14ac:dyDescent="0.2">
      <c r="A101" s="9" t="s">
        <v>360</v>
      </c>
      <c r="B101" s="10">
        <v>49</v>
      </c>
      <c r="C101" s="10">
        <v>7</v>
      </c>
      <c r="D101" s="10">
        <v>1</v>
      </c>
      <c r="E101" s="10">
        <v>9</v>
      </c>
      <c r="F101" s="10">
        <v>5</v>
      </c>
      <c r="G101" s="10">
        <v>4</v>
      </c>
      <c r="H101" s="10">
        <v>20</v>
      </c>
      <c r="I101" s="10">
        <v>30</v>
      </c>
      <c r="J101" s="10">
        <v>34</v>
      </c>
      <c r="K101" s="10">
        <v>4</v>
      </c>
      <c r="L101" s="10">
        <v>1</v>
      </c>
    </row>
    <row r="102" spans="1:12" x14ac:dyDescent="0.2">
      <c r="A102" s="24" t="s">
        <v>3</v>
      </c>
      <c r="B102" s="25">
        <v>100</v>
      </c>
      <c r="C102" s="25">
        <v>14.285714</v>
      </c>
      <c r="D102" s="25">
        <v>2.040816</v>
      </c>
      <c r="E102" s="25">
        <v>18.367346999999999</v>
      </c>
      <c r="F102" s="25">
        <v>10.204082</v>
      </c>
      <c r="G102" s="25">
        <v>8.1632650000000009</v>
      </c>
      <c r="H102" s="25">
        <v>40.816327000000001</v>
      </c>
      <c r="I102" s="25">
        <v>61.224490000000003</v>
      </c>
      <c r="J102" s="25">
        <v>69.387754999999999</v>
      </c>
      <c r="K102" s="25">
        <v>8.1632650000000009</v>
      </c>
      <c r="L102" s="25">
        <v>2.040816</v>
      </c>
    </row>
    <row r="103" spans="1:12" x14ac:dyDescent="0.2">
      <c r="A103" s="20" t="s">
        <v>331</v>
      </c>
      <c r="B103" s="21">
        <v>770</v>
      </c>
      <c r="C103" s="21">
        <v>177</v>
      </c>
      <c r="D103" s="21">
        <v>105</v>
      </c>
      <c r="E103" s="21">
        <v>174</v>
      </c>
      <c r="F103" s="21">
        <v>43</v>
      </c>
      <c r="G103" s="21">
        <v>52</v>
      </c>
      <c r="H103" s="21">
        <v>476</v>
      </c>
      <c r="I103" s="21">
        <v>576</v>
      </c>
      <c r="J103" s="21">
        <v>662</v>
      </c>
      <c r="K103" s="21">
        <v>28</v>
      </c>
      <c r="L103" s="21">
        <v>11</v>
      </c>
    </row>
    <row r="104" spans="1:12" x14ac:dyDescent="0.2">
      <c r="A104" s="24" t="s">
        <v>3</v>
      </c>
      <c r="B104" s="25">
        <v>100</v>
      </c>
      <c r="C104" s="25">
        <v>22.987013000000001</v>
      </c>
      <c r="D104" s="25">
        <v>13.636364</v>
      </c>
      <c r="E104" s="25">
        <v>22.597403</v>
      </c>
      <c r="F104" s="25">
        <v>5.584416</v>
      </c>
      <c r="G104" s="25">
        <v>6.753247</v>
      </c>
      <c r="H104" s="25">
        <v>61.818182</v>
      </c>
      <c r="I104" s="25">
        <v>74.805194999999998</v>
      </c>
      <c r="J104" s="25">
        <v>85.974025999999995</v>
      </c>
      <c r="K104" s="25">
        <v>3.6363639999999999</v>
      </c>
      <c r="L104" s="25">
        <v>1.428571</v>
      </c>
    </row>
    <row r="105" spans="1:12" x14ac:dyDescent="0.2">
      <c r="A105" s="20" t="s">
        <v>332</v>
      </c>
      <c r="B105" s="21">
        <v>118</v>
      </c>
      <c r="C105" s="21">
        <v>19</v>
      </c>
      <c r="D105" s="21">
        <v>9</v>
      </c>
      <c r="E105" s="21">
        <v>23</v>
      </c>
      <c r="F105" s="21">
        <v>11</v>
      </c>
      <c r="G105" s="21">
        <v>12</v>
      </c>
      <c r="H105" s="21">
        <v>50</v>
      </c>
      <c r="I105" s="21">
        <v>66</v>
      </c>
      <c r="J105" s="21">
        <v>100</v>
      </c>
      <c r="K105" s="21">
        <v>3</v>
      </c>
      <c r="L105" s="21">
        <v>3</v>
      </c>
    </row>
    <row r="106" spans="1:12" x14ac:dyDescent="0.2">
      <c r="A106" s="24" t="s">
        <v>3</v>
      </c>
      <c r="B106" s="25">
        <v>100</v>
      </c>
      <c r="C106" s="25">
        <v>16.101694999999999</v>
      </c>
      <c r="D106" s="25">
        <v>7.6271190000000004</v>
      </c>
      <c r="E106" s="25">
        <v>19.491524999999999</v>
      </c>
      <c r="F106" s="25">
        <v>9.3220340000000004</v>
      </c>
      <c r="G106" s="25">
        <v>10.169492</v>
      </c>
      <c r="H106" s="25">
        <v>42.372881</v>
      </c>
      <c r="I106" s="25">
        <v>55.932203000000001</v>
      </c>
      <c r="J106" s="25">
        <v>84.745762999999997</v>
      </c>
      <c r="K106" s="25">
        <v>2.542373</v>
      </c>
      <c r="L106" s="25">
        <v>2.542373</v>
      </c>
    </row>
    <row r="107" spans="1:12" x14ac:dyDescent="0.2">
      <c r="A107" s="20" t="s">
        <v>333</v>
      </c>
      <c r="B107" s="21">
        <v>436</v>
      </c>
      <c r="C107" s="21">
        <v>97</v>
      </c>
      <c r="D107" s="21">
        <v>55</v>
      </c>
      <c r="E107" s="21">
        <v>90</v>
      </c>
      <c r="F107" s="21">
        <v>29</v>
      </c>
      <c r="G107" s="21">
        <v>42</v>
      </c>
      <c r="H107" s="21">
        <v>223</v>
      </c>
      <c r="I107" s="21">
        <v>280</v>
      </c>
      <c r="J107" s="21">
        <v>357</v>
      </c>
      <c r="K107" s="21">
        <v>25</v>
      </c>
      <c r="L107" s="21">
        <v>6</v>
      </c>
    </row>
    <row r="108" spans="1:12" x14ac:dyDescent="0.2">
      <c r="A108" s="24" t="s">
        <v>3</v>
      </c>
      <c r="B108" s="25">
        <v>100</v>
      </c>
      <c r="C108" s="25">
        <v>22.247706000000001</v>
      </c>
      <c r="D108" s="25">
        <v>12.614679000000001</v>
      </c>
      <c r="E108" s="25">
        <v>20.642202000000001</v>
      </c>
      <c r="F108" s="25">
        <v>6.651376</v>
      </c>
      <c r="G108" s="25">
        <v>9.6330279999999995</v>
      </c>
      <c r="H108" s="25">
        <v>51.146788999999998</v>
      </c>
      <c r="I108" s="25">
        <v>64.220183000000006</v>
      </c>
      <c r="J108" s="25">
        <v>81.880734000000004</v>
      </c>
      <c r="K108" s="25">
        <v>5.7339450000000003</v>
      </c>
      <c r="L108" s="25">
        <v>1.376147</v>
      </c>
    </row>
    <row r="109" spans="1:12" x14ac:dyDescent="0.2">
      <c r="A109" s="20" t="s">
        <v>358</v>
      </c>
      <c r="B109" s="21">
        <v>27</v>
      </c>
      <c r="C109" s="21">
        <v>5</v>
      </c>
      <c r="D109" s="21">
        <v>3</v>
      </c>
      <c r="E109" s="21">
        <v>6</v>
      </c>
      <c r="F109" s="21">
        <v>1</v>
      </c>
      <c r="G109" s="21">
        <v>2</v>
      </c>
      <c r="H109" s="21">
        <v>10</v>
      </c>
      <c r="I109" s="21">
        <v>17</v>
      </c>
      <c r="J109" s="21">
        <v>20</v>
      </c>
      <c r="K109" s="21">
        <v>1</v>
      </c>
      <c r="L109" s="21">
        <v>0</v>
      </c>
    </row>
    <row r="110" spans="1:12" x14ac:dyDescent="0.2">
      <c r="A110" s="24" t="s">
        <v>3</v>
      </c>
      <c r="B110" s="25">
        <v>100</v>
      </c>
      <c r="C110" s="25">
        <v>18.518519000000001</v>
      </c>
      <c r="D110" s="25">
        <v>11.111110999999999</v>
      </c>
      <c r="E110" s="25">
        <v>22.222221999999999</v>
      </c>
      <c r="F110" s="25">
        <v>3.7037040000000001</v>
      </c>
      <c r="G110" s="25">
        <v>7.4074070000000001</v>
      </c>
      <c r="H110" s="25">
        <v>37.037036999999998</v>
      </c>
      <c r="I110" s="25">
        <v>62.962963000000002</v>
      </c>
      <c r="J110" s="25">
        <v>74.074073999999996</v>
      </c>
      <c r="K110" s="25">
        <v>3.7037040000000001</v>
      </c>
      <c r="L110" s="25">
        <v>0</v>
      </c>
    </row>
    <row r="111" spans="1:12" x14ac:dyDescent="0.2">
      <c r="A111" s="9" t="s">
        <v>361</v>
      </c>
      <c r="B111" s="9"/>
      <c r="C111" s="9"/>
      <c r="D111" s="9"/>
      <c r="E111" s="9"/>
      <c r="F111" s="9"/>
      <c r="G111" s="9"/>
      <c r="H111" s="9"/>
      <c r="I111" s="9"/>
      <c r="J111" s="9"/>
      <c r="K111" s="9"/>
      <c r="L111" s="9"/>
    </row>
    <row r="112" spans="1:12" x14ac:dyDescent="0.2">
      <c r="A112" s="20" t="s">
        <v>362</v>
      </c>
      <c r="B112" s="21">
        <v>360</v>
      </c>
      <c r="C112" s="21">
        <v>69</v>
      </c>
      <c r="D112" s="21">
        <v>57</v>
      </c>
      <c r="E112" s="21">
        <v>72</v>
      </c>
      <c r="F112" s="21">
        <v>20</v>
      </c>
      <c r="G112" s="21">
        <v>29</v>
      </c>
      <c r="H112" s="21">
        <v>192</v>
      </c>
      <c r="I112" s="21">
        <v>212</v>
      </c>
      <c r="J112" s="21">
        <v>297</v>
      </c>
      <c r="K112" s="21">
        <v>19</v>
      </c>
      <c r="L112" s="21">
        <v>5</v>
      </c>
    </row>
    <row r="113" spans="1:12" x14ac:dyDescent="0.2">
      <c r="A113" s="24" t="s">
        <v>3</v>
      </c>
      <c r="B113" s="25">
        <v>100</v>
      </c>
      <c r="C113" s="25">
        <v>19.166667</v>
      </c>
      <c r="D113" s="25">
        <v>15.833333</v>
      </c>
      <c r="E113" s="25">
        <v>20</v>
      </c>
      <c r="F113" s="25">
        <v>5.5555560000000002</v>
      </c>
      <c r="G113" s="25">
        <v>8.0555559999999993</v>
      </c>
      <c r="H113" s="25">
        <v>53.333333000000003</v>
      </c>
      <c r="I113" s="25">
        <v>58.888888999999999</v>
      </c>
      <c r="J113" s="25">
        <v>82.5</v>
      </c>
      <c r="K113" s="25">
        <v>5.2777779999999996</v>
      </c>
      <c r="L113" s="25">
        <v>1.388889</v>
      </c>
    </row>
    <row r="114" spans="1:12" x14ac:dyDescent="0.2">
      <c r="A114" s="20" t="s">
        <v>363</v>
      </c>
      <c r="B114" s="21">
        <v>1326</v>
      </c>
      <c r="C114" s="21">
        <v>217</v>
      </c>
      <c r="D114" s="21">
        <v>162</v>
      </c>
      <c r="E114" s="21">
        <v>259</v>
      </c>
      <c r="F114" s="21">
        <v>78</v>
      </c>
      <c r="G114" s="21">
        <v>83</v>
      </c>
      <c r="H114" s="21">
        <v>630</v>
      </c>
      <c r="I114" s="21">
        <v>823</v>
      </c>
      <c r="J114" s="21">
        <v>1138</v>
      </c>
      <c r="K114" s="21">
        <v>52</v>
      </c>
      <c r="L114" s="21">
        <v>23</v>
      </c>
    </row>
    <row r="115" spans="1:12" x14ac:dyDescent="0.2">
      <c r="A115" s="24" t="s">
        <v>3</v>
      </c>
      <c r="B115" s="25">
        <v>100</v>
      </c>
      <c r="C115" s="25">
        <v>16.365008</v>
      </c>
      <c r="D115" s="25">
        <v>12.217195</v>
      </c>
      <c r="E115" s="25">
        <v>19.532427999999999</v>
      </c>
      <c r="F115" s="25">
        <v>5.8823530000000002</v>
      </c>
      <c r="G115" s="25">
        <v>6.2594269999999996</v>
      </c>
      <c r="H115" s="25">
        <v>47.511311999999997</v>
      </c>
      <c r="I115" s="25">
        <v>62.066364999999998</v>
      </c>
      <c r="J115" s="25">
        <v>85.822021000000007</v>
      </c>
      <c r="K115" s="25">
        <v>3.9215689999999999</v>
      </c>
      <c r="L115" s="25">
        <v>1.73454</v>
      </c>
    </row>
    <row r="116" spans="1:12" x14ac:dyDescent="0.2">
      <c r="A116" s="20" t="s">
        <v>364</v>
      </c>
      <c r="B116" s="21">
        <v>649</v>
      </c>
      <c r="C116" s="21">
        <v>109</v>
      </c>
      <c r="D116" s="21">
        <v>74</v>
      </c>
      <c r="E116" s="21">
        <v>126</v>
      </c>
      <c r="F116" s="21">
        <v>29</v>
      </c>
      <c r="G116" s="21">
        <v>39</v>
      </c>
      <c r="H116" s="21">
        <v>324</v>
      </c>
      <c r="I116" s="21">
        <v>425</v>
      </c>
      <c r="J116" s="21">
        <v>554</v>
      </c>
      <c r="K116" s="21">
        <v>28</v>
      </c>
      <c r="L116" s="21">
        <v>13</v>
      </c>
    </row>
    <row r="117" spans="1:12" x14ac:dyDescent="0.2">
      <c r="A117" s="24" t="s">
        <v>3</v>
      </c>
      <c r="B117" s="25">
        <v>100</v>
      </c>
      <c r="C117" s="25">
        <v>16.795069000000002</v>
      </c>
      <c r="D117" s="25">
        <v>11.402157000000001</v>
      </c>
      <c r="E117" s="25">
        <v>19.414484000000002</v>
      </c>
      <c r="F117" s="25">
        <v>4.468413</v>
      </c>
      <c r="G117" s="25">
        <v>6.0092449999999999</v>
      </c>
      <c r="H117" s="25">
        <v>49.922958000000001</v>
      </c>
      <c r="I117" s="25">
        <v>65.485361999999995</v>
      </c>
      <c r="J117" s="25">
        <v>85.362095999999994</v>
      </c>
      <c r="K117" s="25">
        <v>4.31433</v>
      </c>
      <c r="L117" s="25">
        <v>2.003082</v>
      </c>
    </row>
    <row r="118" spans="1:12" x14ac:dyDescent="0.2">
      <c r="A118" s="20" t="s">
        <v>365</v>
      </c>
      <c r="B118" s="21">
        <v>277</v>
      </c>
      <c r="C118" s="21">
        <v>29</v>
      </c>
      <c r="D118" s="21">
        <v>18</v>
      </c>
      <c r="E118" s="21">
        <v>36</v>
      </c>
      <c r="F118" s="21">
        <v>12</v>
      </c>
      <c r="G118" s="21">
        <v>12</v>
      </c>
      <c r="H118" s="21">
        <v>96</v>
      </c>
      <c r="I118" s="21">
        <v>143</v>
      </c>
      <c r="J118" s="21">
        <v>222</v>
      </c>
      <c r="K118" s="21">
        <v>21</v>
      </c>
      <c r="L118" s="21">
        <v>4</v>
      </c>
    </row>
    <row r="119" spans="1:12" x14ac:dyDescent="0.2">
      <c r="A119" s="24" t="s">
        <v>3</v>
      </c>
      <c r="B119" s="25">
        <v>100</v>
      </c>
      <c r="C119" s="25">
        <v>10.469314000000001</v>
      </c>
      <c r="D119" s="25">
        <v>6.4981949999999999</v>
      </c>
      <c r="E119" s="25">
        <v>12.99639</v>
      </c>
      <c r="F119" s="25">
        <v>4.3321300000000003</v>
      </c>
      <c r="G119" s="25">
        <v>4.3321300000000003</v>
      </c>
      <c r="H119" s="25">
        <v>34.657040000000002</v>
      </c>
      <c r="I119" s="25">
        <v>51.624549000000002</v>
      </c>
      <c r="J119" s="25">
        <v>80.144403999999994</v>
      </c>
      <c r="K119" s="25">
        <v>7.5812270000000002</v>
      </c>
      <c r="L119" s="25">
        <v>1.444043</v>
      </c>
    </row>
    <row r="120" spans="1:12" x14ac:dyDescent="0.2">
      <c r="A120" s="20" t="s">
        <v>366</v>
      </c>
      <c r="B120" s="21">
        <v>65</v>
      </c>
      <c r="C120" s="21">
        <v>5</v>
      </c>
      <c r="D120" s="21">
        <v>8</v>
      </c>
      <c r="E120" s="21">
        <v>11</v>
      </c>
      <c r="F120" s="21">
        <v>4</v>
      </c>
      <c r="G120" s="21">
        <v>5</v>
      </c>
      <c r="H120" s="21">
        <v>28</v>
      </c>
      <c r="I120" s="21">
        <v>39</v>
      </c>
      <c r="J120" s="21">
        <v>55</v>
      </c>
      <c r="K120" s="21">
        <v>1</v>
      </c>
      <c r="L120" s="21">
        <v>1</v>
      </c>
    </row>
    <row r="121" spans="1:12" x14ac:dyDescent="0.2">
      <c r="A121" s="24" t="s">
        <v>3</v>
      </c>
      <c r="B121" s="25">
        <v>100</v>
      </c>
      <c r="C121" s="25">
        <v>7.6923079999999997</v>
      </c>
      <c r="D121" s="25">
        <v>12.307691999999999</v>
      </c>
      <c r="E121" s="25">
        <v>16.923076999999999</v>
      </c>
      <c r="F121" s="25">
        <v>6.1538459999999997</v>
      </c>
      <c r="G121" s="25">
        <v>7.6923079999999997</v>
      </c>
      <c r="H121" s="25">
        <v>43.076923000000001</v>
      </c>
      <c r="I121" s="25">
        <v>60</v>
      </c>
      <c r="J121" s="25">
        <v>84.615385000000003</v>
      </c>
      <c r="K121" s="25">
        <v>1.538462</v>
      </c>
      <c r="L121" s="25">
        <v>1.538462</v>
      </c>
    </row>
    <row r="122" spans="1:12" x14ac:dyDescent="0.2">
      <c r="A122" s="9" t="s">
        <v>367</v>
      </c>
      <c r="B122" s="9"/>
      <c r="C122" s="9"/>
      <c r="D122" s="9"/>
      <c r="E122" s="9"/>
      <c r="F122" s="9"/>
      <c r="G122" s="9"/>
      <c r="H122" s="9"/>
      <c r="I122" s="9"/>
      <c r="J122" s="9"/>
      <c r="K122" s="9"/>
      <c r="L122" s="9"/>
    </row>
    <row r="123" spans="1:12" x14ac:dyDescent="0.2">
      <c r="A123" s="20" t="s">
        <v>368</v>
      </c>
      <c r="B123" s="21">
        <v>537</v>
      </c>
      <c r="C123" s="21">
        <v>95</v>
      </c>
      <c r="D123" s="21">
        <v>51</v>
      </c>
      <c r="E123" s="21">
        <v>94</v>
      </c>
      <c r="F123" s="21">
        <v>39</v>
      </c>
      <c r="G123" s="21">
        <v>44</v>
      </c>
      <c r="H123" s="21">
        <v>203</v>
      </c>
      <c r="I123" s="21">
        <v>301</v>
      </c>
      <c r="J123" s="21">
        <v>454</v>
      </c>
      <c r="K123" s="21">
        <v>29</v>
      </c>
      <c r="L123" s="21">
        <v>6</v>
      </c>
    </row>
    <row r="124" spans="1:12" x14ac:dyDescent="0.2">
      <c r="A124" s="24" t="s">
        <v>3</v>
      </c>
      <c r="B124" s="25">
        <v>100</v>
      </c>
      <c r="C124" s="25">
        <v>17.690874999999998</v>
      </c>
      <c r="D124" s="25">
        <v>9.4972069999999995</v>
      </c>
      <c r="E124" s="25">
        <v>17.504655</v>
      </c>
      <c r="F124" s="25">
        <v>7.2625700000000002</v>
      </c>
      <c r="G124" s="25">
        <v>8.1936689999999999</v>
      </c>
      <c r="H124" s="25">
        <v>37.802607000000002</v>
      </c>
      <c r="I124" s="25">
        <v>56.052142000000003</v>
      </c>
      <c r="J124" s="25">
        <v>84.543762000000001</v>
      </c>
      <c r="K124" s="25">
        <v>5.400372</v>
      </c>
      <c r="L124" s="25">
        <v>1.117318</v>
      </c>
    </row>
    <row r="125" spans="1:12" x14ac:dyDescent="0.2">
      <c r="A125" s="20" t="s">
        <v>180</v>
      </c>
      <c r="B125" s="21">
        <v>1667</v>
      </c>
      <c r="C125" s="21">
        <v>261</v>
      </c>
      <c r="D125" s="21">
        <v>218</v>
      </c>
      <c r="E125" s="21">
        <v>325</v>
      </c>
      <c r="F125" s="21">
        <v>84</v>
      </c>
      <c r="G125" s="21">
        <v>89</v>
      </c>
      <c r="H125" s="21">
        <v>854</v>
      </c>
      <c r="I125" s="21">
        <v>1070</v>
      </c>
      <c r="J125" s="21">
        <v>1442</v>
      </c>
      <c r="K125" s="21">
        <v>62</v>
      </c>
      <c r="L125" s="21">
        <v>29</v>
      </c>
    </row>
    <row r="126" spans="1:12" x14ac:dyDescent="0.2">
      <c r="A126" s="24" t="s">
        <v>3</v>
      </c>
      <c r="B126" s="25">
        <v>100</v>
      </c>
      <c r="C126" s="25">
        <v>15.656869</v>
      </c>
      <c r="D126" s="25">
        <v>13.077385</v>
      </c>
      <c r="E126" s="25">
        <v>19.496100999999999</v>
      </c>
      <c r="F126" s="25">
        <v>5.0389920000000004</v>
      </c>
      <c r="G126" s="25">
        <v>5.3389319999999998</v>
      </c>
      <c r="H126" s="25">
        <v>51.229754</v>
      </c>
      <c r="I126" s="25">
        <v>64.187162999999998</v>
      </c>
      <c r="J126" s="25">
        <v>86.502699000000007</v>
      </c>
      <c r="K126" s="25">
        <v>3.7192560000000001</v>
      </c>
      <c r="L126" s="25">
        <v>1.739652</v>
      </c>
    </row>
    <row r="127" spans="1:12" x14ac:dyDescent="0.2">
      <c r="A127" s="20" t="s">
        <v>369</v>
      </c>
      <c r="B127" s="21">
        <v>99</v>
      </c>
      <c r="C127" s="21">
        <v>13</v>
      </c>
      <c r="D127" s="21">
        <v>17</v>
      </c>
      <c r="E127" s="21">
        <v>21</v>
      </c>
      <c r="F127" s="21">
        <v>3</v>
      </c>
      <c r="G127" s="21">
        <v>6</v>
      </c>
      <c r="H127" s="21">
        <v>54</v>
      </c>
      <c r="I127" s="21">
        <v>64</v>
      </c>
      <c r="J127" s="21">
        <v>84</v>
      </c>
      <c r="K127" s="21">
        <v>3</v>
      </c>
      <c r="L127" s="21">
        <v>2</v>
      </c>
    </row>
    <row r="128" spans="1:12" x14ac:dyDescent="0.2">
      <c r="A128" s="24" t="s">
        <v>3</v>
      </c>
      <c r="B128" s="25">
        <v>100</v>
      </c>
      <c r="C128" s="25">
        <v>13.131313</v>
      </c>
      <c r="D128" s="25">
        <v>17.171717000000001</v>
      </c>
      <c r="E128" s="25">
        <v>21.212121</v>
      </c>
      <c r="F128" s="25">
        <v>3.030303</v>
      </c>
      <c r="G128" s="25">
        <v>6.0606059999999999</v>
      </c>
      <c r="H128" s="25">
        <v>54.545454999999997</v>
      </c>
      <c r="I128" s="25">
        <v>64.646465000000006</v>
      </c>
      <c r="J128" s="25">
        <v>84.848484999999997</v>
      </c>
      <c r="K128" s="25">
        <v>3.030303</v>
      </c>
      <c r="L128" s="25">
        <v>2.0202019999999998</v>
      </c>
    </row>
    <row r="129" spans="1:12" x14ac:dyDescent="0.2">
      <c r="A129" s="20" t="s">
        <v>370</v>
      </c>
      <c r="B129" s="21">
        <v>819</v>
      </c>
      <c r="C129" s="21">
        <v>131</v>
      </c>
      <c r="D129" s="21">
        <v>99</v>
      </c>
      <c r="E129" s="21">
        <v>154</v>
      </c>
      <c r="F129" s="21">
        <v>36</v>
      </c>
      <c r="G129" s="21">
        <v>55</v>
      </c>
      <c r="H129" s="21">
        <v>423</v>
      </c>
      <c r="I129" s="21">
        <v>525</v>
      </c>
      <c r="J129" s="21">
        <v>704</v>
      </c>
      <c r="K129" s="21">
        <v>34</v>
      </c>
      <c r="L129" s="21">
        <v>12</v>
      </c>
    </row>
    <row r="130" spans="1:12" x14ac:dyDescent="0.2">
      <c r="A130" s="24" t="s">
        <v>3</v>
      </c>
      <c r="B130" s="25">
        <v>100</v>
      </c>
      <c r="C130" s="25">
        <v>15.995115999999999</v>
      </c>
      <c r="D130" s="25">
        <v>12.087911999999999</v>
      </c>
      <c r="E130" s="25">
        <v>18.803419000000002</v>
      </c>
      <c r="F130" s="25">
        <v>4.3956039999999996</v>
      </c>
      <c r="G130" s="25">
        <v>6.7155069999999997</v>
      </c>
      <c r="H130" s="25">
        <v>51.648352000000003</v>
      </c>
      <c r="I130" s="25">
        <v>64.102564000000001</v>
      </c>
      <c r="J130" s="25">
        <v>85.958485999999994</v>
      </c>
      <c r="K130" s="25">
        <v>4.1514040000000003</v>
      </c>
      <c r="L130" s="25">
        <v>1.465201</v>
      </c>
    </row>
    <row r="131" spans="1:12" x14ac:dyDescent="0.2">
      <c r="A131" s="20" t="s">
        <v>371</v>
      </c>
      <c r="B131" s="21">
        <v>87</v>
      </c>
      <c r="C131" s="21">
        <v>13</v>
      </c>
      <c r="D131" s="21">
        <v>11</v>
      </c>
      <c r="E131" s="21">
        <v>16</v>
      </c>
      <c r="F131" s="21">
        <v>5</v>
      </c>
      <c r="G131" s="21">
        <v>11</v>
      </c>
      <c r="H131" s="21">
        <v>42</v>
      </c>
      <c r="I131" s="21">
        <v>51</v>
      </c>
      <c r="J131" s="21">
        <v>63</v>
      </c>
      <c r="K131" s="21">
        <v>13</v>
      </c>
      <c r="L131" s="21">
        <v>3</v>
      </c>
    </row>
    <row r="132" spans="1:12" x14ac:dyDescent="0.2">
      <c r="A132" s="24" t="s">
        <v>3</v>
      </c>
      <c r="B132" s="25">
        <v>100</v>
      </c>
      <c r="C132" s="25">
        <v>14.942529</v>
      </c>
      <c r="D132" s="25">
        <v>12.643678</v>
      </c>
      <c r="E132" s="25">
        <v>18.390805</v>
      </c>
      <c r="F132" s="25">
        <v>5.7471259999999997</v>
      </c>
      <c r="G132" s="25">
        <v>12.643678</v>
      </c>
      <c r="H132" s="25">
        <v>48.275861999999996</v>
      </c>
      <c r="I132" s="25">
        <v>58.620690000000003</v>
      </c>
      <c r="J132" s="25">
        <v>72.413792999999998</v>
      </c>
      <c r="K132" s="25">
        <v>14.942529</v>
      </c>
      <c r="L132" s="25">
        <v>3.4482759999999999</v>
      </c>
    </row>
    <row r="133" spans="1:12" x14ac:dyDescent="0.2">
      <c r="A133" s="20" t="s">
        <v>366</v>
      </c>
      <c r="B133" s="21">
        <v>55</v>
      </c>
      <c r="C133" s="21">
        <v>7</v>
      </c>
      <c r="D133" s="21">
        <v>8</v>
      </c>
      <c r="E133" s="21">
        <v>10</v>
      </c>
      <c r="F133" s="21">
        <v>2</v>
      </c>
      <c r="G133" s="21">
        <v>4</v>
      </c>
      <c r="H133" s="21">
        <v>22</v>
      </c>
      <c r="I133" s="21">
        <v>35</v>
      </c>
      <c r="J133" s="21">
        <v>48</v>
      </c>
      <c r="K133" s="21">
        <v>0</v>
      </c>
      <c r="L133" s="21">
        <v>0</v>
      </c>
    </row>
    <row r="134" spans="1:12" x14ac:dyDescent="0.2">
      <c r="A134" s="24" t="s">
        <v>3</v>
      </c>
      <c r="B134" s="25">
        <v>100</v>
      </c>
      <c r="C134" s="25">
        <v>12.727273</v>
      </c>
      <c r="D134" s="25">
        <v>14.545455</v>
      </c>
      <c r="E134" s="25">
        <v>18.181818</v>
      </c>
      <c r="F134" s="25">
        <v>3.6363639999999999</v>
      </c>
      <c r="G134" s="25">
        <v>7.2727269999999997</v>
      </c>
      <c r="H134" s="25">
        <v>40</v>
      </c>
      <c r="I134" s="25">
        <v>63.636364</v>
      </c>
      <c r="J134" s="25">
        <v>87.272727000000003</v>
      </c>
      <c r="K134" s="25">
        <v>0</v>
      </c>
      <c r="L134" s="25">
        <v>0</v>
      </c>
    </row>
    <row r="135" spans="1:12" x14ac:dyDescent="0.2">
      <c r="A135" s="9" t="s">
        <v>372</v>
      </c>
      <c r="B135" s="9"/>
      <c r="C135" s="9"/>
      <c r="D135" s="9"/>
      <c r="E135" s="9"/>
      <c r="F135" s="9"/>
      <c r="G135" s="9"/>
      <c r="H135" s="9"/>
      <c r="I135" s="9"/>
      <c r="J135" s="9"/>
      <c r="K135" s="9"/>
      <c r="L135" s="9"/>
    </row>
    <row r="136" spans="1:12" x14ac:dyDescent="0.2">
      <c r="A136" s="20" t="s">
        <v>373</v>
      </c>
      <c r="B136" s="21">
        <v>537</v>
      </c>
      <c r="C136" s="21">
        <v>95</v>
      </c>
      <c r="D136" s="21">
        <v>51</v>
      </c>
      <c r="E136" s="21">
        <v>94</v>
      </c>
      <c r="F136" s="21">
        <v>39</v>
      </c>
      <c r="G136" s="21">
        <v>44</v>
      </c>
      <c r="H136" s="21">
        <v>203</v>
      </c>
      <c r="I136" s="21">
        <v>301</v>
      </c>
      <c r="J136" s="21">
        <v>454</v>
      </c>
      <c r="K136" s="21">
        <v>29</v>
      </c>
      <c r="L136" s="21">
        <v>6</v>
      </c>
    </row>
    <row r="137" spans="1:12" x14ac:dyDescent="0.2">
      <c r="A137" s="24" t="s">
        <v>3</v>
      </c>
      <c r="B137" s="25">
        <v>100</v>
      </c>
      <c r="C137" s="25">
        <v>17.690874999999998</v>
      </c>
      <c r="D137" s="25">
        <v>9.4972069999999995</v>
      </c>
      <c r="E137" s="25">
        <v>17.504655</v>
      </c>
      <c r="F137" s="25">
        <v>7.2625700000000002</v>
      </c>
      <c r="G137" s="25">
        <v>8.1936689999999999</v>
      </c>
      <c r="H137" s="25">
        <v>37.802607000000002</v>
      </c>
      <c r="I137" s="25">
        <v>56.052142000000003</v>
      </c>
      <c r="J137" s="25">
        <v>84.543762000000001</v>
      </c>
      <c r="K137" s="25">
        <v>5.400372</v>
      </c>
      <c r="L137" s="25">
        <v>1.117318</v>
      </c>
    </row>
    <row r="138" spans="1:12" x14ac:dyDescent="0.2">
      <c r="A138" s="20" t="s">
        <v>374</v>
      </c>
      <c r="B138" s="21">
        <v>1329</v>
      </c>
      <c r="C138" s="21">
        <v>206</v>
      </c>
      <c r="D138" s="21">
        <v>161</v>
      </c>
      <c r="E138" s="21">
        <v>249</v>
      </c>
      <c r="F138" s="21">
        <v>69</v>
      </c>
      <c r="G138" s="21">
        <v>72</v>
      </c>
      <c r="H138" s="21">
        <v>648</v>
      </c>
      <c r="I138" s="21">
        <v>814</v>
      </c>
      <c r="J138" s="21">
        <v>1111</v>
      </c>
      <c r="K138" s="21">
        <v>52</v>
      </c>
      <c r="L138" s="21">
        <v>27</v>
      </c>
    </row>
    <row r="139" spans="1:12" x14ac:dyDescent="0.2">
      <c r="A139" s="24" t="s">
        <v>3</v>
      </c>
      <c r="B139" s="25">
        <v>100</v>
      </c>
      <c r="C139" s="25">
        <v>15.500375999999999</v>
      </c>
      <c r="D139" s="25">
        <v>12.114371999999999</v>
      </c>
      <c r="E139" s="25">
        <v>18.735892</v>
      </c>
      <c r="F139" s="25">
        <v>5.1918740000000003</v>
      </c>
      <c r="G139" s="25">
        <v>5.4176070000000003</v>
      </c>
      <c r="H139" s="25">
        <v>48.758465000000001</v>
      </c>
      <c r="I139" s="25">
        <v>61.249059000000003</v>
      </c>
      <c r="J139" s="25">
        <v>83.596688999999998</v>
      </c>
      <c r="K139" s="25">
        <v>3.9127160000000001</v>
      </c>
      <c r="L139" s="25">
        <v>2.031603</v>
      </c>
    </row>
    <row r="140" spans="1:12" x14ac:dyDescent="0.2">
      <c r="A140" s="20" t="s">
        <v>375</v>
      </c>
      <c r="B140" s="21">
        <v>406</v>
      </c>
      <c r="C140" s="21">
        <v>55</v>
      </c>
      <c r="D140" s="21">
        <v>39</v>
      </c>
      <c r="E140" s="21">
        <v>65</v>
      </c>
      <c r="F140" s="21">
        <v>16</v>
      </c>
      <c r="G140" s="21">
        <v>18</v>
      </c>
      <c r="H140" s="21">
        <v>191</v>
      </c>
      <c r="I140" s="21">
        <v>270</v>
      </c>
      <c r="J140" s="21">
        <v>347</v>
      </c>
      <c r="K140" s="21">
        <v>17</v>
      </c>
      <c r="L140" s="21">
        <v>10</v>
      </c>
    </row>
    <row r="141" spans="1:12" x14ac:dyDescent="0.2">
      <c r="A141" s="24" t="s">
        <v>3</v>
      </c>
      <c r="B141" s="25">
        <v>100</v>
      </c>
      <c r="C141" s="25">
        <v>13.546798000000001</v>
      </c>
      <c r="D141" s="25">
        <v>9.6059110000000008</v>
      </c>
      <c r="E141" s="25">
        <v>16.009851999999999</v>
      </c>
      <c r="F141" s="25">
        <v>3.940887</v>
      </c>
      <c r="G141" s="25">
        <v>4.4334980000000002</v>
      </c>
      <c r="H141" s="25">
        <v>47.044334999999997</v>
      </c>
      <c r="I141" s="25">
        <v>66.502463000000006</v>
      </c>
      <c r="J141" s="25">
        <v>85.467979999999997</v>
      </c>
      <c r="K141" s="25">
        <v>4.1871919999999996</v>
      </c>
      <c r="L141" s="25">
        <v>2.4630540000000001</v>
      </c>
    </row>
    <row r="142" spans="1:12" x14ac:dyDescent="0.2">
      <c r="A142" s="20" t="s">
        <v>376</v>
      </c>
      <c r="B142" s="21">
        <v>152</v>
      </c>
      <c r="C142" s="21">
        <v>27</v>
      </c>
      <c r="D142" s="21">
        <v>26</v>
      </c>
      <c r="E142" s="21">
        <v>36</v>
      </c>
      <c r="F142" s="21">
        <v>8</v>
      </c>
      <c r="G142" s="21">
        <v>8</v>
      </c>
      <c r="H142" s="21">
        <v>89</v>
      </c>
      <c r="I142" s="21">
        <v>90</v>
      </c>
      <c r="J142" s="21">
        <v>135</v>
      </c>
      <c r="K142" s="21">
        <v>6</v>
      </c>
      <c r="L142" s="21">
        <v>1</v>
      </c>
    </row>
    <row r="143" spans="1:12" x14ac:dyDescent="0.2">
      <c r="A143" s="24" t="s">
        <v>3</v>
      </c>
      <c r="B143" s="25">
        <v>100</v>
      </c>
      <c r="C143" s="25">
        <v>17.763158000000001</v>
      </c>
      <c r="D143" s="25">
        <v>17.105263000000001</v>
      </c>
      <c r="E143" s="25">
        <v>23.684211000000001</v>
      </c>
      <c r="F143" s="25">
        <v>5.2631579999999998</v>
      </c>
      <c r="G143" s="25">
        <v>5.2631579999999998</v>
      </c>
      <c r="H143" s="25">
        <v>58.552632000000003</v>
      </c>
      <c r="I143" s="25">
        <v>59.210526000000002</v>
      </c>
      <c r="J143" s="25">
        <v>88.815788999999995</v>
      </c>
      <c r="K143" s="25">
        <v>3.947368</v>
      </c>
      <c r="L143" s="25">
        <v>0.65789500000000001</v>
      </c>
    </row>
    <row r="144" spans="1:12" x14ac:dyDescent="0.2">
      <c r="A144" s="20" t="s">
        <v>377</v>
      </c>
      <c r="B144" s="21">
        <v>88</v>
      </c>
      <c r="C144" s="21">
        <v>23</v>
      </c>
      <c r="D144" s="21">
        <v>15</v>
      </c>
      <c r="E144" s="21">
        <v>23</v>
      </c>
      <c r="F144" s="21">
        <v>3</v>
      </c>
      <c r="G144" s="21">
        <v>11</v>
      </c>
      <c r="H144" s="21">
        <v>54</v>
      </c>
      <c r="I144" s="21">
        <v>64</v>
      </c>
      <c r="J144" s="21">
        <v>78</v>
      </c>
      <c r="K144" s="21">
        <v>4</v>
      </c>
      <c r="L144" s="21">
        <v>1</v>
      </c>
    </row>
    <row r="145" spans="1:12" x14ac:dyDescent="0.2">
      <c r="A145" s="24" t="s">
        <v>3</v>
      </c>
      <c r="B145" s="25">
        <v>100</v>
      </c>
      <c r="C145" s="25">
        <v>26.136364</v>
      </c>
      <c r="D145" s="25">
        <v>17.045455</v>
      </c>
      <c r="E145" s="25">
        <v>26.136364</v>
      </c>
      <c r="F145" s="25">
        <v>3.4090910000000001</v>
      </c>
      <c r="G145" s="25">
        <v>12.5</v>
      </c>
      <c r="H145" s="25">
        <v>61.363636</v>
      </c>
      <c r="I145" s="25">
        <v>72.727272999999997</v>
      </c>
      <c r="J145" s="25">
        <v>88.636364</v>
      </c>
      <c r="K145" s="25">
        <v>4.5454549999999996</v>
      </c>
      <c r="L145" s="25">
        <v>1.1363639999999999</v>
      </c>
    </row>
    <row r="146" spans="1:12" x14ac:dyDescent="0.2">
      <c r="A146" s="20" t="s">
        <v>378</v>
      </c>
      <c r="B146" s="21">
        <v>84</v>
      </c>
      <c r="C146" s="21">
        <v>15</v>
      </c>
      <c r="D146" s="21">
        <v>17</v>
      </c>
      <c r="E146" s="21">
        <v>23</v>
      </c>
      <c r="F146" s="21">
        <v>5</v>
      </c>
      <c r="G146" s="21">
        <v>8</v>
      </c>
      <c r="H146" s="21">
        <v>54</v>
      </c>
      <c r="I146" s="21">
        <v>59</v>
      </c>
      <c r="J146" s="21">
        <v>74</v>
      </c>
      <c r="K146" s="21">
        <v>6</v>
      </c>
      <c r="L146" s="21">
        <v>0</v>
      </c>
    </row>
    <row r="147" spans="1:12" x14ac:dyDescent="0.2">
      <c r="A147" s="24" t="s">
        <v>3</v>
      </c>
      <c r="B147" s="25">
        <v>100</v>
      </c>
      <c r="C147" s="25">
        <v>17.857143000000001</v>
      </c>
      <c r="D147" s="25">
        <v>20.238095000000001</v>
      </c>
      <c r="E147" s="25">
        <v>27.380952000000001</v>
      </c>
      <c r="F147" s="25">
        <v>5.9523809999999999</v>
      </c>
      <c r="G147" s="25">
        <v>9.5238099999999992</v>
      </c>
      <c r="H147" s="25">
        <v>64.285713999999999</v>
      </c>
      <c r="I147" s="25">
        <v>70.238095000000001</v>
      </c>
      <c r="J147" s="25">
        <v>88.095237999999995</v>
      </c>
      <c r="K147" s="25">
        <v>7.1428570000000002</v>
      </c>
      <c r="L147" s="25">
        <v>0</v>
      </c>
    </row>
    <row r="148" spans="1:12" x14ac:dyDescent="0.2">
      <c r="A148" s="20" t="s">
        <v>366</v>
      </c>
      <c r="B148" s="21">
        <v>81</v>
      </c>
      <c r="C148" s="21">
        <v>8</v>
      </c>
      <c r="D148" s="21">
        <v>10</v>
      </c>
      <c r="E148" s="21">
        <v>14</v>
      </c>
      <c r="F148" s="21">
        <v>3</v>
      </c>
      <c r="G148" s="21">
        <v>7</v>
      </c>
      <c r="H148" s="21">
        <v>31</v>
      </c>
      <c r="I148" s="21">
        <v>44</v>
      </c>
      <c r="J148" s="21">
        <v>67</v>
      </c>
      <c r="K148" s="21">
        <v>7</v>
      </c>
      <c r="L148" s="21">
        <v>1</v>
      </c>
    </row>
    <row r="149" spans="1:12" x14ac:dyDescent="0.2">
      <c r="A149" s="24" t="s">
        <v>3</v>
      </c>
      <c r="B149" s="25">
        <v>100</v>
      </c>
      <c r="C149" s="25">
        <v>9.8765429999999999</v>
      </c>
      <c r="D149" s="25">
        <v>12.345679000000001</v>
      </c>
      <c r="E149" s="25">
        <v>17.283950999999998</v>
      </c>
      <c r="F149" s="25">
        <v>3.7037040000000001</v>
      </c>
      <c r="G149" s="25">
        <v>8.6419750000000004</v>
      </c>
      <c r="H149" s="25">
        <v>38.271605000000001</v>
      </c>
      <c r="I149" s="25">
        <v>54.320988</v>
      </c>
      <c r="J149" s="25">
        <v>82.716048999999998</v>
      </c>
      <c r="K149" s="25">
        <v>8.6419750000000004</v>
      </c>
      <c r="L149" s="25">
        <v>1.2345680000000001</v>
      </c>
    </row>
    <row r="150" spans="1:12" x14ac:dyDescent="0.2">
      <c r="A150" s="9" t="s">
        <v>379</v>
      </c>
      <c r="B150" s="9"/>
      <c r="C150" s="9"/>
      <c r="D150" s="9"/>
      <c r="E150" s="9"/>
      <c r="F150" s="9"/>
      <c r="G150" s="9"/>
      <c r="H150" s="9"/>
      <c r="I150" s="9"/>
      <c r="J150" s="9"/>
      <c r="K150" s="9"/>
      <c r="L150" s="9"/>
    </row>
    <row r="151" spans="1:12" x14ac:dyDescent="0.2">
      <c r="A151" s="20" t="s">
        <v>380</v>
      </c>
      <c r="B151" s="21">
        <v>788</v>
      </c>
      <c r="C151" s="21">
        <v>118</v>
      </c>
      <c r="D151" s="21">
        <v>84</v>
      </c>
      <c r="E151" s="21">
        <v>147</v>
      </c>
      <c r="F151" s="21">
        <v>32</v>
      </c>
      <c r="G151" s="21">
        <v>50</v>
      </c>
      <c r="H151" s="21">
        <v>367</v>
      </c>
      <c r="I151" s="21">
        <v>475</v>
      </c>
      <c r="J151" s="21">
        <v>693</v>
      </c>
      <c r="K151" s="21">
        <v>24</v>
      </c>
      <c r="L151" s="21">
        <v>8</v>
      </c>
    </row>
    <row r="152" spans="1:12" x14ac:dyDescent="0.2">
      <c r="A152" s="24" t="s">
        <v>3</v>
      </c>
      <c r="B152" s="25">
        <v>100</v>
      </c>
      <c r="C152" s="25">
        <v>14.974619000000001</v>
      </c>
      <c r="D152" s="25">
        <v>10.659898</v>
      </c>
      <c r="E152" s="25">
        <v>18.654821999999999</v>
      </c>
      <c r="F152" s="25">
        <v>4.0609140000000004</v>
      </c>
      <c r="G152" s="25">
        <v>6.3451779999999998</v>
      </c>
      <c r="H152" s="25">
        <v>46.573604000000003</v>
      </c>
      <c r="I152" s="25">
        <v>60.279187999999998</v>
      </c>
      <c r="J152" s="25">
        <v>87.944162000000006</v>
      </c>
      <c r="K152" s="25">
        <v>3.0456850000000002</v>
      </c>
      <c r="L152" s="25">
        <v>1.015228</v>
      </c>
    </row>
    <row r="153" spans="1:12" x14ac:dyDescent="0.2">
      <c r="A153" s="20" t="s">
        <v>381</v>
      </c>
      <c r="B153" s="21">
        <v>1824</v>
      </c>
      <c r="C153" s="21">
        <v>304</v>
      </c>
      <c r="D153" s="21">
        <v>226</v>
      </c>
      <c r="E153" s="21">
        <v>344</v>
      </c>
      <c r="F153" s="21">
        <v>108</v>
      </c>
      <c r="G153" s="21">
        <v>114</v>
      </c>
      <c r="H153" s="21">
        <v>876</v>
      </c>
      <c r="I153" s="21">
        <v>1129</v>
      </c>
      <c r="J153" s="21">
        <v>1518</v>
      </c>
      <c r="K153" s="21">
        <v>97</v>
      </c>
      <c r="L153" s="21">
        <v>37</v>
      </c>
    </row>
    <row r="154" spans="1:12" x14ac:dyDescent="0.2">
      <c r="A154" s="24" t="s">
        <v>3</v>
      </c>
      <c r="B154" s="25">
        <v>100</v>
      </c>
      <c r="C154" s="25">
        <v>16.666667</v>
      </c>
      <c r="D154" s="25">
        <v>12.390351000000001</v>
      </c>
      <c r="E154" s="25">
        <v>18.859649000000001</v>
      </c>
      <c r="F154" s="25">
        <v>5.9210529999999997</v>
      </c>
      <c r="G154" s="25">
        <v>6.25</v>
      </c>
      <c r="H154" s="25">
        <v>48.026316000000001</v>
      </c>
      <c r="I154" s="25">
        <v>61.896929999999998</v>
      </c>
      <c r="J154" s="25">
        <v>83.223684000000006</v>
      </c>
      <c r="K154" s="25">
        <v>5.3179819999999998</v>
      </c>
      <c r="L154" s="25">
        <v>2.0285090000000001</v>
      </c>
    </row>
    <row r="155" spans="1:12" x14ac:dyDescent="0.2">
      <c r="A155" s="20" t="s">
        <v>366</v>
      </c>
      <c r="B155" s="21">
        <v>65</v>
      </c>
      <c r="C155" s="21">
        <v>7</v>
      </c>
      <c r="D155" s="21">
        <v>9</v>
      </c>
      <c r="E155" s="21">
        <v>13</v>
      </c>
      <c r="F155" s="21">
        <v>3</v>
      </c>
      <c r="G155" s="21">
        <v>4</v>
      </c>
      <c r="H155" s="21">
        <v>27</v>
      </c>
      <c r="I155" s="21">
        <v>38</v>
      </c>
      <c r="J155" s="21">
        <v>55</v>
      </c>
      <c r="K155" s="21">
        <v>0</v>
      </c>
      <c r="L155" s="21">
        <v>1</v>
      </c>
    </row>
    <row r="156" spans="1:12" x14ac:dyDescent="0.2">
      <c r="A156" s="24" t="s">
        <v>3</v>
      </c>
      <c r="B156" s="25">
        <v>100</v>
      </c>
      <c r="C156" s="25">
        <v>10.769231</v>
      </c>
      <c r="D156" s="25">
        <v>13.846154</v>
      </c>
      <c r="E156" s="25">
        <v>20</v>
      </c>
      <c r="F156" s="25">
        <v>4.6153849999999998</v>
      </c>
      <c r="G156" s="25">
        <v>6.1538459999999997</v>
      </c>
      <c r="H156" s="25">
        <v>41.538462000000003</v>
      </c>
      <c r="I156" s="25">
        <v>58.461537999999997</v>
      </c>
      <c r="J156" s="25">
        <v>84.615385000000003</v>
      </c>
      <c r="K156" s="25">
        <v>0</v>
      </c>
      <c r="L156" s="25">
        <v>1.538462</v>
      </c>
    </row>
    <row r="157" spans="1:12" x14ac:dyDescent="0.2">
      <c r="A157" s="9" t="s">
        <v>382</v>
      </c>
      <c r="B157" s="9"/>
      <c r="C157" s="9"/>
      <c r="D157" s="9"/>
      <c r="E157" s="9"/>
      <c r="F157" s="9"/>
      <c r="G157" s="9"/>
      <c r="H157" s="9"/>
      <c r="I157" s="9"/>
      <c r="J157" s="9"/>
      <c r="K157" s="9"/>
      <c r="L157" s="9"/>
    </row>
    <row r="158" spans="1:12" x14ac:dyDescent="0.2">
      <c r="A158" s="20" t="s">
        <v>383</v>
      </c>
      <c r="B158" s="21">
        <v>393</v>
      </c>
      <c r="C158" s="21">
        <v>57</v>
      </c>
      <c r="D158" s="21">
        <v>33</v>
      </c>
      <c r="E158" s="21">
        <v>64</v>
      </c>
      <c r="F158" s="21">
        <v>14</v>
      </c>
      <c r="G158" s="21">
        <v>21</v>
      </c>
      <c r="H158" s="21">
        <v>162</v>
      </c>
      <c r="I158" s="21">
        <v>226</v>
      </c>
      <c r="J158" s="21">
        <v>349</v>
      </c>
      <c r="K158" s="21">
        <v>10</v>
      </c>
      <c r="L158" s="21">
        <v>4</v>
      </c>
    </row>
    <row r="159" spans="1:12" x14ac:dyDescent="0.2">
      <c r="A159" s="24" t="s">
        <v>3</v>
      </c>
      <c r="B159" s="25">
        <v>100</v>
      </c>
      <c r="C159" s="25">
        <v>14.503817</v>
      </c>
      <c r="D159" s="25">
        <v>8.3969470000000008</v>
      </c>
      <c r="E159" s="25">
        <v>16.284987000000001</v>
      </c>
      <c r="F159" s="25">
        <v>3.562341</v>
      </c>
      <c r="G159" s="25">
        <v>5.3435110000000003</v>
      </c>
      <c r="H159" s="25">
        <v>41.221373999999997</v>
      </c>
      <c r="I159" s="25">
        <v>57.506360999999998</v>
      </c>
      <c r="J159" s="25">
        <v>88.804070999999993</v>
      </c>
      <c r="K159" s="25">
        <v>2.5445289999999998</v>
      </c>
      <c r="L159" s="25">
        <v>1.0178119999999999</v>
      </c>
    </row>
    <row r="160" spans="1:12" x14ac:dyDescent="0.2">
      <c r="A160" s="20" t="s">
        <v>181</v>
      </c>
      <c r="B160" s="21">
        <v>1944</v>
      </c>
      <c r="C160" s="21">
        <v>319</v>
      </c>
      <c r="D160" s="21">
        <v>249</v>
      </c>
      <c r="E160" s="21">
        <v>378</v>
      </c>
      <c r="F160" s="21">
        <v>109</v>
      </c>
      <c r="G160" s="21">
        <v>129</v>
      </c>
      <c r="H160" s="21">
        <v>962</v>
      </c>
      <c r="I160" s="21">
        <v>1224</v>
      </c>
      <c r="J160" s="21">
        <v>1645</v>
      </c>
      <c r="K160" s="21">
        <v>97</v>
      </c>
      <c r="L160" s="21">
        <v>38</v>
      </c>
    </row>
    <row r="161" spans="1:12" x14ac:dyDescent="0.2">
      <c r="A161" s="24" t="s">
        <v>3</v>
      </c>
      <c r="B161" s="25">
        <v>100</v>
      </c>
      <c r="C161" s="25">
        <v>16.409465000000001</v>
      </c>
      <c r="D161" s="25">
        <v>12.808642000000001</v>
      </c>
      <c r="E161" s="25">
        <v>19.444444000000001</v>
      </c>
      <c r="F161" s="25">
        <v>5.6069959999999996</v>
      </c>
      <c r="G161" s="25">
        <v>6.635802</v>
      </c>
      <c r="H161" s="25">
        <v>49.485596999999999</v>
      </c>
      <c r="I161" s="25">
        <v>62.962963000000002</v>
      </c>
      <c r="J161" s="25">
        <v>84.619342000000003</v>
      </c>
      <c r="K161" s="25">
        <v>4.9897119999999999</v>
      </c>
      <c r="L161" s="25">
        <v>1.9547330000000001</v>
      </c>
    </row>
    <row r="162" spans="1:12" x14ac:dyDescent="0.2">
      <c r="A162" s="20" t="s">
        <v>182</v>
      </c>
      <c r="B162" s="21">
        <v>38</v>
      </c>
      <c r="C162" s="21">
        <v>6</v>
      </c>
      <c r="D162" s="21">
        <v>4</v>
      </c>
      <c r="E162" s="21">
        <v>7</v>
      </c>
      <c r="F162" s="21">
        <v>4</v>
      </c>
      <c r="G162" s="21">
        <v>3</v>
      </c>
      <c r="H162" s="21">
        <v>20</v>
      </c>
      <c r="I162" s="21">
        <v>17</v>
      </c>
      <c r="J162" s="21">
        <v>30</v>
      </c>
      <c r="K162" s="21">
        <v>1</v>
      </c>
      <c r="L162" s="21">
        <v>1</v>
      </c>
    </row>
    <row r="163" spans="1:12" x14ac:dyDescent="0.2">
      <c r="A163" s="24" t="s">
        <v>3</v>
      </c>
      <c r="B163" s="25">
        <v>100</v>
      </c>
      <c r="C163" s="25">
        <v>15.789474</v>
      </c>
      <c r="D163" s="25">
        <v>10.526316</v>
      </c>
      <c r="E163" s="25">
        <v>18.421053000000001</v>
      </c>
      <c r="F163" s="25">
        <v>10.526316</v>
      </c>
      <c r="G163" s="25">
        <v>7.8947370000000001</v>
      </c>
      <c r="H163" s="25">
        <v>52.631579000000002</v>
      </c>
      <c r="I163" s="25">
        <v>44.736842000000003</v>
      </c>
      <c r="J163" s="25">
        <v>78.947367999999997</v>
      </c>
      <c r="K163" s="25">
        <v>2.6315789999999999</v>
      </c>
      <c r="L163" s="25">
        <v>2.6315789999999999</v>
      </c>
    </row>
    <row r="164" spans="1:12" x14ac:dyDescent="0.2">
      <c r="A164" s="20" t="s">
        <v>384</v>
      </c>
      <c r="B164" s="21">
        <v>36</v>
      </c>
      <c r="C164" s="21">
        <v>8</v>
      </c>
      <c r="D164" s="21">
        <v>6</v>
      </c>
      <c r="E164" s="21">
        <v>5</v>
      </c>
      <c r="F164" s="21">
        <v>3</v>
      </c>
      <c r="G164" s="21">
        <v>3</v>
      </c>
      <c r="H164" s="21">
        <v>14</v>
      </c>
      <c r="I164" s="21">
        <v>19</v>
      </c>
      <c r="J164" s="21">
        <v>32</v>
      </c>
      <c r="K164" s="21">
        <v>2</v>
      </c>
      <c r="L164" s="21">
        <v>0</v>
      </c>
    </row>
    <row r="165" spans="1:12" x14ac:dyDescent="0.2">
      <c r="A165" s="24" t="s">
        <v>3</v>
      </c>
      <c r="B165" s="25">
        <v>100</v>
      </c>
      <c r="C165" s="25">
        <v>22.222221999999999</v>
      </c>
      <c r="D165" s="25">
        <v>16.666667</v>
      </c>
      <c r="E165" s="25">
        <v>13.888889000000001</v>
      </c>
      <c r="F165" s="25">
        <v>8.3333329999999997</v>
      </c>
      <c r="G165" s="25">
        <v>8.3333329999999997</v>
      </c>
      <c r="H165" s="25">
        <v>38.888888999999999</v>
      </c>
      <c r="I165" s="25">
        <v>52.777777999999998</v>
      </c>
      <c r="J165" s="25">
        <v>88.888889000000006</v>
      </c>
      <c r="K165" s="25">
        <v>5.5555560000000002</v>
      </c>
      <c r="L165" s="25">
        <v>0</v>
      </c>
    </row>
    <row r="166" spans="1:12" x14ac:dyDescent="0.2">
      <c r="A166" s="20" t="s">
        <v>183</v>
      </c>
      <c r="B166" s="21">
        <v>53</v>
      </c>
      <c r="C166" s="21">
        <v>9</v>
      </c>
      <c r="D166" s="21">
        <v>12</v>
      </c>
      <c r="E166" s="21">
        <v>13</v>
      </c>
      <c r="F166" s="21">
        <v>4</v>
      </c>
      <c r="G166" s="21">
        <v>3</v>
      </c>
      <c r="H166" s="21">
        <v>30</v>
      </c>
      <c r="I166" s="21">
        <v>34</v>
      </c>
      <c r="J166" s="21">
        <v>48</v>
      </c>
      <c r="K166" s="21">
        <v>2</v>
      </c>
      <c r="L166" s="21">
        <v>0</v>
      </c>
    </row>
    <row r="167" spans="1:12" x14ac:dyDescent="0.2">
      <c r="A167" s="24" t="s">
        <v>3</v>
      </c>
      <c r="B167" s="25">
        <v>100</v>
      </c>
      <c r="C167" s="25">
        <v>16.981131999999999</v>
      </c>
      <c r="D167" s="25">
        <v>22.641508999999999</v>
      </c>
      <c r="E167" s="25">
        <v>24.528302</v>
      </c>
      <c r="F167" s="25">
        <v>7.5471700000000004</v>
      </c>
      <c r="G167" s="25">
        <v>5.6603770000000004</v>
      </c>
      <c r="H167" s="25">
        <v>56.603774000000001</v>
      </c>
      <c r="I167" s="25">
        <v>64.150942999999998</v>
      </c>
      <c r="J167" s="25">
        <v>90.566038000000006</v>
      </c>
      <c r="K167" s="25">
        <v>3.7735850000000002</v>
      </c>
      <c r="L167" s="25">
        <v>0</v>
      </c>
    </row>
    <row r="168" spans="1:12" x14ac:dyDescent="0.2">
      <c r="A168" s="20" t="s">
        <v>385</v>
      </c>
      <c r="B168" s="21">
        <v>22</v>
      </c>
      <c r="C168" s="21">
        <v>4</v>
      </c>
      <c r="D168" s="21">
        <v>2</v>
      </c>
      <c r="E168" s="21">
        <v>2</v>
      </c>
      <c r="F168" s="21">
        <v>0</v>
      </c>
      <c r="G168" s="21">
        <v>0</v>
      </c>
      <c r="H168" s="21">
        <v>10</v>
      </c>
      <c r="I168" s="21">
        <v>9</v>
      </c>
      <c r="J168" s="21">
        <v>14</v>
      </c>
      <c r="K168" s="21">
        <v>2</v>
      </c>
      <c r="L168" s="21">
        <v>1</v>
      </c>
    </row>
    <row r="169" spans="1:12" x14ac:dyDescent="0.2">
      <c r="A169" s="24" t="s">
        <v>3</v>
      </c>
      <c r="B169" s="25">
        <v>100</v>
      </c>
      <c r="C169" s="25">
        <v>18.181818</v>
      </c>
      <c r="D169" s="25">
        <v>9.0909089999999999</v>
      </c>
      <c r="E169" s="25">
        <v>9.0909089999999999</v>
      </c>
      <c r="F169" s="25">
        <v>0</v>
      </c>
      <c r="G169" s="25">
        <v>0</v>
      </c>
      <c r="H169" s="25">
        <v>45.454545000000003</v>
      </c>
      <c r="I169" s="25">
        <v>40.909090999999997</v>
      </c>
      <c r="J169" s="25">
        <v>63.636364</v>
      </c>
      <c r="K169" s="25">
        <v>9.0909089999999999</v>
      </c>
      <c r="L169" s="25">
        <v>4.5454549999999996</v>
      </c>
    </row>
    <row r="170" spans="1:12" x14ac:dyDescent="0.2">
      <c r="A170" s="20" t="s">
        <v>386</v>
      </c>
      <c r="B170" s="21">
        <v>32</v>
      </c>
      <c r="C170" s="21">
        <v>3</v>
      </c>
      <c r="D170" s="21">
        <v>0</v>
      </c>
      <c r="E170" s="21">
        <v>6</v>
      </c>
      <c r="F170" s="21">
        <v>3</v>
      </c>
      <c r="G170" s="21">
        <v>2</v>
      </c>
      <c r="H170" s="21">
        <v>6</v>
      </c>
      <c r="I170" s="21">
        <v>16</v>
      </c>
      <c r="J170" s="21">
        <v>23</v>
      </c>
      <c r="K170" s="21">
        <v>1</v>
      </c>
      <c r="L170" s="21">
        <v>0</v>
      </c>
    </row>
    <row r="171" spans="1:12" x14ac:dyDescent="0.2">
      <c r="A171" s="24" t="s">
        <v>3</v>
      </c>
      <c r="B171" s="25">
        <v>100</v>
      </c>
      <c r="C171" s="25">
        <v>9.375</v>
      </c>
      <c r="D171" s="25">
        <v>0</v>
      </c>
      <c r="E171" s="25">
        <v>18.75</v>
      </c>
      <c r="F171" s="25">
        <v>9.375</v>
      </c>
      <c r="G171" s="25">
        <v>6.25</v>
      </c>
      <c r="H171" s="25">
        <v>18.75</v>
      </c>
      <c r="I171" s="25">
        <v>50</v>
      </c>
      <c r="J171" s="25">
        <v>71.875</v>
      </c>
      <c r="K171" s="25">
        <v>3.125</v>
      </c>
      <c r="L171" s="25">
        <v>0</v>
      </c>
    </row>
    <row r="172" spans="1:12" x14ac:dyDescent="0.2">
      <c r="A172" s="20" t="s">
        <v>387</v>
      </c>
      <c r="B172" s="21">
        <v>9</v>
      </c>
      <c r="C172" s="21">
        <v>2</v>
      </c>
      <c r="D172" s="21">
        <v>1</v>
      </c>
      <c r="E172" s="21">
        <v>2</v>
      </c>
      <c r="F172" s="21">
        <v>0</v>
      </c>
      <c r="G172" s="21">
        <v>0</v>
      </c>
      <c r="H172" s="21">
        <v>6</v>
      </c>
      <c r="I172" s="21">
        <v>7</v>
      </c>
      <c r="J172" s="21">
        <v>8</v>
      </c>
      <c r="K172" s="21">
        <v>0</v>
      </c>
      <c r="L172" s="21">
        <v>0</v>
      </c>
    </row>
    <row r="173" spans="1:12" x14ac:dyDescent="0.2">
      <c r="A173" s="24" t="s">
        <v>3</v>
      </c>
      <c r="B173" s="25">
        <v>100</v>
      </c>
      <c r="C173" s="25">
        <v>22.222221999999999</v>
      </c>
      <c r="D173" s="25">
        <v>11.111110999999999</v>
      </c>
      <c r="E173" s="25">
        <v>22.222221999999999</v>
      </c>
      <c r="F173" s="25">
        <v>0</v>
      </c>
      <c r="G173" s="25">
        <v>0</v>
      </c>
      <c r="H173" s="25">
        <v>66.666667000000004</v>
      </c>
      <c r="I173" s="25">
        <v>77.777777999999998</v>
      </c>
      <c r="J173" s="25">
        <v>88.888889000000006</v>
      </c>
      <c r="K173" s="25">
        <v>0</v>
      </c>
      <c r="L173" s="25">
        <v>0</v>
      </c>
    </row>
    <row r="174" spans="1:12" x14ac:dyDescent="0.2">
      <c r="A174" s="20" t="s">
        <v>366</v>
      </c>
      <c r="B174" s="21">
        <v>150</v>
      </c>
      <c r="C174" s="21">
        <v>21</v>
      </c>
      <c r="D174" s="21">
        <v>12</v>
      </c>
      <c r="E174" s="21">
        <v>27</v>
      </c>
      <c r="F174" s="21">
        <v>6</v>
      </c>
      <c r="G174" s="21">
        <v>7</v>
      </c>
      <c r="H174" s="21">
        <v>60</v>
      </c>
      <c r="I174" s="21">
        <v>90</v>
      </c>
      <c r="J174" s="21">
        <v>117</v>
      </c>
      <c r="K174" s="21">
        <v>6</v>
      </c>
      <c r="L174" s="21">
        <v>2</v>
      </c>
    </row>
    <row r="175" spans="1:12" x14ac:dyDescent="0.2">
      <c r="A175" s="24" t="s">
        <v>3</v>
      </c>
      <c r="B175" s="25">
        <v>100</v>
      </c>
      <c r="C175" s="25">
        <v>14</v>
      </c>
      <c r="D175" s="25">
        <v>8</v>
      </c>
      <c r="E175" s="25">
        <v>18</v>
      </c>
      <c r="F175" s="25">
        <v>4</v>
      </c>
      <c r="G175" s="25">
        <v>4.6666670000000003</v>
      </c>
      <c r="H175" s="25">
        <v>40</v>
      </c>
      <c r="I175" s="25">
        <v>60</v>
      </c>
      <c r="J175" s="25">
        <v>78</v>
      </c>
      <c r="K175" s="25">
        <v>4</v>
      </c>
      <c r="L175" s="25">
        <v>1.3333330000000001</v>
      </c>
    </row>
    <row r="176" spans="1:12" x14ac:dyDescent="0.2">
      <c r="A176" s="9" t="s">
        <v>388</v>
      </c>
      <c r="B176" s="9"/>
      <c r="C176" s="9"/>
      <c r="D176" s="9"/>
      <c r="E176" s="9"/>
      <c r="F176" s="9"/>
      <c r="G176" s="9"/>
      <c r="H176" s="9"/>
      <c r="I176" s="9"/>
      <c r="J176" s="9"/>
      <c r="K176" s="9"/>
      <c r="L176" s="9"/>
    </row>
    <row r="177" spans="1:12" x14ac:dyDescent="0.2">
      <c r="A177" s="20" t="s">
        <v>184</v>
      </c>
      <c r="B177" s="21">
        <v>54</v>
      </c>
      <c r="C177" s="21">
        <v>10</v>
      </c>
      <c r="D177" s="21">
        <v>0</v>
      </c>
      <c r="E177" s="21">
        <v>13</v>
      </c>
      <c r="F177" s="21">
        <v>4</v>
      </c>
      <c r="G177" s="21">
        <v>4</v>
      </c>
      <c r="H177" s="21">
        <v>18</v>
      </c>
      <c r="I177" s="21">
        <v>31</v>
      </c>
      <c r="J177" s="21">
        <v>42</v>
      </c>
      <c r="K177" s="21">
        <v>4</v>
      </c>
      <c r="L177" s="21">
        <v>1</v>
      </c>
    </row>
    <row r="178" spans="1:12" x14ac:dyDescent="0.2">
      <c r="A178" s="24" t="s">
        <v>3</v>
      </c>
      <c r="B178" s="25">
        <v>100</v>
      </c>
      <c r="C178" s="25">
        <v>18.518519000000001</v>
      </c>
      <c r="D178" s="25">
        <v>0</v>
      </c>
      <c r="E178" s="25">
        <v>24.074074</v>
      </c>
      <c r="F178" s="25">
        <v>7.4074070000000001</v>
      </c>
      <c r="G178" s="25">
        <v>7.4074070000000001</v>
      </c>
      <c r="H178" s="25">
        <v>33.333333000000003</v>
      </c>
      <c r="I178" s="25">
        <v>57.407406999999999</v>
      </c>
      <c r="J178" s="25">
        <v>77.777777999999998</v>
      </c>
      <c r="K178" s="25">
        <v>7.4074070000000001</v>
      </c>
      <c r="L178" s="25">
        <v>1.8518520000000001</v>
      </c>
    </row>
    <row r="179" spans="1:12" x14ac:dyDescent="0.2">
      <c r="A179" s="20" t="s">
        <v>185</v>
      </c>
      <c r="B179" s="21">
        <v>196</v>
      </c>
      <c r="C179" s="21">
        <v>31</v>
      </c>
      <c r="D179" s="21">
        <v>19</v>
      </c>
      <c r="E179" s="21">
        <v>41</v>
      </c>
      <c r="F179" s="21">
        <v>16</v>
      </c>
      <c r="G179" s="21">
        <v>15</v>
      </c>
      <c r="H179" s="21">
        <v>83</v>
      </c>
      <c r="I179" s="21">
        <v>105</v>
      </c>
      <c r="J179" s="21">
        <v>150</v>
      </c>
      <c r="K179" s="21">
        <v>10</v>
      </c>
      <c r="L179" s="21">
        <v>4</v>
      </c>
    </row>
    <row r="180" spans="1:12" x14ac:dyDescent="0.2">
      <c r="A180" s="24" t="s">
        <v>3</v>
      </c>
      <c r="B180" s="25">
        <v>100</v>
      </c>
      <c r="C180" s="25">
        <v>15.816326999999999</v>
      </c>
      <c r="D180" s="25">
        <v>9.6938779999999998</v>
      </c>
      <c r="E180" s="25">
        <v>20.918367</v>
      </c>
      <c r="F180" s="25">
        <v>8.1632650000000009</v>
      </c>
      <c r="G180" s="25">
        <v>7.6530610000000001</v>
      </c>
      <c r="H180" s="25">
        <v>42.346938999999999</v>
      </c>
      <c r="I180" s="25">
        <v>53.571429000000002</v>
      </c>
      <c r="J180" s="25">
        <v>76.530612000000005</v>
      </c>
      <c r="K180" s="25">
        <v>5.1020409999999998</v>
      </c>
      <c r="L180" s="25">
        <v>2.040816</v>
      </c>
    </row>
    <row r="181" spans="1:12" x14ac:dyDescent="0.2">
      <c r="A181" s="20" t="s">
        <v>186</v>
      </c>
      <c r="B181" s="21">
        <v>310</v>
      </c>
      <c r="C181" s="21">
        <v>54</v>
      </c>
      <c r="D181" s="21">
        <v>41</v>
      </c>
      <c r="E181" s="21">
        <v>47</v>
      </c>
      <c r="F181" s="21">
        <v>17</v>
      </c>
      <c r="G181" s="21">
        <v>18</v>
      </c>
      <c r="H181" s="21">
        <v>138</v>
      </c>
      <c r="I181" s="21">
        <v>176</v>
      </c>
      <c r="J181" s="21">
        <v>260</v>
      </c>
      <c r="K181" s="21">
        <v>19</v>
      </c>
      <c r="L181" s="21">
        <v>7</v>
      </c>
    </row>
    <row r="182" spans="1:12" x14ac:dyDescent="0.2">
      <c r="A182" s="24" t="s">
        <v>3</v>
      </c>
      <c r="B182" s="25">
        <v>100</v>
      </c>
      <c r="C182" s="25">
        <v>17.419354999999999</v>
      </c>
      <c r="D182" s="25">
        <v>13.225806</v>
      </c>
      <c r="E182" s="25">
        <v>15.161289999999999</v>
      </c>
      <c r="F182" s="25">
        <v>5.4838709999999997</v>
      </c>
      <c r="G182" s="25">
        <v>5.8064520000000002</v>
      </c>
      <c r="H182" s="25">
        <v>44.516128999999999</v>
      </c>
      <c r="I182" s="25">
        <v>56.774194000000001</v>
      </c>
      <c r="J182" s="25">
        <v>83.870968000000005</v>
      </c>
      <c r="K182" s="25">
        <v>6.1290319999999996</v>
      </c>
      <c r="L182" s="25">
        <v>2.2580650000000002</v>
      </c>
    </row>
    <row r="183" spans="1:12" x14ac:dyDescent="0.2">
      <c r="A183" s="20" t="s">
        <v>187</v>
      </c>
      <c r="B183" s="21">
        <v>385</v>
      </c>
      <c r="C183" s="21">
        <v>53</v>
      </c>
      <c r="D183" s="21">
        <v>37</v>
      </c>
      <c r="E183" s="21">
        <v>51</v>
      </c>
      <c r="F183" s="21">
        <v>17</v>
      </c>
      <c r="G183" s="21">
        <v>19</v>
      </c>
      <c r="H183" s="21">
        <v>177</v>
      </c>
      <c r="I183" s="21">
        <v>212</v>
      </c>
      <c r="J183" s="21">
        <v>330</v>
      </c>
      <c r="K183" s="21">
        <v>15</v>
      </c>
      <c r="L183" s="21">
        <v>10</v>
      </c>
    </row>
    <row r="184" spans="1:12" x14ac:dyDescent="0.2">
      <c r="A184" s="24" t="s">
        <v>3</v>
      </c>
      <c r="B184" s="25">
        <v>100</v>
      </c>
      <c r="C184" s="25">
        <v>13.766234000000001</v>
      </c>
      <c r="D184" s="25">
        <v>9.6103900000000007</v>
      </c>
      <c r="E184" s="25">
        <v>13.246753</v>
      </c>
      <c r="F184" s="25">
        <v>4.415584</v>
      </c>
      <c r="G184" s="25">
        <v>4.9350649999999998</v>
      </c>
      <c r="H184" s="25">
        <v>45.974026000000002</v>
      </c>
      <c r="I184" s="25">
        <v>55.064934999999998</v>
      </c>
      <c r="J184" s="25">
        <v>85.714286000000001</v>
      </c>
      <c r="K184" s="25">
        <v>3.8961039999999998</v>
      </c>
      <c r="L184" s="25">
        <v>2.5974029999999999</v>
      </c>
    </row>
    <row r="185" spans="1:12" x14ac:dyDescent="0.2">
      <c r="A185" s="20" t="s">
        <v>188</v>
      </c>
      <c r="B185" s="21">
        <v>361</v>
      </c>
      <c r="C185" s="21">
        <v>55</v>
      </c>
      <c r="D185" s="21">
        <v>51</v>
      </c>
      <c r="E185" s="21">
        <v>78</v>
      </c>
      <c r="F185" s="21">
        <v>19</v>
      </c>
      <c r="G185" s="21">
        <v>21</v>
      </c>
      <c r="H185" s="21">
        <v>186</v>
      </c>
      <c r="I185" s="21">
        <v>242</v>
      </c>
      <c r="J185" s="21">
        <v>308</v>
      </c>
      <c r="K185" s="21">
        <v>15</v>
      </c>
      <c r="L185" s="21">
        <v>5</v>
      </c>
    </row>
    <row r="186" spans="1:12" x14ac:dyDescent="0.2">
      <c r="A186" s="24" t="s">
        <v>3</v>
      </c>
      <c r="B186" s="25">
        <v>100</v>
      </c>
      <c r="C186" s="25">
        <v>15.235457</v>
      </c>
      <c r="D186" s="25">
        <v>14.127424</v>
      </c>
      <c r="E186" s="25">
        <v>21.606648</v>
      </c>
      <c r="F186" s="25">
        <v>5.2631579999999998</v>
      </c>
      <c r="G186" s="25">
        <v>5.8171749999999998</v>
      </c>
      <c r="H186" s="25">
        <v>51.523546000000003</v>
      </c>
      <c r="I186" s="25">
        <v>67.036011000000002</v>
      </c>
      <c r="J186" s="25">
        <v>85.318560000000005</v>
      </c>
      <c r="K186" s="25">
        <v>4.155125</v>
      </c>
      <c r="L186" s="25">
        <v>1.3850420000000001</v>
      </c>
    </row>
    <row r="187" spans="1:12" x14ac:dyDescent="0.2">
      <c r="A187" s="20" t="s">
        <v>189</v>
      </c>
      <c r="B187" s="21">
        <v>315</v>
      </c>
      <c r="C187" s="21">
        <v>51</v>
      </c>
      <c r="D187" s="21">
        <v>37</v>
      </c>
      <c r="E187" s="21">
        <v>61</v>
      </c>
      <c r="F187" s="21">
        <v>21</v>
      </c>
      <c r="G187" s="21">
        <v>20</v>
      </c>
      <c r="H187" s="21">
        <v>153</v>
      </c>
      <c r="I187" s="21">
        <v>212</v>
      </c>
      <c r="J187" s="21">
        <v>276</v>
      </c>
      <c r="K187" s="21">
        <v>14</v>
      </c>
      <c r="L187" s="21">
        <v>6</v>
      </c>
    </row>
    <row r="188" spans="1:12" x14ac:dyDescent="0.2">
      <c r="A188" s="24" t="s">
        <v>3</v>
      </c>
      <c r="B188" s="25">
        <v>100</v>
      </c>
      <c r="C188" s="25">
        <v>16.190476</v>
      </c>
      <c r="D188" s="25">
        <v>11.746032</v>
      </c>
      <c r="E188" s="25">
        <v>19.365079000000001</v>
      </c>
      <c r="F188" s="25">
        <v>6.6666670000000003</v>
      </c>
      <c r="G188" s="25">
        <v>6.3492059999999997</v>
      </c>
      <c r="H188" s="25">
        <v>48.571429000000002</v>
      </c>
      <c r="I188" s="25">
        <v>67.301586999999998</v>
      </c>
      <c r="J188" s="25">
        <v>87.619048000000006</v>
      </c>
      <c r="K188" s="25">
        <v>4.4444439999999998</v>
      </c>
      <c r="L188" s="25">
        <v>1.9047620000000001</v>
      </c>
    </row>
    <row r="189" spans="1:12" x14ac:dyDescent="0.2">
      <c r="A189" s="20" t="s">
        <v>190</v>
      </c>
      <c r="B189" s="21">
        <v>364</v>
      </c>
      <c r="C189" s="21">
        <v>59</v>
      </c>
      <c r="D189" s="21">
        <v>44</v>
      </c>
      <c r="E189" s="21">
        <v>64</v>
      </c>
      <c r="F189" s="21">
        <v>13</v>
      </c>
      <c r="G189" s="21">
        <v>22</v>
      </c>
      <c r="H189" s="21">
        <v>174</v>
      </c>
      <c r="I189" s="21">
        <v>226</v>
      </c>
      <c r="J189" s="21">
        <v>316</v>
      </c>
      <c r="K189" s="21">
        <v>11</v>
      </c>
      <c r="L189" s="21">
        <v>5</v>
      </c>
    </row>
    <row r="190" spans="1:12" x14ac:dyDescent="0.2">
      <c r="A190" s="24" t="s">
        <v>3</v>
      </c>
      <c r="B190" s="25">
        <v>100</v>
      </c>
      <c r="C190" s="25">
        <v>16.208791000000002</v>
      </c>
      <c r="D190" s="25">
        <v>12.087911999999999</v>
      </c>
      <c r="E190" s="25">
        <v>17.582418000000001</v>
      </c>
      <c r="F190" s="25">
        <v>3.5714290000000002</v>
      </c>
      <c r="G190" s="25">
        <v>6.0439559999999997</v>
      </c>
      <c r="H190" s="25">
        <v>47.802197999999997</v>
      </c>
      <c r="I190" s="25">
        <v>62.087912000000003</v>
      </c>
      <c r="J190" s="25">
        <v>86.813186999999999</v>
      </c>
      <c r="K190" s="25">
        <v>3.0219779999999998</v>
      </c>
      <c r="L190" s="25">
        <v>1.373626</v>
      </c>
    </row>
    <row r="191" spans="1:12" x14ac:dyDescent="0.2">
      <c r="A191" s="20" t="s">
        <v>191</v>
      </c>
      <c r="B191" s="21">
        <v>267</v>
      </c>
      <c r="C191" s="21">
        <v>48</v>
      </c>
      <c r="D191" s="21">
        <v>36</v>
      </c>
      <c r="E191" s="21">
        <v>59</v>
      </c>
      <c r="F191" s="21">
        <v>15</v>
      </c>
      <c r="G191" s="21">
        <v>16</v>
      </c>
      <c r="H191" s="21">
        <v>144</v>
      </c>
      <c r="I191" s="21">
        <v>176</v>
      </c>
      <c r="J191" s="21">
        <v>229</v>
      </c>
      <c r="K191" s="21">
        <v>17</v>
      </c>
      <c r="L191" s="21">
        <v>4</v>
      </c>
    </row>
    <row r="192" spans="1:12" x14ac:dyDescent="0.2">
      <c r="A192" s="24" t="s">
        <v>3</v>
      </c>
      <c r="B192" s="25">
        <v>100</v>
      </c>
      <c r="C192" s="25">
        <v>17.977528</v>
      </c>
      <c r="D192" s="25">
        <v>13.483146</v>
      </c>
      <c r="E192" s="25">
        <v>22.097377999999999</v>
      </c>
      <c r="F192" s="25">
        <v>5.6179779999999999</v>
      </c>
      <c r="G192" s="25">
        <v>5.9925090000000001</v>
      </c>
      <c r="H192" s="25">
        <v>53.932583999999999</v>
      </c>
      <c r="I192" s="25">
        <v>65.917603</v>
      </c>
      <c r="J192" s="25">
        <v>85.767790000000005</v>
      </c>
      <c r="K192" s="25">
        <v>6.3670410000000004</v>
      </c>
      <c r="L192" s="25">
        <v>1.498127</v>
      </c>
    </row>
    <row r="193" spans="1:12" x14ac:dyDescent="0.2">
      <c r="A193" s="20" t="s">
        <v>192</v>
      </c>
      <c r="B193" s="21">
        <v>90</v>
      </c>
      <c r="C193" s="21">
        <v>17</v>
      </c>
      <c r="D193" s="21">
        <v>13</v>
      </c>
      <c r="E193" s="21">
        <v>25</v>
      </c>
      <c r="F193" s="21">
        <v>0</v>
      </c>
      <c r="G193" s="21">
        <v>7</v>
      </c>
      <c r="H193" s="21">
        <v>49</v>
      </c>
      <c r="I193" s="21">
        <v>62</v>
      </c>
      <c r="J193" s="21">
        <v>82</v>
      </c>
      <c r="K193" s="21">
        <v>1</v>
      </c>
      <c r="L193" s="21">
        <v>0</v>
      </c>
    </row>
    <row r="194" spans="1:12" x14ac:dyDescent="0.2">
      <c r="A194" s="24" t="s">
        <v>3</v>
      </c>
      <c r="B194" s="25">
        <v>100</v>
      </c>
      <c r="C194" s="25">
        <v>18.888888999999999</v>
      </c>
      <c r="D194" s="25">
        <v>14.444444000000001</v>
      </c>
      <c r="E194" s="25">
        <v>27.777778000000001</v>
      </c>
      <c r="F194" s="25">
        <v>0</v>
      </c>
      <c r="G194" s="25">
        <v>7.7777779999999996</v>
      </c>
      <c r="H194" s="25">
        <v>54.444443999999997</v>
      </c>
      <c r="I194" s="25">
        <v>68.888889000000006</v>
      </c>
      <c r="J194" s="25">
        <v>91.111110999999994</v>
      </c>
      <c r="K194" s="25">
        <v>1.111111</v>
      </c>
      <c r="L194" s="25">
        <v>0</v>
      </c>
    </row>
    <row r="195" spans="1:12" x14ac:dyDescent="0.2">
      <c r="A195" s="20" t="s">
        <v>193</v>
      </c>
      <c r="B195" s="21">
        <v>94</v>
      </c>
      <c r="C195" s="21">
        <v>17</v>
      </c>
      <c r="D195" s="21">
        <v>14</v>
      </c>
      <c r="E195" s="21">
        <v>23</v>
      </c>
      <c r="F195" s="21">
        <v>6</v>
      </c>
      <c r="G195" s="21">
        <v>8</v>
      </c>
      <c r="H195" s="21">
        <v>51</v>
      </c>
      <c r="I195" s="21">
        <v>64</v>
      </c>
      <c r="J195" s="21">
        <v>82</v>
      </c>
      <c r="K195" s="21">
        <v>1</v>
      </c>
      <c r="L195" s="21">
        <v>0</v>
      </c>
    </row>
    <row r="196" spans="1:12" x14ac:dyDescent="0.2">
      <c r="A196" s="24" t="s">
        <v>3</v>
      </c>
      <c r="B196" s="25">
        <v>100</v>
      </c>
      <c r="C196" s="25">
        <v>18.085106</v>
      </c>
      <c r="D196" s="25">
        <v>14.893617000000001</v>
      </c>
      <c r="E196" s="25">
        <v>24.468084999999999</v>
      </c>
      <c r="F196" s="25">
        <v>6.3829789999999997</v>
      </c>
      <c r="G196" s="25">
        <v>8.5106380000000001</v>
      </c>
      <c r="H196" s="25">
        <v>54.255319</v>
      </c>
      <c r="I196" s="25">
        <v>68.085105999999996</v>
      </c>
      <c r="J196" s="25">
        <v>87.234043</v>
      </c>
      <c r="K196" s="25">
        <v>1.0638300000000001</v>
      </c>
      <c r="L196" s="25">
        <v>0</v>
      </c>
    </row>
    <row r="197" spans="1:12" x14ac:dyDescent="0.2">
      <c r="A197" s="20" t="s">
        <v>389</v>
      </c>
      <c r="B197" s="21">
        <v>47</v>
      </c>
      <c r="C197" s="21">
        <v>6</v>
      </c>
      <c r="D197" s="21">
        <v>3</v>
      </c>
      <c r="E197" s="21">
        <v>6</v>
      </c>
      <c r="F197" s="21">
        <v>2</v>
      </c>
      <c r="G197" s="21">
        <v>2</v>
      </c>
      <c r="H197" s="21">
        <v>9</v>
      </c>
      <c r="I197" s="21">
        <v>20</v>
      </c>
      <c r="J197" s="21">
        <v>37</v>
      </c>
      <c r="K197" s="21">
        <v>4</v>
      </c>
      <c r="L197" s="21">
        <v>1</v>
      </c>
    </row>
    <row r="198" spans="1:12" x14ac:dyDescent="0.2">
      <c r="A198" s="24" t="s">
        <v>3</v>
      </c>
      <c r="B198" s="25">
        <v>100</v>
      </c>
      <c r="C198" s="25">
        <v>12.765957</v>
      </c>
      <c r="D198" s="25">
        <v>6.3829789999999997</v>
      </c>
      <c r="E198" s="25">
        <v>12.765957</v>
      </c>
      <c r="F198" s="25">
        <v>4.2553190000000001</v>
      </c>
      <c r="G198" s="25">
        <v>4.2553190000000001</v>
      </c>
      <c r="H198" s="25">
        <v>19.148935999999999</v>
      </c>
      <c r="I198" s="25">
        <v>42.553190999999998</v>
      </c>
      <c r="J198" s="25">
        <v>78.723404000000002</v>
      </c>
      <c r="K198" s="25">
        <v>8.5106380000000001</v>
      </c>
      <c r="L198" s="25">
        <v>2.1276600000000001</v>
      </c>
    </row>
    <row r="199" spans="1:12" x14ac:dyDescent="0.2">
      <c r="A199" s="20" t="s">
        <v>366</v>
      </c>
      <c r="B199" s="21">
        <v>194</v>
      </c>
      <c r="C199" s="21">
        <v>28</v>
      </c>
      <c r="D199" s="21">
        <v>24</v>
      </c>
      <c r="E199" s="21">
        <v>36</v>
      </c>
      <c r="F199" s="21">
        <v>13</v>
      </c>
      <c r="G199" s="21">
        <v>16</v>
      </c>
      <c r="H199" s="21">
        <v>88</v>
      </c>
      <c r="I199" s="21">
        <v>116</v>
      </c>
      <c r="J199" s="21">
        <v>154</v>
      </c>
      <c r="K199" s="21">
        <v>10</v>
      </c>
      <c r="L199" s="21">
        <v>3</v>
      </c>
    </row>
    <row r="200" spans="1:12" x14ac:dyDescent="0.2">
      <c r="A200" s="24" t="s">
        <v>3</v>
      </c>
      <c r="B200" s="25">
        <v>100</v>
      </c>
      <c r="C200" s="25">
        <v>14.43299</v>
      </c>
      <c r="D200" s="25">
        <v>12.371134</v>
      </c>
      <c r="E200" s="25">
        <v>18.556701</v>
      </c>
      <c r="F200" s="25">
        <v>6.7010310000000004</v>
      </c>
      <c r="G200" s="25">
        <v>8.2474229999999995</v>
      </c>
      <c r="H200" s="25">
        <v>45.360824999999998</v>
      </c>
      <c r="I200" s="25">
        <v>59.793813999999998</v>
      </c>
      <c r="J200" s="25">
        <v>79.381443000000004</v>
      </c>
      <c r="K200" s="25">
        <v>5.1546390000000004</v>
      </c>
      <c r="L200" s="25">
        <v>1.546392</v>
      </c>
    </row>
    <row r="201" spans="1:12" ht="11.1" customHeight="1" x14ac:dyDescent="0.2">
      <c r="A201" s="9" t="s">
        <v>390</v>
      </c>
      <c r="B201" s="9"/>
      <c r="C201" s="9"/>
      <c r="D201" s="9"/>
      <c r="E201" s="9"/>
      <c r="F201" s="9"/>
      <c r="G201" s="9"/>
      <c r="H201" s="9"/>
      <c r="I201" s="9"/>
      <c r="J201" s="9"/>
      <c r="K201" s="9"/>
      <c r="L201" s="9"/>
    </row>
    <row r="202" spans="1:12" ht="11.1" customHeight="1" x14ac:dyDescent="0.2">
      <c r="A202" s="20" t="s">
        <v>391</v>
      </c>
      <c r="B202" s="21">
        <v>633</v>
      </c>
      <c r="C202" s="21">
        <v>82</v>
      </c>
      <c r="D202" s="21">
        <v>57</v>
      </c>
      <c r="E202" s="21">
        <v>92</v>
      </c>
      <c r="F202" s="21">
        <v>25</v>
      </c>
      <c r="G202" s="21">
        <v>22</v>
      </c>
      <c r="H202" s="21">
        <v>255</v>
      </c>
      <c r="I202" s="21">
        <v>374</v>
      </c>
      <c r="J202" s="21">
        <v>542</v>
      </c>
      <c r="K202" s="21">
        <v>37</v>
      </c>
      <c r="L202" s="21">
        <v>8</v>
      </c>
    </row>
    <row r="203" spans="1:12" ht="11.1" customHeight="1" x14ac:dyDescent="0.2">
      <c r="A203" s="24" t="s">
        <v>3</v>
      </c>
      <c r="B203" s="25">
        <v>100</v>
      </c>
      <c r="C203" s="25">
        <v>12.954186</v>
      </c>
      <c r="D203" s="25">
        <v>9.0047390000000007</v>
      </c>
      <c r="E203" s="25">
        <v>14.533965</v>
      </c>
      <c r="F203" s="25">
        <v>3.9494470000000002</v>
      </c>
      <c r="G203" s="25">
        <v>3.4755129999999999</v>
      </c>
      <c r="H203" s="25">
        <v>40.28436</v>
      </c>
      <c r="I203" s="25">
        <v>59.083728000000001</v>
      </c>
      <c r="J203" s="25">
        <v>85.624013000000005</v>
      </c>
      <c r="K203" s="25">
        <v>5.8451820000000003</v>
      </c>
      <c r="L203" s="25">
        <v>1.2638229999999999</v>
      </c>
    </row>
    <row r="204" spans="1:12" ht="11.1" customHeight="1" x14ac:dyDescent="0.2">
      <c r="A204" s="20" t="s">
        <v>392</v>
      </c>
      <c r="B204" s="21">
        <v>1123</v>
      </c>
      <c r="C204" s="21">
        <v>170</v>
      </c>
      <c r="D204" s="21">
        <v>117</v>
      </c>
      <c r="E204" s="21">
        <v>196</v>
      </c>
      <c r="F204" s="21">
        <v>58</v>
      </c>
      <c r="G204" s="21">
        <v>65</v>
      </c>
      <c r="H204" s="21">
        <v>512</v>
      </c>
      <c r="I204" s="21">
        <v>669</v>
      </c>
      <c r="J204" s="21">
        <v>949</v>
      </c>
      <c r="K204" s="21">
        <v>45</v>
      </c>
      <c r="L204" s="21">
        <v>19</v>
      </c>
    </row>
    <row r="205" spans="1:12" ht="11.1" customHeight="1" x14ac:dyDescent="0.2">
      <c r="A205" s="24" t="s">
        <v>3</v>
      </c>
      <c r="B205" s="25">
        <v>100</v>
      </c>
      <c r="C205" s="25">
        <v>15.138023</v>
      </c>
      <c r="D205" s="25">
        <v>10.418521999999999</v>
      </c>
      <c r="E205" s="25">
        <v>17.453250000000001</v>
      </c>
      <c r="F205" s="25">
        <v>5.1647369999999997</v>
      </c>
      <c r="G205" s="25">
        <v>5.788068</v>
      </c>
      <c r="H205" s="25">
        <v>45.592163999999997</v>
      </c>
      <c r="I205" s="25">
        <v>59.572572999999998</v>
      </c>
      <c r="J205" s="25">
        <v>84.505787999999995</v>
      </c>
      <c r="K205" s="25">
        <v>4.0071240000000001</v>
      </c>
      <c r="L205" s="25">
        <v>1.691897</v>
      </c>
    </row>
    <row r="206" spans="1:12" ht="11.1" customHeight="1" x14ac:dyDescent="0.2">
      <c r="A206" s="20" t="s">
        <v>393</v>
      </c>
      <c r="B206" s="21">
        <v>660</v>
      </c>
      <c r="C206" s="21">
        <v>102</v>
      </c>
      <c r="D206" s="21">
        <v>96</v>
      </c>
      <c r="E206" s="21">
        <v>143</v>
      </c>
      <c r="F206" s="21">
        <v>43</v>
      </c>
      <c r="G206" s="21">
        <v>54</v>
      </c>
      <c r="H206" s="21">
        <v>335</v>
      </c>
      <c r="I206" s="21">
        <v>422</v>
      </c>
      <c r="J206" s="21">
        <v>545</v>
      </c>
      <c r="K206" s="21">
        <v>24</v>
      </c>
      <c r="L206" s="21">
        <v>14</v>
      </c>
    </row>
    <row r="207" spans="1:12" ht="11.1" customHeight="1" x14ac:dyDescent="0.2">
      <c r="A207" s="24" t="s">
        <v>3</v>
      </c>
      <c r="B207" s="25">
        <v>100</v>
      </c>
      <c r="C207" s="25">
        <v>15.454545</v>
      </c>
      <c r="D207" s="25">
        <v>14.545455</v>
      </c>
      <c r="E207" s="25">
        <v>21.666667</v>
      </c>
      <c r="F207" s="25">
        <v>6.5151519999999996</v>
      </c>
      <c r="G207" s="25">
        <v>8.1818179999999998</v>
      </c>
      <c r="H207" s="25">
        <v>50.757576</v>
      </c>
      <c r="I207" s="25">
        <v>63.939394</v>
      </c>
      <c r="J207" s="25">
        <v>82.575757999999993</v>
      </c>
      <c r="K207" s="25">
        <v>3.6363639999999999</v>
      </c>
      <c r="L207" s="25">
        <v>2.1212119999999999</v>
      </c>
    </row>
    <row r="208" spans="1:12" ht="11.1" customHeight="1" x14ac:dyDescent="0.2">
      <c r="A208" s="20" t="s">
        <v>394</v>
      </c>
      <c r="B208" s="21">
        <v>261</v>
      </c>
      <c r="C208" s="21">
        <v>75</v>
      </c>
      <c r="D208" s="21">
        <v>49</v>
      </c>
      <c r="E208" s="21">
        <v>73</v>
      </c>
      <c r="F208" s="21">
        <v>17</v>
      </c>
      <c r="G208" s="21">
        <v>27</v>
      </c>
      <c r="H208" s="21">
        <v>168</v>
      </c>
      <c r="I208" s="21">
        <v>177</v>
      </c>
      <c r="J208" s="21">
        <v>230</v>
      </c>
      <c r="K208" s="21">
        <v>15</v>
      </c>
      <c r="L208" s="21">
        <v>5</v>
      </c>
    </row>
    <row r="209" spans="1:12" ht="11.1" customHeight="1" x14ac:dyDescent="0.2">
      <c r="A209" s="24" t="s">
        <v>3</v>
      </c>
      <c r="B209" s="25">
        <v>100</v>
      </c>
      <c r="C209" s="25">
        <v>28.735631999999999</v>
      </c>
      <c r="D209" s="25">
        <v>18.773945999999999</v>
      </c>
      <c r="E209" s="25">
        <v>27.969349000000001</v>
      </c>
      <c r="F209" s="25">
        <v>6.5134100000000004</v>
      </c>
      <c r="G209" s="25">
        <v>10.344828</v>
      </c>
      <c r="H209" s="25">
        <v>64.367816000000005</v>
      </c>
      <c r="I209" s="25">
        <v>67.816091999999998</v>
      </c>
      <c r="J209" s="25">
        <v>88.122604999999993</v>
      </c>
      <c r="K209" s="25">
        <v>5.7471259999999997</v>
      </c>
      <c r="L209" s="25">
        <v>1.9157090000000001</v>
      </c>
    </row>
    <row r="210" spans="1:12" ht="11.1" customHeight="1" x14ac:dyDescent="0.2">
      <c r="A210" s="9" t="s">
        <v>395</v>
      </c>
      <c r="B210" s="9"/>
      <c r="C210" s="9"/>
      <c r="D210" s="9"/>
      <c r="E210" s="9"/>
      <c r="F210" s="9"/>
      <c r="G210" s="9"/>
      <c r="H210" s="9"/>
      <c r="I210" s="9"/>
      <c r="J210" s="9"/>
      <c r="K210" s="9"/>
      <c r="L210" s="9"/>
    </row>
    <row r="211" spans="1:12" ht="11.1" customHeight="1" x14ac:dyDescent="0.2">
      <c r="A211" s="20" t="s">
        <v>396</v>
      </c>
      <c r="B211" s="21">
        <v>329</v>
      </c>
      <c r="C211" s="21">
        <v>50</v>
      </c>
      <c r="D211" s="21">
        <v>37</v>
      </c>
      <c r="E211" s="21">
        <v>64</v>
      </c>
      <c r="F211" s="21">
        <v>15</v>
      </c>
      <c r="G211" s="21">
        <v>28</v>
      </c>
      <c r="H211" s="21">
        <v>167</v>
      </c>
      <c r="I211" s="21">
        <v>209</v>
      </c>
      <c r="J211" s="21">
        <v>269</v>
      </c>
      <c r="K211" s="21">
        <v>14</v>
      </c>
      <c r="L211" s="21">
        <v>5</v>
      </c>
    </row>
    <row r="212" spans="1:12" ht="11.1" customHeight="1" x14ac:dyDescent="0.2">
      <c r="A212" s="24" t="s">
        <v>3</v>
      </c>
      <c r="B212" s="25">
        <v>100</v>
      </c>
      <c r="C212" s="25">
        <v>15.197568</v>
      </c>
      <c r="D212" s="25">
        <v>11.246200999999999</v>
      </c>
      <c r="E212" s="25">
        <v>19.452888000000002</v>
      </c>
      <c r="F212" s="25">
        <v>4.5592709999999999</v>
      </c>
      <c r="G212" s="25">
        <v>8.5106380000000001</v>
      </c>
      <c r="H212" s="25">
        <v>50.759878</v>
      </c>
      <c r="I212" s="25">
        <v>63.525835999999998</v>
      </c>
      <c r="J212" s="25">
        <v>81.762917999999999</v>
      </c>
      <c r="K212" s="25">
        <v>4.2553190000000001</v>
      </c>
      <c r="L212" s="25">
        <v>1.519757</v>
      </c>
    </row>
    <row r="213" spans="1:12" ht="11.1" customHeight="1" x14ac:dyDescent="0.2">
      <c r="A213" s="20" t="s">
        <v>397</v>
      </c>
      <c r="B213" s="21">
        <v>828</v>
      </c>
      <c r="C213" s="21">
        <v>141</v>
      </c>
      <c r="D213" s="21">
        <v>88</v>
      </c>
      <c r="E213" s="21">
        <v>140</v>
      </c>
      <c r="F213" s="21">
        <v>38</v>
      </c>
      <c r="G213" s="21">
        <v>46</v>
      </c>
      <c r="H213" s="21">
        <v>362</v>
      </c>
      <c r="I213" s="21">
        <v>485</v>
      </c>
      <c r="J213" s="21">
        <v>710</v>
      </c>
      <c r="K213" s="21">
        <v>44</v>
      </c>
      <c r="L213" s="21">
        <v>14</v>
      </c>
    </row>
    <row r="214" spans="1:12" ht="11.1" customHeight="1" x14ac:dyDescent="0.2">
      <c r="A214" s="24" t="s">
        <v>3</v>
      </c>
      <c r="B214" s="25">
        <v>100</v>
      </c>
      <c r="C214" s="25">
        <v>17.028986</v>
      </c>
      <c r="D214" s="25">
        <v>10.628019</v>
      </c>
      <c r="E214" s="25">
        <v>16.908213</v>
      </c>
      <c r="F214" s="25">
        <v>4.589372</v>
      </c>
      <c r="G214" s="25">
        <v>5.5555560000000002</v>
      </c>
      <c r="H214" s="25">
        <v>43.719807000000003</v>
      </c>
      <c r="I214" s="25">
        <v>58.574879000000003</v>
      </c>
      <c r="J214" s="25">
        <v>85.748791999999995</v>
      </c>
      <c r="K214" s="25">
        <v>5.3140099999999997</v>
      </c>
      <c r="L214" s="25">
        <v>1.6908209999999999</v>
      </c>
    </row>
    <row r="215" spans="1:12" ht="11.1" customHeight="1" x14ac:dyDescent="0.2">
      <c r="A215" s="20" t="s">
        <v>879</v>
      </c>
      <c r="B215" s="21">
        <v>499</v>
      </c>
      <c r="C215" s="21">
        <v>92</v>
      </c>
      <c r="D215" s="21">
        <v>71</v>
      </c>
      <c r="E215" s="21">
        <v>110</v>
      </c>
      <c r="F215" s="21">
        <v>36</v>
      </c>
      <c r="G215" s="21">
        <v>42</v>
      </c>
      <c r="H215" s="21">
        <v>263</v>
      </c>
      <c r="I215" s="21">
        <v>330</v>
      </c>
      <c r="J215" s="21">
        <v>415</v>
      </c>
      <c r="K215" s="21">
        <v>22</v>
      </c>
      <c r="L215" s="21">
        <v>9</v>
      </c>
    </row>
    <row r="216" spans="1:12" ht="11.1" customHeight="1" x14ac:dyDescent="0.2">
      <c r="A216" s="24" t="s">
        <v>3</v>
      </c>
      <c r="B216" s="25">
        <v>100</v>
      </c>
      <c r="C216" s="25">
        <v>18.436874</v>
      </c>
      <c r="D216" s="25">
        <v>14.228457000000001</v>
      </c>
      <c r="E216" s="25">
        <v>22.044087999999999</v>
      </c>
      <c r="F216" s="25">
        <v>7.214429</v>
      </c>
      <c r="G216" s="25">
        <v>8.4168339999999997</v>
      </c>
      <c r="H216" s="25">
        <v>52.705410999999998</v>
      </c>
      <c r="I216" s="25">
        <v>66.132265000000004</v>
      </c>
      <c r="J216" s="25">
        <v>83.166332999999995</v>
      </c>
      <c r="K216" s="25">
        <v>4.4088180000000001</v>
      </c>
      <c r="L216" s="25">
        <v>1.803607</v>
      </c>
    </row>
    <row r="217" spans="1:12" ht="11.1" customHeight="1" x14ac:dyDescent="0.2">
      <c r="A217" s="20" t="s">
        <v>398</v>
      </c>
      <c r="B217" s="21">
        <v>468</v>
      </c>
      <c r="C217" s="21">
        <v>72</v>
      </c>
      <c r="D217" s="21">
        <v>50</v>
      </c>
      <c r="E217" s="21">
        <v>85</v>
      </c>
      <c r="F217" s="21">
        <v>22</v>
      </c>
      <c r="G217" s="21">
        <v>24</v>
      </c>
      <c r="H217" s="21">
        <v>205</v>
      </c>
      <c r="I217" s="21">
        <v>281</v>
      </c>
      <c r="J217" s="21">
        <v>406</v>
      </c>
      <c r="K217" s="21">
        <v>17</v>
      </c>
      <c r="L217" s="21">
        <v>6</v>
      </c>
    </row>
    <row r="218" spans="1:12" ht="11.1" customHeight="1" x14ac:dyDescent="0.2">
      <c r="A218" s="24" t="s">
        <v>3</v>
      </c>
      <c r="B218" s="25">
        <v>100</v>
      </c>
      <c r="C218" s="25">
        <v>15.384615</v>
      </c>
      <c r="D218" s="25">
        <v>10.683761000000001</v>
      </c>
      <c r="E218" s="25">
        <v>18.162393000000002</v>
      </c>
      <c r="F218" s="25">
        <v>4.7008549999999998</v>
      </c>
      <c r="G218" s="25">
        <v>5.1282050000000003</v>
      </c>
      <c r="H218" s="25">
        <v>43.803418999999998</v>
      </c>
      <c r="I218" s="25">
        <v>60.042735</v>
      </c>
      <c r="J218" s="25">
        <v>86.752137000000005</v>
      </c>
      <c r="K218" s="25">
        <v>3.632479</v>
      </c>
      <c r="L218" s="25">
        <v>1.2820510000000001</v>
      </c>
    </row>
    <row r="219" spans="1:12" ht="11.1" customHeight="1" x14ac:dyDescent="0.2">
      <c r="A219" s="20" t="s">
        <v>399</v>
      </c>
      <c r="B219" s="21">
        <v>257</v>
      </c>
      <c r="C219" s="21">
        <v>22</v>
      </c>
      <c r="D219" s="21">
        <v>37</v>
      </c>
      <c r="E219" s="21">
        <v>41</v>
      </c>
      <c r="F219" s="21">
        <v>10</v>
      </c>
      <c r="G219" s="21">
        <v>10</v>
      </c>
      <c r="H219" s="21">
        <v>121</v>
      </c>
      <c r="I219" s="21">
        <v>156</v>
      </c>
      <c r="J219" s="21">
        <v>214</v>
      </c>
      <c r="K219" s="21">
        <v>7</v>
      </c>
      <c r="L219" s="21">
        <v>6</v>
      </c>
    </row>
    <row r="220" spans="1:12" ht="11.1" customHeight="1" x14ac:dyDescent="0.2">
      <c r="A220" s="24" t="s">
        <v>3</v>
      </c>
      <c r="B220" s="25">
        <v>100</v>
      </c>
      <c r="C220" s="25">
        <v>8.5603110000000004</v>
      </c>
      <c r="D220" s="25">
        <v>14.396887</v>
      </c>
      <c r="E220" s="25">
        <v>15.953307000000001</v>
      </c>
      <c r="F220" s="25">
        <v>3.891051</v>
      </c>
      <c r="G220" s="25">
        <v>3.891051</v>
      </c>
      <c r="H220" s="25">
        <v>47.081712000000003</v>
      </c>
      <c r="I220" s="25">
        <v>60.700389000000001</v>
      </c>
      <c r="J220" s="25">
        <v>83.268482000000006</v>
      </c>
      <c r="K220" s="25">
        <v>2.723735</v>
      </c>
      <c r="L220" s="25">
        <v>2.3346300000000002</v>
      </c>
    </row>
    <row r="221" spans="1:12" ht="11.1" customHeight="1" x14ac:dyDescent="0.2">
      <c r="A221" s="20" t="s">
        <v>400</v>
      </c>
      <c r="B221" s="21">
        <v>296</v>
      </c>
      <c r="C221" s="21">
        <v>52</v>
      </c>
      <c r="D221" s="21">
        <v>36</v>
      </c>
      <c r="E221" s="21">
        <v>64</v>
      </c>
      <c r="F221" s="21">
        <v>22</v>
      </c>
      <c r="G221" s="21">
        <v>18</v>
      </c>
      <c r="H221" s="21">
        <v>152</v>
      </c>
      <c r="I221" s="21">
        <v>181</v>
      </c>
      <c r="J221" s="21">
        <v>252</v>
      </c>
      <c r="K221" s="21">
        <v>17</v>
      </c>
      <c r="L221" s="21">
        <v>6</v>
      </c>
    </row>
    <row r="222" spans="1:12" ht="11.1" customHeight="1" x14ac:dyDescent="0.2">
      <c r="A222" s="24" t="s">
        <v>3</v>
      </c>
      <c r="B222" s="25">
        <v>100</v>
      </c>
      <c r="C222" s="25">
        <v>17.567568000000001</v>
      </c>
      <c r="D222" s="25">
        <v>12.162162</v>
      </c>
      <c r="E222" s="25">
        <v>21.621621999999999</v>
      </c>
      <c r="F222" s="25">
        <v>7.4324320000000004</v>
      </c>
      <c r="G222" s="25">
        <v>6.0810810000000002</v>
      </c>
      <c r="H222" s="25">
        <v>51.351351000000001</v>
      </c>
      <c r="I222" s="25">
        <v>61.148648999999999</v>
      </c>
      <c r="J222" s="25">
        <v>85.135135000000005</v>
      </c>
      <c r="K222" s="25">
        <v>5.7432429999999997</v>
      </c>
      <c r="L222" s="25">
        <v>2.0270269999999999</v>
      </c>
    </row>
    <row r="223" spans="1:12" ht="11.1" customHeight="1" x14ac:dyDescent="0.2">
      <c r="A223" s="9" t="s">
        <v>401</v>
      </c>
      <c r="B223" s="9"/>
      <c r="C223" s="9"/>
      <c r="D223" s="9"/>
      <c r="E223" s="9"/>
      <c r="F223" s="9"/>
      <c r="G223" s="9"/>
      <c r="H223" s="9"/>
      <c r="I223" s="9"/>
      <c r="J223" s="9"/>
      <c r="K223" s="9"/>
      <c r="L223" s="9"/>
    </row>
    <row r="224" spans="1:12" ht="11.1" customHeight="1" x14ac:dyDescent="0.2">
      <c r="A224" s="20" t="s">
        <v>878</v>
      </c>
      <c r="B224" s="21">
        <v>116</v>
      </c>
      <c r="C224" s="21">
        <v>14</v>
      </c>
      <c r="D224" s="21">
        <v>12</v>
      </c>
      <c r="E224" s="21">
        <v>14</v>
      </c>
      <c r="F224" s="21">
        <v>7</v>
      </c>
      <c r="G224" s="21">
        <v>7</v>
      </c>
      <c r="H224" s="21">
        <v>56</v>
      </c>
      <c r="I224" s="21">
        <v>73</v>
      </c>
      <c r="J224" s="21">
        <v>100</v>
      </c>
      <c r="K224" s="21">
        <v>4</v>
      </c>
      <c r="L224" s="21">
        <v>3</v>
      </c>
    </row>
    <row r="225" spans="1:12" ht="11.1" customHeight="1" x14ac:dyDescent="0.2">
      <c r="A225" s="24" t="s">
        <v>3</v>
      </c>
      <c r="B225" s="25">
        <v>100</v>
      </c>
      <c r="C225" s="25">
        <v>12.068966</v>
      </c>
      <c r="D225" s="25">
        <v>10.344828</v>
      </c>
      <c r="E225" s="25">
        <v>12.068966</v>
      </c>
      <c r="F225" s="25">
        <v>6.0344829999999998</v>
      </c>
      <c r="G225" s="25">
        <v>6.0344829999999998</v>
      </c>
      <c r="H225" s="25">
        <v>48.275861999999996</v>
      </c>
      <c r="I225" s="25">
        <v>62.931033999999997</v>
      </c>
      <c r="J225" s="25">
        <v>86.206896999999998</v>
      </c>
      <c r="K225" s="25">
        <v>3.4482759999999999</v>
      </c>
      <c r="L225" s="25">
        <v>2.5862069999999999</v>
      </c>
    </row>
    <row r="226" spans="1:12" ht="11.1" customHeight="1" x14ac:dyDescent="0.2">
      <c r="A226" s="20" t="s">
        <v>402</v>
      </c>
      <c r="B226" s="21">
        <v>213</v>
      </c>
      <c r="C226" s="21">
        <v>36</v>
      </c>
      <c r="D226" s="21">
        <v>25</v>
      </c>
      <c r="E226" s="21">
        <v>50</v>
      </c>
      <c r="F226" s="21">
        <v>8</v>
      </c>
      <c r="G226" s="21">
        <v>21</v>
      </c>
      <c r="H226" s="21">
        <v>111</v>
      </c>
      <c r="I226" s="21">
        <v>136</v>
      </c>
      <c r="J226" s="21">
        <v>169</v>
      </c>
      <c r="K226" s="21">
        <v>10</v>
      </c>
      <c r="L226" s="21">
        <v>2</v>
      </c>
    </row>
    <row r="227" spans="1:12" ht="11.1" customHeight="1" x14ac:dyDescent="0.2">
      <c r="A227" s="24" t="s">
        <v>3</v>
      </c>
      <c r="B227" s="25">
        <v>100</v>
      </c>
      <c r="C227" s="25">
        <v>16.901408</v>
      </c>
      <c r="D227" s="25">
        <v>11.737088999999999</v>
      </c>
      <c r="E227" s="25">
        <v>23.474177999999998</v>
      </c>
      <c r="F227" s="25">
        <v>3.7558690000000001</v>
      </c>
      <c r="G227" s="25">
        <v>9.8591549999999994</v>
      </c>
      <c r="H227" s="25">
        <v>52.112676</v>
      </c>
      <c r="I227" s="25">
        <v>63.849764999999998</v>
      </c>
      <c r="J227" s="25">
        <v>79.342723000000007</v>
      </c>
      <c r="K227" s="25">
        <v>4.6948359999999996</v>
      </c>
      <c r="L227" s="25">
        <v>0.938967</v>
      </c>
    </row>
    <row r="228" spans="1:12" ht="11.1" customHeight="1" x14ac:dyDescent="0.2">
      <c r="A228" s="20" t="s">
        <v>397</v>
      </c>
      <c r="B228" s="21">
        <v>828</v>
      </c>
      <c r="C228" s="21">
        <v>141</v>
      </c>
      <c r="D228" s="21">
        <v>88</v>
      </c>
      <c r="E228" s="21">
        <v>140</v>
      </c>
      <c r="F228" s="21">
        <v>38</v>
      </c>
      <c r="G228" s="21">
        <v>46</v>
      </c>
      <c r="H228" s="21">
        <v>362</v>
      </c>
      <c r="I228" s="21">
        <v>485</v>
      </c>
      <c r="J228" s="21">
        <v>710</v>
      </c>
      <c r="K228" s="21">
        <v>44</v>
      </c>
      <c r="L228" s="21">
        <v>14</v>
      </c>
    </row>
    <row r="229" spans="1:12" ht="11.1" customHeight="1" x14ac:dyDescent="0.2">
      <c r="A229" s="24" t="s">
        <v>3</v>
      </c>
      <c r="B229" s="25">
        <v>100</v>
      </c>
      <c r="C229" s="25">
        <v>17.028986</v>
      </c>
      <c r="D229" s="25">
        <v>10.628019</v>
      </c>
      <c r="E229" s="25">
        <v>16.908213</v>
      </c>
      <c r="F229" s="25">
        <v>4.589372</v>
      </c>
      <c r="G229" s="25">
        <v>5.5555560000000002</v>
      </c>
      <c r="H229" s="25">
        <v>43.719807000000003</v>
      </c>
      <c r="I229" s="25">
        <v>58.574879000000003</v>
      </c>
      <c r="J229" s="25">
        <v>85.748791999999995</v>
      </c>
      <c r="K229" s="25">
        <v>5.3140099999999997</v>
      </c>
      <c r="L229" s="25">
        <v>1.6908209999999999</v>
      </c>
    </row>
    <row r="230" spans="1:12" ht="11.1" customHeight="1" x14ac:dyDescent="0.2">
      <c r="A230" s="20" t="s">
        <v>403</v>
      </c>
      <c r="B230" s="21">
        <v>133</v>
      </c>
      <c r="C230" s="21">
        <v>31</v>
      </c>
      <c r="D230" s="21">
        <v>18</v>
      </c>
      <c r="E230" s="21">
        <v>37</v>
      </c>
      <c r="F230" s="21">
        <v>11</v>
      </c>
      <c r="G230" s="21">
        <v>15</v>
      </c>
      <c r="H230" s="21">
        <v>82</v>
      </c>
      <c r="I230" s="21">
        <v>92</v>
      </c>
      <c r="J230" s="21">
        <v>110</v>
      </c>
      <c r="K230" s="21">
        <v>4</v>
      </c>
      <c r="L230" s="21">
        <v>3</v>
      </c>
    </row>
    <row r="231" spans="1:12" ht="11.1" customHeight="1" x14ac:dyDescent="0.2">
      <c r="A231" s="24" t="s">
        <v>3</v>
      </c>
      <c r="B231" s="25">
        <v>100</v>
      </c>
      <c r="C231" s="25">
        <v>23.308271000000001</v>
      </c>
      <c r="D231" s="25">
        <v>13.533835</v>
      </c>
      <c r="E231" s="25">
        <v>27.819548999999999</v>
      </c>
      <c r="F231" s="25">
        <v>8.2706769999999992</v>
      </c>
      <c r="G231" s="25">
        <v>11.278195</v>
      </c>
      <c r="H231" s="25">
        <v>61.654134999999997</v>
      </c>
      <c r="I231" s="25">
        <v>69.172932000000003</v>
      </c>
      <c r="J231" s="25">
        <v>82.706766999999999</v>
      </c>
      <c r="K231" s="25">
        <v>3.0075189999999998</v>
      </c>
      <c r="L231" s="25">
        <v>2.2556389999999999</v>
      </c>
    </row>
    <row r="232" spans="1:12" ht="11.1" customHeight="1" x14ac:dyDescent="0.2">
      <c r="A232" s="20" t="s">
        <v>404</v>
      </c>
      <c r="B232" s="21">
        <v>120</v>
      </c>
      <c r="C232" s="21">
        <v>17</v>
      </c>
      <c r="D232" s="21">
        <v>17</v>
      </c>
      <c r="E232" s="21">
        <v>23</v>
      </c>
      <c r="F232" s="21">
        <v>7</v>
      </c>
      <c r="G232" s="21">
        <v>9</v>
      </c>
      <c r="H232" s="21">
        <v>69</v>
      </c>
      <c r="I232" s="21">
        <v>87</v>
      </c>
      <c r="J232" s="21">
        <v>104</v>
      </c>
      <c r="K232" s="21">
        <v>5</v>
      </c>
      <c r="L232" s="21">
        <v>1</v>
      </c>
    </row>
    <row r="233" spans="1:12" ht="11.1" customHeight="1" x14ac:dyDescent="0.2">
      <c r="A233" s="24" t="s">
        <v>3</v>
      </c>
      <c r="B233" s="25">
        <v>100</v>
      </c>
      <c r="C233" s="25">
        <v>14.166667</v>
      </c>
      <c r="D233" s="25">
        <v>14.166667</v>
      </c>
      <c r="E233" s="25">
        <v>19.166667</v>
      </c>
      <c r="F233" s="25">
        <v>5.8333329999999997</v>
      </c>
      <c r="G233" s="25">
        <v>7.5</v>
      </c>
      <c r="H233" s="25">
        <v>57.5</v>
      </c>
      <c r="I233" s="25">
        <v>72.5</v>
      </c>
      <c r="J233" s="25">
        <v>86.666667000000004</v>
      </c>
      <c r="K233" s="25">
        <v>4.1666670000000003</v>
      </c>
      <c r="L233" s="25">
        <v>0.83333299999999999</v>
      </c>
    </row>
    <row r="234" spans="1:12" ht="11.1" customHeight="1" x14ac:dyDescent="0.2">
      <c r="A234" s="20" t="s">
        <v>405</v>
      </c>
      <c r="B234" s="21">
        <v>246</v>
      </c>
      <c r="C234" s="21">
        <v>44</v>
      </c>
      <c r="D234" s="21">
        <v>36</v>
      </c>
      <c r="E234" s="21">
        <v>50</v>
      </c>
      <c r="F234" s="21">
        <v>18</v>
      </c>
      <c r="G234" s="21">
        <v>18</v>
      </c>
      <c r="H234" s="21">
        <v>112</v>
      </c>
      <c r="I234" s="21">
        <v>151</v>
      </c>
      <c r="J234" s="21">
        <v>201</v>
      </c>
      <c r="K234" s="21">
        <v>13</v>
      </c>
      <c r="L234" s="21">
        <v>5</v>
      </c>
    </row>
    <row r="235" spans="1:12" ht="11.1" customHeight="1" x14ac:dyDescent="0.2">
      <c r="A235" s="24" t="s">
        <v>3</v>
      </c>
      <c r="B235" s="25">
        <v>100</v>
      </c>
      <c r="C235" s="25">
        <v>17.886178999999998</v>
      </c>
      <c r="D235" s="25">
        <v>14.634145999999999</v>
      </c>
      <c r="E235" s="25">
        <v>20.325202999999998</v>
      </c>
      <c r="F235" s="25">
        <v>7.3170729999999997</v>
      </c>
      <c r="G235" s="25">
        <v>7.3170729999999997</v>
      </c>
      <c r="H235" s="25">
        <v>45.528455000000001</v>
      </c>
      <c r="I235" s="25">
        <v>61.382114000000001</v>
      </c>
      <c r="J235" s="25">
        <v>81.707317000000003</v>
      </c>
      <c r="K235" s="25">
        <v>5.2845529999999998</v>
      </c>
      <c r="L235" s="25">
        <v>2.0325199999999999</v>
      </c>
    </row>
    <row r="236" spans="1:12" ht="11.1" customHeight="1" x14ac:dyDescent="0.2">
      <c r="A236" s="20" t="s">
        <v>398</v>
      </c>
      <c r="B236" s="21">
        <v>468</v>
      </c>
      <c r="C236" s="21">
        <v>72</v>
      </c>
      <c r="D236" s="21">
        <v>50</v>
      </c>
      <c r="E236" s="21">
        <v>85</v>
      </c>
      <c r="F236" s="21">
        <v>22</v>
      </c>
      <c r="G236" s="21">
        <v>24</v>
      </c>
      <c r="H236" s="21">
        <v>205</v>
      </c>
      <c r="I236" s="21">
        <v>281</v>
      </c>
      <c r="J236" s="21">
        <v>406</v>
      </c>
      <c r="K236" s="21">
        <v>17</v>
      </c>
      <c r="L236" s="21">
        <v>6</v>
      </c>
    </row>
    <row r="237" spans="1:12" ht="11.1" customHeight="1" x14ac:dyDescent="0.2">
      <c r="A237" s="24" t="s">
        <v>3</v>
      </c>
      <c r="B237" s="25">
        <v>100</v>
      </c>
      <c r="C237" s="25">
        <v>15.384615</v>
      </c>
      <c r="D237" s="25">
        <v>10.683761000000001</v>
      </c>
      <c r="E237" s="25">
        <v>18.162393000000002</v>
      </c>
      <c r="F237" s="25">
        <v>4.7008549999999998</v>
      </c>
      <c r="G237" s="25">
        <v>5.1282050000000003</v>
      </c>
      <c r="H237" s="25">
        <v>43.803418999999998</v>
      </c>
      <c r="I237" s="25">
        <v>60.042735</v>
      </c>
      <c r="J237" s="25">
        <v>86.752137000000005</v>
      </c>
      <c r="K237" s="25">
        <v>3.632479</v>
      </c>
      <c r="L237" s="25">
        <v>1.2820510000000001</v>
      </c>
    </row>
    <row r="238" spans="1:12" ht="11.1" customHeight="1" x14ac:dyDescent="0.2">
      <c r="A238" s="20" t="s">
        <v>406</v>
      </c>
      <c r="B238" s="21">
        <v>180</v>
      </c>
      <c r="C238" s="21">
        <v>19</v>
      </c>
      <c r="D238" s="21">
        <v>31</v>
      </c>
      <c r="E238" s="21">
        <v>27</v>
      </c>
      <c r="F238" s="21">
        <v>9</v>
      </c>
      <c r="G238" s="21">
        <v>7</v>
      </c>
      <c r="H238" s="21">
        <v>87</v>
      </c>
      <c r="I238" s="21">
        <v>108</v>
      </c>
      <c r="J238" s="21">
        <v>147</v>
      </c>
      <c r="K238" s="21">
        <v>4</v>
      </c>
      <c r="L238" s="21">
        <v>6</v>
      </c>
    </row>
    <row r="239" spans="1:12" ht="11.1" customHeight="1" x14ac:dyDescent="0.2">
      <c r="A239" s="24" t="s">
        <v>3</v>
      </c>
      <c r="B239" s="25">
        <v>100</v>
      </c>
      <c r="C239" s="25">
        <v>10.555555999999999</v>
      </c>
      <c r="D239" s="25">
        <v>17.222221999999999</v>
      </c>
      <c r="E239" s="25">
        <v>15</v>
      </c>
      <c r="F239" s="25">
        <v>5</v>
      </c>
      <c r="G239" s="25">
        <v>3.8888889999999998</v>
      </c>
      <c r="H239" s="25">
        <v>48.333333000000003</v>
      </c>
      <c r="I239" s="25">
        <v>60</v>
      </c>
      <c r="J239" s="25">
        <v>81.666667000000004</v>
      </c>
      <c r="K239" s="25">
        <v>2.2222219999999999</v>
      </c>
      <c r="L239" s="25">
        <v>3.3333330000000001</v>
      </c>
    </row>
    <row r="240" spans="1:12" ht="11.1" customHeight="1" x14ac:dyDescent="0.2">
      <c r="A240" s="20" t="s">
        <v>407</v>
      </c>
      <c r="B240" s="21">
        <v>77</v>
      </c>
      <c r="C240" s="21">
        <v>3</v>
      </c>
      <c r="D240" s="21">
        <v>6</v>
      </c>
      <c r="E240" s="21">
        <v>14</v>
      </c>
      <c r="F240" s="21">
        <v>1</v>
      </c>
      <c r="G240" s="21">
        <v>3</v>
      </c>
      <c r="H240" s="21">
        <v>34</v>
      </c>
      <c r="I240" s="21">
        <v>48</v>
      </c>
      <c r="J240" s="21">
        <v>67</v>
      </c>
      <c r="K240" s="21">
        <v>3</v>
      </c>
      <c r="L240" s="21">
        <v>0</v>
      </c>
    </row>
    <row r="241" spans="1:12" ht="11.1" customHeight="1" x14ac:dyDescent="0.2">
      <c r="A241" s="24" t="s">
        <v>3</v>
      </c>
      <c r="B241" s="25">
        <v>100</v>
      </c>
      <c r="C241" s="25">
        <v>3.8961039999999998</v>
      </c>
      <c r="D241" s="25">
        <v>7.7922079999999996</v>
      </c>
      <c r="E241" s="25">
        <v>18.181818</v>
      </c>
      <c r="F241" s="25">
        <v>1.2987010000000001</v>
      </c>
      <c r="G241" s="25">
        <v>3.8961039999999998</v>
      </c>
      <c r="H241" s="25">
        <v>44.155844000000002</v>
      </c>
      <c r="I241" s="25">
        <v>62.337662000000002</v>
      </c>
      <c r="J241" s="25">
        <v>87.012986999999995</v>
      </c>
      <c r="K241" s="25">
        <v>3.8961039999999998</v>
      </c>
      <c r="L241" s="25">
        <v>0</v>
      </c>
    </row>
    <row r="242" spans="1:12" ht="11.1" customHeight="1" x14ac:dyDescent="0.2">
      <c r="A242" s="20" t="s">
        <v>400</v>
      </c>
      <c r="B242" s="21">
        <v>296</v>
      </c>
      <c r="C242" s="21">
        <v>52</v>
      </c>
      <c r="D242" s="21">
        <v>36</v>
      </c>
      <c r="E242" s="21">
        <v>64</v>
      </c>
      <c r="F242" s="21">
        <v>22</v>
      </c>
      <c r="G242" s="21">
        <v>18</v>
      </c>
      <c r="H242" s="21">
        <v>152</v>
      </c>
      <c r="I242" s="21">
        <v>181</v>
      </c>
      <c r="J242" s="21">
        <v>252</v>
      </c>
      <c r="K242" s="21">
        <v>17</v>
      </c>
      <c r="L242" s="21">
        <v>6</v>
      </c>
    </row>
    <row r="243" spans="1:12" ht="11.1" customHeight="1" x14ac:dyDescent="0.2">
      <c r="A243" s="26"/>
      <c r="B243" s="27">
        <v>100</v>
      </c>
      <c r="C243" s="27">
        <v>17.567568000000001</v>
      </c>
      <c r="D243" s="27">
        <v>12.162162</v>
      </c>
      <c r="E243" s="27">
        <v>21.621621999999999</v>
      </c>
      <c r="F243" s="27">
        <v>7.4324320000000004</v>
      </c>
      <c r="G243" s="27">
        <v>6.0810810000000002</v>
      </c>
      <c r="H243" s="27">
        <v>51.351351000000001</v>
      </c>
      <c r="I243" s="27">
        <v>61.148648999999999</v>
      </c>
      <c r="J243" s="27">
        <v>85.135135000000005</v>
      </c>
      <c r="K243" s="27">
        <v>5.7432429999999997</v>
      </c>
      <c r="L243" s="27">
        <v>2.0270269999999999</v>
      </c>
    </row>
    <row r="244" spans="1:12" ht="11.1" customHeight="1" x14ac:dyDescent="0.2"/>
  </sheetData>
  <phoneticPr fontId="2"/>
  <pageMargins left="0.75" right="0.75" top="1" bottom="1" header="0.5" footer="0.5"/>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89BA8-10A0-4EC6-B8B7-0F97CE514F92}">
  <dimension ref="A1:E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5" x14ac:dyDescent="0.2">
      <c r="A1" s="11" t="s">
        <v>3</v>
      </c>
      <c r="B1" s="7"/>
    </row>
    <row r="2" spans="1:5" x14ac:dyDescent="0.2">
      <c r="A2" s="15" t="str">
        <f xml:space="preserve"> HYPERLINK("#'目次'!B28","[22]")</f>
        <v>[22]</v>
      </c>
    </row>
    <row r="3" spans="1:5" x14ac:dyDescent="0.2">
      <c r="A3" s="7" t="s">
        <v>3</v>
      </c>
      <c r="B3" s="8" t="s">
        <v>19</v>
      </c>
    </row>
    <row r="4" spans="1:5" x14ac:dyDescent="0.2">
      <c r="A4" s="7" t="s">
        <v>3</v>
      </c>
      <c r="B4" s="8" t="s">
        <v>18</v>
      </c>
    </row>
    <row r="5" spans="1:5" s="18" customFormat="1" ht="25.2" x14ac:dyDescent="0.2">
      <c r="A5" s="16" t="s">
        <v>3</v>
      </c>
      <c r="B5" s="17" t="s">
        <v>335</v>
      </c>
      <c r="C5" s="17" t="s">
        <v>453</v>
      </c>
      <c r="D5" s="17" t="s">
        <v>454</v>
      </c>
      <c r="E5" s="17" t="s">
        <v>366</v>
      </c>
    </row>
    <row r="6" spans="1:5" x14ac:dyDescent="0.2">
      <c r="A6" s="19" t="s">
        <v>338</v>
      </c>
      <c r="B6" s="10">
        <v>2677</v>
      </c>
      <c r="C6" s="10">
        <v>2516</v>
      </c>
      <c r="D6" s="10">
        <v>114</v>
      </c>
      <c r="E6" s="10">
        <v>47</v>
      </c>
    </row>
    <row r="7" spans="1:5" x14ac:dyDescent="0.2">
      <c r="A7" s="24" t="s">
        <v>3</v>
      </c>
      <c r="B7" s="25">
        <v>100</v>
      </c>
      <c r="C7" s="25">
        <v>93.985804999999999</v>
      </c>
      <c r="D7" s="25">
        <v>4.2584980000000003</v>
      </c>
      <c r="E7" s="25">
        <v>1.7556970000000001</v>
      </c>
    </row>
    <row r="8" spans="1:5" x14ac:dyDescent="0.2">
      <c r="A8" s="9" t="s">
        <v>339</v>
      </c>
      <c r="B8" s="9"/>
      <c r="C8" s="9"/>
      <c r="D8" s="9"/>
      <c r="E8" s="9"/>
    </row>
    <row r="9" spans="1:5" x14ac:dyDescent="0.2">
      <c r="A9" s="20" t="s">
        <v>340</v>
      </c>
      <c r="B9" s="21">
        <v>1277</v>
      </c>
      <c r="C9" s="21">
        <v>1204</v>
      </c>
      <c r="D9" s="21">
        <v>53</v>
      </c>
      <c r="E9" s="21">
        <v>20</v>
      </c>
    </row>
    <row r="10" spans="1:5" x14ac:dyDescent="0.2">
      <c r="A10" s="24" t="s">
        <v>3</v>
      </c>
      <c r="B10" s="25">
        <v>100</v>
      </c>
      <c r="C10" s="25">
        <v>94.283477000000005</v>
      </c>
      <c r="D10" s="25">
        <v>4.1503519999999998</v>
      </c>
      <c r="E10" s="25">
        <v>1.566171</v>
      </c>
    </row>
    <row r="11" spans="1:5" x14ac:dyDescent="0.2">
      <c r="A11" s="20" t="s">
        <v>341</v>
      </c>
      <c r="B11" s="21">
        <v>1400</v>
      </c>
      <c r="C11" s="21">
        <v>1312</v>
      </c>
      <c r="D11" s="21">
        <v>61</v>
      </c>
      <c r="E11" s="21">
        <v>27</v>
      </c>
    </row>
    <row r="12" spans="1:5" x14ac:dyDescent="0.2">
      <c r="A12" s="24" t="s">
        <v>3</v>
      </c>
      <c r="B12" s="25">
        <v>100</v>
      </c>
      <c r="C12" s="25">
        <v>93.714286000000001</v>
      </c>
      <c r="D12" s="25">
        <v>4.3571429999999998</v>
      </c>
      <c r="E12" s="25">
        <v>1.928571</v>
      </c>
    </row>
    <row r="13" spans="1:5" x14ac:dyDescent="0.2">
      <c r="A13" s="9" t="s">
        <v>342</v>
      </c>
      <c r="B13" s="9"/>
      <c r="C13" s="9"/>
      <c r="D13" s="9"/>
      <c r="E13" s="9"/>
    </row>
    <row r="14" spans="1:5" x14ac:dyDescent="0.2">
      <c r="A14" s="20" t="s">
        <v>343</v>
      </c>
      <c r="B14" s="21">
        <v>610</v>
      </c>
      <c r="C14" s="21">
        <v>576</v>
      </c>
      <c r="D14" s="21">
        <v>29</v>
      </c>
      <c r="E14" s="21">
        <v>5</v>
      </c>
    </row>
    <row r="15" spans="1:5" x14ac:dyDescent="0.2">
      <c r="A15" s="24" t="s">
        <v>3</v>
      </c>
      <c r="B15" s="25">
        <v>100</v>
      </c>
      <c r="C15" s="25">
        <v>94.426230000000004</v>
      </c>
      <c r="D15" s="25">
        <v>4.7540979999999999</v>
      </c>
      <c r="E15" s="25">
        <v>0.81967199999999996</v>
      </c>
    </row>
    <row r="16" spans="1:5" x14ac:dyDescent="0.2">
      <c r="A16" s="20" t="s">
        <v>344</v>
      </c>
      <c r="B16" s="21">
        <v>755</v>
      </c>
      <c r="C16" s="21">
        <v>719</v>
      </c>
      <c r="D16" s="21">
        <v>23</v>
      </c>
      <c r="E16" s="21">
        <v>13</v>
      </c>
    </row>
    <row r="17" spans="1:5" x14ac:dyDescent="0.2">
      <c r="A17" s="24" t="s">
        <v>3</v>
      </c>
      <c r="B17" s="25">
        <v>100</v>
      </c>
      <c r="C17" s="25">
        <v>95.231787999999995</v>
      </c>
      <c r="D17" s="25">
        <v>3.0463580000000001</v>
      </c>
      <c r="E17" s="25">
        <v>1.721854</v>
      </c>
    </row>
    <row r="18" spans="1:5" x14ac:dyDescent="0.2">
      <c r="A18" s="20" t="s">
        <v>345</v>
      </c>
      <c r="B18" s="21">
        <v>601</v>
      </c>
      <c r="C18" s="21">
        <v>564</v>
      </c>
      <c r="D18" s="21">
        <v>25</v>
      </c>
      <c r="E18" s="21">
        <v>12</v>
      </c>
    </row>
    <row r="19" spans="1:5" x14ac:dyDescent="0.2">
      <c r="A19" s="24" t="s">
        <v>3</v>
      </c>
      <c r="B19" s="25">
        <v>100</v>
      </c>
      <c r="C19" s="25">
        <v>93.843593999999996</v>
      </c>
      <c r="D19" s="25">
        <v>4.1597340000000003</v>
      </c>
      <c r="E19" s="25">
        <v>1.996672</v>
      </c>
    </row>
    <row r="20" spans="1:5" x14ac:dyDescent="0.2">
      <c r="A20" s="20" t="s">
        <v>346</v>
      </c>
      <c r="B20" s="21">
        <v>425</v>
      </c>
      <c r="C20" s="21">
        <v>390</v>
      </c>
      <c r="D20" s="21">
        <v>22</v>
      </c>
      <c r="E20" s="21">
        <v>13</v>
      </c>
    </row>
    <row r="21" spans="1:5" x14ac:dyDescent="0.2">
      <c r="A21" s="24" t="s">
        <v>3</v>
      </c>
      <c r="B21" s="25">
        <v>100</v>
      </c>
      <c r="C21" s="25">
        <v>91.764706000000004</v>
      </c>
      <c r="D21" s="25">
        <v>5.1764710000000003</v>
      </c>
      <c r="E21" s="25">
        <v>3.058824</v>
      </c>
    </row>
    <row r="22" spans="1:5" x14ac:dyDescent="0.2">
      <c r="A22" s="20" t="s">
        <v>347</v>
      </c>
      <c r="B22" s="21">
        <v>217</v>
      </c>
      <c r="C22" s="21">
        <v>204</v>
      </c>
      <c r="D22" s="21">
        <v>10</v>
      </c>
      <c r="E22" s="21">
        <v>3</v>
      </c>
    </row>
    <row r="23" spans="1:5" x14ac:dyDescent="0.2">
      <c r="A23" s="24" t="s">
        <v>3</v>
      </c>
      <c r="B23" s="25">
        <v>100</v>
      </c>
      <c r="C23" s="25">
        <v>94.009217000000007</v>
      </c>
      <c r="D23" s="25">
        <v>4.608295</v>
      </c>
      <c r="E23" s="25">
        <v>1.3824879999999999</v>
      </c>
    </row>
    <row r="24" spans="1:5" x14ac:dyDescent="0.2">
      <c r="A24" s="20" t="s">
        <v>348</v>
      </c>
      <c r="B24" s="21">
        <v>56</v>
      </c>
      <c r="C24" s="21">
        <v>53</v>
      </c>
      <c r="D24" s="21">
        <v>3</v>
      </c>
      <c r="E24" s="21">
        <v>0</v>
      </c>
    </row>
    <row r="25" spans="1:5" x14ac:dyDescent="0.2">
      <c r="A25" s="24" t="s">
        <v>3</v>
      </c>
      <c r="B25" s="25">
        <v>100</v>
      </c>
      <c r="C25" s="25">
        <v>94.642857000000006</v>
      </c>
      <c r="D25" s="25">
        <v>5.3571429999999998</v>
      </c>
      <c r="E25" s="25">
        <v>0</v>
      </c>
    </row>
    <row r="26" spans="1:5" x14ac:dyDescent="0.2">
      <c r="A26" s="20" t="s">
        <v>349</v>
      </c>
      <c r="B26" s="21">
        <v>13</v>
      </c>
      <c r="C26" s="21">
        <v>10</v>
      </c>
      <c r="D26" s="21">
        <v>2</v>
      </c>
      <c r="E26" s="21">
        <v>1</v>
      </c>
    </row>
    <row r="27" spans="1:5" x14ac:dyDescent="0.2">
      <c r="A27" s="24" t="s">
        <v>3</v>
      </c>
      <c r="B27" s="25">
        <v>100</v>
      </c>
      <c r="C27" s="25">
        <v>76.923077000000006</v>
      </c>
      <c r="D27" s="25">
        <v>15.384615</v>
      </c>
      <c r="E27" s="25">
        <v>7.6923079999999997</v>
      </c>
    </row>
    <row r="28" spans="1:5" x14ac:dyDescent="0.2">
      <c r="A28" s="20" t="s">
        <v>350</v>
      </c>
      <c r="B28" s="21">
        <v>1365</v>
      </c>
      <c r="C28" s="21">
        <v>1295</v>
      </c>
      <c r="D28" s="21">
        <v>52</v>
      </c>
      <c r="E28" s="21">
        <v>18</v>
      </c>
    </row>
    <row r="29" spans="1:5" x14ac:dyDescent="0.2">
      <c r="A29" s="24" t="s">
        <v>3</v>
      </c>
      <c r="B29" s="25">
        <v>100</v>
      </c>
      <c r="C29" s="25">
        <v>94.871795000000006</v>
      </c>
      <c r="D29" s="25">
        <v>3.8095240000000001</v>
      </c>
      <c r="E29" s="25">
        <v>1.318681</v>
      </c>
    </row>
    <row r="30" spans="1:5" x14ac:dyDescent="0.2">
      <c r="A30" s="20" t="s">
        <v>351</v>
      </c>
      <c r="B30" s="21">
        <v>1026</v>
      </c>
      <c r="C30" s="21">
        <v>954</v>
      </c>
      <c r="D30" s="21">
        <v>47</v>
      </c>
      <c r="E30" s="21">
        <v>25</v>
      </c>
    </row>
    <row r="31" spans="1:5" x14ac:dyDescent="0.2">
      <c r="A31" s="24" t="s">
        <v>3</v>
      </c>
      <c r="B31" s="25">
        <v>100</v>
      </c>
      <c r="C31" s="25">
        <v>92.982455999999999</v>
      </c>
      <c r="D31" s="25">
        <v>4.5808970000000002</v>
      </c>
      <c r="E31" s="25">
        <v>2.4366469999999998</v>
      </c>
    </row>
    <row r="32" spans="1:5" x14ac:dyDescent="0.2">
      <c r="A32" s="20" t="s">
        <v>352</v>
      </c>
      <c r="B32" s="21">
        <v>286</v>
      </c>
      <c r="C32" s="21">
        <v>267</v>
      </c>
      <c r="D32" s="21">
        <v>15</v>
      </c>
      <c r="E32" s="21">
        <v>4</v>
      </c>
    </row>
    <row r="33" spans="1:5" x14ac:dyDescent="0.2">
      <c r="A33" s="24" t="s">
        <v>3</v>
      </c>
      <c r="B33" s="25">
        <v>100</v>
      </c>
      <c r="C33" s="25">
        <v>93.356643000000005</v>
      </c>
      <c r="D33" s="25">
        <v>5.2447549999999996</v>
      </c>
      <c r="E33" s="25">
        <v>1.398601</v>
      </c>
    </row>
    <row r="34" spans="1:5" x14ac:dyDescent="0.2">
      <c r="A34" s="20" t="s">
        <v>353</v>
      </c>
      <c r="B34" s="21">
        <v>1312</v>
      </c>
      <c r="C34" s="21">
        <v>1221</v>
      </c>
      <c r="D34" s="21">
        <v>62</v>
      </c>
      <c r="E34" s="21">
        <v>29</v>
      </c>
    </row>
    <row r="35" spans="1:5" x14ac:dyDescent="0.2">
      <c r="A35" s="24" t="s">
        <v>3</v>
      </c>
      <c r="B35" s="25">
        <v>100</v>
      </c>
      <c r="C35" s="25">
        <v>93.064024000000003</v>
      </c>
      <c r="D35" s="25">
        <v>4.7256099999999996</v>
      </c>
      <c r="E35" s="25">
        <v>2.2103660000000001</v>
      </c>
    </row>
    <row r="36" spans="1:5" x14ac:dyDescent="0.2">
      <c r="A36" s="9" t="s">
        <v>354</v>
      </c>
      <c r="B36" s="10">
        <v>298</v>
      </c>
      <c r="C36" s="10">
        <v>277</v>
      </c>
      <c r="D36" s="10">
        <v>20</v>
      </c>
      <c r="E36" s="10">
        <v>1</v>
      </c>
    </row>
    <row r="37" spans="1:5" x14ac:dyDescent="0.2">
      <c r="A37" s="24" t="s">
        <v>3</v>
      </c>
      <c r="B37" s="25">
        <v>100</v>
      </c>
      <c r="C37" s="25">
        <v>92.953019999999995</v>
      </c>
      <c r="D37" s="25">
        <v>6.7114089999999997</v>
      </c>
      <c r="E37" s="25">
        <v>0.33556999999999998</v>
      </c>
    </row>
    <row r="38" spans="1:5" x14ac:dyDescent="0.2">
      <c r="A38" s="20" t="s">
        <v>344</v>
      </c>
      <c r="B38" s="21">
        <v>388</v>
      </c>
      <c r="C38" s="21">
        <v>373</v>
      </c>
      <c r="D38" s="21">
        <v>10</v>
      </c>
      <c r="E38" s="21">
        <v>5</v>
      </c>
    </row>
    <row r="39" spans="1:5" x14ac:dyDescent="0.2">
      <c r="A39" s="24" t="s">
        <v>3</v>
      </c>
      <c r="B39" s="25">
        <v>100</v>
      </c>
      <c r="C39" s="25">
        <v>96.134021000000004</v>
      </c>
      <c r="D39" s="25">
        <v>2.5773199999999998</v>
      </c>
      <c r="E39" s="25">
        <v>1.2886599999999999</v>
      </c>
    </row>
    <row r="40" spans="1:5" x14ac:dyDescent="0.2">
      <c r="A40" s="20" t="s">
        <v>345</v>
      </c>
      <c r="B40" s="21">
        <v>299</v>
      </c>
      <c r="C40" s="21">
        <v>280</v>
      </c>
      <c r="D40" s="21">
        <v>10</v>
      </c>
      <c r="E40" s="21">
        <v>9</v>
      </c>
    </row>
    <row r="41" spans="1:5" x14ac:dyDescent="0.2">
      <c r="A41" s="24" t="s">
        <v>3</v>
      </c>
      <c r="B41" s="25">
        <v>100</v>
      </c>
      <c r="C41" s="25">
        <v>93.645484999999994</v>
      </c>
      <c r="D41" s="25">
        <v>3.3444820000000002</v>
      </c>
      <c r="E41" s="25">
        <v>3.010033</v>
      </c>
    </row>
    <row r="42" spans="1:5" x14ac:dyDescent="0.2">
      <c r="A42" s="20" t="s">
        <v>346</v>
      </c>
      <c r="B42" s="21">
        <v>192</v>
      </c>
      <c r="C42" s="21">
        <v>182</v>
      </c>
      <c r="D42" s="21">
        <v>7</v>
      </c>
      <c r="E42" s="21">
        <v>3</v>
      </c>
    </row>
    <row r="43" spans="1:5" x14ac:dyDescent="0.2">
      <c r="A43" s="24" t="s">
        <v>3</v>
      </c>
      <c r="B43" s="25">
        <v>100</v>
      </c>
      <c r="C43" s="25">
        <v>94.791667000000004</v>
      </c>
      <c r="D43" s="25">
        <v>3.6458330000000001</v>
      </c>
      <c r="E43" s="25">
        <v>1.5625</v>
      </c>
    </row>
    <row r="44" spans="1:5" x14ac:dyDescent="0.2">
      <c r="A44" s="20" t="s">
        <v>347</v>
      </c>
      <c r="B44" s="21">
        <v>77</v>
      </c>
      <c r="C44" s="21">
        <v>72</v>
      </c>
      <c r="D44" s="21">
        <v>4</v>
      </c>
      <c r="E44" s="21">
        <v>1</v>
      </c>
    </row>
    <row r="45" spans="1:5" x14ac:dyDescent="0.2">
      <c r="A45" s="24" t="s">
        <v>3</v>
      </c>
      <c r="B45" s="25">
        <v>100</v>
      </c>
      <c r="C45" s="25">
        <v>93.506494000000004</v>
      </c>
      <c r="D45" s="25">
        <v>5.1948049999999997</v>
      </c>
      <c r="E45" s="25">
        <v>1.2987010000000001</v>
      </c>
    </row>
    <row r="46" spans="1:5" x14ac:dyDescent="0.2">
      <c r="A46" s="20" t="s">
        <v>348</v>
      </c>
      <c r="B46" s="21">
        <v>19</v>
      </c>
      <c r="C46" s="21">
        <v>18</v>
      </c>
      <c r="D46" s="21">
        <v>1</v>
      </c>
      <c r="E46" s="21">
        <v>0</v>
      </c>
    </row>
    <row r="47" spans="1:5" x14ac:dyDescent="0.2">
      <c r="A47" s="24" t="s">
        <v>3</v>
      </c>
      <c r="B47" s="25">
        <v>100</v>
      </c>
      <c r="C47" s="25">
        <v>94.736841999999996</v>
      </c>
      <c r="D47" s="25">
        <v>5.2631579999999998</v>
      </c>
      <c r="E47" s="25">
        <v>0</v>
      </c>
    </row>
    <row r="48" spans="1:5" x14ac:dyDescent="0.2">
      <c r="A48" s="20" t="s">
        <v>349</v>
      </c>
      <c r="B48" s="21">
        <v>4</v>
      </c>
      <c r="C48" s="21">
        <v>2</v>
      </c>
      <c r="D48" s="21">
        <v>1</v>
      </c>
      <c r="E48" s="21">
        <v>1</v>
      </c>
    </row>
    <row r="49" spans="1:5" x14ac:dyDescent="0.2">
      <c r="A49" s="24" t="s">
        <v>3</v>
      </c>
      <c r="B49" s="25">
        <v>100</v>
      </c>
      <c r="C49" s="25">
        <v>50</v>
      </c>
      <c r="D49" s="25">
        <v>25</v>
      </c>
      <c r="E49" s="25">
        <v>25</v>
      </c>
    </row>
    <row r="50" spans="1:5" x14ac:dyDescent="0.2">
      <c r="A50" s="20" t="s">
        <v>350</v>
      </c>
      <c r="B50" s="21">
        <v>686</v>
      </c>
      <c r="C50" s="21">
        <v>650</v>
      </c>
      <c r="D50" s="21">
        <v>30</v>
      </c>
      <c r="E50" s="21">
        <v>6</v>
      </c>
    </row>
    <row r="51" spans="1:5" x14ac:dyDescent="0.2">
      <c r="A51" s="24" t="s">
        <v>3</v>
      </c>
      <c r="B51" s="25">
        <v>100</v>
      </c>
      <c r="C51" s="25">
        <v>94.752187000000006</v>
      </c>
      <c r="D51" s="25">
        <v>4.3731780000000002</v>
      </c>
      <c r="E51" s="25">
        <v>0.87463599999999997</v>
      </c>
    </row>
    <row r="52" spans="1:5" x14ac:dyDescent="0.2">
      <c r="A52" s="20" t="s">
        <v>351</v>
      </c>
      <c r="B52" s="21">
        <v>491</v>
      </c>
      <c r="C52" s="21">
        <v>462</v>
      </c>
      <c r="D52" s="21">
        <v>17</v>
      </c>
      <c r="E52" s="21">
        <v>12</v>
      </c>
    </row>
    <row r="53" spans="1:5" x14ac:dyDescent="0.2">
      <c r="A53" s="24" t="s">
        <v>3</v>
      </c>
      <c r="B53" s="25">
        <v>100</v>
      </c>
      <c r="C53" s="25">
        <v>94.093686000000005</v>
      </c>
      <c r="D53" s="25">
        <v>3.4623219999999999</v>
      </c>
      <c r="E53" s="25">
        <v>2.4439920000000002</v>
      </c>
    </row>
    <row r="54" spans="1:5" x14ac:dyDescent="0.2">
      <c r="A54" s="20" t="s">
        <v>352</v>
      </c>
      <c r="B54" s="21">
        <v>100</v>
      </c>
      <c r="C54" s="21">
        <v>92</v>
      </c>
      <c r="D54" s="21">
        <v>6</v>
      </c>
      <c r="E54" s="21">
        <v>2</v>
      </c>
    </row>
    <row r="55" spans="1:5" x14ac:dyDescent="0.2">
      <c r="A55" s="24" t="s">
        <v>3</v>
      </c>
      <c r="B55" s="25">
        <v>100</v>
      </c>
      <c r="C55" s="25">
        <v>92</v>
      </c>
      <c r="D55" s="25">
        <v>6</v>
      </c>
      <c r="E55" s="25">
        <v>2</v>
      </c>
    </row>
    <row r="56" spans="1:5" x14ac:dyDescent="0.2">
      <c r="A56" s="20" t="s">
        <v>353</v>
      </c>
      <c r="B56" s="21">
        <v>591</v>
      </c>
      <c r="C56" s="21">
        <v>554</v>
      </c>
      <c r="D56" s="21">
        <v>23</v>
      </c>
      <c r="E56" s="21">
        <v>14</v>
      </c>
    </row>
    <row r="57" spans="1:5" x14ac:dyDescent="0.2">
      <c r="A57" s="24" t="s">
        <v>3</v>
      </c>
      <c r="B57" s="25">
        <v>100</v>
      </c>
      <c r="C57" s="25">
        <v>93.739424999999997</v>
      </c>
      <c r="D57" s="25">
        <v>3.8917090000000001</v>
      </c>
      <c r="E57" s="25">
        <v>2.3688660000000001</v>
      </c>
    </row>
    <row r="58" spans="1:5" x14ac:dyDescent="0.2">
      <c r="A58" s="9" t="s">
        <v>355</v>
      </c>
      <c r="B58" s="10">
        <v>312</v>
      </c>
      <c r="C58" s="10">
        <v>299</v>
      </c>
      <c r="D58" s="10">
        <v>9</v>
      </c>
      <c r="E58" s="10">
        <v>4</v>
      </c>
    </row>
    <row r="59" spans="1:5" x14ac:dyDescent="0.2">
      <c r="A59" s="24" t="s">
        <v>3</v>
      </c>
      <c r="B59" s="25">
        <v>100</v>
      </c>
      <c r="C59" s="25">
        <v>95.833332999999996</v>
      </c>
      <c r="D59" s="25">
        <v>2.8846150000000002</v>
      </c>
      <c r="E59" s="25">
        <v>1.2820510000000001</v>
      </c>
    </row>
    <row r="60" spans="1:5" x14ac:dyDescent="0.2">
      <c r="A60" s="20" t="s">
        <v>344</v>
      </c>
      <c r="B60" s="21">
        <v>367</v>
      </c>
      <c r="C60" s="21">
        <v>346</v>
      </c>
      <c r="D60" s="21">
        <v>13</v>
      </c>
      <c r="E60" s="21">
        <v>8</v>
      </c>
    </row>
    <row r="61" spans="1:5" x14ac:dyDescent="0.2">
      <c r="A61" s="24" t="s">
        <v>3</v>
      </c>
      <c r="B61" s="25">
        <v>100</v>
      </c>
      <c r="C61" s="25">
        <v>94.277929</v>
      </c>
      <c r="D61" s="25">
        <v>3.5422340000000001</v>
      </c>
      <c r="E61" s="25">
        <v>2.179837</v>
      </c>
    </row>
    <row r="62" spans="1:5" x14ac:dyDescent="0.2">
      <c r="A62" s="20" t="s">
        <v>345</v>
      </c>
      <c r="B62" s="21">
        <v>302</v>
      </c>
      <c r="C62" s="21">
        <v>284</v>
      </c>
      <c r="D62" s="21">
        <v>15</v>
      </c>
      <c r="E62" s="21">
        <v>3</v>
      </c>
    </row>
    <row r="63" spans="1:5" x14ac:dyDescent="0.2">
      <c r="A63" s="24" t="s">
        <v>3</v>
      </c>
      <c r="B63" s="25">
        <v>100</v>
      </c>
      <c r="C63" s="25">
        <v>94.039734999999993</v>
      </c>
      <c r="D63" s="25">
        <v>4.9668869999999998</v>
      </c>
      <c r="E63" s="25">
        <v>0.99337699999999995</v>
      </c>
    </row>
    <row r="64" spans="1:5" x14ac:dyDescent="0.2">
      <c r="A64" s="20" t="s">
        <v>346</v>
      </c>
      <c r="B64" s="21">
        <v>233</v>
      </c>
      <c r="C64" s="21">
        <v>208</v>
      </c>
      <c r="D64" s="21">
        <v>15</v>
      </c>
      <c r="E64" s="21">
        <v>10</v>
      </c>
    </row>
    <row r="65" spans="1:5" x14ac:dyDescent="0.2">
      <c r="A65" s="24" t="s">
        <v>3</v>
      </c>
      <c r="B65" s="25">
        <v>100</v>
      </c>
      <c r="C65" s="25">
        <v>89.270386000000002</v>
      </c>
      <c r="D65" s="25">
        <v>6.4377680000000002</v>
      </c>
      <c r="E65" s="25">
        <v>4.2918450000000004</v>
      </c>
    </row>
    <row r="66" spans="1:5" x14ac:dyDescent="0.2">
      <c r="A66" s="20" t="s">
        <v>347</v>
      </c>
      <c r="B66" s="21">
        <v>140</v>
      </c>
      <c r="C66" s="21">
        <v>132</v>
      </c>
      <c r="D66" s="21">
        <v>6</v>
      </c>
      <c r="E66" s="21">
        <v>2</v>
      </c>
    </row>
    <row r="67" spans="1:5" x14ac:dyDescent="0.2">
      <c r="A67" s="24" t="s">
        <v>3</v>
      </c>
      <c r="B67" s="25">
        <v>100</v>
      </c>
      <c r="C67" s="25">
        <v>94.285713999999999</v>
      </c>
      <c r="D67" s="25">
        <v>4.2857139999999996</v>
      </c>
      <c r="E67" s="25">
        <v>1.428571</v>
      </c>
    </row>
    <row r="68" spans="1:5" x14ac:dyDescent="0.2">
      <c r="A68" s="20" t="s">
        <v>348</v>
      </c>
      <c r="B68" s="21">
        <v>37</v>
      </c>
      <c r="C68" s="21">
        <v>35</v>
      </c>
      <c r="D68" s="21">
        <v>2</v>
      </c>
      <c r="E68" s="21">
        <v>0</v>
      </c>
    </row>
    <row r="69" spans="1:5" x14ac:dyDescent="0.2">
      <c r="A69" s="24" t="s">
        <v>3</v>
      </c>
      <c r="B69" s="25">
        <v>100</v>
      </c>
      <c r="C69" s="25">
        <v>94.594594999999998</v>
      </c>
      <c r="D69" s="25">
        <v>5.405405</v>
      </c>
      <c r="E69" s="25">
        <v>0</v>
      </c>
    </row>
    <row r="70" spans="1:5" x14ac:dyDescent="0.2">
      <c r="A70" s="20" t="s">
        <v>349</v>
      </c>
      <c r="B70" s="21">
        <v>9</v>
      </c>
      <c r="C70" s="21">
        <v>8</v>
      </c>
      <c r="D70" s="21">
        <v>1</v>
      </c>
      <c r="E70" s="21">
        <v>0</v>
      </c>
    </row>
    <row r="71" spans="1:5" x14ac:dyDescent="0.2">
      <c r="A71" s="24" t="s">
        <v>3</v>
      </c>
      <c r="B71" s="25">
        <v>100</v>
      </c>
      <c r="C71" s="25">
        <v>88.888889000000006</v>
      </c>
      <c r="D71" s="25">
        <v>11.111110999999999</v>
      </c>
      <c r="E71" s="25">
        <v>0</v>
      </c>
    </row>
    <row r="72" spans="1:5" x14ac:dyDescent="0.2">
      <c r="A72" s="20" t="s">
        <v>350</v>
      </c>
      <c r="B72" s="21">
        <v>679</v>
      </c>
      <c r="C72" s="21">
        <v>645</v>
      </c>
      <c r="D72" s="21">
        <v>22</v>
      </c>
      <c r="E72" s="21">
        <v>12</v>
      </c>
    </row>
    <row r="73" spans="1:5" x14ac:dyDescent="0.2">
      <c r="A73" s="24" t="s">
        <v>3</v>
      </c>
      <c r="B73" s="25">
        <v>100</v>
      </c>
      <c r="C73" s="25">
        <v>94.992636000000005</v>
      </c>
      <c r="D73" s="25">
        <v>3.240059</v>
      </c>
      <c r="E73" s="25">
        <v>1.7673049999999999</v>
      </c>
    </row>
    <row r="74" spans="1:5" x14ac:dyDescent="0.2">
      <c r="A74" s="20" t="s">
        <v>351</v>
      </c>
      <c r="B74" s="21">
        <v>535</v>
      </c>
      <c r="C74" s="21">
        <v>492</v>
      </c>
      <c r="D74" s="21">
        <v>30</v>
      </c>
      <c r="E74" s="21">
        <v>13</v>
      </c>
    </row>
    <row r="75" spans="1:5" x14ac:dyDescent="0.2">
      <c r="A75" s="24" t="s">
        <v>3</v>
      </c>
      <c r="B75" s="25">
        <v>100</v>
      </c>
      <c r="C75" s="25">
        <v>91.962616999999995</v>
      </c>
      <c r="D75" s="25">
        <v>5.6074770000000003</v>
      </c>
      <c r="E75" s="25">
        <v>2.429907</v>
      </c>
    </row>
    <row r="76" spans="1:5" x14ac:dyDescent="0.2">
      <c r="A76" s="20" t="s">
        <v>352</v>
      </c>
      <c r="B76" s="21">
        <v>186</v>
      </c>
      <c r="C76" s="21">
        <v>175</v>
      </c>
      <c r="D76" s="21">
        <v>9</v>
      </c>
      <c r="E76" s="21">
        <v>2</v>
      </c>
    </row>
    <row r="77" spans="1:5" x14ac:dyDescent="0.2">
      <c r="A77" s="24" t="s">
        <v>3</v>
      </c>
      <c r="B77" s="25">
        <v>100</v>
      </c>
      <c r="C77" s="25">
        <v>94.086022</v>
      </c>
      <c r="D77" s="25">
        <v>4.8387099999999998</v>
      </c>
      <c r="E77" s="25">
        <v>1.075269</v>
      </c>
    </row>
    <row r="78" spans="1:5" x14ac:dyDescent="0.2">
      <c r="A78" s="20" t="s">
        <v>353</v>
      </c>
      <c r="B78" s="21">
        <v>721</v>
      </c>
      <c r="C78" s="21">
        <v>667</v>
      </c>
      <c r="D78" s="21">
        <v>39</v>
      </c>
      <c r="E78" s="21">
        <v>15</v>
      </c>
    </row>
    <row r="79" spans="1:5" x14ac:dyDescent="0.2">
      <c r="A79" s="24" t="s">
        <v>3</v>
      </c>
      <c r="B79" s="25">
        <v>100</v>
      </c>
      <c r="C79" s="25">
        <v>92.510401999999999</v>
      </c>
      <c r="D79" s="25">
        <v>5.409154</v>
      </c>
      <c r="E79" s="25">
        <v>2.080444</v>
      </c>
    </row>
    <row r="80" spans="1:5" x14ac:dyDescent="0.2">
      <c r="A80" s="9" t="s">
        <v>356</v>
      </c>
      <c r="B80" s="9"/>
      <c r="C80" s="9"/>
      <c r="D80" s="9"/>
      <c r="E80" s="9"/>
    </row>
    <row r="81" spans="1:5" x14ac:dyDescent="0.2">
      <c r="A81" s="20" t="s">
        <v>357</v>
      </c>
      <c r="B81" s="21">
        <v>138</v>
      </c>
      <c r="C81" s="21">
        <v>120</v>
      </c>
      <c r="D81" s="21">
        <v>13</v>
      </c>
      <c r="E81" s="21">
        <v>5</v>
      </c>
    </row>
    <row r="82" spans="1:5" x14ac:dyDescent="0.2">
      <c r="A82" s="24" t="s">
        <v>3</v>
      </c>
      <c r="B82" s="25">
        <v>100</v>
      </c>
      <c r="C82" s="25">
        <v>86.956522000000007</v>
      </c>
      <c r="D82" s="25">
        <v>9.4202899999999996</v>
      </c>
      <c r="E82" s="25">
        <v>3.6231879999999999</v>
      </c>
    </row>
    <row r="83" spans="1:5" x14ac:dyDescent="0.2">
      <c r="A83" s="20" t="s">
        <v>328</v>
      </c>
      <c r="B83" s="21">
        <v>1747</v>
      </c>
      <c r="C83" s="21">
        <v>1673</v>
      </c>
      <c r="D83" s="21">
        <v>49</v>
      </c>
      <c r="E83" s="21">
        <v>25</v>
      </c>
    </row>
    <row r="84" spans="1:5" x14ac:dyDescent="0.2">
      <c r="A84" s="24" t="s">
        <v>3</v>
      </c>
      <c r="B84" s="25">
        <v>100</v>
      </c>
      <c r="C84" s="25">
        <v>95.764167</v>
      </c>
      <c r="D84" s="25">
        <v>2.804808</v>
      </c>
      <c r="E84" s="25">
        <v>1.431025</v>
      </c>
    </row>
    <row r="85" spans="1:5" x14ac:dyDescent="0.2">
      <c r="A85" s="20" t="s">
        <v>329</v>
      </c>
      <c r="B85" s="21">
        <v>191</v>
      </c>
      <c r="C85" s="21">
        <v>174</v>
      </c>
      <c r="D85" s="21">
        <v>14</v>
      </c>
      <c r="E85" s="21">
        <v>3</v>
      </c>
    </row>
    <row r="86" spans="1:5" x14ac:dyDescent="0.2">
      <c r="A86" s="24" t="s">
        <v>3</v>
      </c>
      <c r="B86" s="25">
        <v>100</v>
      </c>
      <c r="C86" s="25">
        <v>91.099475999999996</v>
      </c>
      <c r="D86" s="25">
        <v>7.3298430000000003</v>
      </c>
      <c r="E86" s="25">
        <v>1.570681</v>
      </c>
    </row>
    <row r="87" spans="1:5" x14ac:dyDescent="0.2">
      <c r="A87" s="20" t="s">
        <v>330</v>
      </c>
      <c r="B87" s="21">
        <v>544</v>
      </c>
      <c r="C87" s="21">
        <v>501</v>
      </c>
      <c r="D87" s="21">
        <v>30</v>
      </c>
      <c r="E87" s="21">
        <v>13</v>
      </c>
    </row>
    <row r="88" spans="1:5" x14ac:dyDescent="0.2">
      <c r="A88" s="24" t="s">
        <v>3</v>
      </c>
      <c r="B88" s="25">
        <v>100</v>
      </c>
      <c r="C88" s="25">
        <v>92.095588000000006</v>
      </c>
      <c r="D88" s="25">
        <v>5.5147060000000003</v>
      </c>
      <c r="E88" s="25">
        <v>2.3897059999999999</v>
      </c>
    </row>
    <row r="89" spans="1:5" x14ac:dyDescent="0.2">
      <c r="A89" s="20" t="s">
        <v>358</v>
      </c>
      <c r="B89" s="21">
        <v>57</v>
      </c>
      <c r="C89" s="21">
        <v>48</v>
      </c>
      <c r="D89" s="21">
        <v>8</v>
      </c>
      <c r="E89" s="21">
        <v>1</v>
      </c>
    </row>
    <row r="90" spans="1:5" x14ac:dyDescent="0.2">
      <c r="A90" s="24" t="s">
        <v>3</v>
      </c>
      <c r="B90" s="25">
        <v>100</v>
      </c>
      <c r="C90" s="25">
        <v>84.210526000000002</v>
      </c>
      <c r="D90" s="25">
        <v>14.035088</v>
      </c>
      <c r="E90" s="25">
        <v>1.754386</v>
      </c>
    </row>
    <row r="91" spans="1:5" x14ac:dyDescent="0.2">
      <c r="A91" s="9" t="s">
        <v>359</v>
      </c>
      <c r="B91" s="10">
        <v>89</v>
      </c>
      <c r="C91" s="10">
        <v>76</v>
      </c>
      <c r="D91" s="10">
        <v>10</v>
      </c>
      <c r="E91" s="10">
        <v>3</v>
      </c>
    </row>
    <row r="92" spans="1:5" x14ac:dyDescent="0.2">
      <c r="A92" s="24" t="s">
        <v>3</v>
      </c>
      <c r="B92" s="25">
        <v>100</v>
      </c>
      <c r="C92" s="25">
        <v>85.393258000000003</v>
      </c>
      <c r="D92" s="25">
        <v>11.235955000000001</v>
      </c>
      <c r="E92" s="25">
        <v>3.370787</v>
      </c>
    </row>
    <row r="93" spans="1:5" x14ac:dyDescent="0.2">
      <c r="A93" s="20" t="s">
        <v>331</v>
      </c>
      <c r="B93" s="21">
        <v>977</v>
      </c>
      <c r="C93" s="21">
        <v>937</v>
      </c>
      <c r="D93" s="21">
        <v>27</v>
      </c>
      <c r="E93" s="21">
        <v>13</v>
      </c>
    </row>
    <row r="94" spans="1:5" x14ac:dyDescent="0.2">
      <c r="A94" s="24" t="s">
        <v>3</v>
      </c>
      <c r="B94" s="25">
        <v>100</v>
      </c>
      <c r="C94" s="25">
        <v>95.905833999999999</v>
      </c>
      <c r="D94" s="25">
        <v>2.7635619999999999</v>
      </c>
      <c r="E94" s="25">
        <v>1.3306039999999999</v>
      </c>
    </row>
    <row r="95" spans="1:5" x14ac:dyDescent="0.2">
      <c r="A95" s="20" t="s">
        <v>332</v>
      </c>
      <c r="B95" s="21">
        <v>73</v>
      </c>
      <c r="C95" s="21">
        <v>66</v>
      </c>
      <c r="D95" s="21">
        <v>6</v>
      </c>
      <c r="E95" s="21">
        <v>1</v>
      </c>
    </row>
    <row r="96" spans="1:5" x14ac:dyDescent="0.2">
      <c r="A96" s="24" t="s">
        <v>3</v>
      </c>
      <c r="B96" s="25">
        <v>100</v>
      </c>
      <c r="C96" s="25">
        <v>90.410959000000005</v>
      </c>
      <c r="D96" s="25">
        <v>8.2191779999999994</v>
      </c>
      <c r="E96" s="25">
        <v>1.3698630000000001</v>
      </c>
    </row>
    <row r="97" spans="1:5" x14ac:dyDescent="0.2">
      <c r="A97" s="20" t="s">
        <v>333</v>
      </c>
      <c r="B97" s="21">
        <v>108</v>
      </c>
      <c r="C97" s="21">
        <v>100</v>
      </c>
      <c r="D97" s="21">
        <v>6</v>
      </c>
      <c r="E97" s="21">
        <v>2</v>
      </c>
    </row>
    <row r="98" spans="1:5" x14ac:dyDescent="0.2">
      <c r="A98" s="24" t="s">
        <v>3</v>
      </c>
      <c r="B98" s="25">
        <v>100</v>
      </c>
      <c r="C98" s="25">
        <v>92.592592999999994</v>
      </c>
      <c r="D98" s="25">
        <v>5.5555560000000002</v>
      </c>
      <c r="E98" s="25">
        <v>1.8518520000000001</v>
      </c>
    </row>
    <row r="99" spans="1:5" x14ac:dyDescent="0.2">
      <c r="A99" s="20" t="s">
        <v>358</v>
      </c>
      <c r="B99" s="21">
        <v>30</v>
      </c>
      <c r="C99" s="21">
        <v>25</v>
      </c>
      <c r="D99" s="21">
        <v>4</v>
      </c>
      <c r="E99" s="21">
        <v>1</v>
      </c>
    </row>
    <row r="100" spans="1:5" x14ac:dyDescent="0.2">
      <c r="A100" s="24" t="s">
        <v>3</v>
      </c>
      <c r="B100" s="25">
        <v>100</v>
      </c>
      <c r="C100" s="25">
        <v>83.333332999999996</v>
      </c>
      <c r="D100" s="25">
        <v>13.333333</v>
      </c>
      <c r="E100" s="25">
        <v>3.3333330000000001</v>
      </c>
    </row>
    <row r="101" spans="1:5" x14ac:dyDescent="0.2">
      <c r="A101" s="9" t="s">
        <v>360</v>
      </c>
      <c r="B101" s="10">
        <v>49</v>
      </c>
      <c r="C101" s="10">
        <v>44</v>
      </c>
      <c r="D101" s="10">
        <v>3</v>
      </c>
      <c r="E101" s="10">
        <v>2</v>
      </c>
    </row>
    <row r="102" spans="1:5" x14ac:dyDescent="0.2">
      <c r="A102" s="24" t="s">
        <v>3</v>
      </c>
      <c r="B102" s="25">
        <v>100</v>
      </c>
      <c r="C102" s="25">
        <v>89.795918</v>
      </c>
      <c r="D102" s="25">
        <v>6.1224489999999996</v>
      </c>
      <c r="E102" s="25">
        <v>4.0816330000000001</v>
      </c>
    </row>
    <row r="103" spans="1:5" x14ac:dyDescent="0.2">
      <c r="A103" s="20" t="s">
        <v>331</v>
      </c>
      <c r="B103" s="21">
        <v>770</v>
      </c>
      <c r="C103" s="21">
        <v>736</v>
      </c>
      <c r="D103" s="21">
        <v>22</v>
      </c>
      <c r="E103" s="21">
        <v>12</v>
      </c>
    </row>
    <row r="104" spans="1:5" x14ac:dyDescent="0.2">
      <c r="A104" s="24" t="s">
        <v>3</v>
      </c>
      <c r="B104" s="25">
        <v>100</v>
      </c>
      <c r="C104" s="25">
        <v>95.584416000000004</v>
      </c>
      <c r="D104" s="25">
        <v>2.8571430000000002</v>
      </c>
      <c r="E104" s="25">
        <v>1.5584420000000001</v>
      </c>
    </row>
    <row r="105" spans="1:5" x14ac:dyDescent="0.2">
      <c r="A105" s="20" t="s">
        <v>332</v>
      </c>
      <c r="B105" s="21">
        <v>118</v>
      </c>
      <c r="C105" s="21">
        <v>108</v>
      </c>
      <c r="D105" s="21">
        <v>8</v>
      </c>
      <c r="E105" s="21">
        <v>2</v>
      </c>
    </row>
    <row r="106" spans="1:5" x14ac:dyDescent="0.2">
      <c r="A106" s="24" t="s">
        <v>3</v>
      </c>
      <c r="B106" s="25">
        <v>100</v>
      </c>
      <c r="C106" s="25">
        <v>91.525424000000001</v>
      </c>
      <c r="D106" s="25">
        <v>6.7796609999999999</v>
      </c>
      <c r="E106" s="25">
        <v>1.6949149999999999</v>
      </c>
    </row>
    <row r="107" spans="1:5" x14ac:dyDescent="0.2">
      <c r="A107" s="20" t="s">
        <v>333</v>
      </c>
      <c r="B107" s="21">
        <v>436</v>
      </c>
      <c r="C107" s="21">
        <v>401</v>
      </c>
      <c r="D107" s="21">
        <v>24</v>
      </c>
      <c r="E107" s="21">
        <v>11</v>
      </c>
    </row>
    <row r="108" spans="1:5" x14ac:dyDescent="0.2">
      <c r="A108" s="24" t="s">
        <v>3</v>
      </c>
      <c r="B108" s="25">
        <v>100</v>
      </c>
      <c r="C108" s="25">
        <v>91.972476999999998</v>
      </c>
      <c r="D108" s="25">
        <v>5.5045869999999999</v>
      </c>
      <c r="E108" s="25">
        <v>2.5229360000000001</v>
      </c>
    </row>
    <row r="109" spans="1:5" x14ac:dyDescent="0.2">
      <c r="A109" s="20" t="s">
        <v>358</v>
      </c>
      <c r="B109" s="21">
        <v>27</v>
      </c>
      <c r="C109" s="21">
        <v>23</v>
      </c>
      <c r="D109" s="21">
        <v>4</v>
      </c>
      <c r="E109" s="21">
        <v>0</v>
      </c>
    </row>
    <row r="110" spans="1:5" x14ac:dyDescent="0.2">
      <c r="A110" s="24" t="s">
        <v>3</v>
      </c>
      <c r="B110" s="25">
        <v>100</v>
      </c>
      <c r="C110" s="25">
        <v>85.185185000000004</v>
      </c>
      <c r="D110" s="25">
        <v>14.814814999999999</v>
      </c>
      <c r="E110" s="25">
        <v>0</v>
      </c>
    </row>
    <row r="111" spans="1:5" x14ac:dyDescent="0.2">
      <c r="A111" s="9" t="s">
        <v>361</v>
      </c>
      <c r="B111" s="9"/>
      <c r="C111" s="9"/>
      <c r="D111" s="9"/>
      <c r="E111" s="9"/>
    </row>
    <row r="112" spans="1:5" x14ac:dyDescent="0.2">
      <c r="A112" s="20" t="s">
        <v>362</v>
      </c>
      <c r="B112" s="21">
        <v>360</v>
      </c>
      <c r="C112" s="21">
        <v>336</v>
      </c>
      <c r="D112" s="21">
        <v>17</v>
      </c>
      <c r="E112" s="21">
        <v>7</v>
      </c>
    </row>
    <row r="113" spans="1:5" x14ac:dyDescent="0.2">
      <c r="A113" s="24" t="s">
        <v>3</v>
      </c>
      <c r="B113" s="25">
        <v>100</v>
      </c>
      <c r="C113" s="25">
        <v>93.333332999999996</v>
      </c>
      <c r="D113" s="25">
        <v>4.7222220000000004</v>
      </c>
      <c r="E113" s="25">
        <v>1.9444440000000001</v>
      </c>
    </row>
    <row r="114" spans="1:5" x14ac:dyDescent="0.2">
      <c r="A114" s="20" t="s">
        <v>363</v>
      </c>
      <c r="B114" s="21">
        <v>1326</v>
      </c>
      <c r="C114" s="21">
        <v>1253</v>
      </c>
      <c r="D114" s="21">
        <v>50</v>
      </c>
      <c r="E114" s="21">
        <v>23</v>
      </c>
    </row>
    <row r="115" spans="1:5" x14ac:dyDescent="0.2">
      <c r="A115" s="24" t="s">
        <v>3</v>
      </c>
      <c r="B115" s="25">
        <v>100</v>
      </c>
      <c r="C115" s="25">
        <v>94.494720999999998</v>
      </c>
      <c r="D115" s="25">
        <v>3.7707389999999998</v>
      </c>
      <c r="E115" s="25">
        <v>1.73454</v>
      </c>
    </row>
    <row r="116" spans="1:5" x14ac:dyDescent="0.2">
      <c r="A116" s="20" t="s">
        <v>364</v>
      </c>
      <c r="B116" s="21">
        <v>649</v>
      </c>
      <c r="C116" s="21">
        <v>616</v>
      </c>
      <c r="D116" s="21">
        <v>20</v>
      </c>
      <c r="E116" s="21">
        <v>13</v>
      </c>
    </row>
    <row r="117" spans="1:5" x14ac:dyDescent="0.2">
      <c r="A117" s="24" t="s">
        <v>3</v>
      </c>
      <c r="B117" s="25">
        <v>100</v>
      </c>
      <c r="C117" s="25">
        <v>94.915254000000004</v>
      </c>
      <c r="D117" s="25">
        <v>3.081664</v>
      </c>
      <c r="E117" s="25">
        <v>2.003082</v>
      </c>
    </row>
    <row r="118" spans="1:5" x14ac:dyDescent="0.2">
      <c r="A118" s="20" t="s">
        <v>365</v>
      </c>
      <c r="B118" s="21">
        <v>277</v>
      </c>
      <c r="C118" s="21">
        <v>254</v>
      </c>
      <c r="D118" s="21">
        <v>21</v>
      </c>
      <c r="E118" s="21">
        <v>2</v>
      </c>
    </row>
    <row r="119" spans="1:5" x14ac:dyDescent="0.2">
      <c r="A119" s="24" t="s">
        <v>3</v>
      </c>
      <c r="B119" s="25">
        <v>100</v>
      </c>
      <c r="C119" s="25">
        <v>91.696751000000006</v>
      </c>
      <c r="D119" s="25">
        <v>7.5812270000000002</v>
      </c>
      <c r="E119" s="25">
        <v>0.72202200000000005</v>
      </c>
    </row>
    <row r="120" spans="1:5" x14ac:dyDescent="0.2">
      <c r="A120" s="20" t="s">
        <v>366</v>
      </c>
      <c r="B120" s="21">
        <v>65</v>
      </c>
      <c r="C120" s="21">
        <v>57</v>
      </c>
      <c r="D120" s="21">
        <v>6</v>
      </c>
      <c r="E120" s="21">
        <v>2</v>
      </c>
    </row>
    <row r="121" spans="1:5" x14ac:dyDescent="0.2">
      <c r="A121" s="24" t="s">
        <v>3</v>
      </c>
      <c r="B121" s="25">
        <v>100</v>
      </c>
      <c r="C121" s="25">
        <v>87.692307999999997</v>
      </c>
      <c r="D121" s="25">
        <v>9.2307690000000004</v>
      </c>
      <c r="E121" s="25">
        <v>3.0769229999999999</v>
      </c>
    </row>
    <row r="122" spans="1:5" x14ac:dyDescent="0.2">
      <c r="A122" s="9" t="s">
        <v>367</v>
      </c>
      <c r="B122" s="9"/>
      <c r="C122" s="9"/>
      <c r="D122" s="9"/>
      <c r="E122" s="9"/>
    </row>
    <row r="123" spans="1:5" x14ac:dyDescent="0.2">
      <c r="A123" s="20" t="s">
        <v>368</v>
      </c>
      <c r="B123" s="21">
        <v>537</v>
      </c>
      <c r="C123" s="21">
        <v>489</v>
      </c>
      <c r="D123" s="21">
        <v>40</v>
      </c>
      <c r="E123" s="21">
        <v>8</v>
      </c>
    </row>
    <row r="124" spans="1:5" x14ac:dyDescent="0.2">
      <c r="A124" s="24" t="s">
        <v>3</v>
      </c>
      <c r="B124" s="25">
        <v>100</v>
      </c>
      <c r="C124" s="25">
        <v>91.061453</v>
      </c>
      <c r="D124" s="25">
        <v>7.4487899999999998</v>
      </c>
      <c r="E124" s="25">
        <v>1.4897579999999999</v>
      </c>
    </row>
    <row r="125" spans="1:5" x14ac:dyDescent="0.2">
      <c r="A125" s="20" t="s">
        <v>180</v>
      </c>
      <c r="B125" s="21">
        <v>1667</v>
      </c>
      <c r="C125" s="21">
        <v>1595</v>
      </c>
      <c r="D125" s="21">
        <v>48</v>
      </c>
      <c r="E125" s="21">
        <v>24</v>
      </c>
    </row>
    <row r="126" spans="1:5" x14ac:dyDescent="0.2">
      <c r="A126" s="24" t="s">
        <v>3</v>
      </c>
      <c r="B126" s="25">
        <v>100</v>
      </c>
      <c r="C126" s="25">
        <v>95.680864</v>
      </c>
      <c r="D126" s="25">
        <v>2.8794240000000002</v>
      </c>
      <c r="E126" s="25">
        <v>1.4397120000000001</v>
      </c>
    </row>
    <row r="127" spans="1:5" x14ac:dyDescent="0.2">
      <c r="A127" s="20" t="s">
        <v>369</v>
      </c>
      <c r="B127" s="21">
        <v>99</v>
      </c>
      <c r="C127" s="21">
        <v>97</v>
      </c>
      <c r="D127" s="21">
        <v>0</v>
      </c>
      <c r="E127" s="21">
        <v>2</v>
      </c>
    </row>
    <row r="128" spans="1:5" x14ac:dyDescent="0.2">
      <c r="A128" s="24" t="s">
        <v>3</v>
      </c>
      <c r="B128" s="25">
        <v>100</v>
      </c>
      <c r="C128" s="25">
        <v>97.979798000000002</v>
      </c>
      <c r="D128" s="25">
        <v>0</v>
      </c>
      <c r="E128" s="25">
        <v>2.0202019999999998</v>
      </c>
    </row>
    <row r="129" spans="1:5" x14ac:dyDescent="0.2">
      <c r="A129" s="20" t="s">
        <v>370</v>
      </c>
      <c r="B129" s="21">
        <v>819</v>
      </c>
      <c r="C129" s="21">
        <v>779</v>
      </c>
      <c r="D129" s="21">
        <v>24</v>
      </c>
      <c r="E129" s="21">
        <v>16</v>
      </c>
    </row>
    <row r="130" spans="1:5" x14ac:dyDescent="0.2">
      <c r="A130" s="24" t="s">
        <v>3</v>
      </c>
      <c r="B130" s="25">
        <v>100</v>
      </c>
      <c r="C130" s="25">
        <v>95.115994999999998</v>
      </c>
      <c r="D130" s="25">
        <v>2.9304030000000001</v>
      </c>
      <c r="E130" s="25">
        <v>1.9536020000000001</v>
      </c>
    </row>
    <row r="131" spans="1:5" x14ac:dyDescent="0.2">
      <c r="A131" s="20" t="s">
        <v>371</v>
      </c>
      <c r="B131" s="21">
        <v>87</v>
      </c>
      <c r="C131" s="21">
        <v>78</v>
      </c>
      <c r="D131" s="21">
        <v>7</v>
      </c>
      <c r="E131" s="21">
        <v>2</v>
      </c>
    </row>
    <row r="132" spans="1:5" x14ac:dyDescent="0.2">
      <c r="A132" s="24" t="s">
        <v>3</v>
      </c>
      <c r="B132" s="25">
        <v>100</v>
      </c>
      <c r="C132" s="25">
        <v>89.655171999999993</v>
      </c>
      <c r="D132" s="25">
        <v>8.0459770000000006</v>
      </c>
      <c r="E132" s="25">
        <v>2.298851</v>
      </c>
    </row>
    <row r="133" spans="1:5" x14ac:dyDescent="0.2">
      <c r="A133" s="20" t="s">
        <v>366</v>
      </c>
      <c r="B133" s="21">
        <v>55</v>
      </c>
      <c r="C133" s="21">
        <v>49</v>
      </c>
      <c r="D133" s="21">
        <v>5</v>
      </c>
      <c r="E133" s="21">
        <v>1</v>
      </c>
    </row>
    <row r="134" spans="1:5" x14ac:dyDescent="0.2">
      <c r="A134" s="24" t="s">
        <v>3</v>
      </c>
      <c r="B134" s="25">
        <v>100</v>
      </c>
      <c r="C134" s="25">
        <v>89.090908999999996</v>
      </c>
      <c r="D134" s="25">
        <v>9.0909089999999999</v>
      </c>
      <c r="E134" s="25">
        <v>1.818182</v>
      </c>
    </row>
    <row r="135" spans="1:5" x14ac:dyDescent="0.2">
      <c r="A135" s="9" t="s">
        <v>372</v>
      </c>
      <c r="B135" s="9"/>
      <c r="C135" s="9"/>
      <c r="D135" s="9"/>
      <c r="E135" s="9"/>
    </row>
    <row r="136" spans="1:5" x14ac:dyDescent="0.2">
      <c r="A136" s="20" t="s">
        <v>373</v>
      </c>
      <c r="B136" s="21">
        <v>537</v>
      </c>
      <c r="C136" s="21">
        <v>489</v>
      </c>
      <c r="D136" s="21">
        <v>40</v>
      </c>
      <c r="E136" s="21">
        <v>8</v>
      </c>
    </row>
    <row r="137" spans="1:5" x14ac:dyDescent="0.2">
      <c r="A137" s="24" t="s">
        <v>3</v>
      </c>
      <c r="B137" s="25">
        <v>100</v>
      </c>
      <c r="C137" s="25">
        <v>91.061453</v>
      </c>
      <c r="D137" s="25">
        <v>7.4487899999999998</v>
      </c>
      <c r="E137" s="25">
        <v>1.4897579999999999</v>
      </c>
    </row>
    <row r="138" spans="1:5" x14ac:dyDescent="0.2">
      <c r="A138" s="20" t="s">
        <v>374</v>
      </c>
      <c r="B138" s="21">
        <v>1329</v>
      </c>
      <c r="C138" s="21">
        <v>1256</v>
      </c>
      <c r="D138" s="21">
        <v>51</v>
      </c>
      <c r="E138" s="21">
        <v>22</v>
      </c>
    </row>
    <row r="139" spans="1:5" x14ac:dyDescent="0.2">
      <c r="A139" s="24" t="s">
        <v>3</v>
      </c>
      <c r="B139" s="25">
        <v>100</v>
      </c>
      <c r="C139" s="25">
        <v>94.507148000000001</v>
      </c>
      <c r="D139" s="25">
        <v>3.837472</v>
      </c>
      <c r="E139" s="25">
        <v>1.6553800000000001</v>
      </c>
    </row>
    <row r="140" spans="1:5" x14ac:dyDescent="0.2">
      <c r="A140" s="20" t="s">
        <v>375</v>
      </c>
      <c r="B140" s="21">
        <v>406</v>
      </c>
      <c r="C140" s="21">
        <v>387</v>
      </c>
      <c r="D140" s="21">
        <v>8</v>
      </c>
      <c r="E140" s="21">
        <v>11</v>
      </c>
    </row>
    <row r="141" spans="1:5" x14ac:dyDescent="0.2">
      <c r="A141" s="24" t="s">
        <v>3</v>
      </c>
      <c r="B141" s="25">
        <v>100</v>
      </c>
      <c r="C141" s="25">
        <v>95.320196999999993</v>
      </c>
      <c r="D141" s="25">
        <v>1.9704429999999999</v>
      </c>
      <c r="E141" s="25">
        <v>2.7093600000000002</v>
      </c>
    </row>
    <row r="142" spans="1:5" x14ac:dyDescent="0.2">
      <c r="A142" s="20" t="s">
        <v>376</v>
      </c>
      <c r="B142" s="21">
        <v>152</v>
      </c>
      <c r="C142" s="21">
        <v>149</v>
      </c>
      <c r="D142" s="21">
        <v>3</v>
      </c>
      <c r="E142" s="21">
        <v>0</v>
      </c>
    </row>
    <row r="143" spans="1:5" x14ac:dyDescent="0.2">
      <c r="A143" s="24" t="s">
        <v>3</v>
      </c>
      <c r="B143" s="25">
        <v>100</v>
      </c>
      <c r="C143" s="25">
        <v>98.026315999999994</v>
      </c>
      <c r="D143" s="25">
        <v>1.973684</v>
      </c>
      <c r="E143" s="25">
        <v>0</v>
      </c>
    </row>
    <row r="144" spans="1:5" x14ac:dyDescent="0.2">
      <c r="A144" s="20" t="s">
        <v>377</v>
      </c>
      <c r="B144" s="21">
        <v>88</v>
      </c>
      <c r="C144" s="21">
        <v>82</v>
      </c>
      <c r="D144" s="21">
        <v>4</v>
      </c>
      <c r="E144" s="21">
        <v>2</v>
      </c>
    </row>
    <row r="145" spans="1:5" x14ac:dyDescent="0.2">
      <c r="A145" s="24" t="s">
        <v>3</v>
      </c>
      <c r="B145" s="25">
        <v>100</v>
      </c>
      <c r="C145" s="25">
        <v>93.181818000000007</v>
      </c>
      <c r="D145" s="25">
        <v>4.5454549999999996</v>
      </c>
      <c r="E145" s="25">
        <v>2.2727270000000002</v>
      </c>
    </row>
    <row r="146" spans="1:5" x14ac:dyDescent="0.2">
      <c r="A146" s="20" t="s">
        <v>378</v>
      </c>
      <c r="B146" s="21">
        <v>84</v>
      </c>
      <c r="C146" s="21">
        <v>80</v>
      </c>
      <c r="D146" s="21">
        <v>2</v>
      </c>
      <c r="E146" s="21">
        <v>2</v>
      </c>
    </row>
    <row r="147" spans="1:5" x14ac:dyDescent="0.2">
      <c r="A147" s="24" t="s">
        <v>3</v>
      </c>
      <c r="B147" s="25">
        <v>100</v>
      </c>
      <c r="C147" s="25">
        <v>95.238095000000001</v>
      </c>
      <c r="D147" s="25">
        <v>2.3809520000000002</v>
      </c>
      <c r="E147" s="25">
        <v>2.3809520000000002</v>
      </c>
    </row>
    <row r="148" spans="1:5" x14ac:dyDescent="0.2">
      <c r="A148" s="20" t="s">
        <v>366</v>
      </c>
      <c r="B148" s="21">
        <v>81</v>
      </c>
      <c r="C148" s="21">
        <v>73</v>
      </c>
      <c r="D148" s="21">
        <v>6</v>
      </c>
      <c r="E148" s="21">
        <v>2</v>
      </c>
    </row>
    <row r="149" spans="1:5" x14ac:dyDescent="0.2">
      <c r="A149" s="24" t="s">
        <v>3</v>
      </c>
      <c r="B149" s="25">
        <v>100</v>
      </c>
      <c r="C149" s="25">
        <v>90.123457000000002</v>
      </c>
      <c r="D149" s="25">
        <v>7.4074070000000001</v>
      </c>
      <c r="E149" s="25">
        <v>2.4691360000000002</v>
      </c>
    </row>
    <row r="150" spans="1:5" x14ac:dyDescent="0.2">
      <c r="A150" s="9" t="s">
        <v>379</v>
      </c>
      <c r="B150" s="9"/>
      <c r="C150" s="9"/>
      <c r="D150" s="9"/>
      <c r="E150" s="9"/>
    </row>
    <row r="151" spans="1:5" x14ac:dyDescent="0.2">
      <c r="A151" s="20" t="s">
        <v>380</v>
      </c>
      <c r="B151" s="21">
        <v>788</v>
      </c>
      <c r="C151" s="21">
        <v>746</v>
      </c>
      <c r="D151" s="21">
        <v>32</v>
      </c>
      <c r="E151" s="21">
        <v>10</v>
      </c>
    </row>
    <row r="152" spans="1:5" x14ac:dyDescent="0.2">
      <c r="A152" s="24" t="s">
        <v>3</v>
      </c>
      <c r="B152" s="25">
        <v>100</v>
      </c>
      <c r="C152" s="25">
        <v>94.670051000000001</v>
      </c>
      <c r="D152" s="25">
        <v>4.0609140000000004</v>
      </c>
      <c r="E152" s="25">
        <v>1.2690360000000001</v>
      </c>
    </row>
    <row r="153" spans="1:5" x14ac:dyDescent="0.2">
      <c r="A153" s="20" t="s">
        <v>381</v>
      </c>
      <c r="B153" s="21">
        <v>1824</v>
      </c>
      <c r="C153" s="21">
        <v>1713</v>
      </c>
      <c r="D153" s="21">
        <v>75</v>
      </c>
      <c r="E153" s="21">
        <v>36</v>
      </c>
    </row>
    <row r="154" spans="1:5" x14ac:dyDescent="0.2">
      <c r="A154" s="24" t="s">
        <v>3</v>
      </c>
      <c r="B154" s="25">
        <v>100</v>
      </c>
      <c r="C154" s="25">
        <v>93.914473999999998</v>
      </c>
      <c r="D154" s="25">
        <v>4.1118420000000002</v>
      </c>
      <c r="E154" s="25">
        <v>1.973684</v>
      </c>
    </row>
    <row r="155" spans="1:5" x14ac:dyDescent="0.2">
      <c r="A155" s="20" t="s">
        <v>366</v>
      </c>
      <c r="B155" s="21">
        <v>65</v>
      </c>
      <c r="C155" s="21">
        <v>57</v>
      </c>
      <c r="D155" s="21">
        <v>7</v>
      </c>
      <c r="E155" s="21">
        <v>1</v>
      </c>
    </row>
    <row r="156" spans="1:5" x14ac:dyDescent="0.2">
      <c r="A156" s="24" t="s">
        <v>3</v>
      </c>
      <c r="B156" s="25">
        <v>100</v>
      </c>
      <c r="C156" s="25">
        <v>87.692307999999997</v>
      </c>
      <c r="D156" s="25">
        <v>10.769231</v>
      </c>
      <c r="E156" s="25">
        <v>1.538462</v>
      </c>
    </row>
    <row r="157" spans="1:5" x14ac:dyDescent="0.2">
      <c r="A157" s="9" t="s">
        <v>382</v>
      </c>
      <c r="B157" s="9"/>
      <c r="C157" s="9"/>
      <c r="D157" s="9"/>
      <c r="E157" s="9"/>
    </row>
    <row r="158" spans="1:5" x14ac:dyDescent="0.2">
      <c r="A158" s="20" t="s">
        <v>383</v>
      </c>
      <c r="B158" s="21">
        <v>393</v>
      </c>
      <c r="C158" s="21">
        <v>368</v>
      </c>
      <c r="D158" s="21">
        <v>21</v>
      </c>
      <c r="E158" s="21">
        <v>4</v>
      </c>
    </row>
    <row r="159" spans="1:5" x14ac:dyDescent="0.2">
      <c r="A159" s="24" t="s">
        <v>3</v>
      </c>
      <c r="B159" s="25">
        <v>100</v>
      </c>
      <c r="C159" s="25">
        <v>93.638677000000001</v>
      </c>
      <c r="D159" s="25">
        <v>5.3435110000000003</v>
      </c>
      <c r="E159" s="25">
        <v>1.0178119999999999</v>
      </c>
    </row>
    <row r="160" spans="1:5" x14ac:dyDescent="0.2">
      <c r="A160" s="20" t="s">
        <v>181</v>
      </c>
      <c r="B160" s="21">
        <v>1944</v>
      </c>
      <c r="C160" s="21">
        <v>1836</v>
      </c>
      <c r="D160" s="21">
        <v>73</v>
      </c>
      <c r="E160" s="21">
        <v>35</v>
      </c>
    </row>
    <row r="161" spans="1:5" x14ac:dyDescent="0.2">
      <c r="A161" s="24" t="s">
        <v>3</v>
      </c>
      <c r="B161" s="25">
        <v>100</v>
      </c>
      <c r="C161" s="25">
        <v>94.444444000000004</v>
      </c>
      <c r="D161" s="25">
        <v>3.755144</v>
      </c>
      <c r="E161" s="25">
        <v>1.8004119999999999</v>
      </c>
    </row>
    <row r="162" spans="1:5" x14ac:dyDescent="0.2">
      <c r="A162" s="20" t="s">
        <v>182</v>
      </c>
      <c r="B162" s="21">
        <v>38</v>
      </c>
      <c r="C162" s="21">
        <v>33</v>
      </c>
      <c r="D162" s="21">
        <v>4</v>
      </c>
      <c r="E162" s="21">
        <v>1</v>
      </c>
    </row>
    <row r="163" spans="1:5" x14ac:dyDescent="0.2">
      <c r="A163" s="24" t="s">
        <v>3</v>
      </c>
      <c r="B163" s="25">
        <v>100</v>
      </c>
      <c r="C163" s="25">
        <v>86.842105000000004</v>
      </c>
      <c r="D163" s="25">
        <v>10.526316</v>
      </c>
      <c r="E163" s="25">
        <v>2.6315789999999999</v>
      </c>
    </row>
    <row r="164" spans="1:5" x14ac:dyDescent="0.2">
      <c r="A164" s="20" t="s">
        <v>384</v>
      </c>
      <c r="B164" s="21">
        <v>36</v>
      </c>
      <c r="C164" s="21">
        <v>31</v>
      </c>
      <c r="D164" s="21">
        <v>5</v>
      </c>
      <c r="E164" s="21">
        <v>0</v>
      </c>
    </row>
    <row r="165" spans="1:5" x14ac:dyDescent="0.2">
      <c r="A165" s="24" t="s">
        <v>3</v>
      </c>
      <c r="B165" s="25">
        <v>100</v>
      </c>
      <c r="C165" s="25">
        <v>86.111110999999994</v>
      </c>
      <c r="D165" s="25">
        <v>13.888889000000001</v>
      </c>
      <c r="E165" s="25">
        <v>0</v>
      </c>
    </row>
    <row r="166" spans="1:5" x14ac:dyDescent="0.2">
      <c r="A166" s="20" t="s">
        <v>183</v>
      </c>
      <c r="B166" s="21">
        <v>53</v>
      </c>
      <c r="C166" s="21">
        <v>52</v>
      </c>
      <c r="D166" s="21">
        <v>1</v>
      </c>
      <c r="E166" s="21">
        <v>0</v>
      </c>
    </row>
    <row r="167" spans="1:5" x14ac:dyDescent="0.2">
      <c r="A167" s="24" t="s">
        <v>3</v>
      </c>
      <c r="B167" s="25">
        <v>100</v>
      </c>
      <c r="C167" s="25">
        <v>98.113208</v>
      </c>
      <c r="D167" s="25">
        <v>1.886792</v>
      </c>
      <c r="E167" s="25">
        <v>0</v>
      </c>
    </row>
    <row r="168" spans="1:5" x14ac:dyDescent="0.2">
      <c r="A168" s="20" t="s">
        <v>385</v>
      </c>
      <c r="B168" s="21">
        <v>22</v>
      </c>
      <c r="C168" s="21">
        <v>19</v>
      </c>
      <c r="D168" s="21">
        <v>2</v>
      </c>
      <c r="E168" s="21">
        <v>1</v>
      </c>
    </row>
    <row r="169" spans="1:5" x14ac:dyDescent="0.2">
      <c r="A169" s="24" t="s">
        <v>3</v>
      </c>
      <c r="B169" s="25">
        <v>100</v>
      </c>
      <c r="C169" s="25">
        <v>86.363636</v>
      </c>
      <c r="D169" s="25">
        <v>9.0909089999999999</v>
      </c>
      <c r="E169" s="25">
        <v>4.5454549999999996</v>
      </c>
    </row>
    <row r="170" spans="1:5" x14ac:dyDescent="0.2">
      <c r="A170" s="20" t="s">
        <v>386</v>
      </c>
      <c r="B170" s="21">
        <v>32</v>
      </c>
      <c r="C170" s="21">
        <v>29</v>
      </c>
      <c r="D170" s="21">
        <v>1</v>
      </c>
      <c r="E170" s="21">
        <v>2</v>
      </c>
    </row>
    <row r="171" spans="1:5" x14ac:dyDescent="0.2">
      <c r="A171" s="24" t="s">
        <v>3</v>
      </c>
      <c r="B171" s="25">
        <v>100</v>
      </c>
      <c r="C171" s="25">
        <v>90.625</v>
      </c>
      <c r="D171" s="25">
        <v>3.125</v>
      </c>
      <c r="E171" s="25">
        <v>6.25</v>
      </c>
    </row>
    <row r="172" spans="1:5" x14ac:dyDescent="0.2">
      <c r="A172" s="20" t="s">
        <v>387</v>
      </c>
      <c r="B172" s="21">
        <v>9</v>
      </c>
      <c r="C172" s="21">
        <v>9</v>
      </c>
      <c r="D172" s="21">
        <v>0</v>
      </c>
      <c r="E172" s="21">
        <v>0</v>
      </c>
    </row>
    <row r="173" spans="1:5" x14ac:dyDescent="0.2">
      <c r="A173" s="24" t="s">
        <v>3</v>
      </c>
      <c r="B173" s="25">
        <v>100</v>
      </c>
      <c r="C173" s="25">
        <v>100</v>
      </c>
      <c r="D173" s="25">
        <v>0</v>
      </c>
      <c r="E173" s="25">
        <v>0</v>
      </c>
    </row>
    <row r="174" spans="1:5" x14ac:dyDescent="0.2">
      <c r="A174" s="20" t="s">
        <v>366</v>
      </c>
      <c r="B174" s="21">
        <v>150</v>
      </c>
      <c r="C174" s="21">
        <v>139</v>
      </c>
      <c r="D174" s="21">
        <v>7</v>
      </c>
      <c r="E174" s="21">
        <v>4</v>
      </c>
    </row>
    <row r="175" spans="1:5" x14ac:dyDescent="0.2">
      <c r="A175" s="24" t="s">
        <v>3</v>
      </c>
      <c r="B175" s="25">
        <v>100</v>
      </c>
      <c r="C175" s="25">
        <v>92.666667000000004</v>
      </c>
      <c r="D175" s="25">
        <v>4.6666670000000003</v>
      </c>
      <c r="E175" s="25">
        <v>2.6666669999999999</v>
      </c>
    </row>
    <row r="176" spans="1:5" x14ac:dyDescent="0.2">
      <c r="A176" s="9" t="s">
        <v>388</v>
      </c>
      <c r="B176" s="9"/>
      <c r="C176" s="9"/>
      <c r="D176" s="9"/>
      <c r="E176" s="9"/>
    </row>
    <row r="177" spans="1:5" x14ac:dyDescent="0.2">
      <c r="A177" s="20" t="s">
        <v>184</v>
      </c>
      <c r="B177" s="21">
        <v>54</v>
      </c>
      <c r="C177" s="21">
        <v>46</v>
      </c>
      <c r="D177" s="21">
        <v>7</v>
      </c>
      <c r="E177" s="21">
        <v>1</v>
      </c>
    </row>
    <row r="178" spans="1:5" x14ac:dyDescent="0.2">
      <c r="A178" s="24" t="s">
        <v>3</v>
      </c>
      <c r="B178" s="25">
        <v>100</v>
      </c>
      <c r="C178" s="25">
        <v>85.185185000000004</v>
      </c>
      <c r="D178" s="25">
        <v>12.962963</v>
      </c>
      <c r="E178" s="25">
        <v>1.8518520000000001</v>
      </c>
    </row>
    <row r="179" spans="1:5" x14ac:dyDescent="0.2">
      <c r="A179" s="20" t="s">
        <v>185</v>
      </c>
      <c r="B179" s="21">
        <v>196</v>
      </c>
      <c r="C179" s="21">
        <v>182</v>
      </c>
      <c r="D179" s="21">
        <v>10</v>
      </c>
      <c r="E179" s="21">
        <v>4</v>
      </c>
    </row>
    <row r="180" spans="1:5" x14ac:dyDescent="0.2">
      <c r="A180" s="24" t="s">
        <v>3</v>
      </c>
      <c r="B180" s="25">
        <v>100</v>
      </c>
      <c r="C180" s="25">
        <v>92.857142999999994</v>
      </c>
      <c r="D180" s="25">
        <v>5.1020409999999998</v>
      </c>
      <c r="E180" s="25">
        <v>2.040816</v>
      </c>
    </row>
    <row r="181" spans="1:5" x14ac:dyDescent="0.2">
      <c r="A181" s="20" t="s">
        <v>186</v>
      </c>
      <c r="B181" s="21">
        <v>310</v>
      </c>
      <c r="C181" s="21">
        <v>285</v>
      </c>
      <c r="D181" s="21">
        <v>18</v>
      </c>
      <c r="E181" s="21">
        <v>7</v>
      </c>
    </row>
    <row r="182" spans="1:5" x14ac:dyDescent="0.2">
      <c r="A182" s="24" t="s">
        <v>3</v>
      </c>
      <c r="B182" s="25">
        <v>100</v>
      </c>
      <c r="C182" s="25">
        <v>91.935484000000002</v>
      </c>
      <c r="D182" s="25">
        <v>5.8064520000000002</v>
      </c>
      <c r="E182" s="25">
        <v>2.2580650000000002</v>
      </c>
    </row>
    <row r="183" spans="1:5" x14ac:dyDescent="0.2">
      <c r="A183" s="20" t="s">
        <v>187</v>
      </c>
      <c r="B183" s="21">
        <v>385</v>
      </c>
      <c r="C183" s="21">
        <v>354</v>
      </c>
      <c r="D183" s="21">
        <v>21</v>
      </c>
      <c r="E183" s="21">
        <v>10</v>
      </c>
    </row>
    <row r="184" spans="1:5" x14ac:dyDescent="0.2">
      <c r="A184" s="24" t="s">
        <v>3</v>
      </c>
      <c r="B184" s="25">
        <v>100</v>
      </c>
      <c r="C184" s="25">
        <v>91.948052000000004</v>
      </c>
      <c r="D184" s="25">
        <v>5.4545450000000004</v>
      </c>
      <c r="E184" s="25">
        <v>2.5974029999999999</v>
      </c>
    </row>
    <row r="185" spans="1:5" x14ac:dyDescent="0.2">
      <c r="A185" s="20" t="s">
        <v>188</v>
      </c>
      <c r="B185" s="21">
        <v>361</v>
      </c>
      <c r="C185" s="21">
        <v>348</v>
      </c>
      <c r="D185" s="21">
        <v>8</v>
      </c>
      <c r="E185" s="21">
        <v>5</v>
      </c>
    </row>
    <row r="186" spans="1:5" x14ac:dyDescent="0.2">
      <c r="A186" s="24" t="s">
        <v>3</v>
      </c>
      <c r="B186" s="25">
        <v>100</v>
      </c>
      <c r="C186" s="25">
        <v>96.398892000000004</v>
      </c>
      <c r="D186" s="25">
        <v>2.2160660000000001</v>
      </c>
      <c r="E186" s="25">
        <v>1.3850420000000001</v>
      </c>
    </row>
    <row r="187" spans="1:5" x14ac:dyDescent="0.2">
      <c r="A187" s="20" t="s">
        <v>189</v>
      </c>
      <c r="B187" s="21">
        <v>315</v>
      </c>
      <c r="C187" s="21">
        <v>305</v>
      </c>
      <c r="D187" s="21">
        <v>5</v>
      </c>
      <c r="E187" s="21">
        <v>5</v>
      </c>
    </row>
    <row r="188" spans="1:5" x14ac:dyDescent="0.2">
      <c r="A188" s="24" t="s">
        <v>3</v>
      </c>
      <c r="B188" s="25">
        <v>100</v>
      </c>
      <c r="C188" s="25">
        <v>96.825396999999995</v>
      </c>
      <c r="D188" s="25">
        <v>1.587302</v>
      </c>
      <c r="E188" s="25">
        <v>1.587302</v>
      </c>
    </row>
    <row r="189" spans="1:5" x14ac:dyDescent="0.2">
      <c r="A189" s="20" t="s">
        <v>190</v>
      </c>
      <c r="B189" s="21">
        <v>364</v>
      </c>
      <c r="C189" s="21">
        <v>353</v>
      </c>
      <c r="D189" s="21">
        <v>9</v>
      </c>
      <c r="E189" s="21">
        <v>2</v>
      </c>
    </row>
    <row r="190" spans="1:5" x14ac:dyDescent="0.2">
      <c r="A190" s="24" t="s">
        <v>3</v>
      </c>
      <c r="B190" s="25">
        <v>100</v>
      </c>
      <c r="C190" s="25">
        <v>96.978021999999996</v>
      </c>
      <c r="D190" s="25">
        <v>2.4725269999999999</v>
      </c>
      <c r="E190" s="25">
        <v>0.54945100000000002</v>
      </c>
    </row>
    <row r="191" spans="1:5" x14ac:dyDescent="0.2">
      <c r="A191" s="20" t="s">
        <v>191</v>
      </c>
      <c r="B191" s="21">
        <v>267</v>
      </c>
      <c r="C191" s="21">
        <v>255</v>
      </c>
      <c r="D191" s="21">
        <v>6</v>
      </c>
      <c r="E191" s="21">
        <v>6</v>
      </c>
    </row>
    <row r="192" spans="1:5" x14ac:dyDescent="0.2">
      <c r="A192" s="24" t="s">
        <v>3</v>
      </c>
      <c r="B192" s="25">
        <v>100</v>
      </c>
      <c r="C192" s="25">
        <v>95.505617999999998</v>
      </c>
      <c r="D192" s="25">
        <v>2.2471909999999999</v>
      </c>
      <c r="E192" s="25">
        <v>2.2471909999999999</v>
      </c>
    </row>
    <row r="193" spans="1:5" x14ac:dyDescent="0.2">
      <c r="A193" s="20" t="s">
        <v>192</v>
      </c>
      <c r="B193" s="21">
        <v>90</v>
      </c>
      <c r="C193" s="21">
        <v>87</v>
      </c>
      <c r="D193" s="21">
        <v>3</v>
      </c>
      <c r="E193" s="21">
        <v>0</v>
      </c>
    </row>
    <row r="194" spans="1:5" x14ac:dyDescent="0.2">
      <c r="A194" s="24" t="s">
        <v>3</v>
      </c>
      <c r="B194" s="25">
        <v>100</v>
      </c>
      <c r="C194" s="25">
        <v>96.666667000000004</v>
      </c>
      <c r="D194" s="25">
        <v>3.3333330000000001</v>
      </c>
      <c r="E194" s="25">
        <v>0</v>
      </c>
    </row>
    <row r="195" spans="1:5" x14ac:dyDescent="0.2">
      <c r="A195" s="20" t="s">
        <v>193</v>
      </c>
      <c r="B195" s="21">
        <v>94</v>
      </c>
      <c r="C195" s="21">
        <v>91</v>
      </c>
      <c r="D195" s="21">
        <v>2</v>
      </c>
      <c r="E195" s="21">
        <v>1</v>
      </c>
    </row>
    <row r="196" spans="1:5" x14ac:dyDescent="0.2">
      <c r="A196" s="24" t="s">
        <v>3</v>
      </c>
      <c r="B196" s="25">
        <v>100</v>
      </c>
      <c r="C196" s="25">
        <v>96.808510999999996</v>
      </c>
      <c r="D196" s="25">
        <v>2.1276600000000001</v>
      </c>
      <c r="E196" s="25">
        <v>1.0638300000000001</v>
      </c>
    </row>
    <row r="197" spans="1:5" x14ac:dyDescent="0.2">
      <c r="A197" s="20" t="s">
        <v>389</v>
      </c>
      <c r="B197" s="21">
        <v>47</v>
      </c>
      <c r="C197" s="21">
        <v>39</v>
      </c>
      <c r="D197" s="21">
        <v>7</v>
      </c>
      <c r="E197" s="21">
        <v>1</v>
      </c>
    </row>
    <row r="198" spans="1:5" x14ac:dyDescent="0.2">
      <c r="A198" s="24" t="s">
        <v>3</v>
      </c>
      <c r="B198" s="25">
        <v>100</v>
      </c>
      <c r="C198" s="25">
        <v>82.978723000000002</v>
      </c>
      <c r="D198" s="25">
        <v>14.893617000000001</v>
      </c>
      <c r="E198" s="25">
        <v>2.1276600000000001</v>
      </c>
    </row>
    <row r="199" spans="1:5" x14ac:dyDescent="0.2">
      <c r="A199" s="20" t="s">
        <v>366</v>
      </c>
      <c r="B199" s="21">
        <v>194</v>
      </c>
      <c r="C199" s="21">
        <v>171</v>
      </c>
      <c r="D199" s="21">
        <v>18</v>
      </c>
      <c r="E199" s="21">
        <v>5</v>
      </c>
    </row>
    <row r="200" spans="1:5" x14ac:dyDescent="0.2">
      <c r="A200" s="24" t="s">
        <v>3</v>
      </c>
      <c r="B200" s="25">
        <v>100</v>
      </c>
      <c r="C200" s="25">
        <v>88.144329999999997</v>
      </c>
      <c r="D200" s="25">
        <v>9.2783510000000007</v>
      </c>
      <c r="E200" s="25">
        <v>2.5773199999999998</v>
      </c>
    </row>
    <row r="201" spans="1:5" ht="11.1" customHeight="1" x14ac:dyDescent="0.2">
      <c r="A201" s="9" t="s">
        <v>390</v>
      </c>
      <c r="B201" s="9"/>
      <c r="C201" s="9"/>
      <c r="D201" s="9"/>
      <c r="E201" s="9"/>
    </row>
    <row r="202" spans="1:5" ht="11.1" customHeight="1" x14ac:dyDescent="0.2">
      <c r="A202" s="20" t="s">
        <v>391</v>
      </c>
      <c r="B202" s="21">
        <v>633</v>
      </c>
      <c r="C202" s="21">
        <v>596</v>
      </c>
      <c r="D202" s="21">
        <v>31</v>
      </c>
      <c r="E202" s="21">
        <v>6</v>
      </c>
    </row>
    <row r="203" spans="1:5" ht="11.1" customHeight="1" x14ac:dyDescent="0.2">
      <c r="A203" s="24" t="s">
        <v>3</v>
      </c>
      <c r="B203" s="25">
        <v>100</v>
      </c>
      <c r="C203" s="25">
        <v>94.154818000000006</v>
      </c>
      <c r="D203" s="25">
        <v>4.8973139999999997</v>
      </c>
      <c r="E203" s="25">
        <v>0.94786700000000002</v>
      </c>
    </row>
    <row r="204" spans="1:5" ht="11.1" customHeight="1" x14ac:dyDescent="0.2">
      <c r="A204" s="20" t="s">
        <v>392</v>
      </c>
      <c r="B204" s="21">
        <v>1123</v>
      </c>
      <c r="C204" s="21">
        <v>1053</v>
      </c>
      <c r="D204" s="21">
        <v>46</v>
      </c>
      <c r="E204" s="21">
        <v>24</v>
      </c>
    </row>
    <row r="205" spans="1:5" ht="11.1" customHeight="1" x14ac:dyDescent="0.2">
      <c r="A205" s="24" t="s">
        <v>3</v>
      </c>
      <c r="B205" s="25">
        <v>100</v>
      </c>
      <c r="C205" s="25">
        <v>93.766695999999996</v>
      </c>
      <c r="D205" s="25">
        <v>4.096171</v>
      </c>
      <c r="E205" s="25">
        <v>2.1371329999999999</v>
      </c>
    </row>
    <row r="206" spans="1:5" ht="11.1" customHeight="1" x14ac:dyDescent="0.2">
      <c r="A206" s="20" t="s">
        <v>393</v>
      </c>
      <c r="B206" s="21">
        <v>660</v>
      </c>
      <c r="C206" s="21">
        <v>618</v>
      </c>
      <c r="D206" s="21">
        <v>28</v>
      </c>
      <c r="E206" s="21">
        <v>14</v>
      </c>
    </row>
    <row r="207" spans="1:5" ht="11.1" customHeight="1" x14ac:dyDescent="0.2">
      <c r="A207" s="24" t="s">
        <v>3</v>
      </c>
      <c r="B207" s="25">
        <v>100</v>
      </c>
      <c r="C207" s="25">
        <v>93.636364</v>
      </c>
      <c r="D207" s="25">
        <v>4.2424239999999998</v>
      </c>
      <c r="E207" s="25">
        <v>2.1212119999999999</v>
      </c>
    </row>
    <row r="208" spans="1:5" ht="11.1" customHeight="1" x14ac:dyDescent="0.2">
      <c r="A208" s="20" t="s">
        <v>394</v>
      </c>
      <c r="B208" s="21">
        <v>261</v>
      </c>
      <c r="C208" s="21">
        <v>249</v>
      </c>
      <c r="D208" s="21">
        <v>9</v>
      </c>
      <c r="E208" s="21">
        <v>3</v>
      </c>
    </row>
    <row r="209" spans="1:5" ht="11.1" customHeight="1" x14ac:dyDescent="0.2">
      <c r="A209" s="24" t="s">
        <v>3</v>
      </c>
      <c r="B209" s="25">
        <v>100</v>
      </c>
      <c r="C209" s="25">
        <v>95.402298999999999</v>
      </c>
      <c r="D209" s="25">
        <v>3.4482759999999999</v>
      </c>
      <c r="E209" s="25">
        <v>1.1494249999999999</v>
      </c>
    </row>
    <row r="210" spans="1:5" ht="11.1" customHeight="1" x14ac:dyDescent="0.2">
      <c r="A210" s="9" t="s">
        <v>395</v>
      </c>
      <c r="B210" s="9"/>
      <c r="C210" s="9"/>
      <c r="D210" s="9"/>
      <c r="E210" s="9"/>
    </row>
    <row r="211" spans="1:5" ht="11.1" customHeight="1" x14ac:dyDescent="0.2">
      <c r="A211" s="20" t="s">
        <v>396</v>
      </c>
      <c r="B211" s="21">
        <v>329</v>
      </c>
      <c r="C211" s="21">
        <v>304</v>
      </c>
      <c r="D211" s="21">
        <v>21</v>
      </c>
      <c r="E211" s="21">
        <v>4</v>
      </c>
    </row>
    <row r="212" spans="1:5" ht="11.1" customHeight="1" x14ac:dyDescent="0.2">
      <c r="A212" s="24" t="s">
        <v>3</v>
      </c>
      <c r="B212" s="25">
        <v>100</v>
      </c>
      <c r="C212" s="25">
        <v>92.401216000000005</v>
      </c>
      <c r="D212" s="25">
        <v>6.3829789999999997</v>
      </c>
      <c r="E212" s="25">
        <v>1.215805</v>
      </c>
    </row>
    <row r="213" spans="1:5" ht="11.1" customHeight="1" x14ac:dyDescent="0.2">
      <c r="A213" s="20" t="s">
        <v>397</v>
      </c>
      <c r="B213" s="21">
        <v>828</v>
      </c>
      <c r="C213" s="21">
        <v>774</v>
      </c>
      <c r="D213" s="21">
        <v>40</v>
      </c>
      <c r="E213" s="21">
        <v>14</v>
      </c>
    </row>
    <row r="214" spans="1:5" ht="11.1" customHeight="1" x14ac:dyDescent="0.2">
      <c r="A214" s="24" t="s">
        <v>3</v>
      </c>
      <c r="B214" s="25">
        <v>100</v>
      </c>
      <c r="C214" s="25">
        <v>93.478261000000003</v>
      </c>
      <c r="D214" s="25">
        <v>4.8309179999999996</v>
      </c>
      <c r="E214" s="25">
        <v>1.6908209999999999</v>
      </c>
    </row>
    <row r="215" spans="1:5" ht="11.1" customHeight="1" x14ac:dyDescent="0.2">
      <c r="A215" s="20" t="s">
        <v>879</v>
      </c>
      <c r="B215" s="21">
        <v>499</v>
      </c>
      <c r="C215" s="21">
        <v>482</v>
      </c>
      <c r="D215" s="21">
        <v>6</v>
      </c>
      <c r="E215" s="21">
        <v>11</v>
      </c>
    </row>
    <row r="216" spans="1:5" ht="11.1" customHeight="1" x14ac:dyDescent="0.2">
      <c r="A216" s="24" t="s">
        <v>3</v>
      </c>
      <c r="B216" s="25">
        <v>100</v>
      </c>
      <c r="C216" s="25">
        <v>96.593186000000003</v>
      </c>
      <c r="D216" s="25">
        <v>1.2024049999999999</v>
      </c>
      <c r="E216" s="25">
        <v>2.2044090000000001</v>
      </c>
    </row>
    <row r="217" spans="1:5" ht="11.1" customHeight="1" x14ac:dyDescent="0.2">
      <c r="A217" s="20" t="s">
        <v>398</v>
      </c>
      <c r="B217" s="21">
        <v>468</v>
      </c>
      <c r="C217" s="21">
        <v>433</v>
      </c>
      <c r="D217" s="21">
        <v>27</v>
      </c>
      <c r="E217" s="21">
        <v>8</v>
      </c>
    </row>
    <row r="218" spans="1:5" ht="11.1" customHeight="1" x14ac:dyDescent="0.2">
      <c r="A218" s="24" t="s">
        <v>3</v>
      </c>
      <c r="B218" s="25">
        <v>100</v>
      </c>
      <c r="C218" s="25">
        <v>92.521367999999995</v>
      </c>
      <c r="D218" s="25">
        <v>5.7692310000000004</v>
      </c>
      <c r="E218" s="25">
        <v>1.7094020000000001</v>
      </c>
    </row>
    <row r="219" spans="1:5" ht="11.1" customHeight="1" x14ac:dyDescent="0.2">
      <c r="A219" s="20" t="s">
        <v>399</v>
      </c>
      <c r="B219" s="21">
        <v>257</v>
      </c>
      <c r="C219" s="21">
        <v>246</v>
      </c>
      <c r="D219" s="21">
        <v>8</v>
      </c>
      <c r="E219" s="21">
        <v>3</v>
      </c>
    </row>
    <row r="220" spans="1:5" ht="11.1" customHeight="1" x14ac:dyDescent="0.2">
      <c r="A220" s="24" t="s">
        <v>3</v>
      </c>
      <c r="B220" s="25">
        <v>100</v>
      </c>
      <c r="C220" s="25">
        <v>95.719843999999995</v>
      </c>
      <c r="D220" s="25">
        <v>3.1128399999999998</v>
      </c>
      <c r="E220" s="25">
        <v>1.1673150000000001</v>
      </c>
    </row>
    <row r="221" spans="1:5" ht="11.1" customHeight="1" x14ac:dyDescent="0.2">
      <c r="A221" s="20" t="s">
        <v>400</v>
      </c>
      <c r="B221" s="21">
        <v>296</v>
      </c>
      <c r="C221" s="21">
        <v>277</v>
      </c>
      <c r="D221" s="21">
        <v>12</v>
      </c>
      <c r="E221" s="21">
        <v>7</v>
      </c>
    </row>
    <row r="222" spans="1:5" ht="11.1" customHeight="1" x14ac:dyDescent="0.2">
      <c r="A222" s="24" t="s">
        <v>3</v>
      </c>
      <c r="B222" s="25">
        <v>100</v>
      </c>
      <c r="C222" s="25">
        <v>93.581080999999998</v>
      </c>
      <c r="D222" s="25">
        <v>4.0540539999999998</v>
      </c>
      <c r="E222" s="25">
        <v>2.364865</v>
      </c>
    </row>
    <row r="223" spans="1:5" ht="11.1" customHeight="1" x14ac:dyDescent="0.2">
      <c r="A223" s="9" t="s">
        <v>401</v>
      </c>
      <c r="B223" s="9"/>
      <c r="C223" s="9"/>
      <c r="D223" s="9"/>
      <c r="E223" s="9"/>
    </row>
    <row r="224" spans="1:5" ht="11.1" customHeight="1" x14ac:dyDescent="0.2">
      <c r="A224" s="20" t="s">
        <v>878</v>
      </c>
      <c r="B224" s="21">
        <v>116</v>
      </c>
      <c r="C224" s="21">
        <v>107</v>
      </c>
      <c r="D224" s="21">
        <v>7</v>
      </c>
      <c r="E224" s="21">
        <v>2</v>
      </c>
    </row>
    <row r="225" spans="1:5" ht="11.1" customHeight="1" x14ac:dyDescent="0.2">
      <c r="A225" s="24" t="s">
        <v>3</v>
      </c>
      <c r="B225" s="25">
        <v>100</v>
      </c>
      <c r="C225" s="25">
        <v>92.241378999999995</v>
      </c>
      <c r="D225" s="25">
        <v>6.0344829999999998</v>
      </c>
      <c r="E225" s="25">
        <v>1.7241379999999999</v>
      </c>
    </row>
    <row r="226" spans="1:5" ht="11.1" customHeight="1" x14ac:dyDescent="0.2">
      <c r="A226" s="20" t="s">
        <v>402</v>
      </c>
      <c r="B226" s="21">
        <v>213</v>
      </c>
      <c r="C226" s="21">
        <v>197</v>
      </c>
      <c r="D226" s="21">
        <v>14</v>
      </c>
      <c r="E226" s="21">
        <v>2</v>
      </c>
    </row>
    <row r="227" spans="1:5" ht="11.1" customHeight="1" x14ac:dyDescent="0.2">
      <c r="A227" s="24" t="s">
        <v>3</v>
      </c>
      <c r="B227" s="25">
        <v>100</v>
      </c>
      <c r="C227" s="25">
        <v>92.488263000000003</v>
      </c>
      <c r="D227" s="25">
        <v>6.5727700000000002</v>
      </c>
      <c r="E227" s="25">
        <v>0.938967</v>
      </c>
    </row>
    <row r="228" spans="1:5" ht="11.1" customHeight="1" x14ac:dyDescent="0.2">
      <c r="A228" s="20" t="s">
        <v>397</v>
      </c>
      <c r="B228" s="21">
        <v>828</v>
      </c>
      <c r="C228" s="21">
        <v>774</v>
      </c>
      <c r="D228" s="21">
        <v>40</v>
      </c>
      <c r="E228" s="21">
        <v>14</v>
      </c>
    </row>
    <row r="229" spans="1:5" ht="11.1" customHeight="1" x14ac:dyDescent="0.2">
      <c r="A229" s="24" t="s">
        <v>3</v>
      </c>
      <c r="B229" s="25">
        <v>100</v>
      </c>
      <c r="C229" s="25">
        <v>93.478261000000003</v>
      </c>
      <c r="D229" s="25">
        <v>4.8309179999999996</v>
      </c>
      <c r="E229" s="25">
        <v>1.6908209999999999</v>
      </c>
    </row>
    <row r="230" spans="1:5" ht="11.1" customHeight="1" x14ac:dyDescent="0.2">
      <c r="A230" s="20" t="s">
        <v>403</v>
      </c>
      <c r="B230" s="21">
        <v>133</v>
      </c>
      <c r="C230" s="21">
        <v>130</v>
      </c>
      <c r="D230" s="21">
        <v>0</v>
      </c>
      <c r="E230" s="21">
        <v>3</v>
      </c>
    </row>
    <row r="231" spans="1:5" ht="11.1" customHeight="1" x14ac:dyDescent="0.2">
      <c r="A231" s="24" t="s">
        <v>3</v>
      </c>
      <c r="B231" s="25">
        <v>100</v>
      </c>
      <c r="C231" s="25">
        <v>97.744360999999998</v>
      </c>
      <c r="D231" s="25">
        <v>0</v>
      </c>
      <c r="E231" s="25">
        <v>2.2556389999999999</v>
      </c>
    </row>
    <row r="232" spans="1:5" ht="11.1" customHeight="1" x14ac:dyDescent="0.2">
      <c r="A232" s="20" t="s">
        <v>404</v>
      </c>
      <c r="B232" s="21">
        <v>120</v>
      </c>
      <c r="C232" s="21">
        <v>115</v>
      </c>
      <c r="D232" s="21">
        <v>3</v>
      </c>
      <c r="E232" s="21">
        <v>2</v>
      </c>
    </row>
    <row r="233" spans="1:5" ht="11.1" customHeight="1" x14ac:dyDescent="0.2">
      <c r="A233" s="24" t="s">
        <v>3</v>
      </c>
      <c r="B233" s="25">
        <v>100</v>
      </c>
      <c r="C233" s="25">
        <v>95.833332999999996</v>
      </c>
      <c r="D233" s="25">
        <v>2.5</v>
      </c>
      <c r="E233" s="25">
        <v>1.6666669999999999</v>
      </c>
    </row>
    <row r="234" spans="1:5" ht="11.1" customHeight="1" x14ac:dyDescent="0.2">
      <c r="A234" s="20" t="s">
        <v>405</v>
      </c>
      <c r="B234" s="21">
        <v>246</v>
      </c>
      <c r="C234" s="21">
        <v>237</v>
      </c>
      <c r="D234" s="21">
        <v>3</v>
      </c>
      <c r="E234" s="21">
        <v>6</v>
      </c>
    </row>
    <row r="235" spans="1:5" ht="11.1" customHeight="1" x14ac:dyDescent="0.2">
      <c r="A235" s="24" t="s">
        <v>3</v>
      </c>
      <c r="B235" s="25">
        <v>100</v>
      </c>
      <c r="C235" s="25">
        <v>96.341463000000005</v>
      </c>
      <c r="D235" s="25">
        <v>1.2195119999999999</v>
      </c>
      <c r="E235" s="25">
        <v>2.4390239999999999</v>
      </c>
    </row>
    <row r="236" spans="1:5" ht="11.1" customHeight="1" x14ac:dyDescent="0.2">
      <c r="A236" s="20" t="s">
        <v>398</v>
      </c>
      <c r="B236" s="21">
        <v>468</v>
      </c>
      <c r="C236" s="21">
        <v>433</v>
      </c>
      <c r="D236" s="21">
        <v>27</v>
      </c>
      <c r="E236" s="21">
        <v>8</v>
      </c>
    </row>
    <row r="237" spans="1:5" ht="11.1" customHeight="1" x14ac:dyDescent="0.2">
      <c r="A237" s="24" t="s">
        <v>3</v>
      </c>
      <c r="B237" s="25">
        <v>100</v>
      </c>
      <c r="C237" s="25">
        <v>92.521367999999995</v>
      </c>
      <c r="D237" s="25">
        <v>5.7692310000000004</v>
      </c>
      <c r="E237" s="25">
        <v>1.7094020000000001</v>
      </c>
    </row>
    <row r="238" spans="1:5" ht="11.1" customHeight="1" x14ac:dyDescent="0.2">
      <c r="A238" s="20" t="s">
        <v>406</v>
      </c>
      <c r="B238" s="21">
        <v>180</v>
      </c>
      <c r="C238" s="21">
        <v>170</v>
      </c>
      <c r="D238" s="21">
        <v>7</v>
      </c>
      <c r="E238" s="21">
        <v>3</v>
      </c>
    </row>
    <row r="239" spans="1:5" ht="11.1" customHeight="1" x14ac:dyDescent="0.2">
      <c r="A239" s="24" t="s">
        <v>3</v>
      </c>
      <c r="B239" s="25">
        <v>100</v>
      </c>
      <c r="C239" s="25">
        <v>94.444444000000004</v>
      </c>
      <c r="D239" s="25">
        <v>3.8888889999999998</v>
      </c>
      <c r="E239" s="25">
        <v>1.6666669999999999</v>
      </c>
    </row>
    <row r="240" spans="1:5" ht="11.1" customHeight="1" x14ac:dyDescent="0.2">
      <c r="A240" s="20" t="s">
        <v>407</v>
      </c>
      <c r="B240" s="21">
        <v>77</v>
      </c>
      <c r="C240" s="21">
        <v>76</v>
      </c>
      <c r="D240" s="21">
        <v>1</v>
      </c>
      <c r="E240" s="21">
        <v>0</v>
      </c>
    </row>
    <row r="241" spans="1:5" ht="11.1" customHeight="1" x14ac:dyDescent="0.2">
      <c r="A241" s="24" t="s">
        <v>3</v>
      </c>
      <c r="B241" s="25">
        <v>100</v>
      </c>
      <c r="C241" s="25">
        <v>98.701299000000006</v>
      </c>
      <c r="D241" s="25">
        <v>1.2987010000000001</v>
      </c>
      <c r="E241" s="25">
        <v>0</v>
      </c>
    </row>
    <row r="242" spans="1:5" ht="11.1" customHeight="1" x14ac:dyDescent="0.2">
      <c r="A242" s="20" t="s">
        <v>400</v>
      </c>
      <c r="B242" s="21">
        <v>296</v>
      </c>
      <c r="C242" s="21">
        <v>277</v>
      </c>
      <c r="D242" s="21">
        <v>12</v>
      </c>
      <c r="E242" s="21">
        <v>7</v>
      </c>
    </row>
    <row r="243" spans="1:5" ht="11.1" customHeight="1" x14ac:dyDescent="0.2">
      <c r="A243" s="26"/>
      <c r="B243" s="27">
        <v>100</v>
      </c>
      <c r="C243" s="27">
        <v>93.581080999999998</v>
      </c>
      <c r="D243" s="27">
        <v>4.0540539999999998</v>
      </c>
      <c r="E243" s="27">
        <v>2.364865</v>
      </c>
    </row>
    <row r="244" spans="1:5" ht="11.1" customHeight="1" x14ac:dyDescent="0.2"/>
  </sheetData>
  <phoneticPr fontId="2"/>
  <pageMargins left="0.75" right="0.75" top="1" bottom="1" header="0.5" footer="0.5"/>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075F3-6711-48B3-9392-BBF74D7DA347}">
  <dimension ref="A1:N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4" x14ac:dyDescent="0.2">
      <c r="A1" s="11" t="s">
        <v>3</v>
      </c>
      <c r="B1" s="7"/>
    </row>
    <row r="2" spans="1:14" x14ac:dyDescent="0.2">
      <c r="A2" s="15" t="str">
        <f xml:space="preserve"> HYPERLINK("#'目次'!B29","[23]")</f>
        <v>[23]</v>
      </c>
    </row>
    <row r="3" spans="1:14" x14ac:dyDescent="0.2">
      <c r="A3" s="7" t="s">
        <v>3</v>
      </c>
      <c r="B3" s="8" t="s">
        <v>21</v>
      </c>
    </row>
    <row r="4" spans="1:14" x14ac:dyDescent="0.2">
      <c r="A4" s="7" t="s">
        <v>3</v>
      </c>
      <c r="B4" s="8" t="s">
        <v>20</v>
      </c>
    </row>
    <row r="5" spans="1:14" s="18" customFormat="1" ht="63" x14ac:dyDescent="0.2">
      <c r="A5" s="16" t="s">
        <v>3</v>
      </c>
      <c r="B5" s="17" t="s">
        <v>335</v>
      </c>
      <c r="C5" s="17" t="s">
        <v>455</v>
      </c>
      <c r="D5" s="17" t="s">
        <v>456</v>
      </c>
      <c r="E5" s="17" t="s">
        <v>196</v>
      </c>
      <c r="F5" s="17" t="s">
        <v>457</v>
      </c>
      <c r="G5" s="17" t="s">
        <v>458</v>
      </c>
      <c r="H5" s="17" t="s">
        <v>459</v>
      </c>
      <c r="I5" s="17" t="s">
        <v>197</v>
      </c>
      <c r="J5" s="17" t="s">
        <v>460</v>
      </c>
      <c r="K5" s="17" t="s">
        <v>461</v>
      </c>
      <c r="L5" s="17" t="s">
        <v>387</v>
      </c>
      <c r="M5" s="17" t="s">
        <v>462</v>
      </c>
      <c r="N5" s="17" t="s">
        <v>366</v>
      </c>
    </row>
    <row r="6" spans="1:14" x14ac:dyDescent="0.2">
      <c r="A6" s="19" t="s">
        <v>338</v>
      </c>
      <c r="B6" s="10">
        <v>2677</v>
      </c>
      <c r="C6" s="10">
        <v>1344</v>
      </c>
      <c r="D6" s="10">
        <v>1107</v>
      </c>
      <c r="E6" s="10">
        <v>1006</v>
      </c>
      <c r="F6" s="10">
        <v>541</v>
      </c>
      <c r="G6" s="10">
        <v>1510</v>
      </c>
      <c r="H6" s="10">
        <v>1011</v>
      </c>
      <c r="I6" s="10">
        <v>1234</v>
      </c>
      <c r="J6" s="10">
        <v>443</v>
      </c>
      <c r="K6" s="10">
        <v>1237</v>
      </c>
      <c r="L6" s="10">
        <v>81</v>
      </c>
      <c r="M6" s="10">
        <v>67</v>
      </c>
      <c r="N6" s="10">
        <v>52</v>
      </c>
    </row>
    <row r="7" spans="1:14" x14ac:dyDescent="0.2">
      <c r="A7" s="24" t="s">
        <v>3</v>
      </c>
      <c r="B7" s="25">
        <v>100</v>
      </c>
      <c r="C7" s="25">
        <v>50.205454000000003</v>
      </c>
      <c r="D7" s="25">
        <v>41.352260000000001</v>
      </c>
      <c r="E7" s="25">
        <v>37.57938</v>
      </c>
      <c r="F7" s="25">
        <v>20.209188999999999</v>
      </c>
      <c r="G7" s="25">
        <v>56.406424999999999</v>
      </c>
      <c r="H7" s="25">
        <v>37.766156000000002</v>
      </c>
      <c r="I7" s="25">
        <v>46.096376999999997</v>
      </c>
      <c r="J7" s="25">
        <v>16.548375</v>
      </c>
      <c r="K7" s="25">
        <v>46.208441999999998</v>
      </c>
      <c r="L7" s="25">
        <v>3.0257749999999999</v>
      </c>
      <c r="M7" s="25">
        <v>2.502802</v>
      </c>
      <c r="N7" s="25">
        <v>1.9424729999999999</v>
      </c>
    </row>
    <row r="8" spans="1:14" x14ac:dyDescent="0.2">
      <c r="A8" s="9" t="s">
        <v>339</v>
      </c>
      <c r="B8" s="9"/>
      <c r="C8" s="9"/>
      <c r="D8" s="9"/>
      <c r="E8" s="9"/>
      <c r="F8" s="9"/>
      <c r="G8" s="9"/>
      <c r="H8" s="9"/>
      <c r="I8" s="9"/>
      <c r="J8" s="9"/>
      <c r="K8" s="9"/>
      <c r="L8" s="9"/>
      <c r="M8" s="9"/>
      <c r="N8" s="9"/>
    </row>
    <row r="9" spans="1:14" x14ac:dyDescent="0.2">
      <c r="A9" s="20" t="s">
        <v>340</v>
      </c>
      <c r="B9" s="21">
        <v>1277</v>
      </c>
      <c r="C9" s="21">
        <v>614</v>
      </c>
      <c r="D9" s="21">
        <v>466</v>
      </c>
      <c r="E9" s="21">
        <v>477</v>
      </c>
      <c r="F9" s="21">
        <v>202</v>
      </c>
      <c r="G9" s="21">
        <v>680</v>
      </c>
      <c r="H9" s="21">
        <v>509</v>
      </c>
      <c r="I9" s="21">
        <v>554</v>
      </c>
      <c r="J9" s="21">
        <v>189</v>
      </c>
      <c r="K9" s="21">
        <v>564</v>
      </c>
      <c r="L9" s="21">
        <v>50</v>
      </c>
      <c r="M9" s="21">
        <v>38</v>
      </c>
      <c r="N9" s="21">
        <v>19</v>
      </c>
    </row>
    <row r="10" spans="1:14" x14ac:dyDescent="0.2">
      <c r="A10" s="24" t="s">
        <v>3</v>
      </c>
      <c r="B10" s="25">
        <v>100</v>
      </c>
      <c r="C10" s="25">
        <v>48.081440999999998</v>
      </c>
      <c r="D10" s="25">
        <v>36.491777999999996</v>
      </c>
      <c r="E10" s="25">
        <v>37.353171000000003</v>
      </c>
      <c r="F10" s="25">
        <v>15.818324</v>
      </c>
      <c r="G10" s="25">
        <v>53.249803999999997</v>
      </c>
      <c r="H10" s="25">
        <v>39.859045000000002</v>
      </c>
      <c r="I10" s="25">
        <v>43.382928999999997</v>
      </c>
      <c r="J10" s="25">
        <v>14.800312999999999</v>
      </c>
      <c r="K10" s="25">
        <v>44.166013999999997</v>
      </c>
      <c r="L10" s="25">
        <v>3.9154270000000002</v>
      </c>
      <c r="M10" s="25">
        <v>2.975724</v>
      </c>
      <c r="N10" s="25">
        <v>1.487862</v>
      </c>
    </row>
    <row r="11" spans="1:14" x14ac:dyDescent="0.2">
      <c r="A11" s="20" t="s">
        <v>341</v>
      </c>
      <c r="B11" s="21">
        <v>1400</v>
      </c>
      <c r="C11" s="21">
        <v>730</v>
      </c>
      <c r="D11" s="21">
        <v>641</v>
      </c>
      <c r="E11" s="21">
        <v>529</v>
      </c>
      <c r="F11" s="21">
        <v>339</v>
      </c>
      <c r="G11" s="21">
        <v>830</v>
      </c>
      <c r="H11" s="21">
        <v>502</v>
      </c>
      <c r="I11" s="21">
        <v>680</v>
      </c>
      <c r="J11" s="21">
        <v>254</v>
      </c>
      <c r="K11" s="21">
        <v>673</v>
      </c>
      <c r="L11" s="21">
        <v>31</v>
      </c>
      <c r="M11" s="21">
        <v>29</v>
      </c>
      <c r="N11" s="21">
        <v>33</v>
      </c>
    </row>
    <row r="12" spans="1:14" x14ac:dyDescent="0.2">
      <c r="A12" s="24" t="s">
        <v>3</v>
      </c>
      <c r="B12" s="25">
        <v>100</v>
      </c>
      <c r="C12" s="25">
        <v>52.142856999999999</v>
      </c>
      <c r="D12" s="25">
        <v>45.785713999999999</v>
      </c>
      <c r="E12" s="25">
        <v>37.785713999999999</v>
      </c>
      <c r="F12" s="25">
        <v>24.214286000000001</v>
      </c>
      <c r="G12" s="25">
        <v>59.285713999999999</v>
      </c>
      <c r="H12" s="25">
        <v>35.857143000000001</v>
      </c>
      <c r="I12" s="25">
        <v>48.571429000000002</v>
      </c>
      <c r="J12" s="25">
        <v>18.142856999999999</v>
      </c>
      <c r="K12" s="25">
        <v>48.071429000000002</v>
      </c>
      <c r="L12" s="25">
        <v>2.214286</v>
      </c>
      <c r="M12" s="25">
        <v>2.0714290000000002</v>
      </c>
      <c r="N12" s="25">
        <v>2.3571430000000002</v>
      </c>
    </row>
    <row r="13" spans="1:14" x14ac:dyDescent="0.2">
      <c r="A13" s="9" t="s">
        <v>342</v>
      </c>
      <c r="B13" s="9"/>
      <c r="C13" s="9"/>
      <c r="D13" s="9"/>
      <c r="E13" s="9"/>
      <c r="F13" s="9"/>
      <c r="G13" s="9"/>
      <c r="H13" s="9"/>
      <c r="I13" s="9"/>
      <c r="J13" s="9"/>
      <c r="K13" s="9"/>
      <c r="L13" s="9"/>
      <c r="M13" s="9"/>
      <c r="N13" s="9"/>
    </row>
    <row r="14" spans="1:14" x14ac:dyDescent="0.2">
      <c r="A14" s="20" t="s">
        <v>343</v>
      </c>
      <c r="B14" s="21">
        <v>610</v>
      </c>
      <c r="C14" s="21">
        <v>272</v>
      </c>
      <c r="D14" s="21">
        <v>209</v>
      </c>
      <c r="E14" s="21">
        <v>236</v>
      </c>
      <c r="F14" s="21">
        <v>131</v>
      </c>
      <c r="G14" s="21">
        <v>319</v>
      </c>
      <c r="H14" s="21">
        <v>289</v>
      </c>
      <c r="I14" s="21">
        <v>287</v>
      </c>
      <c r="J14" s="21">
        <v>96</v>
      </c>
      <c r="K14" s="21">
        <v>298</v>
      </c>
      <c r="L14" s="21">
        <v>19</v>
      </c>
      <c r="M14" s="21">
        <v>18</v>
      </c>
      <c r="N14" s="21">
        <v>9</v>
      </c>
    </row>
    <row r="15" spans="1:14" x14ac:dyDescent="0.2">
      <c r="A15" s="24" t="s">
        <v>3</v>
      </c>
      <c r="B15" s="25">
        <v>100</v>
      </c>
      <c r="C15" s="25">
        <v>44.590164000000001</v>
      </c>
      <c r="D15" s="25">
        <v>34.262295000000002</v>
      </c>
      <c r="E15" s="25">
        <v>38.688524999999998</v>
      </c>
      <c r="F15" s="25">
        <v>21.47541</v>
      </c>
      <c r="G15" s="25">
        <v>52.295082000000001</v>
      </c>
      <c r="H15" s="25">
        <v>47.377049</v>
      </c>
      <c r="I15" s="25">
        <v>47.04918</v>
      </c>
      <c r="J15" s="25">
        <v>15.737705</v>
      </c>
      <c r="K15" s="25">
        <v>48.852459000000003</v>
      </c>
      <c r="L15" s="25">
        <v>3.114754</v>
      </c>
      <c r="M15" s="25">
        <v>2.9508200000000002</v>
      </c>
      <c r="N15" s="25">
        <v>1.4754100000000001</v>
      </c>
    </row>
    <row r="16" spans="1:14" x14ac:dyDescent="0.2">
      <c r="A16" s="20" t="s">
        <v>344</v>
      </c>
      <c r="B16" s="21">
        <v>755</v>
      </c>
      <c r="C16" s="21">
        <v>374</v>
      </c>
      <c r="D16" s="21">
        <v>271</v>
      </c>
      <c r="E16" s="21">
        <v>276</v>
      </c>
      <c r="F16" s="21">
        <v>139</v>
      </c>
      <c r="G16" s="21">
        <v>418</v>
      </c>
      <c r="H16" s="21">
        <v>314</v>
      </c>
      <c r="I16" s="21">
        <v>372</v>
      </c>
      <c r="J16" s="21">
        <v>127</v>
      </c>
      <c r="K16" s="21">
        <v>371</v>
      </c>
      <c r="L16" s="21">
        <v>29</v>
      </c>
      <c r="M16" s="21">
        <v>21</v>
      </c>
      <c r="N16" s="21">
        <v>11</v>
      </c>
    </row>
    <row r="17" spans="1:14" x14ac:dyDescent="0.2">
      <c r="A17" s="24" t="s">
        <v>3</v>
      </c>
      <c r="B17" s="25">
        <v>100</v>
      </c>
      <c r="C17" s="25">
        <v>49.536423999999997</v>
      </c>
      <c r="D17" s="25">
        <v>35.894039999999997</v>
      </c>
      <c r="E17" s="25">
        <v>36.556291000000002</v>
      </c>
      <c r="F17" s="25">
        <v>18.410596000000002</v>
      </c>
      <c r="G17" s="25">
        <v>55.364238</v>
      </c>
      <c r="H17" s="25">
        <v>41.589404000000002</v>
      </c>
      <c r="I17" s="25">
        <v>49.271523000000002</v>
      </c>
      <c r="J17" s="25">
        <v>16.821192</v>
      </c>
      <c r="K17" s="25">
        <v>49.139073000000003</v>
      </c>
      <c r="L17" s="25">
        <v>3.8410600000000001</v>
      </c>
      <c r="M17" s="25">
        <v>2.7814570000000001</v>
      </c>
      <c r="N17" s="25">
        <v>1.4569540000000001</v>
      </c>
    </row>
    <row r="18" spans="1:14" x14ac:dyDescent="0.2">
      <c r="A18" s="20" t="s">
        <v>345</v>
      </c>
      <c r="B18" s="21">
        <v>601</v>
      </c>
      <c r="C18" s="21">
        <v>320</v>
      </c>
      <c r="D18" s="21">
        <v>256</v>
      </c>
      <c r="E18" s="21">
        <v>227</v>
      </c>
      <c r="F18" s="21">
        <v>106</v>
      </c>
      <c r="G18" s="21">
        <v>343</v>
      </c>
      <c r="H18" s="21">
        <v>221</v>
      </c>
      <c r="I18" s="21">
        <v>270</v>
      </c>
      <c r="J18" s="21">
        <v>108</v>
      </c>
      <c r="K18" s="21">
        <v>274</v>
      </c>
      <c r="L18" s="21">
        <v>15</v>
      </c>
      <c r="M18" s="21">
        <v>14</v>
      </c>
      <c r="N18" s="21">
        <v>13</v>
      </c>
    </row>
    <row r="19" spans="1:14" x14ac:dyDescent="0.2">
      <c r="A19" s="24" t="s">
        <v>3</v>
      </c>
      <c r="B19" s="25">
        <v>100</v>
      </c>
      <c r="C19" s="25">
        <v>53.244591999999997</v>
      </c>
      <c r="D19" s="25">
        <v>42.595674000000002</v>
      </c>
      <c r="E19" s="25">
        <v>37.770383000000002</v>
      </c>
      <c r="F19" s="25">
        <v>17.637270999999998</v>
      </c>
      <c r="G19" s="25">
        <v>57.071547000000002</v>
      </c>
      <c r="H19" s="25">
        <v>36.772047000000001</v>
      </c>
      <c r="I19" s="25">
        <v>44.925125000000001</v>
      </c>
      <c r="J19" s="25">
        <v>17.970050000000001</v>
      </c>
      <c r="K19" s="25">
        <v>45.590682000000001</v>
      </c>
      <c r="L19" s="25">
        <v>2.4958399999999998</v>
      </c>
      <c r="M19" s="25">
        <v>2.3294510000000002</v>
      </c>
      <c r="N19" s="25">
        <v>2.163062</v>
      </c>
    </row>
    <row r="20" spans="1:14" x14ac:dyDescent="0.2">
      <c r="A20" s="20" t="s">
        <v>346</v>
      </c>
      <c r="B20" s="21">
        <v>425</v>
      </c>
      <c r="C20" s="21">
        <v>248</v>
      </c>
      <c r="D20" s="21">
        <v>208</v>
      </c>
      <c r="E20" s="21">
        <v>141</v>
      </c>
      <c r="F20" s="21">
        <v>87</v>
      </c>
      <c r="G20" s="21">
        <v>264</v>
      </c>
      <c r="H20" s="21">
        <v>107</v>
      </c>
      <c r="I20" s="21">
        <v>186</v>
      </c>
      <c r="J20" s="21">
        <v>74</v>
      </c>
      <c r="K20" s="21">
        <v>180</v>
      </c>
      <c r="L20" s="21">
        <v>10</v>
      </c>
      <c r="M20" s="21">
        <v>8</v>
      </c>
      <c r="N20" s="21">
        <v>14</v>
      </c>
    </row>
    <row r="21" spans="1:14" x14ac:dyDescent="0.2">
      <c r="A21" s="24" t="s">
        <v>3</v>
      </c>
      <c r="B21" s="25">
        <v>100</v>
      </c>
      <c r="C21" s="25">
        <v>58.352941000000001</v>
      </c>
      <c r="D21" s="25">
        <v>48.941175999999999</v>
      </c>
      <c r="E21" s="25">
        <v>33.176470999999999</v>
      </c>
      <c r="F21" s="25">
        <v>20.470587999999999</v>
      </c>
      <c r="G21" s="25">
        <v>62.117646999999998</v>
      </c>
      <c r="H21" s="25">
        <v>25.176470999999999</v>
      </c>
      <c r="I21" s="25">
        <v>43.764705999999997</v>
      </c>
      <c r="J21" s="25">
        <v>17.411764999999999</v>
      </c>
      <c r="K21" s="25">
        <v>42.352941000000001</v>
      </c>
      <c r="L21" s="25">
        <v>2.3529409999999999</v>
      </c>
      <c r="M21" s="25">
        <v>1.8823529999999999</v>
      </c>
      <c r="N21" s="25">
        <v>3.2941180000000001</v>
      </c>
    </row>
    <row r="22" spans="1:14" x14ac:dyDescent="0.2">
      <c r="A22" s="20" t="s">
        <v>347</v>
      </c>
      <c r="B22" s="21">
        <v>217</v>
      </c>
      <c r="C22" s="21">
        <v>97</v>
      </c>
      <c r="D22" s="21">
        <v>115</v>
      </c>
      <c r="E22" s="21">
        <v>95</v>
      </c>
      <c r="F22" s="21">
        <v>57</v>
      </c>
      <c r="G22" s="21">
        <v>125</v>
      </c>
      <c r="H22" s="21">
        <v>65</v>
      </c>
      <c r="I22" s="21">
        <v>92</v>
      </c>
      <c r="J22" s="21">
        <v>27</v>
      </c>
      <c r="K22" s="21">
        <v>92</v>
      </c>
      <c r="L22" s="21">
        <v>5</v>
      </c>
      <c r="M22" s="21">
        <v>3</v>
      </c>
      <c r="N22" s="21">
        <v>4</v>
      </c>
    </row>
    <row r="23" spans="1:14" x14ac:dyDescent="0.2">
      <c r="A23" s="24" t="s">
        <v>3</v>
      </c>
      <c r="B23" s="25">
        <v>100</v>
      </c>
      <c r="C23" s="25">
        <v>44.700460999999997</v>
      </c>
      <c r="D23" s="25">
        <v>52.995392000000002</v>
      </c>
      <c r="E23" s="25">
        <v>43.778801999999999</v>
      </c>
      <c r="F23" s="25">
        <v>26.267281000000001</v>
      </c>
      <c r="G23" s="25">
        <v>57.603687000000001</v>
      </c>
      <c r="H23" s="25">
        <v>29.953917000000001</v>
      </c>
      <c r="I23" s="25">
        <v>42.396312999999999</v>
      </c>
      <c r="J23" s="25">
        <v>12.442396</v>
      </c>
      <c r="K23" s="25">
        <v>42.396312999999999</v>
      </c>
      <c r="L23" s="25">
        <v>2.3041469999999999</v>
      </c>
      <c r="M23" s="25">
        <v>1.3824879999999999</v>
      </c>
      <c r="N23" s="25">
        <v>1.843318</v>
      </c>
    </row>
    <row r="24" spans="1:14" x14ac:dyDescent="0.2">
      <c r="A24" s="20" t="s">
        <v>348</v>
      </c>
      <c r="B24" s="21">
        <v>56</v>
      </c>
      <c r="C24" s="21">
        <v>27</v>
      </c>
      <c r="D24" s="21">
        <v>37</v>
      </c>
      <c r="E24" s="21">
        <v>22</v>
      </c>
      <c r="F24" s="21">
        <v>12</v>
      </c>
      <c r="G24" s="21">
        <v>33</v>
      </c>
      <c r="H24" s="21">
        <v>9</v>
      </c>
      <c r="I24" s="21">
        <v>26</v>
      </c>
      <c r="J24" s="21">
        <v>10</v>
      </c>
      <c r="K24" s="21">
        <v>19</v>
      </c>
      <c r="L24" s="21">
        <v>3</v>
      </c>
      <c r="M24" s="21">
        <v>2</v>
      </c>
      <c r="N24" s="21">
        <v>1</v>
      </c>
    </row>
    <row r="25" spans="1:14" x14ac:dyDescent="0.2">
      <c r="A25" s="24" t="s">
        <v>3</v>
      </c>
      <c r="B25" s="25">
        <v>100</v>
      </c>
      <c r="C25" s="25">
        <v>48.214286000000001</v>
      </c>
      <c r="D25" s="25">
        <v>66.071428999999995</v>
      </c>
      <c r="E25" s="25">
        <v>39.285713999999999</v>
      </c>
      <c r="F25" s="25">
        <v>21.428571000000002</v>
      </c>
      <c r="G25" s="25">
        <v>58.928570999999998</v>
      </c>
      <c r="H25" s="25">
        <v>16.071428999999998</v>
      </c>
      <c r="I25" s="25">
        <v>46.428570999999998</v>
      </c>
      <c r="J25" s="25">
        <v>17.857143000000001</v>
      </c>
      <c r="K25" s="25">
        <v>33.928570999999998</v>
      </c>
      <c r="L25" s="25">
        <v>5.3571429999999998</v>
      </c>
      <c r="M25" s="25">
        <v>3.5714290000000002</v>
      </c>
      <c r="N25" s="25">
        <v>1.785714</v>
      </c>
    </row>
    <row r="26" spans="1:14" x14ac:dyDescent="0.2">
      <c r="A26" s="20" t="s">
        <v>349</v>
      </c>
      <c r="B26" s="21">
        <v>13</v>
      </c>
      <c r="C26" s="21">
        <v>6</v>
      </c>
      <c r="D26" s="21">
        <v>11</v>
      </c>
      <c r="E26" s="21">
        <v>9</v>
      </c>
      <c r="F26" s="21">
        <v>9</v>
      </c>
      <c r="G26" s="21">
        <v>8</v>
      </c>
      <c r="H26" s="21">
        <v>6</v>
      </c>
      <c r="I26" s="21">
        <v>1</v>
      </c>
      <c r="J26" s="21">
        <v>1</v>
      </c>
      <c r="K26" s="21">
        <v>3</v>
      </c>
      <c r="L26" s="21">
        <v>0</v>
      </c>
      <c r="M26" s="21">
        <v>1</v>
      </c>
      <c r="N26" s="21">
        <v>0</v>
      </c>
    </row>
    <row r="27" spans="1:14" x14ac:dyDescent="0.2">
      <c r="A27" s="24" t="s">
        <v>3</v>
      </c>
      <c r="B27" s="25">
        <v>100</v>
      </c>
      <c r="C27" s="25">
        <v>46.153846000000001</v>
      </c>
      <c r="D27" s="25">
        <v>84.615385000000003</v>
      </c>
      <c r="E27" s="25">
        <v>69.230768999999995</v>
      </c>
      <c r="F27" s="25">
        <v>69.230768999999995</v>
      </c>
      <c r="G27" s="25">
        <v>61.538462000000003</v>
      </c>
      <c r="H27" s="25">
        <v>46.153846000000001</v>
      </c>
      <c r="I27" s="25">
        <v>7.6923079999999997</v>
      </c>
      <c r="J27" s="25">
        <v>7.6923079999999997</v>
      </c>
      <c r="K27" s="25">
        <v>23.076923000000001</v>
      </c>
      <c r="L27" s="25">
        <v>0</v>
      </c>
      <c r="M27" s="25">
        <v>7.6923079999999997</v>
      </c>
      <c r="N27" s="25">
        <v>0</v>
      </c>
    </row>
    <row r="28" spans="1:14" x14ac:dyDescent="0.2">
      <c r="A28" s="20" t="s">
        <v>350</v>
      </c>
      <c r="B28" s="21">
        <v>1365</v>
      </c>
      <c r="C28" s="21">
        <v>646</v>
      </c>
      <c r="D28" s="21">
        <v>480</v>
      </c>
      <c r="E28" s="21">
        <v>512</v>
      </c>
      <c r="F28" s="21">
        <v>270</v>
      </c>
      <c r="G28" s="21">
        <v>737</v>
      </c>
      <c r="H28" s="21">
        <v>603</v>
      </c>
      <c r="I28" s="21">
        <v>659</v>
      </c>
      <c r="J28" s="21">
        <v>223</v>
      </c>
      <c r="K28" s="21">
        <v>669</v>
      </c>
      <c r="L28" s="21">
        <v>48</v>
      </c>
      <c r="M28" s="21">
        <v>39</v>
      </c>
      <c r="N28" s="21">
        <v>20</v>
      </c>
    </row>
    <row r="29" spans="1:14" x14ac:dyDescent="0.2">
      <c r="A29" s="24" t="s">
        <v>3</v>
      </c>
      <c r="B29" s="25">
        <v>100</v>
      </c>
      <c r="C29" s="25">
        <v>47.326006999999997</v>
      </c>
      <c r="D29" s="25">
        <v>35.164834999999997</v>
      </c>
      <c r="E29" s="25">
        <v>37.509157999999999</v>
      </c>
      <c r="F29" s="25">
        <v>19.78022</v>
      </c>
      <c r="G29" s="25">
        <v>53.992674000000001</v>
      </c>
      <c r="H29" s="25">
        <v>44.175823999999999</v>
      </c>
      <c r="I29" s="25">
        <v>48.278388</v>
      </c>
      <c r="J29" s="25">
        <v>16.336995999999999</v>
      </c>
      <c r="K29" s="25">
        <v>49.010989000000002</v>
      </c>
      <c r="L29" s="25">
        <v>3.5164840000000002</v>
      </c>
      <c r="M29" s="25">
        <v>2.8571430000000002</v>
      </c>
      <c r="N29" s="25">
        <v>1.465201</v>
      </c>
    </row>
    <row r="30" spans="1:14" x14ac:dyDescent="0.2">
      <c r="A30" s="20" t="s">
        <v>351</v>
      </c>
      <c r="B30" s="21">
        <v>1026</v>
      </c>
      <c r="C30" s="21">
        <v>568</v>
      </c>
      <c r="D30" s="21">
        <v>464</v>
      </c>
      <c r="E30" s="21">
        <v>368</v>
      </c>
      <c r="F30" s="21">
        <v>193</v>
      </c>
      <c r="G30" s="21">
        <v>607</v>
      </c>
      <c r="H30" s="21">
        <v>328</v>
      </c>
      <c r="I30" s="21">
        <v>456</v>
      </c>
      <c r="J30" s="21">
        <v>182</v>
      </c>
      <c r="K30" s="21">
        <v>454</v>
      </c>
      <c r="L30" s="21">
        <v>25</v>
      </c>
      <c r="M30" s="21">
        <v>22</v>
      </c>
      <c r="N30" s="21">
        <v>27</v>
      </c>
    </row>
    <row r="31" spans="1:14" x14ac:dyDescent="0.2">
      <c r="A31" s="24" t="s">
        <v>3</v>
      </c>
      <c r="B31" s="25">
        <v>100</v>
      </c>
      <c r="C31" s="25">
        <v>55.360624000000001</v>
      </c>
      <c r="D31" s="25">
        <v>45.224172000000003</v>
      </c>
      <c r="E31" s="25">
        <v>35.867446000000001</v>
      </c>
      <c r="F31" s="25">
        <v>18.810915999999999</v>
      </c>
      <c r="G31" s="25">
        <v>59.161793000000003</v>
      </c>
      <c r="H31" s="25">
        <v>31.968810999999999</v>
      </c>
      <c r="I31" s="25">
        <v>44.444443999999997</v>
      </c>
      <c r="J31" s="25">
        <v>17.738790999999999</v>
      </c>
      <c r="K31" s="25">
        <v>44.249513</v>
      </c>
      <c r="L31" s="25">
        <v>2.4366469999999998</v>
      </c>
      <c r="M31" s="25">
        <v>2.14425</v>
      </c>
      <c r="N31" s="25">
        <v>2.6315789999999999</v>
      </c>
    </row>
    <row r="32" spans="1:14" x14ac:dyDescent="0.2">
      <c r="A32" s="20" t="s">
        <v>352</v>
      </c>
      <c r="B32" s="21">
        <v>286</v>
      </c>
      <c r="C32" s="21">
        <v>130</v>
      </c>
      <c r="D32" s="21">
        <v>163</v>
      </c>
      <c r="E32" s="21">
        <v>126</v>
      </c>
      <c r="F32" s="21">
        <v>78</v>
      </c>
      <c r="G32" s="21">
        <v>166</v>
      </c>
      <c r="H32" s="21">
        <v>80</v>
      </c>
      <c r="I32" s="21">
        <v>119</v>
      </c>
      <c r="J32" s="21">
        <v>38</v>
      </c>
      <c r="K32" s="21">
        <v>114</v>
      </c>
      <c r="L32" s="21">
        <v>8</v>
      </c>
      <c r="M32" s="21">
        <v>6</v>
      </c>
      <c r="N32" s="21">
        <v>5</v>
      </c>
    </row>
    <row r="33" spans="1:14" x14ac:dyDescent="0.2">
      <c r="A33" s="24" t="s">
        <v>3</v>
      </c>
      <c r="B33" s="25">
        <v>100</v>
      </c>
      <c r="C33" s="25">
        <v>45.454545000000003</v>
      </c>
      <c r="D33" s="25">
        <v>56.993006999999999</v>
      </c>
      <c r="E33" s="25">
        <v>44.055943999999997</v>
      </c>
      <c r="F33" s="25">
        <v>27.272727</v>
      </c>
      <c r="G33" s="25">
        <v>58.041958000000001</v>
      </c>
      <c r="H33" s="25">
        <v>27.972028000000002</v>
      </c>
      <c r="I33" s="25">
        <v>41.608392000000002</v>
      </c>
      <c r="J33" s="25">
        <v>13.286713000000001</v>
      </c>
      <c r="K33" s="25">
        <v>39.860140000000001</v>
      </c>
      <c r="L33" s="25">
        <v>2.7972030000000001</v>
      </c>
      <c r="M33" s="25">
        <v>2.0979019999999999</v>
      </c>
      <c r="N33" s="25">
        <v>1.7482519999999999</v>
      </c>
    </row>
    <row r="34" spans="1:14" x14ac:dyDescent="0.2">
      <c r="A34" s="20" t="s">
        <v>353</v>
      </c>
      <c r="B34" s="21">
        <v>1312</v>
      </c>
      <c r="C34" s="21">
        <v>698</v>
      </c>
      <c r="D34" s="21">
        <v>627</v>
      </c>
      <c r="E34" s="21">
        <v>494</v>
      </c>
      <c r="F34" s="21">
        <v>271</v>
      </c>
      <c r="G34" s="21">
        <v>773</v>
      </c>
      <c r="H34" s="21">
        <v>408</v>
      </c>
      <c r="I34" s="21">
        <v>575</v>
      </c>
      <c r="J34" s="21">
        <v>220</v>
      </c>
      <c r="K34" s="21">
        <v>568</v>
      </c>
      <c r="L34" s="21">
        <v>33</v>
      </c>
      <c r="M34" s="21">
        <v>28</v>
      </c>
      <c r="N34" s="21">
        <v>32</v>
      </c>
    </row>
    <row r="35" spans="1:14" x14ac:dyDescent="0.2">
      <c r="A35" s="24" t="s">
        <v>3</v>
      </c>
      <c r="B35" s="25">
        <v>100</v>
      </c>
      <c r="C35" s="25">
        <v>53.201219999999999</v>
      </c>
      <c r="D35" s="25">
        <v>47.789634</v>
      </c>
      <c r="E35" s="25">
        <v>37.652439000000001</v>
      </c>
      <c r="F35" s="25">
        <v>20.655487999999998</v>
      </c>
      <c r="G35" s="25">
        <v>58.917682999999997</v>
      </c>
      <c r="H35" s="25">
        <v>31.097560999999999</v>
      </c>
      <c r="I35" s="25">
        <v>43.826219999999999</v>
      </c>
      <c r="J35" s="25">
        <v>16.768293</v>
      </c>
      <c r="K35" s="25">
        <v>43.292682999999997</v>
      </c>
      <c r="L35" s="25">
        <v>2.515244</v>
      </c>
      <c r="M35" s="25">
        <v>2.1341459999999999</v>
      </c>
      <c r="N35" s="25">
        <v>2.4390239999999999</v>
      </c>
    </row>
    <row r="36" spans="1:14" x14ac:dyDescent="0.2">
      <c r="A36" s="9" t="s">
        <v>354</v>
      </c>
      <c r="B36" s="10">
        <v>298</v>
      </c>
      <c r="C36" s="10">
        <v>130</v>
      </c>
      <c r="D36" s="10">
        <v>89</v>
      </c>
      <c r="E36" s="10">
        <v>110</v>
      </c>
      <c r="F36" s="10">
        <v>52</v>
      </c>
      <c r="G36" s="10">
        <v>137</v>
      </c>
      <c r="H36" s="10">
        <v>143</v>
      </c>
      <c r="I36" s="10">
        <v>124</v>
      </c>
      <c r="J36" s="10">
        <v>36</v>
      </c>
      <c r="K36" s="10">
        <v>132</v>
      </c>
      <c r="L36" s="10">
        <v>13</v>
      </c>
      <c r="M36" s="10">
        <v>11</v>
      </c>
      <c r="N36" s="10">
        <v>2</v>
      </c>
    </row>
    <row r="37" spans="1:14" x14ac:dyDescent="0.2">
      <c r="A37" s="24" t="s">
        <v>3</v>
      </c>
      <c r="B37" s="25">
        <v>100</v>
      </c>
      <c r="C37" s="25">
        <v>43.624161000000001</v>
      </c>
      <c r="D37" s="25">
        <v>29.865772</v>
      </c>
      <c r="E37" s="25">
        <v>36.912751999999998</v>
      </c>
      <c r="F37" s="25">
        <v>17.449663999999999</v>
      </c>
      <c r="G37" s="25">
        <v>45.973154000000001</v>
      </c>
      <c r="H37" s="25">
        <v>47.986576999999997</v>
      </c>
      <c r="I37" s="25">
        <v>41.610737999999998</v>
      </c>
      <c r="J37" s="25">
        <v>12.080537</v>
      </c>
      <c r="K37" s="25">
        <v>44.295302</v>
      </c>
      <c r="L37" s="25">
        <v>4.3624159999999996</v>
      </c>
      <c r="M37" s="25">
        <v>3.6912750000000001</v>
      </c>
      <c r="N37" s="25">
        <v>0.67114099999999999</v>
      </c>
    </row>
    <row r="38" spans="1:14" x14ac:dyDescent="0.2">
      <c r="A38" s="20" t="s">
        <v>344</v>
      </c>
      <c r="B38" s="21">
        <v>388</v>
      </c>
      <c r="C38" s="21">
        <v>185</v>
      </c>
      <c r="D38" s="21">
        <v>119</v>
      </c>
      <c r="E38" s="21">
        <v>149</v>
      </c>
      <c r="F38" s="21">
        <v>53</v>
      </c>
      <c r="G38" s="21">
        <v>203</v>
      </c>
      <c r="H38" s="21">
        <v>171</v>
      </c>
      <c r="I38" s="21">
        <v>169</v>
      </c>
      <c r="J38" s="21">
        <v>53</v>
      </c>
      <c r="K38" s="21">
        <v>180</v>
      </c>
      <c r="L38" s="21">
        <v>20</v>
      </c>
      <c r="M38" s="21">
        <v>11</v>
      </c>
      <c r="N38" s="21">
        <v>4</v>
      </c>
    </row>
    <row r="39" spans="1:14" x14ac:dyDescent="0.2">
      <c r="A39" s="24" t="s">
        <v>3</v>
      </c>
      <c r="B39" s="25">
        <v>100</v>
      </c>
      <c r="C39" s="25">
        <v>47.680411999999997</v>
      </c>
      <c r="D39" s="25">
        <v>30.670103000000001</v>
      </c>
      <c r="E39" s="25">
        <v>38.402062000000001</v>
      </c>
      <c r="F39" s="25">
        <v>13.659794</v>
      </c>
      <c r="G39" s="25">
        <v>52.319588000000003</v>
      </c>
      <c r="H39" s="25">
        <v>44.072164999999998</v>
      </c>
      <c r="I39" s="25">
        <v>43.556700999999997</v>
      </c>
      <c r="J39" s="25">
        <v>13.659794</v>
      </c>
      <c r="K39" s="25">
        <v>46.391753000000001</v>
      </c>
      <c r="L39" s="25">
        <v>5.1546390000000004</v>
      </c>
      <c r="M39" s="25">
        <v>2.8350520000000001</v>
      </c>
      <c r="N39" s="25">
        <v>1.0309280000000001</v>
      </c>
    </row>
    <row r="40" spans="1:14" x14ac:dyDescent="0.2">
      <c r="A40" s="20" t="s">
        <v>345</v>
      </c>
      <c r="B40" s="21">
        <v>299</v>
      </c>
      <c r="C40" s="21">
        <v>152</v>
      </c>
      <c r="D40" s="21">
        <v>118</v>
      </c>
      <c r="E40" s="21">
        <v>114</v>
      </c>
      <c r="F40" s="21">
        <v>45</v>
      </c>
      <c r="G40" s="21">
        <v>163</v>
      </c>
      <c r="H40" s="21">
        <v>124</v>
      </c>
      <c r="I40" s="21">
        <v>130</v>
      </c>
      <c r="J40" s="21">
        <v>52</v>
      </c>
      <c r="K40" s="21">
        <v>130</v>
      </c>
      <c r="L40" s="21">
        <v>7</v>
      </c>
      <c r="M40" s="21">
        <v>11</v>
      </c>
      <c r="N40" s="21">
        <v>8</v>
      </c>
    </row>
    <row r="41" spans="1:14" x14ac:dyDescent="0.2">
      <c r="A41" s="24" t="s">
        <v>3</v>
      </c>
      <c r="B41" s="25">
        <v>100</v>
      </c>
      <c r="C41" s="25">
        <v>50.836120000000001</v>
      </c>
      <c r="D41" s="25">
        <v>39.464883</v>
      </c>
      <c r="E41" s="25">
        <v>38.127090000000003</v>
      </c>
      <c r="F41" s="25">
        <v>15.050167</v>
      </c>
      <c r="G41" s="25">
        <v>54.515050000000002</v>
      </c>
      <c r="H41" s="25">
        <v>41.471572000000002</v>
      </c>
      <c r="I41" s="25">
        <v>43.478261000000003</v>
      </c>
      <c r="J41" s="25">
        <v>17.391304000000002</v>
      </c>
      <c r="K41" s="25">
        <v>43.478261000000003</v>
      </c>
      <c r="L41" s="25">
        <v>2.3411369999999998</v>
      </c>
      <c r="M41" s="25">
        <v>3.6789299999999998</v>
      </c>
      <c r="N41" s="25">
        <v>2.6755849999999999</v>
      </c>
    </row>
    <row r="42" spans="1:14" x14ac:dyDescent="0.2">
      <c r="A42" s="20" t="s">
        <v>346</v>
      </c>
      <c r="B42" s="21">
        <v>192</v>
      </c>
      <c r="C42" s="21">
        <v>104</v>
      </c>
      <c r="D42" s="21">
        <v>87</v>
      </c>
      <c r="E42" s="21">
        <v>65</v>
      </c>
      <c r="F42" s="21">
        <v>31</v>
      </c>
      <c r="G42" s="21">
        <v>116</v>
      </c>
      <c r="H42" s="21">
        <v>47</v>
      </c>
      <c r="I42" s="21">
        <v>89</v>
      </c>
      <c r="J42" s="21">
        <v>31</v>
      </c>
      <c r="K42" s="21">
        <v>78</v>
      </c>
      <c r="L42" s="21">
        <v>6</v>
      </c>
      <c r="M42" s="21">
        <v>1</v>
      </c>
      <c r="N42" s="21">
        <v>4</v>
      </c>
    </row>
    <row r="43" spans="1:14" x14ac:dyDescent="0.2">
      <c r="A43" s="24" t="s">
        <v>3</v>
      </c>
      <c r="B43" s="25">
        <v>100</v>
      </c>
      <c r="C43" s="25">
        <v>54.166666999999997</v>
      </c>
      <c r="D43" s="25">
        <v>45.3125</v>
      </c>
      <c r="E43" s="25">
        <v>33.854166999999997</v>
      </c>
      <c r="F43" s="25">
        <v>16.145833</v>
      </c>
      <c r="G43" s="25">
        <v>60.416666999999997</v>
      </c>
      <c r="H43" s="25">
        <v>24.479167</v>
      </c>
      <c r="I43" s="25">
        <v>46.354166999999997</v>
      </c>
      <c r="J43" s="25">
        <v>16.145833</v>
      </c>
      <c r="K43" s="25">
        <v>40.625</v>
      </c>
      <c r="L43" s="25">
        <v>3.125</v>
      </c>
      <c r="M43" s="25">
        <v>0.52083299999999999</v>
      </c>
      <c r="N43" s="25">
        <v>2.0833330000000001</v>
      </c>
    </row>
    <row r="44" spans="1:14" x14ac:dyDescent="0.2">
      <c r="A44" s="20" t="s">
        <v>347</v>
      </c>
      <c r="B44" s="21">
        <v>77</v>
      </c>
      <c r="C44" s="21">
        <v>34</v>
      </c>
      <c r="D44" s="21">
        <v>38</v>
      </c>
      <c r="E44" s="21">
        <v>32</v>
      </c>
      <c r="F44" s="21">
        <v>16</v>
      </c>
      <c r="G44" s="21">
        <v>48</v>
      </c>
      <c r="H44" s="21">
        <v>19</v>
      </c>
      <c r="I44" s="21">
        <v>34</v>
      </c>
      <c r="J44" s="21">
        <v>13</v>
      </c>
      <c r="K44" s="21">
        <v>34</v>
      </c>
      <c r="L44" s="21">
        <v>3</v>
      </c>
      <c r="M44" s="21">
        <v>2</v>
      </c>
      <c r="N44" s="21">
        <v>1</v>
      </c>
    </row>
    <row r="45" spans="1:14" x14ac:dyDescent="0.2">
      <c r="A45" s="24" t="s">
        <v>3</v>
      </c>
      <c r="B45" s="25">
        <v>100</v>
      </c>
      <c r="C45" s="25">
        <v>44.155844000000002</v>
      </c>
      <c r="D45" s="25">
        <v>49.350648999999997</v>
      </c>
      <c r="E45" s="25">
        <v>41.558441999999999</v>
      </c>
      <c r="F45" s="25">
        <v>20.779221</v>
      </c>
      <c r="G45" s="25">
        <v>62.337662000000002</v>
      </c>
      <c r="H45" s="25">
        <v>24.675325000000001</v>
      </c>
      <c r="I45" s="25">
        <v>44.155844000000002</v>
      </c>
      <c r="J45" s="25">
        <v>16.883116999999999</v>
      </c>
      <c r="K45" s="25">
        <v>44.155844000000002</v>
      </c>
      <c r="L45" s="25">
        <v>3.8961039999999998</v>
      </c>
      <c r="M45" s="25">
        <v>2.5974029999999999</v>
      </c>
      <c r="N45" s="25">
        <v>1.2987010000000001</v>
      </c>
    </row>
    <row r="46" spans="1:14" x14ac:dyDescent="0.2">
      <c r="A46" s="20" t="s">
        <v>348</v>
      </c>
      <c r="B46" s="21">
        <v>19</v>
      </c>
      <c r="C46" s="21">
        <v>9</v>
      </c>
      <c r="D46" s="21">
        <v>12</v>
      </c>
      <c r="E46" s="21">
        <v>4</v>
      </c>
      <c r="F46" s="21">
        <v>3</v>
      </c>
      <c r="G46" s="21">
        <v>10</v>
      </c>
      <c r="H46" s="21">
        <v>4</v>
      </c>
      <c r="I46" s="21">
        <v>8</v>
      </c>
      <c r="J46" s="21">
        <v>4</v>
      </c>
      <c r="K46" s="21">
        <v>9</v>
      </c>
      <c r="L46" s="21">
        <v>1</v>
      </c>
      <c r="M46" s="21">
        <v>1</v>
      </c>
      <c r="N46" s="21">
        <v>0</v>
      </c>
    </row>
    <row r="47" spans="1:14" x14ac:dyDescent="0.2">
      <c r="A47" s="24" t="s">
        <v>3</v>
      </c>
      <c r="B47" s="25">
        <v>100</v>
      </c>
      <c r="C47" s="25">
        <v>47.368420999999998</v>
      </c>
      <c r="D47" s="25">
        <v>63.157895000000003</v>
      </c>
      <c r="E47" s="25">
        <v>21.052631999999999</v>
      </c>
      <c r="F47" s="25">
        <v>15.789474</v>
      </c>
      <c r="G47" s="25">
        <v>52.631579000000002</v>
      </c>
      <c r="H47" s="25">
        <v>21.052631999999999</v>
      </c>
      <c r="I47" s="25">
        <v>42.105263000000001</v>
      </c>
      <c r="J47" s="25">
        <v>21.052631999999999</v>
      </c>
      <c r="K47" s="25">
        <v>47.368420999999998</v>
      </c>
      <c r="L47" s="25">
        <v>5.2631579999999998</v>
      </c>
      <c r="M47" s="25">
        <v>5.2631579999999998</v>
      </c>
      <c r="N47" s="25">
        <v>0</v>
      </c>
    </row>
    <row r="48" spans="1:14" x14ac:dyDescent="0.2">
      <c r="A48" s="20" t="s">
        <v>349</v>
      </c>
      <c r="B48" s="21">
        <v>4</v>
      </c>
      <c r="C48" s="21">
        <v>0</v>
      </c>
      <c r="D48" s="21">
        <v>3</v>
      </c>
      <c r="E48" s="21">
        <v>3</v>
      </c>
      <c r="F48" s="21">
        <v>2</v>
      </c>
      <c r="G48" s="21">
        <v>3</v>
      </c>
      <c r="H48" s="21">
        <v>1</v>
      </c>
      <c r="I48" s="21">
        <v>0</v>
      </c>
      <c r="J48" s="21">
        <v>0</v>
      </c>
      <c r="K48" s="21">
        <v>1</v>
      </c>
      <c r="L48" s="21">
        <v>0</v>
      </c>
      <c r="M48" s="21">
        <v>1</v>
      </c>
      <c r="N48" s="21">
        <v>0</v>
      </c>
    </row>
    <row r="49" spans="1:14" x14ac:dyDescent="0.2">
      <c r="A49" s="24" t="s">
        <v>3</v>
      </c>
      <c r="B49" s="25">
        <v>100</v>
      </c>
      <c r="C49" s="25">
        <v>0</v>
      </c>
      <c r="D49" s="25">
        <v>75</v>
      </c>
      <c r="E49" s="25">
        <v>75</v>
      </c>
      <c r="F49" s="25">
        <v>50</v>
      </c>
      <c r="G49" s="25">
        <v>75</v>
      </c>
      <c r="H49" s="25">
        <v>25</v>
      </c>
      <c r="I49" s="25">
        <v>0</v>
      </c>
      <c r="J49" s="25">
        <v>0</v>
      </c>
      <c r="K49" s="25">
        <v>25</v>
      </c>
      <c r="L49" s="25">
        <v>0</v>
      </c>
      <c r="M49" s="25">
        <v>25</v>
      </c>
      <c r="N49" s="25">
        <v>0</v>
      </c>
    </row>
    <row r="50" spans="1:14" x14ac:dyDescent="0.2">
      <c r="A50" s="20" t="s">
        <v>350</v>
      </c>
      <c r="B50" s="21">
        <v>686</v>
      </c>
      <c r="C50" s="21">
        <v>315</v>
      </c>
      <c r="D50" s="21">
        <v>208</v>
      </c>
      <c r="E50" s="21">
        <v>259</v>
      </c>
      <c r="F50" s="21">
        <v>105</v>
      </c>
      <c r="G50" s="21">
        <v>340</v>
      </c>
      <c r="H50" s="21">
        <v>314</v>
      </c>
      <c r="I50" s="21">
        <v>293</v>
      </c>
      <c r="J50" s="21">
        <v>89</v>
      </c>
      <c r="K50" s="21">
        <v>312</v>
      </c>
      <c r="L50" s="21">
        <v>33</v>
      </c>
      <c r="M50" s="21">
        <v>22</v>
      </c>
      <c r="N50" s="21">
        <v>6</v>
      </c>
    </row>
    <row r="51" spans="1:14" x14ac:dyDescent="0.2">
      <c r="A51" s="24" t="s">
        <v>3</v>
      </c>
      <c r="B51" s="25">
        <v>100</v>
      </c>
      <c r="C51" s="25">
        <v>45.918367000000003</v>
      </c>
      <c r="D51" s="25">
        <v>30.320699999999999</v>
      </c>
      <c r="E51" s="25">
        <v>37.755102000000001</v>
      </c>
      <c r="F51" s="25">
        <v>15.306122</v>
      </c>
      <c r="G51" s="25">
        <v>49.562682000000002</v>
      </c>
      <c r="H51" s="25">
        <v>45.772595000000003</v>
      </c>
      <c r="I51" s="25">
        <v>42.711370000000002</v>
      </c>
      <c r="J51" s="25">
        <v>12.973761</v>
      </c>
      <c r="K51" s="25">
        <v>45.481050000000003</v>
      </c>
      <c r="L51" s="25">
        <v>4.8104959999999997</v>
      </c>
      <c r="M51" s="25">
        <v>3.2069969999999999</v>
      </c>
      <c r="N51" s="25">
        <v>0.87463599999999997</v>
      </c>
    </row>
    <row r="52" spans="1:14" x14ac:dyDescent="0.2">
      <c r="A52" s="20" t="s">
        <v>351</v>
      </c>
      <c r="B52" s="21">
        <v>491</v>
      </c>
      <c r="C52" s="21">
        <v>256</v>
      </c>
      <c r="D52" s="21">
        <v>205</v>
      </c>
      <c r="E52" s="21">
        <v>179</v>
      </c>
      <c r="F52" s="21">
        <v>76</v>
      </c>
      <c r="G52" s="21">
        <v>279</v>
      </c>
      <c r="H52" s="21">
        <v>171</v>
      </c>
      <c r="I52" s="21">
        <v>219</v>
      </c>
      <c r="J52" s="21">
        <v>83</v>
      </c>
      <c r="K52" s="21">
        <v>208</v>
      </c>
      <c r="L52" s="21">
        <v>13</v>
      </c>
      <c r="M52" s="21">
        <v>12</v>
      </c>
      <c r="N52" s="21">
        <v>12</v>
      </c>
    </row>
    <row r="53" spans="1:14" x14ac:dyDescent="0.2">
      <c r="A53" s="24" t="s">
        <v>3</v>
      </c>
      <c r="B53" s="25">
        <v>100</v>
      </c>
      <c r="C53" s="25">
        <v>52.138492999999997</v>
      </c>
      <c r="D53" s="25">
        <v>41.751527000000003</v>
      </c>
      <c r="E53" s="25">
        <v>36.456212000000001</v>
      </c>
      <c r="F53" s="25">
        <v>15.478615</v>
      </c>
      <c r="G53" s="25">
        <v>56.822811000000002</v>
      </c>
      <c r="H53" s="25">
        <v>34.826884</v>
      </c>
      <c r="I53" s="25">
        <v>44.602851000000001</v>
      </c>
      <c r="J53" s="25">
        <v>16.904277</v>
      </c>
      <c r="K53" s="25">
        <v>42.362524999999998</v>
      </c>
      <c r="L53" s="25">
        <v>2.6476579999999998</v>
      </c>
      <c r="M53" s="25">
        <v>2.4439920000000002</v>
      </c>
      <c r="N53" s="25">
        <v>2.4439920000000002</v>
      </c>
    </row>
    <row r="54" spans="1:14" x14ac:dyDescent="0.2">
      <c r="A54" s="20" t="s">
        <v>352</v>
      </c>
      <c r="B54" s="21">
        <v>100</v>
      </c>
      <c r="C54" s="21">
        <v>43</v>
      </c>
      <c r="D54" s="21">
        <v>53</v>
      </c>
      <c r="E54" s="21">
        <v>39</v>
      </c>
      <c r="F54" s="21">
        <v>21</v>
      </c>
      <c r="G54" s="21">
        <v>61</v>
      </c>
      <c r="H54" s="21">
        <v>24</v>
      </c>
      <c r="I54" s="21">
        <v>42</v>
      </c>
      <c r="J54" s="21">
        <v>17</v>
      </c>
      <c r="K54" s="21">
        <v>44</v>
      </c>
      <c r="L54" s="21">
        <v>4</v>
      </c>
      <c r="M54" s="21">
        <v>4</v>
      </c>
      <c r="N54" s="21">
        <v>1</v>
      </c>
    </row>
    <row r="55" spans="1:14" x14ac:dyDescent="0.2">
      <c r="A55" s="24" t="s">
        <v>3</v>
      </c>
      <c r="B55" s="25">
        <v>100</v>
      </c>
      <c r="C55" s="25">
        <v>43</v>
      </c>
      <c r="D55" s="25">
        <v>53</v>
      </c>
      <c r="E55" s="25">
        <v>39</v>
      </c>
      <c r="F55" s="25">
        <v>21</v>
      </c>
      <c r="G55" s="25">
        <v>61</v>
      </c>
      <c r="H55" s="25">
        <v>24</v>
      </c>
      <c r="I55" s="25">
        <v>42</v>
      </c>
      <c r="J55" s="25">
        <v>17</v>
      </c>
      <c r="K55" s="25">
        <v>44</v>
      </c>
      <c r="L55" s="25">
        <v>4</v>
      </c>
      <c r="M55" s="25">
        <v>4</v>
      </c>
      <c r="N55" s="25">
        <v>1</v>
      </c>
    </row>
    <row r="56" spans="1:14" x14ac:dyDescent="0.2">
      <c r="A56" s="20" t="s">
        <v>353</v>
      </c>
      <c r="B56" s="21">
        <v>591</v>
      </c>
      <c r="C56" s="21">
        <v>299</v>
      </c>
      <c r="D56" s="21">
        <v>258</v>
      </c>
      <c r="E56" s="21">
        <v>218</v>
      </c>
      <c r="F56" s="21">
        <v>97</v>
      </c>
      <c r="G56" s="21">
        <v>340</v>
      </c>
      <c r="H56" s="21">
        <v>195</v>
      </c>
      <c r="I56" s="21">
        <v>261</v>
      </c>
      <c r="J56" s="21">
        <v>100</v>
      </c>
      <c r="K56" s="21">
        <v>252</v>
      </c>
      <c r="L56" s="21">
        <v>17</v>
      </c>
      <c r="M56" s="21">
        <v>16</v>
      </c>
      <c r="N56" s="21">
        <v>13</v>
      </c>
    </row>
    <row r="57" spans="1:14" x14ac:dyDescent="0.2">
      <c r="A57" s="24" t="s">
        <v>3</v>
      </c>
      <c r="B57" s="25">
        <v>100</v>
      </c>
      <c r="C57" s="25">
        <v>50.592216999999998</v>
      </c>
      <c r="D57" s="25">
        <v>43.654822000000003</v>
      </c>
      <c r="E57" s="25">
        <v>36.886633000000003</v>
      </c>
      <c r="F57" s="25">
        <v>16.412859999999998</v>
      </c>
      <c r="G57" s="25">
        <v>57.529611000000003</v>
      </c>
      <c r="H57" s="25">
        <v>32.994923999999997</v>
      </c>
      <c r="I57" s="25">
        <v>44.162436999999997</v>
      </c>
      <c r="J57" s="25">
        <v>16.920473999999999</v>
      </c>
      <c r="K57" s="25">
        <v>42.639594000000002</v>
      </c>
      <c r="L57" s="25">
        <v>2.8764810000000001</v>
      </c>
      <c r="M57" s="25">
        <v>2.7072759999999998</v>
      </c>
      <c r="N57" s="25">
        <v>2.199662</v>
      </c>
    </row>
    <row r="58" spans="1:14" x14ac:dyDescent="0.2">
      <c r="A58" s="9" t="s">
        <v>355</v>
      </c>
      <c r="B58" s="10">
        <v>312</v>
      </c>
      <c r="C58" s="10">
        <v>142</v>
      </c>
      <c r="D58" s="10">
        <v>120</v>
      </c>
      <c r="E58" s="10">
        <v>126</v>
      </c>
      <c r="F58" s="10">
        <v>79</v>
      </c>
      <c r="G58" s="10">
        <v>182</v>
      </c>
      <c r="H58" s="10">
        <v>146</v>
      </c>
      <c r="I58" s="10">
        <v>163</v>
      </c>
      <c r="J58" s="10">
        <v>60</v>
      </c>
      <c r="K58" s="10">
        <v>166</v>
      </c>
      <c r="L58" s="10">
        <v>6</v>
      </c>
      <c r="M58" s="10">
        <v>7</v>
      </c>
      <c r="N58" s="10">
        <v>7</v>
      </c>
    </row>
    <row r="59" spans="1:14" x14ac:dyDescent="0.2">
      <c r="A59" s="24" t="s">
        <v>3</v>
      </c>
      <c r="B59" s="25">
        <v>100</v>
      </c>
      <c r="C59" s="25">
        <v>45.512821000000002</v>
      </c>
      <c r="D59" s="25">
        <v>38.461537999999997</v>
      </c>
      <c r="E59" s="25">
        <v>40.384614999999997</v>
      </c>
      <c r="F59" s="25">
        <v>25.320512999999998</v>
      </c>
      <c r="G59" s="25">
        <v>58.333333000000003</v>
      </c>
      <c r="H59" s="25">
        <v>46.794871999999998</v>
      </c>
      <c r="I59" s="25">
        <v>52.243589999999998</v>
      </c>
      <c r="J59" s="25">
        <v>19.230768999999999</v>
      </c>
      <c r="K59" s="25">
        <v>53.205128000000002</v>
      </c>
      <c r="L59" s="25">
        <v>1.9230769999999999</v>
      </c>
      <c r="M59" s="25">
        <v>2.2435900000000002</v>
      </c>
      <c r="N59" s="25">
        <v>2.2435900000000002</v>
      </c>
    </row>
    <row r="60" spans="1:14" x14ac:dyDescent="0.2">
      <c r="A60" s="20" t="s">
        <v>344</v>
      </c>
      <c r="B60" s="21">
        <v>367</v>
      </c>
      <c r="C60" s="21">
        <v>189</v>
      </c>
      <c r="D60" s="21">
        <v>152</v>
      </c>
      <c r="E60" s="21">
        <v>127</v>
      </c>
      <c r="F60" s="21">
        <v>86</v>
      </c>
      <c r="G60" s="21">
        <v>215</v>
      </c>
      <c r="H60" s="21">
        <v>143</v>
      </c>
      <c r="I60" s="21">
        <v>203</v>
      </c>
      <c r="J60" s="21">
        <v>74</v>
      </c>
      <c r="K60" s="21">
        <v>191</v>
      </c>
      <c r="L60" s="21">
        <v>9</v>
      </c>
      <c r="M60" s="21">
        <v>10</v>
      </c>
      <c r="N60" s="21">
        <v>7</v>
      </c>
    </row>
    <row r="61" spans="1:14" x14ac:dyDescent="0.2">
      <c r="A61" s="24" t="s">
        <v>3</v>
      </c>
      <c r="B61" s="25">
        <v>100</v>
      </c>
      <c r="C61" s="25">
        <v>51.498638</v>
      </c>
      <c r="D61" s="25">
        <v>41.416893999999999</v>
      </c>
      <c r="E61" s="25">
        <v>34.604905000000002</v>
      </c>
      <c r="F61" s="25">
        <v>23.433243000000001</v>
      </c>
      <c r="G61" s="25">
        <v>58.583106000000001</v>
      </c>
      <c r="H61" s="25">
        <v>38.964578000000003</v>
      </c>
      <c r="I61" s="25">
        <v>55.313350999999997</v>
      </c>
      <c r="J61" s="25">
        <v>20.163488000000001</v>
      </c>
      <c r="K61" s="25">
        <v>52.043596999999998</v>
      </c>
      <c r="L61" s="25">
        <v>2.4523160000000002</v>
      </c>
      <c r="M61" s="25">
        <v>2.724796</v>
      </c>
      <c r="N61" s="25">
        <v>1.907357</v>
      </c>
    </row>
    <row r="62" spans="1:14" x14ac:dyDescent="0.2">
      <c r="A62" s="20" t="s">
        <v>345</v>
      </c>
      <c r="B62" s="21">
        <v>302</v>
      </c>
      <c r="C62" s="21">
        <v>168</v>
      </c>
      <c r="D62" s="21">
        <v>138</v>
      </c>
      <c r="E62" s="21">
        <v>113</v>
      </c>
      <c r="F62" s="21">
        <v>61</v>
      </c>
      <c r="G62" s="21">
        <v>180</v>
      </c>
      <c r="H62" s="21">
        <v>97</v>
      </c>
      <c r="I62" s="21">
        <v>140</v>
      </c>
      <c r="J62" s="21">
        <v>56</v>
      </c>
      <c r="K62" s="21">
        <v>144</v>
      </c>
      <c r="L62" s="21">
        <v>8</v>
      </c>
      <c r="M62" s="21">
        <v>3</v>
      </c>
      <c r="N62" s="21">
        <v>5</v>
      </c>
    </row>
    <row r="63" spans="1:14" x14ac:dyDescent="0.2">
      <c r="A63" s="24" t="s">
        <v>3</v>
      </c>
      <c r="B63" s="25">
        <v>100</v>
      </c>
      <c r="C63" s="25">
        <v>55.629139000000002</v>
      </c>
      <c r="D63" s="25">
        <v>45.695363999999998</v>
      </c>
      <c r="E63" s="25">
        <v>37.417219000000003</v>
      </c>
      <c r="F63" s="25">
        <v>20.198675000000001</v>
      </c>
      <c r="G63" s="25">
        <v>59.602649</v>
      </c>
      <c r="H63" s="25">
        <v>32.119205000000001</v>
      </c>
      <c r="I63" s="25">
        <v>46.357616</v>
      </c>
      <c r="J63" s="25">
        <v>18.543046</v>
      </c>
      <c r="K63" s="25">
        <v>47.682119</v>
      </c>
      <c r="L63" s="25">
        <v>2.6490070000000001</v>
      </c>
      <c r="M63" s="25">
        <v>0.99337699999999995</v>
      </c>
      <c r="N63" s="25">
        <v>1.655629</v>
      </c>
    </row>
    <row r="64" spans="1:14" x14ac:dyDescent="0.2">
      <c r="A64" s="20" t="s">
        <v>346</v>
      </c>
      <c r="B64" s="21">
        <v>233</v>
      </c>
      <c r="C64" s="21">
        <v>144</v>
      </c>
      <c r="D64" s="21">
        <v>121</v>
      </c>
      <c r="E64" s="21">
        <v>76</v>
      </c>
      <c r="F64" s="21">
        <v>56</v>
      </c>
      <c r="G64" s="21">
        <v>148</v>
      </c>
      <c r="H64" s="21">
        <v>60</v>
      </c>
      <c r="I64" s="21">
        <v>97</v>
      </c>
      <c r="J64" s="21">
        <v>43</v>
      </c>
      <c r="K64" s="21">
        <v>102</v>
      </c>
      <c r="L64" s="21">
        <v>4</v>
      </c>
      <c r="M64" s="21">
        <v>7</v>
      </c>
      <c r="N64" s="21">
        <v>10</v>
      </c>
    </row>
    <row r="65" spans="1:14" x14ac:dyDescent="0.2">
      <c r="A65" s="24" t="s">
        <v>3</v>
      </c>
      <c r="B65" s="25">
        <v>100</v>
      </c>
      <c r="C65" s="25">
        <v>61.802574999999997</v>
      </c>
      <c r="D65" s="25">
        <v>51.931330000000003</v>
      </c>
      <c r="E65" s="25">
        <v>32.618026</v>
      </c>
      <c r="F65" s="25">
        <v>24.034334999999999</v>
      </c>
      <c r="G65" s="25">
        <v>63.519312999999997</v>
      </c>
      <c r="H65" s="25">
        <v>25.751073000000002</v>
      </c>
      <c r="I65" s="25">
        <v>41.630901000000001</v>
      </c>
      <c r="J65" s="25">
        <v>18.454936</v>
      </c>
      <c r="K65" s="25">
        <v>43.776823999999998</v>
      </c>
      <c r="L65" s="25">
        <v>1.7167380000000001</v>
      </c>
      <c r="M65" s="25">
        <v>3.004292</v>
      </c>
      <c r="N65" s="25">
        <v>4.2918450000000004</v>
      </c>
    </row>
    <row r="66" spans="1:14" x14ac:dyDescent="0.2">
      <c r="A66" s="20" t="s">
        <v>347</v>
      </c>
      <c r="B66" s="21">
        <v>140</v>
      </c>
      <c r="C66" s="21">
        <v>63</v>
      </c>
      <c r="D66" s="21">
        <v>77</v>
      </c>
      <c r="E66" s="21">
        <v>63</v>
      </c>
      <c r="F66" s="21">
        <v>41</v>
      </c>
      <c r="G66" s="21">
        <v>77</v>
      </c>
      <c r="H66" s="21">
        <v>46</v>
      </c>
      <c r="I66" s="21">
        <v>58</v>
      </c>
      <c r="J66" s="21">
        <v>14</v>
      </c>
      <c r="K66" s="21">
        <v>58</v>
      </c>
      <c r="L66" s="21">
        <v>2</v>
      </c>
      <c r="M66" s="21">
        <v>1</v>
      </c>
      <c r="N66" s="21">
        <v>3</v>
      </c>
    </row>
    <row r="67" spans="1:14" x14ac:dyDescent="0.2">
      <c r="A67" s="24" t="s">
        <v>3</v>
      </c>
      <c r="B67" s="25">
        <v>100</v>
      </c>
      <c r="C67" s="25">
        <v>45</v>
      </c>
      <c r="D67" s="25">
        <v>55</v>
      </c>
      <c r="E67" s="25">
        <v>45</v>
      </c>
      <c r="F67" s="25">
        <v>29.285713999999999</v>
      </c>
      <c r="G67" s="25">
        <v>55</v>
      </c>
      <c r="H67" s="25">
        <v>32.857143000000001</v>
      </c>
      <c r="I67" s="25">
        <v>41.428570999999998</v>
      </c>
      <c r="J67" s="25">
        <v>10</v>
      </c>
      <c r="K67" s="25">
        <v>41.428570999999998</v>
      </c>
      <c r="L67" s="25">
        <v>1.428571</v>
      </c>
      <c r="M67" s="25">
        <v>0.71428599999999998</v>
      </c>
      <c r="N67" s="25">
        <v>2.1428569999999998</v>
      </c>
    </row>
    <row r="68" spans="1:14" x14ac:dyDescent="0.2">
      <c r="A68" s="20" t="s">
        <v>348</v>
      </c>
      <c r="B68" s="21">
        <v>37</v>
      </c>
      <c r="C68" s="21">
        <v>18</v>
      </c>
      <c r="D68" s="21">
        <v>25</v>
      </c>
      <c r="E68" s="21">
        <v>18</v>
      </c>
      <c r="F68" s="21">
        <v>9</v>
      </c>
      <c r="G68" s="21">
        <v>23</v>
      </c>
      <c r="H68" s="21">
        <v>5</v>
      </c>
      <c r="I68" s="21">
        <v>18</v>
      </c>
      <c r="J68" s="21">
        <v>6</v>
      </c>
      <c r="K68" s="21">
        <v>10</v>
      </c>
      <c r="L68" s="21">
        <v>2</v>
      </c>
      <c r="M68" s="21">
        <v>1</v>
      </c>
      <c r="N68" s="21">
        <v>1</v>
      </c>
    </row>
    <row r="69" spans="1:14" x14ac:dyDescent="0.2">
      <c r="A69" s="24" t="s">
        <v>3</v>
      </c>
      <c r="B69" s="25">
        <v>100</v>
      </c>
      <c r="C69" s="25">
        <v>48.648648999999999</v>
      </c>
      <c r="D69" s="25">
        <v>67.567567999999994</v>
      </c>
      <c r="E69" s="25">
        <v>48.648648999999999</v>
      </c>
      <c r="F69" s="25">
        <v>24.324324000000001</v>
      </c>
      <c r="G69" s="25">
        <v>62.162162000000002</v>
      </c>
      <c r="H69" s="25">
        <v>13.513514000000001</v>
      </c>
      <c r="I69" s="25">
        <v>48.648648999999999</v>
      </c>
      <c r="J69" s="25">
        <v>16.216215999999999</v>
      </c>
      <c r="K69" s="25">
        <v>27.027027</v>
      </c>
      <c r="L69" s="25">
        <v>5.405405</v>
      </c>
      <c r="M69" s="25">
        <v>2.7027030000000001</v>
      </c>
      <c r="N69" s="25">
        <v>2.7027030000000001</v>
      </c>
    </row>
    <row r="70" spans="1:14" x14ac:dyDescent="0.2">
      <c r="A70" s="20" t="s">
        <v>349</v>
      </c>
      <c r="B70" s="21">
        <v>9</v>
      </c>
      <c r="C70" s="21">
        <v>6</v>
      </c>
      <c r="D70" s="21">
        <v>8</v>
      </c>
      <c r="E70" s="21">
        <v>6</v>
      </c>
      <c r="F70" s="21">
        <v>7</v>
      </c>
      <c r="G70" s="21">
        <v>5</v>
      </c>
      <c r="H70" s="21">
        <v>5</v>
      </c>
      <c r="I70" s="21">
        <v>1</v>
      </c>
      <c r="J70" s="21">
        <v>1</v>
      </c>
      <c r="K70" s="21">
        <v>2</v>
      </c>
      <c r="L70" s="21">
        <v>0</v>
      </c>
      <c r="M70" s="21">
        <v>0</v>
      </c>
      <c r="N70" s="21">
        <v>0</v>
      </c>
    </row>
    <row r="71" spans="1:14" x14ac:dyDescent="0.2">
      <c r="A71" s="24" t="s">
        <v>3</v>
      </c>
      <c r="B71" s="25">
        <v>100</v>
      </c>
      <c r="C71" s="25">
        <v>66.666667000000004</v>
      </c>
      <c r="D71" s="25">
        <v>88.888889000000006</v>
      </c>
      <c r="E71" s="25">
        <v>66.666667000000004</v>
      </c>
      <c r="F71" s="25">
        <v>77.777777999999998</v>
      </c>
      <c r="G71" s="25">
        <v>55.555556000000003</v>
      </c>
      <c r="H71" s="25">
        <v>55.555556000000003</v>
      </c>
      <c r="I71" s="25">
        <v>11.111110999999999</v>
      </c>
      <c r="J71" s="25">
        <v>11.111110999999999</v>
      </c>
      <c r="K71" s="25">
        <v>22.222221999999999</v>
      </c>
      <c r="L71" s="25">
        <v>0</v>
      </c>
      <c r="M71" s="25">
        <v>0</v>
      </c>
      <c r="N71" s="25">
        <v>0</v>
      </c>
    </row>
    <row r="72" spans="1:14" x14ac:dyDescent="0.2">
      <c r="A72" s="20" t="s">
        <v>350</v>
      </c>
      <c r="B72" s="21">
        <v>679</v>
      </c>
      <c r="C72" s="21">
        <v>331</v>
      </c>
      <c r="D72" s="21">
        <v>272</v>
      </c>
      <c r="E72" s="21">
        <v>253</v>
      </c>
      <c r="F72" s="21">
        <v>165</v>
      </c>
      <c r="G72" s="21">
        <v>397</v>
      </c>
      <c r="H72" s="21">
        <v>289</v>
      </c>
      <c r="I72" s="21">
        <v>366</v>
      </c>
      <c r="J72" s="21">
        <v>134</v>
      </c>
      <c r="K72" s="21">
        <v>357</v>
      </c>
      <c r="L72" s="21">
        <v>15</v>
      </c>
      <c r="M72" s="21">
        <v>17</v>
      </c>
      <c r="N72" s="21">
        <v>14</v>
      </c>
    </row>
    <row r="73" spans="1:14" x14ac:dyDescent="0.2">
      <c r="A73" s="24" t="s">
        <v>3</v>
      </c>
      <c r="B73" s="25">
        <v>100</v>
      </c>
      <c r="C73" s="25">
        <v>48.748159000000001</v>
      </c>
      <c r="D73" s="25">
        <v>40.058909999999997</v>
      </c>
      <c r="E73" s="25">
        <v>37.260677000000001</v>
      </c>
      <c r="F73" s="25">
        <v>24.300442</v>
      </c>
      <c r="G73" s="25">
        <v>58.468336000000001</v>
      </c>
      <c r="H73" s="25">
        <v>42.562592000000002</v>
      </c>
      <c r="I73" s="25">
        <v>53.902797999999997</v>
      </c>
      <c r="J73" s="25">
        <v>19.734904</v>
      </c>
      <c r="K73" s="25">
        <v>52.57732</v>
      </c>
      <c r="L73" s="25">
        <v>2.2091310000000002</v>
      </c>
      <c r="M73" s="25">
        <v>2.503682</v>
      </c>
      <c r="N73" s="25">
        <v>2.0618560000000001</v>
      </c>
    </row>
    <row r="74" spans="1:14" x14ac:dyDescent="0.2">
      <c r="A74" s="20" t="s">
        <v>351</v>
      </c>
      <c r="B74" s="21">
        <v>535</v>
      </c>
      <c r="C74" s="21">
        <v>312</v>
      </c>
      <c r="D74" s="21">
        <v>259</v>
      </c>
      <c r="E74" s="21">
        <v>189</v>
      </c>
      <c r="F74" s="21">
        <v>117</v>
      </c>
      <c r="G74" s="21">
        <v>328</v>
      </c>
      <c r="H74" s="21">
        <v>157</v>
      </c>
      <c r="I74" s="21">
        <v>237</v>
      </c>
      <c r="J74" s="21">
        <v>99</v>
      </c>
      <c r="K74" s="21">
        <v>246</v>
      </c>
      <c r="L74" s="21">
        <v>12</v>
      </c>
      <c r="M74" s="21">
        <v>10</v>
      </c>
      <c r="N74" s="21">
        <v>15</v>
      </c>
    </row>
    <row r="75" spans="1:14" x14ac:dyDescent="0.2">
      <c r="A75" s="24" t="s">
        <v>3</v>
      </c>
      <c r="B75" s="25">
        <v>100</v>
      </c>
      <c r="C75" s="25">
        <v>58.317757</v>
      </c>
      <c r="D75" s="25">
        <v>48.411214999999999</v>
      </c>
      <c r="E75" s="25">
        <v>35.327103000000001</v>
      </c>
      <c r="F75" s="25">
        <v>21.869159</v>
      </c>
      <c r="G75" s="25">
        <v>61.308411</v>
      </c>
      <c r="H75" s="25">
        <v>29.345794000000001</v>
      </c>
      <c r="I75" s="25">
        <v>44.299064999999999</v>
      </c>
      <c r="J75" s="25">
        <v>18.504673</v>
      </c>
      <c r="K75" s="25">
        <v>45.981307999999999</v>
      </c>
      <c r="L75" s="25">
        <v>2.242991</v>
      </c>
      <c r="M75" s="25">
        <v>1.869159</v>
      </c>
      <c r="N75" s="25">
        <v>2.8037380000000001</v>
      </c>
    </row>
    <row r="76" spans="1:14" x14ac:dyDescent="0.2">
      <c r="A76" s="20" t="s">
        <v>352</v>
      </c>
      <c r="B76" s="21">
        <v>186</v>
      </c>
      <c r="C76" s="21">
        <v>87</v>
      </c>
      <c r="D76" s="21">
        <v>110</v>
      </c>
      <c r="E76" s="21">
        <v>87</v>
      </c>
      <c r="F76" s="21">
        <v>57</v>
      </c>
      <c r="G76" s="21">
        <v>105</v>
      </c>
      <c r="H76" s="21">
        <v>56</v>
      </c>
      <c r="I76" s="21">
        <v>77</v>
      </c>
      <c r="J76" s="21">
        <v>21</v>
      </c>
      <c r="K76" s="21">
        <v>70</v>
      </c>
      <c r="L76" s="21">
        <v>4</v>
      </c>
      <c r="M76" s="21">
        <v>2</v>
      </c>
      <c r="N76" s="21">
        <v>4</v>
      </c>
    </row>
    <row r="77" spans="1:14" x14ac:dyDescent="0.2">
      <c r="A77" s="24" t="s">
        <v>3</v>
      </c>
      <c r="B77" s="25">
        <v>100</v>
      </c>
      <c r="C77" s="25">
        <v>46.774194000000001</v>
      </c>
      <c r="D77" s="25">
        <v>59.139785000000003</v>
      </c>
      <c r="E77" s="25">
        <v>46.774194000000001</v>
      </c>
      <c r="F77" s="25">
        <v>30.645161000000002</v>
      </c>
      <c r="G77" s="25">
        <v>56.451613000000002</v>
      </c>
      <c r="H77" s="25">
        <v>30.107527000000001</v>
      </c>
      <c r="I77" s="25">
        <v>41.397849000000001</v>
      </c>
      <c r="J77" s="25">
        <v>11.290323000000001</v>
      </c>
      <c r="K77" s="25">
        <v>37.634408999999998</v>
      </c>
      <c r="L77" s="25">
        <v>2.1505380000000001</v>
      </c>
      <c r="M77" s="25">
        <v>1.075269</v>
      </c>
      <c r="N77" s="25">
        <v>2.1505380000000001</v>
      </c>
    </row>
    <row r="78" spans="1:14" x14ac:dyDescent="0.2">
      <c r="A78" s="20" t="s">
        <v>353</v>
      </c>
      <c r="B78" s="21">
        <v>721</v>
      </c>
      <c r="C78" s="21">
        <v>399</v>
      </c>
      <c r="D78" s="21">
        <v>369</v>
      </c>
      <c r="E78" s="21">
        <v>276</v>
      </c>
      <c r="F78" s="21">
        <v>174</v>
      </c>
      <c r="G78" s="21">
        <v>433</v>
      </c>
      <c r="H78" s="21">
        <v>213</v>
      </c>
      <c r="I78" s="21">
        <v>314</v>
      </c>
      <c r="J78" s="21">
        <v>120</v>
      </c>
      <c r="K78" s="21">
        <v>316</v>
      </c>
      <c r="L78" s="21">
        <v>16</v>
      </c>
      <c r="M78" s="21">
        <v>12</v>
      </c>
      <c r="N78" s="21">
        <v>19</v>
      </c>
    </row>
    <row r="79" spans="1:14" x14ac:dyDescent="0.2">
      <c r="A79" s="24" t="s">
        <v>3</v>
      </c>
      <c r="B79" s="25">
        <v>100</v>
      </c>
      <c r="C79" s="25">
        <v>55.339806000000003</v>
      </c>
      <c r="D79" s="25">
        <v>51.178918000000003</v>
      </c>
      <c r="E79" s="25">
        <v>38.280166000000001</v>
      </c>
      <c r="F79" s="25">
        <v>24.133147999999998</v>
      </c>
      <c r="G79" s="25">
        <v>60.055478999999998</v>
      </c>
      <c r="H79" s="25">
        <v>29.542301999999999</v>
      </c>
      <c r="I79" s="25">
        <v>43.550623999999999</v>
      </c>
      <c r="J79" s="25">
        <v>16.643550999999999</v>
      </c>
      <c r="K79" s="25">
        <v>43.828017000000003</v>
      </c>
      <c r="L79" s="25">
        <v>2.2191399999999999</v>
      </c>
      <c r="M79" s="25">
        <v>1.664355</v>
      </c>
      <c r="N79" s="25">
        <v>2.6352289999999998</v>
      </c>
    </row>
    <row r="80" spans="1:14" x14ac:dyDescent="0.2">
      <c r="A80" s="9" t="s">
        <v>356</v>
      </c>
      <c r="B80" s="9"/>
      <c r="C80" s="9"/>
      <c r="D80" s="9"/>
      <c r="E80" s="9"/>
      <c r="F80" s="9"/>
      <c r="G80" s="9"/>
      <c r="H80" s="9"/>
      <c r="I80" s="9"/>
      <c r="J80" s="9"/>
      <c r="K80" s="9"/>
      <c r="L80" s="9"/>
      <c r="M80" s="9"/>
      <c r="N80" s="9"/>
    </row>
    <row r="81" spans="1:14" x14ac:dyDescent="0.2">
      <c r="A81" s="20" t="s">
        <v>357</v>
      </c>
      <c r="B81" s="21">
        <v>138</v>
      </c>
      <c r="C81" s="21">
        <v>46</v>
      </c>
      <c r="D81" s="21">
        <v>30</v>
      </c>
      <c r="E81" s="21">
        <v>58</v>
      </c>
      <c r="F81" s="21">
        <v>37</v>
      </c>
      <c r="G81" s="21">
        <v>68</v>
      </c>
      <c r="H81" s="21">
        <v>47</v>
      </c>
      <c r="I81" s="21">
        <v>55</v>
      </c>
      <c r="J81" s="21">
        <v>11</v>
      </c>
      <c r="K81" s="21">
        <v>50</v>
      </c>
      <c r="L81" s="21">
        <v>11</v>
      </c>
      <c r="M81" s="21">
        <v>9</v>
      </c>
      <c r="N81" s="21">
        <v>4</v>
      </c>
    </row>
    <row r="82" spans="1:14" x14ac:dyDescent="0.2">
      <c r="A82" s="24" t="s">
        <v>3</v>
      </c>
      <c r="B82" s="25">
        <v>100</v>
      </c>
      <c r="C82" s="25">
        <v>33.333333000000003</v>
      </c>
      <c r="D82" s="25">
        <v>21.739129999999999</v>
      </c>
      <c r="E82" s="25">
        <v>42.028986000000003</v>
      </c>
      <c r="F82" s="25">
        <v>26.811593999999999</v>
      </c>
      <c r="G82" s="25">
        <v>49.275362000000001</v>
      </c>
      <c r="H82" s="25">
        <v>34.057971000000002</v>
      </c>
      <c r="I82" s="25">
        <v>39.855072</v>
      </c>
      <c r="J82" s="25">
        <v>7.9710140000000003</v>
      </c>
      <c r="K82" s="25">
        <v>36.231884000000001</v>
      </c>
      <c r="L82" s="25">
        <v>7.9710140000000003</v>
      </c>
      <c r="M82" s="25">
        <v>6.5217390000000002</v>
      </c>
      <c r="N82" s="25">
        <v>2.8985509999999999</v>
      </c>
    </row>
    <row r="83" spans="1:14" x14ac:dyDescent="0.2">
      <c r="A83" s="20" t="s">
        <v>328</v>
      </c>
      <c r="B83" s="21">
        <v>1747</v>
      </c>
      <c r="C83" s="21">
        <v>937</v>
      </c>
      <c r="D83" s="21">
        <v>730</v>
      </c>
      <c r="E83" s="21">
        <v>605</v>
      </c>
      <c r="F83" s="21">
        <v>325</v>
      </c>
      <c r="G83" s="21">
        <v>1021</v>
      </c>
      <c r="H83" s="21">
        <v>709</v>
      </c>
      <c r="I83" s="21">
        <v>862</v>
      </c>
      <c r="J83" s="21">
        <v>321</v>
      </c>
      <c r="K83" s="21">
        <v>868</v>
      </c>
      <c r="L83" s="21">
        <v>40</v>
      </c>
      <c r="M83" s="21">
        <v>39</v>
      </c>
      <c r="N83" s="21">
        <v>29</v>
      </c>
    </row>
    <row r="84" spans="1:14" x14ac:dyDescent="0.2">
      <c r="A84" s="24" t="s">
        <v>3</v>
      </c>
      <c r="B84" s="25">
        <v>100</v>
      </c>
      <c r="C84" s="25">
        <v>53.634802999999998</v>
      </c>
      <c r="D84" s="25">
        <v>41.785919</v>
      </c>
      <c r="E84" s="25">
        <v>34.630795999999997</v>
      </c>
      <c r="F84" s="25">
        <v>18.60332</v>
      </c>
      <c r="G84" s="25">
        <v>58.443044999999998</v>
      </c>
      <c r="H84" s="25">
        <v>40.583857999999999</v>
      </c>
      <c r="I84" s="25">
        <v>49.341729000000001</v>
      </c>
      <c r="J84" s="25">
        <v>18.374355999999999</v>
      </c>
      <c r="K84" s="25">
        <v>49.685175000000001</v>
      </c>
      <c r="L84" s="25">
        <v>2.2896390000000002</v>
      </c>
      <c r="M84" s="25">
        <v>2.2323979999999999</v>
      </c>
      <c r="N84" s="25">
        <v>1.6599889999999999</v>
      </c>
    </row>
    <row r="85" spans="1:14" x14ac:dyDescent="0.2">
      <c r="A85" s="20" t="s">
        <v>329</v>
      </c>
      <c r="B85" s="21">
        <v>191</v>
      </c>
      <c r="C85" s="21">
        <v>70</v>
      </c>
      <c r="D85" s="21">
        <v>64</v>
      </c>
      <c r="E85" s="21">
        <v>88</v>
      </c>
      <c r="F85" s="21">
        <v>36</v>
      </c>
      <c r="G85" s="21">
        <v>85</v>
      </c>
      <c r="H85" s="21">
        <v>80</v>
      </c>
      <c r="I85" s="21">
        <v>60</v>
      </c>
      <c r="J85" s="21">
        <v>23</v>
      </c>
      <c r="K85" s="21">
        <v>76</v>
      </c>
      <c r="L85" s="21">
        <v>15</v>
      </c>
      <c r="M85" s="21">
        <v>7</v>
      </c>
      <c r="N85" s="21">
        <v>4</v>
      </c>
    </row>
    <row r="86" spans="1:14" x14ac:dyDescent="0.2">
      <c r="A86" s="24" t="s">
        <v>3</v>
      </c>
      <c r="B86" s="25">
        <v>100</v>
      </c>
      <c r="C86" s="25">
        <v>36.649214999999998</v>
      </c>
      <c r="D86" s="25">
        <v>33.507852999999997</v>
      </c>
      <c r="E86" s="25">
        <v>46.073298000000001</v>
      </c>
      <c r="F86" s="25">
        <v>18.848168000000001</v>
      </c>
      <c r="G86" s="25">
        <v>44.502617999999998</v>
      </c>
      <c r="H86" s="25">
        <v>41.884816999999998</v>
      </c>
      <c r="I86" s="25">
        <v>31.413613000000002</v>
      </c>
      <c r="J86" s="25">
        <v>12.041885000000001</v>
      </c>
      <c r="K86" s="25">
        <v>39.790576000000001</v>
      </c>
      <c r="L86" s="25">
        <v>7.8534030000000001</v>
      </c>
      <c r="M86" s="25">
        <v>3.6649210000000001</v>
      </c>
      <c r="N86" s="25">
        <v>2.0942409999999998</v>
      </c>
    </row>
    <row r="87" spans="1:14" x14ac:dyDescent="0.2">
      <c r="A87" s="20" t="s">
        <v>330</v>
      </c>
      <c r="B87" s="21">
        <v>544</v>
      </c>
      <c r="C87" s="21">
        <v>261</v>
      </c>
      <c r="D87" s="21">
        <v>261</v>
      </c>
      <c r="E87" s="21">
        <v>231</v>
      </c>
      <c r="F87" s="21">
        <v>127</v>
      </c>
      <c r="G87" s="21">
        <v>307</v>
      </c>
      <c r="H87" s="21">
        <v>151</v>
      </c>
      <c r="I87" s="21">
        <v>232</v>
      </c>
      <c r="J87" s="21">
        <v>80</v>
      </c>
      <c r="K87" s="21">
        <v>218</v>
      </c>
      <c r="L87" s="21">
        <v>12</v>
      </c>
      <c r="M87" s="21">
        <v>12</v>
      </c>
      <c r="N87" s="21">
        <v>15</v>
      </c>
    </row>
    <row r="88" spans="1:14" x14ac:dyDescent="0.2">
      <c r="A88" s="24" t="s">
        <v>3</v>
      </c>
      <c r="B88" s="25">
        <v>100</v>
      </c>
      <c r="C88" s="25">
        <v>47.977941000000001</v>
      </c>
      <c r="D88" s="25">
        <v>47.977941000000001</v>
      </c>
      <c r="E88" s="25">
        <v>42.463234999999997</v>
      </c>
      <c r="F88" s="25">
        <v>23.345587999999999</v>
      </c>
      <c r="G88" s="25">
        <v>56.433824000000001</v>
      </c>
      <c r="H88" s="25">
        <v>27.757352999999998</v>
      </c>
      <c r="I88" s="25">
        <v>42.647058999999999</v>
      </c>
      <c r="J88" s="25">
        <v>14.705882000000001</v>
      </c>
      <c r="K88" s="25">
        <v>40.073529000000001</v>
      </c>
      <c r="L88" s="25">
        <v>2.2058819999999999</v>
      </c>
      <c r="M88" s="25">
        <v>2.2058819999999999</v>
      </c>
      <c r="N88" s="25">
        <v>2.7573530000000002</v>
      </c>
    </row>
    <row r="89" spans="1:14" x14ac:dyDescent="0.2">
      <c r="A89" s="20" t="s">
        <v>358</v>
      </c>
      <c r="B89" s="21">
        <v>57</v>
      </c>
      <c r="C89" s="21">
        <v>30</v>
      </c>
      <c r="D89" s="21">
        <v>22</v>
      </c>
      <c r="E89" s="21">
        <v>24</v>
      </c>
      <c r="F89" s="21">
        <v>16</v>
      </c>
      <c r="G89" s="21">
        <v>29</v>
      </c>
      <c r="H89" s="21">
        <v>24</v>
      </c>
      <c r="I89" s="21">
        <v>25</v>
      </c>
      <c r="J89" s="21">
        <v>8</v>
      </c>
      <c r="K89" s="21">
        <v>25</v>
      </c>
      <c r="L89" s="21">
        <v>3</v>
      </c>
      <c r="M89" s="21">
        <v>0</v>
      </c>
      <c r="N89" s="21">
        <v>0</v>
      </c>
    </row>
    <row r="90" spans="1:14" x14ac:dyDescent="0.2">
      <c r="A90" s="24" t="s">
        <v>3</v>
      </c>
      <c r="B90" s="25">
        <v>100</v>
      </c>
      <c r="C90" s="25">
        <v>52.631579000000002</v>
      </c>
      <c r="D90" s="25">
        <v>38.596491</v>
      </c>
      <c r="E90" s="25">
        <v>42.105263000000001</v>
      </c>
      <c r="F90" s="25">
        <v>28.070174999999999</v>
      </c>
      <c r="G90" s="25">
        <v>50.877192999999998</v>
      </c>
      <c r="H90" s="25">
        <v>42.105263000000001</v>
      </c>
      <c r="I90" s="25">
        <v>43.859648999999997</v>
      </c>
      <c r="J90" s="25">
        <v>14.035088</v>
      </c>
      <c r="K90" s="25">
        <v>43.859648999999997</v>
      </c>
      <c r="L90" s="25">
        <v>5.2631579999999998</v>
      </c>
      <c r="M90" s="25">
        <v>0</v>
      </c>
      <c r="N90" s="25">
        <v>0</v>
      </c>
    </row>
    <row r="91" spans="1:14" x14ac:dyDescent="0.2">
      <c r="A91" s="9" t="s">
        <v>359</v>
      </c>
      <c r="B91" s="10">
        <v>89</v>
      </c>
      <c r="C91" s="10">
        <v>27</v>
      </c>
      <c r="D91" s="10">
        <v>16</v>
      </c>
      <c r="E91" s="10">
        <v>38</v>
      </c>
      <c r="F91" s="10">
        <v>20</v>
      </c>
      <c r="G91" s="10">
        <v>44</v>
      </c>
      <c r="H91" s="10">
        <v>31</v>
      </c>
      <c r="I91" s="10">
        <v>31</v>
      </c>
      <c r="J91" s="10">
        <v>4</v>
      </c>
      <c r="K91" s="10">
        <v>29</v>
      </c>
      <c r="L91" s="10">
        <v>8</v>
      </c>
      <c r="M91" s="10">
        <v>7</v>
      </c>
      <c r="N91" s="10">
        <v>0</v>
      </c>
    </row>
    <row r="92" spans="1:14" x14ac:dyDescent="0.2">
      <c r="A92" s="24" t="s">
        <v>3</v>
      </c>
      <c r="B92" s="25">
        <v>100</v>
      </c>
      <c r="C92" s="25">
        <v>30.337078999999999</v>
      </c>
      <c r="D92" s="25">
        <v>17.977528</v>
      </c>
      <c r="E92" s="25">
        <v>42.696629000000001</v>
      </c>
      <c r="F92" s="25">
        <v>22.471910000000001</v>
      </c>
      <c r="G92" s="25">
        <v>49.438201999999997</v>
      </c>
      <c r="H92" s="25">
        <v>34.831460999999997</v>
      </c>
      <c r="I92" s="25">
        <v>34.831460999999997</v>
      </c>
      <c r="J92" s="25">
        <v>4.4943819999999999</v>
      </c>
      <c r="K92" s="25">
        <v>32.584269999999997</v>
      </c>
      <c r="L92" s="25">
        <v>8.9887639999999998</v>
      </c>
      <c r="M92" s="25">
        <v>7.8651689999999999</v>
      </c>
      <c r="N92" s="25">
        <v>0</v>
      </c>
    </row>
    <row r="93" spans="1:14" x14ac:dyDescent="0.2">
      <c r="A93" s="20" t="s">
        <v>331</v>
      </c>
      <c r="B93" s="21">
        <v>977</v>
      </c>
      <c r="C93" s="21">
        <v>504</v>
      </c>
      <c r="D93" s="21">
        <v>382</v>
      </c>
      <c r="E93" s="21">
        <v>341</v>
      </c>
      <c r="F93" s="21">
        <v>145</v>
      </c>
      <c r="G93" s="21">
        <v>539</v>
      </c>
      <c r="H93" s="21">
        <v>415</v>
      </c>
      <c r="I93" s="21">
        <v>452</v>
      </c>
      <c r="J93" s="21">
        <v>160</v>
      </c>
      <c r="K93" s="21">
        <v>460</v>
      </c>
      <c r="L93" s="21">
        <v>24</v>
      </c>
      <c r="M93" s="21">
        <v>21</v>
      </c>
      <c r="N93" s="21">
        <v>16</v>
      </c>
    </row>
    <row r="94" spans="1:14" x14ac:dyDescent="0.2">
      <c r="A94" s="24" t="s">
        <v>3</v>
      </c>
      <c r="B94" s="25">
        <v>100</v>
      </c>
      <c r="C94" s="25">
        <v>51.586489</v>
      </c>
      <c r="D94" s="25">
        <v>39.099283999999997</v>
      </c>
      <c r="E94" s="25">
        <v>34.902763999999998</v>
      </c>
      <c r="F94" s="25">
        <v>14.841351</v>
      </c>
      <c r="G94" s="25">
        <v>55.168883999999998</v>
      </c>
      <c r="H94" s="25">
        <v>42.476970000000001</v>
      </c>
      <c r="I94" s="25">
        <v>46.264074000000001</v>
      </c>
      <c r="J94" s="25">
        <v>16.376663000000001</v>
      </c>
      <c r="K94" s="25">
        <v>47.082906999999999</v>
      </c>
      <c r="L94" s="25">
        <v>2.456499</v>
      </c>
      <c r="M94" s="25">
        <v>2.1494369999999998</v>
      </c>
      <c r="N94" s="25">
        <v>1.6376660000000001</v>
      </c>
    </row>
    <row r="95" spans="1:14" x14ac:dyDescent="0.2">
      <c r="A95" s="20" t="s">
        <v>332</v>
      </c>
      <c r="B95" s="21">
        <v>73</v>
      </c>
      <c r="C95" s="21">
        <v>23</v>
      </c>
      <c r="D95" s="21">
        <v>11</v>
      </c>
      <c r="E95" s="21">
        <v>32</v>
      </c>
      <c r="F95" s="21">
        <v>8</v>
      </c>
      <c r="G95" s="21">
        <v>29</v>
      </c>
      <c r="H95" s="21">
        <v>25</v>
      </c>
      <c r="I95" s="21">
        <v>15</v>
      </c>
      <c r="J95" s="21">
        <v>6</v>
      </c>
      <c r="K95" s="21">
        <v>26</v>
      </c>
      <c r="L95" s="21">
        <v>11</v>
      </c>
      <c r="M95" s="21">
        <v>5</v>
      </c>
      <c r="N95" s="21">
        <v>2</v>
      </c>
    </row>
    <row r="96" spans="1:14" x14ac:dyDescent="0.2">
      <c r="A96" s="24" t="s">
        <v>3</v>
      </c>
      <c r="B96" s="25">
        <v>100</v>
      </c>
      <c r="C96" s="25">
        <v>31.506848999999999</v>
      </c>
      <c r="D96" s="25">
        <v>15.068493</v>
      </c>
      <c r="E96" s="25">
        <v>43.835616000000002</v>
      </c>
      <c r="F96" s="25">
        <v>10.958904</v>
      </c>
      <c r="G96" s="25">
        <v>39.726027000000002</v>
      </c>
      <c r="H96" s="25">
        <v>34.246575</v>
      </c>
      <c r="I96" s="25">
        <v>20.547944999999999</v>
      </c>
      <c r="J96" s="25">
        <v>8.2191779999999994</v>
      </c>
      <c r="K96" s="25">
        <v>35.616438000000002</v>
      </c>
      <c r="L96" s="25">
        <v>15.068493</v>
      </c>
      <c r="M96" s="25">
        <v>6.8493149999999998</v>
      </c>
      <c r="N96" s="25">
        <v>2.7397260000000001</v>
      </c>
    </row>
    <row r="97" spans="1:14" x14ac:dyDescent="0.2">
      <c r="A97" s="20" t="s">
        <v>333</v>
      </c>
      <c r="B97" s="21">
        <v>108</v>
      </c>
      <c r="C97" s="21">
        <v>45</v>
      </c>
      <c r="D97" s="21">
        <v>46</v>
      </c>
      <c r="E97" s="21">
        <v>53</v>
      </c>
      <c r="F97" s="21">
        <v>20</v>
      </c>
      <c r="G97" s="21">
        <v>53</v>
      </c>
      <c r="H97" s="21">
        <v>25</v>
      </c>
      <c r="I97" s="21">
        <v>44</v>
      </c>
      <c r="J97" s="21">
        <v>15</v>
      </c>
      <c r="K97" s="21">
        <v>35</v>
      </c>
      <c r="L97" s="21">
        <v>7</v>
      </c>
      <c r="M97" s="21">
        <v>5</v>
      </c>
      <c r="N97" s="21">
        <v>1</v>
      </c>
    </row>
    <row r="98" spans="1:14" x14ac:dyDescent="0.2">
      <c r="A98" s="24" t="s">
        <v>3</v>
      </c>
      <c r="B98" s="25">
        <v>100</v>
      </c>
      <c r="C98" s="25">
        <v>41.666666999999997</v>
      </c>
      <c r="D98" s="25">
        <v>42.592593000000001</v>
      </c>
      <c r="E98" s="25">
        <v>49.074074000000003</v>
      </c>
      <c r="F98" s="25">
        <v>18.518519000000001</v>
      </c>
      <c r="G98" s="25">
        <v>49.074074000000003</v>
      </c>
      <c r="H98" s="25">
        <v>23.148147999999999</v>
      </c>
      <c r="I98" s="25">
        <v>40.740741</v>
      </c>
      <c r="J98" s="25">
        <v>13.888889000000001</v>
      </c>
      <c r="K98" s="25">
        <v>32.407406999999999</v>
      </c>
      <c r="L98" s="25">
        <v>6.4814809999999996</v>
      </c>
      <c r="M98" s="25">
        <v>4.6296299999999997</v>
      </c>
      <c r="N98" s="25">
        <v>0.92592600000000003</v>
      </c>
    </row>
    <row r="99" spans="1:14" x14ac:dyDescent="0.2">
      <c r="A99" s="20" t="s">
        <v>358</v>
      </c>
      <c r="B99" s="21">
        <v>30</v>
      </c>
      <c r="C99" s="21">
        <v>15</v>
      </c>
      <c r="D99" s="21">
        <v>11</v>
      </c>
      <c r="E99" s="21">
        <v>13</v>
      </c>
      <c r="F99" s="21">
        <v>9</v>
      </c>
      <c r="G99" s="21">
        <v>15</v>
      </c>
      <c r="H99" s="21">
        <v>13</v>
      </c>
      <c r="I99" s="21">
        <v>12</v>
      </c>
      <c r="J99" s="21">
        <v>4</v>
      </c>
      <c r="K99" s="21">
        <v>14</v>
      </c>
      <c r="L99" s="21">
        <v>0</v>
      </c>
      <c r="M99" s="21">
        <v>0</v>
      </c>
      <c r="N99" s="21">
        <v>0</v>
      </c>
    </row>
    <row r="100" spans="1:14" x14ac:dyDescent="0.2">
      <c r="A100" s="24" t="s">
        <v>3</v>
      </c>
      <c r="B100" s="25">
        <v>100</v>
      </c>
      <c r="C100" s="25">
        <v>50</v>
      </c>
      <c r="D100" s="25">
        <v>36.666666999999997</v>
      </c>
      <c r="E100" s="25">
        <v>43.333333000000003</v>
      </c>
      <c r="F100" s="25">
        <v>30</v>
      </c>
      <c r="G100" s="25">
        <v>50</v>
      </c>
      <c r="H100" s="25">
        <v>43.333333000000003</v>
      </c>
      <c r="I100" s="25">
        <v>40</v>
      </c>
      <c r="J100" s="25">
        <v>13.333333</v>
      </c>
      <c r="K100" s="25">
        <v>46.666666999999997</v>
      </c>
      <c r="L100" s="25">
        <v>0</v>
      </c>
      <c r="M100" s="25">
        <v>0</v>
      </c>
      <c r="N100" s="25">
        <v>0</v>
      </c>
    </row>
    <row r="101" spans="1:14" x14ac:dyDescent="0.2">
      <c r="A101" s="9" t="s">
        <v>360</v>
      </c>
      <c r="B101" s="10">
        <v>49</v>
      </c>
      <c r="C101" s="10">
        <v>19</v>
      </c>
      <c r="D101" s="10">
        <v>14</v>
      </c>
      <c r="E101" s="10">
        <v>20</v>
      </c>
      <c r="F101" s="10">
        <v>17</v>
      </c>
      <c r="G101" s="10">
        <v>24</v>
      </c>
      <c r="H101" s="10">
        <v>16</v>
      </c>
      <c r="I101" s="10">
        <v>24</v>
      </c>
      <c r="J101" s="10">
        <v>7</v>
      </c>
      <c r="K101" s="10">
        <v>21</v>
      </c>
      <c r="L101" s="10">
        <v>3</v>
      </c>
      <c r="M101" s="10">
        <v>2</v>
      </c>
      <c r="N101" s="10">
        <v>4</v>
      </c>
    </row>
    <row r="102" spans="1:14" x14ac:dyDescent="0.2">
      <c r="A102" s="24" t="s">
        <v>3</v>
      </c>
      <c r="B102" s="25">
        <v>100</v>
      </c>
      <c r="C102" s="25">
        <v>38.775509999999997</v>
      </c>
      <c r="D102" s="25">
        <v>28.571428999999998</v>
      </c>
      <c r="E102" s="25">
        <v>40.816327000000001</v>
      </c>
      <c r="F102" s="25">
        <v>34.693877999999998</v>
      </c>
      <c r="G102" s="25">
        <v>48.979591999999997</v>
      </c>
      <c r="H102" s="25">
        <v>32.653061000000001</v>
      </c>
      <c r="I102" s="25">
        <v>48.979591999999997</v>
      </c>
      <c r="J102" s="25">
        <v>14.285714</v>
      </c>
      <c r="K102" s="25">
        <v>42.857143000000001</v>
      </c>
      <c r="L102" s="25">
        <v>6.1224489999999996</v>
      </c>
      <c r="M102" s="25">
        <v>4.0816330000000001</v>
      </c>
      <c r="N102" s="25">
        <v>8.1632650000000009</v>
      </c>
    </row>
    <row r="103" spans="1:14" x14ac:dyDescent="0.2">
      <c r="A103" s="20" t="s">
        <v>331</v>
      </c>
      <c r="B103" s="21">
        <v>770</v>
      </c>
      <c r="C103" s="21">
        <v>433</v>
      </c>
      <c r="D103" s="21">
        <v>348</v>
      </c>
      <c r="E103" s="21">
        <v>264</v>
      </c>
      <c r="F103" s="21">
        <v>180</v>
      </c>
      <c r="G103" s="21">
        <v>482</v>
      </c>
      <c r="H103" s="21">
        <v>294</v>
      </c>
      <c r="I103" s="21">
        <v>410</v>
      </c>
      <c r="J103" s="21">
        <v>161</v>
      </c>
      <c r="K103" s="21">
        <v>408</v>
      </c>
      <c r="L103" s="21">
        <v>16</v>
      </c>
      <c r="M103" s="21">
        <v>18</v>
      </c>
      <c r="N103" s="21">
        <v>13</v>
      </c>
    </row>
    <row r="104" spans="1:14" x14ac:dyDescent="0.2">
      <c r="A104" s="24" t="s">
        <v>3</v>
      </c>
      <c r="B104" s="25">
        <v>100</v>
      </c>
      <c r="C104" s="25">
        <v>56.233766000000003</v>
      </c>
      <c r="D104" s="25">
        <v>45.194805000000002</v>
      </c>
      <c r="E104" s="25">
        <v>34.285713999999999</v>
      </c>
      <c r="F104" s="25">
        <v>23.376622999999999</v>
      </c>
      <c r="G104" s="25">
        <v>62.597403</v>
      </c>
      <c r="H104" s="25">
        <v>38.181818</v>
      </c>
      <c r="I104" s="25">
        <v>53.246752999999998</v>
      </c>
      <c r="J104" s="25">
        <v>20.909091</v>
      </c>
      <c r="K104" s="25">
        <v>52.987012999999997</v>
      </c>
      <c r="L104" s="25">
        <v>2.077922</v>
      </c>
      <c r="M104" s="25">
        <v>2.3376619999999999</v>
      </c>
      <c r="N104" s="25">
        <v>1.688312</v>
      </c>
    </row>
    <row r="105" spans="1:14" x14ac:dyDescent="0.2">
      <c r="A105" s="20" t="s">
        <v>332</v>
      </c>
      <c r="B105" s="21">
        <v>118</v>
      </c>
      <c r="C105" s="21">
        <v>47</v>
      </c>
      <c r="D105" s="21">
        <v>53</v>
      </c>
      <c r="E105" s="21">
        <v>56</v>
      </c>
      <c r="F105" s="21">
        <v>28</v>
      </c>
      <c r="G105" s="21">
        <v>56</v>
      </c>
      <c r="H105" s="21">
        <v>55</v>
      </c>
      <c r="I105" s="21">
        <v>45</v>
      </c>
      <c r="J105" s="21">
        <v>17</v>
      </c>
      <c r="K105" s="21">
        <v>50</v>
      </c>
      <c r="L105" s="21">
        <v>4</v>
      </c>
      <c r="M105" s="21">
        <v>2</v>
      </c>
      <c r="N105" s="21">
        <v>2</v>
      </c>
    </row>
    <row r="106" spans="1:14" x14ac:dyDescent="0.2">
      <c r="A106" s="24" t="s">
        <v>3</v>
      </c>
      <c r="B106" s="25">
        <v>100</v>
      </c>
      <c r="C106" s="25">
        <v>39.830508000000002</v>
      </c>
      <c r="D106" s="25">
        <v>44.915253999999997</v>
      </c>
      <c r="E106" s="25">
        <v>47.457627000000002</v>
      </c>
      <c r="F106" s="25">
        <v>23.728814</v>
      </c>
      <c r="G106" s="25">
        <v>47.457627000000002</v>
      </c>
      <c r="H106" s="25">
        <v>46.610168999999999</v>
      </c>
      <c r="I106" s="25">
        <v>38.135593</v>
      </c>
      <c r="J106" s="25">
        <v>14.406779999999999</v>
      </c>
      <c r="K106" s="25">
        <v>42.372881</v>
      </c>
      <c r="L106" s="25">
        <v>3.389831</v>
      </c>
      <c r="M106" s="25">
        <v>1.6949149999999999</v>
      </c>
      <c r="N106" s="25">
        <v>1.6949149999999999</v>
      </c>
    </row>
    <row r="107" spans="1:14" x14ac:dyDescent="0.2">
      <c r="A107" s="20" t="s">
        <v>333</v>
      </c>
      <c r="B107" s="21">
        <v>436</v>
      </c>
      <c r="C107" s="21">
        <v>216</v>
      </c>
      <c r="D107" s="21">
        <v>215</v>
      </c>
      <c r="E107" s="21">
        <v>178</v>
      </c>
      <c r="F107" s="21">
        <v>107</v>
      </c>
      <c r="G107" s="21">
        <v>254</v>
      </c>
      <c r="H107" s="21">
        <v>126</v>
      </c>
      <c r="I107" s="21">
        <v>188</v>
      </c>
      <c r="J107" s="21">
        <v>65</v>
      </c>
      <c r="K107" s="21">
        <v>183</v>
      </c>
      <c r="L107" s="21">
        <v>5</v>
      </c>
      <c r="M107" s="21">
        <v>7</v>
      </c>
      <c r="N107" s="21">
        <v>14</v>
      </c>
    </row>
    <row r="108" spans="1:14" x14ac:dyDescent="0.2">
      <c r="A108" s="24" t="s">
        <v>3</v>
      </c>
      <c r="B108" s="25">
        <v>100</v>
      </c>
      <c r="C108" s="25">
        <v>49.541283999999997</v>
      </c>
      <c r="D108" s="25">
        <v>49.311926999999997</v>
      </c>
      <c r="E108" s="25">
        <v>40.825688</v>
      </c>
      <c r="F108" s="25">
        <v>24.541284000000001</v>
      </c>
      <c r="G108" s="25">
        <v>58.256881</v>
      </c>
      <c r="H108" s="25">
        <v>28.899083000000001</v>
      </c>
      <c r="I108" s="25">
        <v>43.119266000000003</v>
      </c>
      <c r="J108" s="25">
        <v>14.908257000000001</v>
      </c>
      <c r="K108" s="25">
        <v>41.972476999999998</v>
      </c>
      <c r="L108" s="25">
        <v>1.1467890000000001</v>
      </c>
      <c r="M108" s="25">
        <v>1.605505</v>
      </c>
      <c r="N108" s="25">
        <v>3.2110089999999998</v>
      </c>
    </row>
    <row r="109" spans="1:14" x14ac:dyDescent="0.2">
      <c r="A109" s="20" t="s">
        <v>358</v>
      </c>
      <c r="B109" s="21">
        <v>27</v>
      </c>
      <c r="C109" s="21">
        <v>15</v>
      </c>
      <c r="D109" s="21">
        <v>11</v>
      </c>
      <c r="E109" s="21">
        <v>11</v>
      </c>
      <c r="F109" s="21">
        <v>7</v>
      </c>
      <c r="G109" s="21">
        <v>14</v>
      </c>
      <c r="H109" s="21">
        <v>11</v>
      </c>
      <c r="I109" s="21">
        <v>13</v>
      </c>
      <c r="J109" s="21">
        <v>4</v>
      </c>
      <c r="K109" s="21">
        <v>11</v>
      </c>
      <c r="L109" s="21">
        <v>3</v>
      </c>
      <c r="M109" s="21">
        <v>0</v>
      </c>
      <c r="N109" s="21">
        <v>0</v>
      </c>
    </row>
    <row r="110" spans="1:14" x14ac:dyDescent="0.2">
      <c r="A110" s="24" t="s">
        <v>3</v>
      </c>
      <c r="B110" s="25">
        <v>100</v>
      </c>
      <c r="C110" s="25">
        <v>55.555556000000003</v>
      </c>
      <c r="D110" s="25">
        <v>40.740741</v>
      </c>
      <c r="E110" s="25">
        <v>40.740741</v>
      </c>
      <c r="F110" s="25">
        <v>25.925926</v>
      </c>
      <c r="G110" s="25">
        <v>51.851852000000001</v>
      </c>
      <c r="H110" s="25">
        <v>40.740741</v>
      </c>
      <c r="I110" s="25">
        <v>48.148147999999999</v>
      </c>
      <c r="J110" s="25">
        <v>14.814814999999999</v>
      </c>
      <c r="K110" s="25">
        <v>40.740741</v>
      </c>
      <c r="L110" s="25">
        <v>11.111110999999999</v>
      </c>
      <c r="M110" s="25">
        <v>0</v>
      </c>
      <c r="N110" s="25">
        <v>0</v>
      </c>
    </row>
    <row r="111" spans="1:14" x14ac:dyDescent="0.2">
      <c r="A111" s="9" t="s">
        <v>361</v>
      </c>
      <c r="B111" s="9"/>
      <c r="C111" s="9"/>
      <c r="D111" s="9"/>
      <c r="E111" s="9"/>
      <c r="F111" s="9"/>
      <c r="G111" s="9"/>
      <c r="H111" s="9"/>
      <c r="I111" s="9"/>
      <c r="J111" s="9"/>
      <c r="K111" s="9"/>
      <c r="L111" s="9"/>
      <c r="M111" s="9"/>
      <c r="N111" s="9"/>
    </row>
    <row r="112" spans="1:14" x14ac:dyDescent="0.2">
      <c r="A112" s="20" t="s">
        <v>362</v>
      </c>
      <c r="B112" s="21">
        <v>360</v>
      </c>
      <c r="C112" s="21">
        <v>183</v>
      </c>
      <c r="D112" s="21">
        <v>168</v>
      </c>
      <c r="E112" s="21">
        <v>119</v>
      </c>
      <c r="F112" s="21">
        <v>65</v>
      </c>
      <c r="G112" s="21">
        <v>199</v>
      </c>
      <c r="H112" s="21">
        <v>126</v>
      </c>
      <c r="I112" s="21">
        <v>149</v>
      </c>
      <c r="J112" s="21">
        <v>60</v>
      </c>
      <c r="K112" s="21">
        <v>148</v>
      </c>
      <c r="L112" s="21">
        <v>13</v>
      </c>
      <c r="M112" s="21">
        <v>8</v>
      </c>
      <c r="N112" s="21">
        <v>5</v>
      </c>
    </row>
    <row r="113" spans="1:14" x14ac:dyDescent="0.2">
      <c r="A113" s="24" t="s">
        <v>3</v>
      </c>
      <c r="B113" s="25">
        <v>100</v>
      </c>
      <c r="C113" s="25">
        <v>50.833333000000003</v>
      </c>
      <c r="D113" s="25">
        <v>46.666666999999997</v>
      </c>
      <c r="E113" s="25">
        <v>33.055556000000003</v>
      </c>
      <c r="F113" s="25">
        <v>18.055555999999999</v>
      </c>
      <c r="G113" s="25">
        <v>55.277777999999998</v>
      </c>
      <c r="H113" s="25">
        <v>35</v>
      </c>
      <c r="I113" s="25">
        <v>41.388888999999999</v>
      </c>
      <c r="J113" s="25">
        <v>16.666667</v>
      </c>
      <c r="K113" s="25">
        <v>41.111111000000001</v>
      </c>
      <c r="L113" s="25">
        <v>3.6111110000000002</v>
      </c>
      <c r="M113" s="25">
        <v>2.2222219999999999</v>
      </c>
      <c r="N113" s="25">
        <v>1.388889</v>
      </c>
    </row>
    <row r="114" spans="1:14" x14ac:dyDescent="0.2">
      <c r="A114" s="20" t="s">
        <v>363</v>
      </c>
      <c r="B114" s="21">
        <v>1326</v>
      </c>
      <c r="C114" s="21">
        <v>689</v>
      </c>
      <c r="D114" s="21">
        <v>541</v>
      </c>
      <c r="E114" s="21">
        <v>487</v>
      </c>
      <c r="F114" s="21">
        <v>252</v>
      </c>
      <c r="G114" s="21">
        <v>751</v>
      </c>
      <c r="H114" s="21">
        <v>494</v>
      </c>
      <c r="I114" s="21">
        <v>639</v>
      </c>
      <c r="J114" s="21">
        <v>204</v>
      </c>
      <c r="K114" s="21">
        <v>628</v>
      </c>
      <c r="L114" s="21">
        <v>36</v>
      </c>
      <c r="M114" s="21">
        <v>26</v>
      </c>
      <c r="N114" s="21">
        <v>27</v>
      </c>
    </row>
    <row r="115" spans="1:14" x14ac:dyDescent="0.2">
      <c r="A115" s="24" t="s">
        <v>3</v>
      </c>
      <c r="B115" s="25">
        <v>100</v>
      </c>
      <c r="C115" s="25">
        <v>51.960783999999997</v>
      </c>
      <c r="D115" s="25">
        <v>40.799396999999999</v>
      </c>
      <c r="E115" s="25">
        <v>36.726998000000002</v>
      </c>
      <c r="F115" s="25">
        <v>19.004525000000001</v>
      </c>
      <c r="G115" s="25">
        <v>56.636501000000003</v>
      </c>
      <c r="H115" s="25">
        <v>37.254902000000001</v>
      </c>
      <c r="I115" s="25">
        <v>48.190044999999998</v>
      </c>
      <c r="J115" s="25">
        <v>15.384615</v>
      </c>
      <c r="K115" s="25">
        <v>47.360483000000002</v>
      </c>
      <c r="L115" s="25">
        <v>2.7149320000000001</v>
      </c>
      <c r="M115" s="25">
        <v>1.9607840000000001</v>
      </c>
      <c r="N115" s="25">
        <v>2.0361989999999999</v>
      </c>
    </row>
    <row r="116" spans="1:14" x14ac:dyDescent="0.2">
      <c r="A116" s="20" t="s">
        <v>364</v>
      </c>
      <c r="B116" s="21">
        <v>649</v>
      </c>
      <c r="C116" s="21">
        <v>326</v>
      </c>
      <c r="D116" s="21">
        <v>314</v>
      </c>
      <c r="E116" s="21">
        <v>263</v>
      </c>
      <c r="F116" s="21">
        <v>138</v>
      </c>
      <c r="G116" s="21">
        <v>384</v>
      </c>
      <c r="H116" s="21">
        <v>263</v>
      </c>
      <c r="I116" s="21">
        <v>311</v>
      </c>
      <c r="J116" s="21">
        <v>142</v>
      </c>
      <c r="K116" s="21">
        <v>325</v>
      </c>
      <c r="L116" s="21">
        <v>12</v>
      </c>
      <c r="M116" s="21">
        <v>19</v>
      </c>
      <c r="N116" s="21">
        <v>17</v>
      </c>
    </row>
    <row r="117" spans="1:14" x14ac:dyDescent="0.2">
      <c r="A117" s="24" t="s">
        <v>3</v>
      </c>
      <c r="B117" s="25">
        <v>100</v>
      </c>
      <c r="C117" s="25">
        <v>50.231124999999999</v>
      </c>
      <c r="D117" s="25">
        <v>48.382126</v>
      </c>
      <c r="E117" s="25">
        <v>40.523882999999998</v>
      </c>
      <c r="F117" s="25">
        <v>21.263482</v>
      </c>
      <c r="G117" s="25">
        <v>59.167951000000002</v>
      </c>
      <c r="H117" s="25">
        <v>40.523882999999998</v>
      </c>
      <c r="I117" s="25">
        <v>47.919877</v>
      </c>
      <c r="J117" s="25">
        <v>21.879815000000001</v>
      </c>
      <c r="K117" s="25">
        <v>50.077041999999999</v>
      </c>
      <c r="L117" s="25">
        <v>1.8489979999999999</v>
      </c>
      <c r="M117" s="25">
        <v>2.927581</v>
      </c>
      <c r="N117" s="25">
        <v>2.6194139999999999</v>
      </c>
    </row>
    <row r="118" spans="1:14" x14ac:dyDescent="0.2">
      <c r="A118" s="20" t="s">
        <v>365</v>
      </c>
      <c r="B118" s="21">
        <v>277</v>
      </c>
      <c r="C118" s="21">
        <v>111</v>
      </c>
      <c r="D118" s="21">
        <v>56</v>
      </c>
      <c r="E118" s="21">
        <v>110</v>
      </c>
      <c r="F118" s="21">
        <v>69</v>
      </c>
      <c r="G118" s="21">
        <v>144</v>
      </c>
      <c r="H118" s="21">
        <v>103</v>
      </c>
      <c r="I118" s="21">
        <v>106</v>
      </c>
      <c r="J118" s="21">
        <v>27</v>
      </c>
      <c r="K118" s="21">
        <v>107</v>
      </c>
      <c r="L118" s="21">
        <v>17</v>
      </c>
      <c r="M118" s="21">
        <v>14</v>
      </c>
      <c r="N118" s="21">
        <v>3</v>
      </c>
    </row>
    <row r="119" spans="1:14" x14ac:dyDescent="0.2">
      <c r="A119" s="24" t="s">
        <v>3</v>
      </c>
      <c r="B119" s="25">
        <v>100</v>
      </c>
      <c r="C119" s="25">
        <v>40.072201999999997</v>
      </c>
      <c r="D119" s="25">
        <v>20.216605999999999</v>
      </c>
      <c r="E119" s="25">
        <v>39.711190999999999</v>
      </c>
      <c r="F119" s="25">
        <v>24.909746999999999</v>
      </c>
      <c r="G119" s="25">
        <v>51.98556</v>
      </c>
      <c r="H119" s="25">
        <v>37.184116000000003</v>
      </c>
      <c r="I119" s="25">
        <v>38.267147999999999</v>
      </c>
      <c r="J119" s="25">
        <v>9.7472919999999998</v>
      </c>
      <c r="K119" s="25">
        <v>38.628158999999997</v>
      </c>
      <c r="L119" s="25">
        <v>6.1371840000000004</v>
      </c>
      <c r="M119" s="25">
        <v>5.0541520000000002</v>
      </c>
      <c r="N119" s="25">
        <v>1.083032</v>
      </c>
    </row>
    <row r="120" spans="1:14" x14ac:dyDescent="0.2">
      <c r="A120" s="20" t="s">
        <v>366</v>
      </c>
      <c r="B120" s="21">
        <v>65</v>
      </c>
      <c r="C120" s="21">
        <v>35</v>
      </c>
      <c r="D120" s="21">
        <v>28</v>
      </c>
      <c r="E120" s="21">
        <v>27</v>
      </c>
      <c r="F120" s="21">
        <v>17</v>
      </c>
      <c r="G120" s="21">
        <v>32</v>
      </c>
      <c r="H120" s="21">
        <v>25</v>
      </c>
      <c r="I120" s="21">
        <v>29</v>
      </c>
      <c r="J120" s="21">
        <v>10</v>
      </c>
      <c r="K120" s="21">
        <v>29</v>
      </c>
      <c r="L120" s="21">
        <v>3</v>
      </c>
      <c r="M120" s="21">
        <v>0</v>
      </c>
      <c r="N120" s="21">
        <v>0</v>
      </c>
    </row>
    <row r="121" spans="1:14" x14ac:dyDescent="0.2">
      <c r="A121" s="24" t="s">
        <v>3</v>
      </c>
      <c r="B121" s="25">
        <v>100</v>
      </c>
      <c r="C121" s="25">
        <v>53.846153999999999</v>
      </c>
      <c r="D121" s="25">
        <v>43.076923000000001</v>
      </c>
      <c r="E121" s="25">
        <v>41.538462000000003</v>
      </c>
      <c r="F121" s="25">
        <v>26.153846000000001</v>
      </c>
      <c r="G121" s="25">
        <v>49.230769000000002</v>
      </c>
      <c r="H121" s="25">
        <v>38.461537999999997</v>
      </c>
      <c r="I121" s="25">
        <v>44.615385000000003</v>
      </c>
      <c r="J121" s="25">
        <v>15.384615</v>
      </c>
      <c r="K121" s="25">
        <v>44.615385000000003</v>
      </c>
      <c r="L121" s="25">
        <v>4.6153849999999998</v>
      </c>
      <c r="M121" s="25">
        <v>0</v>
      </c>
      <c r="N121" s="25">
        <v>0</v>
      </c>
    </row>
    <row r="122" spans="1:14" x14ac:dyDescent="0.2">
      <c r="A122" s="9" t="s">
        <v>367</v>
      </c>
      <c r="B122" s="9"/>
      <c r="C122" s="9"/>
      <c r="D122" s="9"/>
      <c r="E122" s="9"/>
      <c r="F122" s="9"/>
      <c r="G122" s="9"/>
      <c r="H122" s="9"/>
      <c r="I122" s="9"/>
      <c r="J122" s="9"/>
      <c r="K122" s="9"/>
      <c r="L122" s="9"/>
      <c r="M122" s="9"/>
      <c r="N122" s="9"/>
    </row>
    <row r="123" spans="1:14" x14ac:dyDescent="0.2">
      <c r="A123" s="20" t="s">
        <v>368</v>
      </c>
      <c r="B123" s="21">
        <v>537</v>
      </c>
      <c r="C123" s="21">
        <v>228</v>
      </c>
      <c r="D123" s="21">
        <v>187</v>
      </c>
      <c r="E123" s="21">
        <v>225</v>
      </c>
      <c r="F123" s="21">
        <v>118</v>
      </c>
      <c r="G123" s="21">
        <v>264</v>
      </c>
      <c r="H123" s="21">
        <v>158</v>
      </c>
      <c r="I123" s="21">
        <v>216</v>
      </c>
      <c r="J123" s="21">
        <v>55</v>
      </c>
      <c r="K123" s="21">
        <v>205</v>
      </c>
      <c r="L123" s="21">
        <v>26</v>
      </c>
      <c r="M123" s="21">
        <v>19</v>
      </c>
      <c r="N123" s="21">
        <v>12</v>
      </c>
    </row>
    <row r="124" spans="1:14" x14ac:dyDescent="0.2">
      <c r="A124" s="24" t="s">
        <v>3</v>
      </c>
      <c r="B124" s="25">
        <v>100</v>
      </c>
      <c r="C124" s="25">
        <v>42.458100999999999</v>
      </c>
      <c r="D124" s="25">
        <v>34.823090999999998</v>
      </c>
      <c r="E124" s="25">
        <v>41.899441000000003</v>
      </c>
      <c r="F124" s="25">
        <v>21.973928999999998</v>
      </c>
      <c r="G124" s="25">
        <v>49.162011</v>
      </c>
      <c r="H124" s="25">
        <v>29.422719000000001</v>
      </c>
      <c r="I124" s="25">
        <v>40.223464</v>
      </c>
      <c r="J124" s="25">
        <v>10.242086</v>
      </c>
      <c r="K124" s="25">
        <v>38.175046999999999</v>
      </c>
      <c r="L124" s="25">
        <v>4.8417130000000004</v>
      </c>
      <c r="M124" s="25">
        <v>3.5381749999999998</v>
      </c>
      <c r="N124" s="25">
        <v>2.2346370000000002</v>
      </c>
    </row>
    <row r="125" spans="1:14" x14ac:dyDescent="0.2">
      <c r="A125" s="20" t="s">
        <v>180</v>
      </c>
      <c r="B125" s="21">
        <v>1667</v>
      </c>
      <c r="C125" s="21">
        <v>899</v>
      </c>
      <c r="D125" s="21">
        <v>690</v>
      </c>
      <c r="E125" s="21">
        <v>566</v>
      </c>
      <c r="F125" s="21">
        <v>304</v>
      </c>
      <c r="G125" s="21">
        <v>982</v>
      </c>
      <c r="H125" s="21">
        <v>680</v>
      </c>
      <c r="I125" s="21">
        <v>826</v>
      </c>
      <c r="J125" s="21">
        <v>303</v>
      </c>
      <c r="K125" s="21">
        <v>832</v>
      </c>
      <c r="L125" s="21">
        <v>41</v>
      </c>
      <c r="M125" s="21">
        <v>36</v>
      </c>
      <c r="N125" s="21">
        <v>28</v>
      </c>
    </row>
    <row r="126" spans="1:14" x14ac:dyDescent="0.2">
      <c r="A126" s="24" t="s">
        <v>3</v>
      </c>
      <c r="B126" s="25">
        <v>100</v>
      </c>
      <c r="C126" s="25">
        <v>53.929214000000002</v>
      </c>
      <c r="D126" s="25">
        <v>41.391722000000001</v>
      </c>
      <c r="E126" s="25">
        <v>33.953209000000001</v>
      </c>
      <c r="F126" s="25">
        <v>18.236353000000001</v>
      </c>
      <c r="G126" s="25">
        <v>58.908217999999998</v>
      </c>
      <c r="H126" s="25">
        <v>40.791842000000003</v>
      </c>
      <c r="I126" s="25">
        <v>49.550089999999997</v>
      </c>
      <c r="J126" s="25">
        <v>18.176365000000001</v>
      </c>
      <c r="K126" s="25">
        <v>49.910018000000001</v>
      </c>
      <c r="L126" s="25">
        <v>2.459508</v>
      </c>
      <c r="M126" s="25">
        <v>2.1595680000000002</v>
      </c>
      <c r="N126" s="25">
        <v>1.679664</v>
      </c>
    </row>
    <row r="127" spans="1:14" x14ac:dyDescent="0.2">
      <c r="A127" s="20" t="s">
        <v>369</v>
      </c>
      <c r="B127" s="21">
        <v>99</v>
      </c>
      <c r="C127" s="21">
        <v>57</v>
      </c>
      <c r="D127" s="21">
        <v>44</v>
      </c>
      <c r="E127" s="21">
        <v>45</v>
      </c>
      <c r="F127" s="21">
        <v>24</v>
      </c>
      <c r="G127" s="21">
        <v>60</v>
      </c>
      <c r="H127" s="21">
        <v>48</v>
      </c>
      <c r="I127" s="21">
        <v>55</v>
      </c>
      <c r="J127" s="21">
        <v>19</v>
      </c>
      <c r="K127" s="21">
        <v>46</v>
      </c>
      <c r="L127" s="21">
        <v>2</v>
      </c>
      <c r="M127" s="21">
        <v>1</v>
      </c>
      <c r="N127" s="21">
        <v>2</v>
      </c>
    </row>
    <row r="128" spans="1:14" x14ac:dyDescent="0.2">
      <c r="A128" s="24" t="s">
        <v>3</v>
      </c>
      <c r="B128" s="25">
        <v>100</v>
      </c>
      <c r="C128" s="25">
        <v>57.575758</v>
      </c>
      <c r="D128" s="25">
        <v>44.444443999999997</v>
      </c>
      <c r="E128" s="25">
        <v>45.454545000000003</v>
      </c>
      <c r="F128" s="25">
        <v>24.242424</v>
      </c>
      <c r="G128" s="25">
        <v>60.606060999999997</v>
      </c>
      <c r="H128" s="25">
        <v>48.484848</v>
      </c>
      <c r="I128" s="25">
        <v>55.555556000000003</v>
      </c>
      <c r="J128" s="25">
        <v>19.191918999999999</v>
      </c>
      <c r="K128" s="25">
        <v>46.464646000000002</v>
      </c>
      <c r="L128" s="25">
        <v>2.0202019999999998</v>
      </c>
      <c r="M128" s="25">
        <v>1.0101009999999999</v>
      </c>
      <c r="N128" s="25">
        <v>2.0202019999999998</v>
      </c>
    </row>
    <row r="129" spans="1:14" x14ac:dyDescent="0.2">
      <c r="A129" s="20" t="s">
        <v>370</v>
      </c>
      <c r="B129" s="21">
        <v>819</v>
      </c>
      <c r="C129" s="21">
        <v>416</v>
      </c>
      <c r="D129" s="21">
        <v>406</v>
      </c>
      <c r="E129" s="21">
        <v>318</v>
      </c>
      <c r="F129" s="21">
        <v>172</v>
      </c>
      <c r="G129" s="21">
        <v>476</v>
      </c>
      <c r="H129" s="21">
        <v>334</v>
      </c>
      <c r="I129" s="21">
        <v>381</v>
      </c>
      <c r="J129" s="21">
        <v>167</v>
      </c>
      <c r="K129" s="21">
        <v>398</v>
      </c>
      <c r="L129" s="21">
        <v>18</v>
      </c>
      <c r="M129" s="21">
        <v>20</v>
      </c>
      <c r="N129" s="21">
        <v>15</v>
      </c>
    </row>
    <row r="130" spans="1:14" x14ac:dyDescent="0.2">
      <c r="A130" s="24" t="s">
        <v>3</v>
      </c>
      <c r="B130" s="25">
        <v>100</v>
      </c>
      <c r="C130" s="25">
        <v>50.793650999999997</v>
      </c>
      <c r="D130" s="25">
        <v>49.572650000000003</v>
      </c>
      <c r="E130" s="25">
        <v>38.827838999999997</v>
      </c>
      <c r="F130" s="25">
        <v>21.001221000000001</v>
      </c>
      <c r="G130" s="25">
        <v>58.119658000000001</v>
      </c>
      <c r="H130" s="25">
        <v>40.781441000000001</v>
      </c>
      <c r="I130" s="25">
        <v>46.520147000000001</v>
      </c>
      <c r="J130" s="25">
        <v>20.390720000000002</v>
      </c>
      <c r="K130" s="25">
        <v>48.595849000000001</v>
      </c>
      <c r="L130" s="25">
        <v>2.1978019999999998</v>
      </c>
      <c r="M130" s="25">
        <v>2.442002</v>
      </c>
      <c r="N130" s="25">
        <v>1.831502</v>
      </c>
    </row>
    <row r="131" spans="1:14" x14ac:dyDescent="0.2">
      <c r="A131" s="20" t="s">
        <v>371</v>
      </c>
      <c r="B131" s="21">
        <v>87</v>
      </c>
      <c r="C131" s="21">
        <v>38</v>
      </c>
      <c r="D131" s="21">
        <v>40</v>
      </c>
      <c r="E131" s="21">
        <v>34</v>
      </c>
      <c r="F131" s="21">
        <v>16</v>
      </c>
      <c r="G131" s="21">
        <v>49</v>
      </c>
      <c r="H131" s="21">
        <v>30</v>
      </c>
      <c r="I131" s="21">
        <v>38</v>
      </c>
      <c r="J131" s="21">
        <v>13</v>
      </c>
      <c r="K131" s="21">
        <v>34</v>
      </c>
      <c r="L131" s="21">
        <v>5</v>
      </c>
      <c r="M131" s="21">
        <v>5</v>
      </c>
      <c r="N131" s="21">
        <v>2</v>
      </c>
    </row>
    <row r="132" spans="1:14" x14ac:dyDescent="0.2">
      <c r="A132" s="24" t="s">
        <v>3</v>
      </c>
      <c r="B132" s="25">
        <v>100</v>
      </c>
      <c r="C132" s="25">
        <v>43.678161000000003</v>
      </c>
      <c r="D132" s="25">
        <v>45.977010999999997</v>
      </c>
      <c r="E132" s="25">
        <v>39.080460000000002</v>
      </c>
      <c r="F132" s="25">
        <v>18.390805</v>
      </c>
      <c r="G132" s="25">
        <v>56.321838999999997</v>
      </c>
      <c r="H132" s="25">
        <v>34.482759000000001</v>
      </c>
      <c r="I132" s="25">
        <v>43.678161000000003</v>
      </c>
      <c r="J132" s="25">
        <v>14.942529</v>
      </c>
      <c r="K132" s="25">
        <v>39.080460000000002</v>
      </c>
      <c r="L132" s="25">
        <v>5.7471259999999997</v>
      </c>
      <c r="M132" s="25">
        <v>5.7471259999999997</v>
      </c>
      <c r="N132" s="25">
        <v>2.298851</v>
      </c>
    </row>
    <row r="133" spans="1:14" x14ac:dyDescent="0.2">
      <c r="A133" s="20" t="s">
        <v>366</v>
      </c>
      <c r="B133" s="21">
        <v>55</v>
      </c>
      <c r="C133" s="21">
        <v>28</v>
      </c>
      <c r="D133" s="21">
        <v>23</v>
      </c>
      <c r="E133" s="21">
        <v>24</v>
      </c>
      <c r="F133" s="21">
        <v>18</v>
      </c>
      <c r="G133" s="21">
        <v>27</v>
      </c>
      <c r="H133" s="21">
        <v>24</v>
      </c>
      <c r="I133" s="21">
        <v>25</v>
      </c>
      <c r="J133" s="21">
        <v>8</v>
      </c>
      <c r="K133" s="21">
        <v>25</v>
      </c>
      <c r="L133" s="21">
        <v>2</v>
      </c>
      <c r="M133" s="21">
        <v>1</v>
      </c>
      <c r="N133" s="21">
        <v>1</v>
      </c>
    </row>
    <row r="134" spans="1:14" x14ac:dyDescent="0.2">
      <c r="A134" s="24" t="s">
        <v>3</v>
      </c>
      <c r="B134" s="25">
        <v>100</v>
      </c>
      <c r="C134" s="25">
        <v>50.909090999999997</v>
      </c>
      <c r="D134" s="25">
        <v>41.818182</v>
      </c>
      <c r="E134" s="25">
        <v>43.636364</v>
      </c>
      <c r="F134" s="25">
        <v>32.727272999999997</v>
      </c>
      <c r="G134" s="25">
        <v>49.090909000000003</v>
      </c>
      <c r="H134" s="25">
        <v>43.636364</v>
      </c>
      <c r="I134" s="25">
        <v>45.454545000000003</v>
      </c>
      <c r="J134" s="25">
        <v>14.545455</v>
      </c>
      <c r="K134" s="25">
        <v>45.454545000000003</v>
      </c>
      <c r="L134" s="25">
        <v>3.6363639999999999</v>
      </c>
      <c r="M134" s="25">
        <v>1.818182</v>
      </c>
      <c r="N134" s="25">
        <v>1.818182</v>
      </c>
    </row>
    <row r="135" spans="1:14" x14ac:dyDescent="0.2">
      <c r="A135" s="9" t="s">
        <v>372</v>
      </c>
      <c r="B135" s="9"/>
      <c r="C135" s="9"/>
      <c r="D135" s="9"/>
      <c r="E135" s="9"/>
      <c r="F135" s="9"/>
      <c r="G135" s="9"/>
      <c r="H135" s="9"/>
      <c r="I135" s="9"/>
      <c r="J135" s="9"/>
      <c r="K135" s="9"/>
      <c r="L135" s="9"/>
      <c r="M135" s="9"/>
      <c r="N135" s="9"/>
    </row>
    <row r="136" spans="1:14" x14ac:dyDescent="0.2">
      <c r="A136" s="20" t="s">
        <v>373</v>
      </c>
      <c r="B136" s="21">
        <v>537</v>
      </c>
      <c r="C136" s="21">
        <v>228</v>
      </c>
      <c r="D136" s="21">
        <v>187</v>
      </c>
      <c r="E136" s="21">
        <v>225</v>
      </c>
      <c r="F136" s="21">
        <v>118</v>
      </c>
      <c r="G136" s="21">
        <v>264</v>
      </c>
      <c r="H136" s="21">
        <v>158</v>
      </c>
      <c r="I136" s="21">
        <v>216</v>
      </c>
      <c r="J136" s="21">
        <v>55</v>
      </c>
      <c r="K136" s="21">
        <v>205</v>
      </c>
      <c r="L136" s="21">
        <v>26</v>
      </c>
      <c r="M136" s="21">
        <v>19</v>
      </c>
      <c r="N136" s="21">
        <v>12</v>
      </c>
    </row>
    <row r="137" spans="1:14" x14ac:dyDescent="0.2">
      <c r="A137" s="24" t="s">
        <v>3</v>
      </c>
      <c r="B137" s="25">
        <v>100</v>
      </c>
      <c r="C137" s="25">
        <v>42.458100999999999</v>
      </c>
      <c r="D137" s="25">
        <v>34.823090999999998</v>
      </c>
      <c r="E137" s="25">
        <v>41.899441000000003</v>
      </c>
      <c r="F137" s="25">
        <v>21.973928999999998</v>
      </c>
      <c r="G137" s="25">
        <v>49.162011</v>
      </c>
      <c r="H137" s="25">
        <v>29.422719000000001</v>
      </c>
      <c r="I137" s="25">
        <v>40.223464</v>
      </c>
      <c r="J137" s="25">
        <v>10.242086</v>
      </c>
      <c r="K137" s="25">
        <v>38.175046999999999</v>
      </c>
      <c r="L137" s="25">
        <v>4.8417130000000004</v>
      </c>
      <c r="M137" s="25">
        <v>3.5381749999999998</v>
      </c>
      <c r="N137" s="25">
        <v>2.2346370000000002</v>
      </c>
    </row>
    <row r="138" spans="1:14" x14ac:dyDescent="0.2">
      <c r="A138" s="20" t="s">
        <v>374</v>
      </c>
      <c r="B138" s="21">
        <v>1329</v>
      </c>
      <c r="C138" s="21">
        <v>696</v>
      </c>
      <c r="D138" s="21">
        <v>530</v>
      </c>
      <c r="E138" s="21">
        <v>487</v>
      </c>
      <c r="F138" s="21">
        <v>256</v>
      </c>
      <c r="G138" s="21">
        <v>800</v>
      </c>
      <c r="H138" s="21">
        <v>523</v>
      </c>
      <c r="I138" s="21">
        <v>634</v>
      </c>
      <c r="J138" s="21">
        <v>226</v>
      </c>
      <c r="K138" s="21">
        <v>647</v>
      </c>
      <c r="L138" s="21">
        <v>32</v>
      </c>
      <c r="M138" s="21">
        <v>25</v>
      </c>
      <c r="N138" s="21">
        <v>22</v>
      </c>
    </row>
    <row r="139" spans="1:14" x14ac:dyDescent="0.2">
      <c r="A139" s="24" t="s">
        <v>3</v>
      </c>
      <c r="B139" s="25">
        <v>100</v>
      </c>
      <c r="C139" s="25">
        <v>52.370202999999997</v>
      </c>
      <c r="D139" s="25">
        <v>39.879609000000002</v>
      </c>
      <c r="E139" s="25">
        <v>36.644092999999998</v>
      </c>
      <c r="F139" s="25">
        <v>19.262602999999999</v>
      </c>
      <c r="G139" s="25">
        <v>60.195636</v>
      </c>
      <c r="H139" s="25">
        <v>39.352896999999999</v>
      </c>
      <c r="I139" s="25">
        <v>47.705041000000001</v>
      </c>
      <c r="J139" s="25">
        <v>17.005267</v>
      </c>
      <c r="K139" s="25">
        <v>48.683219999999999</v>
      </c>
      <c r="L139" s="25">
        <v>2.4078249999999999</v>
      </c>
      <c r="M139" s="25">
        <v>1.881114</v>
      </c>
      <c r="N139" s="25">
        <v>1.6553800000000001</v>
      </c>
    </row>
    <row r="140" spans="1:14" x14ac:dyDescent="0.2">
      <c r="A140" s="20" t="s">
        <v>375</v>
      </c>
      <c r="B140" s="21">
        <v>406</v>
      </c>
      <c r="C140" s="21">
        <v>195</v>
      </c>
      <c r="D140" s="21">
        <v>185</v>
      </c>
      <c r="E140" s="21">
        <v>144</v>
      </c>
      <c r="F140" s="21">
        <v>82</v>
      </c>
      <c r="G140" s="21">
        <v>225</v>
      </c>
      <c r="H140" s="21">
        <v>165</v>
      </c>
      <c r="I140" s="21">
        <v>199</v>
      </c>
      <c r="J140" s="21">
        <v>73</v>
      </c>
      <c r="K140" s="21">
        <v>199</v>
      </c>
      <c r="L140" s="21">
        <v>11</v>
      </c>
      <c r="M140" s="21">
        <v>10</v>
      </c>
      <c r="N140" s="21">
        <v>13</v>
      </c>
    </row>
    <row r="141" spans="1:14" x14ac:dyDescent="0.2">
      <c r="A141" s="24" t="s">
        <v>3</v>
      </c>
      <c r="B141" s="25">
        <v>100</v>
      </c>
      <c r="C141" s="25">
        <v>48.029556999999997</v>
      </c>
      <c r="D141" s="25">
        <v>45.566502</v>
      </c>
      <c r="E141" s="25">
        <v>35.467979999999997</v>
      </c>
      <c r="F141" s="25">
        <v>20.197044000000002</v>
      </c>
      <c r="G141" s="25">
        <v>55.418719000000003</v>
      </c>
      <c r="H141" s="25">
        <v>40.640394000000001</v>
      </c>
      <c r="I141" s="25">
        <v>49.014778</v>
      </c>
      <c r="J141" s="25">
        <v>17.980295999999999</v>
      </c>
      <c r="K141" s="25">
        <v>49.014778</v>
      </c>
      <c r="L141" s="25">
        <v>2.7093600000000002</v>
      </c>
      <c r="M141" s="25">
        <v>2.4630540000000001</v>
      </c>
      <c r="N141" s="25">
        <v>3.2019700000000002</v>
      </c>
    </row>
    <row r="142" spans="1:14" x14ac:dyDescent="0.2">
      <c r="A142" s="20" t="s">
        <v>376</v>
      </c>
      <c r="B142" s="21">
        <v>152</v>
      </c>
      <c r="C142" s="21">
        <v>85</v>
      </c>
      <c r="D142" s="21">
        <v>79</v>
      </c>
      <c r="E142" s="21">
        <v>49</v>
      </c>
      <c r="F142" s="21">
        <v>28</v>
      </c>
      <c r="G142" s="21">
        <v>84</v>
      </c>
      <c r="H142" s="21">
        <v>68</v>
      </c>
      <c r="I142" s="21">
        <v>72</v>
      </c>
      <c r="J142" s="21">
        <v>30</v>
      </c>
      <c r="K142" s="21">
        <v>69</v>
      </c>
      <c r="L142" s="21">
        <v>4</v>
      </c>
      <c r="M142" s="21">
        <v>8</v>
      </c>
      <c r="N142" s="21">
        <v>2</v>
      </c>
    </row>
    <row r="143" spans="1:14" x14ac:dyDescent="0.2">
      <c r="A143" s="24" t="s">
        <v>3</v>
      </c>
      <c r="B143" s="25">
        <v>100</v>
      </c>
      <c r="C143" s="25">
        <v>55.921053000000001</v>
      </c>
      <c r="D143" s="25">
        <v>51.973683999999999</v>
      </c>
      <c r="E143" s="25">
        <v>32.236842000000003</v>
      </c>
      <c r="F143" s="25">
        <v>18.421053000000001</v>
      </c>
      <c r="G143" s="25">
        <v>55.263157999999997</v>
      </c>
      <c r="H143" s="25">
        <v>44.736842000000003</v>
      </c>
      <c r="I143" s="25">
        <v>47.368420999999998</v>
      </c>
      <c r="J143" s="25">
        <v>19.736841999999999</v>
      </c>
      <c r="K143" s="25">
        <v>45.394736999999999</v>
      </c>
      <c r="L143" s="25">
        <v>2.6315789999999999</v>
      </c>
      <c r="M143" s="25">
        <v>5.2631579999999998</v>
      </c>
      <c r="N143" s="25">
        <v>1.3157890000000001</v>
      </c>
    </row>
    <row r="144" spans="1:14" x14ac:dyDescent="0.2">
      <c r="A144" s="20" t="s">
        <v>377</v>
      </c>
      <c r="B144" s="21">
        <v>88</v>
      </c>
      <c r="C144" s="21">
        <v>50</v>
      </c>
      <c r="D144" s="21">
        <v>44</v>
      </c>
      <c r="E144" s="21">
        <v>32</v>
      </c>
      <c r="F144" s="21">
        <v>17</v>
      </c>
      <c r="G144" s="21">
        <v>49</v>
      </c>
      <c r="H144" s="21">
        <v>31</v>
      </c>
      <c r="I144" s="21">
        <v>37</v>
      </c>
      <c r="J144" s="21">
        <v>19</v>
      </c>
      <c r="K144" s="21">
        <v>42</v>
      </c>
      <c r="L144" s="21">
        <v>3</v>
      </c>
      <c r="M144" s="21">
        <v>1</v>
      </c>
      <c r="N144" s="21">
        <v>2</v>
      </c>
    </row>
    <row r="145" spans="1:14" x14ac:dyDescent="0.2">
      <c r="A145" s="24" t="s">
        <v>3</v>
      </c>
      <c r="B145" s="25">
        <v>100</v>
      </c>
      <c r="C145" s="25">
        <v>56.818182</v>
      </c>
      <c r="D145" s="25">
        <v>50</v>
      </c>
      <c r="E145" s="25">
        <v>36.363636</v>
      </c>
      <c r="F145" s="25">
        <v>19.318182</v>
      </c>
      <c r="G145" s="25">
        <v>55.681818</v>
      </c>
      <c r="H145" s="25">
        <v>35.227272999999997</v>
      </c>
      <c r="I145" s="25">
        <v>42.045454999999997</v>
      </c>
      <c r="J145" s="25">
        <v>21.590909</v>
      </c>
      <c r="K145" s="25">
        <v>47.727272999999997</v>
      </c>
      <c r="L145" s="25">
        <v>3.4090910000000001</v>
      </c>
      <c r="M145" s="25">
        <v>1.1363639999999999</v>
      </c>
      <c r="N145" s="25">
        <v>2.2727270000000002</v>
      </c>
    </row>
    <row r="146" spans="1:14" x14ac:dyDescent="0.2">
      <c r="A146" s="20" t="s">
        <v>378</v>
      </c>
      <c r="B146" s="21">
        <v>84</v>
      </c>
      <c r="C146" s="21">
        <v>49</v>
      </c>
      <c r="D146" s="21">
        <v>51</v>
      </c>
      <c r="E146" s="21">
        <v>33</v>
      </c>
      <c r="F146" s="21">
        <v>18</v>
      </c>
      <c r="G146" s="21">
        <v>47</v>
      </c>
      <c r="H146" s="21">
        <v>33</v>
      </c>
      <c r="I146" s="21">
        <v>40</v>
      </c>
      <c r="J146" s="21">
        <v>28</v>
      </c>
      <c r="K146" s="21">
        <v>42</v>
      </c>
      <c r="L146" s="21">
        <v>1</v>
      </c>
      <c r="M146" s="21">
        <v>2</v>
      </c>
      <c r="N146" s="21">
        <v>0</v>
      </c>
    </row>
    <row r="147" spans="1:14" x14ac:dyDescent="0.2">
      <c r="A147" s="24" t="s">
        <v>3</v>
      </c>
      <c r="B147" s="25">
        <v>100</v>
      </c>
      <c r="C147" s="25">
        <v>58.333333000000003</v>
      </c>
      <c r="D147" s="25">
        <v>60.714286000000001</v>
      </c>
      <c r="E147" s="25">
        <v>39.285713999999999</v>
      </c>
      <c r="F147" s="25">
        <v>21.428571000000002</v>
      </c>
      <c r="G147" s="25">
        <v>55.952381000000003</v>
      </c>
      <c r="H147" s="25">
        <v>39.285713999999999</v>
      </c>
      <c r="I147" s="25">
        <v>47.619047999999999</v>
      </c>
      <c r="J147" s="25">
        <v>33.333333000000003</v>
      </c>
      <c r="K147" s="25">
        <v>50</v>
      </c>
      <c r="L147" s="25">
        <v>1.1904760000000001</v>
      </c>
      <c r="M147" s="25">
        <v>2.3809520000000002</v>
      </c>
      <c r="N147" s="25">
        <v>0</v>
      </c>
    </row>
    <row r="148" spans="1:14" x14ac:dyDescent="0.2">
      <c r="A148" s="20" t="s">
        <v>366</v>
      </c>
      <c r="B148" s="21">
        <v>81</v>
      </c>
      <c r="C148" s="21">
        <v>41</v>
      </c>
      <c r="D148" s="21">
        <v>31</v>
      </c>
      <c r="E148" s="21">
        <v>36</v>
      </c>
      <c r="F148" s="21">
        <v>22</v>
      </c>
      <c r="G148" s="21">
        <v>41</v>
      </c>
      <c r="H148" s="21">
        <v>33</v>
      </c>
      <c r="I148" s="21">
        <v>36</v>
      </c>
      <c r="J148" s="21">
        <v>12</v>
      </c>
      <c r="K148" s="21">
        <v>33</v>
      </c>
      <c r="L148" s="21">
        <v>4</v>
      </c>
      <c r="M148" s="21">
        <v>2</v>
      </c>
      <c r="N148" s="21">
        <v>1</v>
      </c>
    </row>
    <row r="149" spans="1:14" x14ac:dyDescent="0.2">
      <c r="A149" s="24" t="s">
        <v>3</v>
      </c>
      <c r="B149" s="25">
        <v>100</v>
      </c>
      <c r="C149" s="25">
        <v>50.617283999999998</v>
      </c>
      <c r="D149" s="25">
        <v>38.271605000000001</v>
      </c>
      <c r="E149" s="25">
        <v>44.444443999999997</v>
      </c>
      <c r="F149" s="25">
        <v>27.160494</v>
      </c>
      <c r="G149" s="25">
        <v>50.617283999999998</v>
      </c>
      <c r="H149" s="25">
        <v>40.740741</v>
      </c>
      <c r="I149" s="25">
        <v>44.444443999999997</v>
      </c>
      <c r="J149" s="25">
        <v>14.814814999999999</v>
      </c>
      <c r="K149" s="25">
        <v>40.740741</v>
      </c>
      <c r="L149" s="25">
        <v>4.9382720000000004</v>
      </c>
      <c r="M149" s="25">
        <v>2.4691360000000002</v>
      </c>
      <c r="N149" s="25">
        <v>1.2345680000000001</v>
      </c>
    </row>
    <row r="150" spans="1:14" x14ac:dyDescent="0.2">
      <c r="A150" s="9" t="s">
        <v>379</v>
      </c>
      <c r="B150" s="9"/>
      <c r="C150" s="9"/>
      <c r="D150" s="9"/>
      <c r="E150" s="9"/>
      <c r="F150" s="9"/>
      <c r="G150" s="9"/>
      <c r="H150" s="9"/>
      <c r="I150" s="9"/>
      <c r="J150" s="9"/>
      <c r="K150" s="9"/>
      <c r="L150" s="9"/>
      <c r="M150" s="9"/>
      <c r="N150" s="9"/>
    </row>
    <row r="151" spans="1:14" x14ac:dyDescent="0.2">
      <c r="A151" s="20" t="s">
        <v>380</v>
      </c>
      <c r="B151" s="21">
        <v>788</v>
      </c>
      <c r="C151" s="21">
        <v>396</v>
      </c>
      <c r="D151" s="21">
        <v>298</v>
      </c>
      <c r="E151" s="21">
        <v>297</v>
      </c>
      <c r="F151" s="21">
        <v>144</v>
      </c>
      <c r="G151" s="21">
        <v>422</v>
      </c>
      <c r="H151" s="21">
        <v>371</v>
      </c>
      <c r="I151" s="21">
        <v>342</v>
      </c>
      <c r="J151" s="21">
        <v>132</v>
      </c>
      <c r="K151" s="21">
        <v>395</v>
      </c>
      <c r="L151" s="21">
        <v>27</v>
      </c>
      <c r="M151" s="21">
        <v>20</v>
      </c>
      <c r="N151" s="21">
        <v>13</v>
      </c>
    </row>
    <row r="152" spans="1:14" x14ac:dyDescent="0.2">
      <c r="A152" s="24" t="s">
        <v>3</v>
      </c>
      <c r="B152" s="25">
        <v>100</v>
      </c>
      <c r="C152" s="25">
        <v>50.253807000000002</v>
      </c>
      <c r="D152" s="25">
        <v>37.817259</v>
      </c>
      <c r="E152" s="25">
        <v>37.690354999999997</v>
      </c>
      <c r="F152" s="25">
        <v>18.274111999999999</v>
      </c>
      <c r="G152" s="25">
        <v>53.553299000000003</v>
      </c>
      <c r="H152" s="25">
        <v>47.081218</v>
      </c>
      <c r="I152" s="25">
        <v>43.401015000000001</v>
      </c>
      <c r="J152" s="25">
        <v>16.751269000000001</v>
      </c>
      <c r="K152" s="25">
        <v>50.126904000000003</v>
      </c>
      <c r="L152" s="25">
        <v>3.426396</v>
      </c>
      <c r="M152" s="25">
        <v>2.538071</v>
      </c>
      <c r="N152" s="25">
        <v>1.6497459999999999</v>
      </c>
    </row>
    <row r="153" spans="1:14" x14ac:dyDescent="0.2">
      <c r="A153" s="20" t="s">
        <v>381</v>
      </c>
      <c r="B153" s="21">
        <v>1824</v>
      </c>
      <c r="C153" s="21">
        <v>917</v>
      </c>
      <c r="D153" s="21">
        <v>782</v>
      </c>
      <c r="E153" s="21">
        <v>678</v>
      </c>
      <c r="F153" s="21">
        <v>379</v>
      </c>
      <c r="G153" s="21">
        <v>1054</v>
      </c>
      <c r="H153" s="21">
        <v>612</v>
      </c>
      <c r="I153" s="21">
        <v>862</v>
      </c>
      <c r="J153" s="21">
        <v>301</v>
      </c>
      <c r="K153" s="21">
        <v>814</v>
      </c>
      <c r="L153" s="21">
        <v>52</v>
      </c>
      <c r="M153" s="21">
        <v>47</v>
      </c>
      <c r="N153" s="21">
        <v>39</v>
      </c>
    </row>
    <row r="154" spans="1:14" x14ac:dyDescent="0.2">
      <c r="A154" s="24" t="s">
        <v>3</v>
      </c>
      <c r="B154" s="25">
        <v>100</v>
      </c>
      <c r="C154" s="25">
        <v>50.274123000000003</v>
      </c>
      <c r="D154" s="25">
        <v>42.872807000000002</v>
      </c>
      <c r="E154" s="25">
        <v>37.171053000000001</v>
      </c>
      <c r="F154" s="25">
        <v>20.778509</v>
      </c>
      <c r="G154" s="25">
        <v>57.785088000000002</v>
      </c>
      <c r="H154" s="25">
        <v>33.552632000000003</v>
      </c>
      <c r="I154" s="25">
        <v>47.258772</v>
      </c>
      <c r="J154" s="25">
        <v>16.502192999999998</v>
      </c>
      <c r="K154" s="25">
        <v>44.627192999999998</v>
      </c>
      <c r="L154" s="25">
        <v>2.8508770000000001</v>
      </c>
      <c r="M154" s="25">
        <v>2.5767540000000002</v>
      </c>
      <c r="N154" s="25">
        <v>2.1381579999999998</v>
      </c>
    </row>
    <row r="155" spans="1:14" x14ac:dyDescent="0.2">
      <c r="A155" s="20" t="s">
        <v>366</v>
      </c>
      <c r="B155" s="21">
        <v>65</v>
      </c>
      <c r="C155" s="21">
        <v>31</v>
      </c>
      <c r="D155" s="21">
        <v>27</v>
      </c>
      <c r="E155" s="21">
        <v>31</v>
      </c>
      <c r="F155" s="21">
        <v>18</v>
      </c>
      <c r="G155" s="21">
        <v>34</v>
      </c>
      <c r="H155" s="21">
        <v>28</v>
      </c>
      <c r="I155" s="21">
        <v>30</v>
      </c>
      <c r="J155" s="21">
        <v>10</v>
      </c>
      <c r="K155" s="21">
        <v>28</v>
      </c>
      <c r="L155" s="21">
        <v>2</v>
      </c>
      <c r="M155" s="21">
        <v>0</v>
      </c>
      <c r="N155" s="21">
        <v>0</v>
      </c>
    </row>
    <row r="156" spans="1:14" x14ac:dyDescent="0.2">
      <c r="A156" s="24" t="s">
        <v>3</v>
      </c>
      <c r="B156" s="25">
        <v>100</v>
      </c>
      <c r="C156" s="25">
        <v>47.692307999999997</v>
      </c>
      <c r="D156" s="25">
        <v>41.538462000000003</v>
      </c>
      <c r="E156" s="25">
        <v>47.692307999999997</v>
      </c>
      <c r="F156" s="25">
        <v>27.692308000000001</v>
      </c>
      <c r="G156" s="25">
        <v>52.307692000000003</v>
      </c>
      <c r="H156" s="25">
        <v>43.076923000000001</v>
      </c>
      <c r="I156" s="25">
        <v>46.153846000000001</v>
      </c>
      <c r="J156" s="25">
        <v>15.384615</v>
      </c>
      <c r="K156" s="25">
        <v>43.076923000000001</v>
      </c>
      <c r="L156" s="25">
        <v>3.0769229999999999</v>
      </c>
      <c r="M156" s="25">
        <v>0</v>
      </c>
      <c r="N156" s="25">
        <v>0</v>
      </c>
    </row>
    <row r="157" spans="1:14" x14ac:dyDescent="0.2">
      <c r="A157" s="9" t="s">
        <v>382</v>
      </c>
      <c r="B157" s="9"/>
      <c r="C157" s="9"/>
      <c r="D157" s="9"/>
      <c r="E157" s="9"/>
      <c r="F157" s="9"/>
      <c r="G157" s="9"/>
      <c r="H157" s="9"/>
      <c r="I157" s="9"/>
      <c r="J157" s="9"/>
      <c r="K157" s="9"/>
      <c r="L157" s="9"/>
      <c r="M157" s="9"/>
      <c r="N157" s="9"/>
    </row>
    <row r="158" spans="1:14" x14ac:dyDescent="0.2">
      <c r="A158" s="20" t="s">
        <v>383</v>
      </c>
      <c r="B158" s="21">
        <v>393</v>
      </c>
      <c r="C158" s="21">
        <v>189</v>
      </c>
      <c r="D158" s="21">
        <v>148</v>
      </c>
      <c r="E158" s="21">
        <v>135</v>
      </c>
      <c r="F158" s="21">
        <v>81</v>
      </c>
      <c r="G158" s="21">
        <v>197</v>
      </c>
      <c r="H158" s="21">
        <v>191</v>
      </c>
      <c r="I158" s="21">
        <v>151</v>
      </c>
      <c r="J158" s="21">
        <v>63</v>
      </c>
      <c r="K158" s="21">
        <v>187</v>
      </c>
      <c r="L158" s="21">
        <v>13</v>
      </c>
      <c r="M158" s="21">
        <v>11</v>
      </c>
      <c r="N158" s="21">
        <v>6</v>
      </c>
    </row>
    <row r="159" spans="1:14" x14ac:dyDescent="0.2">
      <c r="A159" s="24" t="s">
        <v>3</v>
      </c>
      <c r="B159" s="25">
        <v>100</v>
      </c>
      <c r="C159" s="25">
        <v>48.091602999999999</v>
      </c>
      <c r="D159" s="25">
        <v>37.659033000000001</v>
      </c>
      <c r="E159" s="25">
        <v>34.351145000000002</v>
      </c>
      <c r="F159" s="25">
        <v>20.610686999999999</v>
      </c>
      <c r="G159" s="25">
        <v>50.127226</v>
      </c>
      <c r="H159" s="25">
        <v>48.600509000000002</v>
      </c>
      <c r="I159" s="25">
        <v>38.422392000000002</v>
      </c>
      <c r="J159" s="25">
        <v>16.030533999999999</v>
      </c>
      <c r="K159" s="25">
        <v>47.582697000000003</v>
      </c>
      <c r="L159" s="25">
        <v>3.3078880000000002</v>
      </c>
      <c r="M159" s="25">
        <v>2.7989820000000001</v>
      </c>
      <c r="N159" s="25">
        <v>1.526718</v>
      </c>
    </row>
    <row r="160" spans="1:14" x14ac:dyDescent="0.2">
      <c r="A160" s="20" t="s">
        <v>181</v>
      </c>
      <c r="B160" s="21">
        <v>1944</v>
      </c>
      <c r="C160" s="21">
        <v>1011</v>
      </c>
      <c r="D160" s="21">
        <v>828</v>
      </c>
      <c r="E160" s="21">
        <v>749</v>
      </c>
      <c r="F160" s="21">
        <v>389</v>
      </c>
      <c r="G160" s="21">
        <v>1135</v>
      </c>
      <c r="H160" s="21">
        <v>701</v>
      </c>
      <c r="I160" s="21">
        <v>963</v>
      </c>
      <c r="J160" s="21">
        <v>323</v>
      </c>
      <c r="K160" s="21">
        <v>907</v>
      </c>
      <c r="L160" s="21">
        <v>55</v>
      </c>
      <c r="M160" s="21">
        <v>43</v>
      </c>
      <c r="N160" s="21">
        <v>43</v>
      </c>
    </row>
    <row r="161" spans="1:14" x14ac:dyDescent="0.2">
      <c r="A161" s="24" t="s">
        <v>3</v>
      </c>
      <c r="B161" s="25">
        <v>100</v>
      </c>
      <c r="C161" s="25">
        <v>52.006172999999997</v>
      </c>
      <c r="D161" s="25">
        <v>42.592593000000001</v>
      </c>
      <c r="E161" s="25">
        <v>38.528807</v>
      </c>
      <c r="F161" s="25">
        <v>20.010287999999999</v>
      </c>
      <c r="G161" s="25">
        <v>58.384774</v>
      </c>
      <c r="H161" s="25">
        <v>36.059671000000002</v>
      </c>
      <c r="I161" s="25">
        <v>49.537036999999998</v>
      </c>
      <c r="J161" s="25">
        <v>16.615226</v>
      </c>
      <c r="K161" s="25">
        <v>46.656379000000001</v>
      </c>
      <c r="L161" s="25">
        <v>2.829218</v>
      </c>
      <c r="M161" s="25">
        <v>2.2119339999999998</v>
      </c>
      <c r="N161" s="25">
        <v>2.2119339999999998</v>
      </c>
    </row>
    <row r="162" spans="1:14" x14ac:dyDescent="0.2">
      <c r="A162" s="20" t="s">
        <v>182</v>
      </c>
      <c r="B162" s="21">
        <v>38</v>
      </c>
      <c r="C162" s="21">
        <v>15</v>
      </c>
      <c r="D162" s="21">
        <v>17</v>
      </c>
      <c r="E162" s="21">
        <v>11</v>
      </c>
      <c r="F162" s="21">
        <v>5</v>
      </c>
      <c r="G162" s="21">
        <v>24</v>
      </c>
      <c r="H162" s="21">
        <v>14</v>
      </c>
      <c r="I162" s="21">
        <v>11</v>
      </c>
      <c r="J162" s="21">
        <v>6</v>
      </c>
      <c r="K162" s="21">
        <v>16</v>
      </c>
      <c r="L162" s="21">
        <v>1</v>
      </c>
      <c r="M162" s="21">
        <v>2</v>
      </c>
      <c r="N162" s="21">
        <v>0</v>
      </c>
    </row>
    <row r="163" spans="1:14" x14ac:dyDescent="0.2">
      <c r="A163" s="24" t="s">
        <v>3</v>
      </c>
      <c r="B163" s="25">
        <v>100</v>
      </c>
      <c r="C163" s="25">
        <v>39.473683999999999</v>
      </c>
      <c r="D163" s="25">
        <v>44.736842000000003</v>
      </c>
      <c r="E163" s="25">
        <v>28.947368000000001</v>
      </c>
      <c r="F163" s="25">
        <v>13.157895</v>
      </c>
      <c r="G163" s="25">
        <v>63.157895000000003</v>
      </c>
      <c r="H163" s="25">
        <v>36.842104999999997</v>
      </c>
      <c r="I163" s="25">
        <v>28.947368000000001</v>
      </c>
      <c r="J163" s="25">
        <v>15.789474</v>
      </c>
      <c r="K163" s="25">
        <v>42.105263000000001</v>
      </c>
      <c r="L163" s="25">
        <v>2.6315789999999999</v>
      </c>
      <c r="M163" s="25">
        <v>5.2631579999999998</v>
      </c>
      <c r="N163" s="25">
        <v>0</v>
      </c>
    </row>
    <row r="164" spans="1:14" x14ac:dyDescent="0.2">
      <c r="A164" s="20" t="s">
        <v>384</v>
      </c>
      <c r="B164" s="21">
        <v>36</v>
      </c>
      <c r="C164" s="21">
        <v>16</v>
      </c>
      <c r="D164" s="21">
        <v>19</v>
      </c>
      <c r="E164" s="21">
        <v>12</v>
      </c>
      <c r="F164" s="21">
        <v>14</v>
      </c>
      <c r="G164" s="21">
        <v>23</v>
      </c>
      <c r="H164" s="21">
        <v>13</v>
      </c>
      <c r="I164" s="21">
        <v>14</v>
      </c>
      <c r="J164" s="21">
        <v>4</v>
      </c>
      <c r="K164" s="21">
        <v>17</v>
      </c>
      <c r="L164" s="21">
        <v>1</v>
      </c>
      <c r="M164" s="21">
        <v>0</v>
      </c>
      <c r="N164" s="21">
        <v>0</v>
      </c>
    </row>
    <row r="165" spans="1:14" x14ac:dyDescent="0.2">
      <c r="A165" s="24" t="s">
        <v>3</v>
      </c>
      <c r="B165" s="25">
        <v>100</v>
      </c>
      <c r="C165" s="25">
        <v>44.444443999999997</v>
      </c>
      <c r="D165" s="25">
        <v>52.777777999999998</v>
      </c>
      <c r="E165" s="25">
        <v>33.333333000000003</v>
      </c>
      <c r="F165" s="25">
        <v>38.888888999999999</v>
      </c>
      <c r="G165" s="25">
        <v>63.888888999999999</v>
      </c>
      <c r="H165" s="25">
        <v>36.111111000000001</v>
      </c>
      <c r="I165" s="25">
        <v>38.888888999999999</v>
      </c>
      <c r="J165" s="25">
        <v>11.111110999999999</v>
      </c>
      <c r="K165" s="25">
        <v>47.222222000000002</v>
      </c>
      <c r="L165" s="25">
        <v>2.7777780000000001</v>
      </c>
      <c r="M165" s="25">
        <v>0</v>
      </c>
      <c r="N165" s="25">
        <v>0</v>
      </c>
    </row>
    <row r="166" spans="1:14" x14ac:dyDescent="0.2">
      <c r="A166" s="20" t="s">
        <v>183</v>
      </c>
      <c r="B166" s="21">
        <v>53</v>
      </c>
      <c r="C166" s="21">
        <v>26</v>
      </c>
      <c r="D166" s="21">
        <v>25</v>
      </c>
      <c r="E166" s="21">
        <v>9</v>
      </c>
      <c r="F166" s="21">
        <v>10</v>
      </c>
      <c r="G166" s="21">
        <v>31</v>
      </c>
      <c r="H166" s="21">
        <v>25</v>
      </c>
      <c r="I166" s="21">
        <v>24</v>
      </c>
      <c r="J166" s="21">
        <v>15</v>
      </c>
      <c r="K166" s="21">
        <v>34</v>
      </c>
      <c r="L166" s="21">
        <v>1</v>
      </c>
      <c r="M166" s="21">
        <v>1</v>
      </c>
      <c r="N166" s="21">
        <v>1</v>
      </c>
    </row>
    <row r="167" spans="1:14" x14ac:dyDescent="0.2">
      <c r="A167" s="24" t="s">
        <v>3</v>
      </c>
      <c r="B167" s="25">
        <v>100</v>
      </c>
      <c r="C167" s="25">
        <v>49.056604</v>
      </c>
      <c r="D167" s="25">
        <v>47.169811000000003</v>
      </c>
      <c r="E167" s="25">
        <v>16.981131999999999</v>
      </c>
      <c r="F167" s="25">
        <v>18.867925</v>
      </c>
      <c r="G167" s="25">
        <v>58.490566000000001</v>
      </c>
      <c r="H167" s="25">
        <v>47.169811000000003</v>
      </c>
      <c r="I167" s="25">
        <v>45.283019000000003</v>
      </c>
      <c r="J167" s="25">
        <v>28.301887000000001</v>
      </c>
      <c r="K167" s="25">
        <v>64.150942999999998</v>
      </c>
      <c r="L167" s="25">
        <v>1.886792</v>
      </c>
      <c r="M167" s="25">
        <v>1.886792</v>
      </c>
      <c r="N167" s="25">
        <v>1.886792</v>
      </c>
    </row>
    <row r="168" spans="1:14" x14ac:dyDescent="0.2">
      <c r="A168" s="20" t="s">
        <v>385</v>
      </c>
      <c r="B168" s="21">
        <v>22</v>
      </c>
      <c r="C168" s="21">
        <v>7</v>
      </c>
      <c r="D168" s="21">
        <v>8</v>
      </c>
      <c r="E168" s="21">
        <v>10</v>
      </c>
      <c r="F168" s="21">
        <v>2</v>
      </c>
      <c r="G168" s="21">
        <v>9</v>
      </c>
      <c r="H168" s="21">
        <v>5</v>
      </c>
      <c r="I168" s="21">
        <v>4</v>
      </c>
      <c r="J168" s="21">
        <v>7</v>
      </c>
      <c r="K168" s="21">
        <v>10</v>
      </c>
      <c r="L168" s="21">
        <v>1</v>
      </c>
      <c r="M168" s="21">
        <v>1</v>
      </c>
      <c r="N168" s="21">
        <v>1</v>
      </c>
    </row>
    <row r="169" spans="1:14" x14ac:dyDescent="0.2">
      <c r="A169" s="24" t="s">
        <v>3</v>
      </c>
      <c r="B169" s="25">
        <v>100</v>
      </c>
      <c r="C169" s="25">
        <v>31.818182</v>
      </c>
      <c r="D169" s="25">
        <v>36.363636</v>
      </c>
      <c r="E169" s="25">
        <v>45.454545000000003</v>
      </c>
      <c r="F169" s="25">
        <v>9.0909089999999999</v>
      </c>
      <c r="G169" s="25">
        <v>40.909090999999997</v>
      </c>
      <c r="H169" s="25">
        <v>22.727273</v>
      </c>
      <c r="I169" s="25">
        <v>18.181818</v>
      </c>
      <c r="J169" s="25">
        <v>31.818182</v>
      </c>
      <c r="K169" s="25">
        <v>45.454545000000003</v>
      </c>
      <c r="L169" s="25">
        <v>4.5454549999999996</v>
      </c>
      <c r="M169" s="25">
        <v>4.5454549999999996</v>
      </c>
      <c r="N169" s="25">
        <v>4.5454549999999996</v>
      </c>
    </row>
    <row r="170" spans="1:14" x14ac:dyDescent="0.2">
      <c r="A170" s="20" t="s">
        <v>386</v>
      </c>
      <c r="B170" s="21">
        <v>32</v>
      </c>
      <c r="C170" s="21">
        <v>8</v>
      </c>
      <c r="D170" s="21">
        <v>5</v>
      </c>
      <c r="E170" s="21">
        <v>18</v>
      </c>
      <c r="F170" s="21">
        <v>3</v>
      </c>
      <c r="G170" s="21">
        <v>11</v>
      </c>
      <c r="H170" s="21">
        <v>5</v>
      </c>
      <c r="I170" s="21">
        <v>4</v>
      </c>
      <c r="J170" s="21">
        <v>2</v>
      </c>
      <c r="K170" s="21">
        <v>8</v>
      </c>
      <c r="L170" s="21">
        <v>2</v>
      </c>
      <c r="M170" s="21">
        <v>2</v>
      </c>
      <c r="N170" s="21">
        <v>0</v>
      </c>
    </row>
    <row r="171" spans="1:14" x14ac:dyDescent="0.2">
      <c r="A171" s="24" t="s">
        <v>3</v>
      </c>
      <c r="B171" s="25">
        <v>100</v>
      </c>
      <c r="C171" s="25">
        <v>25</v>
      </c>
      <c r="D171" s="25">
        <v>15.625</v>
      </c>
      <c r="E171" s="25">
        <v>56.25</v>
      </c>
      <c r="F171" s="25">
        <v>9.375</v>
      </c>
      <c r="G171" s="25">
        <v>34.375</v>
      </c>
      <c r="H171" s="25">
        <v>15.625</v>
      </c>
      <c r="I171" s="25">
        <v>12.5</v>
      </c>
      <c r="J171" s="25">
        <v>6.25</v>
      </c>
      <c r="K171" s="25">
        <v>25</v>
      </c>
      <c r="L171" s="25">
        <v>6.25</v>
      </c>
      <c r="M171" s="25">
        <v>6.25</v>
      </c>
      <c r="N171" s="25">
        <v>0</v>
      </c>
    </row>
    <row r="172" spans="1:14" x14ac:dyDescent="0.2">
      <c r="A172" s="20" t="s">
        <v>387</v>
      </c>
      <c r="B172" s="21">
        <v>9</v>
      </c>
      <c r="C172" s="21">
        <v>5</v>
      </c>
      <c r="D172" s="21">
        <v>4</v>
      </c>
      <c r="E172" s="21">
        <v>1</v>
      </c>
      <c r="F172" s="21">
        <v>1</v>
      </c>
      <c r="G172" s="21">
        <v>6</v>
      </c>
      <c r="H172" s="21">
        <v>3</v>
      </c>
      <c r="I172" s="21">
        <v>4</v>
      </c>
      <c r="J172" s="21">
        <v>3</v>
      </c>
      <c r="K172" s="21">
        <v>2</v>
      </c>
      <c r="L172" s="21">
        <v>0</v>
      </c>
      <c r="M172" s="21">
        <v>1</v>
      </c>
      <c r="N172" s="21">
        <v>0</v>
      </c>
    </row>
    <row r="173" spans="1:14" x14ac:dyDescent="0.2">
      <c r="A173" s="24" t="s">
        <v>3</v>
      </c>
      <c r="B173" s="25">
        <v>100</v>
      </c>
      <c r="C173" s="25">
        <v>55.555556000000003</v>
      </c>
      <c r="D173" s="25">
        <v>44.444443999999997</v>
      </c>
      <c r="E173" s="25">
        <v>11.111110999999999</v>
      </c>
      <c r="F173" s="25">
        <v>11.111110999999999</v>
      </c>
      <c r="G173" s="25">
        <v>66.666667000000004</v>
      </c>
      <c r="H173" s="25">
        <v>33.333333000000003</v>
      </c>
      <c r="I173" s="25">
        <v>44.444443999999997</v>
      </c>
      <c r="J173" s="25">
        <v>33.333333000000003</v>
      </c>
      <c r="K173" s="25">
        <v>22.222221999999999</v>
      </c>
      <c r="L173" s="25">
        <v>0</v>
      </c>
      <c r="M173" s="25">
        <v>11.111110999999999</v>
      </c>
      <c r="N173" s="25">
        <v>0</v>
      </c>
    </row>
    <row r="174" spans="1:14" x14ac:dyDescent="0.2">
      <c r="A174" s="20" t="s">
        <v>366</v>
      </c>
      <c r="B174" s="21">
        <v>150</v>
      </c>
      <c r="C174" s="21">
        <v>67</v>
      </c>
      <c r="D174" s="21">
        <v>53</v>
      </c>
      <c r="E174" s="21">
        <v>61</v>
      </c>
      <c r="F174" s="21">
        <v>36</v>
      </c>
      <c r="G174" s="21">
        <v>74</v>
      </c>
      <c r="H174" s="21">
        <v>54</v>
      </c>
      <c r="I174" s="21">
        <v>59</v>
      </c>
      <c r="J174" s="21">
        <v>20</v>
      </c>
      <c r="K174" s="21">
        <v>56</v>
      </c>
      <c r="L174" s="21">
        <v>7</v>
      </c>
      <c r="M174" s="21">
        <v>6</v>
      </c>
      <c r="N174" s="21">
        <v>1</v>
      </c>
    </row>
    <row r="175" spans="1:14" x14ac:dyDescent="0.2">
      <c r="A175" s="24" t="s">
        <v>3</v>
      </c>
      <c r="B175" s="25">
        <v>100</v>
      </c>
      <c r="C175" s="25">
        <v>44.666666999999997</v>
      </c>
      <c r="D175" s="25">
        <v>35.333333000000003</v>
      </c>
      <c r="E175" s="25">
        <v>40.666666999999997</v>
      </c>
      <c r="F175" s="25">
        <v>24</v>
      </c>
      <c r="G175" s="25">
        <v>49.333333000000003</v>
      </c>
      <c r="H175" s="25">
        <v>36</v>
      </c>
      <c r="I175" s="25">
        <v>39.333333000000003</v>
      </c>
      <c r="J175" s="25">
        <v>13.333333</v>
      </c>
      <c r="K175" s="25">
        <v>37.333333000000003</v>
      </c>
      <c r="L175" s="25">
        <v>4.6666670000000003</v>
      </c>
      <c r="M175" s="25">
        <v>4</v>
      </c>
      <c r="N175" s="25">
        <v>0.66666700000000001</v>
      </c>
    </row>
    <row r="176" spans="1:14" x14ac:dyDescent="0.2">
      <c r="A176" s="9" t="s">
        <v>388</v>
      </c>
      <c r="B176" s="9"/>
      <c r="C176" s="9"/>
      <c r="D176" s="9"/>
      <c r="E176" s="9"/>
      <c r="F176" s="9"/>
      <c r="G176" s="9"/>
      <c r="H176" s="9"/>
      <c r="I176" s="9"/>
      <c r="J176" s="9"/>
      <c r="K176" s="9"/>
      <c r="L176" s="9"/>
      <c r="M176" s="9"/>
      <c r="N176" s="9"/>
    </row>
    <row r="177" spans="1:14" x14ac:dyDescent="0.2">
      <c r="A177" s="20" t="s">
        <v>184</v>
      </c>
      <c r="B177" s="21">
        <v>54</v>
      </c>
      <c r="C177" s="21">
        <v>18</v>
      </c>
      <c r="D177" s="21">
        <v>14</v>
      </c>
      <c r="E177" s="21">
        <v>27</v>
      </c>
      <c r="F177" s="21">
        <v>8</v>
      </c>
      <c r="G177" s="21">
        <v>19</v>
      </c>
      <c r="H177" s="21">
        <v>20</v>
      </c>
      <c r="I177" s="21">
        <v>11</v>
      </c>
      <c r="J177" s="21">
        <v>9</v>
      </c>
      <c r="K177" s="21">
        <v>16</v>
      </c>
      <c r="L177" s="21">
        <v>4</v>
      </c>
      <c r="M177" s="21">
        <v>3</v>
      </c>
      <c r="N177" s="21">
        <v>1</v>
      </c>
    </row>
    <row r="178" spans="1:14" x14ac:dyDescent="0.2">
      <c r="A178" s="24" t="s">
        <v>3</v>
      </c>
      <c r="B178" s="25">
        <v>100</v>
      </c>
      <c r="C178" s="25">
        <v>33.333333000000003</v>
      </c>
      <c r="D178" s="25">
        <v>25.925926</v>
      </c>
      <c r="E178" s="25">
        <v>50</v>
      </c>
      <c r="F178" s="25">
        <v>14.814814999999999</v>
      </c>
      <c r="G178" s="25">
        <v>35.185184999999997</v>
      </c>
      <c r="H178" s="25">
        <v>37.037036999999998</v>
      </c>
      <c r="I178" s="25">
        <v>20.370370000000001</v>
      </c>
      <c r="J178" s="25">
        <v>16.666667</v>
      </c>
      <c r="K178" s="25">
        <v>29.629629999999999</v>
      </c>
      <c r="L178" s="25">
        <v>7.4074070000000001</v>
      </c>
      <c r="M178" s="25">
        <v>5.5555560000000002</v>
      </c>
      <c r="N178" s="25">
        <v>1.8518520000000001</v>
      </c>
    </row>
    <row r="179" spans="1:14" x14ac:dyDescent="0.2">
      <c r="A179" s="20" t="s">
        <v>185</v>
      </c>
      <c r="B179" s="21">
        <v>196</v>
      </c>
      <c r="C179" s="21">
        <v>92</v>
      </c>
      <c r="D179" s="21">
        <v>79</v>
      </c>
      <c r="E179" s="21">
        <v>92</v>
      </c>
      <c r="F179" s="21">
        <v>47</v>
      </c>
      <c r="G179" s="21">
        <v>97</v>
      </c>
      <c r="H179" s="21">
        <v>66</v>
      </c>
      <c r="I179" s="21">
        <v>65</v>
      </c>
      <c r="J179" s="21">
        <v>20</v>
      </c>
      <c r="K179" s="21">
        <v>66</v>
      </c>
      <c r="L179" s="21">
        <v>12</v>
      </c>
      <c r="M179" s="21">
        <v>6</v>
      </c>
      <c r="N179" s="21">
        <v>4</v>
      </c>
    </row>
    <row r="180" spans="1:14" x14ac:dyDescent="0.2">
      <c r="A180" s="24" t="s">
        <v>3</v>
      </c>
      <c r="B180" s="25">
        <v>100</v>
      </c>
      <c r="C180" s="25">
        <v>46.938775999999997</v>
      </c>
      <c r="D180" s="25">
        <v>40.306122000000002</v>
      </c>
      <c r="E180" s="25">
        <v>46.938775999999997</v>
      </c>
      <c r="F180" s="25">
        <v>23.979592</v>
      </c>
      <c r="G180" s="25">
        <v>49.489795999999998</v>
      </c>
      <c r="H180" s="25">
        <v>33.673468999999997</v>
      </c>
      <c r="I180" s="25">
        <v>33.163265000000003</v>
      </c>
      <c r="J180" s="25">
        <v>10.204082</v>
      </c>
      <c r="K180" s="25">
        <v>33.673468999999997</v>
      </c>
      <c r="L180" s="25">
        <v>6.1224489999999996</v>
      </c>
      <c r="M180" s="25">
        <v>3.0612240000000002</v>
      </c>
      <c r="N180" s="25">
        <v>2.040816</v>
      </c>
    </row>
    <row r="181" spans="1:14" x14ac:dyDescent="0.2">
      <c r="A181" s="20" t="s">
        <v>186</v>
      </c>
      <c r="B181" s="21">
        <v>310</v>
      </c>
      <c r="C181" s="21">
        <v>145</v>
      </c>
      <c r="D181" s="21">
        <v>117</v>
      </c>
      <c r="E181" s="21">
        <v>142</v>
      </c>
      <c r="F181" s="21">
        <v>58</v>
      </c>
      <c r="G181" s="21">
        <v>166</v>
      </c>
      <c r="H181" s="21">
        <v>87</v>
      </c>
      <c r="I181" s="21">
        <v>138</v>
      </c>
      <c r="J181" s="21">
        <v>35</v>
      </c>
      <c r="K181" s="21">
        <v>116</v>
      </c>
      <c r="L181" s="21">
        <v>11</v>
      </c>
      <c r="M181" s="21">
        <v>7</v>
      </c>
      <c r="N181" s="21">
        <v>7</v>
      </c>
    </row>
    <row r="182" spans="1:14" x14ac:dyDescent="0.2">
      <c r="A182" s="24" t="s">
        <v>3</v>
      </c>
      <c r="B182" s="25">
        <v>100</v>
      </c>
      <c r="C182" s="25">
        <v>46.774194000000001</v>
      </c>
      <c r="D182" s="25">
        <v>37.741934999999998</v>
      </c>
      <c r="E182" s="25">
        <v>45.806452</v>
      </c>
      <c r="F182" s="25">
        <v>18.709676999999999</v>
      </c>
      <c r="G182" s="25">
        <v>53.548386999999998</v>
      </c>
      <c r="H182" s="25">
        <v>28.064516000000001</v>
      </c>
      <c r="I182" s="25">
        <v>44.516128999999999</v>
      </c>
      <c r="J182" s="25">
        <v>11.290323000000001</v>
      </c>
      <c r="K182" s="25">
        <v>37.419355000000003</v>
      </c>
      <c r="L182" s="25">
        <v>3.548387</v>
      </c>
      <c r="M182" s="25">
        <v>2.2580650000000002</v>
      </c>
      <c r="N182" s="25">
        <v>2.2580650000000002</v>
      </c>
    </row>
    <row r="183" spans="1:14" x14ac:dyDescent="0.2">
      <c r="A183" s="20" t="s">
        <v>187</v>
      </c>
      <c r="B183" s="21">
        <v>385</v>
      </c>
      <c r="C183" s="21">
        <v>184</v>
      </c>
      <c r="D183" s="21">
        <v>146</v>
      </c>
      <c r="E183" s="21">
        <v>179</v>
      </c>
      <c r="F183" s="21">
        <v>67</v>
      </c>
      <c r="G183" s="21">
        <v>214</v>
      </c>
      <c r="H183" s="21">
        <v>140</v>
      </c>
      <c r="I183" s="21">
        <v>158</v>
      </c>
      <c r="J183" s="21">
        <v>63</v>
      </c>
      <c r="K183" s="21">
        <v>151</v>
      </c>
      <c r="L183" s="21">
        <v>11</v>
      </c>
      <c r="M183" s="21">
        <v>6</v>
      </c>
      <c r="N183" s="21">
        <v>11</v>
      </c>
    </row>
    <row r="184" spans="1:14" x14ac:dyDescent="0.2">
      <c r="A184" s="24" t="s">
        <v>3</v>
      </c>
      <c r="B184" s="25">
        <v>100</v>
      </c>
      <c r="C184" s="25">
        <v>47.792208000000002</v>
      </c>
      <c r="D184" s="25">
        <v>37.922077999999999</v>
      </c>
      <c r="E184" s="25">
        <v>46.493505999999996</v>
      </c>
      <c r="F184" s="25">
        <v>17.402597</v>
      </c>
      <c r="G184" s="25">
        <v>55.584415999999997</v>
      </c>
      <c r="H184" s="25">
        <v>36.363636</v>
      </c>
      <c r="I184" s="25">
        <v>41.038961</v>
      </c>
      <c r="J184" s="25">
        <v>16.363636</v>
      </c>
      <c r="K184" s="25">
        <v>39.220779</v>
      </c>
      <c r="L184" s="25">
        <v>2.8571430000000002</v>
      </c>
      <c r="M184" s="25">
        <v>1.5584420000000001</v>
      </c>
      <c r="N184" s="25">
        <v>2.8571430000000002</v>
      </c>
    </row>
    <row r="185" spans="1:14" x14ac:dyDescent="0.2">
      <c r="A185" s="20" t="s">
        <v>188</v>
      </c>
      <c r="B185" s="21">
        <v>361</v>
      </c>
      <c r="C185" s="21">
        <v>195</v>
      </c>
      <c r="D185" s="21">
        <v>157</v>
      </c>
      <c r="E185" s="21">
        <v>134</v>
      </c>
      <c r="F185" s="21">
        <v>72</v>
      </c>
      <c r="G185" s="21">
        <v>219</v>
      </c>
      <c r="H185" s="21">
        <v>139</v>
      </c>
      <c r="I185" s="21">
        <v>180</v>
      </c>
      <c r="J185" s="21">
        <v>66</v>
      </c>
      <c r="K185" s="21">
        <v>192</v>
      </c>
      <c r="L185" s="21">
        <v>9</v>
      </c>
      <c r="M185" s="21">
        <v>4</v>
      </c>
      <c r="N185" s="21">
        <v>7</v>
      </c>
    </row>
    <row r="186" spans="1:14" x14ac:dyDescent="0.2">
      <c r="A186" s="24" t="s">
        <v>3</v>
      </c>
      <c r="B186" s="25">
        <v>100</v>
      </c>
      <c r="C186" s="25">
        <v>54.016620000000003</v>
      </c>
      <c r="D186" s="25">
        <v>43.490304999999999</v>
      </c>
      <c r="E186" s="25">
        <v>37.119114000000003</v>
      </c>
      <c r="F186" s="25">
        <v>19.944597999999999</v>
      </c>
      <c r="G186" s="25">
        <v>60.664819999999999</v>
      </c>
      <c r="H186" s="25">
        <v>38.504154999999997</v>
      </c>
      <c r="I186" s="25">
        <v>49.861496000000002</v>
      </c>
      <c r="J186" s="25">
        <v>18.282547999999998</v>
      </c>
      <c r="K186" s="25">
        <v>53.185595999999997</v>
      </c>
      <c r="L186" s="25">
        <v>2.4930750000000002</v>
      </c>
      <c r="M186" s="25">
        <v>1.108033</v>
      </c>
      <c r="N186" s="25">
        <v>1.9390579999999999</v>
      </c>
    </row>
    <row r="187" spans="1:14" x14ac:dyDescent="0.2">
      <c r="A187" s="20" t="s">
        <v>189</v>
      </c>
      <c r="B187" s="21">
        <v>315</v>
      </c>
      <c r="C187" s="21">
        <v>166</v>
      </c>
      <c r="D187" s="21">
        <v>130</v>
      </c>
      <c r="E187" s="21">
        <v>101</v>
      </c>
      <c r="F187" s="21">
        <v>71</v>
      </c>
      <c r="G187" s="21">
        <v>189</v>
      </c>
      <c r="H187" s="21">
        <v>127</v>
      </c>
      <c r="I187" s="21">
        <v>176</v>
      </c>
      <c r="J187" s="21">
        <v>46</v>
      </c>
      <c r="K187" s="21">
        <v>172</v>
      </c>
      <c r="L187" s="21">
        <v>8</v>
      </c>
      <c r="M187" s="21">
        <v>6</v>
      </c>
      <c r="N187" s="21">
        <v>6</v>
      </c>
    </row>
    <row r="188" spans="1:14" x14ac:dyDescent="0.2">
      <c r="A188" s="24" t="s">
        <v>3</v>
      </c>
      <c r="B188" s="25">
        <v>100</v>
      </c>
      <c r="C188" s="25">
        <v>52.698413000000002</v>
      </c>
      <c r="D188" s="25">
        <v>41.269841</v>
      </c>
      <c r="E188" s="25">
        <v>32.063491999999997</v>
      </c>
      <c r="F188" s="25">
        <v>22.539683</v>
      </c>
      <c r="G188" s="25">
        <v>60</v>
      </c>
      <c r="H188" s="25">
        <v>40.317459999999997</v>
      </c>
      <c r="I188" s="25">
        <v>55.873016</v>
      </c>
      <c r="J188" s="25">
        <v>14.603175</v>
      </c>
      <c r="K188" s="25">
        <v>54.603175</v>
      </c>
      <c r="L188" s="25">
        <v>2.5396830000000001</v>
      </c>
      <c r="M188" s="25">
        <v>1.9047620000000001</v>
      </c>
      <c r="N188" s="25">
        <v>1.9047620000000001</v>
      </c>
    </row>
    <row r="189" spans="1:14" x14ac:dyDescent="0.2">
      <c r="A189" s="20" t="s">
        <v>190</v>
      </c>
      <c r="B189" s="21">
        <v>364</v>
      </c>
      <c r="C189" s="21">
        <v>181</v>
      </c>
      <c r="D189" s="21">
        <v>147</v>
      </c>
      <c r="E189" s="21">
        <v>119</v>
      </c>
      <c r="F189" s="21">
        <v>76</v>
      </c>
      <c r="G189" s="21">
        <v>208</v>
      </c>
      <c r="H189" s="21">
        <v>170</v>
      </c>
      <c r="I189" s="21">
        <v>191</v>
      </c>
      <c r="J189" s="21">
        <v>73</v>
      </c>
      <c r="K189" s="21">
        <v>187</v>
      </c>
      <c r="L189" s="21">
        <v>6</v>
      </c>
      <c r="M189" s="21">
        <v>7</v>
      </c>
      <c r="N189" s="21">
        <v>4</v>
      </c>
    </row>
    <row r="190" spans="1:14" x14ac:dyDescent="0.2">
      <c r="A190" s="24" t="s">
        <v>3</v>
      </c>
      <c r="B190" s="25">
        <v>100</v>
      </c>
      <c r="C190" s="25">
        <v>49.725275000000003</v>
      </c>
      <c r="D190" s="25">
        <v>40.384614999999997</v>
      </c>
      <c r="E190" s="25">
        <v>32.692307999999997</v>
      </c>
      <c r="F190" s="25">
        <v>20.879121000000001</v>
      </c>
      <c r="G190" s="25">
        <v>57.142856999999999</v>
      </c>
      <c r="H190" s="25">
        <v>46.703296999999999</v>
      </c>
      <c r="I190" s="25">
        <v>52.472526999999999</v>
      </c>
      <c r="J190" s="25">
        <v>20.054945</v>
      </c>
      <c r="K190" s="25">
        <v>51.373626000000002</v>
      </c>
      <c r="L190" s="25">
        <v>1.648352</v>
      </c>
      <c r="M190" s="25">
        <v>1.9230769999999999</v>
      </c>
      <c r="N190" s="25">
        <v>1.0989009999999999</v>
      </c>
    </row>
    <row r="191" spans="1:14" x14ac:dyDescent="0.2">
      <c r="A191" s="20" t="s">
        <v>191</v>
      </c>
      <c r="B191" s="21">
        <v>267</v>
      </c>
      <c r="C191" s="21">
        <v>150</v>
      </c>
      <c r="D191" s="21">
        <v>127</v>
      </c>
      <c r="E191" s="21">
        <v>83</v>
      </c>
      <c r="F191" s="21">
        <v>53</v>
      </c>
      <c r="G191" s="21">
        <v>169</v>
      </c>
      <c r="H191" s="21">
        <v>107</v>
      </c>
      <c r="I191" s="21">
        <v>129</v>
      </c>
      <c r="J191" s="21">
        <v>54</v>
      </c>
      <c r="K191" s="21">
        <v>149</v>
      </c>
      <c r="L191" s="21">
        <v>5</v>
      </c>
      <c r="M191" s="21">
        <v>7</v>
      </c>
      <c r="N191" s="21">
        <v>5</v>
      </c>
    </row>
    <row r="192" spans="1:14" x14ac:dyDescent="0.2">
      <c r="A192" s="24" t="s">
        <v>3</v>
      </c>
      <c r="B192" s="25">
        <v>100</v>
      </c>
      <c r="C192" s="25">
        <v>56.179774999999999</v>
      </c>
      <c r="D192" s="25">
        <v>47.565542999999998</v>
      </c>
      <c r="E192" s="25">
        <v>31.086141999999999</v>
      </c>
      <c r="F192" s="25">
        <v>19.850186999999998</v>
      </c>
      <c r="G192" s="25">
        <v>63.295879999999997</v>
      </c>
      <c r="H192" s="25">
        <v>40.074905999999999</v>
      </c>
      <c r="I192" s="25">
        <v>48.314607000000002</v>
      </c>
      <c r="J192" s="25">
        <v>20.224719</v>
      </c>
      <c r="K192" s="25">
        <v>55.805242999999997</v>
      </c>
      <c r="L192" s="25">
        <v>1.8726590000000001</v>
      </c>
      <c r="M192" s="25">
        <v>2.6217229999999998</v>
      </c>
      <c r="N192" s="25">
        <v>1.8726590000000001</v>
      </c>
    </row>
    <row r="193" spans="1:14" x14ac:dyDescent="0.2">
      <c r="A193" s="20" t="s">
        <v>192</v>
      </c>
      <c r="B193" s="21">
        <v>90</v>
      </c>
      <c r="C193" s="21">
        <v>52</v>
      </c>
      <c r="D193" s="21">
        <v>47</v>
      </c>
      <c r="E193" s="21">
        <v>23</v>
      </c>
      <c r="F193" s="21">
        <v>15</v>
      </c>
      <c r="G193" s="21">
        <v>60</v>
      </c>
      <c r="H193" s="21">
        <v>47</v>
      </c>
      <c r="I193" s="21">
        <v>48</v>
      </c>
      <c r="J193" s="21">
        <v>17</v>
      </c>
      <c r="K193" s="21">
        <v>47</v>
      </c>
      <c r="L193" s="21">
        <v>1</v>
      </c>
      <c r="M193" s="21">
        <v>1</v>
      </c>
      <c r="N193" s="21">
        <v>0</v>
      </c>
    </row>
    <row r="194" spans="1:14" x14ac:dyDescent="0.2">
      <c r="A194" s="24" t="s">
        <v>3</v>
      </c>
      <c r="B194" s="25">
        <v>100</v>
      </c>
      <c r="C194" s="25">
        <v>57.777777999999998</v>
      </c>
      <c r="D194" s="25">
        <v>52.222222000000002</v>
      </c>
      <c r="E194" s="25">
        <v>25.555555999999999</v>
      </c>
      <c r="F194" s="25">
        <v>16.666667</v>
      </c>
      <c r="G194" s="25">
        <v>66.666667000000004</v>
      </c>
      <c r="H194" s="25">
        <v>52.222222000000002</v>
      </c>
      <c r="I194" s="25">
        <v>53.333333000000003</v>
      </c>
      <c r="J194" s="25">
        <v>18.888888999999999</v>
      </c>
      <c r="K194" s="25">
        <v>52.222222000000002</v>
      </c>
      <c r="L194" s="25">
        <v>1.111111</v>
      </c>
      <c r="M194" s="25">
        <v>1.111111</v>
      </c>
      <c r="N194" s="25">
        <v>0</v>
      </c>
    </row>
    <row r="195" spans="1:14" x14ac:dyDescent="0.2">
      <c r="A195" s="20" t="s">
        <v>193</v>
      </c>
      <c r="B195" s="21">
        <v>94</v>
      </c>
      <c r="C195" s="21">
        <v>56</v>
      </c>
      <c r="D195" s="21">
        <v>58</v>
      </c>
      <c r="E195" s="21">
        <v>21</v>
      </c>
      <c r="F195" s="21">
        <v>24</v>
      </c>
      <c r="G195" s="21">
        <v>55</v>
      </c>
      <c r="H195" s="21">
        <v>44</v>
      </c>
      <c r="I195" s="21">
        <v>52</v>
      </c>
      <c r="J195" s="21">
        <v>25</v>
      </c>
      <c r="K195" s="21">
        <v>52</v>
      </c>
      <c r="L195" s="21">
        <v>0</v>
      </c>
      <c r="M195" s="21">
        <v>5</v>
      </c>
      <c r="N195" s="21">
        <v>0</v>
      </c>
    </row>
    <row r="196" spans="1:14" x14ac:dyDescent="0.2">
      <c r="A196" s="24" t="s">
        <v>3</v>
      </c>
      <c r="B196" s="25">
        <v>100</v>
      </c>
      <c r="C196" s="25">
        <v>59.574468000000003</v>
      </c>
      <c r="D196" s="25">
        <v>61.702128000000002</v>
      </c>
      <c r="E196" s="25">
        <v>22.340426000000001</v>
      </c>
      <c r="F196" s="25">
        <v>25.531915000000001</v>
      </c>
      <c r="G196" s="25">
        <v>58.510638</v>
      </c>
      <c r="H196" s="25">
        <v>46.808511000000003</v>
      </c>
      <c r="I196" s="25">
        <v>55.319149000000003</v>
      </c>
      <c r="J196" s="25">
        <v>26.595745000000001</v>
      </c>
      <c r="K196" s="25">
        <v>55.319149000000003</v>
      </c>
      <c r="L196" s="25">
        <v>0</v>
      </c>
      <c r="M196" s="25">
        <v>5.3191490000000003</v>
      </c>
      <c r="N196" s="25">
        <v>0</v>
      </c>
    </row>
    <row r="197" spans="1:14" x14ac:dyDescent="0.2">
      <c r="A197" s="20" t="s">
        <v>389</v>
      </c>
      <c r="B197" s="21">
        <v>47</v>
      </c>
      <c r="C197" s="21">
        <v>15</v>
      </c>
      <c r="D197" s="21">
        <v>14</v>
      </c>
      <c r="E197" s="21">
        <v>19</v>
      </c>
      <c r="F197" s="21">
        <v>7</v>
      </c>
      <c r="G197" s="21">
        <v>13</v>
      </c>
      <c r="H197" s="21">
        <v>12</v>
      </c>
      <c r="I197" s="21">
        <v>11</v>
      </c>
      <c r="J197" s="21">
        <v>5</v>
      </c>
      <c r="K197" s="21">
        <v>17</v>
      </c>
      <c r="L197" s="21">
        <v>4</v>
      </c>
      <c r="M197" s="21">
        <v>5</v>
      </c>
      <c r="N197" s="21">
        <v>0</v>
      </c>
    </row>
    <row r="198" spans="1:14" x14ac:dyDescent="0.2">
      <c r="A198" s="24" t="s">
        <v>3</v>
      </c>
      <c r="B198" s="25">
        <v>100</v>
      </c>
      <c r="C198" s="25">
        <v>31.914894</v>
      </c>
      <c r="D198" s="25">
        <v>29.787234000000002</v>
      </c>
      <c r="E198" s="25">
        <v>40.425531999999997</v>
      </c>
      <c r="F198" s="25">
        <v>14.893617000000001</v>
      </c>
      <c r="G198" s="25">
        <v>27.659573999999999</v>
      </c>
      <c r="H198" s="25">
        <v>25.531915000000001</v>
      </c>
      <c r="I198" s="25">
        <v>23.404254999999999</v>
      </c>
      <c r="J198" s="25">
        <v>10.638298000000001</v>
      </c>
      <c r="K198" s="25">
        <v>36.170212999999997</v>
      </c>
      <c r="L198" s="25">
        <v>8.5106380000000001</v>
      </c>
      <c r="M198" s="25">
        <v>10.638298000000001</v>
      </c>
      <c r="N198" s="25">
        <v>0</v>
      </c>
    </row>
    <row r="199" spans="1:14" x14ac:dyDescent="0.2">
      <c r="A199" s="20" t="s">
        <v>366</v>
      </c>
      <c r="B199" s="21">
        <v>194</v>
      </c>
      <c r="C199" s="21">
        <v>90</v>
      </c>
      <c r="D199" s="21">
        <v>71</v>
      </c>
      <c r="E199" s="21">
        <v>66</v>
      </c>
      <c r="F199" s="21">
        <v>43</v>
      </c>
      <c r="G199" s="21">
        <v>101</v>
      </c>
      <c r="H199" s="21">
        <v>52</v>
      </c>
      <c r="I199" s="21">
        <v>75</v>
      </c>
      <c r="J199" s="21">
        <v>30</v>
      </c>
      <c r="K199" s="21">
        <v>72</v>
      </c>
      <c r="L199" s="21">
        <v>10</v>
      </c>
      <c r="M199" s="21">
        <v>10</v>
      </c>
      <c r="N199" s="21">
        <v>7</v>
      </c>
    </row>
    <row r="200" spans="1:14" x14ac:dyDescent="0.2">
      <c r="A200" s="24" t="s">
        <v>3</v>
      </c>
      <c r="B200" s="25">
        <v>100</v>
      </c>
      <c r="C200" s="25">
        <v>46.391753000000001</v>
      </c>
      <c r="D200" s="25">
        <v>36.597937999999999</v>
      </c>
      <c r="E200" s="25">
        <v>34.020619000000003</v>
      </c>
      <c r="F200" s="25">
        <v>22.164947999999999</v>
      </c>
      <c r="G200" s="25">
        <v>52.061855999999999</v>
      </c>
      <c r="H200" s="25">
        <v>26.804124000000002</v>
      </c>
      <c r="I200" s="25">
        <v>38.659793999999998</v>
      </c>
      <c r="J200" s="25">
        <v>15.463918</v>
      </c>
      <c r="K200" s="25">
        <v>37.113402000000001</v>
      </c>
      <c r="L200" s="25">
        <v>5.1546390000000004</v>
      </c>
      <c r="M200" s="25">
        <v>5.1546390000000004</v>
      </c>
      <c r="N200" s="25">
        <v>3.608247</v>
      </c>
    </row>
    <row r="201" spans="1:14" ht="11.1" customHeight="1" x14ac:dyDescent="0.2">
      <c r="A201" s="9" t="s">
        <v>390</v>
      </c>
      <c r="B201" s="9"/>
      <c r="C201" s="9"/>
      <c r="D201" s="9"/>
      <c r="E201" s="9"/>
      <c r="F201" s="9"/>
      <c r="G201" s="9"/>
      <c r="H201" s="9"/>
      <c r="I201" s="9"/>
      <c r="J201" s="9"/>
      <c r="K201" s="9"/>
      <c r="L201" s="9"/>
      <c r="M201" s="9"/>
      <c r="N201" s="9"/>
    </row>
    <row r="202" spans="1:14" ht="11.1" customHeight="1" x14ac:dyDescent="0.2">
      <c r="A202" s="20" t="s">
        <v>391</v>
      </c>
      <c r="B202" s="21">
        <v>633</v>
      </c>
      <c r="C202" s="21">
        <v>286</v>
      </c>
      <c r="D202" s="21">
        <v>240</v>
      </c>
      <c r="E202" s="21">
        <v>256</v>
      </c>
      <c r="F202" s="21">
        <v>133</v>
      </c>
      <c r="G202" s="21">
        <v>344</v>
      </c>
      <c r="H202" s="21">
        <v>251</v>
      </c>
      <c r="I202" s="21">
        <v>275</v>
      </c>
      <c r="J202" s="21">
        <v>84</v>
      </c>
      <c r="K202" s="21">
        <v>318</v>
      </c>
      <c r="L202" s="21">
        <v>18</v>
      </c>
      <c r="M202" s="21">
        <v>18</v>
      </c>
      <c r="N202" s="21">
        <v>8</v>
      </c>
    </row>
    <row r="203" spans="1:14" ht="11.1" customHeight="1" x14ac:dyDescent="0.2">
      <c r="A203" s="24" t="s">
        <v>3</v>
      </c>
      <c r="B203" s="25">
        <v>100</v>
      </c>
      <c r="C203" s="25">
        <v>45.181674999999998</v>
      </c>
      <c r="D203" s="25">
        <v>37.914692000000002</v>
      </c>
      <c r="E203" s="25">
        <v>40.442337999999999</v>
      </c>
      <c r="F203" s="25">
        <v>21.011057999999998</v>
      </c>
      <c r="G203" s="25">
        <v>54.344391999999999</v>
      </c>
      <c r="H203" s="25">
        <v>39.652448999999997</v>
      </c>
      <c r="I203" s="25">
        <v>43.443917999999996</v>
      </c>
      <c r="J203" s="25">
        <v>13.270142</v>
      </c>
      <c r="K203" s="25">
        <v>50.236967</v>
      </c>
      <c r="L203" s="25">
        <v>2.8436020000000002</v>
      </c>
      <c r="M203" s="25">
        <v>2.8436020000000002</v>
      </c>
      <c r="N203" s="25">
        <v>1.2638229999999999</v>
      </c>
    </row>
    <row r="204" spans="1:14" ht="11.1" customHeight="1" x14ac:dyDescent="0.2">
      <c r="A204" s="20" t="s">
        <v>392</v>
      </c>
      <c r="B204" s="21">
        <v>1123</v>
      </c>
      <c r="C204" s="21">
        <v>552</v>
      </c>
      <c r="D204" s="21">
        <v>450</v>
      </c>
      <c r="E204" s="21">
        <v>390</v>
      </c>
      <c r="F204" s="21">
        <v>214</v>
      </c>
      <c r="G204" s="21">
        <v>627</v>
      </c>
      <c r="H204" s="21">
        <v>424</v>
      </c>
      <c r="I204" s="21">
        <v>500</v>
      </c>
      <c r="J204" s="21">
        <v>176</v>
      </c>
      <c r="K204" s="21">
        <v>507</v>
      </c>
      <c r="L204" s="21">
        <v>33</v>
      </c>
      <c r="M204" s="21">
        <v>30</v>
      </c>
      <c r="N204" s="21">
        <v>19</v>
      </c>
    </row>
    <row r="205" spans="1:14" ht="11.1" customHeight="1" x14ac:dyDescent="0.2">
      <c r="A205" s="24" t="s">
        <v>3</v>
      </c>
      <c r="B205" s="25">
        <v>100</v>
      </c>
      <c r="C205" s="25">
        <v>49.154052</v>
      </c>
      <c r="D205" s="25">
        <v>40.071238000000001</v>
      </c>
      <c r="E205" s="25">
        <v>34.728406</v>
      </c>
      <c r="F205" s="25">
        <v>19.056100000000001</v>
      </c>
      <c r="G205" s="25">
        <v>55.832591000000001</v>
      </c>
      <c r="H205" s="25">
        <v>37.756011000000001</v>
      </c>
      <c r="I205" s="25">
        <v>44.523598</v>
      </c>
      <c r="J205" s="25">
        <v>15.672306000000001</v>
      </c>
      <c r="K205" s="25">
        <v>45.146928000000003</v>
      </c>
      <c r="L205" s="25">
        <v>2.9385569999999999</v>
      </c>
      <c r="M205" s="25">
        <v>2.6714159999999998</v>
      </c>
      <c r="N205" s="25">
        <v>1.691897</v>
      </c>
    </row>
    <row r="206" spans="1:14" ht="11.1" customHeight="1" x14ac:dyDescent="0.2">
      <c r="A206" s="20" t="s">
        <v>393</v>
      </c>
      <c r="B206" s="21">
        <v>660</v>
      </c>
      <c r="C206" s="21">
        <v>352</v>
      </c>
      <c r="D206" s="21">
        <v>285</v>
      </c>
      <c r="E206" s="21">
        <v>257</v>
      </c>
      <c r="F206" s="21">
        <v>141</v>
      </c>
      <c r="G206" s="21">
        <v>382</v>
      </c>
      <c r="H206" s="21">
        <v>251</v>
      </c>
      <c r="I206" s="21">
        <v>328</v>
      </c>
      <c r="J206" s="21">
        <v>127</v>
      </c>
      <c r="K206" s="21">
        <v>301</v>
      </c>
      <c r="L206" s="21">
        <v>22</v>
      </c>
      <c r="M206" s="21">
        <v>13</v>
      </c>
      <c r="N206" s="21">
        <v>18</v>
      </c>
    </row>
    <row r="207" spans="1:14" ht="11.1" customHeight="1" x14ac:dyDescent="0.2">
      <c r="A207" s="24" t="s">
        <v>3</v>
      </c>
      <c r="B207" s="25">
        <v>100</v>
      </c>
      <c r="C207" s="25">
        <v>53.333333000000003</v>
      </c>
      <c r="D207" s="25">
        <v>43.181818</v>
      </c>
      <c r="E207" s="25">
        <v>38.939394</v>
      </c>
      <c r="F207" s="25">
        <v>21.363636</v>
      </c>
      <c r="G207" s="25">
        <v>57.878788</v>
      </c>
      <c r="H207" s="25">
        <v>38.030303000000004</v>
      </c>
      <c r="I207" s="25">
        <v>49.69697</v>
      </c>
      <c r="J207" s="25">
        <v>19.242424</v>
      </c>
      <c r="K207" s="25">
        <v>45.606060999999997</v>
      </c>
      <c r="L207" s="25">
        <v>3.3333330000000001</v>
      </c>
      <c r="M207" s="25">
        <v>1.969697</v>
      </c>
      <c r="N207" s="25">
        <v>2.7272729999999998</v>
      </c>
    </row>
    <row r="208" spans="1:14" ht="11.1" customHeight="1" x14ac:dyDescent="0.2">
      <c r="A208" s="20" t="s">
        <v>394</v>
      </c>
      <c r="B208" s="21">
        <v>261</v>
      </c>
      <c r="C208" s="21">
        <v>154</v>
      </c>
      <c r="D208" s="21">
        <v>132</v>
      </c>
      <c r="E208" s="21">
        <v>103</v>
      </c>
      <c r="F208" s="21">
        <v>53</v>
      </c>
      <c r="G208" s="21">
        <v>157</v>
      </c>
      <c r="H208" s="21">
        <v>85</v>
      </c>
      <c r="I208" s="21">
        <v>131</v>
      </c>
      <c r="J208" s="21">
        <v>56</v>
      </c>
      <c r="K208" s="21">
        <v>111</v>
      </c>
      <c r="L208" s="21">
        <v>8</v>
      </c>
      <c r="M208" s="21">
        <v>6</v>
      </c>
      <c r="N208" s="21">
        <v>7</v>
      </c>
    </row>
    <row r="209" spans="1:14" ht="11.1" customHeight="1" x14ac:dyDescent="0.2">
      <c r="A209" s="24" t="s">
        <v>3</v>
      </c>
      <c r="B209" s="25">
        <v>100</v>
      </c>
      <c r="C209" s="25">
        <v>59.003830999999998</v>
      </c>
      <c r="D209" s="25">
        <v>50.574713000000003</v>
      </c>
      <c r="E209" s="25">
        <v>39.463602000000002</v>
      </c>
      <c r="F209" s="25">
        <v>20.306512999999999</v>
      </c>
      <c r="G209" s="25">
        <v>60.153257000000004</v>
      </c>
      <c r="H209" s="25">
        <v>32.567050000000002</v>
      </c>
      <c r="I209" s="25">
        <v>50.191571000000003</v>
      </c>
      <c r="J209" s="25">
        <v>21.455939000000001</v>
      </c>
      <c r="K209" s="25">
        <v>42.528736000000002</v>
      </c>
      <c r="L209" s="25">
        <v>3.065134</v>
      </c>
      <c r="M209" s="25">
        <v>2.298851</v>
      </c>
      <c r="N209" s="25">
        <v>2.6819920000000002</v>
      </c>
    </row>
    <row r="210" spans="1:14" ht="11.1" customHeight="1" x14ac:dyDescent="0.2">
      <c r="A210" s="9" t="s">
        <v>395</v>
      </c>
      <c r="B210" s="9"/>
      <c r="C210" s="9"/>
      <c r="D210" s="9"/>
      <c r="E210" s="9"/>
      <c r="F210" s="9"/>
      <c r="G210" s="9"/>
      <c r="H210" s="9"/>
      <c r="I210" s="9"/>
      <c r="J210" s="9"/>
      <c r="K210" s="9"/>
      <c r="L210" s="9"/>
      <c r="M210" s="9"/>
      <c r="N210" s="9"/>
    </row>
    <row r="211" spans="1:14" ht="11.1" customHeight="1" x14ac:dyDescent="0.2">
      <c r="A211" s="20" t="s">
        <v>396</v>
      </c>
      <c r="B211" s="21">
        <v>329</v>
      </c>
      <c r="C211" s="21">
        <v>162</v>
      </c>
      <c r="D211" s="21">
        <v>117</v>
      </c>
      <c r="E211" s="21">
        <v>132</v>
      </c>
      <c r="F211" s="21">
        <v>68</v>
      </c>
      <c r="G211" s="21">
        <v>170</v>
      </c>
      <c r="H211" s="21">
        <v>103</v>
      </c>
      <c r="I211" s="21">
        <v>144</v>
      </c>
      <c r="J211" s="21">
        <v>66</v>
      </c>
      <c r="K211" s="21">
        <v>116</v>
      </c>
      <c r="L211" s="21">
        <v>14</v>
      </c>
      <c r="M211" s="21">
        <v>12</v>
      </c>
      <c r="N211" s="21">
        <v>6</v>
      </c>
    </row>
    <row r="212" spans="1:14" ht="11.1" customHeight="1" x14ac:dyDescent="0.2">
      <c r="A212" s="24" t="s">
        <v>3</v>
      </c>
      <c r="B212" s="25">
        <v>100</v>
      </c>
      <c r="C212" s="25">
        <v>49.240122</v>
      </c>
      <c r="D212" s="25">
        <v>35.562309999999997</v>
      </c>
      <c r="E212" s="25">
        <v>40.121580999999999</v>
      </c>
      <c r="F212" s="25">
        <v>20.668693000000001</v>
      </c>
      <c r="G212" s="25">
        <v>51.671733000000003</v>
      </c>
      <c r="H212" s="25">
        <v>31.306991</v>
      </c>
      <c r="I212" s="25">
        <v>43.768996999999999</v>
      </c>
      <c r="J212" s="25">
        <v>20.060790000000001</v>
      </c>
      <c r="K212" s="25">
        <v>35.258358999999999</v>
      </c>
      <c r="L212" s="25">
        <v>4.2553190000000001</v>
      </c>
      <c r="M212" s="25">
        <v>3.6474160000000002</v>
      </c>
      <c r="N212" s="25">
        <v>1.8237080000000001</v>
      </c>
    </row>
    <row r="213" spans="1:14" ht="11.1" customHeight="1" x14ac:dyDescent="0.2">
      <c r="A213" s="20" t="s">
        <v>397</v>
      </c>
      <c r="B213" s="21">
        <v>828</v>
      </c>
      <c r="C213" s="21">
        <v>406</v>
      </c>
      <c r="D213" s="21">
        <v>334</v>
      </c>
      <c r="E213" s="21">
        <v>311</v>
      </c>
      <c r="F213" s="21">
        <v>175</v>
      </c>
      <c r="G213" s="21">
        <v>477</v>
      </c>
      <c r="H213" s="21">
        <v>347</v>
      </c>
      <c r="I213" s="21">
        <v>393</v>
      </c>
      <c r="J213" s="21">
        <v>130</v>
      </c>
      <c r="K213" s="21">
        <v>434</v>
      </c>
      <c r="L213" s="21">
        <v>25</v>
      </c>
      <c r="M213" s="21">
        <v>17</v>
      </c>
      <c r="N213" s="21">
        <v>12</v>
      </c>
    </row>
    <row r="214" spans="1:14" ht="11.1" customHeight="1" x14ac:dyDescent="0.2">
      <c r="A214" s="24" t="s">
        <v>3</v>
      </c>
      <c r="B214" s="25">
        <v>100</v>
      </c>
      <c r="C214" s="25">
        <v>49.033816000000002</v>
      </c>
      <c r="D214" s="25">
        <v>40.338163999999999</v>
      </c>
      <c r="E214" s="25">
        <v>37.560386000000001</v>
      </c>
      <c r="F214" s="25">
        <v>21.135266000000001</v>
      </c>
      <c r="G214" s="25">
        <v>57.608696000000002</v>
      </c>
      <c r="H214" s="25">
        <v>41.908213000000003</v>
      </c>
      <c r="I214" s="25">
        <v>47.463768000000002</v>
      </c>
      <c r="J214" s="25">
        <v>15.700483</v>
      </c>
      <c r="K214" s="25">
        <v>52.415458999999998</v>
      </c>
      <c r="L214" s="25">
        <v>3.0193240000000001</v>
      </c>
      <c r="M214" s="25">
        <v>2.05314</v>
      </c>
      <c r="N214" s="25">
        <v>1.4492750000000001</v>
      </c>
    </row>
    <row r="215" spans="1:14" ht="11.1" customHeight="1" x14ac:dyDescent="0.2">
      <c r="A215" s="20" t="s">
        <v>879</v>
      </c>
      <c r="B215" s="21">
        <v>499</v>
      </c>
      <c r="C215" s="21">
        <v>286</v>
      </c>
      <c r="D215" s="21">
        <v>234</v>
      </c>
      <c r="E215" s="21">
        <v>188</v>
      </c>
      <c r="F215" s="21">
        <v>104</v>
      </c>
      <c r="G215" s="21">
        <v>274</v>
      </c>
      <c r="H215" s="21">
        <v>188</v>
      </c>
      <c r="I215" s="21">
        <v>239</v>
      </c>
      <c r="J215" s="21">
        <v>90</v>
      </c>
      <c r="K215" s="21">
        <v>224</v>
      </c>
      <c r="L215" s="21">
        <v>9</v>
      </c>
      <c r="M215" s="21">
        <v>9</v>
      </c>
      <c r="N215" s="21">
        <v>13</v>
      </c>
    </row>
    <row r="216" spans="1:14" ht="11.1" customHeight="1" x14ac:dyDescent="0.2">
      <c r="A216" s="24" t="s">
        <v>3</v>
      </c>
      <c r="B216" s="25">
        <v>100</v>
      </c>
      <c r="C216" s="25">
        <v>57.314628999999996</v>
      </c>
      <c r="D216" s="25">
        <v>46.893788000000001</v>
      </c>
      <c r="E216" s="25">
        <v>37.675350999999999</v>
      </c>
      <c r="F216" s="25">
        <v>20.841683</v>
      </c>
      <c r="G216" s="25">
        <v>54.909820000000003</v>
      </c>
      <c r="H216" s="25">
        <v>37.675350999999999</v>
      </c>
      <c r="I216" s="25">
        <v>47.895792</v>
      </c>
      <c r="J216" s="25">
        <v>18.036072000000001</v>
      </c>
      <c r="K216" s="25">
        <v>44.889780000000002</v>
      </c>
      <c r="L216" s="25">
        <v>1.803607</v>
      </c>
      <c r="M216" s="25">
        <v>1.803607</v>
      </c>
      <c r="N216" s="25">
        <v>2.60521</v>
      </c>
    </row>
    <row r="217" spans="1:14" ht="11.1" customHeight="1" x14ac:dyDescent="0.2">
      <c r="A217" s="20" t="s">
        <v>398</v>
      </c>
      <c r="B217" s="21">
        <v>468</v>
      </c>
      <c r="C217" s="21">
        <v>211</v>
      </c>
      <c r="D217" s="21">
        <v>193</v>
      </c>
      <c r="E217" s="21">
        <v>180</v>
      </c>
      <c r="F217" s="21">
        <v>93</v>
      </c>
      <c r="G217" s="21">
        <v>287</v>
      </c>
      <c r="H217" s="21">
        <v>163</v>
      </c>
      <c r="I217" s="21">
        <v>205</v>
      </c>
      <c r="J217" s="21">
        <v>67</v>
      </c>
      <c r="K217" s="21">
        <v>212</v>
      </c>
      <c r="L217" s="21">
        <v>13</v>
      </c>
      <c r="M217" s="21">
        <v>14</v>
      </c>
      <c r="N217" s="21">
        <v>9</v>
      </c>
    </row>
    <row r="218" spans="1:14" ht="11.1" customHeight="1" x14ac:dyDescent="0.2">
      <c r="A218" s="24" t="s">
        <v>3</v>
      </c>
      <c r="B218" s="25">
        <v>100</v>
      </c>
      <c r="C218" s="25">
        <v>45.085470000000001</v>
      </c>
      <c r="D218" s="25">
        <v>41.239316000000002</v>
      </c>
      <c r="E218" s="25">
        <v>38.461537999999997</v>
      </c>
      <c r="F218" s="25">
        <v>19.871794999999999</v>
      </c>
      <c r="G218" s="25">
        <v>61.324786000000003</v>
      </c>
      <c r="H218" s="25">
        <v>34.829059999999998</v>
      </c>
      <c r="I218" s="25">
        <v>43.803418999999998</v>
      </c>
      <c r="J218" s="25">
        <v>14.316238999999999</v>
      </c>
      <c r="K218" s="25">
        <v>45.299145000000003</v>
      </c>
      <c r="L218" s="25">
        <v>2.7777780000000001</v>
      </c>
      <c r="M218" s="25">
        <v>2.9914529999999999</v>
      </c>
      <c r="N218" s="25">
        <v>1.9230769999999999</v>
      </c>
    </row>
    <row r="219" spans="1:14" ht="11.1" customHeight="1" x14ac:dyDescent="0.2">
      <c r="A219" s="20" t="s">
        <v>399</v>
      </c>
      <c r="B219" s="21">
        <v>257</v>
      </c>
      <c r="C219" s="21">
        <v>131</v>
      </c>
      <c r="D219" s="21">
        <v>111</v>
      </c>
      <c r="E219" s="21">
        <v>85</v>
      </c>
      <c r="F219" s="21">
        <v>45</v>
      </c>
      <c r="G219" s="21">
        <v>141</v>
      </c>
      <c r="H219" s="21">
        <v>92</v>
      </c>
      <c r="I219" s="21">
        <v>121</v>
      </c>
      <c r="J219" s="21">
        <v>40</v>
      </c>
      <c r="K219" s="21">
        <v>110</v>
      </c>
      <c r="L219" s="21">
        <v>4</v>
      </c>
      <c r="M219" s="21">
        <v>5</v>
      </c>
      <c r="N219" s="21">
        <v>5</v>
      </c>
    </row>
    <row r="220" spans="1:14" ht="11.1" customHeight="1" x14ac:dyDescent="0.2">
      <c r="A220" s="24" t="s">
        <v>3</v>
      </c>
      <c r="B220" s="25">
        <v>100</v>
      </c>
      <c r="C220" s="25">
        <v>50.972763</v>
      </c>
      <c r="D220" s="25">
        <v>43.190660999999999</v>
      </c>
      <c r="E220" s="25">
        <v>33.073929999999997</v>
      </c>
      <c r="F220" s="25">
        <v>17.509727999999999</v>
      </c>
      <c r="G220" s="25">
        <v>54.863813</v>
      </c>
      <c r="H220" s="25">
        <v>35.797665000000002</v>
      </c>
      <c r="I220" s="25">
        <v>47.081712000000003</v>
      </c>
      <c r="J220" s="25">
        <v>15.564202</v>
      </c>
      <c r="K220" s="25">
        <v>42.801555999999998</v>
      </c>
      <c r="L220" s="25">
        <v>1.5564199999999999</v>
      </c>
      <c r="M220" s="25">
        <v>1.9455249999999999</v>
      </c>
      <c r="N220" s="25">
        <v>1.9455249999999999</v>
      </c>
    </row>
    <row r="221" spans="1:14" ht="11.1" customHeight="1" x14ac:dyDescent="0.2">
      <c r="A221" s="20" t="s">
        <v>400</v>
      </c>
      <c r="B221" s="21">
        <v>296</v>
      </c>
      <c r="C221" s="21">
        <v>148</v>
      </c>
      <c r="D221" s="21">
        <v>118</v>
      </c>
      <c r="E221" s="21">
        <v>110</v>
      </c>
      <c r="F221" s="21">
        <v>56</v>
      </c>
      <c r="G221" s="21">
        <v>161</v>
      </c>
      <c r="H221" s="21">
        <v>118</v>
      </c>
      <c r="I221" s="21">
        <v>132</v>
      </c>
      <c r="J221" s="21">
        <v>50</v>
      </c>
      <c r="K221" s="21">
        <v>141</v>
      </c>
      <c r="L221" s="21">
        <v>16</v>
      </c>
      <c r="M221" s="21">
        <v>10</v>
      </c>
      <c r="N221" s="21">
        <v>7</v>
      </c>
    </row>
    <row r="222" spans="1:14" ht="11.1" customHeight="1" x14ac:dyDescent="0.2">
      <c r="A222" s="24" t="s">
        <v>3</v>
      </c>
      <c r="B222" s="25">
        <v>100</v>
      </c>
      <c r="C222" s="25">
        <v>50</v>
      </c>
      <c r="D222" s="25">
        <v>39.864865000000002</v>
      </c>
      <c r="E222" s="25">
        <v>37.162162000000002</v>
      </c>
      <c r="F222" s="25">
        <v>18.918918999999999</v>
      </c>
      <c r="G222" s="25">
        <v>54.391891999999999</v>
      </c>
      <c r="H222" s="25">
        <v>39.864865000000002</v>
      </c>
      <c r="I222" s="25">
        <v>44.594594999999998</v>
      </c>
      <c r="J222" s="25">
        <v>16.891891999999999</v>
      </c>
      <c r="K222" s="25">
        <v>47.635134999999998</v>
      </c>
      <c r="L222" s="25">
        <v>5.405405</v>
      </c>
      <c r="M222" s="25">
        <v>3.3783780000000001</v>
      </c>
      <c r="N222" s="25">
        <v>2.364865</v>
      </c>
    </row>
    <row r="223" spans="1:14" ht="11.1" customHeight="1" x14ac:dyDescent="0.2">
      <c r="A223" s="9" t="s">
        <v>401</v>
      </c>
      <c r="B223" s="9"/>
      <c r="C223" s="9"/>
      <c r="D223" s="9"/>
      <c r="E223" s="9"/>
      <c r="F223" s="9"/>
      <c r="G223" s="9"/>
      <c r="H223" s="9"/>
      <c r="I223" s="9"/>
      <c r="J223" s="9"/>
      <c r="K223" s="9"/>
      <c r="L223" s="9"/>
      <c r="M223" s="9"/>
      <c r="N223" s="9"/>
    </row>
    <row r="224" spans="1:14" ht="11.1" customHeight="1" x14ac:dyDescent="0.2">
      <c r="A224" s="20" t="s">
        <v>878</v>
      </c>
      <c r="B224" s="21">
        <v>116</v>
      </c>
      <c r="C224" s="21">
        <v>54</v>
      </c>
      <c r="D224" s="21">
        <v>35</v>
      </c>
      <c r="E224" s="21">
        <v>50</v>
      </c>
      <c r="F224" s="21">
        <v>28</v>
      </c>
      <c r="G224" s="21">
        <v>57</v>
      </c>
      <c r="H224" s="21">
        <v>40</v>
      </c>
      <c r="I224" s="21">
        <v>51</v>
      </c>
      <c r="J224" s="21">
        <v>18</v>
      </c>
      <c r="K224" s="21">
        <v>45</v>
      </c>
      <c r="L224" s="21">
        <v>6</v>
      </c>
      <c r="M224" s="21">
        <v>4</v>
      </c>
      <c r="N224" s="21">
        <v>3</v>
      </c>
    </row>
    <row r="225" spans="1:14" ht="11.1" customHeight="1" x14ac:dyDescent="0.2">
      <c r="A225" s="24" t="s">
        <v>3</v>
      </c>
      <c r="B225" s="25">
        <v>100</v>
      </c>
      <c r="C225" s="25">
        <v>46.551724</v>
      </c>
      <c r="D225" s="25">
        <v>30.172414</v>
      </c>
      <c r="E225" s="25">
        <v>43.103448</v>
      </c>
      <c r="F225" s="25">
        <v>24.137930999999998</v>
      </c>
      <c r="G225" s="25">
        <v>49.137931000000002</v>
      </c>
      <c r="H225" s="25">
        <v>34.482759000000001</v>
      </c>
      <c r="I225" s="25">
        <v>43.965516999999998</v>
      </c>
      <c r="J225" s="25">
        <v>15.517241</v>
      </c>
      <c r="K225" s="25">
        <v>38.793103000000002</v>
      </c>
      <c r="L225" s="25">
        <v>5.1724139999999998</v>
      </c>
      <c r="M225" s="25">
        <v>3.4482759999999999</v>
      </c>
      <c r="N225" s="25">
        <v>2.5862069999999999</v>
      </c>
    </row>
    <row r="226" spans="1:14" ht="11.1" customHeight="1" x14ac:dyDescent="0.2">
      <c r="A226" s="20" t="s">
        <v>402</v>
      </c>
      <c r="B226" s="21">
        <v>213</v>
      </c>
      <c r="C226" s="21">
        <v>108</v>
      </c>
      <c r="D226" s="21">
        <v>82</v>
      </c>
      <c r="E226" s="21">
        <v>82</v>
      </c>
      <c r="F226" s="21">
        <v>40</v>
      </c>
      <c r="G226" s="21">
        <v>113</v>
      </c>
      <c r="H226" s="21">
        <v>63</v>
      </c>
      <c r="I226" s="21">
        <v>93</v>
      </c>
      <c r="J226" s="21">
        <v>48</v>
      </c>
      <c r="K226" s="21">
        <v>71</v>
      </c>
      <c r="L226" s="21">
        <v>8</v>
      </c>
      <c r="M226" s="21">
        <v>8</v>
      </c>
      <c r="N226" s="21">
        <v>3</v>
      </c>
    </row>
    <row r="227" spans="1:14" ht="11.1" customHeight="1" x14ac:dyDescent="0.2">
      <c r="A227" s="24" t="s">
        <v>3</v>
      </c>
      <c r="B227" s="25">
        <v>100</v>
      </c>
      <c r="C227" s="25">
        <v>50.704225000000001</v>
      </c>
      <c r="D227" s="25">
        <v>38.497653</v>
      </c>
      <c r="E227" s="25">
        <v>38.497653</v>
      </c>
      <c r="F227" s="25">
        <v>18.779343000000001</v>
      </c>
      <c r="G227" s="25">
        <v>53.051642999999999</v>
      </c>
      <c r="H227" s="25">
        <v>29.577465</v>
      </c>
      <c r="I227" s="25">
        <v>43.661971999999999</v>
      </c>
      <c r="J227" s="25">
        <v>22.535211</v>
      </c>
      <c r="K227" s="25">
        <v>33.333333000000003</v>
      </c>
      <c r="L227" s="25">
        <v>3.7558690000000001</v>
      </c>
      <c r="M227" s="25">
        <v>3.7558690000000001</v>
      </c>
      <c r="N227" s="25">
        <v>1.4084509999999999</v>
      </c>
    </row>
    <row r="228" spans="1:14" ht="11.1" customHeight="1" x14ac:dyDescent="0.2">
      <c r="A228" s="20" t="s">
        <v>397</v>
      </c>
      <c r="B228" s="21">
        <v>828</v>
      </c>
      <c r="C228" s="21">
        <v>406</v>
      </c>
      <c r="D228" s="21">
        <v>334</v>
      </c>
      <c r="E228" s="21">
        <v>311</v>
      </c>
      <c r="F228" s="21">
        <v>175</v>
      </c>
      <c r="G228" s="21">
        <v>477</v>
      </c>
      <c r="H228" s="21">
        <v>347</v>
      </c>
      <c r="I228" s="21">
        <v>393</v>
      </c>
      <c r="J228" s="21">
        <v>130</v>
      </c>
      <c r="K228" s="21">
        <v>434</v>
      </c>
      <c r="L228" s="21">
        <v>25</v>
      </c>
      <c r="M228" s="21">
        <v>17</v>
      </c>
      <c r="N228" s="21">
        <v>12</v>
      </c>
    </row>
    <row r="229" spans="1:14" ht="11.1" customHeight="1" x14ac:dyDescent="0.2">
      <c r="A229" s="24" t="s">
        <v>3</v>
      </c>
      <c r="B229" s="25">
        <v>100</v>
      </c>
      <c r="C229" s="25">
        <v>49.033816000000002</v>
      </c>
      <c r="D229" s="25">
        <v>40.338163999999999</v>
      </c>
      <c r="E229" s="25">
        <v>37.560386000000001</v>
      </c>
      <c r="F229" s="25">
        <v>21.135266000000001</v>
      </c>
      <c r="G229" s="25">
        <v>57.608696000000002</v>
      </c>
      <c r="H229" s="25">
        <v>41.908213000000003</v>
      </c>
      <c r="I229" s="25">
        <v>47.463768000000002</v>
      </c>
      <c r="J229" s="25">
        <v>15.700483</v>
      </c>
      <c r="K229" s="25">
        <v>52.415458999999998</v>
      </c>
      <c r="L229" s="25">
        <v>3.0193240000000001</v>
      </c>
      <c r="M229" s="25">
        <v>2.05314</v>
      </c>
      <c r="N229" s="25">
        <v>1.4492750000000001</v>
      </c>
    </row>
    <row r="230" spans="1:14" ht="11.1" customHeight="1" x14ac:dyDescent="0.2">
      <c r="A230" s="20" t="s">
        <v>403</v>
      </c>
      <c r="B230" s="21">
        <v>133</v>
      </c>
      <c r="C230" s="21">
        <v>84</v>
      </c>
      <c r="D230" s="21">
        <v>65</v>
      </c>
      <c r="E230" s="21">
        <v>45</v>
      </c>
      <c r="F230" s="21">
        <v>31</v>
      </c>
      <c r="G230" s="21">
        <v>83</v>
      </c>
      <c r="H230" s="21">
        <v>59</v>
      </c>
      <c r="I230" s="21">
        <v>73</v>
      </c>
      <c r="J230" s="21">
        <v>30</v>
      </c>
      <c r="K230" s="21">
        <v>59</v>
      </c>
      <c r="L230" s="21">
        <v>3</v>
      </c>
      <c r="M230" s="21">
        <v>1</v>
      </c>
      <c r="N230" s="21">
        <v>5</v>
      </c>
    </row>
    <row r="231" spans="1:14" ht="11.1" customHeight="1" x14ac:dyDescent="0.2">
      <c r="A231" s="24" t="s">
        <v>3</v>
      </c>
      <c r="B231" s="25">
        <v>100</v>
      </c>
      <c r="C231" s="25">
        <v>63.157895000000003</v>
      </c>
      <c r="D231" s="25">
        <v>48.87218</v>
      </c>
      <c r="E231" s="25">
        <v>33.834586000000002</v>
      </c>
      <c r="F231" s="25">
        <v>23.308271000000001</v>
      </c>
      <c r="G231" s="25">
        <v>62.406014999999996</v>
      </c>
      <c r="H231" s="25">
        <v>44.360902000000003</v>
      </c>
      <c r="I231" s="25">
        <v>54.887217999999997</v>
      </c>
      <c r="J231" s="25">
        <v>22.556391000000001</v>
      </c>
      <c r="K231" s="25">
        <v>44.360902000000003</v>
      </c>
      <c r="L231" s="25">
        <v>2.2556389999999999</v>
      </c>
      <c r="M231" s="25">
        <v>0.75187999999999999</v>
      </c>
      <c r="N231" s="25">
        <v>3.759398</v>
      </c>
    </row>
    <row r="232" spans="1:14" ht="11.1" customHeight="1" x14ac:dyDescent="0.2">
      <c r="A232" s="20" t="s">
        <v>404</v>
      </c>
      <c r="B232" s="21">
        <v>120</v>
      </c>
      <c r="C232" s="21">
        <v>68</v>
      </c>
      <c r="D232" s="21">
        <v>50</v>
      </c>
      <c r="E232" s="21">
        <v>49</v>
      </c>
      <c r="F232" s="21">
        <v>27</v>
      </c>
      <c r="G232" s="21">
        <v>63</v>
      </c>
      <c r="H232" s="21">
        <v>37</v>
      </c>
      <c r="I232" s="21">
        <v>56</v>
      </c>
      <c r="J232" s="21">
        <v>24</v>
      </c>
      <c r="K232" s="21">
        <v>54</v>
      </c>
      <c r="L232" s="21">
        <v>0</v>
      </c>
      <c r="M232" s="21">
        <v>3</v>
      </c>
      <c r="N232" s="21">
        <v>4</v>
      </c>
    </row>
    <row r="233" spans="1:14" ht="11.1" customHeight="1" x14ac:dyDescent="0.2">
      <c r="A233" s="24" t="s">
        <v>3</v>
      </c>
      <c r="B233" s="25">
        <v>100</v>
      </c>
      <c r="C233" s="25">
        <v>56.666666999999997</v>
      </c>
      <c r="D233" s="25">
        <v>41.666666999999997</v>
      </c>
      <c r="E233" s="25">
        <v>40.833333000000003</v>
      </c>
      <c r="F233" s="25">
        <v>22.5</v>
      </c>
      <c r="G233" s="25">
        <v>52.5</v>
      </c>
      <c r="H233" s="25">
        <v>30.833333</v>
      </c>
      <c r="I233" s="25">
        <v>46.666666999999997</v>
      </c>
      <c r="J233" s="25">
        <v>20</v>
      </c>
      <c r="K233" s="25">
        <v>45</v>
      </c>
      <c r="L233" s="25">
        <v>0</v>
      </c>
      <c r="M233" s="25">
        <v>2.5</v>
      </c>
      <c r="N233" s="25">
        <v>3.3333330000000001</v>
      </c>
    </row>
    <row r="234" spans="1:14" ht="11.1" customHeight="1" x14ac:dyDescent="0.2">
      <c r="A234" s="20" t="s">
        <v>405</v>
      </c>
      <c r="B234" s="21">
        <v>246</v>
      </c>
      <c r="C234" s="21">
        <v>134</v>
      </c>
      <c r="D234" s="21">
        <v>119</v>
      </c>
      <c r="E234" s="21">
        <v>94</v>
      </c>
      <c r="F234" s="21">
        <v>46</v>
      </c>
      <c r="G234" s="21">
        <v>128</v>
      </c>
      <c r="H234" s="21">
        <v>92</v>
      </c>
      <c r="I234" s="21">
        <v>110</v>
      </c>
      <c r="J234" s="21">
        <v>36</v>
      </c>
      <c r="K234" s="21">
        <v>111</v>
      </c>
      <c r="L234" s="21">
        <v>6</v>
      </c>
      <c r="M234" s="21">
        <v>5</v>
      </c>
      <c r="N234" s="21">
        <v>4</v>
      </c>
    </row>
    <row r="235" spans="1:14" ht="11.1" customHeight="1" x14ac:dyDescent="0.2">
      <c r="A235" s="24" t="s">
        <v>3</v>
      </c>
      <c r="B235" s="25">
        <v>100</v>
      </c>
      <c r="C235" s="25">
        <v>54.471544999999999</v>
      </c>
      <c r="D235" s="25">
        <v>48.373984</v>
      </c>
      <c r="E235" s="25">
        <v>38.211382</v>
      </c>
      <c r="F235" s="25">
        <v>18.699186999999998</v>
      </c>
      <c r="G235" s="25">
        <v>52.032519999999998</v>
      </c>
      <c r="H235" s="25">
        <v>37.398373999999997</v>
      </c>
      <c r="I235" s="25">
        <v>44.715446999999998</v>
      </c>
      <c r="J235" s="25">
        <v>14.634145999999999</v>
      </c>
      <c r="K235" s="25">
        <v>45.121951000000003</v>
      </c>
      <c r="L235" s="25">
        <v>2.4390239999999999</v>
      </c>
      <c r="M235" s="25">
        <v>2.0325199999999999</v>
      </c>
      <c r="N235" s="25">
        <v>1.6260159999999999</v>
      </c>
    </row>
    <row r="236" spans="1:14" ht="11.1" customHeight="1" x14ac:dyDescent="0.2">
      <c r="A236" s="20" t="s">
        <v>398</v>
      </c>
      <c r="B236" s="21">
        <v>468</v>
      </c>
      <c r="C236" s="21">
        <v>211</v>
      </c>
      <c r="D236" s="21">
        <v>193</v>
      </c>
      <c r="E236" s="21">
        <v>180</v>
      </c>
      <c r="F236" s="21">
        <v>93</v>
      </c>
      <c r="G236" s="21">
        <v>287</v>
      </c>
      <c r="H236" s="21">
        <v>163</v>
      </c>
      <c r="I236" s="21">
        <v>205</v>
      </c>
      <c r="J236" s="21">
        <v>67</v>
      </c>
      <c r="K236" s="21">
        <v>212</v>
      </c>
      <c r="L236" s="21">
        <v>13</v>
      </c>
      <c r="M236" s="21">
        <v>14</v>
      </c>
      <c r="N236" s="21">
        <v>9</v>
      </c>
    </row>
    <row r="237" spans="1:14" ht="11.1" customHeight="1" x14ac:dyDescent="0.2">
      <c r="A237" s="24" t="s">
        <v>3</v>
      </c>
      <c r="B237" s="25">
        <v>100</v>
      </c>
      <c r="C237" s="25">
        <v>45.085470000000001</v>
      </c>
      <c r="D237" s="25">
        <v>41.239316000000002</v>
      </c>
      <c r="E237" s="25">
        <v>38.461537999999997</v>
      </c>
      <c r="F237" s="25">
        <v>19.871794999999999</v>
      </c>
      <c r="G237" s="25">
        <v>61.324786000000003</v>
      </c>
      <c r="H237" s="25">
        <v>34.829059999999998</v>
      </c>
      <c r="I237" s="25">
        <v>43.803418999999998</v>
      </c>
      <c r="J237" s="25">
        <v>14.316238999999999</v>
      </c>
      <c r="K237" s="25">
        <v>45.299145000000003</v>
      </c>
      <c r="L237" s="25">
        <v>2.7777780000000001</v>
      </c>
      <c r="M237" s="25">
        <v>2.9914529999999999</v>
      </c>
      <c r="N237" s="25">
        <v>1.9230769999999999</v>
      </c>
    </row>
    <row r="238" spans="1:14" ht="11.1" customHeight="1" x14ac:dyDescent="0.2">
      <c r="A238" s="20" t="s">
        <v>406</v>
      </c>
      <c r="B238" s="21">
        <v>180</v>
      </c>
      <c r="C238" s="21">
        <v>85</v>
      </c>
      <c r="D238" s="21">
        <v>72</v>
      </c>
      <c r="E238" s="21">
        <v>55</v>
      </c>
      <c r="F238" s="21">
        <v>35</v>
      </c>
      <c r="G238" s="21">
        <v>103</v>
      </c>
      <c r="H238" s="21">
        <v>62</v>
      </c>
      <c r="I238" s="21">
        <v>81</v>
      </c>
      <c r="J238" s="21">
        <v>29</v>
      </c>
      <c r="K238" s="21">
        <v>74</v>
      </c>
      <c r="L238" s="21">
        <v>3</v>
      </c>
      <c r="M238" s="21">
        <v>4</v>
      </c>
      <c r="N238" s="21">
        <v>3</v>
      </c>
    </row>
    <row r="239" spans="1:14" ht="11.1" customHeight="1" x14ac:dyDescent="0.2">
      <c r="A239" s="24" t="s">
        <v>3</v>
      </c>
      <c r="B239" s="25">
        <v>100</v>
      </c>
      <c r="C239" s="25">
        <v>47.222222000000002</v>
      </c>
      <c r="D239" s="25">
        <v>40</v>
      </c>
      <c r="E239" s="25">
        <v>30.555555999999999</v>
      </c>
      <c r="F239" s="25">
        <v>19.444444000000001</v>
      </c>
      <c r="G239" s="25">
        <v>57.222222000000002</v>
      </c>
      <c r="H239" s="25">
        <v>34.444443999999997</v>
      </c>
      <c r="I239" s="25">
        <v>45</v>
      </c>
      <c r="J239" s="25">
        <v>16.111111000000001</v>
      </c>
      <c r="K239" s="25">
        <v>41.111111000000001</v>
      </c>
      <c r="L239" s="25">
        <v>1.6666669999999999</v>
      </c>
      <c r="M239" s="25">
        <v>2.2222219999999999</v>
      </c>
      <c r="N239" s="25">
        <v>1.6666669999999999</v>
      </c>
    </row>
    <row r="240" spans="1:14" ht="11.1" customHeight="1" x14ac:dyDescent="0.2">
      <c r="A240" s="20" t="s">
        <v>407</v>
      </c>
      <c r="B240" s="21">
        <v>77</v>
      </c>
      <c r="C240" s="21">
        <v>46</v>
      </c>
      <c r="D240" s="21">
        <v>39</v>
      </c>
      <c r="E240" s="21">
        <v>30</v>
      </c>
      <c r="F240" s="21">
        <v>10</v>
      </c>
      <c r="G240" s="21">
        <v>38</v>
      </c>
      <c r="H240" s="21">
        <v>30</v>
      </c>
      <c r="I240" s="21">
        <v>40</v>
      </c>
      <c r="J240" s="21">
        <v>11</v>
      </c>
      <c r="K240" s="21">
        <v>36</v>
      </c>
      <c r="L240" s="21">
        <v>1</v>
      </c>
      <c r="M240" s="21">
        <v>1</v>
      </c>
      <c r="N240" s="21">
        <v>2</v>
      </c>
    </row>
    <row r="241" spans="1:14" ht="11.1" customHeight="1" x14ac:dyDescent="0.2">
      <c r="A241" s="24" t="s">
        <v>3</v>
      </c>
      <c r="B241" s="25">
        <v>100</v>
      </c>
      <c r="C241" s="25">
        <v>59.740259999999999</v>
      </c>
      <c r="D241" s="25">
        <v>50.649351000000003</v>
      </c>
      <c r="E241" s="25">
        <v>38.961039</v>
      </c>
      <c r="F241" s="25">
        <v>12.987012999999999</v>
      </c>
      <c r="G241" s="25">
        <v>49.350648999999997</v>
      </c>
      <c r="H241" s="25">
        <v>38.961039</v>
      </c>
      <c r="I241" s="25">
        <v>51.948051999999997</v>
      </c>
      <c r="J241" s="25">
        <v>14.285714</v>
      </c>
      <c r="K241" s="25">
        <v>46.753247000000002</v>
      </c>
      <c r="L241" s="25">
        <v>1.2987010000000001</v>
      </c>
      <c r="M241" s="25">
        <v>1.2987010000000001</v>
      </c>
      <c r="N241" s="25">
        <v>2.5974029999999999</v>
      </c>
    </row>
    <row r="242" spans="1:14" ht="11.1" customHeight="1" x14ac:dyDescent="0.2">
      <c r="A242" s="20" t="s">
        <v>400</v>
      </c>
      <c r="B242" s="21">
        <v>296</v>
      </c>
      <c r="C242" s="21">
        <v>148</v>
      </c>
      <c r="D242" s="21">
        <v>118</v>
      </c>
      <c r="E242" s="21">
        <v>110</v>
      </c>
      <c r="F242" s="21">
        <v>56</v>
      </c>
      <c r="G242" s="21">
        <v>161</v>
      </c>
      <c r="H242" s="21">
        <v>118</v>
      </c>
      <c r="I242" s="21">
        <v>132</v>
      </c>
      <c r="J242" s="21">
        <v>50</v>
      </c>
      <c r="K242" s="21">
        <v>141</v>
      </c>
      <c r="L242" s="21">
        <v>16</v>
      </c>
      <c r="M242" s="21">
        <v>10</v>
      </c>
      <c r="N242" s="21">
        <v>7</v>
      </c>
    </row>
    <row r="243" spans="1:14" ht="11.1" customHeight="1" x14ac:dyDescent="0.2">
      <c r="A243" s="26"/>
      <c r="B243" s="27">
        <v>100</v>
      </c>
      <c r="C243" s="27">
        <v>50</v>
      </c>
      <c r="D243" s="27">
        <v>39.864865000000002</v>
      </c>
      <c r="E243" s="27">
        <v>37.162162000000002</v>
      </c>
      <c r="F243" s="27">
        <v>18.918918999999999</v>
      </c>
      <c r="G243" s="27">
        <v>54.391891999999999</v>
      </c>
      <c r="H243" s="27">
        <v>39.864865000000002</v>
      </c>
      <c r="I243" s="27">
        <v>44.594594999999998</v>
      </c>
      <c r="J243" s="27">
        <v>16.891891999999999</v>
      </c>
      <c r="K243" s="27">
        <v>47.635134999999998</v>
      </c>
      <c r="L243" s="27">
        <v>5.405405</v>
      </c>
      <c r="M243" s="27">
        <v>3.3783780000000001</v>
      </c>
      <c r="N243" s="27">
        <v>2.364865</v>
      </c>
    </row>
    <row r="244" spans="1:14" ht="11.1" customHeight="1" x14ac:dyDescent="0.2"/>
  </sheetData>
  <phoneticPr fontId="2"/>
  <pageMargins left="0.75" right="0.75" top="1" bottom="1" header="0.5" footer="0.5"/>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18CCF-6023-41BF-80B9-152E77113BB7}">
  <dimension ref="A1:J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0" x14ac:dyDescent="0.2">
      <c r="A1" s="11" t="s">
        <v>3</v>
      </c>
      <c r="B1" s="7"/>
    </row>
    <row r="2" spans="1:10" x14ac:dyDescent="0.2">
      <c r="A2" s="15" t="str">
        <f xml:space="preserve"> HYPERLINK("#'目次'!B30","[24]")</f>
        <v>[24]</v>
      </c>
    </row>
    <row r="3" spans="1:10" x14ac:dyDescent="0.2">
      <c r="A3" s="7" t="s">
        <v>3</v>
      </c>
      <c r="B3" s="8" t="s">
        <v>23</v>
      </c>
    </row>
    <row r="4" spans="1:10" x14ac:dyDescent="0.2">
      <c r="A4" s="7" t="s">
        <v>3</v>
      </c>
      <c r="B4" s="8" t="s">
        <v>22</v>
      </c>
    </row>
    <row r="5" spans="1:10" s="18" customFormat="1" ht="25.2" x14ac:dyDescent="0.2">
      <c r="A5" s="16" t="s">
        <v>3</v>
      </c>
      <c r="B5" s="17" t="s">
        <v>335</v>
      </c>
      <c r="C5" s="17" t="s">
        <v>463</v>
      </c>
      <c r="D5" s="17" t="s">
        <v>464</v>
      </c>
      <c r="E5" s="17" t="s">
        <v>465</v>
      </c>
      <c r="F5" s="17" t="s">
        <v>466</v>
      </c>
      <c r="G5" s="17" t="s">
        <v>467</v>
      </c>
      <c r="H5" s="17" t="s">
        <v>366</v>
      </c>
      <c r="I5" s="17" t="s">
        <v>468</v>
      </c>
      <c r="J5" s="17" t="s">
        <v>469</v>
      </c>
    </row>
    <row r="6" spans="1:10" x14ac:dyDescent="0.2">
      <c r="A6" s="19" t="s">
        <v>338</v>
      </c>
      <c r="B6" s="10">
        <v>2677</v>
      </c>
      <c r="C6" s="10">
        <v>209</v>
      </c>
      <c r="D6" s="10">
        <v>1043</v>
      </c>
      <c r="E6" s="10">
        <v>963</v>
      </c>
      <c r="F6" s="10">
        <v>338</v>
      </c>
      <c r="G6" s="10">
        <v>94</v>
      </c>
      <c r="H6" s="10">
        <v>30</v>
      </c>
      <c r="I6" s="10">
        <v>2215</v>
      </c>
      <c r="J6" s="10">
        <v>432</v>
      </c>
    </row>
    <row r="7" spans="1:10" x14ac:dyDescent="0.2">
      <c r="A7" s="24" t="s">
        <v>3</v>
      </c>
      <c r="B7" s="25">
        <v>100</v>
      </c>
      <c r="C7" s="25">
        <v>7.8072470000000003</v>
      </c>
      <c r="D7" s="25">
        <v>38.961523999999997</v>
      </c>
      <c r="E7" s="25">
        <v>35.973103999999999</v>
      </c>
      <c r="F7" s="25">
        <v>12.626073999999999</v>
      </c>
      <c r="G7" s="25">
        <v>3.511393</v>
      </c>
      <c r="H7" s="25">
        <v>1.120657</v>
      </c>
      <c r="I7" s="25">
        <v>82.741874999999993</v>
      </c>
      <c r="J7" s="25">
        <v>16.137467000000001</v>
      </c>
    </row>
    <row r="8" spans="1:10" x14ac:dyDescent="0.2">
      <c r="A8" s="9" t="s">
        <v>339</v>
      </c>
      <c r="B8" s="9"/>
      <c r="C8" s="9"/>
      <c r="D8" s="9"/>
      <c r="E8" s="9"/>
      <c r="F8" s="9"/>
      <c r="G8" s="9"/>
      <c r="H8" s="9"/>
      <c r="I8" s="9"/>
      <c r="J8" s="9"/>
    </row>
    <row r="9" spans="1:10" x14ac:dyDescent="0.2">
      <c r="A9" s="20" t="s">
        <v>340</v>
      </c>
      <c r="B9" s="21">
        <v>1277</v>
      </c>
      <c r="C9" s="21">
        <v>97</v>
      </c>
      <c r="D9" s="21">
        <v>451</v>
      </c>
      <c r="E9" s="21">
        <v>465</v>
      </c>
      <c r="F9" s="21">
        <v>189</v>
      </c>
      <c r="G9" s="21">
        <v>59</v>
      </c>
      <c r="H9" s="21">
        <v>16</v>
      </c>
      <c r="I9" s="21">
        <v>1013</v>
      </c>
      <c r="J9" s="21">
        <v>248</v>
      </c>
    </row>
    <row r="10" spans="1:10" x14ac:dyDescent="0.2">
      <c r="A10" s="24" t="s">
        <v>3</v>
      </c>
      <c r="B10" s="25">
        <v>100</v>
      </c>
      <c r="C10" s="25">
        <v>7.5959279999999998</v>
      </c>
      <c r="D10" s="25">
        <v>35.317149999999998</v>
      </c>
      <c r="E10" s="25">
        <v>36.413468999999999</v>
      </c>
      <c r="F10" s="25">
        <v>14.800312999999999</v>
      </c>
      <c r="G10" s="25">
        <v>4.6202040000000002</v>
      </c>
      <c r="H10" s="25">
        <v>1.252937</v>
      </c>
      <c r="I10" s="25">
        <v>79.326547000000005</v>
      </c>
      <c r="J10" s="25">
        <v>19.420517</v>
      </c>
    </row>
    <row r="11" spans="1:10" x14ac:dyDescent="0.2">
      <c r="A11" s="20" t="s">
        <v>341</v>
      </c>
      <c r="B11" s="21">
        <v>1400</v>
      </c>
      <c r="C11" s="21">
        <v>112</v>
      </c>
      <c r="D11" s="21">
        <v>592</v>
      </c>
      <c r="E11" s="21">
        <v>498</v>
      </c>
      <c r="F11" s="21">
        <v>149</v>
      </c>
      <c r="G11" s="21">
        <v>35</v>
      </c>
      <c r="H11" s="21">
        <v>14</v>
      </c>
      <c r="I11" s="21">
        <v>1202</v>
      </c>
      <c r="J11" s="21">
        <v>184</v>
      </c>
    </row>
    <row r="12" spans="1:10" x14ac:dyDescent="0.2">
      <c r="A12" s="24" t="s">
        <v>3</v>
      </c>
      <c r="B12" s="25">
        <v>100</v>
      </c>
      <c r="C12" s="25">
        <v>8</v>
      </c>
      <c r="D12" s="25">
        <v>42.285713999999999</v>
      </c>
      <c r="E12" s="25">
        <v>35.571429000000002</v>
      </c>
      <c r="F12" s="25">
        <v>10.642856999999999</v>
      </c>
      <c r="G12" s="25">
        <v>2.5</v>
      </c>
      <c r="H12" s="25">
        <v>1</v>
      </c>
      <c r="I12" s="25">
        <v>85.857142999999994</v>
      </c>
      <c r="J12" s="25">
        <v>13.142856999999999</v>
      </c>
    </row>
    <row r="13" spans="1:10" x14ac:dyDescent="0.2">
      <c r="A13" s="9" t="s">
        <v>342</v>
      </c>
      <c r="B13" s="9"/>
      <c r="C13" s="9"/>
      <c r="D13" s="9"/>
      <c r="E13" s="9"/>
      <c r="F13" s="9"/>
      <c r="G13" s="9"/>
      <c r="H13" s="9"/>
      <c r="I13" s="9"/>
      <c r="J13" s="9"/>
    </row>
    <row r="14" spans="1:10" x14ac:dyDescent="0.2">
      <c r="A14" s="20" t="s">
        <v>343</v>
      </c>
      <c r="B14" s="21">
        <v>610</v>
      </c>
      <c r="C14" s="21">
        <v>33</v>
      </c>
      <c r="D14" s="21">
        <v>238</v>
      </c>
      <c r="E14" s="21">
        <v>239</v>
      </c>
      <c r="F14" s="21">
        <v>73</v>
      </c>
      <c r="G14" s="21">
        <v>25</v>
      </c>
      <c r="H14" s="21">
        <v>2</v>
      </c>
      <c r="I14" s="21">
        <v>510</v>
      </c>
      <c r="J14" s="21">
        <v>98</v>
      </c>
    </row>
    <row r="15" spans="1:10" x14ac:dyDescent="0.2">
      <c r="A15" s="24" t="s">
        <v>3</v>
      </c>
      <c r="B15" s="25">
        <v>100</v>
      </c>
      <c r="C15" s="25">
        <v>5.4098360000000003</v>
      </c>
      <c r="D15" s="25">
        <v>39.016393000000001</v>
      </c>
      <c r="E15" s="25">
        <v>39.180328000000003</v>
      </c>
      <c r="F15" s="25">
        <v>11.967212999999999</v>
      </c>
      <c r="G15" s="25">
        <v>4.0983609999999997</v>
      </c>
      <c r="H15" s="25">
        <v>0.32786900000000002</v>
      </c>
      <c r="I15" s="25">
        <v>83.606556999999995</v>
      </c>
      <c r="J15" s="25">
        <v>16.065574000000002</v>
      </c>
    </row>
    <row r="16" spans="1:10" x14ac:dyDescent="0.2">
      <c r="A16" s="20" t="s">
        <v>344</v>
      </c>
      <c r="B16" s="21">
        <v>755</v>
      </c>
      <c r="C16" s="21">
        <v>69</v>
      </c>
      <c r="D16" s="21">
        <v>312</v>
      </c>
      <c r="E16" s="21">
        <v>251</v>
      </c>
      <c r="F16" s="21">
        <v>90</v>
      </c>
      <c r="G16" s="21">
        <v>25</v>
      </c>
      <c r="H16" s="21">
        <v>8</v>
      </c>
      <c r="I16" s="21">
        <v>632</v>
      </c>
      <c r="J16" s="21">
        <v>115</v>
      </c>
    </row>
    <row r="17" spans="1:10" x14ac:dyDescent="0.2">
      <c r="A17" s="24" t="s">
        <v>3</v>
      </c>
      <c r="B17" s="25">
        <v>100</v>
      </c>
      <c r="C17" s="25">
        <v>9.1390729999999998</v>
      </c>
      <c r="D17" s="25">
        <v>41.324503</v>
      </c>
      <c r="E17" s="25">
        <v>33.245032999999999</v>
      </c>
      <c r="F17" s="25">
        <v>11.920529999999999</v>
      </c>
      <c r="G17" s="25">
        <v>3.311258</v>
      </c>
      <c r="H17" s="25">
        <v>1.0596030000000001</v>
      </c>
      <c r="I17" s="25">
        <v>83.708608999999996</v>
      </c>
      <c r="J17" s="25">
        <v>15.231788</v>
      </c>
    </row>
    <row r="18" spans="1:10" x14ac:dyDescent="0.2">
      <c r="A18" s="20" t="s">
        <v>345</v>
      </c>
      <c r="B18" s="21">
        <v>601</v>
      </c>
      <c r="C18" s="21">
        <v>52</v>
      </c>
      <c r="D18" s="21">
        <v>248</v>
      </c>
      <c r="E18" s="21">
        <v>218</v>
      </c>
      <c r="F18" s="21">
        <v>66</v>
      </c>
      <c r="G18" s="21">
        <v>11</v>
      </c>
      <c r="H18" s="21">
        <v>6</v>
      </c>
      <c r="I18" s="21">
        <v>518</v>
      </c>
      <c r="J18" s="21">
        <v>77</v>
      </c>
    </row>
    <row r="19" spans="1:10" x14ac:dyDescent="0.2">
      <c r="A19" s="24" t="s">
        <v>3</v>
      </c>
      <c r="B19" s="25">
        <v>100</v>
      </c>
      <c r="C19" s="25">
        <v>8.6522459999999999</v>
      </c>
      <c r="D19" s="25">
        <v>41.264558999999998</v>
      </c>
      <c r="E19" s="25">
        <v>36.272879000000003</v>
      </c>
      <c r="F19" s="25">
        <v>10.981697</v>
      </c>
      <c r="G19" s="25">
        <v>1.8302830000000001</v>
      </c>
      <c r="H19" s="25">
        <v>0.998336</v>
      </c>
      <c r="I19" s="25">
        <v>86.189684</v>
      </c>
      <c r="J19" s="25">
        <v>12.81198</v>
      </c>
    </row>
    <row r="20" spans="1:10" x14ac:dyDescent="0.2">
      <c r="A20" s="20" t="s">
        <v>346</v>
      </c>
      <c r="B20" s="21">
        <v>425</v>
      </c>
      <c r="C20" s="21">
        <v>38</v>
      </c>
      <c r="D20" s="21">
        <v>172</v>
      </c>
      <c r="E20" s="21">
        <v>139</v>
      </c>
      <c r="F20" s="21">
        <v>54</v>
      </c>
      <c r="G20" s="21">
        <v>14</v>
      </c>
      <c r="H20" s="21">
        <v>8</v>
      </c>
      <c r="I20" s="21">
        <v>349</v>
      </c>
      <c r="J20" s="21">
        <v>68</v>
      </c>
    </row>
    <row r="21" spans="1:10" x14ac:dyDescent="0.2">
      <c r="A21" s="24" t="s">
        <v>3</v>
      </c>
      <c r="B21" s="25">
        <v>100</v>
      </c>
      <c r="C21" s="25">
        <v>8.9411760000000005</v>
      </c>
      <c r="D21" s="25">
        <v>40.470587999999999</v>
      </c>
      <c r="E21" s="25">
        <v>32.705882000000003</v>
      </c>
      <c r="F21" s="25">
        <v>12.705882000000001</v>
      </c>
      <c r="G21" s="25">
        <v>3.2941180000000001</v>
      </c>
      <c r="H21" s="25">
        <v>1.8823529999999999</v>
      </c>
      <c r="I21" s="25">
        <v>82.117647000000005</v>
      </c>
      <c r="J21" s="25">
        <v>16</v>
      </c>
    </row>
    <row r="22" spans="1:10" x14ac:dyDescent="0.2">
      <c r="A22" s="20" t="s">
        <v>347</v>
      </c>
      <c r="B22" s="21">
        <v>217</v>
      </c>
      <c r="C22" s="21">
        <v>14</v>
      </c>
      <c r="D22" s="21">
        <v>60</v>
      </c>
      <c r="E22" s="21">
        <v>83</v>
      </c>
      <c r="F22" s="21">
        <v>42</v>
      </c>
      <c r="G22" s="21">
        <v>13</v>
      </c>
      <c r="H22" s="21">
        <v>5</v>
      </c>
      <c r="I22" s="21">
        <v>157</v>
      </c>
      <c r="J22" s="21">
        <v>55</v>
      </c>
    </row>
    <row r="23" spans="1:10" x14ac:dyDescent="0.2">
      <c r="A23" s="24" t="s">
        <v>3</v>
      </c>
      <c r="B23" s="25">
        <v>100</v>
      </c>
      <c r="C23" s="25">
        <v>6.451613</v>
      </c>
      <c r="D23" s="25">
        <v>27.64977</v>
      </c>
      <c r="E23" s="25">
        <v>38.248848000000002</v>
      </c>
      <c r="F23" s="25">
        <v>19.354838999999998</v>
      </c>
      <c r="G23" s="25">
        <v>5.9907830000000004</v>
      </c>
      <c r="H23" s="25">
        <v>2.3041469999999999</v>
      </c>
      <c r="I23" s="25">
        <v>72.350229999999996</v>
      </c>
      <c r="J23" s="25">
        <v>25.345621999999999</v>
      </c>
    </row>
    <row r="24" spans="1:10" x14ac:dyDescent="0.2">
      <c r="A24" s="20" t="s">
        <v>348</v>
      </c>
      <c r="B24" s="21">
        <v>56</v>
      </c>
      <c r="C24" s="21">
        <v>3</v>
      </c>
      <c r="D24" s="21">
        <v>12</v>
      </c>
      <c r="E24" s="21">
        <v>26</v>
      </c>
      <c r="F24" s="21">
        <v>9</v>
      </c>
      <c r="G24" s="21">
        <v>5</v>
      </c>
      <c r="H24" s="21">
        <v>1</v>
      </c>
      <c r="I24" s="21">
        <v>41</v>
      </c>
      <c r="J24" s="21">
        <v>14</v>
      </c>
    </row>
    <row r="25" spans="1:10" x14ac:dyDescent="0.2">
      <c r="A25" s="24" t="s">
        <v>3</v>
      </c>
      <c r="B25" s="25">
        <v>100</v>
      </c>
      <c r="C25" s="25">
        <v>5.3571429999999998</v>
      </c>
      <c r="D25" s="25">
        <v>21.428571000000002</v>
      </c>
      <c r="E25" s="25">
        <v>46.428570999999998</v>
      </c>
      <c r="F25" s="25">
        <v>16.071428999999998</v>
      </c>
      <c r="G25" s="25">
        <v>8.9285709999999998</v>
      </c>
      <c r="H25" s="25">
        <v>1.785714</v>
      </c>
      <c r="I25" s="25">
        <v>73.214286000000001</v>
      </c>
      <c r="J25" s="25">
        <v>25</v>
      </c>
    </row>
    <row r="26" spans="1:10" x14ac:dyDescent="0.2">
      <c r="A26" s="20" t="s">
        <v>349</v>
      </c>
      <c r="B26" s="21">
        <v>13</v>
      </c>
      <c r="C26" s="21">
        <v>0</v>
      </c>
      <c r="D26" s="21">
        <v>1</v>
      </c>
      <c r="E26" s="21">
        <v>7</v>
      </c>
      <c r="F26" s="21">
        <v>4</v>
      </c>
      <c r="G26" s="21">
        <v>1</v>
      </c>
      <c r="H26" s="21">
        <v>0</v>
      </c>
      <c r="I26" s="21">
        <v>8</v>
      </c>
      <c r="J26" s="21">
        <v>5</v>
      </c>
    </row>
    <row r="27" spans="1:10" x14ac:dyDescent="0.2">
      <c r="A27" s="24" t="s">
        <v>3</v>
      </c>
      <c r="B27" s="25">
        <v>100</v>
      </c>
      <c r="C27" s="25">
        <v>0</v>
      </c>
      <c r="D27" s="25">
        <v>7.6923079999999997</v>
      </c>
      <c r="E27" s="25">
        <v>53.846153999999999</v>
      </c>
      <c r="F27" s="25">
        <v>30.769231000000001</v>
      </c>
      <c r="G27" s="25">
        <v>7.6923079999999997</v>
      </c>
      <c r="H27" s="25">
        <v>0</v>
      </c>
      <c r="I27" s="25">
        <v>61.538462000000003</v>
      </c>
      <c r="J27" s="25">
        <v>38.461537999999997</v>
      </c>
    </row>
    <row r="28" spans="1:10" x14ac:dyDescent="0.2">
      <c r="A28" s="20" t="s">
        <v>350</v>
      </c>
      <c r="B28" s="21">
        <v>1365</v>
      </c>
      <c r="C28" s="21">
        <v>102</v>
      </c>
      <c r="D28" s="21">
        <v>550</v>
      </c>
      <c r="E28" s="21">
        <v>490</v>
      </c>
      <c r="F28" s="21">
        <v>163</v>
      </c>
      <c r="G28" s="21">
        <v>50</v>
      </c>
      <c r="H28" s="21">
        <v>10</v>
      </c>
      <c r="I28" s="21">
        <v>1142</v>
      </c>
      <c r="J28" s="21">
        <v>213</v>
      </c>
    </row>
    <row r="29" spans="1:10" x14ac:dyDescent="0.2">
      <c r="A29" s="24" t="s">
        <v>3</v>
      </c>
      <c r="B29" s="25">
        <v>100</v>
      </c>
      <c r="C29" s="25">
        <v>7.4725270000000004</v>
      </c>
      <c r="D29" s="25">
        <v>40.293039999999998</v>
      </c>
      <c r="E29" s="25">
        <v>35.897435999999999</v>
      </c>
      <c r="F29" s="25">
        <v>11.941392</v>
      </c>
      <c r="G29" s="25">
        <v>3.6630039999999999</v>
      </c>
      <c r="H29" s="25">
        <v>0.73260099999999995</v>
      </c>
      <c r="I29" s="25">
        <v>83.663004000000001</v>
      </c>
      <c r="J29" s="25">
        <v>15.604395999999999</v>
      </c>
    </row>
    <row r="30" spans="1:10" x14ac:dyDescent="0.2">
      <c r="A30" s="20" t="s">
        <v>351</v>
      </c>
      <c r="B30" s="21">
        <v>1026</v>
      </c>
      <c r="C30" s="21">
        <v>90</v>
      </c>
      <c r="D30" s="21">
        <v>420</v>
      </c>
      <c r="E30" s="21">
        <v>357</v>
      </c>
      <c r="F30" s="21">
        <v>120</v>
      </c>
      <c r="G30" s="21">
        <v>25</v>
      </c>
      <c r="H30" s="21">
        <v>14</v>
      </c>
      <c r="I30" s="21">
        <v>867</v>
      </c>
      <c r="J30" s="21">
        <v>145</v>
      </c>
    </row>
    <row r="31" spans="1:10" x14ac:dyDescent="0.2">
      <c r="A31" s="24" t="s">
        <v>3</v>
      </c>
      <c r="B31" s="25">
        <v>100</v>
      </c>
      <c r="C31" s="25">
        <v>8.7719299999999993</v>
      </c>
      <c r="D31" s="25">
        <v>40.935673000000001</v>
      </c>
      <c r="E31" s="25">
        <v>34.795321999999999</v>
      </c>
      <c r="F31" s="25">
        <v>11.695906000000001</v>
      </c>
      <c r="G31" s="25">
        <v>2.4366469999999998</v>
      </c>
      <c r="H31" s="25">
        <v>1.364522</v>
      </c>
      <c r="I31" s="25">
        <v>84.502923999999993</v>
      </c>
      <c r="J31" s="25">
        <v>14.132554000000001</v>
      </c>
    </row>
    <row r="32" spans="1:10" x14ac:dyDescent="0.2">
      <c r="A32" s="20" t="s">
        <v>352</v>
      </c>
      <c r="B32" s="21">
        <v>286</v>
      </c>
      <c r="C32" s="21">
        <v>17</v>
      </c>
      <c r="D32" s="21">
        <v>73</v>
      </c>
      <c r="E32" s="21">
        <v>116</v>
      </c>
      <c r="F32" s="21">
        <v>55</v>
      </c>
      <c r="G32" s="21">
        <v>19</v>
      </c>
      <c r="H32" s="21">
        <v>6</v>
      </c>
      <c r="I32" s="21">
        <v>206</v>
      </c>
      <c r="J32" s="21">
        <v>74</v>
      </c>
    </row>
    <row r="33" spans="1:10" x14ac:dyDescent="0.2">
      <c r="A33" s="24" t="s">
        <v>3</v>
      </c>
      <c r="B33" s="25">
        <v>100</v>
      </c>
      <c r="C33" s="25">
        <v>5.9440559999999998</v>
      </c>
      <c r="D33" s="25">
        <v>25.524476</v>
      </c>
      <c r="E33" s="25">
        <v>40.559441</v>
      </c>
      <c r="F33" s="25">
        <v>19.230768999999999</v>
      </c>
      <c r="G33" s="25">
        <v>6.643357</v>
      </c>
      <c r="H33" s="25">
        <v>2.0979019999999999</v>
      </c>
      <c r="I33" s="25">
        <v>72.027972000000005</v>
      </c>
      <c r="J33" s="25">
        <v>25.874126</v>
      </c>
    </row>
    <row r="34" spans="1:10" x14ac:dyDescent="0.2">
      <c r="A34" s="20" t="s">
        <v>353</v>
      </c>
      <c r="B34" s="21">
        <v>1312</v>
      </c>
      <c r="C34" s="21">
        <v>107</v>
      </c>
      <c r="D34" s="21">
        <v>493</v>
      </c>
      <c r="E34" s="21">
        <v>473</v>
      </c>
      <c r="F34" s="21">
        <v>175</v>
      </c>
      <c r="G34" s="21">
        <v>44</v>
      </c>
      <c r="H34" s="21">
        <v>20</v>
      </c>
      <c r="I34" s="21">
        <v>1073</v>
      </c>
      <c r="J34" s="21">
        <v>219</v>
      </c>
    </row>
    <row r="35" spans="1:10" x14ac:dyDescent="0.2">
      <c r="A35" s="24" t="s">
        <v>3</v>
      </c>
      <c r="B35" s="25">
        <v>100</v>
      </c>
      <c r="C35" s="25">
        <v>8.1554880000000001</v>
      </c>
      <c r="D35" s="25">
        <v>37.576219999999999</v>
      </c>
      <c r="E35" s="25">
        <v>36.051828999999998</v>
      </c>
      <c r="F35" s="25">
        <v>13.338414999999999</v>
      </c>
      <c r="G35" s="25">
        <v>3.3536589999999999</v>
      </c>
      <c r="H35" s="25">
        <v>1.5243899999999999</v>
      </c>
      <c r="I35" s="25">
        <v>81.783536999999995</v>
      </c>
      <c r="J35" s="25">
        <v>16.692073000000001</v>
      </c>
    </row>
    <row r="36" spans="1:10" x14ac:dyDescent="0.2">
      <c r="A36" s="9" t="s">
        <v>354</v>
      </c>
      <c r="B36" s="10">
        <v>298</v>
      </c>
      <c r="C36" s="10">
        <v>17</v>
      </c>
      <c r="D36" s="10">
        <v>99</v>
      </c>
      <c r="E36" s="10">
        <v>116</v>
      </c>
      <c r="F36" s="10">
        <v>46</v>
      </c>
      <c r="G36" s="10">
        <v>18</v>
      </c>
      <c r="H36" s="10">
        <v>2</v>
      </c>
      <c r="I36" s="10">
        <v>232</v>
      </c>
      <c r="J36" s="10">
        <v>64</v>
      </c>
    </row>
    <row r="37" spans="1:10" x14ac:dyDescent="0.2">
      <c r="A37" s="24" t="s">
        <v>3</v>
      </c>
      <c r="B37" s="25">
        <v>100</v>
      </c>
      <c r="C37" s="25">
        <v>5.7046979999999996</v>
      </c>
      <c r="D37" s="25">
        <v>33.221477</v>
      </c>
      <c r="E37" s="25">
        <v>38.926174000000003</v>
      </c>
      <c r="F37" s="25">
        <v>15.436242</v>
      </c>
      <c r="G37" s="25">
        <v>6.0402680000000002</v>
      </c>
      <c r="H37" s="25">
        <v>0.67114099999999999</v>
      </c>
      <c r="I37" s="25">
        <v>77.852349000000004</v>
      </c>
      <c r="J37" s="25">
        <v>21.476510000000001</v>
      </c>
    </row>
    <row r="38" spans="1:10" x14ac:dyDescent="0.2">
      <c r="A38" s="20" t="s">
        <v>344</v>
      </c>
      <c r="B38" s="21">
        <v>388</v>
      </c>
      <c r="C38" s="21">
        <v>37</v>
      </c>
      <c r="D38" s="21">
        <v>137</v>
      </c>
      <c r="E38" s="21">
        <v>141</v>
      </c>
      <c r="F38" s="21">
        <v>48</v>
      </c>
      <c r="G38" s="21">
        <v>18</v>
      </c>
      <c r="H38" s="21">
        <v>7</v>
      </c>
      <c r="I38" s="21">
        <v>315</v>
      </c>
      <c r="J38" s="21">
        <v>66</v>
      </c>
    </row>
    <row r="39" spans="1:10" x14ac:dyDescent="0.2">
      <c r="A39" s="24" t="s">
        <v>3</v>
      </c>
      <c r="B39" s="25">
        <v>100</v>
      </c>
      <c r="C39" s="25">
        <v>9.5360820000000004</v>
      </c>
      <c r="D39" s="25">
        <v>35.309277999999999</v>
      </c>
      <c r="E39" s="25">
        <v>36.340206000000002</v>
      </c>
      <c r="F39" s="25">
        <v>12.371134</v>
      </c>
      <c r="G39" s="25">
        <v>4.6391749999999998</v>
      </c>
      <c r="H39" s="25">
        <v>1.8041240000000001</v>
      </c>
      <c r="I39" s="25">
        <v>81.185567000000006</v>
      </c>
      <c r="J39" s="25">
        <v>17.010308999999999</v>
      </c>
    </row>
    <row r="40" spans="1:10" x14ac:dyDescent="0.2">
      <c r="A40" s="20" t="s">
        <v>345</v>
      </c>
      <c r="B40" s="21">
        <v>299</v>
      </c>
      <c r="C40" s="21">
        <v>25</v>
      </c>
      <c r="D40" s="21">
        <v>113</v>
      </c>
      <c r="E40" s="21">
        <v>109</v>
      </c>
      <c r="F40" s="21">
        <v>41</v>
      </c>
      <c r="G40" s="21">
        <v>10</v>
      </c>
      <c r="H40" s="21">
        <v>1</v>
      </c>
      <c r="I40" s="21">
        <v>247</v>
      </c>
      <c r="J40" s="21">
        <v>51</v>
      </c>
    </row>
    <row r="41" spans="1:10" x14ac:dyDescent="0.2">
      <c r="A41" s="24" t="s">
        <v>3</v>
      </c>
      <c r="B41" s="25">
        <v>100</v>
      </c>
      <c r="C41" s="25">
        <v>8.3612040000000007</v>
      </c>
      <c r="D41" s="25">
        <v>37.792642000000001</v>
      </c>
      <c r="E41" s="25">
        <v>36.454849000000003</v>
      </c>
      <c r="F41" s="25">
        <v>13.712375</v>
      </c>
      <c r="G41" s="25">
        <v>3.3444820000000002</v>
      </c>
      <c r="H41" s="25">
        <v>0.33444800000000002</v>
      </c>
      <c r="I41" s="25">
        <v>82.608695999999995</v>
      </c>
      <c r="J41" s="25">
        <v>17.056856</v>
      </c>
    </row>
    <row r="42" spans="1:10" x14ac:dyDescent="0.2">
      <c r="A42" s="20" t="s">
        <v>346</v>
      </c>
      <c r="B42" s="21">
        <v>192</v>
      </c>
      <c r="C42" s="21">
        <v>14</v>
      </c>
      <c r="D42" s="21">
        <v>76</v>
      </c>
      <c r="E42" s="21">
        <v>58</v>
      </c>
      <c r="F42" s="21">
        <v>32</v>
      </c>
      <c r="G42" s="21">
        <v>9</v>
      </c>
      <c r="H42" s="21">
        <v>3</v>
      </c>
      <c r="I42" s="21">
        <v>148</v>
      </c>
      <c r="J42" s="21">
        <v>41</v>
      </c>
    </row>
    <row r="43" spans="1:10" x14ac:dyDescent="0.2">
      <c r="A43" s="24" t="s">
        <v>3</v>
      </c>
      <c r="B43" s="25">
        <v>100</v>
      </c>
      <c r="C43" s="25">
        <v>7.2916670000000003</v>
      </c>
      <c r="D43" s="25">
        <v>39.583333000000003</v>
      </c>
      <c r="E43" s="25">
        <v>30.208333</v>
      </c>
      <c r="F43" s="25">
        <v>16.666667</v>
      </c>
      <c r="G43" s="25">
        <v>4.6875</v>
      </c>
      <c r="H43" s="25">
        <v>1.5625</v>
      </c>
      <c r="I43" s="25">
        <v>77.083332999999996</v>
      </c>
      <c r="J43" s="25">
        <v>21.354167</v>
      </c>
    </row>
    <row r="44" spans="1:10" x14ac:dyDescent="0.2">
      <c r="A44" s="20" t="s">
        <v>347</v>
      </c>
      <c r="B44" s="21">
        <v>77</v>
      </c>
      <c r="C44" s="21">
        <v>3</v>
      </c>
      <c r="D44" s="21">
        <v>24</v>
      </c>
      <c r="E44" s="21">
        <v>29</v>
      </c>
      <c r="F44" s="21">
        <v>17</v>
      </c>
      <c r="G44" s="21">
        <v>2</v>
      </c>
      <c r="H44" s="21">
        <v>2</v>
      </c>
      <c r="I44" s="21">
        <v>56</v>
      </c>
      <c r="J44" s="21">
        <v>19</v>
      </c>
    </row>
    <row r="45" spans="1:10" x14ac:dyDescent="0.2">
      <c r="A45" s="24" t="s">
        <v>3</v>
      </c>
      <c r="B45" s="25">
        <v>100</v>
      </c>
      <c r="C45" s="25">
        <v>3.8961039999999998</v>
      </c>
      <c r="D45" s="25">
        <v>31.168831000000001</v>
      </c>
      <c r="E45" s="25">
        <v>37.662337999999998</v>
      </c>
      <c r="F45" s="25">
        <v>22.077922000000001</v>
      </c>
      <c r="G45" s="25">
        <v>2.5974029999999999</v>
      </c>
      <c r="H45" s="25">
        <v>2.5974029999999999</v>
      </c>
      <c r="I45" s="25">
        <v>72.727272999999997</v>
      </c>
      <c r="J45" s="25">
        <v>24.675325000000001</v>
      </c>
    </row>
    <row r="46" spans="1:10" x14ac:dyDescent="0.2">
      <c r="A46" s="20" t="s">
        <v>348</v>
      </c>
      <c r="B46" s="21">
        <v>19</v>
      </c>
      <c r="C46" s="21">
        <v>1</v>
      </c>
      <c r="D46" s="21">
        <v>2</v>
      </c>
      <c r="E46" s="21">
        <v>10</v>
      </c>
      <c r="F46" s="21">
        <v>4</v>
      </c>
      <c r="G46" s="21">
        <v>1</v>
      </c>
      <c r="H46" s="21">
        <v>1</v>
      </c>
      <c r="I46" s="21">
        <v>13</v>
      </c>
      <c r="J46" s="21">
        <v>5</v>
      </c>
    </row>
    <row r="47" spans="1:10" x14ac:dyDescent="0.2">
      <c r="A47" s="24" t="s">
        <v>3</v>
      </c>
      <c r="B47" s="25">
        <v>100</v>
      </c>
      <c r="C47" s="25">
        <v>5.2631579999999998</v>
      </c>
      <c r="D47" s="25">
        <v>10.526316</v>
      </c>
      <c r="E47" s="25">
        <v>52.631579000000002</v>
      </c>
      <c r="F47" s="25">
        <v>21.052631999999999</v>
      </c>
      <c r="G47" s="25">
        <v>5.2631579999999998</v>
      </c>
      <c r="H47" s="25">
        <v>5.2631579999999998</v>
      </c>
      <c r="I47" s="25">
        <v>68.421053000000001</v>
      </c>
      <c r="J47" s="25">
        <v>26.315788999999999</v>
      </c>
    </row>
    <row r="48" spans="1:10" x14ac:dyDescent="0.2">
      <c r="A48" s="20" t="s">
        <v>349</v>
      </c>
      <c r="B48" s="21">
        <v>4</v>
      </c>
      <c r="C48" s="21">
        <v>0</v>
      </c>
      <c r="D48" s="21">
        <v>0</v>
      </c>
      <c r="E48" s="21">
        <v>2</v>
      </c>
      <c r="F48" s="21">
        <v>1</v>
      </c>
      <c r="G48" s="21">
        <v>1</v>
      </c>
      <c r="H48" s="21">
        <v>0</v>
      </c>
      <c r="I48" s="21">
        <v>2</v>
      </c>
      <c r="J48" s="21">
        <v>2</v>
      </c>
    </row>
    <row r="49" spans="1:10" x14ac:dyDescent="0.2">
      <c r="A49" s="24" t="s">
        <v>3</v>
      </c>
      <c r="B49" s="25">
        <v>100</v>
      </c>
      <c r="C49" s="25">
        <v>0</v>
      </c>
      <c r="D49" s="25">
        <v>0</v>
      </c>
      <c r="E49" s="25">
        <v>50</v>
      </c>
      <c r="F49" s="25">
        <v>25</v>
      </c>
      <c r="G49" s="25">
        <v>25</v>
      </c>
      <c r="H49" s="25">
        <v>0</v>
      </c>
      <c r="I49" s="25">
        <v>50</v>
      </c>
      <c r="J49" s="25">
        <v>50</v>
      </c>
    </row>
    <row r="50" spans="1:10" x14ac:dyDescent="0.2">
      <c r="A50" s="20" t="s">
        <v>350</v>
      </c>
      <c r="B50" s="21">
        <v>686</v>
      </c>
      <c r="C50" s="21">
        <v>54</v>
      </c>
      <c r="D50" s="21">
        <v>236</v>
      </c>
      <c r="E50" s="21">
        <v>257</v>
      </c>
      <c r="F50" s="21">
        <v>94</v>
      </c>
      <c r="G50" s="21">
        <v>36</v>
      </c>
      <c r="H50" s="21">
        <v>9</v>
      </c>
      <c r="I50" s="21">
        <v>547</v>
      </c>
      <c r="J50" s="21">
        <v>130</v>
      </c>
    </row>
    <row r="51" spans="1:10" x14ac:dyDescent="0.2">
      <c r="A51" s="24" t="s">
        <v>3</v>
      </c>
      <c r="B51" s="25">
        <v>100</v>
      </c>
      <c r="C51" s="25">
        <v>7.8717199999999998</v>
      </c>
      <c r="D51" s="25">
        <v>34.402332000000001</v>
      </c>
      <c r="E51" s="25">
        <v>37.463557000000002</v>
      </c>
      <c r="F51" s="25">
        <v>13.702624</v>
      </c>
      <c r="G51" s="25">
        <v>5.2478129999999998</v>
      </c>
      <c r="H51" s="25">
        <v>1.3119529999999999</v>
      </c>
      <c r="I51" s="25">
        <v>79.737609000000006</v>
      </c>
      <c r="J51" s="25">
        <v>18.950437000000001</v>
      </c>
    </row>
    <row r="52" spans="1:10" x14ac:dyDescent="0.2">
      <c r="A52" s="20" t="s">
        <v>351</v>
      </c>
      <c r="B52" s="21">
        <v>491</v>
      </c>
      <c r="C52" s="21">
        <v>39</v>
      </c>
      <c r="D52" s="21">
        <v>189</v>
      </c>
      <c r="E52" s="21">
        <v>167</v>
      </c>
      <c r="F52" s="21">
        <v>73</v>
      </c>
      <c r="G52" s="21">
        <v>19</v>
      </c>
      <c r="H52" s="21">
        <v>4</v>
      </c>
      <c r="I52" s="21">
        <v>395</v>
      </c>
      <c r="J52" s="21">
        <v>92</v>
      </c>
    </row>
    <row r="53" spans="1:10" x14ac:dyDescent="0.2">
      <c r="A53" s="24" t="s">
        <v>3</v>
      </c>
      <c r="B53" s="25">
        <v>100</v>
      </c>
      <c r="C53" s="25">
        <v>7.9429740000000004</v>
      </c>
      <c r="D53" s="25">
        <v>38.492871999999998</v>
      </c>
      <c r="E53" s="25">
        <v>34.012219999999999</v>
      </c>
      <c r="F53" s="25">
        <v>14.867616999999999</v>
      </c>
      <c r="G53" s="25">
        <v>3.8696540000000001</v>
      </c>
      <c r="H53" s="25">
        <v>0.81466400000000005</v>
      </c>
      <c r="I53" s="25">
        <v>80.448065</v>
      </c>
      <c r="J53" s="25">
        <v>18.737271</v>
      </c>
    </row>
    <row r="54" spans="1:10" x14ac:dyDescent="0.2">
      <c r="A54" s="20" t="s">
        <v>352</v>
      </c>
      <c r="B54" s="21">
        <v>100</v>
      </c>
      <c r="C54" s="21">
        <v>4</v>
      </c>
      <c r="D54" s="21">
        <v>26</v>
      </c>
      <c r="E54" s="21">
        <v>41</v>
      </c>
      <c r="F54" s="21">
        <v>22</v>
      </c>
      <c r="G54" s="21">
        <v>4</v>
      </c>
      <c r="H54" s="21">
        <v>3</v>
      </c>
      <c r="I54" s="21">
        <v>71</v>
      </c>
      <c r="J54" s="21">
        <v>26</v>
      </c>
    </row>
    <row r="55" spans="1:10" x14ac:dyDescent="0.2">
      <c r="A55" s="24" t="s">
        <v>3</v>
      </c>
      <c r="B55" s="25">
        <v>100</v>
      </c>
      <c r="C55" s="25">
        <v>4</v>
      </c>
      <c r="D55" s="25">
        <v>26</v>
      </c>
      <c r="E55" s="25">
        <v>41</v>
      </c>
      <c r="F55" s="25">
        <v>22</v>
      </c>
      <c r="G55" s="25">
        <v>4</v>
      </c>
      <c r="H55" s="25">
        <v>3</v>
      </c>
      <c r="I55" s="25">
        <v>71</v>
      </c>
      <c r="J55" s="25">
        <v>26</v>
      </c>
    </row>
    <row r="56" spans="1:10" x14ac:dyDescent="0.2">
      <c r="A56" s="20" t="s">
        <v>353</v>
      </c>
      <c r="B56" s="21">
        <v>591</v>
      </c>
      <c r="C56" s="21">
        <v>43</v>
      </c>
      <c r="D56" s="21">
        <v>215</v>
      </c>
      <c r="E56" s="21">
        <v>208</v>
      </c>
      <c r="F56" s="21">
        <v>95</v>
      </c>
      <c r="G56" s="21">
        <v>23</v>
      </c>
      <c r="H56" s="21">
        <v>7</v>
      </c>
      <c r="I56" s="21">
        <v>466</v>
      </c>
      <c r="J56" s="21">
        <v>118</v>
      </c>
    </row>
    <row r="57" spans="1:10" x14ac:dyDescent="0.2">
      <c r="A57" s="24" t="s">
        <v>3</v>
      </c>
      <c r="B57" s="25">
        <v>100</v>
      </c>
      <c r="C57" s="25">
        <v>7.2758039999999999</v>
      </c>
      <c r="D57" s="25">
        <v>36.379019</v>
      </c>
      <c r="E57" s="25">
        <v>35.194584999999996</v>
      </c>
      <c r="F57" s="25">
        <v>16.074449999999999</v>
      </c>
      <c r="G57" s="25">
        <v>3.8917090000000001</v>
      </c>
      <c r="H57" s="25">
        <v>1.1844330000000001</v>
      </c>
      <c r="I57" s="25">
        <v>78.849407999999997</v>
      </c>
      <c r="J57" s="25">
        <v>19.966159000000001</v>
      </c>
    </row>
    <row r="58" spans="1:10" x14ac:dyDescent="0.2">
      <c r="A58" s="9" t="s">
        <v>355</v>
      </c>
      <c r="B58" s="10">
        <v>312</v>
      </c>
      <c r="C58" s="10">
        <v>16</v>
      </c>
      <c r="D58" s="10">
        <v>139</v>
      </c>
      <c r="E58" s="10">
        <v>123</v>
      </c>
      <c r="F58" s="10">
        <v>27</v>
      </c>
      <c r="G58" s="10">
        <v>7</v>
      </c>
      <c r="H58" s="10">
        <v>0</v>
      </c>
      <c r="I58" s="10">
        <v>278</v>
      </c>
      <c r="J58" s="10">
        <v>34</v>
      </c>
    </row>
    <row r="59" spans="1:10" x14ac:dyDescent="0.2">
      <c r="A59" s="24" t="s">
        <v>3</v>
      </c>
      <c r="B59" s="25">
        <v>100</v>
      </c>
      <c r="C59" s="25">
        <v>5.1282050000000003</v>
      </c>
      <c r="D59" s="25">
        <v>44.551282</v>
      </c>
      <c r="E59" s="25">
        <v>39.423076999999999</v>
      </c>
      <c r="F59" s="25">
        <v>8.6538459999999997</v>
      </c>
      <c r="G59" s="25">
        <v>2.2435900000000002</v>
      </c>
      <c r="H59" s="25">
        <v>0</v>
      </c>
      <c r="I59" s="25">
        <v>89.102564000000001</v>
      </c>
      <c r="J59" s="25">
        <v>10.897436000000001</v>
      </c>
    </row>
    <row r="60" spans="1:10" x14ac:dyDescent="0.2">
      <c r="A60" s="20" t="s">
        <v>344</v>
      </c>
      <c r="B60" s="21">
        <v>367</v>
      </c>
      <c r="C60" s="21">
        <v>32</v>
      </c>
      <c r="D60" s="21">
        <v>175</v>
      </c>
      <c r="E60" s="21">
        <v>110</v>
      </c>
      <c r="F60" s="21">
        <v>42</v>
      </c>
      <c r="G60" s="21">
        <v>7</v>
      </c>
      <c r="H60" s="21">
        <v>1</v>
      </c>
      <c r="I60" s="21">
        <v>317</v>
      </c>
      <c r="J60" s="21">
        <v>49</v>
      </c>
    </row>
    <row r="61" spans="1:10" x14ac:dyDescent="0.2">
      <c r="A61" s="24" t="s">
        <v>3</v>
      </c>
      <c r="B61" s="25">
        <v>100</v>
      </c>
      <c r="C61" s="25">
        <v>8.7193459999999998</v>
      </c>
      <c r="D61" s="25">
        <v>47.683923999999998</v>
      </c>
      <c r="E61" s="25">
        <v>29.972752</v>
      </c>
      <c r="F61" s="25">
        <v>11.444141999999999</v>
      </c>
      <c r="G61" s="25">
        <v>1.907357</v>
      </c>
      <c r="H61" s="25">
        <v>0.27248</v>
      </c>
      <c r="I61" s="25">
        <v>86.376022000000006</v>
      </c>
      <c r="J61" s="25">
        <v>13.351499</v>
      </c>
    </row>
    <row r="62" spans="1:10" x14ac:dyDescent="0.2">
      <c r="A62" s="20" t="s">
        <v>345</v>
      </c>
      <c r="B62" s="21">
        <v>302</v>
      </c>
      <c r="C62" s="21">
        <v>27</v>
      </c>
      <c r="D62" s="21">
        <v>135</v>
      </c>
      <c r="E62" s="21">
        <v>109</v>
      </c>
      <c r="F62" s="21">
        <v>25</v>
      </c>
      <c r="G62" s="21">
        <v>1</v>
      </c>
      <c r="H62" s="21">
        <v>5</v>
      </c>
      <c r="I62" s="21">
        <v>271</v>
      </c>
      <c r="J62" s="21">
        <v>26</v>
      </c>
    </row>
    <row r="63" spans="1:10" x14ac:dyDescent="0.2">
      <c r="A63" s="24" t="s">
        <v>3</v>
      </c>
      <c r="B63" s="25">
        <v>100</v>
      </c>
      <c r="C63" s="25">
        <v>8.9403970000000008</v>
      </c>
      <c r="D63" s="25">
        <v>44.701987000000003</v>
      </c>
      <c r="E63" s="25">
        <v>36.092714999999998</v>
      </c>
      <c r="F63" s="25">
        <v>8.2781459999999996</v>
      </c>
      <c r="G63" s="25">
        <v>0.33112599999999998</v>
      </c>
      <c r="H63" s="25">
        <v>1.655629</v>
      </c>
      <c r="I63" s="25">
        <v>89.735099000000005</v>
      </c>
      <c r="J63" s="25">
        <v>8.6092720000000007</v>
      </c>
    </row>
    <row r="64" spans="1:10" x14ac:dyDescent="0.2">
      <c r="A64" s="20" t="s">
        <v>346</v>
      </c>
      <c r="B64" s="21">
        <v>233</v>
      </c>
      <c r="C64" s="21">
        <v>24</v>
      </c>
      <c r="D64" s="21">
        <v>96</v>
      </c>
      <c r="E64" s="21">
        <v>81</v>
      </c>
      <c r="F64" s="21">
        <v>22</v>
      </c>
      <c r="G64" s="21">
        <v>5</v>
      </c>
      <c r="H64" s="21">
        <v>5</v>
      </c>
      <c r="I64" s="21">
        <v>201</v>
      </c>
      <c r="J64" s="21">
        <v>27</v>
      </c>
    </row>
    <row r="65" spans="1:10" x14ac:dyDescent="0.2">
      <c r="A65" s="24" t="s">
        <v>3</v>
      </c>
      <c r="B65" s="25">
        <v>100</v>
      </c>
      <c r="C65" s="25">
        <v>10.300428999999999</v>
      </c>
      <c r="D65" s="25">
        <v>41.201717000000002</v>
      </c>
      <c r="E65" s="25">
        <v>34.763947999999999</v>
      </c>
      <c r="F65" s="25">
        <v>9.4420599999999997</v>
      </c>
      <c r="G65" s="25">
        <v>2.1459229999999998</v>
      </c>
      <c r="H65" s="25">
        <v>2.1459229999999998</v>
      </c>
      <c r="I65" s="25">
        <v>86.266093999999995</v>
      </c>
      <c r="J65" s="25">
        <v>11.587982999999999</v>
      </c>
    </row>
    <row r="66" spans="1:10" x14ac:dyDescent="0.2">
      <c r="A66" s="20" t="s">
        <v>347</v>
      </c>
      <c r="B66" s="21">
        <v>140</v>
      </c>
      <c r="C66" s="21">
        <v>11</v>
      </c>
      <c r="D66" s="21">
        <v>36</v>
      </c>
      <c r="E66" s="21">
        <v>54</v>
      </c>
      <c r="F66" s="21">
        <v>25</v>
      </c>
      <c r="G66" s="21">
        <v>11</v>
      </c>
      <c r="H66" s="21">
        <v>3</v>
      </c>
      <c r="I66" s="21">
        <v>101</v>
      </c>
      <c r="J66" s="21">
        <v>36</v>
      </c>
    </row>
    <row r="67" spans="1:10" x14ac:dyDescent="0.2">
      <c r="A67" s="24" t="s">
        <v>3</v>
      </c>
      <c r="B67" s="25">
        <v>100</v>
      </c>
      <c r="C67" s="25">
        <v>7.8571429999999998</v>
      </c>
      <c r="D67" s="25">
        <v>25.714286000000001</v>
      </c>
      <c r="E67" s="25">
        <v>38.571429000000002</v>
      </c>
      <c r="F67" s="25">
        <v>17.857143000000001</v>
      </c>
      <c r="G67" s="25">
        <v>7.8571429999999998</v>
      </c>
      <c r="H67" s="25">
        <v>2.1428569999999998</v>
      </c>
      <c r="I67" s="25">
        <v>72.142857000000006</v>
      </c>
      <c r="J67" s="25">
        <v>25.714286000000001</v>
      </c>
    </row>
    <row r="68" spans="1:10" x14ac:dyDescent="0.2">
      <c r="A68" s="20" t="s">
        <v>348</v>
      </c>
      <c r="B68" s="21">
        <v>37</v>
      </c>
      <c r="C68" s="21">
        <v>2</v>
      </c>
      <c r="D68" s="21">
        <v>10</v>
      </c>
      <c r="E68" s="21">
        <v>16</v>
      </c>
      <c r="F68" s="21">
        <v>5</v>
      </c>
      <c r="G68" s="21">
        <v>4</v>
      </c>
      <c r="H68" s="21">
        <v>0</v>
      </c>
      <c r="I68" s="21">
        <v>28</v>
      </c>
      <c r="J68" s="21">
        <v>9</v>
      </c>
    </row>
    <row r="69" spans="1:10" x14ac:dyDescent="0.2">
      <c r="A69" s="24" t="s">
        <v>3</v>
      </c>
      <c r="B69" s="25">
        <v>100</v>
      </c>
      <c r="C69" s="25">
        <v>5.405405</v>
      </c>
      <c r="D69" s="25">
        <v>27.027027</v>
      </c>
      <c r="E69" s="25">
        <v>43.243243</v>
      </c>
      <c r="F69" s="25">
        <v>13.513514000000001</v>
      </c>
      <c r="G69" s="25">
        <v>10.810810999999999</v>
      </c>
      <c r="H69" s="25">
        <v>0</v>
      </c>
      <c r="I69" s="25">
        <v>75.675675999999996</v>
      </c>
      <c r="J69" s="25">
        <v>24.324324000000001</v>
      </c>
    </row>
    <row r="70" spans="1:10" x14ac:dyDescent="0.2">
      <c r="A70" s="20" t="s">
        <v>349</v>
      </c>
      <c r="B70" s="21">
        <v>9</v>
      </c>
      <c r="C70" s="21">
        <v>0</v>
      </c>
      <c r="D70" s="21">
        <v>1</v>
      </c>
      <c r="E70" s="21">
        <v>5</v>
      </c>
      <c r="F70" s="21">
        <v>3</v>
      </c>
      <c r="G70" s="21">
        <v>0</v>
      </c>
      <c r="H70" s="21">
        <v>0</v>
      </c>
      <c r="I70" s="21">
        <v>6</v>
      </c>
      <c r="J70" s="21">
        <v>3</v>
      </c>
    </row>
    <row r="71" spans="1:10" x14ac:dyDescent="0.2">
      <c r="A71" s="24" t="s">
        <v>3</v>
      </c>
      <c r="B71" s="25">
        <v>100</v>
      </c>
      <c r="C71" s="25">
        <v>0</v>
      </c>
      <c r="D71" s="25">
        <v>11.111110999999999</v>
      </c>
      <c r="E71" s="25">
        <v>55.555556000000003</v>
      </c>
      <c r="F71" s="25">
        <v>33.333333000000003</v>
      </c>
      <c r="G71" s="25">
        <v>0</v>
      </c>
      <c r="H71" s="25">
        <v>0</v>
      </c>
      <c r="I71" s="25">
        <v>66.666667000000004</v>
      </c>
      <c r="J71" s="25">
        <v>33.333333000000003</v>
      </c>
    </row>
    <row r="72" spans="1:10" x14ac:dyDescent="0.2">
      <c r="A72" s="20" t="s">
        <v>350</v>
      </c>
      <c r="B72" s="21">
        <v>679</v>
      </c>
      <c r="C72" s="21">
        <v>48</v>
      </c>
      <c r="D72" s="21">
        <v>314</v>
      </c>
      <c r="E72" s="21">
        <v>233</v>
      </c>
      <c r="F72" s="21">
        <v>69</v>
      </c>
      <c r="G72" s="21">
        <v>14</v>
      </c>
      <c r="H72" s="21">
        <v>1</v>
      </c>
      <c r="I72" s="21">
        <v>595</v>
      </c>
      <c r="J72" s="21">
        <v>83</v>
      </c>
    </row>
    <row r="73" spans="1:10" x14ac:dyDescent="0.2">
      <c r="A73" s="24" t="s">
        <v>3</v>
      </c>
      <c r="B73" s="25">
        <v>100</v>
      </c>
      <c r="C73" s="25">
        <v>7.0692190000000004</v>
      </c>
      <c r="D73" s="25">
        <v>46.244477000000003</v>
      </c>
      <c r="E73" s="25">
        <v>34.315168999999997</v>
      </c>
      <c r="F73" s="25">
        <v>10.162003</v>
      </c>
      <c r="G73" s="25">
        <v>2.0618560000000001</v>
      </c>
      <c r="H73" s="25">
        <v>0.14727499999999999</v>
      </c>
      <c r="I73" s="25">
        <v>87.628866000000002</v>
      </c>
      <c r="J73" s="25">
        <v>12.223858999999999</v>
      </c>
    </row>
    <row r="74" spans="1:10" x14ac:dyDescent="0.2">
      <c r="A74" s="20" t="s">
        <v>351</v>
      </c>
      <c r="B74" s="21">
        <v>535</v>
      </c>
      <c r="C74" s="21">
        <v>51</v>
      </c>
      <c r="D74" s="21">
        <v>231</v>
      </c>
      <c r="E74" s="21">
        <v>190</v>
      </c>
      <c r="F74" s="21">
        <v>47</v>
      </c>
      <c r="G74" s="21">
        <v>6</v>
      </c>
      <c r="H74" s="21">
        <v>10</v>
      </c>
      <c r="I74" s="21">
        <v>472</v>
      </c>
      <c r="J74" s="21">
        <v>53</v>
      </c>
    </row>
    <row r="75" spans="1:10" x14ac:dyDescent="0.2">
      <c r="A75" s="24" t="s">
        <v>3</v>
      </c>
      <c r="B75" s="25">
        <v>100</v>
      </c>
      <c r="C75" s="25">
        <v>9.5327099999999998</v>
      </c>
      <c r="D75" s="25">
        <v>43.177570000000003</v>
      </c>
      <c r="E75" s="25">
        <v>35.514018999999998</v>
      </c>
      <c r="F75" s="25">
        <v>8.7850470000000005</v>
      </c>
      <c r="G75" s="25">
        <v>1.1214949999999999</v>
      </c>
      <c r="H75" s="25">
        <v>1.869159</v>
      </c>
      <c r="I75" s="25">
        <v>88.224299000000002</v>
      </c>
      <c r="J75" s="25">
        <v>9.906542</v>
      </c>
    </row>
    <row r="76" spans="1:10" x14ac:dyDescent="0.2">
      <c r="A76" s="20" t="s">
        <v>352</v>
      </c>
      <c r="B76" s="21">
        <v>186</v>
      </c>
      <c r="C76" s="21">
        <v>13</v>
      </c>
      <c r="D76" s="21">
        <v>47</v>
      </c>
      <c r="E76" s="21">
        <v>75</v>
      </c>
      <c r="F76" s="21">
        <v>33</v>
      </c>
      <c r="G76" s="21">
        <v>15</v>
      </c>
      <c r="H76" s="21">
        <v>3</v>
      </c>
      <c r="I76" s="21">
        <v>135</v>
      </c>
      <c r="J76" s="21">
        <v>48</v>
      </c>
    </row>
    <row r="77" spans="1:10" x14ac:dyDescent="0.2">
      <c r="A77" s="24" t="s">
        <v>3</v>
      </c>
      <c r="B77" s="25">
        <v>100</v>
      </c>
      <c r="C77" s="25">
        <v>6.9892469999999998</v>
      </c>
      <c r="D77" s="25">
        <v>25.268816999999999</v>
      </c>
      <c r="E77" s="25">
        <v>40.322581</v>
      </c>
      <c r="F77" s="25">
        <v>17.741935000000002</v>
      </c>
      <c r="G77" s="25">
        <v>8.0645159999999994</v>
      </c>
      <c r="H77" s="25">
        <v>1.612903</v>
      </c>
      <c r="I77" s="25">
        <v>72.580645000000004</v>
      </c>
      <c r="J77" s="25">
        <v>25.806452</v>
      </c>
    </row>
    <row r="78" spans="1:10" x14ac:dyDescent="0.2">
      <c r="A78" s="20" t="s">
        <v>353</v>
      </c>
      <c r="B78" s="21">
        <v>721</v>
      </c>
      <c r="C78" s="21">
        <v>64</v>
      </c>
      <c r="D78" s="21">
        <v>278</v>
      </c>
      <c r="E78" s="21">
        <v>265</v>
      </c>
      <c r="F78" s="21">
        <v>80</v>
      </c>
      <c r="G78" s="21">
        <v>21</v>
      </c>
      <c r="H78" s="21">
        <v>13</v>
      </c>
      <c r="I78" s="21">
        <v>607</v>
      </c>
      <c r="J78" s="21">
        <v>101</v>
      </c>
    </row>
    <row r="79" spans="1:10" x14ac:dyDescent="0.2">
      <c r="A79" s="24" t="s">
        <v>3</v>
      </c>
      <c r="B79" s="25">
        <v>100</v>
      </c>
      <c r="C79" s="25">
        <v>8.8765599999999996</v>
      </c>
      <c r="D79" s="25">
        <v>38.557558999999998</v>
      </c>
      <c r="E79" s="25">
        <v>36.754508000000001</v>
      </c>
      <c r="F79" s="25">
        <v>11.095700000000001</v>
      </c>
      <c r="G79" s="25">
        <v>2.9126210000000001</v>
      </c>
      <c r="H79" s="25">
        <v>1.803051</v>
      </c>
      <c r="I79" s="25">
        <v>84.188626999999997</v>
      </c>
      <c r="J79" s="25">
        <v>14.008322</v>
      </c>
    </row>
    <row r="80" spans="1:10" x14ac:dyDescent="0.2">
      <c r="A80" s="9" t="s">
        <v>356</v>
      </c>
      <c r="B80" s="9"/>
      <c r="C80" s="9"/>
      <c r="D80" s="9"/>
      <c r="E80" s="9"/>
      <c r="F80" s="9"/>
      <c r="G80" s="9"/>
      <c r="H80" s="9"/>
      <c r="I80" s="9"/>
      <c r="J80" s="9"/>
    </row>
    <row r="81" spans="1:10" x14ac:dyDescent="0.2">
      <c r="A81" s="20" t="s">
        <v>357</v>
      </c>
      <c r="B81" s="21">
        <v>138</v>
      </c>
      <c r="C81" s="21">
        <v>7</v>
      </c>
      <c r="D81" s="21">
        <v>38</v>
      </c>
      <c r="E81" s="21">
        <v>53</v>
      </c>
      <c r="F81" s="21">
        <v>23</v>
      </c>
      <c r="G81" s="21">
        <v>14</v>
      </c>
      <c r="H81" s="21">
        <v>3</v>
      </c>
      <c r="I81" s="21">
        <v>98</v>
      </c>
      <c r="J81" s="21">
        <v>37</v>
      </c>
    </row>
    <row r="82" spans="1:10" x14ac:dyDescent="0.2">
      <c r="A82" s="24" t="s">
        <v>3</v>
      </c>
      <c r="B82" s="25">
        <v>100</v>
      </c>
      <c r="C82" s="25">
        <v>5.0724640000000001</v>
      </c>
      <c r="D82" s="25">
        <v>27.536231999999998</v>
      </c>
      <c r="E82" s="25">
        <v>38.405797</v>
      </c>
      <c r="F82" s="25">
        <v>16.666667</v>
      </c>
      <c r="G82" s="25">
        <v>10.144928</v>
      </c>
      <c r="H82" s="25">
        <v>2.1739130000000002</v>
      </c>
      <c r="I82" s="25">
        <v>71.014493000000002</v>
      </c>
      <c r="J82" s="25">
        <v>26.811593999999999</v>
      </c>
    </row>
    <row r="83" spans="1:10" x14ac:dyDescent="0.2">
      <c r="A83" s="20" t="s">
        <v>328</v>
      </c>
      <c r="B83" s="21">
        <v>1747</v>
      </c>
      <c r="C83" s="21">
        <v>147</v>
      </c>
      <c r="D83" s="21">
        <v>731</v>
      </c>
      <c r="E83" s="21">
        <v>609</v>
      </c>
      <c r="F83" s="21">
        <v>202</v>
      </c>
      <c r="G83" s="21">
        <v>45</v>
      </c>
      <c r="H83" s="21">
        <v>13</v>
      </c>
      <c r="I83" s="21">
        <v>1487</v>
      </c>
      <c r="J83" s="21">
        <v>247</v>
      </c>
    </row>
    <row r="84" spans="1:10" x14ac:dyDescent="0.2">
      <c r="A84" s="24" t="s">
        <v>3</v>
      </c>
      <c r="B84" s="25">
        <v>100</v>
      </c>
      <c r="C84" s="25">
        <v>8.4144249999999996</v>
      </c>
      <c r="D84" s="25">
        <v>41.843159999999997</v>
      </c>
      <c r="E84" s="25">
        <v>34.859760000000001</v>
      </c>
      <c r="F84" s="25">
        <v>11.562678999999999</v>
      </c>
      <c r="G84" s="25">
        <v>2.575844</v>
      </c>
      <c r="H84" s="25">
        <v>0.74413300000000004</v>
      </c>
      <c r="I84" s="25">
        <v>85.117344000000003</v>
      </c>
      <c r="J84" s="25">
        <v>14.138522999999999</v>
      </c>
    </row>
    <row r="85" spans="1:10" x14ac:dyDescent="0.2">
      <c r="A85" s="20" t="s">
        <v>329</v>
      </c>
      <c r="B85" s="21">
        <v>191</v>
      </c>
      <c r="C85" s="21">
        <v>11</v>
      </c>
      <c r="D85" s="21">
        <v>54</v>
      </c>
      <c r="E85" s="21">
        <v>71</v>
      </c>
      <c r="F85" s="21">
        <v>39</v>
      </c>
      <c r="G85" s="21">
        <v>13</v>
      </c>
      <c r="H85" s="21">
        <v>3</v>
      </c>
      <c r="I85" s="21">
        <v>136</v>
      </c>
      <c r="J85" s="21">
        <v>52</v>
      </c>
    </row>
    <row r="86" spans="1:10" x14ac:dyDescent="0.2">
      <c r="A86" s="24" t="s">
        <v>3</v>
      </c>
      <c r="B86" s="25">
        <v>100</v>
      </c>
      <c r="C86" s="25">
        <v>5.7591619999999999</v>
      </c>
      <c r="D86" s="25">
        <v>28.272251000000001</v>
      </c>
      <c r="E86" s="25">
        <v>37.172775000000001</v>
      </c>
      <c r="F86" s="25">
        <v>20.418848000000001</v>
      </c>
      <c r="G86" s="25">
        <v>6.8062829999999996</v>
      </c>
      <c r="H86" s="25">
        <v>1.570681</v>
      </c>
      <c r="I86" s="25">
        <v>71.204188000000002</v>
      </c>
      <c r="J86" s="25">
        <v>27.225131000000001</v>
      </c>
    </row>
    <row r="87" spans="1:10" x14ac:dyDescent="0.2">
      <c r="A87" s="20" t="s">
        <v>330</v>
      </c>
      <c r="B87" s="21">
        <v>544</v>
      </c>
      <c r="C87" s="21">
        <v>43</v>
      </c>
      <c r="D87" s="21">
        <v>195</v>
      </c>
      <c r="E87" s="21">
        <v>212</v>
      </c>
      <c r="F87" s="21">
        <v>65</v>
      </c>
      <c r="G87" s="21">
        <v>21</v>
      </c>
      <c r="H87" s="21">
        <v>8</v>
      </c>
      <c r="I87" s="21">
        <v>450</v>
      </c>
      <c r="J87" s="21">
        <v>86</v>
      </c>
    </row>
    <row r="88" spans="1:10" x14ac:dyDescent="0.2">
      <c r="A88" s="24" t="s">
        <v>3</v>
      </c>
      <c r="B88" s="25">
        <v>100</v>
      </c>
      <c r="C88" s="25">
        <v>7.9044119999999998</v>
      </c>
      <c r="D88" s="25">
        <v>35.845587999999999</v>
      </c>
      <c r="E88" s="25">
        <v>38.970587999999999</v>
      </c>
      <c r="F88" s="25">
        <v>11.948529000000001</v>
      </c>
      <c r="G88" s="25">
        <v>3.8602940000000001</v>
      </c>
      <c r="H88" s="25">
        <v>1.470588</v>
      </c>
      <c r="I88" s="25">
        <v>82.720588000000006</v>
      </c>
      <c r="J88" s="25">
        <v>15.808824</v>
      </c>
    </row>
    <row r="89" spans="1:10" x14ac:dyDescent="0.2">
      <c r="A89" s="20" t="s">
        <v>358</v>
      </c>
      <c r="B89" s="21">
        <v>57</v>
      </c>
      <c r="C89" s="21">
        <v>1</v>
      </c>
      <c r="D89" s="21">
        <v>25</v>
      </c>
      <c r="E89" s="21">
        <v>18</v>
      </c>
      <c r="F89" s="21">
        <v>9</v>
      </c>
      <c r="G89" s="21">
        <v>1</v>
      </c>
      <c r="H89" s="21">
        <v>3</v>
      </c>
      <c r="I89" s="21">
        <v>44</v>
      </c>
      <c r="J89" s="21">
        <v>10</v>
      </c>
    </row>
    <row r="90" spans="1:10" x14ac:dyDescent="0.2">
      <c r="A90" s="24" t="s">
        <v>3</v>
      </c>
      <c r="B90" s="25">
        <v>100</v>
      </c>
      <c r="C90" s="25">
        <v>1.754386</v>
      </c>
      <c r="D90" s="25">
        <v>43.859648999999997</v>
      </c>
      <c r="E90" s="25">
        <v>31.578946999999999</v>
      </c>
      <c r="F90" s="25">
        <v>15.789474</v>
      </c>
      <c r="G90" s="25">
        <v>1.754386</v>
      </c>
      <c r="H90" s="25">
        <v>5.2631579999999998</v>
      </c>
      <c r="I90" s="25">
        <v>77.192982000000001</v>
      </c>
      <c r="J90" s="25">
        <v>17.543859999999999</v>
      </c>
    </row>
    <row r="91" spans="1:10" x14ac:dyDescent="0.2">
      <c r="A91" s="9" t="s">
        <v>359</v>
      </c>
      <c r="B91" s="10">
        <v>89</v>
      </c>
      <c r="C91" s="10">
        <v>3</v>
      </c>
      <c r="D91" s="10">
        <v>19</v>
      </c>
      <c r="E91" s="10">
        <v>36</v>
      </c>
      <c r="F91" s="10">
        <v>17</v>
      </c>
      <c r="G91" s="10">
        <v>11</v>
      </c>
      <c r="H91" s="10">
        <v>3</v>
      </c>
      <c r="I91" s="10">
        <v>58</v>
      </c>
      <c r="J91" s="10">
        <v>28</v>
      </c>
    </row>
    <row r="92" spans="1:10" x14ac:dyDescent="0.2">
      <c r="A92" s="24" t="s">
        <v>3</v>
      </c>
      <c r="B92" s="25">
        <v>100</v>
      </c>
      <c r="C92" s="25">
        <v>3.370787</v>
      </c>
      <c r="D92" s="25">
        <v>21.348314999999999</v>
      </c>
      <c r="E92" s="25">
        <v>40.449438000000001</v>
      </c>
      <c r="F92" s="25">
        <v>19.101123999999999</v>
      </c>
      <c r="G92" s="25">
        <v>12.359551</v>
      </c>
      <c r="H92" s="25">
        <v>3.370787</v>
      </c>
      <c r="I92" s="25">
        <v>65.168538999999996</v>
      </c>
      <c r="J92" s="25">
        <v>31.460674000000001</v>
      </c>
    </row>
    <row r="93" spans="1:10" x14ac:dyDescent="0.2">
      <c r="A93" s="20" t="s">
        <v>331</v>
      </c>
      <c r="B93" s="21">
        <v>977</v>
      </c>
      <c r="C93" s="21">
        <v>80</v>
      </c>
      <c r="D93" s="21">
        <v>371</v>
      </c>
      <c r="E93" s="21">
        <v>361</v>
      </c>
      <c r="F93" s="21">
        <v>131</v>
      </c>
      <c r="G93" s="21">
        <v>28</v>
      </c>
      <c r="H93" s="21">
        <v>6</v>
      </c>
      <c r="I93" s="21">
        <v>812</v>
      </c>
      <c r="J93" s="21">
        <v>159</v>
      </c>
    </row>
    <row r="94" spans="1:10" x14ac:dyDescent="0.2">
      <c r="A94" s="24" t="s">
        <v>3</v>
      </c>
      <c r="B94" s="25">
        <v>100</v>
      </c>
      <c r="C94" s="25">
        <v>8.1883320000000008</v>
      </c>
      <c r="D94" s="25">
        <v>37.973388</v>
      </c>
      <c r="E94" s="25">
        <v>36.949846000000001</v>
      </c>
      <c r="F94" s="25">
        <v>13.408393</v>
      </c>
      <c r="G94" s="25">
        <v>2.8659159999999999</v>
      </c>
      <c r="H94" s="25">
        <v>0.61412500000000003</v>
      </c>
      <c r="I94" s="25">
        <v>83.111565999999996</v>
      </c>
      <c r="J94" s="25">
        <v>16.274308999999999</v>
      </c>
    </row>
    <row r="95" spans="1:10" x14ac:dyDescent="0.2">
      <c r="A95" s="20" t="s">
        <v>332</v>
      </c>
      <c r="B95" s="21">
        <v>73</v>
      </c>
      <c r="C95" s="21">
        <v>6</v>
      </c>
      <c r="D95" s="21">
        <v>13</v>
      </c>
      <c r="E95" s="21">
        <v>25</v>
      </c>
      <c r="F95" s="21">
        <v>19</v>
      </c>
      <c r="G95" s="21">
        <v>9</v>
      </c>
      <c r="H95" s="21">
        <v>1</v>
      </c>
      <c r="I95" s="21">
        <v>44</v>
      </c>
      <c r="J95" s="21">
        <v>28</v>
      </c>
    </row>
    <row r="96" spans="1:10" x14ac:dyDescent="0.2">
      <c r="A96" s="24" t="s">
        <v>3</v>
      </c>
      <c r="B96" s="25">
        <v>100</v>
      </c>
      <c r="C96" s="25">
        <v>8.2191779999999994</v>
      </c>
      <c r="D96" s="25">
        <v>17.808219000000001</v>
      </c>
      <c r="E96" s="25">
        <v>34.246575</v>
      </c>
      <c r="F96" s="25">
        <v>26.027397000000001</v>
      </c>
      <c r="G96" s="25">
        <v>12.328766999999999</v>
      </c>
      <c r="H96" s="25">
        <v>1.3698630000000001</v>
      </c>
      <c r="I96" s="25">
        <v>60.273972999999998</v>
      </c>
      <c r="J96" s="25">
        <v>38.356164</v>
      </c>
    </row>
    <row r="97" spans="1:10" x14ac:dyDescent="0.2">
      <c r="A97" s="20" t="s">
        <v>333</v>
      </c>
      <c r="B97" s="21">
        <v>108</v>
      </c>
      <c r="C97" s="21">
        <v>7</v>
      </c>
      <c r="D97" s="21">
        <v>35</v>
      </c>
      <c r="E97" s="21">
        <v>35</v>
      </c>
      <c r="F97" s="21">
        <v>18</v>
      </c>
      <c r="G97" s="21">
        <v>10</v>
      </c>
      <c r="H97" s="21">
        <v>3</v>
      </c>
      <c r="I97" s="21">
        <v>77</v>
      </c>
      <c r="J97" s="21">
        <v>28</v>
      </c>
    </row>
    <row r="98" spans="1:10" x14ac:dyDescent="0.2">
      <c r="A98" s="24" t="s">
        <v>3</v>
      </c>
      <c r="B98" s="25">
        <v>100</v>
      </c>
      <c r="C98" s="25">
        <v>6.4814809999999996</v>
      </c>
      <c r="D98" s="25">
        <v>32.407406999999999</v>
      </c>
      <c r="E98" s="25">
        <v>32.407406999999999</v>
      </c>
      <c r="F98" s="25">
        <v>16.666667</v>
      </c>
      <c r="G98" s="25">
        <v>9.2592590000000001</v>
      </c>
      <c r="H98" s="25">
        <v>2.7777780000000001</v>
      </c>
      <c r="I98" s="25">
        <v>71.296295999999998</v>
      </c>
      <c r="J98" s="25">
        <v>25.925926</v>
      </c>
    </row>
    <row r="99" spans="1:10" x14ac:dyDescent="0.2">
      <c r="A99" s="20" t="s">
        <v>358</v>
      </c>
      <c r="B99" s="21">
        <v>30</v>
      </c>
      <c r="C99" s="21">
        <v>1</v>
      </c>
      <c r="D99" s="21">
        <v>13</v>
      </c>
      <c r="E99" s="21">
        <v>8</v>
      </c>
      <c r="F99" s="21">
        <v>4</v>
      </c>
      <c r="G99" s="21">
        <v>1</v>
      </c>
      <c r="H99" s="21">
        <v>3</v>
      </c>
      <c r="I99" s="21">
        <v>22</v>
      </c>
      <c r="J99" s="21">
        <v>5</v>
      </c>
    </row>
    <row r="100" spans="1:10" x14ac:dyDescent="0.2">
      <c r="A100" s="24" t="s">
        <v>3</v>
      </c>
      <c r="B100" s="25">
        <v>100</v>
      </c>
      <c r="C100" s="25">
        <v>3.3333330000000001</v>
      </c>
      <c r="D100" s="25">
        <v>43.333333000000003</v>
      </c>
      <c r="E100" s="25">
        <v>26.666667</v>
      </c>
      <c r="F100" s="25">
        <v>13.333333</v>
      </c>
      <c r="G100" s="25">
        <v>3.3333330000000001</v>
      </c>
      <c r="H100" s="25">
        <v>10</v>
      </c>
      <c r="I100" s="25">
        <v>73.333332999999996</v>
      </c>
      <c r="J100" s="25">
        <v>16.666667</v>
      </c>
    </row>
    <row r="101" spans="1:10" x14ac:dyDescent="0.2">
      <c r="A101" s="9" t="s">
        <v>360</v>
      </c>
      <c r="B101" s="10">
        <v>49</v>
      </c>
      <c r="C101" s="10">
        <v>4</v>
      </c>
      <c r="D101" s="10">
        <v>19</v>
      </c>
      <c r="E101" s="10">
        <v>17</v>
      </c>
      <c r="F101" s="10">
        <v>6</v>
      </c>
      <c r="G101" s="10">
        <v>3</v>
      </c>
      <c r="H101" s="10">
        <v>0</v>
      </c>
      <c r="I101" s="10">
        <v>40</v>
      </c>
      <c r="J101" s="10">
        <v>9</v>
      </c>
    </row>
    <row r="102" spans="1:10" x14ac:dyDescent="0.2">
      <c r="A102" s="24" t="s">
        <v>3</v>
      </c>
      <c r="B102" s="25">
        <v>100</v>
      </c>
      <c r="C102" s="25">
        <v>8.1632650000000009</v>
      </c>
      <c r="D102" s="25">
        <v>38.775509999999997</v>
      </c>
      <c r="E102" s="25">
        <v>34.693877999999998</v>
      </c>
      <c r="F102" s="25">
        <v>12.244897999999999</v>
      </c>
      <c r="G102" s="25">
        <v>6.1224489999999996</v>
      </c>
      <c r="H102" s="25">
        <v>0</v>
      </c>
      <c r="I102" s="25">
        <v>81.632653000000005</v>
      </c>
      <c r="J102" s="25">
        <v>18.367346999999999</v>
      </c>
    </row>
    <row r="103" spans="1:10" x14ac:dyDescent="0.2">
      <c r="A103" s="20" t="s">
        <v>331</v>
      </c>
      <c r="B103" s="21">
        <v>770</v>
      </c>
      <c r="C103" s="21">
        <v>67</v>
      </c>
      <c r="D103" s="21">
        <v>360</v>
      </c>
      <c r="E103" s="21">
        <v>248</v>
      </c>
      <c r="F103" s="21">
        <v>71</v>
      </c>
      <c r="G103" s="21">
        <v>17</v>
      </c>
      <c r="H103" s="21">
        <v>7</v>
      </c>
      <c r="I103" s="21">
        <v>675</v>
      </c>
      <c r="J103" s="21">
        <v>88</v>
      </c>
    </row>
    <row r="104" spans="1:10" x14ac:dyDescent="0.2">
      <c r="A104" s="24" t="s">
        <v>3</v>
      </c>
      <c r="B104" s="25">
        <v>100</v>
      </c>
      <c r="C104" s="25">
        <v>8.7012990000000006</v>
      </c>
      <c r="D104" s="25">
        <v>46.753247000000002</v>
      </c>
      <c r="E104" s="25">
        <v>32.207791999999998</v>
      </c>
      <c r="F104" s="25">
        <v>9.2207790000000003</v>
      </c>
      <c r="G104" s="25">
        <v>2.207792</v>
      </c>
      <c r="H104" s="25">
        <v>0.90909099999999998</v>
      </c>
      <c r="I104" s="25">
        <v>87.662338000000005</v>
      </c>
      <c r="J104" s="25">
        <v>11.428571</v>
      </c>
    </row>
    <row r="105" spans="1:10" x14ac:dyDescent="0.2">
      <c r="A105" s="20" t="s">
        <v>332</v>
      </c>
      <c r="B105" s="21">
        <v>118</v>
      </c>
      <c r="C105" s="21">
        <v>5</v>
      </c>
      <c r="D105" s="21">
        <v>41</v>
      </c>
      <c r="E105" s="21">
        <v>46</v>
      </c>
      <c r="F105" s="21">
        <v>20</v>
      </c>
      <c r="G105" s="21">
        <v>4</v>
      </c>
      <c r="H105" s="21">
        <v>2</v>
      </c>
      <c r="I105" s="21">
        <v>92</v>
      </c>
      <c r="J105" s="21">
        <v>24</v>
      </c>
    </row>
    <row r="106" spans="1:10" x14ac:dyDescent="0.2">
      <c r="A106" s="24" t="s">
        <v>3</v>
      </c>
      <c r="B106" s="25">
        <v>100</v>
      </c>
      <c r="C106" s="25">
        <v>4.2372880000000004</v>
      </c>
      <c r="D106" s="25">
        <v>34.745762999999997</v>
      </c>
      <c r="E106" s="25">
        <v>38.983051000000003</v>
      </c>
      <c r="F106" s="25">
        <v>16.949152999999999</v>
      </c>
      <c r="G106" s="25">
        <v>3.389831</v>
      </c>
      <c r="H106" s="25">
        <v>1.6949149999999999</v>
      </c>
      <c r="I106" s="25">
        <v>77.966102000000006</v>
      </c>
      <c r="J106" s="25">
        <v>20.338982999999999</v>
      </c>
    </row>
    <row r="107" spans="1:10" x14ac:dyDescent="0.2">
      <c r="A107" s="20" t="s">
        <v>333</v>
      </c>
      <c r="B107" s="21">
        <v>436</v>
      </c>
      <c r="C107" s="21">
        <v>36</v>
      </c>
      <c r="D107" s="21">
        <v>160</v>
      </c>
      <c r="E107" s="21">
        <v>177</v>
      </c>
      <c r="F107" s="21">
        <v>47</v>
      </c>
      <c r="G107" s="21">
        <v>11</v>
      </c>
      <c r="H107" s="21">
        <v>5</v>
      </c>
      <c r="I107" s="21">
        <v>373</v>
      </c>
      <c r="J107" s="21">
        <v>58</v>
      </c>
    </row>
    <row r="108" spans="1:10" x14ac:dyDescent="0.2">
      <c r="A108" s="24" t="s">
        <v>3</v>
      </c>
      <c r="B108" s="25">
        <v>100</v>
      </c>
      <c r="C108" s="25">
        <v>8.2568809999999999</v>
      </c>
      <c r="D108" s="25">
        <v>36.697248000000002</v>
      </c>
      <c r="E108" s="25">
        <v>40.596330000000002</v>
      </c>
      <c r="F108" s="25">
        <v>10.779817</v>
      </c>
      <c r="G108" s="25">
        <v>2.5229360000000001</v>
      </c>
      <c r="H108" s="25">
        <v>1.1467890000000001</v>
      </c>
      <c r="I108" s="25">
        <v>85.550459000000004</v>
      </c>
      <c r="J108" s="25">
        <v>13.302752</v>
      </c>
    </row>
    <row r="109" spans="1:10" x14ac:dyDescent="0.2">
      <c r="A109" s="20" t="s">
        <v>358</v>
      </c>
      <c r="B109" s="21">
        <v>27</v>
      </c>
      <c r="C109" s="21">
        <v>0</v>
      </c>
      <c r="D109" s="21">
        <v>12</v>
      </c>
      <c r="E109" s="21">
        <v>10</v>
      </c>
      <c r="F109" s="21">
        <v>5</v>
      </c>
      <c r="G109" s="21">
        <v>0</v>
      </c>
      <c r="H109" s="21">
        <v>0</v>
      </c>
      <c r="I109" s="21">
        <v>22</v>
      </c>
      <c r="J109" s="21">
        <v>5</v>
      </c>
    </row>
    <row r="110" spans="1:10" x14ac:dyDescent="0.2">
      <c r="A110" s="24" t="s">
        <v>3</v>
      </c>
      <c r="B110" s="25">
        <v>100</v>
      </c>
      <c r="C110" s="25">
        <v>0</v>
      </c>
      <c r="D110" s="25">
        <v>44.444443999999997</v>
      </c>
      <c r="E110" s="25">
        <v>37.037036999999998</v>
      </c>
      <c r="F110" s="25">
        <v>18.518519000000001</v>
      </c>
      <c r="G110" s="25">
        <v>0</v>
      </c>
      <c r="H110" s="25">
        <v>0</v>
      </c>
      <c r="I110" s="25">
        <v>81.481481000000002</v>
      </c>
      <c r="J110" s="25">
        <v>18.518519000000001</v>
      </c>
    </row>
    <row r="111" spans="1:10" x14ac:dyDescent="0.2">
      <c r="A111" s="9" t="s">
        <v>361</v>
      </c>
      <c r="B111" s="9"/>
      <c r="C111" s="9"/>
      <c r="D111" s="9"/>
      <c r="E111" s="9"/>
      <c r="F111" s="9"/>
      <c r="G111" s="9"/>
      <c r="H111" s="9"/>
      <c r="I111" s="9"/>
      <c r="J111" s="9"/>
    </row>
    <row r="112" spans="1:10" x14ac:dyDescent="0.2">
      <c r="A112" s="20" t="s">
        <v>362</v>
      </c>
      <c r="B112" s="21">
        <v>360</v>
      </c>
      <c r="C112" s="21">
        <v>32</v>
      </c>
      <c r="D112" s="21">
        <v>142</v>
      </c>
      <c r="E112" s="21">
        <v>125</v>
      </c>
      <c r="F112" s="21">
        <v>37</v>
      </c>
      <c r="G112" s="21">
        <v>15</v>
      </c>
      <c r="H112" s="21">
        <v>9</v>
      </c>
      <c r="I112" s="21">
        <v>299</v>
      </c>
      <c r="J112" s="21">
        <v>52</v>
      </c>
    </row>
    <row r="113" spans="1:10" x14ac:dyDescent="0.2">
      <c r="A113" s="24" t="s">
        <v>3</v>
      </c>
      <c r="B113" s="25">
        <v>100</v>
      </c>
      <c r="C113" s="25">
        <v>8.8888890000000007</v>
      </c>
      <c r="D113" s="25">
        <v>39.444443999999997</v>
      </c>
      <c r="E113" s="25">
        <v>34.722222000000002</v>
      </c>
      <c r="F113" s="25">
        <v>10.277778</v>
      </c>
      <c r="G113" s="25">
        <v>4.1666670000000003</v>
      </c>
      <c r="H113" s="25">
        <v>2.5</v>
      </c>
      <c r="I113" s="25">
        <v>83.055555999999996</v>
      </c>
      <c r="J113" s="25">
        <v>14.444444000000001</v>
      </c>
    </row>
    <row r="114" spans="1:10" x14ac:dyDescent="0.2">
      <c r="A114" s="20" t="s">
        <v>363</v>
      </c>
      <c r="B114" s="21">
        <v>1326</v>
      </c>
      <c r="C114" s="21">
        <v>102</v>
      </c>
      <c r="D114" s="21">
        <v>532</v>
      </c>
      <c r="E114" s="21">
        <v>484</v>
      </c>
      <c r="F114" s="21">
        <v>162</v>
      </c>
      <c r="G114" s="21">
        <v>38</v>
      </c>
      <c r="H114" s="21">
        <v>8</v>
      </c>
      <c r="I114" s="21">
        <v>1118</v>
      </c>
      <c r="J114" s="21">
        <v>200</v>
      </c>
    </row>
    <row r="115" spans="1:10" x14ac:dyDescent="0.2">
      <c r="A115" s="24" t="s">
        <v>3</v>
      </c>
      <c r="B115" s="25">
        <v>100</v>
      </c>
      <c r="C115" s="25">
        <v>7.6923079999999997</v>
      </c>
      <c r="D115" s="25">
        <v>40.120663999999998</v>
      </c>
      <c r="E115" s="25">
        <v>36.500754000000001</v>
      </c>
      <c r="F115" s="25">
        <v>12.217195</v>
      </c>
      <c r="G115" s="25">
        <v>2.8657620000000001</v>
      </c>
      <c r="H115" s="25">
        <v>0.60331800000000002</v>
      </c>
      <c r="I115" s="25">
        <v>84.313725000000005</v>
      </c>
      <c r="J115" s="25">
        <v>15.082955999999999</v>
      </c>
    </row>
    <row r="116" spans="1:10" x14ac:dyDescent="0.2">
      <c r="A116" s="20" t="s">
        <v>364</v>
      </c>
      <c r="B116" s="21">
        <v>649</v>
      </c>
      <c r="C116" s="21">
        <v>60</v>
      </c>
      <c r="D116" s="21">
        <v>253</v>
      </c>
      <c r="E116" s="21">
        <v>231</v>
      </c>
      <c r="F116" s="21">
        <v>85</v>
      </c>
      <c r="G116" s="21">
        <v>15</v>
      </c>
      <c r="H116" s="21">
        <v>5</v>
      </c>
      <c r="I116" s="21">
        <v>544</v>
      </c>
      <c r="J116" s="21">
        <v>100</v>
      </c>
    </row>
    <row r="117" spans="1:10" x14ac:dyDescent="0.2">
      <c r="A117" s="24" t="s">
        <v>3</v>
      </c>
      <c r="B117" s="25">
        <v>100</v>
      </c>
      <c r="C117" s="25">
        <v>9.2449919999999999</v>
      </c>
      <c r="D117" s="25">
        <v>38.983051000000003</v>
      </c>
      <c r="E117" s="25">
        <v>35.593220000000002</v>
      </c>
      <c r="F117" s="25">
        <v>13.097072000000001</v>
      </c>
      <c r="G117" s="25">
        <v>2.311248</v>
      </c>
      <c r="H117" s="25">
        <v>0.77041599999999999</v>
      </c>
      <c r="I117" s="25">
        <v>83.821263000000002</v>
      </c>
      <c r="J117" s="25">
        <v>15.40832</v>
      </c>
    </row>
    <row r="118" spans="1:10" x14ac:dyDescent="0.2">
      <c r="A118" s="20" t="s">
        <v>365</v>
      </c>
      <c r="B118" s="21">
        <v>277</v>
      </c>
      <c r="C118" s="21">
        <v>13</v>
      </c>
      <c r="D118" s="21">
        <v>87</v>
      </c>
      <c r="E118" s="21">
        <v>106</v>
      </c>
      <c r="F118" s="21">
        <v>43</v>
      </c>
      <c r="G118" s="21">
        <v>25</v>
      </c>
      <c r="H118" s="21">
        <v>3</v>
      </c>
      <c r="I118" s="21">
        <v>206</v>
      </c>
      <c r="J118" s="21">
        <v>68</v>
      </c>
    </row>
    <row r="119" spans="1:10" x14ac:dyDescent="0.2">
      <c r="A119" s="24" t="s">
        <v>3</v>
      </c>
      <c r="B119" s="25">
        <v>100</v>
      </c>
      <c r="C119" s="25">
        <v>4.6931409999999998</v>
      </c>
      <c r="D119" s="25">
        <v>31.407941999999998</v>
      </c>
      <c r="E119" s="25">
        <v>38.267147999999999</v>
      </c>
      <c r="F119" s="25">
        <v>15.523466000000001</v>
      </c>
      <c r="G119" s="25">
        <v>9.025271</v>
      </c>
      <c r="H119" s="25">
        <v>1.083032</v>
      </c>
      <c r="I119" s="25">
        <v>74.368230999999994</v>
      </c>
      <c r="J119" s="25">
        <v>24.548736000000002</v>
      </c>
    </row>
    <row r="120" spans="1:10" x14ac:dyDescent="0.2">
      <c r="A120" s="20" t="s">
        <v>366</v>
      </c>
      <c r="B120" s="21">
        <v>65</v>
      </c>
      <c r="C120" s="21">
        <v>2</v>
      </c>
      <c r="D120" s="21">
        <v>29</v>
      </c>
      <c r="E120" s="21">
        <v>17</v>
      </c>
      <c r="F120" s="21">
        <v>11</v>
      </c>
      <c r="G120" s="21">
        <v>1</v>
      </c>
      <c r="H120" s="21">
        <v>5</v>
      </c>
      <c r="I120" s="21">
        <v>48</v>
      </c>
      <c r="J120" s="21">
        <v>12</v>
      </c>
    </row>
    <row r="121" spans="1:10" x14ac:dyDescent="0.2">
      <c r="A121" s="24" t="s">
        <v>3</v>
      </c>
      <c r="B121" s="25">
        <v>100</v>
      </c>
      <c r="C121" s="25">
        <v>3.0769229999999999</v>
      </c>
      <c r="D121" s="25">
        <v>44.615385000000003</v>
      </c>
      <c r="E121" s="25">
        <v>26.153846000000001</v>
      </c>
      <c r="F121" s="25">
        <v>16.923076999999999</v>
      </c>
      <c r="G121" s="25">
        <v>1.538462</v>
      </c>
      <c r="H121" s="25">
        <v>7.6923079999999997</v>
      </c>
      <c r="I121" s="25">
        <v>73.846153999999999</v>
      </c>
      <c r="J121" s="25">
        <v>18.461538000000001</v>
      </c>
    </row>
    <row r="122" spans="1:10" x14ac:dyDescent="0.2">
      <c r="A122" s="9" t="s">
        <v>367</v>
      </c>
      <c r="B122" s="9"/>
      <c r="C122" s="9"/>
      <c r="D122" s="9"/>
      <c r="E122" s="9"/>
      <c r="F122" s="9"/>
      <c r="G122" s="9"/>
      <c r="H122" s="9"/>
      <c r="I122" s="9"/>
      <c r="J122" s="9"/>
    </row>
    <row r="123" spans="1:10" x14ac:dyDescent="0.2">
      <c r="A123" s="20" t="s">
        <v>368</v>
      </c>
      <c r="B123" s="21">
        <v>537</v>
      </c>
      <c r="C123" s="21">
        <v>36</v>
      </c>
      <c r="D123" s="21">
        <v>174</v>
      </c>
      <c r="E123" s="21">
        <v>212</v>
      </c>
      <c r="F123" s="21">
        <v>79</v>
      </c>
      <c r="G123" s="21">
        <v>29</v>
      </c>
      <c r="H123" s="21">
        <v>7</v>
      </c>
      <c r="I123" s="21">
        <v>422</v>
      </c>
      <c r="J123" s="21">
        <v>108</v>
      </c>
    </row>
    <row r="124" spans="1:10" x14ac:dyDescent="0.2">
      <c r="A124" s="24" t="s">
        <v>3</v>
      </c>
      <c r="B124" s="25">
        <v>100</v>
      </c>
      <c r="C124" s="25">
        <v>6.7039109999999997</v>
      </c>
      <c r="D124" s="25">
        <v>32.402234999999997</v>
      </c>
      <c r="E124" s="25">
        <v>39.478585000000002</v>
      </c>
      <c r="F124" s="25">
        <v>14.711359</v>
      </c>
      <c r="G124" s="25">
        <v>5.400372</v>
      </c>
      <c r="H124" s="25">
        <v>1.3035380000000001</v>
      </c>
      <c r="I124" s="25">
        <v>78.584729999999993</v>
      </c>
      <c r="J124" s="25">
        <v>20.111732</v>
      </c>
    </row>
    <row r="125" spans="1:10" x14ac:dyDescent="0.2">
      <c r="A125" s="20" t="s">
        <v>180</v>
      </c>
      <c r="B125" s="21">
        <v>1667</v>
      </c>
      <c r="C125" s="21">
        <v>141</v>
      </c>
      <c r="D125" s="21">
        <v>704</v>
      </c>
      <c r="E125" s="21">
        <v>580</v>
      </c>
      <c r="F125" s="21">
        <v>188</v>
      </c>
      <c r="G125" s="21">
        <v>40</v>
      </c>
      <c r="H125" s="21">
        <v>14</v>
      </c>
      <c r="I125" s="21">
        <v>1425</v>
      </c>
      <c r="J125" s="21">
        <v>228</v>
      </c>
    </row>
    <row r="126" spans="1:10" x14ac:dyDescent="0.2">
      <c r="A126" s="24" t="s">
        <v>3</v>
      </c>
      <c r="B126" s="25">
        <v>100</v>
      </c>
      <c r="C126" s="25">
        <v>8.4583080000000006</v>
      </c>
      <c r="D126" s="25">
        <v>42.231554000000003</v>
      </c>
      <c r="E126" s="25">
        <v>34.793041000000002</v>
      </c>
      <c r="F126" s="25">
        <v>11.277744</v>
      </c>
      <c r="G126" s="25">
        <v>2.3995199999999999</v>
      </c>
      <c r="H126" s="25">
        <v>0.83983200000000002</v>
      </c>
      <c r="I126" s="25">
        <v>85.482902999999993</v>
      </c>
      <c r="J126" s="25">
        <v>13.677265</v>
      </c>
    </row>
    <row r="127" spans="1:10" x14ac:dyDescent="0.2">
      <c r="A127" s="20" t="s">
        <v>369</v>
      </c>
      <c r="B127" s="21">
        <v>99</v>
      </c>
      <c r="C127" s="21">
        <v>6</v>
      </c>
      <c r="D127" s="21">
        <v>40</v>
      </c>
      <c r="E127" s="21">
        <v>40</v>
      </c>
      <c r="F127" s="21">
        <v>8</v>
      </c>
      <c r="G127" s="21">
        <v>3</v>
      </c>
      <c r="H127" s="21">
        <v>2</v>
      </c>
      <c r="I127" s="21">
        <v>86</v>
      </c>
      <c r="J127" s="21">
        <v>11</v>
      </c>
    </row>
    <row r="128" spans="1:10" x14ac:dyDescent="0.2">
      <c r="A128" s="24" t="s">
        <v>3</v>
      </c>
      <c r="B128" s="25">
        <v>100</v>
      </c>
      <c r="C128" s="25">
        <v>6.0606059999999999</v>
      </c>
      <c r="D128" s="25">
        <v>40.404040000000002</v>
      </c>
      <c r="E128" s="25">
        <v>40.404040000000002</v>
      </c>
      <c r="F128" s="25">
        <v>8.0808079999999993</v>
      </c>
      <c r="G128" s="25">
        <v>3.030303</v>
      </c>
      <c r="H128" s="25">
        <v>2.0202019999999998</v>
      </c>
      <c r="I128" s="25">
        <v>86.868686999999994</v>
      </c>
      <c r="J128" s="25">
        <v>11.111110999999999</v>
      </c>
    </row>
    <row r="129" spans="1:10" x14ac:dyDescent="0.2">
      <c r="A129" s="20" t="s">
        <v>370</v>
      </c>
      <c r="B129" s="21">
        <v>819</v>
      </c>
      <c r="C129" s="21">
        <v>76</v>
      </c>
      <c r="D129" s="21">
        <v>313</v>
      </c>
      <c r="E129" s="21">
        <v>292</v>
      </c>
      <c r="F129" s="21">
        <v>108</v>
      </c>
      <c r="G129" s="21">
        <v>25</v>
      </c>
      <c r="H129" s="21">
        <v>5</v>
      </c>
      <c r="I129" s="21">
        <v>681</v>
      </c>
      <c r="J129" s="21">
        <v>133</v>
      </c>
    </row>
    <row r="130" spans="1:10" x14ac:dyDescent="0.2">
      <c r="A130" s="24" t="s">
        <v>3</v>
      </c>
      <c r="B130" s="25">
        <v>100</v>
      </c>
      <c r="C130" s="25">
        <v>9.2796090000000007</v>
      </c>
      <c r="D130" s="25">
        <v>38.217337999999998</v>
      </c>
      <c r="E130" s="25">
        <v>35.653236</v>
      </c>
      <c r="F130" s="25">
        <v>13.186813000000001</v>
      </c>
      <c r="G130" s="25">
        <v>3.0525030000000002</v>
      </c>
      <c r="H130" s="25">
        <v>0.61050099999999996</v>
      </c>
      <c r="I130" s="25">
        <v>83.150182999999998</v>
      </c>
      <c r="J130" s="25">
        <v>16.239315999999999</v>
      </c>
    </row>
    <row r="131" spans="1:10" x14ac:dyDescent="0.2">
      <c r="A131" s="20" t="s">
        <v>371</v>
      </c>
      <c r="B131" s="21">
        <v>87</v>
      </c>
      <c r="C131" s="21">
        <v>4</v>
      </c>
      <c r="D131" s="21">
        <v>38</v>
      </c>
      <c r="E131" s="21">
        <v>26</v>
      </c>
      <c r="F131" s="21">
        <v>13</v>
      </c>
      <c r="G131" s="21">
        <v>5</v>
      </c>
      <c r="H131" s="21">
        <v>1</v>
      </c>
      <c r="I131" s="21">
        <v>68</v>
      </c>
      <c r="J131" s="21">
        <v>18</v>
      </c>
    </row>
    <row r="132" spans="1:10" x14ac:dyDescent="0.2">
      <c r="A132" s="24" t="s">
        <v>3</v>
      </c>
      <c r="B132" s="25">
        <v>100</v>
      </c>
      <c r="C132" s="25">
        <v>4.5977009999999998</v>
      </c>
      <c r="D132" s="25">
        <v>43.678161000000003</v>
      </c>
      <c r="E132" s="25">
        <v>29.885057</v>
      </c>
      <c r="F132" s="25">
        <v>14.942529</v>
      </c>
      <c r="G132" s="25">
        <v>5.7471259999999997</v>
      </c>
      <c r="H132" s="25">
        <v>1.1494249999999999</v>
      </c>
      <c r="I132" s="25">
        <v>78.160920000000004</v>
      </c>
      <c r="J132" s="25">
        <v>20.689654999999998</v>
      </c>
    </row>
    <row r="133" spans="1:10" x14ac:dyDescent="0.2">
      <c r="A133" s="20" t="s">
        <v>366</v>
      </c>
      <c r="B133" s="21">
        <v>55</v>
      </c>
      <c r="C133" s="21">
        <v>1</v>
      </c>
      <c r="D133" s="21">
        <v>24</v>
      </c>
      <c r="E133" s="21">
        <v>15</v>
      </c>
      <c r="F133" s="21">
        <v>9</v>
      </c>
      <c r="G133" s="21">
        <v>2</v>
      </c>
      <c r="H133" s="21">
        <v>4</v>
      </c>
      <c r="I133" s="21">
        <v>40</v>
      </c>
      <c r="J133" s="21">
        <v>11</v>
      </c>
    </row>
    <row r="134" spans="1:10" x14ac:dyDescent="0.2">
      <c r="A134" s="24" t="s">
        <v>3</v>
      </c>
      <c r="B134" s="25">
        <v>100</v>
      </c>
      <c r="C134" s="25">
        <v>1.818182</v>
      </c>
      <c r="D134" s="25">
        <v>43.636364</v>
      </c>
      <c r="E134" s="25">
        <v>27.272727</v>
      </c>
      <c r="F134" s="25">
        <v>16.363636</v>
      </c>
      <c r="G134" s="25">
        <v>3.6363639999999999</v>
      </c>
      <c r="H134" s="25">
        <v>7.2727269999999997</v>
      </c>
      <c r="I134" s="25">
        <v>72.727272999999997</v>
      </c>
      <c r="J134" s="25">
        <v>20</v>
      </c>
    </row>
    <row r="135" spans="1:10" x14ac:dyDescent="0.2">
      <c r="A135" s="9" t="s">
        <v>372</v>
      </c>
      <c r="B135" s="9"/>
      <c r="C135" s="9"/>
      <c r="D135" s="9"/>
      <c r="E135" s="9"/>
      <c r="F135" s="9"/>
      <c r="G135" s="9"/>
      <c r="H135" s="9"/>
      <c r="I135" s="9"/>
      <c r="J135" s="9"/>
    </row>
    <row r="136" spans="1:10" x14ac:dyDescent="0.2">
      <c r="A136" s="20" t="s">
        <v>373</v>
      </c>
      <c r="B136" s="21">
        <v>537</v>
      </c>
      <c r="C136" s="21">
        <v>36</v>
      </c>
      <c r="D136" s="21">
        <v>174</v>
      </c>
      <c r="E136" s="21">
        <v>212</v>
      </c>
      <c r="F136" s="21">
        <v>79</v>
      </c>
      <c r="G136" s="21">
        <v>29</v>
      </c>
      <c r="H136" s="21">
        <v>7</v>
      </c>
      <c r="I136" s="21">
        <v>422</v>
      </c>
      <c r="J136" s="21">
        <v>108</v>
      </c>
    </row>
    <row r="137" spans="1:10" x14ac:dyDescent="0.2">
      <c r="A137" s="24" t="s">
        <v>3</v>
      </c>
      <c r="B137" s="25">
        <v>100</v>
      </c>
      <c r="C137" s="25">
        <v>6.7039109999999997</v>
      </c>
      <c r="D137" s="25">
        <v>32.402234999999997</v>
      </c>
      <c r="E137" s="25">
        <v>39.478585000000002</v>
      </c>
      <c r="F137" s="25">
        <v>14.711359</v>
      </c>
      <c r="G137" s="25">
        <v>5.400372</v>
      </c>
      <c r="H137" s="25">
        <v>1.3035380000000001</v>
      </c>
      <c r="I137" s="25">
        <v>78.584729999999993</v>
      </c>
      <c r="J137" s="25">
        <v>20.111732</v>
      </c>
    </row>
    <row r="138" spans="1:10" x14ac:dyDescent="0.2">
      <c r="A138" s="20" t="s">
        <v>374</v>
      </c>
      <c r="B138" s="21">
        <v>1329</v>
      </c>
      <c r="C138" s="21">
        <v>101</v>
      </c>
      <c r="D138" s="21">
        <v>549</v>
      </c>
      <c r="E138" s="21">
        <v>466</v>
      </c>
      <c r="F138" s="21">
        <v>160</v>
      </c>
      <c r="G138" s="21">
        <v>38</v>
      </c>
      <c r="H138" s="21">
        <v>15</v>
      </c>
      <c r="I138" s="21">
        <v>1116</v>
      </c>
      <c r="J138" s="21">
        <v>198</v>
      </c>
    </row>
    <row r="139" spans="1:10" x14ac:dyDescent="0.2">
      <c r="A139" s="24" t="s">
        <v>3</v>
      </c>
      <c r="B139" s="25">
        <v>100</v>
      </c>
      <c r="C139" s="25">
        <v>7.5996990000000002</v>
      </c>
      <c r="D139" s="25">
        <v>41.309255</v>
      </c>
      <c r="E139" s="25">
        <v>35.063958</v>
      </c>
      <c r="F139" s="25">
        <v>12.039127000000001</v>
      </c>
      <c r="G139" s="25">
        <v>2.8592930000000001</v>
      </c>
      <c r="H139" s="25">
        <v>1.128668</v>
      </c>
      <c r="I139" s="25">
        <v>83.972911999999994</v>
      </c>
      <c r="J139" s="25">
        <v>14.89842</v>
      </c>
    </row>
    <row r="140" spans="1:10" x14ac:dyDescent="0.2">
      <c r="A140" s="20" t="s">
        <v>375</v>
      </c>
      <c r="B140" s="21">
        <v>406</v>
      </c>
      <c r="C140" s="21">
        <v>34</v>
      </c>
      <c r="D140" s="21">
        <v>151</v>
      </c>
      <c r="E140" s="21">
        <v>152</v>
      </c>
      <c r="F140" s="21">
        <v>58</v>
      </c>
      <c r="G140" s="21">
        <v>9</v>
      </c>
      <c r="H140" s="21">
        <v>2</v>
      </c>
      <c r="I140" s="21">
        <v>337</v>
      </c>
      <c r="J140" s="21">
        <v>67</v>
      </c>
    </row>
    <row r="141" spans="1:10" x14ac:dyDescent="0.2">
      <c r="A141" s="24" t="s">
        <v>3</v>
      </c>
      <c r="B141" s="25">
        <v>100</v>
      </c>
      <c r="C141" s="25">
        <v>8.3743839999999992</v>
      </c>
      <c r="D141" s="25">
        <v>37.192118000000001</v>
      </c>
      <c r="E141" s="25">
        <v>37.438423999999998</v>
      </c>
      <c r="F141" s="25">
        <v>14.285714</v>
      </c>
      <c r="G141" s="25">
        <v>2.2167490000000001</v>
      </c>
      <c r="H141" s="25">
        <v>0.49261100000000002</v>
      </c>
      <c r="I141" s="25">
        <v>83.004925999999998</v>
      </c>
      <c r="J141" s="25">
        <v>16.502462999999999</v>
      </c>
    </row>
    <row r="142" spans="1:10" x14ac:dyDescent="0.2">
      <c r="A142" s="20" t="s">
        <v>376</v>
      </c>
      <c r="B142" s="21">
        <v>152</v>
      </c>
      <c r="C142" s="21">
        <v>12</v>
      </c>
      <c r="D142" s="21">
        <v>74</v>
      </c>
      <c r="E142" s="21">
        <v>47</v>
      </c>
      <c r="F142" s="21">
        <v>11</v>
      </c>
      <c r="G142" s="21">
        <v>7</v>
      </c>
      <c r="H142" s="21">
        <v>1</v>
      </c>
      <c r="I142" s="21">
        <v>133</v>
      </c>
      <c r="J142" s="21">
        <v>18</v>
      </c>
    </row>
    <row r="143" spans="1:10" x14ac:dyDescent="0.2">
      <c r="A143" s="24" t="s">
        <v>3</v>
      </c>
      <c r="B143" s="25">
        <v>100</v>
      </c>
      <c r="C143" s="25">
        <v>7.8947370000000001</v>
      </c>
      <c r="D143" s="25">
        <v>48.684210999999998</v>
      </c>
      <c r="E143" s="25">
        <v>30.921053000000001</v>
      </c>
      <c r="F143" s="25">
        <v>7.2368420000000002</v>
      </c>
      <c r="G143" s="25">
        <v>4.6052629999999999</v>
      </c>
      <c r="H143" s="25">
        <v>0.65789500000000001</v>
      </c>
      <c r="I143" s="25">
        <v>87.5</v>
      </c>
      <c r="J143" s="25">
        <v>11.842105</v>
      </c>
    </row>
    <row r="144" spans="1:10" x14ac:dyDescent="0.2">
      <c r="A144" s="20" t="s">
        <v>377</v>
      </c>
      <c r="B144" s="21">
        <v>88</v>
      </c>
      <c r="C144" s="21">
        <v>8</v>
      </c>
      <c r="D144" s="21">
        <v>31</v>
      </c>
      <c r="E144" s="21">
        <v>39</v>
      </c>
      <c r="F144" s="21">
        <v>5</v>
      </c>
      <c r="G144" s="21">
        <v>4</v>
      </c>
      <c r="H144" s="21">
        <v>1</v>
      </c>
      <c r="I144" s="21">
        <v>78</v>
      </c>
      <c r="J144" s="21">
        <v>9</v>
      </c>
    </row>
    <row r="145" spans="1:10" x14ac:dyDescent="0.2">
      <c r="A145" s="24" t="s">
        <v>3</v>
      </c>
      <c r="B145" s="25">
        <v>100</v>
      </c>
      <c r="C145" s="25">
        <v>9.0909089999999999</v>
      </c>
      <c r="D145" s="25">
        <v>35.227272999999997</v>
      </c>
      <c r="E145" s="25">
        <v>44.318182</v>
      </c>
      <c r="F145" s="25">
        <v>5.6818179999999998</v>
      </c>
      <c r="G145" s="25">
        <v>4.5454549999999996</v>
      </c>
      <c r="H145" s="25">
        <v>1.1363639999999999</v>
      </c>
      <c r="I145" s="25">
        <v>88.636364</v>
      </c>
      <c r="J145" s="25">
        <v>10.227273</v>
      </c>
    </row>
    <row r="146" spans="1:10" x14ac:dyDescent="0.2">
      <c r="A146" s="20" t="s">
        <v>378</v>
      </c>
      <c r="B146" s="21">
        <v>84</v>
      </c>
      <c r="C146" s="21">
        <v>14</v>
      </c>
      <c r="D146" s="21">
        <v>31</v>
      </c>
      <c r="E146" s="21">
        <v>26</v>
      </c>
      <c r="F146" s="21">
        <v>10</v>
      </c>
      <c r="G146" s="21">
        <v>3</v>
      </c>
      <c r="H146" s="21">
        <v>0</v>
      </c>
      <c r="I146" s="21">
        <v>71</v>
      </c>
      <c r="J146" s="21">
        <v>13</v>
      </c>
    </row>
    <row r="147" spans="1:10" x14ac:dyDescent="0.2">
      <c r="A147" s="24" t="s">
        <v>3</v>
      </c>
      <c r="B147" s="25">
        <v>100</v>
      </c>
      <c r="C147" s="25">
        <v>16.666667</v>
      </c>
      <c r="D147" s="25">
        <v>36.904761999999998</v>
      </c>
      <c r="E147" s="25">
        <v>30.952380999999999</v>
      </c>
      <c r="F147" s="25">
        <v>11.904762</v>
      </c>
      <c r="G147" s="25">
        <v>3.5714290000000002</v>
      </c>
      <c r="H147" s="25">
        <v>0</v>
      </c>
      <c r="I147" s="25">
        <v>84.523809999999997</v>
      </c>
      <c r="J147" s="25">
        <v>15.476190000000001</v>
      </c>
    </row>
    <row r="148" spans="1:10" x14ac:dyDescent="0.2">
      <c r="A148" s="20" t="s">
        <v>366</v>
      </c>
      <c r="B148" s="21">
        <v>81</v>
      </c>
      <c r="C148" s="21">
        <v>4</v>
      </c>
      <c r="D148" s="21">
        <v>33</v>
      </c>
      <c r="E148" s="21">
        <v>21</v>
      </c>
      <c r="F148" s="21">
        <v>15</v>
      </c>
      <c r="G148" s="21">
        <v>4</v>
      </c>
      <c r="H148" s="21">
        <v>4</v>
      </c>
      <c r="I148" s="21">
        <v>58</v>
      </c>
      <c r="J148" s="21">
        <v>19</v>
      </c>
    </row>
    <row r="149" spans="1:10" x14ac:dyDescent="0.2">
      <c r="A149" s="24" t="s">
        <v>3</v>
      </c>
      <c r="B149" s="25">
        <v>100</v>
      </c>
      <c r="C149" s="25">
        <v>4.9382720000000004</v>
      </c>
      <c r="D149" s="25">
        <v>40.740741</v>
      </c>
      <c r="E149" s="25">
        <v>25.925926</v>
      </c>
      <c r="F149" s="25">
        <v>18.518519000000001</v>
      </c>
      <c r="G149" s="25">
        <v>4.9382720000000004</v>
      </c>
      <c r="H149" s="25">
        <v>4.9382720000000004</v>
      </c>
      <c r="I149" s="25">
        <v>71.604938000000004</v>
      </c>
      <c r="J149" s="25">
        <v>23.456790000000002</v>
      </c>
    </row>
    <row r="150" spans="1:10" x14ac:dyDescent="0.2">
      <c r="A150" s="9" t="s">
        <v>379</v>
      </c>
      <c r="B150" s="9"/>
      <c r="C150" s="9"/>
      <c r="D150" s="9"/>
      <c r="E150" s="9"/>
      <c r="F150" s="9"/>
      <c r="G150" s="9"/>
      <c r="H150" s="9"/>
      <c r="I150" s="9"/>
      <c r="J150" s="9"/>
    </row>
    <row r="151" spans="1:10" x14ac:dyDescent="0.2">
      <c r="A151" s="20" t="s">
        <v>380</v>
      </c>
      <c r="B151" s="21">
        <v>788</v>
      </c>
      <c r="C151" s="21">
        <v>86</v>
      </c>
      <c r="D151" s="21">
        <v>352</v>
      </c>
      <c r="E151" s="21">
        <v>274</v>
      </c>
      <c r="F151" s="21">
        <v>59</v>
      </c>
      <c r="G151" s="21">
        <v>13</v>
      </c>
      <c r="H151" s="21">
        <v>4</v>
      </c>
      <c r="I151" s="21">
        <v>712</v>
      </c>
      <c r="J151" s="21">
        <v>72</v>
      </c>
    </row>
    <row r="152" spans="1:10" x14ac:dyDescent="0.2">
      <c r="A152" s="24" t="s">
        <v>3</v>
      </c>
      <c r="B152" s="25">
        <v>100</v>
      </c>
      <c r="C152" s="25">
        <v>10.913705999999999</v>
      </c>
      <c r="D152" s="25">
        <v>44.670051000000001</v>
      </c>
      <c r="E152" s="25">
        <v>34.771574000000001</v>
      </c>
      <c r="F152" s="25">
        <v>7.4873099999999999</v>
      </c>
      <c r="G152" s="25">
        <v>1.6497459999999999</v>
      </c>
      <c r="H152" s="25">
        <v>0.50761400000000001</v>
      </c>
      <c r="I152" s="25">
        <v>90.355329999999995</v>
      </c>
      <c r="J152" s="25">
        <v>9.1370559999999994</v>
      </c>
    </row>
    <row r="153" spans="1:10" x14ac:dyDescent="0.2">
      <c r="A153" s="20" t="s">
        <v>381</v>
      </c>
      <c r="B153" s="21">
        <v>1824</v>
      </c>
      <c r="C153" s="21">
        <v>121</v>
      </c>
      <c r="D153" s="21">
        <v>662</v>
      </c>
      <c r="E153" s="21">
        <v>668</v>
      </c>
      <c r="F153" s="21">
        <v>271</v>
      </c>
      <c r="G153" s="21">
        <v>79</v>
      </c>
      <c r="H153" s="21">
        <v>23</v>
      </c>
      <c r="I153" s="21">
        <v>1451</v>
      </c>
      <c r="J153" s="21">
        <v>350</v>
      </c>
    </row>
    <row r="154" spans="1:10" x14ac:dyDescent="0.2">
      <c r="A154" s="24" t="s">
        <v>3</v>
      </c>
      <c r="B154" s="25">
        <v>100</v>
      </c>
      <c r="C154" s="25">
        <v>6.6337719999999996</v>
      </c>
      <c r="D154" s="25">
        <v>36.293860000000002</v>
      </c>
      <c r="E154" s="25">
        <v>36.622807000000002</v>
      </c>
      <c r="F154" s="25">
        <v>14.857456000000001</v>
      </c>
      <c r="G154" s="25">
        <v>4.3311400000000004</v>
      </c>
      <c r="H154" s="25">
        <v>1.2609649999999999</v>
      </c>
      <c r="I154" s="25">
        <v>79.550438999999997</v>
      </c>
      <c r="J154" s="25">
        <v>19.188596</v>
      </c>
    </row>
    <row r="155" spans="1:10" x14ac:dyDescent="0.2">
      <c r="A155" s="20" t="s">
        <v>366</v>
      </c>
      <c r="B155" s="21">
        <v>65</v>
      </c>
      <c r="C155" s="21">
        <v>2</v>
      </c>
      <c r="D155" s="21">
        <v>29</v>
      </c>
      <c r="E155" s="21">
        <v>21</v>
      </c>
      <c r="F155" s="21">
        <v>8</v>
      </c>
      <c r="G155" s="21">
        <v>2</v>
      </c>
      <c r="H155" s="21">
        <v>3</v>
      </c>
      <c r="I155" s="21">
        <v>52</v>
      </c>
      <c r="J155" s="21">
        <v>10</v>
      </c>
    </row>
    <row r="156" spans="1:10" x14ac:dyDescent="0.2">
      <c r="A156" s="24" t="s">
        <v>3</v>
      </c>
      <c r="B156" s="25">
        <v>100</v>
      </c>
      <c r="C156" s="25">
        <v>3.0769229999999999</v>
      </c>
      <c r="D156" s="25">
        <v>44.615385000000003</v>
      </c>
      <c r="E156" s="25">
        <v>32.307692000000003</v>
      </c>
      <c r="F156" s="25">
        <v>12.307691999999999</v>
      </c>
      <c r="G156" s="25">
        <v>3.0769229999999999</v>
      </c>
      <c r="H156" s="25">
        <v>4.6153849999999998</v>
      </c>
      <c r="I156" s="25">
        <v>80</v>
      </c>
      <c r="J156" s="25">
        <v>15.384615</v>
      </c>
    </row>
    <row r="157" spans="1:10" x14ac:dyDescent="0.2">
      <c r="A157" s="9" t="s">
        <v>382</v>
      </c>
      <c r="B157" s="9"/>
      <c r="C157" s="9"/>
      <c r="D157" s="9"/>
      <c r="E157" s="9"/>
      <c r="F157" s="9"/>
      <c r="G157" s="9"/>
      <c r="H157" s="9"/>
      <c r="I157" s="9"/>
      <c r="J157" s="9"/>
    </row>
    <row r="158" spans="1:10" x14ac:dyDescent="0.2">
      <c r="A158" s="20" t="s">
        <v>383</v>
      </c>
      <c r="B158" s="21">
        <v>393</v>
      </c>
      <c r="C158" s="21">
        <v>37</v>
      </c>
      <c r="D158" s="21">
        <v>173</v>
      </c>
      <c r="E158" s="21">
        <v>147</v>
      </c>
      <c r="F158" s="21">
        <v>26</v>
      </c>
      <c r="G158" s="21">
        <v>9</v>
      </c>
      <c r="H158" s="21">
        <v>1</v>
      </c>
      <c r="I158" s="21">
        <v>357</v>
      </c>
      <c r="J158" s="21">
        <v>35</v>
      </c>
    </row>
    <row r="159" spans="1:10" x14ac:dyDescent="0.2">
      <c r="A159" s="24" t="s">
        <v>3</v>
      </c>
      <c r="B159" s="25">
        <v>100</v>
      </c>
      <c r="C159" s="25">
        <v>9.4147580000000008</v>
      </c>
      <c r="D159" s="25">
        <v>44.020356</v>
      </c>
      <c r="E159" s="25">
        <v>37.404580000000003</v>
      </c>
      <c r="F159" s="25">
        <v>6.6157760000000003</v>
      </c>
      <c r="G159" s="25">
        <v>2.290076</v>
      </c>
      <c r="H159" s="25">
        <v>0.25445299999999998</v>
      </c>
      <c r="I159" s="25">
        <v>90.839695000000006</v>
      </c>
      <c r="J159" s="25">
        <v>8.9058519999999994</v>
      </c>
    </row>
    <row r="160" spans="1:10" x14ac:dyDescent="0.2">
      <c r="A160" s="20" t="s">
        <v>181</v>
      </c>
      <c r="B160" s="21">
        <v>1944</v>
      </c>
      <c r="C160" s="21">
        <v>137</v>
      </c>
      <c r="D160" s="21">
        <v>764</v>
      </c>
      <c r="E160" s="21">
        <v>694</v>
      </c>
      <c r="F160" s="21">
        <v>257</v>
      </c>
      <c r="G160" s="21">
        <v>71</v>
      </c>
      <c r="H160" s="21">
        <v>21</v>
      </c>
      <c r="I160" s="21">
        <v>1595</v>
      </c>
      <c r="J160" s="21">
        <v>328</v>
      </c>
    </row>
    <row r="161" spans="1:10" x14ac:dyDescent="0.2">
      <c r="A161" s="24" t="s">
        <v>3</v>
      </c>
      <c r="B161" s="25">
        <v>100</v>
      </c>
      <c r="C161" s="25">
        <v>7.0473249999999998</v>
      </c>
      <c r="D161" s="25">
        <v>39.300412000000001</v>
      </c>
      <c r="E161" s="25">
        <v>35.699587999999999</v>
      </c>
      <c r="F161" s="25">
        <v>13.220165</v>
      </c>
      <c r="G161" s="25">
        <v>3.652263</v>
      </c>
      <c r="H161" s="25">
        <v>1.080247</v>
      </c>
      <c r="I161" s="25">
        <v>82.047325000000001</v>
      </c>
      <c r="J161" s="25">
        <v>16.872427999999999</v>
      </c>
    </row>
    <row r="162" spans="1:10" x14ac:dyDescent="0.2">
      <c r="A162" s="20" t="s">
        <v>182</v>
      </c>
      <c r="B162" s="21">
        <v>38</v>
      </c>
      <c r="C162" s="21">
        <v>4</v>
      </c>
      <c r="D162" s="21">
        <v>11</v>
      </c>
      <c r="E162" s="21">
        <v>15</v>
      </c>
      <c r="F162" s="21">
        <v>3</v>
      </c>
      <c r="G162" s="21">
        <v>4</v>
      </c>
      <c r="H162" s="21">
        <v>1</v>
      </c>
      <c r="I162" s="21">
        <v>30</v>
      </c>
      <c r="J162" s="21">
        <v>7</v>
      </c>
    </row>
    <row r="163" spans="1:10" x14ac:dyDescent="0.2">
      <c r="A163" s="24" t="s">
        <v>3</v>
      </c>
      <c r="B163" s="25">
        <v>100</v>
      </c>
      <c r="C163" s="25">
        <v>10.526316</v>
      </c>
      <c r="D163" s="25">
        <v>28.947368000000001</v>
      </c>
      <c r="E163" s="25">
        <v>39.473683999999999</v>
      </c>
      <c r="F163" s="25">
        <v>7.8947370000000001</v>
      </c>
      <c r="G163" s="25">
        <v>10.526316</v>
      </c>
      <c r="H163" s="25">
        <v>2.6315789999999999</v>
      </c>
      <c r="I163" s="25">
        <v>78.947367999999997</v>
      </c>
      <c r="J163" s="25">
        <v>18.421053000000001</v>
      </c>
    </row>
    <row r="164" spans="1:10" x14ac:dyDescent="0.2">
      <c r="A164" s="20" t="s">
        <v>384</v>
      </c>
      <c r="B164" s="21">
        <v>36</v>
      </c>
      <c r="C164" s="21">
        <v>4</v>
      </c>
      <c r="D164" s="21">
        <v>9</v>
      </c>
      <c r="E164" s="21">
        <v>15</v>
      </c>
      <c r="F164" s="21">
        <v>7</v>
      </c>
      <c r="G164" s="21">
        <v>1</v>
      </c>
      <c r="H164" s="21">
        <v>0</v>
      </c>
      <c r="I164" s="21">
        <v>28</v>
      </c>
      <c r="J164" s="21">
        <v>8</v>
      </c>
    </row>
    <row r="165" spans="1:10" x14ac:dyDescent="0.2">
      <c r="A165" s="24" t="s">
        <v>3</v>
      </c>
      <c r="B165" s="25">
        <v>100</v>
      </c>
      <c r="C165" s="25">
        <v>11.111110999999999</v>
      </c>
      <c r="D165" s="25">
        <v>25</v>
      </c>
      <c r="E165" s="25">
        <v>41.666666999999997</v>
      </c>
      <c r="F165" s="25">
        <v>19.444444000000001</v>
      </c>
      <c r="G165" s="25">
        <v>2.7777780000000001</v>
      </c>
      <c r="H165" s="25">
        <v>0</v>
      </c>
      <c r="I165" s="25">
        <v>77.777777999999998</v>
      </c>
      <c r="J165" s="25">
        <v>22.222221999999999</v>
      </c>
    </row>
    <row r="166" spans="1:10" x14ac:dyDescent="0.2">
      <c r="A166" s="20" t="s">
        <v>183</v>
      </c>
      <c r="B166" s="21">
        <v>53</v>
      </c>
      <c r="C166" s="21">
        <v>14</v>
      </c>
      <c r="D166" s="21">
        <v>16</v>
      </c>
      <c r="E166" s="21">
        <v>19</v>
      </c>
      <c r="F166" s="21">
        <v>4</v>
      </c>
      <c r="G166" s="21">
        <v>0</v>
      </c>
      <c r="H166" s="21">
        <v>0</v>
      </c>
      <c r="I166" s="21">
        <v>49</v>
      </c>
      <c r="J166" s="21">
        <v>4</v>
      </c>
    </row>
    <row r="167" spans="1:10" x14ac:dyDescent="0.2">
      <c r="A167" s="24" t="s">
        <v>3</v>
      </c>
      <c r="B167" s="25">
        <v>100</v>
      </c>
      <c r="C167" s="25">
        <v>26.415094</v>
      </c>
      <c r="D167" s="25">
        <v>30.188679</v>
      </c>
      <c r="E167" s="25">
        <v>35.849057000000002</v>
      </c>
      <c r="F167" s="25">
        <v>7.5471700000000004</v>
      </c>
      <c r="G167" s="25">
        <v>0</v>
      </c>
      <c r="H167" s="25">
        <v>0</v>
      </c>
      <c r="I167" s="25">
        <v>92.452830000000006</v>
      </c>
      <c r="J167" s="25">
        <v>7.5471700000000004</v>
      </c>
    </row>
    <row r="168" spans="1:10" x14ac:dyDescent="0.2">
      <c r="A168" s="20" t="s">
        <v>385</v>
      </c>
      <c r="B168" s="21">
        <v>22</v>
      </c>
      <c r="C168" s="21">
        <v>0</v>
      </c>
      <c r="D168" s="21">
        <v>5</v>
      </c>
      <c r="E168" s="21">
        <v>9</v>
      </c>
      <c r="F168" s="21">
        <v>7</v>
      </c>
      <c r="G168" s="21">
        <v>0</v>
      </c>
      <c r="H168" s="21">
        <v>1</v>
      </c>
      <c r="I168" s="21">
        <v>14</v>
      </c>
      <c r="J168" s="21">
        <v>7</v>
      </c>
    </row>
    <row r="169" spans="1:10" x14ac:dyDescent="0.2">
      <c r="A169" s="24" t="s">
        <v>3</v>
      </c>
      <c r="B169" s="25">
        <v>100</v>
      </c>
      <c r="C169" s="25">
        <v>0</v>
      </c>
      <c r="D169" s="25">
        <v>22.727273</v>
      </c>
      <c r="E169" s="25">
        <v>40.909090999999997</v>
      </c>
      <c r="F169" s="25">
        <v>31.818182</v>
      </c>
      <c r="G169" s="25">
        <v>0</v>
      </c>
      <c r="H169" s="25">
        <v>4.5454549999999996</v>
      </c>
      <c r="I169" s="25">
        <v>63.636364</v>
      </c>
      <c r="J169" s="25">
        <v>31.818182</v>
      </c>
    </row>
    <row r="170" spans="1:10" x14ac:dyDescent="0.2">
      <c r="A170" s="20" t="s">
        <v>386</v>
      </c>
      <c r="B170" s="21">
        <v>32</v>
      </c>
      <c r="C170" s="21">
        <v>1</v>
      </c>
      <c r="D170" s="21">
        <v>7</v>
      </c>
      <c r="E170" s="21">
        <v>13</v>
      </c>
      <c r="F170" s="21">
        <v>9</v>
      </c>
      <c r="G170" s="21">
        <v>2</v>
      </c>
      <c r="H170" s="21">
        <v>0</v>
      </c>
      <c r="I170" s="21">
        <v>21</v>
      </c>
      <c r="J170" s="21">
        <v>11</v>
      </c>
    </row>
    <row r="171" spans="1:10" x14ac:dyDescent="0.2">
      <c r="A171" s="24" t="s">
        <v>3</v>
      </c>
      <c r="B171" s="25">
        <v>100</v>
      </c>
      <c r="C171" s="25">
        <v>3.125</v>
      </c>
      <c r="D171" s="25">
        <v>21.875</v>
      </c>
      <c r="E171" s="25">
        <v>40.625</v>
      </c>
      <c r="F171" s="25">
        <v>28.125</v>
      </c>
      <c r="G171" s="25">
        <v>6.25</v>
      </c>
      <c r="H171" s="25">
        <v>0</v>
      </c>
      <c r="I171" s="25">
        <v>65.625</v>
      </c>
      <c r="J171" s="25">
        <v>34.375</v>
      </c>
    </row>
    <row r="172" spans="1:10" x14ac:dyDescent="0.2">
      <c r="A172" s="20" t="s">
        <v>387</v>
      </c>
      <c r="B172" s="21">
        <v>9</v>
      </c>
      <c r="C172" s="21">
        <v>2</v>
      </c>
      <c r="D172" s="21">
        <v>3</v>
      </c>
      <c r="E172" s="21">
        <v>1</v>
      </c>
      <c r="F172" s="21">
        <v>2</v>
      </c>
      <c r="G172" s="21">
        <v>1</v>
      </c>
      <c r="H172" s="21">
        <v>0</v>
      </c>
      <c r="I172" s="21">
        <v>6</v>
      </c>
      <c r="J172" s="21">
        <v>3</v>
      </c>
    </row>
    <row r="173" spans="1:10" x14ac:dyDescent="0.2">
      <c r="A173" s="24" t="s">
        <v>3</v>
      </c>
      <c r="B173" s="25">
        <v>100</v>
      </c>
      <c r="C173" s="25">
        <v>22.222221999999999</v>
      </c>
      <c r="D173" s="25">
        <v>33.333333000000003</v>
      </c>
      <c r="E173" s="25">
        <v>11.111110999999999</v>
      </c>
      <c r="F173" s="25">
        <v>22.222221999999999</v>
      </c>
      <c r="G173" s="25">
        <v>11.111110999999999</v>
      </c>
      <c r="H173" s="25">
        <v>0</v>
      </c>
      <c r="I173" s="25">
        <v>66.666667000000004</v>
      </c>
      <c r="J173" s="25">
        <v>33.333333000000003</v>
      </c>
    </row>
    <row r="174" spans="1:10" x14ac:dyDescent="0.2">
      <c r="A174" s="20" t="s">
        <v>366</v>
      </c>
      <c r="B174" s="21">
        <v>150</v>
      </c>
      <c r="C174" s="21">
        <v>10</v>
      </c>
      <c r="D174" s="21">
        <v>55</v>
      </c>
      <c r="E174" s="21">
        <v>50</v>
      </c>
      <c r="F174" s="21">
        <v>23</v>
      </c>
      <c r="G174" s="21">
        <v>6</v>
      </c>
      <c r="H174" s="21">
        <v>6</v>
      </c>
      <c r="I174" s="21">
        <v>115</v>
      </c>
      <c r="J174" s="21">
        <v>29</v>
      </c>
    </row>
    <row r="175" spans="1:10" x14ac:dyDescent="0.2">
      <c r="A175" s="24" t="s">
        <v>3</v>
      </c>
      <c r="B175" s="25">
        <v>100</v>
      </c>
      <c r="C175" s="25">
        <v>6.6666670000000003</v>
      </c>
      <c r="D175" s="25">
        <v>36.666666999999997</v>
      </c>
      <c r="E175" s="25">
        <v>33.333333000000003</v>
      </c>
      <c r="F175" s="25">
        <v>15.333333</v>
      </c>
      <c r="G175" s="25">
        <v>4</v>
      </c>
      <c r="H175" s="25">
        <v>4</v>
      </c>
      <c r="I175" s="25">
        <v>76.666667000000004</v>
      </c>
      <c r="J175" s="25">
        <v>19.333333</v>
      </c>
    </row>
    <row r="176" spans="1:10" x14ac:dyDescent="0.2">
      <c r="A176" s="9" t="s">
        <v>388</v>
      </c>
      <c r="B176" s="9"/>
      <c r="C176" s="9"/>
      <c r="D176" s="9"/>
      <c r="E176" s="9"/>
      <c r="F176" s="9"/>
      <c r="G176" s="9"/>
      <c r="H176" s="9"/>
      <c r="I176" s="9"/>
      <c r="J176" s="9"/>
    </row>
    <row r="177" spans="1:10" x14ac:dyDescent="0.2">
      <c r="A177" s="20" t="s">
        <v>184</v>
      </c>
      <c r="B177" s="21">
        <v>54</v>
      </c>
      <c r="C177" s="21">
        <v>0</v>
      </c>
      <c r="D177" s="21">
        <v>17</v>
      </c>
      <c r="E177" s="21">
        <v>20</v>
      </c>
      <c r="F177" s="21">
        <v>9</v>
      </c>
      <c r="G177" s="21">
        <v>6</v>
      </c>
      <c r="H177" s="21">
        <v>2</v>
      </c>
      <c r="I177" s="21">
        <v>37</v>
      </c>
      <c r="J177" s="21">
        <v>15</v>
      </c>
    </row>
    <row r="178" spans="1:10" x14ac:dyDescent="0.2">
      <c r="A178" s="24" t="s">
        <v>3</v>
      </c>
      <c r="B178" s="25">
        <v>100</v>
      </c>
      <c r="C178" s="25">
        <v>0</v>
      </c>
      <c r="D178" s="25">
        <v>31.481480999999999</v>
      </c>
      <c r="E178" s="25">
        <v>37.037036999999998</v>
      </c>
      <c r="F178" s="25">
        <v>16.666667</v>
      </c>
      <c r="G178" s="25">
        <v>11.111110999999999</v>
      </c>
      <c r="H178" s="25">
        <v>3.7037040000000001</v>
      </c>
      <c r="I178" s="25">
        <v>68.518518999999998</v>
      </c>
      <c r="J178" s="25">
        <v>27.777778000000001</v>
      </c>
    </row>
    <row r="179" spans="1:10" x14ac:dyDescent="0.2">
      <c r="A179" s="20" t="s">
        <v>185</v>
      </c>
      <c r="B179" s="21">
        <v>196</v>
      </c>
      <c r="C179" s="21">
        <v>14</v>
      </c>
      <c r="D179" s="21">
        <v>62</v>
      </c>
      <c r="E179" s="21">
        <v>68</v>
      </c>
      <c r="F179" s="21">
        <v>33</v>
      </c>
      <c r="G179" s="21">
        <v>15</v>
      </c>
      <c r="H179" s="21">
        <v>4</v>
      </c>
      <c r="I179" s="21">
        <v>144</v>
      </c>
      <c r="J179" s="21">
        <v>48</v>
      </c>
    </row>
    <row r="180" spans="1:10" x14ac:dyDescent="0.2">
      <c r="A180" s="24" t="s">
        <v>3</v>
      </c>
      <c r="B180" s="25">
        <v>100</v>
      </c>
      <c r="C180" s="25">
        <v>7.1428570000000002</v>
      </c>
      <c r="D180" s="25">
        <v>31.632653000000001</v>
      </c>
      <c r="E180" s="25">
        <v>34.693877999999998</v>
      </c>
      <c r="F180" s="25">
        <v>16.836735000000001</v>
      </c>
      <c r="G180" s="25">
        <v>7.6530610000000001</v>
      </c>
      <c r="H180" s="25">
        <v>2.040816</v>
      </c>
      <c r="I180" s="25">
        <v>73.469387999999995</v>
      </c>
      <c r="J180" s="25">
        <v>24.489795999999998</v>
      </c>
    </row>
    <row r="181" spans="1:10" x14ac:dyDescent="0.2">
      <c r="A181" s="20" t="s">
        <v>186</v>
      </c>
      <c r="B181" s="21">
        <v>310</v>
      </c>
      <c r="C181" s="21">
        <v>15</v>
      </c>
      <c r="D181" s="21">
        <v>111</v>
      </c>
      <c r="E181" s="21">
        <v>122</v>
      </c>
      <c r="F181" s="21">
        <v>45</v>
      </c>
      <c r="G181" s="21">
        <v>16</v>
      </c>
      <c r="H181" s="21">
        <v>1</v>
      </c>
      <c r="I181" s="21">
        <v>248</v>
      </c>
      <c r="J181" s="21">
        <v>61</v>
      </c>
    </row>
    <row r="182" spans="1:10" x14ac:dyDescent="0.2">
      <c r="A182" s="24" t="s">
        <v>3</v>
      </c>
      <c r="B182" s="25">
        <v>100</v>
      </c>
      <c r="C182" s="25">
        <v>4.8387099999999998</v>
      </c>
      <c r="D182" s="25">
        <v>35.806452</v>
      </c>
      <c r="E182" s="25">
        <v>39.354838999999998</v>
      </c>
      <c r="F182" s="25">
        <v>14.516128999999999</v>
      </c>
      <c r="G182" s="25">
        <v>5.1612900000000002</v>
      </c>
      <c r="H182" s="25">
        <v>0.32258100000000001</v>
      </c>
      <c r="I182" s="25">
        <v>80</v>
      </c>
      <c r="J182" s="25">
        <v>19.677419</v>
      </c>
    </row>
    <row r="183" spans="1:10" x14ac:dyDescent="0.2">
      <c r="A183" s="20" t="s">
        <v>187</v>
      </c>
      <c r="B183" s="21">
        <v>385</v>
      </c>
      <c r="C183" s="21">
        <v>31</v>
      </c>
      <c r="D183" s="21">
        <v>132</v>
      </c>
      <c r="E183" s="21">
        <v>146</v>
      </c>
      <c r="F183" s="21">
        <v>54</v>
      </c>
      <c r="G183" s="21">
        <v>19</v>
      </c>
      <c r="H183" s="21">
        <v>3</v>
      </c>
      <c r="I183" s="21">
        <v>309</v>
      </c>
      <c r="J183" s="21">
        <v>73</v>
      </c>
    </row>
    <row r="184" spans="1:10" x14ac:dyDescent="0.2">
      <c r="A184" s="24" t="s">
        <v>3</v>
      </c>
      <c r="B184" s="25">
        <v>100</v>
      </c>
      <c r="C184" s="25">
        <v>8.0519479999999994</v>
      </c>
      <c r="D184" s="25">
        <v>34.285713999999999</v>
      </c>
      <c r="E184" s="25">
        <v>37.922077999999999</v>
      </c>
      <c r="F184" s="25">
        <v>14.025974</v>
      </c>
      <c r="G184" s="25">
        <v>4.9350649999999998</v>
      </c>
      <c r="H184" s="25">
        <v>0.77922100000000005</v>
      </c>
      <c r="I184" s="25">
        <v>80.259739999999994</v>
      </c>
      <c r="J184" s="25">
        <v>18.961039</v>
      </c>
    </row>
    <row r="185" spans="1:10" x14ac:dyDescent="0.2">
      <c r="A185" s="20" t="s">
        <v>188</v>
      </c>
      <c r="B185" s="21">
        <v>361</v>
      </c>
      <c r="C185" s="21">
        <v>24</v>
      </c>
      <c r="D185" s="21">
        <v>161</v>
      </c>
      <c r="E185" s="21">
        <v>125</v>
      </c>
      <c r="F185" s="21">
        <v>41</v>
      </c>
      <c r="G185" s="21">
        <v>8</v>
      </c>
      <c r="H185" s="21">
        <v>2</v>
      </c>
      <c r="I185" s="21">
        <v>310</v>
      </c>
      <c r="J185" s="21">
        <v>49</v>
      </c>
    </row>
    <row r="186" spans="1:10" x14ac:dyDescent="0.2">
      <c r="A186" s="24" t="s">
        <v>3</v>
      </c>
      <c r="B186" s="25">
        <v>100</v>
      </c>
      <c r="C186" s="25">
        <v>6.648199</v>
      </c>
      <c r="D186" s="25">
        <v>44.598337999999998</v>
      </c>
      <c r="E186" s="25">
        <v>34.626038999999999</v>
      </c>
      <c r="F186" s="25">
        <v>11.357341</v>
      </c>
      <c r="G186" s="25">
        <v>2.2160660000000001</v>
      </c>
      <c r="H186" s="25">
        <v>0.55401699999999998</v>
      </c>
      <c r="I186" s="25">
        <v>85.872575999999995</v>
      </c>
      <c r="J186" s="25">
        <v>13.573407</v>
      </c>
    </row>
    <row r="187" spans="1:10" x14ac:dyDescent="0.2">
      <c r="A187" s="20" t="s">
        <v>189</v>
      </c>
      <c r="B187" s="21">
        <v>315</v>
      </c>
      <c r="C187" s="21">
        <v>21</v>
      </c>
      <c r="D187" s="21">
        <v>135</v>
      </c>
      <c r="E187" s="21">
        <v>119</v>
      </c>
      <c r="F187" s="21">
        <v>34</v>
      </c>
      <c r="G187" s="21">
        <v>2</v>
      </c>
      <c r="H187" s="21">
        <v>4</v>
      </c>
      <c r="I187" s="21">
        <v>275</v>
      </c>
      <c r="J187" s="21">
        <v>36</v>
      </c>
    </row>
    <row r="188" spans="1:10" x14ac:dyDescent="0.2">
      <c r="A188" s="24" t="s">
        <v>3</v>
      </c>
      <c r="B188" s="25">
        <v>100</v>
      </c>
      <c r="C188" s="25">
        <v>6.6666670000000003</v>
      </c>
      <c r="D188" s="25">
        <v>42.857143000000001</v>
      </c>
      <c r="E188" s="25">
        <v>37.777777999999998</v>
      </c>
      <c r="F188" s="25">
        <v>10.793651000000001</v>
      </c>
      <c r="G188" s="25">
        <v>0.63492099999999996</v>
      </c>
      <c r="H188" s="25">
        <v>1.269841</v>
      </c>
      <c r="I188" s="25">
        <v>87.301586999999998</v>
      </c>
      <c r="J188" s="25">
        <v>11.428571</v>
      </c>
    </row>
    <row r="189" spans="1:10" x14ac:dyDescent="0.2">
      <c r="A189" s="20" t="s">
        <v>190</v>
      </c>
      <c r="B189" s="21">
        <v>364</v>
      </c>
      <c r="C189" s="21">
        <v>35</v>
      </c>
      <c r="D189" s="21">
        <v>146</v>
      </c>
      <c r="E189" s="21">
        <v>131</v>
      </c>
      <c r="F189" s="21">
        <v>42</v>
      </c>
      <c r="G189" s="21">
        <v>9</v>
      </c>
      <c r="H189" s="21">
        <v>1</v>
      </c>
      <c r="I189" s="21">
        <v>312</v>
      </c>
      <c r="J189" s="21">
        <v>51</v>
      </c>
    </row>
    <row r="190" spans="1:10" x14ac:dyDescent="0.2">
      <c r="A190" s="24" t="s">
        <v>3</v>
      </c>
      <c r="B190" s="25">
        <v>100</v>
      </c>
      <c r="C190" s="25">
        <v>9.6153849999999998</v>
      </c>
      <c r="D190" s="25">
        <v>40.10989</v>
      </c>
      <c r="E190" s="25">
        <v>35.989010999999998</v>
      </c>
      <c r="F190" s="25">
        <v>11.538462000000001</v>
      </c>
      <c r="G190" s="25">
        <v>2.4725269999999999</v>
      </c>
      <c r="H190" s="25">
        <v>0.274725</v>
      </c>
      <c r="I190" s="25">
        <v>85.714286000000001</v>
      </c>
      <c r="J190" s="25">
        <v>14.010989</v>
      </c>
    </row>
    <row r="191" spans="1:10" x14ac:dyDescent="0.2">
      <c r="A191" s="20" t="s">
        <v>191</v>
      </c>
      <c r="B191" s="21">
        <v>267</v>
      </c>
      <c r="C191" s="21">
        <v>30</v>
      </c>
      <c r="D191" s="21">
        <v>116</v>
      </c>
      <c r="E191" s="21">
        <v>89</v>
      </c>
      <c r="F191" s="21">
        <v>24</v>
      </c>
      <c r="G191" s="21">
        <v>7</v>
      </c>
      <c r="H191" s="21">
        <v>1</v>
      </c>
      <c r="I191" s="21">
        <v>235</v>
      </c>
      <c r="J191" s="21">
        <v>31</v>
      </c>
    </row>
    <row r="192" spans="1:10" x14ac:dyDescent="0.2">
      <c r="A192" s="24" t="s">
        <v>3</v>
      </c>
      <c r="B192" s="25">
        <v>100</v>
      </c>
      <c r="C192" s="25">
        <v>11.235955000000001</v>
      </c>
      <c r="D192" s="25">
        <v>43.445692999999999</v>
      </c>
      <c r="E192" s="25">
        <v>33.333333000000003</v>
      </c>
      <c r="F192" s="25">
        <v>8.9887639999999998</v>
      </c>
      <c r="G192" s="25">
        <v>2.6217229999999998</v>
      </c>
      <c r="H192" s="25">
        <v>0.37453199999999998</v>
      </c>
      <c r="I192" s="25">
        <v>88.014981000000006</v>
      </c>
      <c r="J192" s="25">
        <v>11.610486999999999</v>
      </c>
    </row>
    <row r="193" spans="1:10" x14ac:dyDescent="0.2">
      <c r="A193" s="20" t="s">
        <v>192</v>
      </c>
      <c r="B193" s="21">
        <v>90</v>
      </c>
      <c r="C193" s="21">
        <v>6</v>
      </c>
      <c r="D193" s="21">
        <v>40</v>
      </c>
      <c r="E193" s="21">
        <v>32</v>
      </c>
      <c r="F193" s="21">
        <v>8</v>
      </c>
      <c r="G193" s="21">
        <v>2</v>
      </c>
      <c r="H193" s="21">
        <v>2</v>
      </c>
      <c r="I193" s="21">
        <v>78</v>
      </c>
      <c r="J193" s="21">
        <v>10</v>
      </c>
    </row>
    <row r="194" spans="1:10" x14ac:dyDescent="0.2">
      <c r="A194" s="24" t="s">
        <v>3</v>
      </c>
      <c r="B194" s="25">
        <v>100</v>
      </c>
      <c r="C194" s="25">
        <v>6.6666670000000003</v>
      </c>
      <c r="D194" s="25">
        <v>44.444443999999997</v>
      </c>
      <c r="E194" s="25">
        <v>35.555556000000003</v>
      </c>
      <c r="F194" s="25">
        <v>8.8888890000000007</v>
      </c>
      <c r="G194" s="25">
        <v>2.2222219999999999</v>
      </c>
      <c r="H194" s="25">
        <v>2.2222219999999999</v>
      </c>
      <c r="I194" s="25">
        <v>86.666667000000004</v>
      </c>
      <c r="J194" s="25">
        <v>11.111110999999999</v>
      </c>
    </row>
    <row r="195" spans="1:10" x14ac:dyDescent="0.2">
      <c r="A195" s="20" t="s">
        <v>193</v>
      </c>
      <c r="B195" s="21">
        <v>94</v>
      </c>
      <c r="C195" s="21">
        <v>19</v>
      </c>
      <c r="D195" s="21">
        <v>42</v>
      </c>
      <c r="E195" s="21">
        <v>28</v>
      </c>
      <c r="F195" s="21">
        <v>4</v>
      </c>
      <c r="G195" s="21">
        <v>1</v>
      </c>
      <c r="H195" s="21">
        <v>0</v>
      </c>
      <c r="I195" s="21">
        <v>89</v>
      </c>
      <c r="J195" s="21">
        <v>5</v>
      </c>
    </row>
    <row r="196" spans="1:10" x14ac:dyDescent="0.2">
      <c r="A196" s="24" t="s">
        <v>3</v>
      </c>
      <c r="B196" s="25">
        <v>100</v>
      </c>
      <c r="C196" s="25">
        <v>20.212765999999998</v>
      </c>
      <c r="D196" s="25">
        <v>44.680850999999997</v>
      </c>
      <c r="E196" s="25">
        <v>29.787234000000002</v>
      </c>
      <c r="F196" s="25">
        <v>4.2553190000000001</v>
      </c>
      <c r="G196" s="25">
        <v>1.0638300000000001</v>
      </c>
      <c r="H196" s="25">
        <v>0</v>
      </c>
      <c r="I196" s="25">
        <v>94.680851000000004</v>
      </c>
      <c r="J196" s="25">
        <v>5.3191490000000003</v>
      </c>
    </row>
    <row r="197" spans="1:10" x14ac:dyDescent="0.2">
      <c r="A197" s="20" t="s">
        <v>389</v>
      </c>
      <c r="B197" s="21">
        <v>47</v>
      </c>
      <c r="C197" s="21">
        <v>3</v>
      </c>
      <c r="D197" s="21">
        <v>6</v>
      </c>
      <c r="E197" s="21">
        <v>22</v>
      </c>
      <c r="F197" s="21">
        <v>10</v>
      </c>
      <c r="G197" s="21">
        <v>4</v>
      </c>
      <c r="H197" s="21">
        <v>2</v>
      </c>
      <c r="I197" s="21">
        <v>31</v>
      </c>
      <c r="J197" s="21">
        <v>14</v>
      </c>
    </row>
    <row r="198" spans="1:10" x14ac:dyDescent="0.2">
      <c r="A198" s="24" t="s">
        <v>3</v>
      </c>
      <c r="B198" s="25">
        <v>100</v>
      </c>
      <c r="C198" s="25">
        <v>6.3829789999999997</v>
      </c>
      <c r="D198" s="25">
        <v>12.765957</v>
      </c>
      <c r="E198" s="25">
        <v>46.808511000000003</v>
      </c>
      <c r="F198" s="25">
        <v>21.276596000000001</v>
      </c>
      <c r="G198" s="25">
        <v>8.5106380000000001</v>
      </c>
      <c r="H198" s="25">
        <v>4.2553190000000001</v>
      </c>
      <c r="I198" s="25">
        <v>65.957447000000002</v>
      </c>
      <c r="J198" s="25">
        <v>29.787234000000002</v>
      </c>
    </row>
    <row r="199" spans="1:10" x14ac:dyDescent="0.2">
      <c r="A199" s="20" t="s">
        <v>366</v>
      </c>
      <c r="B199" s="21">
        <v>194</v>
      </c>
      <c r="C199" s="21">
        <v>11</v>
      </c>
      <c r="D199" s="21">
        <v>75</v>
      </c>
      <c r="E199" s="21">
        <v>61</v>
      </c>
      <c r="F199" s="21">
        <v>34</v>
      </c>
      <c r="G199" s="21">
        <v>5</v>
      </c>
      <c r="H199" s="21">
        <v>8</v>
      </c>
      <c r="I199" s="21">
        <v>147</v>
      </c>
      <c r="J199" s="21">
        <v>39</v>
      </c>
    </row>
    <row r="200" spans="1:10" x14ac:dyDescent="0.2">
      <c r="A200" s="24" t="s">
        <v>3</v>
      </c>
      <c r="B200" s="25">
        <v>100</v>
      </c>
      <c r="C200" s="25">
        <v>5.6701030000000001</v>
      </c>
      <c r="D200" s="25">
        <v>38.659793999999998</v>
      </c>
      <c r="E200" s="25">
        <v>31.443299</v>
      </c>
      <c r="F200" s="25">
        <v>17.525773000000001</v>
      </c>
      <c r="G200" s="25">
        <v>2.5773199999999998</v>
      </c>
      <c r="H200" s="25">
        <v>4.1237110000000001</v>
      </c>
      <c r="I200" s="25">
        <v>75.773195999999999</v>
      </c>
      <c r="J200" s="25">
        <v>20.103093000000001</v>
      </c>
    </row>
    <row r="201" spans="1:10" ht="11.1" customHeight="1" x14ac:dyDescent="0.2">
      <c r="A201" s="9" t="s">
        <v>390</v>
      </c>
      <c r="B201" s="9"/>
      <c r="C201" s="9"/>
      <c r="D201" s="9"/>
      <c r="E201" s="9"/>
      <c r="F201" s="9"/>
      <c r="G201" s="9"/>
      <c r="H201" s="9"/>
      <c r="I201" s="9"/>
      <c r="J201" s="9"/>
    </row>
    <row r="202" spans="1:10" ht="11.1" customHeight="1" x14ac:dyDescent="0.2">
      <c r="A202" s="20" t="s">
        <v>391</v>
      </c>
      <c r="B202" s="21">
        <v>633</v>
      </c>
      <c r="C202" s="21">
        <v>42</v>
      </c>
      <c r="D202" s="21">
        <v>228</v>
      </c>
      <c r="E202" s="21">
        <v>240</v>
      </c>
      <c r="F202" s="21">
        <v>88</v>
      </c>
      <c r="G202" s="21">
        <v>26</v>
      </c>
      <c r="H202" s="21">
        <v>9</v>
      </c>
      <c r="I202" s="21">
        <v>510</v>
      </c>
      <c r="J202" s="21">
        <v>114</v>
      </c>
    </row>
    <row r="203" spans="1:10" ht="11.1" customHeight="1" x14ac:dyDescent="0.2">
      <c r="A203" s="24" t="s">
        <v>3</v>
      </c>
      <c r="B203" s="25">
        <v>100</v>
      </c>
      <c r="C203" s="25">
        <v>6.6350709999999999</v>
      </c>
      <c r="D203" s="25">
        <v>36.018957</v>
      </c>
      <c r="E203" s="25">
        <v>37.914692000000002</v>
      </c>
      <c r="F203" s="25">
        <v>13.902054</v>
      </c>
      <c r="G203" s="25">
        <v>4.1074250000000001</v>
      </c>
      <c r="H203" s="25">
        <v>1.4218010000000001</v>
      </c>
      <c r="I203" s="25">
        <v>80.568719999999999</v>
      </c>
      <c r="J203" s="25">
        <v>18.009478999999999</v>
      </c>
    </row>
    <row r="204" spans="1:10" ht="11.1" customHeight="1" x14ac:dyDescent="0.2">
      <c r="A204" s="20" t="s">
        <v>392</v>
      </c>
      <c r="B204" s="21">
        <v>1123</v>
      </c>
      <c r="C204" s="21">
        <v>85</v>
      </c>
      <c r="D204" s="21">
        <v>422</v>
      </c>
      <c r="E204" s="21">
        <v>398</v>
      </c>
      <c r="F204" s="21">
        <v>169</v>
      </c>
      <c r="G204" s="21">
        <v>37</v>
      </c>
      <c r="H204" s="21">
        <v>12</v>
      </c>
      <c r="I204" s="21">
        <v>905</v>
      </c>
      <c r="J204" s="21">
        <v>206</v>
      </c>
    </row>
    <row r="205" spans="1:10" ht="11.1" customHeight="1" x14ac:dyDescent="0.2">
      <c r="A205" s="24" t="s">
        <v>3</v>
      </c>
      <c r="B205" s="25">
        <v>100</v>
      </c>
      <c r="C205" s="25">
        <v>7.5690119999999999</v>
      </c>
      <c r="D205" s="25">
        <v>37.577916000000002</v>
      </c>
      <c r="E205" s="25">
        <v>35.440784000000001</v>
      </c>
      <c r="F205" s="25">
        <v>15.048976</v>
      </c>
      <c r="G205" s="25">
        <v>3.294746</v>
      </c>
      <c r="H205" s="25">
        <v>1.0685659999999999</v>
      </c>
      <c r="I205" s="25">
        <v>80.587710999999999</v>
      </c>
      <c r="J205" s="25">
        <v>18.343722</v>
      </c>
    </row>
    <row r="206" spans="1:10" ht="11.1" customHeight="1" x14ac:dyDescent="0.2">
      <c r="A206" s="20" t="s">
        <v>393</v>
      </c>
      <c r="B206" s="21">
        <v>660</v>
      </c>
      <c r="C206" s="21">
        <v>57</v>
      </c>
      <c r="D206" s="21">
        <v>272</v>
      </c>
      <c r="E206" s="21">
        <v>242</v>
      </c>
      <c r="F206" s="21">
        <v>60</v>
      </c>
      <c r="G206" s="21">
        <v>23</v>
      </c>
      <c r="H206" s="21">
        <v>6</v>
      </c>
      <c r="I206" s="21">
        <v>571</v>
      </c>
      <c r="J206" s="21">
        <v>83</v>
      </c>
    </row>
    <row r="207" spans="1:10" ht="11.1" customHeight="1" x14ac:dyDescent="0.2">
      <c r="A207" s="24" t="s">
        <v>3</v>
      </c>
      <c r="B207" s="25">
        <v>100</v>
      </c>
      <c r="C207" s="25">
        <v>8.6363640000000004</v>
      </c>
      <c r="D207" s="25">
        <v>41.212121000000003</v>
      </c>
      <c r="E207" s="25">
        <v>36.666666999999997</v>
      </c>
      <c r="F207" s="25">
        <v>9.0909089999999999</v>
      </c>
      <c r="G207" s="25">
        <v>3.4848479999999999</v>
      </c>
      <c r="H207" s="25">
        <v>0.90909099999999998</v>
      </c>
      <c r="I207" s="25">
        <v>86.515152</v>
      </c>
      <c r="J207" s="25">
        <v>12.575758</v>
      </c>
    </row>
    <row r="208" spans="1:10" ht="11.1" customHeight="1" x14ac:dyDescent="0.2">
      <c r="A208" s="20" t="s">
        <v>394</v>
      </c>
      <c r="B208" s="21">
        <v>261</v>
      </c>
      <c r="C208" s="21">
        <v>25</v>
      </c>
      <c r="D208" s="21">
        <v>121</v>
      </c>
      <c r="E208" s="21">
        <v>83</v>
      </c>
      <c r="F208" s="21">
        <v>21</v>
      </c>
      <c r="G208" s="21">
        <v>8</v>
      </c>
      <c r="H208" s="21">
        <v>3</v>
      </c>
      <c r="I208" s="21">
        <v>229</v>
      </c>
      <c r="J208" s="21">
        <v>29</v>
      </c>
    </row>
    <row r="209" spans="1:10" ht="11.1" customHeight="1" x14ac:dyDescent="0.2">
      <c r="A209" s="24" t="s">
        <v>3</v>
      </c>
      <c r="B209" s="25">
        <v>100</v>
      </c>
      <c r="C209" s="25">
        <v>9.5785440000000008</v>
      </c>
      <c r="D209" s="25">
        <v>46.360152999999997</v>
      </c>
      <c r="E209" s="25">
        <v>31.800765999999999</v>
      </c>
      <c r="F209" s="25">
        <v>8.0459770000000006</v>
      </c>
      <c r="G209" s="25">
        <v>3.065134</v>
      </c>
      <c r="H209" s="25">
        <v>1.1494249999999999</v>
      </c>
      <c r="I209" s="25">
        <v>87.739463999999998</v>
      </c>
      <c r="J209" s="25">
        <v>11.111110999999999</v>
      </c>
    </row>
    <row r="210" spans="1:10" ht="11.1" customHeight="1" x14ac:dyDescent="0.2">
      <c r="A210" s="9" t="s">
        <v>395</v>
      </c>
      <c r="B210" s="9"/>
      <c r="C210" s="9"/>
      <c r="D210" s="9"/>
      <c r="E210" s="9"/>
      <c r="F210" s="9"/>
      <c r="G210" s="9"/>
      <c r="H210" s="9"/>
      <c r="I210" s="9"/>
      <c r="J210" s="9"/>
    </row>
    <row r="211" spans="1:10" ht="11.1" customHeight="1" x14ac:dyDescent="0.2">
      <c r="A211" s="20" t="s">
        <v>396</v>
      </c>
      <c r="B211" s="21">
        <v>329</v>
      </c>
      <c r="C211" s="21">
        <v>19</v>
      </c>
      <c r="D211" s="21">
        <v>134</v>
      </c>
      <c r="E211" s="21">
        <v>131</v>
      </c>
      <c r="F211" s="21">
        <v>33</v>
      </c>
      <c r="G211" s="21">
        <v>10</v>
      </c>
      <c r="H211" s="21">
        <v>2</v>
      </c>
      <c r="I211" s="21">
        <v>284</v>
      </c>
      <c r="J211" s="21">
        <v>43</v>
      </c>
    </row>
    <row r="212" spans="1:10" ht="11.1" customHeight="1" x14ac:dyDescent="0.2">
      <c r="A212" s="24" t="s">
        <v>3</v>
      </c>
      <c r="B212" s="25">
        <v>100</v>
      </c>
      <c r="C212" s="25">
        <v>5.7750760000000003</v>
      </c>
      <c r="D212" s="25">
        <v>40.729483000000002</v>
      </c>
      <c r="E212" s="25">
        <v>39.817628999999997</v>
      </c>
      <c r="F212" s="25">
        <v>10.030395</v>
      </c>
      <c r="G212" s="25">
        <v>3.039514</v>
      </c>
      <c r="H212" s="25">
        <v>0.60790299999999997</v>
      </c>
      <c r="I212" s="25">
        <v>86.322187999999997</v>
      </c>
      <c r="J212" s="25">
        <v>13.069909000000001</v>
      </c>
    </row>
    <row r="213" spans="1:10" ht="11.1" customHeight="1" x14ac:dyDescent="0.2">
      <c r="A213" s="20" t="s">
        <v>397</v>
      </c>
      <c r="B213" s="21">
        <v>828</v>
      </c>
      <c r="C213" s="21">
        <v>61</v>
      </c>
      <c r="D213" s="21">
        <v>306</v>
      </c>
      <c r="E213" s="21">
        <v>300</v>
      </c>
      <c r="F213" s="21">
        <v>112</v>
      </c>
      <c r="G213" s="21">
        <v>40</v>
      </c>
      <c r="H213" s="21">
        <v>9</v>
      </c>
      <c r="I213" s="21">
        <v>667</v>
      </c>
      <c r="J213" s="21">
        <v>152</v>
      </c>
    </row>
    <row r="214" spans="1:10" ht="11.1" customHeight="1" x14ac:dyDescent="0.2">
      <c r="A214" s="24" t="s">
        <v>3</v>
      </c>
      <c r="B214" s="25">
        <v>100</v>
      </c>
      <c r="C214" s="25">
        <v>7.3671499999999996</v>
      </c>
      <c r="D214" s="25">
        <v>36.956522</v>
      </c>
      <c r="E214" s="25">
        <v>36.231884000000001</v>
      </c>
      <c r="F214" s="25">
        <v>13.52657</v>
      </c>
      <c r="G214" s="25">
        <v>4.8309179999999996</v>
      </c>
      <c r="H214" s="25">
        <v>1.086957</v>
      </c>
      <c r="I214" s="25">
        <v>80.555555999999996</v>
      </c>
      <c r="J214" s="25">
        <v>18.357488</v>
      </c>
    </row>
    <row r="215" spans="1:10" ht="11.1" customHeight="1" x14ac:dyDescent="0.2">
      <c r="A215" s="20" t="s">
        <v>879</v>
      </c>
      <c r="B215" s="21">
        <v>499</v>
      </c>
      <c r="C215" s="21">
        <v>39</v>
      </c>
      <c r="D215" s="21">
        <v>211</v>
      </c>
      <c r="E215" s="21">
        <v>176</v>
      </c>
      <c r="F215" s="21">
        <v>56</v>
      </c>
      <c r="G215" s="21">
        <v>13</v>
      </c>
      <c r="H215" s="21">
        <v>4</v>
      </c>
      <c r="I215" s="21">
        <v>426</v>
      </c>
      <c r="J215" s="21">
        <v>69</v>
      </c>
    </row>
    <row r="216" spans="1:10" ht="11.1" customHeight="1" x14ac:dyDescent="0.2">
      <c r="A216" s="24" t="s">
        <v>3</v>
      </c>
      <c r="B216" s="25">
        <v>100</v>
      </c>
      <c r="C216" s="25">
        <v>7.8156309999999998</v>
      </c>
      <c r="D216" s="25">
        <v>42.284568999999998</v>
      </c>
      <c r="E216" s="25">
        <v>35.270541000000001</v>
      </c>
      <c r="F216" s="25">
        <v>11.222445</v>
      </c>
      <c r="G216" s="25">
        <v>2.60521</v>
      </c>
      <c r="H216" s="25">
        <v>0.80160299999999995</v>
      </c>
      <c r="I216" s="25">
        <v>85.370740999999995</v>
      </c>
      <c r="J216" s="25">
        <v>13.827655</v>
      </c>
    </row>
    <row r="217" spans="1:10" ht="11.1" customHeight="1" x14ac:dyDescent="0.2">
      <c r="A217" s="20" t="s">
        <v>398</v>
      </c>
      <c r="B217" s="21">
        <v>468</v>
      </c>
      <c r="C217" s="21">
        <v>39</v>
      </c>
      <c r="D217" s="21">
        <v>185</v>
      </c>
      <c r="E217" s="21">
        <v>153</v>
      </c>
      <c r="F217" s="21">
        <v>69</v>
      </c>
      <c r="G217" s="21">
        <v>14</v>
      </c>
      <c r="H217" s="21">
        <v>8</v>
      </c>
      <c r="I217" s="21">
        <v>377</v>
      </c>
      <c r="J217" s="21">
        <v>83</v>
      </c>
    </row>
    <row r="218" spans="1:10" ht="11.1" customHeight="1" x14ac:dyDescent="0.2">
      <c r="A218" s="24" t="s">
        <v>3</v>
      </c>
      <c r="B218" s="25">
        <v>100</v>
      </c>
      <c r="C218" s="25">
        <v>8.3333329999999997</v>
      </c>
      <c r="D218" s="25">
        <v>39.529915000000003</v>
      </c>
      <c r="E218" s="25">
        <v>32.692307999999997</v>
      </c>
      <c r="F218" s="25">
        <v>14.743589999999999</v>
      </c>
      <c r="G218" s="25">
        <v>2.9914529999999999</v>
      </c>
      <c r="H218" s="25">
        <v>1.7094020000000001</v>
      </c>
      <c r="I218" s="25">
        <v>80.555555999999996</v>
      </c>
      <c r="J218" s="25">
        <v>17.735043000000001</v>
      </c>
    </row>
    <row r="219" spans="1:10" ht="11.1" customHeight="1" x14ac:dyDescent="0.2">
      <c r="A219" s="20" t="s">
        <v>399</v>
      </c>
      <c r="B219" s="21">
        <v>257</v>
      </c>
      <c r="C219" s="21">
        <v>18</v>
      </c>
      <c r="D219" s="21">
        <v>92</v>
      </c>
      <c r="E219" s="21">
        <v>106</v>
      </c>
      <c r="F219" s="21">
        <v>29</v>
      </c>
      <c r="G219" s="21">
        <v>8</v>
      </c>
      <c r="H219" s="21">
        <v>4</v>
      </c>
      <c r="I219" s="21">
        <v>216</v>
      </c>
      <c r="J219" s="21">
        <v>37</v>
      </c>
    </row>
    <row r="220" spans="1:10" ht="11.1" customHeight="1" x14ac:dyDescent="0.2">
      <c r="A220" s="24" t="s">
        <v>3</v>
      </c>
      <c r="B220" s="25">
        <v>100</v>
      </c>
      <c r="C220" s="25">
        <v>7.0038910000000003</v>
      </c>
      <c r="D220" s="25">
        <v>35.797665000000002</v>
      </c>
      <c r="E220" s="25">
        <v>41.245136000000002</v>
      </c>
      <c r="F220" s="25">
        <v>11.284046999999999</v>
      </c>
      <c r="G220" s="25">
        <v>3.1128399999999998</v>
      </c>
      <c r="H220" s="25">
        <v>1.5564199999999999</v>
      </c>
      <c r="I220" s="25">
        <v>84.046693000000005</v>
      </c>
      <c r="J220" s="25">
        <v>14.396887</v>
      </c>
    </row>
    <row r="221" spans="1:10" ht="11.1" customHeight="1" x14ac:dyDescent="0.2">
      <c r="A221" s="20" t="s">
        <v>400</v>
      </c>
      <c r="B221" s="21">
        <v>296</v>
      </c>
      <c r="C221" s="21">
        <v>33</v>
      </c>
      <c r="D221" s="21">
        <v>115</v>
      </c>
      <c r="E221" s="21">
        <v>97</v>
      </c>
      <c r="F221" s="21">
        <v>39</v>
      </c>
      <c r="G221" s="21">
        <v>9</v>
      </c>
      <c r="H221" s="21">
        <v>3</v>
      </c>
      <c r="I221" s="21">
        <v>245</v>
      </c>
      <c r="J221" s="21">
        <v>48</v>
      </c>
    </row>
    <row r="222" spans="1:10" ht="11.1" customHeight="1" x14ac:dyDescent="0.2">
      <c r="A222" s="24" t="s">
        <v>3</v>
      </c>
      <c r="B222" s="25">
        <v>100</v>
      </c>
      <c r="C222" s="25">
        <v>11.148649000000001</v>
      </c>
      <c r="D222" s="25">
        <v>38.851351000000001</v>
      </c>
      <c r="E222" s="25">
        <v>32.770269999999996</v>
      </c>
      <c r="F222" s="25">
        <v>13.175675999999999</v>
      </c>
      <c r="G222" s="25">
        <v>3.0405410000000002</v>
      </c>
      <c r="H222" s="25">
        <v>1.013514</v>
      </c>
      <c r="I222" s="25">
        <v>82.770269999999996</v>
      </c>
      <c r="J222" s="25">
        <v>16.216215999999999</v>
      </c>
    </row>
    <row r="223" spans="1:10" ht="11.1" customHeight="1" x14ac:dyDescent="0.2">
      <c r="A223" s="9" t="s">
        <v>401</v>
      </c>
      <c r="B223" s="9"/>
      <c r="C223" s="9"/>
      <c r="D223" s="9"/>
      <c r="E223" s="9"/>
      <c r="F223" s="9"/>
      <c r="G223" s="9"/>
      <c r="H223" s="9"/>
      <c r="I223" s="9"/>
      <c r="J223" s="9"/>
    </row>
    <row r="224" spans="1:10" ht="11.1" customHeight="1" x14ac:dyDescent="0.2">
      <c r="A224" s="20" t="s">
        <v>878</v>
      </c>
      <c r="B224" s="21">
        <v>116</v>
      </c>
      <c r="C224" s="21">
        <v>4</v>
      </c>
      <c r="D224" s="21">
        <v>42</v>
      </c>
      <c r="E224" s="21">
        <v>58</v>
      </c>
      <c r="F224" s="21">
        <v>7</v>
      </c>
      <c r="G224" s="21">
        <v>4</v>
      </c>
      <c r="H224" s="21">
        <v>1</v>
      </c>
      <c r="I224" s="21">
        <v>104</v>
      </c>
      <c r="J224" s="21">
        <v>11</v>
      </c>
    </row>
    <row r="225" spans="1:10" ht="11.1" customHeight="1" x14ac:dyDescent="0.2">
      <c r="A225" s="24" t="s">
        <v>3</v>
      </c>
      <c r="B225" s="25">
        <v>100</v>
      </c>
      <c r="C225" s="25">
        <v>3.4482759999999999</v>
      </c>
      <c r="D225" s="25">
        <v>36.206896999999998</v>
      </c>
      <c r="E225" s="25">
        <v>50</v>
      </c>
      <c r="F225" s="25">
        <v>6.0344829999999998</v>
      </c>
      <c r="G225" s="25">
        <v>3.4482759999999999</v>
      </c>
      <c r="H225" s="25">
        <v>0.86206899999999997</v>
      </c>
      <c r="I225" s="25">
        <v>89.655171999999993</v>
      </c>
      <c r="J225" s="25">
        <v>9.4827589999999997</v>
      </c>
    </row>
    <row r="226" spans="1:10" ht="11.1" customHeight="1" x14ac:dyDescent="0.2">
      <c r="A226" s="20" t="s">
        <v>402</v>
      </c>
      <c r="B226" s="21">
        <v>213</v>
      </c>
      <c r="C226" s="21">
        <v>15</v>
      </c>
      <c r="D226" s="21">
        <v>92</v>
      </c>
      <c r="E226" s="21">
        <v>73</v>
      </c>
      <c r="F226" s="21">
        <v>26</v>
      </c>
      <c r="G226" s="21">
        <v>6</v>
      </c>
      <c r="H226" s="21">
        <v>1</v>
      </c>
      <c r="I226" s="21">
        <v>180</v>
      </c>
      <c r="J226" s="21">
        <v>32</v>
      </c>
    </row>
    <row r="227" spans="1:10" ht="11.1" customHeight="1" x14ac:dyDescent="0.2">
      <c r="A227" s="24" t="s">
        <v>3</v>
      </c>
      <c r="B227" s="25">
        <v>100</v>
      </c>
      <c r="C227" s="25">
        <v>7.0422539999999998</v>
      </c>
      <c r="D227" s="25">
        <v>43.192487999999997</v>
      </c>
      <c r="E227" s="25">
        <v>34.272300000000001</v>
      </c>
      <c r="F227" s="25">
        <v>12.206573000000001</v>
      </c>
      <c r="G227" s="25">
        <v>2.8169010000000001</v>
      </c>
      <c r="H227" s="25">
        <v>0.46948400000000001</v>
      </c>
      <c r="I227" s="25">
        <v>84.507041999999998</v>
      </c>
      <c r="J227" s="25">
        <v>15.023474</v>
      </c>
    </row>
    <row r="228" spans="1:10" ht="11.1" customHeight="1" x14ac:dyDescent="0.2">
      <c r="A228" s="20" t="s">
        <v>397</v>
      </c>
      <c r="B228" s="21">
        <v>828</v>
      </c>
      <c r="C228" s="21">
        <v>61</v>
      </c>
      <c r="D228" s="21">
        <v>306</v>
      </c>
      <c r="E228" s="21">
        <v>300</v>
      </c>
      <c r="F228" s="21">
        <v>112</v>
      </c>
      <c r="G228" s="21">
        <v>40</v>
      </c>
      <c r="H228" s="21">
        <v>9</v>
      </c>
      <c r="I228" s="21">
        <v>667</v>
      </c>
      <c r="J228" s="21">
        <v>152</v>
      </c>
    </row>
    <row r="229" spans="1:10" ht="11.1" customHeight="1" x14ac:dyDescent="0.2">
      <c r="A229" s="24" t="s">
        <v>3</v>
      </c>
      <c r="B229" s="25">
        <v>100</v>
      </c>
      <c r="C229" s="25">
        <v>7.3671499999999996</v>
      </c>
      <c r="D229" s="25">
        <v>36.956522</v>
      </c>
      <c r="E229" s="25">
        <v>36.231884000000001</v>
      </c>
      <c r="F229" s="25">
        <v>13.52657</v>
      </c>
      <c r="G229" s="25">
        <v>4.8309179999999996</v>
      </c>
      <c r="H229" s="25">
        <v>1.086957</v>
      </c>
      <c r="I229" s="25">
        <v>80.555555999999996</v>
      </c>
      <c r="J229" s="25">
        <v>18.357488</v>
      </c>
    </row>
    <row r="230" spans="1:10" ht="11.1" customHeight="1" x14ac:dyDescent="0.2">
      <c r="A230" s="20" t="s">
        <v>403</v>
      </c>
      <c r="B230" s="21">
        <v>133</v>
      </c>
      <c r="C230" s="21">
        <v>12</v>
      </c>
      <c r="D230" s="21">
        <v>54</v>
      </c>
      <c r="E230" s="21">
        <v>46</v>
      </c>
      <c r="F230" s="21">
        <v>19</v>
      </c>
      <c r="G230" s="21">
        <v>2</v>
      </c>
      <c r="H230" s="21">
        <v>0</v>
      </c>
      <c r="I230" s="21">
        <v>112</v>
      </c>
      <c r="J230" s="21">
        <v>21</v>
      </c>
    </row>
    <row r="231" spans="1:10" ht="11.1" customHeight="1" x14ac:dyDescent="0.2">
      <c r="A231" s="24" t="s">
        <v>3</v>
      </c>
      <c r="B231" s="25">
        <v>100</v>
      </c>
      <c r="C231" s="25">
        <v>9.0225559999999998</v>
      </c>
      <c r="D231" s="25">
        <v>40.601503999999998</v>
      </c>
      <c r="E231" s="25">
        <v>34.586466000000001</v>
      </c>
      <c r="F231" s="25">
        <v>14.285714</v>
      </c>
      <c r="G231" s="25">
        <v>1.5037590000000001</v>
      </c>
      <c r="H231" s="25">
        <v>0</v>
      </c>
      <c r="I231" s="25">
        <v>84.210526000000002</v>
      </c>
      <c r="J231" s="25">
        <v>15.789474</v>
      </c>
    </row>
    <row r="232" spans="1:10" ht="11.1" customHeight="1" x14ac:dyDescent="0.2">
      <c r="A232" s="20" t="s">
        <v>404</v>
      </c>
      <c r="B232" s="21">
        <v>120</v>
      </c>
      <c r="C232" s="21">
        <v>7</v>
      </c>
      <c r="D232" s="21">
        <v>58</v>
      </c>
      <c r="E232" s="21">
        <v>38</v>
      </c>
      <c r="F232" s="21">
        <v>11</v>
      </c>
      <c r="G232" s="21">
        <v>4</v>
      </c>
      <c r="H232" s="21">
        <v>2</v>
      </c>
      <c r="I232" s="21">
        <v>103</v>
      </c>
      <c r="J232" s="21">
        <v>15</v>
      </c>
    </row>
    <row r="233" spans="1:10" ht="11.1" customHeight="1" x14ac:dyDescent="0.2">
      <c r="A233" s="24" t="s">
        <v>3</v>
      </c>
      <c r="B233" s="25">
        <v>100</v>
      </c>
      <c r="C233" s="25">
        <v>5.8333329999999997</v>
      </c>
      <c r="D233" s="25">
        <v>48.333333000000003</v>
      </c>
      <c r="E233" s="25">
        <v>31.666667</v>
      </c>
      <c r="F233" s="25">
        <v>9.1666670000000003</v>
      </c>
      <c r="G233" s="25">
        <v>3.3333330000000001</v>
      </c>
      <c r="H233" s="25">
        <v>1.6666669999999999</v>
      </c>
      <c r="I233" s="25">
        <v>85.833332999999996</v>
      </c>
      <c r="J233" s="25">
        <v>12.5</v>
      </c>
    </row>
    <row r="234" spans="1:10" ht="11.1" customHeight="1" x14ac:dyDescent="0.2">
      <c r="A234" s="20" t="s">
        <v>405</v>
      </c>
      <c r="B234" s="21">
        <v>246</v>
      </c>
      <c r="C234" s="21">
        <v>20</v>
      </c>
      <c r="D234" s="21">
        <v>99</v>
      </c>
      <c r="E234" s="21">
        <v>92</v>
      </c>
      <c r="F234" s="21">
        <v>26</v>
      </c>
      <c r="G234" s="21">
        <v>7</v>
      </c>
      <c r="H234" s="21">
        <v>2</v>
      </c>
      <c r="I234" s="21">
        <v>211</v>
      </c>
      <c r="J234" s="21">
        <v>33</v>
      </c>
    </row>
    <row r="235" spans="1:10" ht="11.1" customHeight="1" x14ac:dyDescent="0.2">
      <c r="A235" s="24" t="s">
        <v>3</v>
      </c>
      <c r="B235" s="25">
        <v>100</v>
      </c>
      <c r="C235" s="25">
        <v>8.1300810000000006</v>
      </c>
      <c r="D235" s="25">
        <v>40.243901999999999</v>
      </c>
      <c r="E235" s="25">
        <v>37.398373999999997</v>
      </c>
      <c r="F235" s="25">
        <v>10.569106</v>
      </c>
      <c r="G235" s="25">
        <v>2.8455279999999998</v>
      </c>
      <c r="H235" s="25">
        <v>0.81300799999999995</v>
      </c>
      <c r="I235" s="25">
        <v>85.772357999999997</v>
      </c>
      <c r="J235" s="25">
        <v>13.414634</v>
      </c>
    </row>
    <row r="236" spans="1:10" ht="11.1" customHeight="1" x14ac:dyDescent="0.2">
      <c r="A236" s="20" t="s">
        <v>398</v>
      </c>
      <c r="B236" s="21">
        <v>468</v>
      </c>
      <c r="C236" s="21">
        <v>39</v>
      </c>
      <c r="D236" s="21">
        <v>185</v>
      </c>
      <c r="E236" s="21">
        <v>153</v>
      </c>
      <c r="F236" s="21">
        <v>69</v>
      </c>
      <c r="G236" s="21">
        <v>14</v>
      </c>
      <c r="H236" s="21">
        <v>8</v>
      </c>
      <c r="I236" s="21">
        <v>377</v>
      </c>
      <c r="J236" s="21">
        <v>83</v>
      </c>
    </row>
    <row r="237" spans="1:10" ht="11.1" customHeight="1" x14ac:dyDescent="0.2">
      <c r="A237" s="24" t="s">
        <v>3</v>
      </c>
      <c r="B237" s="25">
        <v>100</v>
      </c>
      <c r="C237" s="25">
        <v>8.3333329999999997</v>
      </c>
      <c r="D237" s="25">
        <v>39.529915000000003</v>
      </c>
      <c r="E237" s="25">
        <v>32.692307999999997</v>
      </c>
      <c r="F237" s="25">
        <v>14.743589999999999</v>
      </c>
      <c r="G237" s="25">
        <v>2.9914529999999999</v>
      </c>
      <c r="H237" s="25">
        <v>1.7094020000000001</v>
      </c>
      <c r="I237" s="25">
        <v>80.555555999999996</v>
      </c>
      <c r="J237" s="25">
        <v>17.735043000000001</v>
      </c>
    </row>
    <row r="238" spans="1:10" ht="11.1" customHeight="1" x14ac:dyDescent="0.2">
      <c r="A238" s="20" t="s">
        <v>406</v>
      </c>
      <c r="B238" s="21">
        <v>180</v>
      </c>
      <c r="C238" s="21">
        <v>13</v>
      </c>
      <c r="D238" s="21">
        <v>64</v>
      </c>
      <c r="E238" s="21">
        <v>73</v>
      </c>
      <c r="F238" s="21">
        <v>22</v>
      </c>
      <c r="G238" s="21">
        <v>5</v>
      </c>
      <c r="H238" s="21">
        <v>3</v>
      </c>
      <c r="I238" s="21">
        <v>150</v>
      </c>
      <c r="J238" s="21">
        <v>27</v>
      </c>
    </row>
    <row r="239" spans="1:10" ht="11.1" customHeight="1" x14ac:dyDescent="0.2">
      <c r="A239" s="24" t="s">
        <v>3</v>
      </c>
      <c r="B239" s="25">
        <v>100</v>
      </c>
      <c r="C239" s="25">
        <v>7.2222220000000004</v>
      </c>
      <c r="D239" s="25">
        <v>35.555556000000003</v>
      </c>
      <c r="E239" s="25">
        <v>40.555556000000003</v>
      </c>
      <c r="F239" s="25">
        <v>12.222222</v>
      </c>
      <c r="G239" s="25">
        <v>2.7777780000000001</v>
      </c>
      <c r="H239" s="25">
        <v>1.6666669999999999</v>
      </c>
      <c r="I239" s="25">
        <v>83.333332999999996</v>
      </c>
      <c r="J239" s="25">
        <v>15</v>
      </c>
    </row>
    <row r="240" spans="1:10" ht="11.1" customHeight="1" x14ac:dyDescent="0.2">
      <c r="A240" s="20" t="s">
        <v>407</v>
      </c>
      <c r="B240" s="21">
        <v>77</v>
      </c>
      <c r="C240" s="21">
        <v>5</v>
      </c>
      <c r="D240" s="21">
        <v>28</v>
      </c>
      <c r="E240" s="21">
        <v>33</v>
      </c>
      <c r="F240" s="21">
        <v>7</v>
      </c>
      <c r="G240" s="21">
        <v>3</v>
      </c>
      <c r="H240" s="21">
        <v>1</v>
      </c>
      <c r="I240" s="21">
        <v>66</v>
      </c>
      <c r="J240" s="21">
        <v>10</v>
      </c>
    </row>
    <row r="241" spans="1:10" ht="11.1" customHeight="1" x14ac:dyDescent="0.2">
      <c r="A241" s="24" t="s">
        <v>3</v>
      </c>
      <c r="B241" s="25">
        <v>100</v>
      </c>
      <c r="C241" s="25">
        <v>6.493506</v>
      </c>
      <c r="D241" s="25">
        <v>36.363636</v>
      </c>
      <c r="E241" s="25">
        <v>42.857143000000001</v>
      </c>
      <c r="F241" s="25">
        <v>9.0909089999999999</v>
      </c>
      <c r="G241" s="25">
        <v>3.8961039999999998</v>
      </c>
      <c r="H241" s="25">
        <v>1.2987010000000001</v>
      </c>
      <c r="I241" s="25">
        <v>85.714286000000001</v>
      </c>
      <c r="J241" s="25">
        <v>12.987012999999999</v>
      </c>
    </row>
    <row r="242" spans="1:10" ht="11.1" customHeight="1" x14ac:dyDescent="0.2">
      <c r="A242" s="20" t="s">
        <v>400</v>
      </c>
      <c r="B242" s="21">
        <v>296</v>
      </c>
      <c r="C242" s="21">
        <v>33</v>
      </c>
      <c r="D242" s="21">
        <v>115</v>
      </c>
      <c r="E242" s="21">
        <v>97</v>
      </c>
      <c r="F242" s="21">
        <v>39</v>
      </c>
      <c r="G242" s="21">
        <v>9</v>
      </c>
      <c r="H242" s="21">
        <v>3</v>
      </c>
      <c r="I242" s="21">
        <v>245</v>
      </c>
      <c r="J242" s="21">
        <v>48</v>
      </c>
    </row>
    <row r="243" spans="1:10" ht="11.1" customHeight="1" x14ac:dyDescent="0.2">
      <c r="A243" s="26"/>
      <c r="B243" s="27">
        <v>100</v>
      </c>
      <c r="C243" s="27">
        <v>11.148649000000001</v>
      </c>
      <c r="D243" s="27">
        <v>38.851351000000001</v>
      </c>
      <c r="E243" s="27">
        <v>32.770269999999996</v>
      </c>
      <c r="F243" s="27">
        <v>13.175675999999999</v>
      </c>
      <c r="G243" s="27">
        <v>3.0405410000000002</v>
      </c>
      <c r="H243" s="27">
        <v>1.013514</v>
      </c>
      <c r="I243" s="27">
        <v>82.770269999999996</v>
      </c>
      <c r="J243" s="27">
        <v>16.216215999999999</v>
      </c>
    </row>
    <row r="244" spans="1:10" ht="11.1" customHeight="1" x14ac:dyDescent="0.2"/>
  </sheetData>
  <phoneticPr fontId="2"/>
  <pageMargins left="0.75" right="0.75" top="1" bottom="1" header="0.5" footer="0.5"/>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72893-0E7C-4C13-9263-BDB98DF6AA7B}">
  <dimension ref="A1:G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7" x14ac:dyDescent="0.2">
      <c r="A1" s="11" t="s">
        <v>3</v>
      </c>
      <c r="B1" s="7"/>
    </row>
    <row r="2" spans="1:7" x14ac:dyDescent="0.2">
      <c r="A2" s="15" t="str">
        <f xml:space="preserve"> HYPERLINK("#'目次'!B31","[25]")</f>
        <v>[25]</v>
      </c>
    </row>
    <row r="3" spans="1:7" x14ac:dyDescent="0.2">
      <c r="A3" s="7" t="s">
        <v>3</v>
      </c>
      <c r="B3" s="8" t="s">
        <v>25</v>
      </c>
    </row>
    <row r="4" spans="1:7" x14ac:dyDescent="0.2">
      <c r="A4" s="7" t="s">
        <v>3</v>
      </c>
      <c r="B4" s="8" t="s">
        <v>24</v>
      </c>
    </row>
    <row r="5" spans="1:7" s="18" customFormat="1" ht="63" x14ac:dyDescent="0.2">
      <c r="A5" s="16" t="s">
        <v>3</v>
      </c>
      <c r="B5" s="17" t="s">
        <v>335</v>
      </c>
      <c r="C5" s="17" t="s">
        <v>470</v>
      </c>
      <c r="D5" s="17" t="s">
        <v>471</v>
      </c>
      <c r="E5" s="17" t="s">
        <v>472</v>
      </c>
      <c r="F5" s="17" t="s">
        <v>198</v>
      </c>
      <c r="G5" s="17" t="s">
        <v>366</v>
      </c>
    </row>
    <row r="6" spans="1:7" x14ac:dyDescent="0.2">
      <c r="A6" s="19" t="s">
        <v>338</v>
      </c>
      <c r="B6" s="10">
        <v>2677</v>
      </c>
      <c r="C6" s="10">
        <v>1941</v>
      </c>
      <c r="D6" s="10">
        <v>351</v>
      </c>
      <c r="E6" s="10">
        <v>179</v>
      </c>
      <c r="F6" s="10">
        <v>161</v>
      </c>
      <c r="G6" s="10">
        <v>45</v>
      </c>
    </row>
    <row r="7" spans="1:7" x14ac:dyDescent="0.2">
      <c r="A7" s="24" t="s">
        <v>3</v>
      </c>
      <c r="B7" s="25">
        <v>100</v>
      </c>
      <c r="C7" s="25">
        <v>72.506536999999994</v>
      </c>
      <c r="D7" s="25">
        <v>13.111692</v>
      </c>
      <c r="E7" s="25">
        <v>6.6865889999999997</v>
      </c>
      <c r="F7" s="25">
        <v>6.014195</v>
      </c>
      <c r="G7" s="25">
        <v>1.6809860000000001</v>
      </c>
    </row>
    <row r="8" spans="1:7" x14ac:dyDescent="0.2">
      <c r="A8" s="9" t="s">
        <v>339</v>
      </c>
      <c r="B8" s="9"/>
      <c r="C8" s="9"/>
      <c r="D8" s="9"/>
      <c r="E8" s="9"/>
      <c r="F8" s="9"/>
      <c r="G8" s="9"/>
    </row>
    <row r="9" spans="1:7" x14ac:dyDescent="0.2">
      <c r="A9" s="20" t="s">
        <v>340</v>
      </c>
      <c r="B9" s="21">
        <v>1277</v>
      </c>
      <c r="C9" s="21">
        <v>919</v>
      </c>
      <c r="D9" s="21">
        <v>143</v>
      </c>
      <c r="E9" s="21">
        <v>91</v>
      </c>
      <c r="F9" s="21">
        <v>101</v>
      </c>
      <c r="G9" s="21">
        <v>23</v>
      </c>
    </row>
    <row r="10" spans="1:7" x14ac:dyDescent="0.2">
      <c r="A10" s="24" t="s">
        <v>3</v>
      </c>
      <c r="B10" s="25">
        <v>100</v>
      </c>
      <c r="C10" s="25">
        <v>71.965543999999994</v>
      </c>
      <c r="D10" s="25">
        <v>11.198121</v>
      </c>
      <c r="E10" s="25">
        <v>7.1260770000000004</v>
      </c>
      <c r="F10" s="25">
        <v>7.9091620000000002</v>
      </c>
      <c r="G10" s="25">
        <v>1.801096</v>
      </c>
    </row>
    <row r="11" spans="1:7" x14ac:dyDescent="0.2">
      <c r="A11" s="20" t="s">
        <v>341</v>
      </c>
      <c r="B11" s="21">
        <v>1400</v>
      </c>
      <c r="C11" s="21">
        <v>1022</v>
      </c>
      <c r="D11" s="21">
        <v>208</v>
      </c>
      <c r="E11" s="21">
        <v>88</v>
      </c>
      <c r="F11" s="21">
        <v>60</v>
      </c>
      <c r="G11" s="21">
        <v>22</v>
      </c>
    </row>
    <row r="12" spans="1:7" x14ac:dyDescent="0.2">
      <c r="A12" s="24" t="s">
        <v>3</v>
      </c>
      <c r="B12" s="25">
        <v>100</v>
      </c>
      <c r="C12" s="25">
        <v>73</v>
      </c>
      <c r="D12" s="25">
        <v>14.857143000000001</v>
      </c>
      <c r="E12" s="25">
        <v>6.2857139999999996</v>
      </c>
      <c r="F12" s="25">
        <v>4.2857139999999996</v>
      </c>
      <c r="G12" s="25">
        <v>1.571429</v>
      </c>
    </row>
    <row r="13" spans="1:7" x14ac:dyDescent="0.2">
      <c r="A13" s="9" t="s">
        <v>342</v>
      </c>
      <c r="B13" s="9"/>
      <c r="C13" s="9"/>
      <c r="D13" s="9"/>
      <c r="E13" s="9"/>
      <c r="F13" s="9"/>
      <c r="G13" s="9"/>
    </row>
    <row r="14" spans="1:7" x14ac:dyDescent="0.2">
      <c r="A14" s="20" t="s">
        <v>343</v>
      </c>
      <c r="B14" s="21">
        <v>610</v>
      </c>
      <c r="C14" s="21">
        <v>498</v>
      </c>
      <c r="D14" s="21">
        <v>54</v>
      </c>
      <c r="E14" s="21">
        <v>29</v>
      </c>
      <c r="F14" s="21">
        <v>24</v>
      </c>
      <c r="G14" s="21">
        <v>5</v>
      </c>
    </row>
    <row r="15" spans="1:7" x14ac:dyDescent="0.2">
      <c r="A15" s="24" t="s">
        <v>3</v>
      </c>
      <c r="B15" s="25">
        <v>100</v>
      </c>
      <c r="C15" s="25">
        <v>81.639343999999994</v>
      </c>
      <c r="D15" s="25">
        <v>8.8524589999999996</v>
      </c>
      <c r="E15" s="25">
        <v>4.7540979999999999</v>
      </c>
      <c r="F15" s="25">
        <v>3.9344260000000002</v>
      </c>
      <c r="G15" s="25">
        <v>0.81967199999999996</v>
      </c>
    </row>
    <row r="16" spans="1:7" x14ac:dyDescent="0.2">
      <c r="A16" s="20" t="s">
        <v>344</v>
      </c>
      <c r="B16" s="21">
        <v>755</v>
      </c>
      <c r="C16" s="21">
        <v>578</v>
      </c>
      <c r="D16" s="21">
        <v>84</v>
      </c>
      <c r="E16" s="21">
        <v>35</v>
      </c>
      <c r="F16" s="21">
        <v>46</v>
      </c>
      <c r="G16" s="21">
        <v>12</v>
      </c>
    </row>
    <row r="17" spans="1:7" x14ac:dyDescent="0.2">
      <c r="A17" s="24" t="s">
        <v>3</v>
      </c>
      <c r="B17" s="25">
        <v>100</v>
      </c>
      <c r="C17" s="25">
        <v>76.556291000000002</v>
      </c>
      <c r="D17" s="25">
        <v>11.125828</v>
      </c>
      <c r="E17" s="25">
        <v>4.6357619999999997</v>
      </c>
      <c r="F17" s="25">
        <v>6.0927150000000001</v>
      </c>
      <c r="G17" s="25">
        <v>1.589404</v>
      </c>
    </row>
    <row r="18" spans="1:7" x14ac:dyDescent="0.2">
      <c r="A18" s="20" t="s">
        <v>345</v>
      </c>
      <c r="B18" s="21">
        <v>601</v>
      </c>
      <c r="C18" s="21">
        <v>431</v>
      </c>
      <c r="D18" s="21">
        <v>80</v>
      </c>
      <c r="E18" s="21">
        <v>50</v>
      </c>
      <c r="F18" s="21">
        <v>32</v>
      </c>
      <c r="G18" s="21">
        <v>8</v>
      </c>
    </row>
    <row r="19" spans="1:7" x14ac:dyDescent="0.2">
      <c r="A19" s="24" t="s">
        <v>3</v>
      </c>
      <c r="B19" s="25">
        <v>100</v>
      </c>
      <c r="C19" s="25">
        <v>71.713809999999995</v>
      </c>
      <c r="D19" s="25">
        <v>13.311147999999999</v>
      </c>
      <c r="E19" s="25">
        <v>8.3194680000000005</v>
      </c>
      <c r="F19" s="25">
        <v>5.3244590000000001</v>
      </c>
      <c r="G19" s="25">
        <v>1.331115</v>
      </c>
    </row>
    <row r="20" spans="1:7" x14ac:dyDescent="0.2">
      <c r="A20" s="20" t="s">
        <v>346</v>
      </c>
      <c r="B20" s="21">
        <v>425</v>
      </c>
      <c r="C20" s="21">
        <v>259</v>
      </c>
      <c r="D20" s="21">
        <v>80</v>
      </c>
      <c r="E20" s="21">
        <v>41</v>
      </c>
      <c r="F20" s="21">
        <v>32</v>
      </c>
      <c r="G20" s="21">
        <v>13</v>
      </c>
    </row>
    <row r="21" spans="1:7" x14ac:dyDescent="0.2">
      <c r="A21" s="24" t="s">
        <v>3</v>
      </c>
      <c r="B21" s="25">
        <v>100</v>
      </c>
      <c r="C21" s="25">
        <v>60.941175999999999</v>
      </c>
      <c r="D21" s="25">
        <v>18.823529000000001</v>
      </c>
      <c r="E21" s="25">
        <v>9.6470590000000005</v>
      </c>
      <c r="F21" s="25">
        <v>7.5294119999999998</v>
      </c>
      <c r="G21" s="25">
        <v>3.058824</v>
      </c>
    </row>
    <row r="22" spans="1:7" x14ac:dyDescent="0.2">
      <c r="A22" s="20" t="s">
        <v>347</v>
      </c>
      <c r="B22" s="21">
        <v>217</v>
      </c>
      <c r="C22" s="21">
        <v>134</v>
      </c>
      <c r="D22" s="21">
        <v>41</v>
      </c>
      <c r="E22" s="21">
        <v>17</v>
      </c>
      <c r="F22" s="21">
        <v>20</v>
      </c>
      <c r="G22" s="21">
        <v>5</v>
      </c>
    </row>
    <row r="23" spans="1:7" x14ac:dyDescent="0.2">
      <c r="A23" s="24" t="s">
        <v>3</v>
      </c>
      <c r="B23" s="25">
        <v>100</v>
      </c>
      <c r="C23" s="25">
        <v>61.751151999999998</v>
      </c>
      <c r="D23" s="25">
        <v>18.894009</v>
      </c>
      <c r="E23" s="25">
        <v>7.8341010000000004</v>
      </c>
      <c r="F23" s="25">
        <v>9.2165900000000001</v>
      </c>
      <c r="G23" s="25">
        <v>2.3041469999999999</v>
      </c>
    </row>
    <row r="24" spans="1:7" x14ac:dyDescent="0.2">
      <c r="A24" s="20" t="s">
        <v>348</v>
      </c>
      <c r="B24" s="21">
        <v>56</v>
      </c>
      <c r="C24" s="21">
        <v>32</v>
      </c>
      <c r="D24" s="21">
        <v>12</v>
      </c>
      <c r="E24" s="21">
        <v>6</v>
      </c>
      <c r="F24" s="21">
        <v>4</v>
      </c>
      <c r="G24" s="21">
        <v>2</v>
      </c>
    </row>
    <row r="25" spans="1:7" x14ac:dyDescent="0.2">
      <c r="A25" s="24" t="s">
        <v>3</v>
      </c>
      <c r="B25" s="25">
        <v>100</v>
      </c>
      <c r="C25" s="25">
        <v>57.142856999999999</v>
      </c>
      <c r="D25" s="25">
        <v>21.428571000000002</v>
      </c>
      <c r="E25" s="25">
        <v>10.714286</v>
      </c>
      <c r="F25" s="25">
        <v>7.1428570000000002</v>
      </c>
      <c r="G25" s="25">
        <v>3.5714290000000002</v>
      </c>
    </row>
    <row r="26" spans="1:7" x14ac:dyDescent="0.2">
      <c r="A26" s="20" t="s">
        <v>349</v>
      </c>
      <c r="B26" s="21">
        <v>13</v>
      </c>
      <c r="C26" s="21">
        <v>9</v>
      </c>
      <c r="D26" s="21">
        <v>0</v>
      </c>
      <c r="E26" s="21">
        <v>1</v>
      </c>
      <c r="F26" s="21">
        <v>3</v>
      </c>
      <c r="G26" s="21">
        <v>0</v>
      </c>
    </row>
    <row r="27" spans="1:7" x14ac:dyDescent="0.2">
      <c r="A27" s="24" t="s">
        <v>3</v>
      </c>
      <c r="B27" s="25">
        <v>100</v>
      </c>
      <c r="C27" s="25">
        <v>69.230768999999995</v>
      </c>
      <c r="D27" s="25">
        <v>0</v>
      </c>
      <c r="E27" s="25">
        <v>7.6923079999999997</v>
      </c>
      <c r="F27" s="25">
        <v>23.076923000000001</v>
      </c>
      <c r="G27" s="25">
        <v>0</v>
      </c>
    </row>
    <row r="28" spans="1:7" x14ac:dyDescent="0.2">
      <c r="A28" s="20" t="s">
        <v>350</v>
      </c>
      <c r="B28" s="21">
        <v>1365</v>
      </c>
      <c r="C28" s="21">
        <v>1076</v>
      </c>
      <c r="D28" s="21">
        <v>138</v>
      </c>
      <c r="E28" s="21">
        <v>64</v>
      </c>
      <c r="F28" s="21">
        <v>70</v>
      </c>
      <c r="G28" s="21">
        <v>17</v>
      </c>
    </row>
    <row r="29" spans="1:7" x14ac:dyDescent="0.2">
      <c r="A29" s="24" t="s">
        <v>3</v>
      </c>
      <c r="B29" s="25">
        <v>100</v>
      </c>
      <c r="C29" s="25">
        <v>78.827838999999997</v>
      </c>
      <c r="D29" s="25">
        <v>10.10989</v>
      </c>
      <c r="E29" s="25">
        <v>4.6886450000000002</v>
      </c>
      <c r="F29" s="25">
        <v>5.1282050000000003</v>
      </c>
      <c r="G29" s="25">
        <v>1.2454209999999999</v>
      </c>
    </row>
    <row r="30" spans="1:7" x14ac:dyDescent="0.2">
      <c r="A30" s="20" t="s">
        <v>351</v>
      </c>
      <c r="B30" s="21">
        <v>1026</v>
      </c>
      <c r="C30" s="21">
        <v>690</v>
      </c>
      <c r="D30" s="21">
        <v>160</v>
      </c>
      <c r="E30" s="21">
        <v>91</v>
      </c>
      <c r="F30" s="21">
        <v>64</v>
      </c>
      <c r="G30" s="21">
        <v>21</v>
      </c>
    </row>
    <row r="31" spans="1:7" x14ac:dyDescent="0.2">
      <c r="A31" s="24" t="s">
        <v>3</v>
      </c>
      <c r="B31" s="25">
        <v>100</v>
      </c>
      <c r="C31" s="25">
        <v>67.251462000000004</v>
      </c>
      <c r="D31" s="25">
        <v>15.594542000000001</v>
      </c>
      <c r="E31" s="25">
        <v>8.8693960000000001</v>
      </c>
      <c r="F31" s="25">
        <v>6.2378169999999997</v>
      </c>
      <c r="G31" s="25">
        <v>2.0467840000000002</v>
      </c>
    </row>
    <row r="32" spans="1:7" x14ac:dyDescent="0.2">
      <c r="A32" s="20" t="s">
        <v>352</v>
      </c>
      <c r="B32" s="21">
        <v>286</v>
      </c>
      <c r="C32" s="21">
        <v>175</v>
      </c>
      <c r="D32" s="21">
        <v>53</v>
      </c>
      <c r="E32" s="21">
        <v>24</v>
      </c>
      <c r="F32" s="21">
        <v>27</v>
      </c>
      <c r="G32" s="21">
        <v>7</v>
      </c>
    </row>
    <row r="33" spans="1:7" x14ac:dyDescent="0.2">
      <c r="A33" s="24" t="s">
        <v>3</v>
      </c>
      <c r="B33" s="25">
        <v>100</v>
      </c>
      <c r="C33" s="25">
        <v>61.188811000000001</v>
      </c>
      <c r="D33" s="25">
        <v>18.531469000000001</v>
      </c>
      <c r="E33" s="25">
        <v>8.3916079999999997</v>
      </c>
      <c r="F33" s="25">
        <v>9.4405590000000004</v>
      </c>
      <c r="G33" s="25">
        <v>2.4475519999999999</v>
      </c>
    </row>
    <row r="34" spans="1:7" x14ac:dyDescent="0.2">
      <c r="A34" s="20" t="s">
        <v>353</v>
      </c>
      <c r="B34" s="21">
        <v>1312</v>
      </c>
      <c r="C34" s="21">
        <v>865</v>
      </c>
      <c r="D34" s="21">
        <v>213</v>
      </c>
      <c r="E34" s="21">
        <v>115</v>
      </c>
      <c r="F34" s="21">
        <v>91</v>
      </c>
      <c r="G34" s="21">
        <v>28</v>
      </c>
    </row>
    <row r="35" spans="1:7" x14ac:dyDescent="0.2">
      <c r="A35" s="24" t="s">
        <v>3</v>
      </c>
      <c r="B35" s="25">
        <v>100</v>
      </c>
      <c r="C35" s="25">
        <v>65.929878000000002</v>
      </c>
      <c r="D35" s="25">
        <v>16.234756000000001</v>
      </c>
      <c r="E35" s="25">
        <v>8.7652439999999991</v>
      </c>
      <c r="F35" s="25">
        <v>6.9359760000000001</v>
      </c>
      <c r="G35" s="25">
        <v>2.1341459999999999</v>
      </c>
    </row>
    <row r="36" spans="1:7" x14ac:dyDescent="0.2">
      <c r="A36" s="9" t="s">
        <v>354</v>
      </c>
      <c r="B36" s="10">
        <v>298</v>
      </c>
      <c r="C36" s="10">
        <v>235</v>
      </c>
      <c r="D36" s="10">
        <v>24</v>
      </c>
      <c r="E36" s="10">
        <v>19</v>
      </c>
      <c r="F36" s="10">
        <v>16</v>
      </c>
      <c r="G36" s="10">
        <v>4</v>
      </c>
    </row>
    <row r="37" spans="1:7" x14ac:dyDescent="0.2">
      <c r="A37" s="24" t="s">
        <v>3</v>
      </c>
      <c r="B37" s="25">
        <v>100</v>
      </c>
      <c r="C37" s="25">
        <v>78.859059999999999</v>
      </c>
      <c r="D37" s="25">
        <v>8.0536910000000006</v>
      </c>
      <c r="E37" s="25">
        <v>6.375839</v>
      </c>
      <c r="F37" s="25">
        <v>5.3691279999999999</v>
      </c>
      <c r="G37" s="25">
        <v>1.342282</v>
      </c>
    </row>
    <row r="38" spans="1:7" x14ac:dyDescent="0.2">
      <c r="A38" s="20" t="s">
        <v>344</v>
      </c>
      <c r="B38" s="21">
        <v>388</v>
      </c>
      <c r="C38" s="21">
        <v>281</v>
      </c>
      <c r="D38" s="21">
        <v>41</v>
      </c>
      <c r="E38" s="21">
        <v>25</v>
      </c>
      <c r="F38" s="21">
        <v>31</v>
      </c>
      <c r="G38" s="21">
        <v>10</v>
      </c>
    </row>
    <row r="39" spans="1:7" x14ac:dyDescent="0.2">
      <c r="A39" s="24" t="s">
        <v>3</v>
      </c>
      <c r="B39" s="25">
        <v>100</v>
      </c>
      <c r="C39" s="25">
        <v>72.42268</v>
      </c>
      <c r="D39" s="25">
        <v>10.56701</v>
      </c>
      <c r="E39" s="25">
        <v>6.4432989999999997</v>
      </c>
      <c r="F39" s="25">
        <v>7.9896909999999997</v>
      </c>
      <c r="G39" s="25">
        <v>2.5773199999999998</v>
      </c>
    </row>
    <row r="40" spans="1:7" x14ac:dyDescent="0.2">
      <c r="A40" s="20" t="s">
        <v>345</v>
      </c>
      <c r="B40" s="21">
        <v>299</v>
      </c>
      <c r="C40" s="21">
        <v>220</v>
      </c>
      <c r="D40" s="21">
        <v>35</v>
      </c>
      <c r="E40" s="21">
        <v>23</v>
      </c>
      <c r="F40" s="21">
        <v>20</v>
      </c>
      <c r="G40" s="21">
        <v>1</v>
      </c>
    </row>
    <row r="41" spans="1:7" x14ac:dyDescent="0.2">
      <c r="A41" s="24" t="s">
        <v>3</v>
      </c>
      <c r="B41" s="25">
        <v>100</v>
      </c>
      <c r="C41" s="25">
        <v>73.578595000000007</v>
      </c>
      <c r="D41" s="25">
        <v>11.705686</v>
      </c>
      <c r="E41" s="25">
        <v>7.6923079999999997</v>
      </c>
      <c r="F41" s="25">
        <v>6.6889630000000002</v>
      </c>
      <c r="G41" s="25">
        <v>0.33444800000000002</v>
      </c>
    </row>
    <row r="42" spans="1:7" x14ac:dyDescent="0.2">
      <c r="A42" s="20" t="s">
        <v>346</v>
      </c>
      <c r="B42" s="21">
        <v>192</v>
      </c>
      <c r="C42" s="21">
        <v>121</v>
      </c>
      <c r="D42" s="21">
        <v>29</v>
      </c>
      <c r="E42" s="21">
        <v>18</v>
      </c>
      <c r="F42" s="21">
        <v>20</v>
      </c>
      <c r="G42" s="21">
        <v>4</v>
      </c>
    </row>
    <row r="43" spans="1:7" x14ac:dyDescent="0.2">
      <c r="A43" s="24" t="s">
        <v>3</v>
      </c>
      <c r="B43" s="25">
        <v>100</v>
      </c>
      <c r="C43" s="25">
        <v>63.020833000000003</v>
      </c>
      <c r="D43" s="25">
        <v>15.104167</v>
      </c>
      <c r="E43" s="25">
        <v>9.375</v>
      </c>
      <c r="F43" s="25">
        <v>10.416667</v>
      </c>
      <c r="G43" s="25">
        <v>2.0833330000000001</v>
      </c>
    </row>
    <row r="44" spans="1:7" x14ac:dyDescent="0.2">
      <c r="A44" s="20" t="s">
        <v>347</v>
      </c>
      <c r="B44" s="21">
        <v>77</v>
      </c>
      <c r="C44" s="21">
        <v>49</v>
      </c>
      <c r="D44" s="21">
        <v>10</v>
      </c>
      <c r="E44" s="21">
        <v>5</v>
      </c>
      <c r="F44" s="21">
        <v>11</v>
      </c>
      <c r="G44" s="21">
        <v>2</v>
      </c>
    </row>
    <row r="45" spans="1:7" x14ac:dyDescent="0.2">
      <c r="A45" s="24" t="s">
        <v>3</v>
      </c>
      <c r="B45" s="25">
        <v>100</v>
      </c>
      <c r="C45" s="25">
        <v>63.636364</v>
      </c>
      <c r="D45" s="25">
        <v>12.987012999999999</v>
      </c>
      <c r="E45" s="25">
        <v>6.493506</v>
      </c>
      <c r="F45" s="25">
        <v>14.285714</v>
      </c>
      <c r="G45" s="25">
        <v>2.5974029999999999</v>
      </c>
    </row>
    <row r="46" spans="1:7" x14ac:dyDescent="0.2">
      <c r="A46" s="20" t="s">
        <v>348</v>
      </c>
      <c r="B46" s="21">
        <v>19</v>
      </c>
      <c r="C46" s="21">
        <v>10</v>
      </c>
      <c r="D46" s="21">
        <v>4</v>
      </c>
      <c r="E46" s="21">
        <v>1</v>
      </c>
      <c r="F46" s="21">
        <v>2</v>
      </c>
      <c r="G46" s="21">
        <v>2</v>
      </c>
    </row>
    <row r="47" spans="1:7" x14ac:dyDescent="0.2">
      <c r="A47" s="24" t="s">
        <v>3</v>
      </c>
      <c r="B47" s="25">
        <v>100</v>
      </c>
      <c r="C47" s="25">
        <v>52.631579000000002</v>
      </c>
      <c r="D47" s="25">
        <v>21.052631999999999</v>
      </c>
      <c r="E47" s="25">
        <v>5.2631579999999998</v>
      </c>
      <c r="F47" s="25">
        <v>10.526316</v>
      </c>
      <c r="G47" s="25">
        <v>10.526316</v>
      </c>
    </row>
    <row r="48" spans="1:7" x14ac:dyDescent="0.2">
      <c r="A48" s="20" t="s">
        <v>349</v>
      </c>
      <c r="B48" s="21">
        <v>4</v>
      </c>
      <c r="C48" s="21">
        <v>3</v>
      </c>
      <c r="D48" s="21">
        <v>0</v>
      </c>
      <c r="E48" s="21">
        <v>0</v>
      </c>
      <c r="F48" s="21">
        <v>1</v>
      </c>
      <c r="G48" s="21">
        <v>0</v>
      </c>
    </row>
    <row r="49" spans="1:7" x14ac:dyDescent="0.2">
      <c r="A49" s="24" t="s">
        <v>3</v>
      </c>
      <c r="B49" s="25">
        <v>100</v>
      </c>
      <c r="C49" s="25">
        <v>75</v>
      </c>
      <c r="D49" s="25">
        <v>0</v>
      </c>
      <c r="E49" s="25">
        <v>0</v>
      </c>
      <c r="F49" s="25">
        <v>25</v>
      </c>
      <c r="G49" s="25">
        <v>0</v>
      </c>
    </row>
    <row r="50" spans="1:7" x14ac:dyDescent="0.2">
      <c r="A50" s="20" t="s">
        <v>350</v>
      </c>
      <c r="B50" s="21">
        <v>686</v>
      </c>
      <c r="C50" s="21">
        <v>516</v>
      </c>
      <c r="D50" s="21">
        <v>65</v>
      </c>
      <c r="E50" s="21">
        <v>44</v>
      </c>
      <c r="F50" s="21">
        <v>47</v>
      </c>
      <c r="G50" s="21">
        <v>14</v>
      </c>
    </row>
    <row r="51" spans="1:7" x14ac:dyDescent="0.2">
      <c r="A51" s="24" t="s">
        <v>3</v>
      </c>
      <c r="B51" s="25">
        <v>100</v>
      </c>
      <c r="C51" s="25">
        <v>75.218659000000002</v>
      </c>
      <c r="D51" s="25">
        <v>9.4752189999999992</v>
      </c>
      <c r="E51" s="25">
        <v>6.4139939999999998</v>
      </c>
      <c r="F51" s="25">
        <v>6.8513120000000001</v>
      </c>
      <c r="G51" s="25">
        <v>2.040816</v>
      </c>
    </row>
    <row r="52" spans="1:7" x14ac:dyDescent="0.2">
      <c r="A52" s="20" t="s">
        <v>351</v>
      </c>
      <c r="B52" s="21">
        <v>491</v>
      </c>
      <c r="C52" s="21">
        <v>341</v>
      </c>
      <c r="D52" s="21">
        <v>64</v>
      </c>
      <c r="E52" s="21">
        <v>41</v>
      </c>
      <c r="F52" s="21">
        <v>40</v>
      </c>
      <c r="G52" s="21">
        <v>5</v>
      </c>
    </row>
    <row r="53" spans="1:7" x14ac:dyDescent="0.2">
      <c r="A53" s="24" t="s">
        <v>3</v>
      </c>
      <c r="B53" s="25">
        <v>100</v>
      </c>
      <c r="C53" s="25">
        <v>69.450102000000001</v>
      </c>
      <c r="D53" s="25">
        <v>13.034623</v>
      </c>
      <c r="E53" s="25">
        <v>8.3503050000000005</v>
      </c>
      <c r="F53" s="25">
        <v>8.1466399999999997</v>
      </c>
      <c r="G53" s="25">
        <v>1.01833</v>
      </c>
    </row>
    <row r="54" spans="1:7" x14ac:dyDescent="0.2">
      <c r="A54" s="20" t="s">
        <v>352</v>
      </c>
      <c r="B54" s="21">
        <v>100</v>
      </c>
      <c r="C54" s="21">
        <v>62</v>
      </c>
      <c r="D54" s="21">
        <v>14</v>
      </c>
      <c r="E54" s="21">
        <v>6</v>
      </c>
      <c r="F54" s="21">
        <v>14</v>
      </c>
      <c r="G54" s="21">
        <v>4</v>
      </c>
    </row>
    <row r="55" spans="1:7" x14ac:dyDescent="0.2">
      <c r="A55" s="24" t="s">
        <v>3</v>
      </c>
      <c r="B55" s="25">
        <v>100</v>
      </c>
      <c r="C55" s="25">
        <v>62</v>
      </c>
      <c r="D55" s="25">
        <v>14</v>
      </c>
      <c r="E55" s="25">
        <v>6</v>
      </c>
      <c r="F55" s="25">
        <v>14</v>
      </c>
      <c r="G55" s="25">
        <v>4</v>
      </c>
    </row>
    <row r="56" spans="1:7" x14ac:dyDescent="0.2">
      <c r="A56" s="20" t="s">
        <v>353</v>
      </c>
      <c r="B56" s="21">
        <v>591</v>
      </c>
      <c r="C56" s="21">
        <v>403</v>
      </c>
      <c r="D56" s="21">
        <v>78</v>
      </c>
      <c r="E56" s="21">
        <v>47</v>
      </c>
      <c r="F56" s="21">
        <v>54</v>
      </c>
      <c r="G56" s="21">
        <v>9</v>
      </c>
    </row>
    <row r="57" spans="1:7" x14ac:dyDescent="0.2">
      <c r="A57" s="24" t="s">
        <v>3</v>
      </c>
      <c r="B57" s="25">
        <v>100</v>
      </c>
      <c r="C57" s="25">
        <v>68.189509000000001</v>
      </c>
      <c r="D57" s="25">
        <v>13.19797</v>
      </c>
      <c r="E57" s="25">
        <v>7.952623</v>
      </c>
      <c r="F57" s="25">
        <v>9.1370559999999994</v>
      </c>
      <c r="G57" s="25">
        <v>1.5228429999999999</v>
      </c>
    </row>
    <row r="58" spans="1:7" x14ac:dyDescent="0.2">
      <c r="A58" s="9" t="s">
        <v>355</v>
      </c>
      <c r="B58" s="10">
        <v>312</v>
      </c>
      <c r="C58" s="10">
        <v>263</v>
      </c>
      <c r="D58" s="10">
        <v>30</v>
      </c>
      <c r="E58" s="10">
        <v>10</v>
      </c>
      <c r="F58" s="10">
        <v>8</v>
      </c>
      <c r="G58" s="10">
        <v>1</v>
      </c>
    </row>
    <row r="59" spans="1:7" x14ac:dyDescent="0.2">
      <c r="A59" s="24" t="s">
        <v>3</v>
      </c>
      <c r="B59" s="25">
        <v>100</v>
      </c>
      <c r="C59" s="25">
        <v>84.294871999999998</v>
      </c>
      <c r="D59" s="25">
        <v>9.6153849999999998</v>
      </c>
      <c r="E59" s="25">
        <v>3.2051280000000002</v>
      </c>
      <c r="F59" s="25">
        <v>2.5641029999999998</v>
      </c>
      <c r="G59" s="25">
        <v>0.32051299999999999</v>
      </c>
    </row>
    <row r="60" spans="1:7" x14ac:dyDescent="0.2">
      <c r="A60" s="20" t="s">
        <v>344</v>
      </c>
      <c r="B60" s="21">
        <v>367</v>
      </c>
      <c r="C60" s="21">
        <v>297</v>
      </c>
      <c r="D60" s="21">
        <v>43</v>
      </c>
      <c r="E60" s="21">
        <v>10</v>
      </c>
      <c r="F60" s="21">
        <v>15</v>
      </c>
      <c r="G60" s="21">
        <v>2</v>
      </c>
    </row>
    <row r="61" spans="1:7" x14ac:dyDescent="0.2">
      <c r="A61" s="24" t="s">
        <v>3</v>
      </c>
      <c r="B61" s="25">
        <v>100</v>
      </c>
      <c r="C61" s="25">
        <v>80.926430999999994</v>
      </c>
      <c r="D61" s="25">
        <v>11.716621</v>
      </c>
      <c r="E61" s="25">
        <v>2.724796</v>
      </c>
      <c r="F61" s="25">
        <v>4.0871930000000001</v>
      </c>
      <c r="G61" s="25">
        <v>0.54495899999999997</v>
      </c>
    </row>
    <row r="62" spans="1:7" x14ac:dyDescent="0.2">
      <c r="A62" s="20" t="s">
        <v>345</v>
      </c>
      <c r="B62" s="21">
        <v>302</v>
      </c>
      <c r="C62" s="21">
        <v>211</v>
      </c>
      <c r="D62" s="21">
        <v>45</v>
      </c>
      <c r="E62" s="21">
        <v>27</v>
      </c>
      <c r="F62" s="21">
        <v>12</v>
      </c>
      <c r="G62" s="21">
        <v>7</v>
      </c>
    </row>
    <row r="63" spans="1:7" x14ac:dyDescent="0.2">
      <c r="A63" s="24" t="s">
        <v>3</v>
      </c>
      <c r="B63" s="25">
        <v>100</v>
      </c>
      <c r="C63" s="25">
        <v>69.867549999999994</v>
      </c>
      <c r="D63" s="25">
        <v>14.900662000000001</v>
      </c>
      <c r="E63" s="25">
        <v>8.9403970000000008</v>
      </c>
      <c r="F63" s="25">
        <v>3.9735100000000001</v>
      </c>
      <c r="G63" s="25">
        <v>2.3178809999999999</v>
      </c>
    </row>
    <row r="64" spans="1:7" x14ac:dyDescent="0.2">
      <c r="A64" s="20" t="s">
        <v>346</v>
      </c>
      <c r="B64" s="21">
        <v>233</v>
      </c>
      <c r="C64" s="21">
        <v>138</v>
      </c>
      <c r="D64" s="21">
        <v>51</v>
      </c>
      <c r="E64" s="21">
        <v>23</v>
      </c>
      <c r="F64" s="21">
        <v>12</v>
      </c>
      <c r="G64" s="21">
        <v>9</v>
      </c>
    </row>
    <row r="65" spans="1:7" x14ac:dyDescent="0.2">
      <c r="A65" s="24" t="s">
        <v>3</v>
      </c>
      <c r="B65" s="25">
        <v>100</v>
      </c>
      <c r="C65" s="25">
        <v>59.227468000000002</v>
      </c>
      <c r="D65" s="25">
        <v>21.888411999999999</v>
      </c>
      <c r="E65" s="25">
        <v>9.871245</v>
      </c>
      <c r="F65" s="25">
        <v>5.1502150000000002</v>
      </c>
      <c r="G65" s="25">
        <v>3.8626610000000001</v>
      </c>
    </row>
    <row r="66" spans="1:7" x14ac:dyDescent="0.2">
      <c r="A66" s="20" t="s">
        <v>347</v>
      </c>
      <c r="B66" s="21">
        <v>140</v>
      </c>
      <c r="C66" s="21">
        <v>85</v>
      </c>
      <c r="D66" s="21">
        <v>31</v>
      </c>
      <c r="E66" s="21">
        <v>12</v>
      </c>
      <c r="F66" s="21">
        <v>9</v>
      </c>
      <c r="G66" s="21">
        <v>3</v>
      </c>
    </row>
    <row r="67" spans="1:7" x14ac:dyDescent="0.2">
      <c r="A67" s="24" t="s">
        <v>3</v>
      </c>
      <c r="B67" s="25">
        <v>100</v>
      </c>
      <c r="C67" s="25">
        <v>60.714286000000001</v>
      </c>
      <c r="D67" s="25">
        <v>22.142856999999999</v>
      </c>
      <c r="E67" s="25">
        <v>8.5714290000000002</v>
      </c>
      <c r="F67" s="25">
        <v>6.4285709999999998</v>
      </c>
      <c r="G67" s="25">
        <v>2.1428569999999998</v>
      </c>
    </row>
    <row r="68" spans="1:7" x14ac:dyDescent="0.2">
      <c r="A68" s="20" t="s">
        <v>348</v>
      </c>
      <c r="B68" s="21">
        <v>37</v>
      </c>
      <c r="C68" s="21">
        <v>22</v>
      </c>
      <c r="D68" s="21">
        <v>8</v>
      </c>
      <c r="E68" s="21">
        <v>5</v>
      </c>
      <c r="F68" s="21">
        <v>2</v>
      </c>
      <c r="G68" s="21">
        <v>0</v>
      </c>
    </row>
    <row r="69" spans="1:7" x14ac:dyDescent="0.2">
      <c r="A69" s="24" t="s">
        <v>3</v>
      </c>
      <c r="B69" s="25">
        <v>100</v>
      </c>
      <c r="C69" s="25">
        <v>59.459459000000003</v>
      </c>
      <c r="D69" s="25">
        <v>21.621621999999999</v>
      </c>
      <c r="E69" s="25">
        <v>13.513514000000001</v>
      </c>
      <c r="F69" s="25">
        <v>5.405405</v>
      </c>
      <c r="G69" s="25">
        <v>0</v>
      </c>
    </row>
    <row r="70" spans="1:7" x14ac:dyDescent="0.2">
      <c r="A70" s="20" t="s">
        <v>349</v>
      </c>
      <c r="B70" s="21">
        <v>9</v>
      </c>
      <c r="C70" s="21">
        <v>6</v>
      </c>
      <c r="D70" s="21">
        <v>0</v>
      </c>
      <c r="E70" s="21">
        <v>1</v>
      </c>
      <c r="F70" s="21">
        <v>2</v>
      </c>
      <c r="G70" s="21">
        <v>0</v>
      </c>
    </row>
    <row r="71" spans="1:7" x14ac:dyDescent="0.2">
      <c r="A71" s="24" t="s">
        <v>3</v>
      </c>
      <c r="B71" s="25">
        <v>100</v>
      </c>
      <c r="C71" s="25">
        <v>66.666667000000004</v>
      </c>
      <c r="D71" s="25">
        <v>0</v>
      </c>
      <c r="E71" s="25">
        <v>11.111110999999999</v>
      </c>
      <c r="F71" s="25">
        <v>22.222221999999999</v>
      </c>
      <c r="G71" s="25">
        <v>0</v>
      </c>
    </row>
    <row r="72" spans="1:7" x14ac:dyDescent="0.2">
      <c r="A72" s="20" t="s">
        <v>350</v>
      </c>
      <c r="B72" s="21">
        <v>679</v>
      </c>
      <c r="C72" s="21">
        <v>560</v>
      </c>
      <c r="D72" s="21">
        <v>73</v>
      </c>
      <c r="E72" s="21">
        <v>20</v>
      </c>
      <c r="F72" s="21">
        <v>23</v>
      </c>
      <c r="G72" s="21">
        <v>3</v>
      </c>
    </row>
    <row r="73" spans="1:7" x14ac:dyDescent="0.2">
      <c r="A73" s="24" t="s">
        <v>3</v>
      </c>
      <c r="B73" s="25">
        <v>100</v>
      </c>
      <c r="C73" s="25">
        <v>82.474226999999999</v>
      </c>
      <c r="D73" s="25">
        <v>10.751105000000001</v>
      </c>
      <c r="E73" s="25">
        <v>2.9455079999999998</v>
      </c>
      <c r="F73" s="25">
        <v>3.3873340000000001</v>
      </c>
      <c r="G73" s="25">
        <v>0.441826</v>
      </c>
    </row>
    <row r="74" spans="1:7" x14ac:dyDescent="0.2">
      <c r="A74" s="20" t="s">
        <v>351</v>
      </c>
      <c r="B74" s="21">
        <v>535</v>
      </c>
      <c r="C74" s="21">
        <v>349</v>
      </c>
      <c r="D74" s="21">
        <v>96</v>
      </c>
      <c r="E74" s="21">
        <v>50</v>
      </c>
      <c r="F74" s="21">
        <v>24</v>
      </c>
      <c r="G74" s="21">
        <v>16</v>
      </c>
    </row>
    <row r="75" spans="1:7" x14ac:dyDescent="0.2">
      <c r="A75" s="24" t="s">
        <v>3</v>
      </c>
      <c r="B75" s="25">
        <v>100</v>
      </c>
      <c r="C75" s="25">
        <v>65.233644999999996</v>
      </c>
      <c r="D75" s="25">
        <v>17.943925</v>
      </c>
      <c r="E75" s="25">
        <v>9.3457939999999997</v>
      </c>
      <c r="F75" s="25">
        <v>4.4859809999999998</v>
      </c>
      <c r="G75" s="25">
        <v>2.9906540000000001</v>
      </c>
    </row>
    <row r="76" spans="1:7" x14ac:dyDescent="0.2">
      <c r="A76" s="20" t="s">
        <v>352</v>
      </c>
      <c r="B76" s="21">
        <v>186</v>
      </c>
      <c r="C76" s="21">
        <v>113</v>
      </c>
      <c r="D76" s="21">
        <v>39</v>
      </c>
      <c r="E76" s="21">
        <v>18</v>
      </c>
      <c r="F76" s="21">
        <v>13</v>
      </c>
      <c r="G76" s="21">
        <v>3</v>
      </c>
    </row>
    <row r="77" spans="1:7" x14ac:dyDescent="0.2">
      <c r="A77" s="24" t="s">
        <v>3</v>
      </c>
      <c r="B77" s="25">
        <v>100</v>
      </c>
      <c r="C77" s="25">
        <v>60.752687999999999</v>
      </c>
      <c r="D77" s="25">
        <v>20.967742000000001</v>
      </c>
      <c r="E77" s="25">
        <v>9.6774190000000004</v>
      </c>
      <c r="F77" s="25">
        <v>6.9892469999999998</v>
      </c>
      <c r="G77" s="25">
        <v>1.612903</v>
      </c>
    </row>
    <row r="78" spans="1:7" x14ac:dyDescent="0.2">
      <c r="A78" s="20" t="s">
        <v>353</v>
      </c>
      <c r="B78" s="21">
        <v>721</v>
      </c>
      <c r="C78" s="21">
        <v>462</v>
      </c>
      <c r="D78" s="21">
        <v>135</v>
      </c>
      <c r="E78" s="21">
        <v>68</v>
      </c>
      <c r="F78" s="21">
        <v>37</v>
      </c>
      <c r="G78" s="21">
        <v>19</v>
      </c>
    </row>
    <row r="79" spans="1:7" x14ac:dyDescent="0.2">
      <c r="A79" s="24" t="s">
        <v>3</v>
      </c>
      <c r="B79" s="25">
        <v>100</v>
      </c>
      <c r="C79" s="25">
        <v>64.077669999999998</v>
      </c>
      <c r="D79" s="25">
        <v>18.723994000000001</v>
      </c>
      <c r="E79" s="25">
        <v>9.4313450000000003</v>
      </c>
      <c r="F79" s="25">
        <v>5.131761</v>
      </c>
      <c r="G79" s="25">
        <v>2.6352289999999998</v>
      </c>
    </row>
    <row r="80" spans="1:7" x14ac:dyDescent="0.2">
      <c r="A80" s="9" t="s">
        <v>356</v>
      </c>
      <c r="B80" s="9"/>
      <c r="C80" s="9"/>
      <c r="D80" s="9"/>
      <c r="E80" s="9"/>
      <c r="F80" s="9"/>
      <c r="G80" s="9"/>
    </row>
    <row r="81" spans="1:7" x14ac:dyDescent="0.2">
      <c r="A81" s="20" t="s">
        <v>357</v>
      </c>
      <c r="B81" s="21">
        <v>138</v>
      </c>
      <c r="C81" s="21">
        <v>53</v>
      </c>
      <c r="D81" s="21">
        <v>31</v>
      </c>
      <c r="E81" s="21">
        <v>19</v>
      </c>
      <c r="F81" s="21">
        <v>31</v>
      </c>
      <c r="G81" s="21">
        <v>4</v>
      </c>
    </row>
    <row r="82" spans="1:7" x14ac:dyDescent="0.2">
      <c r="A82" s="24" t="s">
        <v>3</v>
      </c>
      <c r="B82" s="25">
        <v>100</v>
      </c>
      <c r="C82" s="25">
        <v>38.405797</v>
      </c>
      <c r="D82" s="25">
        <v>22.463768000000002</v>
      </c>
      <c r="E82" s="25">
        <v>13.768115999999999</v>
      </c>
      <c r="F82" s="25">
        <v>22.463768000000002</v>
      </c>
      <c r="G82" s="25">
        <v>2.8985509999999999</v>
      </c>
    </row>
    <row r="83" spans="1:7" x14ac:dyDescent="0.2">
      <c r="A83" s="20" t="s">
        <v>328</v>
      </c>
      <c r="B83" s="21">
        <v>1747</v>
      </c>
      <c r="C83" s="21">
        <v>1429</v>
      </c>
      <c r="D83" s="21">
        <v>157</v>
      </c>
      <c r="E83" s="21">
        <v>85</v>
      </c>
      <c r="F83" s="21">
        <v>55</v>
      </c>
      <c r="G83" s="21">
        <v>21</v>
      </c>
    </row>
    <row r="84" spans="1:7" x14ac:dyDescent="0.2">
      <c r="A84" s="24" t="s">
        <v>3</v>
      </c>
      <c r="B84" s="25">
        <v>100</v>
      </c>
      <c r="C84" s="25">
        <v>81.797366999999994</v>
      </c>
      <c r="D84" s="25">
        <v>8.9868349999999992</v>
      </c>
      <c r="E84" s="25">
        <v>4.8654840000000004</v>
      </c>
      <c r="F84" s="25">
        <v>3.1482540000000001</v>
      </c>
      <c r="G84" s="25">
        <v>1.202061</v>
      </c>
    </row>
    <row r="85" spans="1:7" x14ac:dyDescent="0.2">
      <c r="A85" s="20" t="s">
        <v>329</v>
      </c>
      <c r="B85" s="21">
        <v>191</v>
      </c>
      <c r="C85" s="21">
        <v>103</v>
      </c>
      <c r="D85" s="21">
        <v>37</v>
      </c>
      <c r="E85" s="21">
        <v>15</v>
      </c>
      <c r="F85" s="21">
        <v>35</v>
      </c>
      <c r="G85" s="21">
        <v>1</v>
      </c>
    </row>
    <row r="86" spans="1:7" x14ac:dyDescent="0.2">
      <c r="A86" s="24" t="s">
        <v>3</v>
      </c>
      <c r="B86" s="25">
        <v>100</v>
      </c>
      <c r="C86" s="25">
        <v>53.926701999999999</v>
      </c>
      <c r="D86" s="25">
        <v>19.371728000000001</v>
      </c>
      <c r="E86" s="25">
        <v>7.8534030000000001</v>
      </c>
      <c r="F86" s="25">
        <v>18.324607</v>
      </c>
      <c r="G86" s="25">
        <v>0.52356000000000003</v>
      </c>
    </row>
    <row r="87" spans="1:7" x14ac:dyDescent="0.2">
      <c r="A87" s="20" t="s">
        <v>330</v>
      </c>
      <c r="B87" s="21">
        <v>544</v>
      </c>
      <c r="C87" s="21">
        <v>318</v>
      </c>
      <c r="D87" s="21">
        <v>122</v>
      </c>
      <c r="E87" s="21">
        <v>54</v>
      </c>
      <c r="F87" s="21">
        <v>36</v>
      </c>
      <c r="G87" s="21">
        <v>14</v>
      </c>
    </row>
    <row r="88" spans="1:7" x14ac:dyDescent="0.2">
      <c r="A88" s="24" t="s">
        <v>3</v>
      </c>
      <c r="B88" s="25">
        <v>100</v>
      </c>
      <c r="C88" s="25">
        <v>58.455882000000003</v>
      </c>
      <c r="D88" s="25">
        <v>22.426470999999999</v>
      </c>
      <c r="E88" s="25">
        <v>9.9264709999999994</v>
      </c>
      <c r="F88" s="25">
        <v>6.6176469999999998</v>
      </c>
      <c r="G88" s="25">
        <v>2.5735290000000002</v>
      </c>
    </row>
    <row r="89" spans="1:7" x14ac:dyDescent="0.2">
      <c r="A89" s="20" t="s">
        <v>358</v>
      </c>
      <c r="B89" s="21">
        <v>57</v>
      </c>
      <c r="C89" s="21">
        <v>38</v>
      </c>
      <c r="D89" s="21">
        <v>4</v>
      </c>
      <c r="E89" s="21">
        <v>6</v>
      </c>
      <c r="F89" s="21">
        <v>4</v>
      </c>
      <c r="G89" s="21">
        <v>5</v>
      </c>
    </row>
    <row r="90" spans="1:7" x14ac:dyDescent="0.2">
      <c r="A90" s="24" t="s">
        <v>3</v>
      </c>
      <c r="B90" s="25">
        <v>100</v>
      </c>
      <c r="C90" s="25">
        <v>66.666667000000004</v>
      </c>
      <c r="D90" s="25">
        <v>7.017544</v>
      </c>
      <c r="E90" s="25">
        <v>10.526316</v>
      </c>
      <c r="F90" s="25">
        <v>7.017544</v>
      </c>
      <c r="G90" s="25">
        <v>8.7719299999999993</v>
      </c>
    </row>
    <row r="91" spans="1:7" x14ac:dyDescent="0.2">
      <c r="A91" s="9" t="s">
        <v>359</v>
      </c>
      <c r="B91" s="10">
        <v>89</v>
      </c>
      <c r="C91" s="10">
        <v>30</v>
      </c>
      <c r="D91" s="10">
        <v>17</v>
      </c>
      <c r="E91" s="10">
        <v>13</v>
      </c>
      <c r="F91" s="10">
        <v>25</v>
      </c>
      <c r="G91" s="10">
        <v>4</v>
      </c>
    </row>
    <row r="92" spans="1:7" x14ac:dyDescent="0.2">
      <c r="A92" s="24" t="s">
        <v>3</v>
      </c>
      <c r="B92" s="25">
        <v>100</v>
      </c>
      <c r="C92" s="25">
        <v>33.707864999999998</v>
      </c>
      <c r="D92" s="25">
        <v>19.101123999999999</v>
      </c>
      <c r="E92" s="25">
        <v>14.606742000000001</v>
      </c>
      <c r="F92" s="25">
        <v>28.089887999999998</v>
      </c>
      <c r="G92" s="25">
        <v>4.4943819999999999</v>
      </c>
    </row>
    <row r="93" spans="1:7" x14ac:dyDescent="0.2">
      <c r="A93" s="20" t="s">
        <v>331</v>
      </c>
      <c r="B93" s="21">
        <v>977</v>
      </c>
      <c r="C93" s="21">
        <v>792</v>
      </c>
      <c r="D93" s="21">
        <v>83</v>
      </c>
      <c r="E93" s="21">
        <v>54</v>
      </c>
      <c r="F93" s="21">
        <v>36</v>
      </c>
      <c r="G93" s="21">
        <v>12</v>
      </c>
    </row>
    <row r="94" spans="1:7" x14ac:dyDescent="0.2">
      <c r="A94" s="24" t="s">
        <v>3</v>
      </c>
      <c r="B94" s="25">
        <v>100</v>
      </c>
      <c r="C94" s="25">
        <v>81.064482999999996</v>
      </c>
      <c r="D94" s="25">
        <v>8.4953939999999992</v>
      </c>
      <c r="E94" s="25">
        <v>5.5271239999999997</v>
      </c>
      <c r="F94" s="25">
        <v>3.6847490000000001</v>
      </c>
      <c r="G94" s="25">
        <v>1.2282500000000001</v>
      </c>
    </row>
    <row r="95" spans="1:7" x14ac:dyDescent="0.2">
      <c r="A95" s="20" t="s">
        <v>332</v>
      </c>
      <c r="B95" s="21">
        <v>73</v>
      </c>
      <c r="C95" s="21">
        <v>23</v>
      </c>
      <c r="D95" s="21">
        <v>15</v>
      </c>
      <c r="E95" s="21">
        <v>9</v>
      </c>
      <c r="F95" s="21">
        <v>25</v>
      </c>
      <c r="G95" s="21">
        <v>1</v>
      </c>
    </row>
    <row r="96" spans="1:7" x14ac:dyDescent="0.2">
      <c r="A96" s="24" t="s">
        <v>3</v>
      </c>
      <c r="B96" s="25">
        <v>100</v>
      </c>
      <c r="C96" s="25">
        <v>31.506848999999999</v>
      </c>
      <c r="D96" s="25">
        <v>20.547944999999999</v>
      </c>
      <c r="E96" s="25">
        <v>12.328766999999999</v>
      </c>
      <c r="F96" s="25">
        <v>34.246575</v>
      </c>
      <c r="G96" s="25">
        <v>1.3698630000000001</v>
      </c>
    </row>
    <row r="97" spans="1:7" x14ac:dyDescent="0.2">
      <c r="A97" s="20" t="s">
        <v>333</v>
      </c>
      <c r="B97" s="21">
        <v>108</v>
      </c>
      <c r="C97" s="21">
        <v>52</v>
      </c>
      <c r="D97" s="21">
        <v>27</v>
      </c>
      <c r="E97" s="21">
        <v>12</v>
      </c>
      <c r="F97" s="21">
        <v>14</v>
      </c>
      <c r="G97" s="21">
        <v>3</v>
      </c>
    </row>
    <row r="98" spans="1:7" x14ac:dyDescent="0.2">
      <c r="A98" s="24" t="s">
        <v>3</v>
      </c>
      <c r="B98" s="25">
        <v>100</v>
      </c>
      <c r="C98" s="25">
        <v>48.148147999999999</v>
      </c>
      <c r="D98" s="25">
        <v>25</v>
      </c>
      <c r="E98" s="25">
        <v>11.111110999999999</v>
      </c>
      <c r="F98" s="25">
        <v>12.962963</v>
      </c>
      <c r="G98" s="25">
        <v>2.7777780000000001</v>
      </c>
    </row>
    <row r="99" spans="1:7" x14ac:dyDescent="0.2">
      <c r="A99" s="20" t="s">
        <v>358</v>
      </c>
      <c r="B99" s="21">
        <v>30</v>
      </c>
      <c r="C99" s="21">
        <v>22</v>
      </c>
      <c r="D99" s="21">
        <v>1</v>
      </c>
      <c r="E99" s="21">
        <v>3</v>
      </c>
      <c r="F99" s="21">
        <v>1</v>
      </c>
      <c r="G99" s="21">
        <v>3</v>
      </c>
    </row>
    <row r="100" spans="1:7" x14ac:dyDescent="0.2">
      <c r="A100" s="24" t="s">
        <v>3</v>
      </c>
      <c r="B100" s="25">
        <v>100</v>
      </c>
      <c r="C100" s="25">
        <v>73.333332999999996</v>
      </c>
      <c r="D100" s="25">
        <v>3.3333330000000001</v>
      </c>
      <c r="E100" s="25">
        <v>10</v>
      </c>
      <c r="F100" s="25">
        <v>3.3333330000000001</v>
      </c>
      <c r="G100" s="25">
        <v>10</v>
      </c>
    </row>
    <row r="101" spans="1:7" x14ac:dyDescent="0.2">
      <c r="A101" s="9" t="s">
        <v>360</v>
      </c>
      <c r="B101" s="10">
        <v>49</v>
      </c>
      <c r="C101" s="10">
        <v>23</v>
      </c>
      <c r="D101" s="10">
        <v>14</v>
      </c>
      <c r="E101" s="10">
        <v>6</v>
      </c>
      <c r="F101" s="10">
        <v>6</v>
      </c>
      <c r="G101" s="10">
        <v>0</v>
      </c>
    </row>
    <row r="102" spans="1:7" x14ac:dyDescent="0.2">
      <c r="A102" s="24" t="s">
        <v>3</v>
      </c>
      <c r="B102" s="25">
        <v>100</v>
      </c>
      <c r="C102" s="25">
        <v>46.938775999999997</v>
      </c>
      <c r="D102" s="25">
        <v>28.571428999999998</v>
      </c>
      <c r="E102" s="25">
        <v>12.244897999999999</v>
      </c>
      <c r="F102" s="25">
        <v>12.244897999999999</v>
      </c>
      <c r="G102" s="25">
        <v>0</v>
      </c>
    </row>
    <row r="103" spans="1:7" x14ac:dyDescent="0.2">
      <c r="A103" s="20" t="s">
        <v>331</v>
      </c>
      <c r="B103" s="21">
        <v>770</v>
      </c>
      <c r="C103" s="21">
        <v>637</v>
      </c>
      <c r="D103" s="21">
        <v>74</v>
      </c>
      <c r="E103" s="21">
        <v>31</v>
      </c>
      <c r="F103" s="21">
        <v>19</v>
      </c>
      <c r="G103" s="21">
        <v>9</v>
      </c>
    </row>
    <row r="104" spans="1:7" x14ac:dyDescent="0.2">
      <c r="A104" s="24" t="s">
        <v>3</v>
      </c>
      <c r="B104" s="25">
        <v>100</v>
      </c>
      <c r="C104" s="25">
        <v>82.727272999999997</v>
      </c>
      <c r="D104" s="25">
        <v>9.6103900000000007</v>
      </c>
      <c r="E104" s="25">
        <v>4.0259739999999997</v>
      </c>
      <c r="F104" s="25">
        <v>2.4675319999999998</v>
      </c>
      <c r="G104" s="25">
        <v>1.168831</v>
      </c>
    </row>
    <row r="105" spans="1:7" x14ac:dyDescent="0.2">
      <c r="A105" s="20" t="s">
        <v>332</v>
      </c>
      <c r="B105" s="21">
        <v>118</v>
      </c>
      <c r="C105" s="21">
        <v>80</v>
      </c>
      <c r="D105" s="21">
        <v>22</v>
      </c>
      <c r="E105" s="21">
        <v>6</v>
      </c>
      <c r="F105" s="21">
        <v>10</v>
      </c>
      <c r="G105" s="21">
        <v>0</v>
      </c>
    </row>
    <row r="106" spans="1:7" x14ac:dyDescent="0.2">
      <c r="A106" s="24" t="s">
        <v>3</v>
      </c>
      <c r="B106" s="25">
        <v>100</v>
      </c>
      <c r="C106" s="25">
        <v>67.796610000000001</v>
      </c>
      <c r="D106" s="25">
        <v>18.644068000000001</v>
      </c>
      <c r="E106" s="25">
        <v>5.084746</v>
      </c>
      <c r="F106" s="25">
        <v>8.4745760000000008</v>
      </c>
      <c r="G106" s="25">
        <v>0</v>
      </c>
    </row>
    <row r="107" spans="1:7" x14ac:dyDescent="0.2">
      <c r="A107" s="20" t="s">
        <v>333</v>
      </c>
      <c r="B107" s="21">
        <v>436</v>
      </c>
      <c r="C107" s="21">
        <v>266</v>
      </c>
      <c r="D107" s="21">
        <v>95</v>
      </c>
      <c r="E107" s="21">
        <v>42</v>
      </c>
      <c r="F107" s="21">
        <v>22</v>
      </c>
      <c r="G107" s="21">
        <v>11</v>
      </c>
    </row>
    <row r="108" spans="1:7" x14ac:dyDescent="0.2">
      <c r="A108" s="24" t="s">
        <v>3</v>
      </c>
      <c r="B108" s="25">
        <v>100</v>
      </c>
      <c r="C108" s="25">
        <v>61.009174000000002</v>
      </c>
      <c r="D108" s="25">
        <v>21.788990999999999</v>
      </c>
      <c r="E108" s="25">
        <v>9.6330279999999995</v>
      </c>
      <c r="F108" s="25">
        <v>5.0458720000000001</v>
      </c>
      <c r="G108" s="25">
        <v>2.5229360000000001</v>
      </c>
    </row>
    <row r="109" spans="1:7" x14ac:dyDescent="0.2">
      <c r="A109" s="20" t="s">
        <v>358</v>
      </c>
      <c r="B109" s="21">
        <v>27</v>
      </c>
      <c r="C109" s="21">
        <v>16</v>
      </c>
      <c r="D109" s="21">
        <v>3</v>
      </c>
      <c r="E109" s="21">
        <v>3</v>
      </c>
      <c r="F109" s="21">
        <v>3</v>
      </c>
      <c r="G109" s="21">
        <v>2</v>
      </c>
    </row>
    <row r="110" spans="1:7" x14ac:dyDescent="0.2">
      <c r="A110" s="24" t="s">
        <v>3</v>
      </c>
      <c r="B110" s="25">
        <v>100</v>
      </c>
      <c r="C110" s="25">
        <v>59.259259</v>
      </c>
      <c r="D110" s="25">
        <v>11.111110999999999</v>
      </c>
      <c r="E110" s="25">
        <v>11.111110999999999</v>
      </c>
      <c r="F110" s="25">
        <v>11.111110999999999</v>
      </c>
      <c r="G110" s="25">
        <v>7.4074070000000001</v>
      </c>
    </row>
    <row r="111" spans="1:7" x14ac:dyDescent="0.2">
      <c r="A111" s="9" t="s">
        <v>361</v>
      </c>
      <c r="B111" s="9"/>
      <c r="C111" s="9"/>
      <c r="D111" s="9"/>
      <c r="E111" s="9"/>
      <c r="F111" s="9"/>
      <c r="G111" s="9"/>
    </row>
    <row r="112" spans="1:7" x14ac:dyDescent="0.2">
      <c r="A112" s="20" t="s">
        <v>362</v>
      </c>
      <c r="B112" s="21">
        <v>360</v>
      </c>
      <c r="C112" s="21">
        <v>284</v>
      </c>
      <c r="D112" s="21">
        <v>40</v>
      </c>
      <c r="E112" s="21">
        <v>17</v>
      </c>
      <c r="F112" s="21">
        <v>9</v>
      </c>
      <c r="G112" s="21">
        <v>10</v>
      </c>
    </row>
    <row r="113" spans="1:7" x14ac:dyDescent="0.2">
      <c r="A113" s="24" t="s">
        <v>3</v>
      </c>
      <c r="B113" s="25">
        <v>100</v>
      </c>
      <c r="C113" s="25">
        <v>78.888889000000006</v>
      </c>
      <c r="D113" s="25">
        <v>11.111110999999999</v>
      </c>
      <c r="E113" s="25">
        <v>4.7222220000000004</v>
      </c>
      <c r="F113" s="25">
        <v>2.5</v>
      </c>
      <c r="G113" s="25">
        <v>2.7777780000000001</v>
      </c>
    </row>
    <row r="114" spans="1:7" x14ac:dyDescent="0.2">
      <c r="A114" s="20" t="s">
        <v>363</v>
      </c>
      <c r="B114" s="21">
        <v>1326</v>
      </c>
      <c r="C114" s="21">
        <v>947</v>
      </c>
      <c r="D114" s="21">
        <v>198</v>
      </c>
      <c r="E114" s="21">
        <v>97</v>
      </c>
      <c r="F114" s="21">
        <v>68</v>
      </c>
      <c r="G114" s="21">
        <v>16</v>
      </c>
    </row>
    <row r="115" spans="1:7" x14ac:dyDescent="0.2">
      <c r="A115" s="24" t="s">
        <v>3</v>
      </c>
      <c r="B115" s="25">
        <v>100</v>
      </c>
      <c r="C115" s="25">
        <v>71.417798000000005</v>
      </c>
      <c r="D115" s="25">
        <v>14.932126999999999</v>
      </c>
      <c r="E115" s="25">
        <v>7.3152340000000002</v>
      </c>
      <c r="F115" s="25">
        <v>5.1282050000000003</v>
      </c>
      <c r="G115" s="25">
        <v>1.206637</v>
      </c>
    </row>
    <row r="116" spans="1:7" x14ac:dyDescent="0.2">
      <c r="A116" s="20" t="s">
        <v>364</v>
      </c>
      <c r="B116" s="21">
        <v>649</v>
      </c>
      <c r="C116" s="21">
        <v>530</v>
      </c>
      <c r="D116" s="21">
        <v>55</v>
      </c>
      <c r="E116" s="21">
        <v>28</v>
      </c>
      <c r="F116" s="21">
        <v>29</v>
      </c>
      <c r="G116" s="21">
        <v>7</v>
      </c>
    </row>
    <row r="117" spans="1:7" x14ac:dyDescent="0.2">
      <c r="A117" s="24" t="s">
        <v>3</v>
      </c>
      <c r="B117" s="25">
        <v>100</v>
      </c>
      <c r="C117" s="25">
        <v>81.664098999999993</v>
      </c>
      <c r="D117" s="25">
        <v>8.4745760000000008</v>
      </c>
      <c r="E117" s="25">
        <v>4.31433</v>
      </c>
      <c r="F117" s="25">
        <v>4.468413</v>
      </c>
      <c r="G117" s="25">
        <v>1.0785819999999999</v>
      </c>
    </row>
    <row r="118" spans="1:7" x14ac:dyDescent="0.2">
      <c r="A118" s="20" t="s">
        <v>365</v>
      </c>
      <c r="B118" s="21">
        <v>277</v>
      </c>
      <c r="C118" s="21">
        <v>140</v>
      </c>
      <c r="D118" s="21">
        <v>53</v>
      </c>
      <c r="E118" s="21">
        <v>29</v>
      </c>
      <c r="F118" s="21">
        <v>50</v>
      </c>
      <c r="G118" s="21">
        <v>5</v>
      </c>
    </row>
    <row r="119" spans="1:7" x14ac:dyDescent="0.2">
      <c r="A119" s="24" t="s">
        <v>3</v>
      </c>
      <c r="B119" s="25">
        <v>100</v>
      </c>
      <c r="C119" s="25">
        <v>50.541516000000001</v>
      </c>
      <c r="D119" s="25">
        <v>19.133573999999999</v>
      </c>
      <c r="E119" s="25">
        <v>10.469314000000001</v>
      </c>
      <c r="F119" s="25">
        <v>18.050542</v>
      </c>
      <c r="G119" s="25">
        <v>1.8050539999999999</v>
      </c>
    </row>
    <row r="120" spans="1:7" x14ac:dyDescent="0.2">
      <c r="A120" s="20" t="s">
        <v>366</v>
      </c>
      <c r="B120" s="21">
        <v>65</v>
      </c>
      <c r="C120" s="21">
        <v>40</v>
      </c>
      <c r="D120" s="21">
        <v>5</v>
      </c>
      <c r="E120" s="21">
        <v>8</v>
      </c>
      <c r="F120" s="21">
        <v>5</v>
      </c>
      <c r="G120" s="21">
        <v>7</v>
      </c>
    </row>
    <row r="121" spans="1:7" x14ac:dyDescent="0.2">
      <c r="A121" s="24" t="s">
        <v>3</v>
      </c>
      <c r="B121" s="25">
        <v>100</v>
      </c>
      <c r="C121" s="25">
        <v>61.538462000000003</v>
      </c>
      <c r="D121" s="25">
        <v>7.6923079999999997</v>
      </c>
      <c r="E121" s="25">
        <v>12.307691999999999</v>
      </c>
      <c r="F121" s="25">
        <v>7.6923079999999997</v>
      </c>
      <c r="G121" s="25">
        <v>10.769231</v>
      </c>
    </row>
    <row r="122" spans="1:7" x14ac:dyDescent="0.2">
      <c r="A122" s="9" t="s">
        <v>367</v>
      </c>
      <c r="B122" s="9"/>
      <c r="C122" s="9"/>
      <c r="D122" s="9"/>
      <c r="E122" s="9"/>
      <c r="F122" s="9"/>
      <c r="G122" s="9"/>
    </row>
    <row r="123" spans="1:7" x14ac:dyDescent="0.2">
      <c r="A123" s="20" t="s">
        <v>368</v>
      </c>
      <c r="B123" s="21">
        <v>537</v>
      </c>
      <c r="C123" s="21">
        <v>209</v>
      </c>
      <c r="D123" s="21">
        <v>157</v>
      </c>
      <c r="E123" s="21">
        <v>80</v>
      </c>
      <c r="F123" s="21">
        <v>79</v>
      </c>
      <c r="G123" s="21">
        <v>12</v>
      </c>
    </row>
    <row r="124" spans="1:7" x14ac:dyDescent="0.2">
      <c r="A124" s="24" t="s">
        <v>3</v>
      </c>
      <c r="B124" s="25">
        <v>100</v>
      </c>
      <c r="C124" s="25">
        <v>38.919925999999997</v>
      </c>
      <c r="D124" s="25">
        <v>29.236498999999998</v>
      </c>
      <c r="E124" s="25">
        <v>14.897579</v>
      </c>
      <c r="F124" s="25">
        <v>14.711359</v>
      </c>
      <c r="G124" s="25">
        <v>2.2346370000000002</v>
      </c>
    </row>
    <row r="125" spans="1:7" x14ac:dyDescent="0.2">
      <c r="A125" s="20" t="s">
        <v>180</v>
      </c>
      <c r="B125" s="21">
        <v>1667</v>
      </c>
      <c r="C125" s="21">
        <v>1382</v>
      </c>
      <c r="D125" s="21">
        <v>139</v>
      </c>
      <c r="E125" s="21">
        <v>72</v>
      </c>
      <c r="F125" s="21">
        <v>53</v>
      </c>
      <c r="G125" s="21">
        <v>21</v>
      </c>
    </row>
    <row r="126" spans="1:7" x14ac:dyDescent="0.2">
      <c r="A126" s="24" t="s">
        <v>3</v>
      </c>
      <c r="B126" s="25">
        <v>100</v>
      </c>
      <c r="C126" s="25">
        <v>82.903419</v>
      </c>
      <c r="D126" s="25">
        <v>8.3383319999999994</v>
      </c>
      <c r="E126" s="25">
        <v>4.3191360000000003</v>
      </c>
      <c r="F126" s="25">
        <v>3.1793640000000001</v>
      </c>
      <c r="G126" s="25">
        <v>1.2597480000000001</v>
      </c>
    </row>
    <row r="127" spans="1:7" x14ac:dyDescent="0.2">
      <c r="A127" s="20" t="s">
        <v>369</v>
      </c>
      <c r="B127" s="21">
        <v>99</v>
      </c>
      <c r="C127" s="21">
        <v>84</v>
      </c>
      <c r="D127" s="21">
        <v>5</v>
      </c>
      <c r="E127" s="21">
        <v>6</v>
      </c>
      <c r="F127" s="21">
        <v>2</v>
      </c>
      <c r="G127" s="21">
        <v>2</v>
      </c>
    </row>
    <row r="128" spans="1:7" x14ac:dyDescent="0.2">
      <c r="A128" s="24" t="s">
        <v>3</v>
      </c>
      <c r="B128" s="25">
        <v>100</v>
      </c>
      <c r="C128" s="25">
        <v>84.848484999999997</v>
      </c>
      <c r="D128" s="25">
        <v>5.0505050000000002</v>
      </c>
      <c r="E128" s="25">
        <v>6.0606059999999999</v>
      </c>
      <c r="F128" s="25">
        <v>2.0202019999999998</v>
      </c>
      <c r="G128" s="25">
        <v>2.0202019999999998</v>
      </c>
    </row>
    <row r="129" spans="1:7" x14ac:dyDescent="0.2">
      <c r="A129" s="20" t="s">
        <v>370</v>
      </c>
      <c r="B129" s="21">
        <v>819</v>
      </c>
      <c r="C129" s="21">
        <v>684</v>
      </c>
      <c r="D129" s="21">
        <v>71</v>
      </c>
      <c r="E129" s="21">
        <v>35</v>
      </c>
      <c r="F129" s="21">
        <v>23</v>
      </c>
      <c r="G129" s="21">
        <v>6</v>
      </c>
    </row>
    <row r="130" spans="1:7" x14ac:dyDescent="0.2">
      <c r="A130" s="24" t="s">
        <v>3</v>
      </c>
      <c r="B130" s="25">
        <v>100</v>
      </c>
      <c r="C130" s="25">
        <v>83.516484000000005</v>
      </c>
      <c r="D130" s="25">
        <v>8.6691090000000006</v>
      </c>
      <c r="E130" s="25">
        <v>4.273504</v>
      </c>
      <c r="F130" s="25">
        <v>2.808303</v>
      </c>
      <c r="G130" s="25">
        <v>0.73260099999999995</v>
      </c>
    </row>
    <row r="131" spans="1:7" x14ac:dyDescent="0.2">
      <c r="A131" s="20" t="s">
        <v>371</v>
      </c>
      <c r="B131" s="21">
        <v>87</v>
      </c>
      <c r="C131" s="21">
        <v>64</v>
      </c>
      <c r="D131" s="21">
        <v>7</v>
      </c>
      <c r="E131" s="21">
        <v>3</v>
      </c>
      <c r="F131" s="21">
        <v>9</v>
      </c>
      <c r="G131" s="21">
        <v>4</v>
      </c>
    </row>
    <row r="132" spans="1:7" x14ac:dyDescent="0.2">
      <c r="A132" s="24" t="s">
        <v>3</v>
      </c>
      <c r="B132" s="25">
        <v>100</v>
      </c>
      <c r="C132" s="25">
        <v>73.563218000000006</v>
      </c>
      <c r="D132" s="25">
        <v>8.0459770000000006</v>
      </c>
      <c r="E132" s="25">
        <v>3.4482759999999999</v>
      </c>
      <c r="F132" s="25">
        <v>10.344828</v>
      </c>
      <c r="G132" s="25">
        <v>4.5977009999999998</v>
      </c>
    </row>
    <row r="133" spans="1:7" x14ac:dyDescent="0.2">
      <c r="A133" s="20" t="s">
        <v>366</v>
      </c>
      <c r="B133" s="21">
        <v>55</v>
      </c>
      <c r="C133" s="21">
        <v>41</v>
      </c>
      <c r="D133" s="21">
        <v>3</v>
      </c>
      <c r="E133" s="21">
        <v>3</v>
      </c>
      <c r="F133" s="21">
        <v>4</v>
      </c>
      <c r="G133" s="21">
        <v>4</v>
      </c>
    </row>
    <row r="134" spans="1:7" x14ac:dyDescent="0.2">
      <c r="A134" s="24" t="s">
        <v>3</v>
      </c>
      <c r="B134" s="25">
        <v>100</v>
      </c>
      <c r="C134" s="25">
        <v>74.545455000000004</v>
      </c>
      <c r="D134" s="25">
        <v>5.4545450000000004</v>
      </c>
      <c r="E134" s="25">
        <v>5.4545450000000004</v>
      </c>
      <c r="F134" s="25">
        <v>7.2727269999999997</v>
      </c>
      <c r="G134" s="25">
        <v>7.2727269999999997</v>
      </c>
    </row>
    <row r="135" spans="1:7" x14ac:dyDescent="0.2">
      <c r="A135" s="9" t="s">
        <v>372</v>
      </c>
      <c r="B135" s="9"/>
      <c r="C135" s="9"/>
      <c r="D135" s="9"/>
      <c r="E135" s="9"/>
      <c r="F135" s="9"/>
      <c r="G135" s="9"/>
    </row>
    <row r="136" spans="1:7" x14ac:dyDescent="0.2">
      <c r="A136" s="20" t="s">
        <v>373</v>
      </c>
      <c r="B136" s="21">
        <v>537</v>
      </c>
      <c r="C136" s="21">
        <v>209</v>
      </c>
      <c r="D136" s="21">
        <v>157</v>
      </c>
      <c r="E136" s="21">
        <v>80</v>
      </c>
      <c r="F136" s="21">
        <v>79</v>
      </c>
      <c r="G136" s="21">
        <v>12</v>
      </c>
    </row>
    <row r="137" spans="1:7" x14ac:dyDescent="0.2">
      <c r="A137" s="24" t="s">
        <v>3</v>
      </c>
      <c r="B137" s="25">
        <v>100</v>
      </c>
      <c r="C137" s="25">
        <v>38.919925999999997</v>
      </c>
      <c r="D137" s="25">
        <v>29.236498999999998</v>
      </c>
      <c r="E137" s="25">
        <v>14.897579</v>
      </c>
      <c r="F137" s="25">
        <v>14.711359</v>
      </c>
      <c r="G137" s="25">
        <v>2.2346370000000002</v>
      </c>
    </row>
    <row r="138" spans="1:7" x14ac:dyDescent="0.2">
      <c r="A138" s="20" t="s">
        <v>374</v>
      </c>
      <c r="B138" s="21">
        <v>1329</v>
      </c>
      <c r="C138" s="21">
        <v>1046</v>
      </c>
      <c r="D138" s="21">
        <v>139</v>
      </c>
      <c r="E138" s="21">
        <v>66</v>
      </c>
      <c r="F138" s="21">
        <v>55</v>
      </c>
      <c r="G138" s="21">
        <v>23</v>
      </c>
    </row>
    <row r="139" spans="1:7" x14ac:dyDescent="0.2">
      <c r="A139" s="24" t="s">
        <v>3</v>
      </c>
      <c r="B139" s="25">
        <v>100</v>
      </c>
      <c r="C139" s="25">
        <v>78.705793999999997</v>
      </c>
      <c r="D139" s="25">
        <v>10.458992</v>
      </c>
      <c r="E139" s="25">
        <v>4.9661400000000002</v>
      </c>
      <c r="F139" s="25">
        <v>4.1384499999999997</v>
      </c>
      <c r="G139" s="25">
        <v>1.7306250000000001</v>
      </c>
    </row>
    <row r="140" spans="1:7" x14ac:dyDescent="0.2">
      <c r="A140" s="20" t="s">
        <v>375</v>
      </c>
      <c r="B140" s="21">
        <v>406</v>
      </c>
      <c r="C140" s="21">
        <v>348</v>
      </c>
      <c r="D140" s="21">
        <v>26</v>
      </c>
      <c r="E140" s="21">
        <v>19</v>
      </c>
      <c r="F140" s="21">
        <v>11</v>
      </c>
      <c r="G140" s="21">
        <v>2</v>
      </c>
    </row>
    <row r="141" spans="1:7" x14ac:dyDescent="0.2">
      <c r="A141" s="24" t="s">
        <v>3</v>
      </c>
      <c r="B141" s="25">
        <v>100</v>
      </c>
      <c r="C141" s="25">
        <v>85.714286000000001</v>
      </c>
      <c r="D141" s="25">
        <v>6.4039409999999997</v>
      </c>
      <c r="E141" s="25">
        <v>4.6798029999999997</v>
      </c>
      <c r="F141" s="25">
        <v>2.7093600000000002</v>
      </c>
      <c r="G141" s="25">
        <v>0.49261100000000002</v>
      </c>
    </row>
    <row r="142" spans="1:7" x14ac:dyDescent="0.2">
      <c r="A142" s="20" t="s">
        <v>376</v>
      </c>
      <c r="B142" s="21">
        <v>152</v>
      </c>
      <c r="C142" s="21">
        <v>134</v>
      </c>
      <c r="D142" s="21">
        <v>9</v>
      </c>
      <c r="E142" s="21">
        <v>6</v>
      </c>
      <c r="F142" s="21">
        <v>3</v>
      </c>
      <c r="G142" s="21">
        <v>0</v>
      </c>
    </row>
    <row r="143" spans="1:7" x14ac:dyDescent="0.2">
      <c r="A143" s="24" t="s">
        <v>3</v>
      </c>
      <c r="B143" s="25">
        <v>100</v>
      </c>
      <c r="C143" s="25">
        <v>88.157894999999996</v>
      </c>
      <c r="D143" s="25">
        <v>5.9210529999999997</v>
      </c>
      <c r="E143" s="25">
        <v>3.947368</v>
      </c>
      <c r="F143" s="25">
        <v>1.973684</v>
      </c>
      <c r="G143" s="25">
        <v>0</v>
      </c>
    </row>
    <row r="144" spans="1:7" x14ac:dyDescent="0.2">
      <c r="A144" s="20" t="s">
        <v>377</v>
      </c>
      <c r="B144" s="21">
        <v>88</v>
      </c>
      <c r="C144" s="21">
        <v>74</v>
      </c>
      <c r="D144" s="21">
        <v>10</v>
      </c>
      <c r="E144" s="21">
        <v>1</v>
      </c>
      <c r="F144" s="21">
        <v>1</v>
      </c>
      <c r="G144" s="21">
        <v>2</v>
      </c>
    </row>
    <row r="145" spans="1:7" x14ac:dyDescent="0.2">
      <c r="A145" s="24" t="s">
        <v>3</v>
      </c>
      <c r="B145" s="25">
        <v>100</v>
      </c>
      <c r="C145" s="25">
        <v>84.090908999999996</v>
      </c>
      <c r="D145" s="25">
        <v>11.363636</v>
      </c>
      <c r="E145" s="25">
        <v>1.1363639999999999</v>
      </c>
      <c r="F145" s="25">
        <v>1.1363639999999999</v>
      </c>
      <c r="G145" s="25">
        <v>2.2727270000000002</v>
      </c>
    </row>
    <row r="146" spans="1:7" x14ac:dyDescent="0.2">
      <c r="A146" s="20" t="s">
        <v>378</v>
      </c>
      <c r="B146" s="21">
        <v>84</v>
      </c>
      <c r="C146" s="21">
        <v>71</v>
      </c>
      <c r="D146" s="21">
        <v>7</v>
      </c>
      <c r="E146" s="21">
        <v>2</v>
      </c>
      <c r="F146" s="21">
        <v>2</v>
      </c>
      <c r="G146" s="21">
        <v>2</v>
      </c>
    </row>
    <row r="147" spans="1:7" x14ac:dyDescent="0.2">
      <c r="A147" s="24" t="s">
        <v>3</v>
      </c>
      <c r="B147" s="25">
        <v>100</v>
      </c>
      <c r="C147" s="25">
        <v>84.523809999999997</v>
      </c>
      <c r="D147" s="25">
        <v>8.3333329999999997</v>
      </c>
      <c r="E147" s="25">
        <v>2.3809520000000002</v>
      </c>
      <c r="F147" s="25">
        <v>2.3809520000000002</v>
      </c>
      <c r="G147" s="25">
        <v>2.3809520000000002</v>
      </c>
    </row>
    <row r="148" spans="1:7" x14ac:dyDescent="0.2">
      <c r="A148" s="20" t="s">
        <v>366</v>
      </c>
      <c r="B148" s="21">
        <v>81</v>
      </c>
      <c r="C148" s="21">
        <v>59</v>
      </c>
      <c r="D148" s="21">
        <v>3</v>
      </c>
      <c r="E148" s="21">
        <v>5</v>
      </c>
      <c r="F148" s="21">
        <v>10</v>
      </c>
      <c r="G148" s="21">
        <v>4</v>
      </c>
    </row>
    <row r="149" spans="1:7" x14ac:dyDescent="0.2">
      <c r="A149" s="24" t="s">
        <v>3</v>
      </c>
      <c r="B149" s="25">
        <v>100</v>
      </c>
      <c r="C149" s="25">
        <v>72.839506</v>
      </c>
      <c r="D149" s="25">
        <v>3.7037040000000001</v>
      </c>
      <c r="E149" s="25">
        <v>6.1728399999999999</v>
      </c>
      <c r="F149" s="25">
        <v>12.345679000000001</v>
      </c>
      <c r="G149" s="25">
        <v>4.9382720000000004</v>
      </c>
    </row>
    <row r="150" spans="1:7" x14ac:dyDescent="0.2">
      <c r="A150" s="9" t="s">
        <v>379</v>
      </c>
      <c r="B150" s="9"/>
      <c r="C150" s="9"/>
      <c r="D150" s="9"/>
      <c r="E150" s="9"/>
      <c r="F150" s="9"/>
      <c r="G150" s="9"/>
    </row>
    <row r="151" spans="1:7" x14ac:dyDescent="0.2">
      <c r="A151" s="20" t="s">
        <v>380</v>
      </c>
      <c r="B151" s="21">
        <v>788</v>
      </c>
      <c r="C151" s="21">
        <v>642</v>
      </c>
      <c r="D151" s="21">
        <v>90</v>
      </c>
      <c r="E151" s="21">
        <v>29</v>
      </c>
      <c r="F151" s="21">
        <v>19</v>
      </c>
      <c r="G151" s="21">
        <v>8</v>
      </c>
    </row>
    <row r="152" spans="1:7" x14ac:dyDescent="0.2">
      <c r="A152" s="24" t="s">
        <v>3</v>
      </c>
      <c r="B152" s="25">
        <v>100</v>
      </c>
      <c r="C152" s="25">
        <v>81.472081000000003</v>
      </c>
      <c r="D152" s="25">
        <v>11.42132</v>
      </c>
      <c r="E152" s="25">
        <v>3.6802030000000001</v>
      </c>
      <c r="F152" s="25">
        <v>2.411168</v>
      </c>
      <c r="G152" s="25">
        <v>1.015228</v>
      </c>
    </row>
    <row r="153" spans="1:7" x14ac:dyDescent="0.2">
      <c r="A153" s="20" t="s">
        <v>381</v>
      </c>
      <c r="B153" s="21">
        <v>1824</v>
      </c>
      <c r="C153" s="21">
        <v>1253</v>
      </c>
      <c r="D153" s="21">
        <v>254</v>
      </c>
      <c r="E153" s="21">
        <v>147</v>
      </c>
      <c r="F153" s="21">
        <v>138</v>
      </c>
      <c r="G153" s="21">
        <v>32</v>
      </c>
    </row>
    <row r="154" spans="1:7" x14ac:dyDescent="0.2">
      <c r="A154" s="24" t="s">
        <v>3</v>
      </c>
      <c r="B154" s="25">
        <v>100</v>
      </c>
      <c r="C154" s="25">
        <v>68.695175000000006</v>
      </c>
      <c r="D154" s="25">
        <v>13.925439000000001</v>
      </c>
      <c r="E154" s="25">
        <v>8.0592109999999995</v>
      </c>
      <c r="F154" s="25">
        <v>7.5657889999999997</v>
      </c>
      <c r="G154" s="25">
        <v>1.754386</v>
      </c>
    </row>
    <row r="155" spans="1:7" x14ac:dyDescent="0.2">
      <c r="A155" s="20" t="s">
        <v>366</v>
      </c>
      <c r="B155" s="21">
        <v>65</v>
      </c>
      <c r="C155" s="21">
        <v>46</v>
      </c>
      <c r="D155" s="21">
        <v>7</v>
      </c>
      <c r="E155" s="21">
        <v>3</v>
      </c>
      <c r="F155" s="21">
        <v>4</v>
      </c>
      <c r="G155" s="21">
        <v>5</v>
      </c>
    </row>
    <row r="156" spans="1:7" x14ac:dyDescent="0.2">
      <c r="A156" s="24" t="s">
        <v>3</v>
      </c>
      <c r="B156" s="25">
        <v>100</v>
      </c>
      <c r="C156" s="25">
        <v>70.769231000000005</v>
      </c>
      <c r="D156" s="25">
        <v>10.769231</v>
      </c>
      <c r="E156" s="25">
        <v>4.6153849999999998</v>
      </c>
      <c r="F156" s="25">
        <v>6.1538459999999997</v>
      </c>
      <c r="G156" s="25">
        <v>7.6923079999999997</v>
      </c>
    </row>
    <row r="157" spans="1:7" x14ac:dyDescent="0.2">
      <c r="A157" s="9" t="s">
        <v>382</v>
      </c>
      <c r="B157" s="9"/>
      <c r="C157" s="9"/>
      <c r="D157" s="9"/>
      <c r="E157" s="9"/>
      <c r="F157" s="9"/>
      <c r="G157" s="9"/>
    </row>
    <row r="158" spans="1:7" x14ac:dyDescent="0.2">
      <c r="A158" s="20" t="s">
        <v>383</v>
      </c>
      <c r="B158" s="21">
        <v>393</v>
      </c>
      <c r="C158" s="21">
        <v>334</v>
      </c>
      <c r="D158" s="21">
        <v>33</v>
      </c>
      <c r="E158" s="21">
        <v>15</v>
      </c>
      <c r="F158" s="21">
        <v>9</v>
      </c>
      <c r="G158" s="21">
        <v>2</v>
      </c>
    </row>
    <row r="159" spans="1:7" x14ac:dyDescent="0.2">
      <c r="A159" s="24" t="s">
        <v>3</v>
      </c>
      <c r="B159" s="25">
        <v>100</v>
      </c>
      <c r="C159" s="25">
        <v>84.987277000000006</v>
      </c>
      <c r="D159" s="25">
        <v>8.3969470000000008</v>
      </c>
      <c r="E159" s="25">
        <v>3.8167939999999998</v>
      </c>
      <c r="F159" s="25">
        <v>2.290076</v>
      </c>
      <c r="G159" s="25">
        <v>0.50890599999999997</v>
      </c>
    </row>
    <row r="160" spans="1:7" x14ac:dyDescent="0.2">
      <c r="A160" s="20" t="s">
        <v>181</v>
      </c>
      <c r="B160" s="21">
        <v>1944</v>
      </c>
      <c r="C160" s="21">
        <v>1392</v>
      </c>
      <c r="D160" s="21">
        <v>265</v>
      </c>
      <c r="E160" s="21">
        <v>139</v>
      </c>
      <c r="F160" s="21">
        <v>116</v>
      </c>
      <c r="G160" s="21">
        <v>32</v>
      </c>
    </row>
    <row r="161" spans="1:7" x14ac:dyDescent="0.2">
      <c r="A161" s="24" t="s">
        <v>3</v>
      </c>
      <c r="B161" s="25">
        <v>100</v>
      </c>
      <c r="C161" s="25">
        <v>71.604938000000004</v>
      </c>
      <c r="D161" s="25">
        <v>13.631686999999999</v>
      </c>
      <c r="E161" s="25">
        <v>7.1502059999999998</v>
      </c>
      <c r="F161" s="25">
        <v>5.9670779999999999</v>
      </c>
      <c r="G161" s="25">
        <v>1.646091</v>
      </c>
    </row>
    <row r="162" spans="1:7" x14ac:dyDescent="0.2">
      <c r="A162" s="20" t="s">
        <v>182</v>
      </c>
      <c r="B162" s="21">
        <v>38</v>
      </c>
      <c r="C162" s="21">
        <v>25</v>
      </c>
      <c r="D162" s="21">
        <v>5</v>
      </c>
      <c r="E162" s="21">
        <v>1</v>
      </c>
      <c r="F162" s="21">
        <v>6</v>
      </c>
      <c r="G162" s="21">
        <v>1</v>
      </c>
    </row>
    <row r="163" spans="1:7" x14ac:dyDescent="0.2">
      <c r="A163" s="24" t="s">
        <v>3</v>
      </c>
      <c r="B163" s="25">
        <v>100</v>
      </c>
      <c r="C163" s="25">
        <v>65.789473999999998</v>
      </c>
      <c r="D163" s="25">
        <v>13.157895</v>
      </c>
      <c r="E163" s="25">
        <v>2.6315789999999999</v>
      </c>
      <c r="F163" s="25">
        <v>15.789474</v>
      </c>
      <c r="G163" s="25">
        <v>2.6315789999999999</v>
      </c>
    </row>
    <row r="164" spans="1:7" x14ac:dyDescent="0.2">
      <c r="A164" s="20" t="s">
        <v>384</v>
      </c>
      <c r="B164" s="21">
        <v>36</v>
      </c>
      <c r="C164" s="21">
        <v>17</v>
      </c>
      <c r="D164" s="21">
        <v>10</v>
      </c>
      <c r="E164" s="21">
        <v>4</v>
      </c>
      <c r="F164" s="21">
        <v>5</v>
      </c>
      <c r="G164" s="21">
        <v>0</v>
      </c>
    </row>
    <row r="165" spans="1:7" x14ac:dyDescent="0.2">
      <c r="A165" s="24" t="s">
        <v>3</v>
      </c>
      <c r="B165" s="25">
        <v>100</v>
      </c>
      <c r="C165" s="25">
        <v>47.222222000000002</v>
      </c>
      <c r="D165" s="25">
        <v>27.777778000000001</v>
      </c>
      <c r="E165" s="25">
        <v>11.111110999999999</v>
      </c>
      <c r="F165" s="25">
        <v>13.888889000000001</v>
      </c>
      <c r="G165" s="25">
        <v>0</v>
      </c>
    </row>
    <row r="166" spans="1:7" x14ac:dyDescent="0.2">
      <c r="A166" s="20" t="s">
        <v>183</v>
      </c>
      <c r="B166" s="21">
        <v>53</v>
      </c>
      <c r="C166" s="21">
        <v>41</v>
      </c>
      <c r="D166" s="21">
        <v>7</v>
      </c>
      <c r="E166" s="21">
        <v>2</v>
      </c>
      <c r="F166" s="21">
        <v>3</v>
      </c>
      <c r="G166" s="21">
        <v>0</v>
      </c>
    </row>
    <row r="167" spans="1:7" x14ac:dyDescent="0.2">
      <c r="A167" s="24" t="s">
        <v>3</v>
      </c>
      <c r="B167" s="25">
        <v>100</v>
      </c>
      <c r="C167" s="25">
        <v>77.358491000000001</v>
      </c>
      <c r="D167" s="25">
        <v>13.207547</v>
      </c>
      <c r="E167" s="25">
        <v>3.7735850000000002</v>
      </c>
      <c r="F167" s="25">
        <v>5.6603770000000004</v>
      </c>
      <c r="G167" s="25">
        <v>0</v>
      </c>
    </row>
    <row r="168" spans="1:7" x14ac:dyDescent="0.2">
      <c r="A168" s="20" t="s">
        <v>385</v>
      </c>
      <c r="B168" s="21">
        <v>22</v>
      </c>
      <c r="C168" s="21">
        <v>18</v>
      </c>
      <c r="D168" s="21">
        <v>2</v>
      </c>
      <c r="E168" s="21">
        <v>0</v>
      </c>
      <c r="F168" s="21">
        <v>1</v>
      </c>
      <c r="G168" s="21">
        <v>1</v>
      </c>
    </row>
    <row r="169" spans="1:7" x14ac:dyDescent="0.2">
      <c r="A169" s="24" t="s">
        <v>3</v>
      </c>
      <c r="B169" s="25">
        <v>100</v>
      </c>
      <c r="C169" s="25">
        <v>81.818181999999993</v>
      </c>
      <c r="D169" s="25">
        <v>9.0909089999999999</v>
      </c>
      <c r="E169" s="25">
        <v>0</v>
      </c>
      <c r="F169" s="25">
        <v>4.5454549999999996</v>
      </c>
      <c r="G169" s="25">
        <v>4.5454549999999996</v>
      </c>
    </row>
    <row r="170" spans="1:7" x14ac:dyDescent="0.2">
      <c r="A170" s="20" t="s">
        <v>386</v>
      </c>
      <c r="B170" s="21">
        <v>32</v>
      </c>
      <c r="C170" s="21">
        <v>10</v>
      </c>
      <c r="D170" s="21">
        <v>10</v>
      </c>
      <c r="E170" s="21">
        <v>3</v>
      </c>
      <c r="F170" s="21">
        <v>7</v>
      </c>
      <c r="G170" s="21">
        <v>2</v>
      </c>
    </row>
    <row r="171" spans="1:7" x14ac:dyDescent="0.2">
      <c r="A171" s="24" t="s">
        <v>3</v>
      </c>
      <c r="B171" s="25">
        <v>100</v>
      </c>
      <c r="C171" s="25">
        <v>31.25</v>
      </c>
      <c r="D171" s="25">
        <v>31.25</v>
      </c>
      <c r="E171" s="25">
        <v>9.375</v>
      </c>
      <c r="F171" s="25">
        <v>21.875</v>
      </c>
      <c r="G171" s="25">
        <v>6.25</v>
      </c>
    </row>
    <row r="172" spans="1:7" x14ac:dyDescent="0.2">
      <c r="A172" s="20" t="s">
        <v>387</v>
      </c>
      <c r="B172" s="21">
        <v>9</v>
      </c>
      <c r="C172" s="21">
        <v>9</v>
      </c>
      <c r="D172" s="21">
        <v>0</v>
      </c>
      <c r="E172" s="21">
        <v>0</v>
      </c>
      <c r="F172" s="21">
        <v>0</v>
      </c>
      <c r="G172" s="21">
        <v>0</v>
      </c>
    </row>
    <row r="173" spans="1:7" x14ac:dyDescent="0.2">
      <c r="A173" s="24" t="s">
        <v>3</v>
      </c>
      <c r="B173" s="25">
        <v>100</v>
      </c>
      <c r="C173" s="25">
        <v>100</v>
      </c>
      <c r="D173" s="25">
        <v>0</v>
      </c>
      <c r="E173" s="25">
        <v>0</v>
      </c>
      <c r="F173" s="25">
        <v>0</v>
      </c>
      <c r="G173" s="25">
        <v>0</v>
      </c>
    </row>
    <row r="174" spans="1:7" x14ac:dyDescent="0.2">
      <c r="A174" s="20" t="s">
        <v>366</v>
      </c>
      <c r="B174" s="21">
        <v>150</v>
      </c>
      <c r="C174" s="21">
        <v>95</v>
      </c>
      <c r="D174" s="21">
        <v>19</v>
      </c>
      <c r="E174" s="21">
        <v>15</v>
      </c>
      <c r="F174" s="21">
        <v>14</v>
      </c>
      <c r="G174" s="21">
        <v>7</v>
      </c>
    </row>
    <row r="175" spans="1:7" x14ac:dyDescent="0.2">
      <c r="A175" s="24" t="s">
        <v>3</v>
      </c>
      <c r="B175" s="25">
        <v>100</v>
      </c>
      <c r="C175" s="25">
        <v>63.333333000000003</v>
      </c>
      <c r="D175" s="25">
        <v>12.666667</v>
      </c>
      <c r="E175" s="25">
        <v>10</v>
      </c>
      <c r="F175" s="25">
        <v>9.3333329999999997</v>
      </c>
      <c r="G175" s="25">
        <v>4.6666670000000003</v>
      </c>
    </row>
    <row r="176" spans="1:7" x14ac:dyDescent="0.2">
      <c r="A176" s="9" t="s">
        <v>388</v>
      </c>
      <c r="B176" s="9"/>
      <c r="C176" s="9"/>
      <c r="D176" s="9"/>
      <c r="E176" s="9"/>
      <c r="F176" s="9"/>
      <c r="G176" s="9"/>
    </row>
    <row r="177" spans="1:7" x14ac:dyDescent="0.2">
      <c r="A177" s="20" t="s">
        <v>184</v>
      </c>
      <c r="B177" s="21">
        <v>54</v>
      </c>
      <c r="C177" s="21">
        <v>22</v>
      </c>
      <c r="D177" s="21">
        <v>14</v>
      </c>
      <c r="E177" s="21">
        <v>4</v>
      </c>
      <c r="F177" s="21">
        <v>11</v>
      </c>
      <c r="G177" s="21">
        <v>3</v>
      </c>
    </row>
    <row r="178" spans="1:7" x14ac:dyDescent="0.2">
      <c r="A178" s="24" t="s">
        <v>3</v>
      </c>
      <c r="B178" s="25">
        <v>100</v>
      </c>
      <c r="C178" s="25">
        <v>40.740741</v>
      </c>
      <c r="D178" s="25">
        <v>25.925926</v>
      </c>
      <c r="E178" s="25">
        <v>7.4074070000000001</v>
      </c>
      <c r="F178" s="25">
        <v>20.370370000000001</v>
      </c>
      <c r="G178" s="25">
        <v>5.5555560000000002</v>
      </c>
    </row>
    <row r="179" spans="1:7" x14ac:dyDescent="0.2">
      <c r="A179" s="20" t="s">
        <v>185</v>
      </c>
      <c r="B179" s="21">
        <v>196</v>
      </c>
      <c r="C179" s="21">
        <v>93</v>
      </c>
      <c r="D179" s="21">
        <v>49</v>
      </c>
      <c r="E179" s="21">
        <v>19</v>
      </c>
      <c r="F179" s="21">
        <v>28</v>
      </c>
      <c r="G179" s="21">
        <v>7</v>
      </c>
    </row>
    <row r="180" spans="1:7" x14ac:dyDescent="0.2">
      <c r="A180" s="24" t="s">
        <v>3</v>
      </c>
      <c r="B180" s="25">
        <v>100</v>
      </c>
      <c r="C180" s="25">
        <v>47.448979999999999</v>
      </c>
      <c r="D180" s="25">
        <v>25</v>
      </c>
      <c r="E180" s="25">
        <v>9.6938779999999998</v>
      </c>
      <c r="F180" s="25">
        <v>14.285714</v>
      </c>
      <c r="G180" s="25">
        <v>3.5714290000000002</v>
      </c>
    </row>
    <row r="181" spans="1:7" x14ac:dyDescent="0.2">
      <c r="A181" s="20" t="s">
        <v>186</v>
      </c>
      <c r="B181" s="21">
        <v>310</v>
      </c>
      <c r="C181" s="21">
        <v>184</v>
      </c>
      <c r="D181" s="21">
        <v>61</v>
      </c>
      <c r="E181" s="21">
        <v>32</v>
      </c>
      <c r="F181" s="21">
        <v>31</v>
      </c>
      <c r="G181" s="21">
        <v>2</v>
      </c>
    </row>
    <row r="182" spans="1:7" x14ac:dyDescent="0.2">
      <c r="A182" s="24" t="s">
        <v>3</v>
      </c>
      <c r="B182" s="25">
        <v>100</v>
      </c>
      <c r="C182" s="25">
        <v>59.354838999999998</v>
      </c>
      <c r="D182" s="25">
        <v>19.677419</v>
      </c>
      <c r="E182" s="25">
        <v>10.322581</v>
      </c>
      <c r="F182" s="25">
        <v>10</v>
      </c>
      <c r="G182" s="25">
        <v>0.64516099999999998</v>
      </c>
    </row>
    <row r="183" spans="1:7" x14ac:dyDescent="0.2">
      <c r="A183" s="20" t="s">
        <v>187</v>
      </c>
      <c r="B183" s="21">
        <v>385</v>
      </c>
      <c r="C183" s="21">
        <v>261</v>
      </c>
      <c r="D183" s="21">
        <v>60</v>
      </c>
      <c r="E183" s="21">
        <v>27</v>
      </c>
      <c r="F183" s="21">
        <v>31</v>
      </c>
      <c r="G183" s="21">
        <v>6</v>
      </c>
    </row>
    <row r="184" spans="1:7" x14ac:dyDescent="0.2">
      <c r="A184" s="24" t="s">
        <v>3</v>
      </c>
      <c r="B184" s="25">
        <v>100</v>
      </c>
      <c r="C184" s="25">
        <v>67.792208000000002</v>
      </c>
      <c r="D184" s="25">
        <v>15.584415999999999</v>
      </c>
      <c r="E184" s="25">
        <v>7.0129869999999999</v>
      </c>
      <c r="F184" s="25">
        <v>8.0519479999999994</v>
      </c>
      <c r="G184" s="25">
        <v>1.5584420000000001</v>
      </c>
    </row>
    <row r="185" spans="1:7" x14ac:dyDescent="0.2">
      <c r="A185" s="20" t="s">
        <v>188</v>
      </c>
      <c r="B185" s="21">
        <v>361</v>
      </c>
      <c r="C185" s="21">
        <v>286</v>
      </c>
      <c r="D185" s="21">
        <v>38</v>
      </c>
      <c r="E185" s="21">
        <v>22</v>
      </c>
      <c r="F185" s="21">
        <v>12</v>
      </c>
      <c r="G185" s="21">
        <v>3</v>
      </c>
    </row>
    <row r="186" spans="1:7" x14ac:dyDescent="0.2">
      <c r="A186" s="24" t="s">
        <v>3</v>
      </c>
      <c r="B186" s="25">
        <v>100</v>
      </c>
      <c r="C186" s="25">
        <v>79.224377000000004</v>
      </c>
      <c r="D186" s="25">
        <v>10.526316</v>
      </c>
      <c r="E186" s="25">
        <v>6.0941830000000001</v>
      </c>
      <c r="F186" s="25">
        <v>3.3241000000000001</v>
      </c>
      <c r="G186" s="25">
        <v>0.83102500000000001</v>
      </c>
    </row>
    <row r="187" spans="1:7" x14ac:dyDescent="0.2">
      <c r="A187" s="20" t="s">
        <v>189</v>
      </c>
      <c r="B187" s="21">
        <v>315</v>
      </c>
      <c r="C187" s="21">
        <v>262</v>
      </c>
      <c r="D187" s="21">
        <v>25</v>
      </c>
      <c r="E187" s="21">
        <v>16</v>
      </c>
      <c r="F187" s="21">
        <v>8</v>
      </c>
      <c r="G187" s="21">
        <v>4</v>
      </c>
    </row>
    <row r="188" spans="1:7" x14ac:dyDescent="0.2">
      <c r="A188" s="24" t="s">
        <v>3</v>
      </c>
      <c r="B188" s="25">
        <v>100</v>
      </c>
      <c r="C188" s="25">
        <v>83.174603000000005</v>
      </c>
      <c r="D188" s="25">
        <v>7.9365079999999999</v>
      </c>
      <c r="E188" s="25">
        <v>5.0793650000000001</v>
      </c>
      <c r="F188" s="25">
        <v>2.5396830000000001</v>
      </c>
      <c r="G188" s="25">
        <v>1.269841</v>
      </c>
    </row>
    <row r="189" spans="1:7" x14ac:dyDescent="0.2">
      <c r="A189" s="20" t="s">
        <v>190</v>
      </c>
      <c r="B189" s="21">
        <v>364</v>
      </c>
      <c r="C189" s="21">
        <v>307</v>
      </c>
      <c r="D189" s="21">
        <v>32</v>
      </c>
      <c r="E189" s="21">
        <v>15</v>
      </c>
      <c r="F189" s="21">
        <v>8</v>
      </c>
      <c r="G189" s="21">
        <v>2</v>
      </c>
    </row>
    <row r="190" spans="1:7" x14ac:dyDescent="0.2">
      <c r="A190" s="24" t="s">
        <v>3</v>
      </c>
      <c r="B190" s="25">
        <v>100</v>
      </c>
      <c r="C190" s="25">
        <v>84.340659000000002</v>
      </c>
      <c r="D190" s="25">
        <v>8.7912090000000003</v>
      </c>
      <c r="E190" s="25">
        <v>4.1208790000000004</v>
      </c>
      <c r="F190" s="25">
        <v>2.1978019999999998</v>
      </c>
      <c r="G190" s="25">
        <v>0.54945100000000002</v>
      </c>
    </row>
    <row r="191" spans="1:7" x14ac:dyDescent="0.2">
      <c r="A191" s="20" t="s">
        <v>191</v>
      </c>
      <c r="B191" s="21">
        <v>267</v>
      </c>
      <c r="C191" s="21">
        <v>235</v>
      </c>
      <c r="D191" s="21">
        <v>13</v>
      </c>
      <c r="E191" s="21">
        <v>12</v>
      </c>
      <c r="F191" s="21">
        <v>6</v>
      </c>
      <c r="G191" s="21">
        <v>1</v>
      </c>
    </row>
    <row r="192" spans="1:7" x14ac:dyDescent="0.2">
      <c r="A192" s="24" t="s">
        <v>3</v>
      </c>
      <c r="B192" s="25">
        <v>100</v>
      </c>
      <c r="C192" s="25">
        <v>88.014981000000006</v>
      </c>
      <c r="D192" s="25">
        <v>4.8689140000000002</v>
      </c>
      <c r="E192" s="25">
        <v>4.4943819999999999</v>
      </c>
      <c r="F192" s="25">
        <v>2.2471909999999999</v>
      </c>
      <c r="G192" s="25">
        <v>0.37453199999999998</v>
      </c>
    </row>
    <row r="193" spans="1:7" x14ac:dyDescent="0.2">
      <c r="A193" s="20" t="s">
        <v>192</v>
      </c>
      <c r="B193" s="21">
        <v>90</v>
      </c>
      <c r="C193" s="21">
        <v>78</v>
      </c>
      <c r="D193" s="21">
        <v>7</v>
      </c>
      <c r="E193" s="21">
        <v>3</v>
      </c>
      <c r="F193" s="21">
        <v>0</v>
      </c>
      <c r="G193" s="21">
        <v>2</v>
      </c>
    </row>
    <row r="194" spans="1:7" x14ac:dyDescent="0.2">
      <c r="A194" s="24" t="s">
        <v>3</v>
      </c>
      <c r="B194" s="25">
        <v>100</v>
      </c>
      <c r="C194" s="25">
        <v>86.666667000000004</v>
      </c>
      <c r="D194" s="25">
        <v>7.7777779999999996</v>
      </c>
      <c r="E194" s="25">
        <v>3.3333330000000001</v>
      </c>
      <c r="F194" s="25">
        <v>0</v>
      </c>
      <c r="G194" s="25">
        <v>2.2222219999999999</v>
      </c>
    </row>
    <row r="195" spans="1:7" x14ac:dyDescent="0.2">
      <c r="A195" s="20" t="s">
        <v>193</v>
      </c>
      <c r="B195" s="21">
        <v>94</v>
      </c>
      <c r="C195" s="21">
        <v>90</v>
      </c>
      <c r="D195" s="21">
        <v>4</v>
      </c>
      <c r="E195" s="21">
        <v>0</v>
      </c>
      <c r="F195" s="21">
        <v>0</v>
      </c>
      <c r="G195" s="21">
        <v>0</v>
      </c>
    </row>
    <row r="196" spans="1:7" x14ac:dyDescent="0.2">
      <c r="A196" s="24" t="s">
        <v>3</v>
      </c>
      <c r="B196" s="25">
        <v>100</v>
      </c>
      <c r="C196" s="25">
        <v>95.744681</v>
      </c>
      <c r="D196" s="25">
        <v>4.2553190000000001</v>
      </c>
      <c r="E196" s="25">
        <v>0</v>
      </c>
      <c r="F196" s="25">
        <v>0</v>
      </c>
      <c r="G196" s="25">
        <v>0</v>
      </c>
    </row>
    <row r="197" spans="1:7" x14ac:dyDescent="0.2">
      <c r="A197" s="20" t="s">
        <v>389</v>
      </c>
      <c r="B197" s="21">
        <v>47</v>
      </c>
      <c r="C197" s="21">
        <v>15</v>
      </c>
      <c r="D197" s="21">
        <v>14</v>
      </c>
      <c r="E197" s="21">
        <v>5</v>
      </c>
      <c r="F197" s="21">
        <v>10</v>
      </c>
      <c r="G197" s="21">
        <v>3</v>
      </c>
    </row>
    <row r="198" spans="1:7" x14ac:dyDescent="0.2">
      <c r="A198" s="24" t="s">
        <v>3</v>
      </c>
      <c r="B198" s="25">
        <v>100</v>
      </c>
      <c r="C198" s="25">
        <v>31.914894</v>
      </c>
      <c r="D198" s="25">
        <v>29.787234000000002</v>
      </c>
      <c r="E198" s="25">
        <v>10.638298000000001</v>
      </c>
      <c r="F198" s="25">
        <v>21.276596000000001</v>
      </c>
      <c r="G198" s="25">
        <v>6.3829789999999997</v>
      </c>
    </row>
    <row r="199" spans="1:7" x14ac:dyDescent="0.2">
      <c r="A199" s="20" t="s">
        <v>366</v>
      </c>
      <c r="B199" s="21">
        <v>194</v>
      </c>
      <c r="C199" s="21">
        <v>108</v>
      </c>
      <c r="D199" s="21">
        <v>34</v>
      </c>
      <c r="E199" s="21">
        <v>24</v>
      </c>
      <c r="F199" s="21">
        <v>16</v>
      </c>
      <c r="G199" s="21">
        <v>12</v>
      </c>
    </row>
    <row r="200" spans="1:7" x14ac:dyDescent="0.2">
      <c r="A200" s="24" t="s">
        <v>3</v>
      </c>
      <c r="B200" s="25">
        <v>100</v>
      </c>
      <c r="C200" s="25">
        <v>55.670102999999997</v>
      </c>
      <c r="D200" s="25">
        <v>17.525773000000001</v>
      </c>
      <c r="E200" s="25">
        <v>12.371134</v>
      </c>
      <c r="F200" s="25">
        <v>8.2474229999999995</v>
      </c>
      <c r="G200" s="25">
        <v>6.1855669999999998</v>
      </c>
    </row>
    <row r="201" spans="1:7" ht="11.1" customHeight="1" x14ac:dyDescent="0.2">
      <c r="A201" s="9" t="s">
        <v>390</v>
      </c>
      <c r="B201" s="9"/>
      <c r="C201" s="9"/>
      <c r="D201" s="9"/>
      <c r="E201" s="9"/>
      <c r="F201" s="9"/>
      <c r="G201" s="9"/>
    </row>
    <row r="202" spans="1:7" ht="11.1" customHeight="1" x14ac:dyDescent="0.2">
      <c r="A202" s="20" t="s">
        <v>391</v>
      </c>
      <c r="B202" s="21">
        <v>633</v>
      </c>
      <c r="C202" s="21">
        <v>458</v>
      </c>
      <c r="D202" s="21">
        <v>68</v>
      </c>
      <c r="E202" s="21">
        <v>48</v>
      </c>
      <c r="F202" s="21">
        <v>46</v>
      </c>
      <c r="G202" s="21">
        <v>13</v>
      </c>
    </row>
    <row r="203" spans="1:7" ht="11.1" customHeight="1" x14ac:dyDescent="0.2">
      <c r="A203" s="24" t="s">
        <v>3</v>
      </c>
      <c r="B203" s="25">
        <v>100</v>
      </c>
      <c r="C203" s="25">
        <v>72.353870000000001</v>
      </c>
      <c r="D203" s="25">
        <v>10.742495999999999</v>
      </c>
      <c r="E203" s="25">
        <v>7.5829380000000004</v>
      </c>
      <c r="F203" s="25">
        <v>7.2669829999999997</v>
      </c>
      <c r="G203" s="25">
        <v>2.053712</v>
      </c>
    </row>
    <row r="204" spans="1:7" ht="11.1" customHeight="1" x14ac:dyDescent="0.2">
      <c r="A204" s="20" t="s">
        <v>392</v>
      </c>
      <c r="B204" s="21">
        <v>1123</v>
      </c>
      <c r="C204" s="21">
        <v>800</v>
      </c>
      <c r="D204" s="21">
        <v>160</v>
      </c>
      <c r="E204" s="21">
        <v>74</v>
      </c>
      <c r="F204" s="21">
        <v>71</v>
      </c>
      <c r="G204" s="21">
        <v>18</v>
      </c>
    </row>
    <row r="205" spans="1:7" ht="11.1" customHeight="1" x14ac:dyDescent="0.2">
      <c r="A205" s="24" t="s">
        <v>3</v>
      </c>
      <c r="B205" s="25">
        <v>100</v>
      </c>
      <c r="C205" s="25">
        <v>71.237756000000005</v>
      </c>
      <c r="D205" s="25">
        <v>14.247551</v>
      </c>
      <c r="E205" s="25">
        <v>6.5894919999999999</v>
      </c>
      <c r="F205" s="25">
        <v>6.3223510000000003</v>
      </c>
      <c r="G205" s="25">
        <v>1.6028500000000001</v>
      </c>
    </row>
    <row r="206" spans="1:7" ht="11.1" customHeight="1" x14ac:dyDescent="0.2">
      <c r="A206" s="20" t="s">
        <v>393</v>
      </c>
      <c r="B206" s="21">
        <v>660</v>
      </c>
      <c r="C206" s="21">
        <v>486</v>
      </c>
      <c r="D206" s="21">
        <v>91</v>
      </c>
      <c r="E206" s="21">
        <v>41</v>
      </c>
      <c r="F206" s="21">
        <v>32</v>
      </c>
      <c r="G206" s="21">
        <v>10</v>
      </c>
    </row>
    <row r="207" spans="1:7" ht="11.1" customHeight="1" x14ac:dyDescent="0.2">
      <c r="A207" s="24" t="s">
        <v>3</v>
      </c>
      <c r="B207" s="25">
        <v>100</v>
      </c>
      <c r="C207" s="25">
        <v>73.636364</v>
      </c>
      <c r="D207" s="25">
        <v>13.787879</v>
      </c>
      <c r="E207" s="25">
        <v>6.2121209999999998</v>
      </c>
      <c r="F207" s="25">
        <v>4.8484850000000002</v>
      </c>
      <c r="G207" s="25">
        <v>1.5151520000000001</v>
      </c>
    </row>
    <row r="208" spans="1:7" ht="11.1" customHeight="1" x14ac:dyDescent="0.2">
      <c r="A208" s="20" t="s">
        <v>394</v>
      </c>
      <c r="B208" s="21">
        <v>261</v>
      </c>
      <c r="C208" s="21">
        <v>197</v>
      </c>
      <c r="D208" s="21">
        <v>32</v>
      </c>
      <c r="E208" s="21">
        <v>16</v>
      </c>
      <c r="F208" s="21">
        <v>12</v>
      </c>
      <c r="G208" s="21">
        <v>4</v>
      </c>
    </row>
    <row r="209" spans="1:7" ht="11.1" customHeight="1" x14ac:dyDescent="0.2">
      <c r="A209" s="24" t="s">
        <v>3</v>
      </c>
      <c r="B209" s="25">
        <v>100</v>
      </c>
      <c r="C209" s="25">
        <v>75.478926999999999</v>
      </c>
      <c r="D209" s="25">
        <v>12.260536</v>
      </c>
      <c r="E209" s="25">
        <v>6.1302680000000001</v>
      </c>
      <c r="F209" s="25">
        <v>4.5977009999999998</v>
      </c>
      <c r="G209" s="25">
        <v>1.532567</v>
      </c>
    </row>
    <row r="210" spans="1:7" ht="11.1" customHeight="1" x14ac:dyDescent="0.2">
      <c r="A210" s="9" t="s">
        <v>395</v>
      </c>
      <c r="B210" s="9"/>
      <c r="C210" s="9"/>
      <c r="D210" s="9"/>
      <c r="E210" s="9"/>
      <c r="F210" s="9"/>
      <c r="G210" s="9"/>
    </row>
    <row r="211" spans="1:7" ht="11.1" customHeight="1" x14ac:dyDescent="0.2">
      <c r="A211" s="20" t="s">
        <v>396</v>
      </c>
      <c r="B211" s="21">
        <v>329</v>
      </c>
      <c r="C211" s="21">
        <v>221</v>
      </c>
      <c r="D211" s="21">
        <v>50</v>
      </c>
      <c r="E211" s="21">
        <v>31</v>
      </c>
      <c r="F211" s="21">
        <v>21</v>
      </c>
      <c r="G211" s="21">
        <v>6</v>
      </c>
    </row>
    <row r="212" spans="1:7" ht="11.1" customHeight="1" x14ac:dyDescent="0.2">
      <c r="A212" s="24" t="s">
        <v>3</v>
      </c>
      <c r="B212" s="25">
        <v>100</v>
      </c>
      <c r="C212" s="25">
        <v>67.173252000000005</v>
      </c>
      <c r="D212" s="25">
        <v>15.197568</v>
      </c>
      <c r="E212" s="25">
        <v>9.4224920000000001</v>
      </c>
      <c r="F212" s="25">
        <v>6.3829789999999997</v>
      </c>
      <c r="G212" s="25">
        <v>1.8237080000000001</v>
      </c>
    </row>
    <row r="213" spans="1:7" ht="11.1" customHeight="1" x14ac:dyDescent="0.2">
      <c r="A213" s="20" t="s">
        <v>397</v>
      </c>
      <c r="B213" s="21">
        <v>828</v>
      </c>
      <c r="C213" s="21">
        <v>596</v>
      </c>
      <c r="D213" s="21">
        <v>110</v>
      </c>
      <c r="E213" s="21">
        <v>54</v>
      </c>
      <c r="F213" s="21">
        <v>55</v>
      </c>
      <c r="G213" s="21">
        <v>13</v>
      </c>
    </row>
    <row r="214" spans="1:7" ht="11.1" customHeight="1" x14ac:dyDescent="0.2">
      <c r="A214" s="24" t="s">
        <v>3</v>
      </c>
      <c r="B214" s="25">
        <v>100</v>
      </c>
      <c r="C214" s="25">
        <v>71.980676000000003</v>
      </c>
      <c r="D214" s="25">
        <v>13.285024</v>
      </c>
      <c r="E214" s="25">
        <v>6.5217390000000002</v>
      </c>
      <c r="F214" s="25">
        <v>6.642512</v>
      </c>
      <c r="G214" s="25">
        <v>1.5700480000000001</v>
      </c>
    </row>
    <row r="215" spans="1:7" ht="11.1" customHeight="1" x14ac:dyDescent="0.2">
      <c r="A215" s="20" t="s">
        <v>879</v>
      </c>
      <c r="B215" s="21">
        <v>499</v>
      </c>
      <c r="C215" s="21">
        <v>377</v>
      </c>
      <c r="D215" s="21">
        <v>55</v>
      </c>
      <c r="E215" s="21">
        <v>32</v>
      </c>
      <c r="F215" s="21">
        <v>27</v>
      </c>
      <c r="G215" s="21">
        <v>8</v>
      </c>
    </row>
    <row r="216" spans="1:7" ht="11.1" customHeight="1" x14ac:dyDescent="0.2">
      <c r="A216" s="24" t="s">
        <v>3</v>
      </c>
      <c r="B216" s="25">
        <v>100</v>
      </c>
      <c r="C216" s="25">
        <v>75.551102</v>
      </c>
      <c r="D216" s="25">
        <v>11.022043999999999</v>
      </c>
      <c r="E216" s="25">
        <v>6.4128259999999999</v>
      </c>
      <c r="F216" s="25">
        <v>5.4108219999999996</v>
      </c>
      <c r="G216" s="25">
        <v>1.6032059999999999</v>
      </c>
    </row>
    <row r="217" spans="1:7" ht="11.1" customHeight="1" x14ac:dyDescent="0.2">
      <c r="A217" s="20" t="s">
        <v>398</v>
      </c>
      <c r="B217" s="21">
        <v>468</v>
      </c>
      <c r="C217" s="21">
        <v>336</v>
      </c>
      <c r="D217" s="21">
        <v>67</v>
      </c>
      <c r="E217" s="21">
        <v>29</v>
      </c>
      <c r="F217" s="21">
        <v>26</v>
      </c>
      <c r="G217" s="21">
        <v>10</v>
      </c>
    </row>
    <row r="218" spans="1:7" ht="11.1" customHeight="1" x14ac:dyDescent="0.2">
      <c r="A218" s="24" t="s">
        <v>3</v>
      </c>
      <c r="B218" s="25">
        <v>100</v>
      </c>
      <c r="C218" s="25">
        <v>71.794871999999998</v>
      </c>
      <c r="D218" s="25">
        <v>14.316238999999999</v>
      </c>
      <c r="E218" s="25">
        <v>6.1965810000000001</v>
      </c>
      <c r="F218" s="25">
        <v>5.5555560000000002</v>
      </c>
      <c r="G218" s="25">
        <v>2.136752</v>
      </c>
    </row>
    <row r="219" spans="1:7" ht="11.1" customHeight="1" x14ac:dyDescent="0.2">
      <c r="A219" s="20" t="s">
        <v>399</v>
      </c>
      <c r="B219" s="21">
        <v>257</v>
      </c>
      <c r="C219" s="21">
        <v>193</v>
      </c>
      <c r="D219" s="21">
        <v>27</v>
      </c>
      <c r="E219" s="21">
        <v>18</v>
      </c>
      <c r="F219" s="21">
        <v>14</v>
      </c>
      <c r="G219" s="21">
        <v>5</v>
      </c>
    </row>
    <row r="220" spans="1:7" ht="11.1" customHeight="1" x14ac:dyDescent="0.2">
      <c r="A220" s="24" t="s">
        <v>3</v>
      </c>
      <c r="B220" s="25">
        <v>100</v>
      </c>
      <c r="C220" s="25">
        <v>75.097275999999994</v>
      </c>
      <c r="D220" s="25">
        <v>10.505837</v>
      </c>
      <c r="E220" s="25">
        <v>7.0038910000000003</v>
      </c>
      <c r="F220" s="25">
        <v>5.4474710000000002</v>
      </c>
      <c r="G220" s="25">
        <v>1.9455249999999999</v>
      </c>
    </row>
    <row r="221" spans="1:7" ht="11.1" customHeight="1" x14ac:dyDescent="0.2">
      <c r="A221" s="20" t="s">
        <v>400</v>
      </c>
      <c r="B221" s="21">
        <v>296</v>
      </c>
      <c r="C221" s="21">
        <v>218</v>
      </c>
      <c r="D221" s="21">
        <v>42</v>
      </c>
      <c r="E221" s="21">
        <v>15</v>
      </c>
      <c r="F221" s="21">
        <v>18</v>
      </c>
      <c r="G221" s="21">
        <v>3</v>
      </c>
    </row>
    <row r="222" spans="1:7" ht="11.1" customHeight="1" x14ac:dyDescent="0.2">
      <c r="A222" s="24" t="s">
        <v>3</v>
      </c>
      <c r="B222" s="25">
        <v>100</v>
      </c>
      <c r="C222" s="25">
        <v>73.648649000000006</v>
      </c>
      <c r="D222" s="25">
        <v>14.189189000000001</v>
      </c>
      <c r="E222" s="25">
        <v>5.0675679999999996</v>
      </c>
      <c r="F222" s="25">
        <v>6.0810810000000002</v>
      </c>
      <c r="G222" s="25">
        <v>1.013514</v>
      </c>
    </row>
    <row r="223" spans="1:7" ht="11.1" customHeight="1" x14ac:dyDescent="0.2">
      <c r="A223" s="9" t="s">
        <v>401</v>
      </c>
      <c r="B223" s="9"/>
      <c r="C223" s="9"/>
      <c r="D223" s="9"/>
      <c r="E223" s="9"/>
      <c r="F223" s="9"/>
      <c r="G223" s="9"/>
    </row>
    <row r="224" spans="1:7" ht="11.1" customHeight="1" x14ac:dyDescent="0.2">
      <c r="A224" s="20" t="s">
        <v>878</v>
      </c>
      <c r="B224" s="21">
        <v>116</v>
      </c>
      <c r="C224" s="21">
        <v>73</v>
      </c>
      <c r="D224" s="21">
        <v>19</v>
      </c>
      <c r="E224" s="21">
        <v>15</v>
      </c>
      <c r="F224" s="21">
        <v>6</v>
      </c>
      <c r="G224" s="21">
        <v>3</v>
      </c>
    </row>
    <row r="225" spans="1:7" ht="11.1" customHeight="1" x14ac:dyDescent="0.2">
      <c r="A225" s="24" t="s">
        <v>3</v>
      </c>
      <c r="B225" s="25">
        <v>100</v>
      </c>
      <c r="C225" s="25">
        <v>62.931033999999997</v>
      </c>
      <c r="D225" s="25">
        <v>16.37931</v>
      </c>
      <c r="E225" s="25">
        <v>12.931034</v>
      </c>
      <c r="F225" s="25">
        <v>5.1724139999999998</v>
      </c>
      <c r="G225" s="25">
        <v>2.5862069999999999</v>
      </c>
    </row>
    <row r="226" spans="1:7" ht="11.1" customHeight="1" x14ac:dyDescent="0.2">
      <c r="A226" s="20" t="s">
        <v>402</v>
      </c>
      <c r="B226" s="21">
        <v>213</v>
      </c>
      <c r="C226" s="21">
        <v>148</v>
      </c>
      <c r="D226" s="21">
        <v>31</v>
      </c>
      <c r="E226" s="21">
        <v>16</v>
      </c>
      <c r="F226" s="21">
        <v>15</v>
      </c>
      <c r="G226" s="21">
        <v>3</v>
      </c>
    </row>
    <row r="227" spans="1:7" ht="11.1" customHeight="1" x14ac:dyDescent="0.2">
      <c r="A227" s="24" t="s">
        <v>3</v>
      </c>
      <c r="B227" s="25">
        <v>100</v>
      </c>
      <c r="C227" s="25">
        <v>69.483568000000005</v>
      </c>
      <c r="D227" s="25">
        <v>14.553991</v>
      </c>
      <c r="E227" s="25">
        <v>7.5117370000000001</v>
      </c>
      <c r="F227" s="25">
        <v>7.0422539999999998</v>
      </c>
      <c r="G227" s="25">
        <v>1.4084509999999999</v>
      </c>
    </row>
    <row r="228" spans="1:7" ht="11.1" customHeight="1" x14ac:dyDescent="0.2">
      <c r="A228" s="20" t="s">
        <v>397</v>
      </c>
      <c r="B228" s="21">
        <v>828</v>
      </c>
      <c r="C228" s="21">
        <v>596</v>
      </c>
      <c r="D228" s="21">
        <v>110</v>
      </c>
      <c r="E228" s="21">
        <v>54</v>
      </c>
      <c r="F228" s="21">
        <v>55</v>
      </c>
      <c r="G228" s="21">
        <v>13</v>
      </c>
    </row>
    <row r="229" spans="1:7" ht="11.1" customHeight="1" x14ac:dyDescent="0.2">
      <c r="A229" s="24" t="s">
        <v>3</v>
      </c>
      <c r="B229" s="25">
        <v>100</v>
      </c>
      <c r="C229" s="25">
        <v>71.980676000000003</v>
      </c>
      <c r="D229" s="25">
        <v>13.285024</v>
      </c>
      <c r="E229" s="25">
        <v>6.5217390000000002</v>
      </c>
      <c r="F229" s="25">
        <v>6.642512</v>
      </c>
      <c r="G229" s="25">
        <v>1.5700480000000001</v>
      </c>
    </row>
    <row r="230" spans="1:7" ht="11.1" customHeight="1" x14ac:dyDescent="0.2">
      <c r="A230" s="20" t="s">
        <v>403</v>
      </c>
      <c r="B230" s="21">
        <v>133</v>
      </c>
      <c r="C230" s="21">
        <v>110</v>
      </c>
      <c r="D230" s="21">
        <v>13</v>
      </c>
      <c r="E230" s="21">
        <v>4</v>
      </c>
      <c r="F230" s="21">
        <v>5</v>
      </c>
      <c r="G230" s="21">
        <v>1</v>
      </c>
    </row>
    <row r="231" spans="1:7" ht="11.1" customHeight="1" x14ac:dyDescent="0.2">
      <c r="A231" s="24" t="s">
        <v>3</v>
      </c>
      <c r="B231" s="25">
        <v>100</v>
      </c>
      <c r="C231" s="25">
        <v>82.706766999999999</v>
      </c>
      <c r="D231" s="25">
        <v>9.7744359999999997</v>
      </c>
      <c r="E231" s="25">
        <v>3.0075189999999998</v>
      </c>
      <c r="F231" s="25">
        <v>3.759398</v>
      </c>
      <c r="G231" s="25">
        <v>0.75187999999999999</v>
      </c>
    </row>
    <row r="232" spans="1:7" ht="11.1" customHeight="1" x14ac:dyDescent="0.2">
      <c r="A232" s="20" t="s">
        <v>404</v>
      </c>
      <c r="B232" s="21">
        <v>120</v>
      </c>
      <c r="C232" s="21">
        <v>90</v>
      </c>
      <c r="D232" s="21">
        <v>12</v>
      </c>
      <c r="E232" s="21">
        <v>10</v>
      </c>
      <c r="F232" s="21">
        <v>5</v>
      </c>
      <c r="G232" s="21">
        <v>3</v>
      </c>
    </row>
    <row r="233" spans="1:7" ht="11.1" customHeight="1" x14ac:dyDescent="0.2">
      <c r="A233" s="24" t="s">
        <v>3</v>
      </c>
      <c r="B233" s="25">
        <v>100</v>
      </c>
      <c r="C233" s="25">
        <v>75</v>
      </c>
      <c r="D233" s="25">
        <v>10</v>
      </c>
      <c r="E233" s="25">
        <v>8.3333329999999997</v>
      </c>
      <c r="F233" s="25">
        <v>4.1666670000000003</v>
      </c>
      <c r="G233" s="25">
        <v>2.5</v>
      </c>
    </row>
    <row r="234" spans="1:7" ht="11.1" customHeight="1" x14ac:dyDescent="0.2">
      <c r="A234" s="20" t="s">
        <v>405</v>
      </c>
      <c r="B234" s="21">
        <v>246</v>
      </c>
      <c r="C234" s="21">
        <v>177</v>
      </c>
      <c r="D234" s="21">
        <v>30</v>
      </c>
      <c r="E234" s="21">
        <v>18</v>
      </c>
      <c r="F234" s="21">
        <v>17</v>
      </c>
      <c r="G234" s="21">
        <v>4</v>
      </c>
    </row>
    <row r="235" spans="1:7" ht="11.1" customHeight="1" x14ac:dyDescent="0.2">
      <c r="A235" s="24" t="s">
        <v>3</v>
      </c>
      <c r="B235" s="25">
        <v>100</v>
      </c>
      <c r="C235" s="25">
        <v>71.951220000000006</v>
      </c>
      <c r="D235" s="25">
        <v>12.195122</v>
      </c>
      <c r="E235" s="25">
        <v>7.3170729999999997</v>
      </c>
      <c r="F235" s="25">
        <v>6.9105689999999997</v>
      </c>
      <c r="G235" s="25">
        <v>1.6260159999999999</v>
      </c>
    </row>
    <row r="236" spans="1:7" ht="11.1" customHeight="1" x14ac:dyDescent="0.2">
      <c r="A236" s="20" t="s">
        <v>398</v>
      </c>
      <c r="B236" s="21">
        <v>468</v>
      </c>
      <c r="C236" s="21">
        <v>336</v>
      </c>
      <c r="D236" s="21">
        <v>67</v>
      </c>
      <c r="E236" s="21">
        <v>29</v>
      </c>
      <c r="F236" s="21">
        <v>26</v>
      </c>
      <c r="G236" s="21">
        <v>10</v>
      </c>
    </row>
    <row r="237" spans="1:7" ht="11.1" customHeight="1" x14ac:dyDescent="0.2">
      <c r="A237" s="24" t="s">
        <v>3</v>
      </c>
      <c r="B237" s="25">
        <v>100</v>
      </c>
      <c r="C237" s="25">
        <v>71.794871999999998</v>
      </c>
      <c r="D237" s="25">
        <v>14.316238999999999</v>
      </c>
      <c r="E237" s="25">
        <v>6.1965810000000001</v>
      </c>
      <c r="F237" s="25">
        <v>5.5555560000000002</v>
      </c>
      <c r="G237" s="25">
        <v>2.136752</v>
      </c>
    </row>
    <row r="238" spans="1:7" ht="11.1" customHeight="1" x14ac:dyDescent="0.2">
      <c r="A238" s="20" t="s">
        <v>406</v>
      </c>
      <c r="B238" s="21">
        <v>180</v>
      </c>
      <c r="C238" s="21">
        <v>132</v>
      </c>
      <c r="D238" s="21">
        <v>22</v>
      </c>
      <c r="E238" s="21">
        <v>14</v>
      </c>
      <c r="F238" s="21">
        <v>9</v>
      </c>
      <c r="G238" s="21">
        <v>3</v>
      </c>
    </row>
    <row r="239" spans="1:7" ht="11.1" customHeight="1" x14ac:dyDescent="0.2">
      <c r="A239" s="24" t="s">
        <v>3</v>
      </c>
      <c r="B239" s="25">
        <v>100</v>
      </c>
      <c r="C239" s="25">
        <v>73.333332999999996</v>
      </c>
      <c r="D239" s="25">
        <v>12.222222</v>
      </c>
      <c r="E239" s="25">
        <v>7.7777779999999996</v>
      </c>
      <c r="F239" s="25">
        <v>5</v>
      </c>
      <c r="G239" s="25">
        <v>1.6666669999999999</v>
      </c>
    </row>
    <row r="240" spans="1:7" ht="11.1" customHeight="1" x14ac:dyDescent="0.2">
      <c r="A240" s="20" t="s">
        <v>407</v>
      </c>
      <c r="B240" s="21">
        <v>77</v>
      </c>
      <c r="C240" s="21">
        <v>61</v>
      </c>
      <c r="D240" s="21">
        <v>5</v>
      </c>
      <c r="E240" s="21">
        <v>4</v>
      </c>
      <c r="F240" s="21">
        <v>5</v>
      </c>
      <c r="G240" s="21">
        <v>2</v>
      </c>
    </row>
    <row r="241" spans="1:7" ht="11.1" customHeight="1" x14ac:dyDescent="0.2">
      <c r="A241" s="24" t="s">
        <v>3</v>
      </c>
      <c r="B241" s="25">
        <v>100</v>
      </c>
      <c r="C241" s="25">
        <v>79.220778999999993</v>
      </c>
      <c r="D241" s="25">
        <v>6.493506</v>
      </c>
      <c r="E241" s="25">
        <v>5.1948049999999997</v>
      </c>
      <c r="F241" s="25">
        <v>6.493506</v>
      </c>
      <c r="G241" s="25">
        <v>2.5974029999999999</v>
      </c>
    </row>
    <row r="242" spans="1:7" ht="11.1" customHeight="1" x14ac:dyDescent="0.2">
      <c r="A242" s="20" t="s">
        <v>400</v>
      </c>
      <c r="B242" s="21">
        <v>296</v>
      </c>
      <c r="C242" s="21">
        <v>218</v>
      </c>
      <c r="D242" s="21">
        <v>42</v>
      </c>
      <c r="E242" s="21">
        <v>15</v>
      </c>
      <c r="F242" s="21">
        <v>18</v>
      </c>
      <c r="G242" s="21">
        <v>3</v>
      </c>
    </row>
    <row r="243" spans="1:7" ht="11.1" customHeight="1" x14ac:dyDescent="0.2">
      <c r="A243" s="26"/>
      <c r="B243" s="27">
        <v>100</v>
      </c>
      <c r="C243" s="27">
        <v>73.648649000000006</v>
      </c>
      <c r="D243" s="27">
        <v>14.189189000000001</v>
      </c>
      <c r="E243" s="27">
        <v>5.0675679999999996</v>
      </c>
      <c r="F243" s="27">
        <v>6.0810810000000002</v>
      </c>
      <c r="G243" s="27">
        <v>1.013514</v>
      </c>
    </row>
    <row r="244" spans="1:7" ht="11.1" customHeight="1" x14ac:dyDescent="0.2"/>
  </sheetData>
  <phoneticPr fontId="2"/>
  <pageMargins left="0.75" right="0.75" top="1" bottom="1" header="0.5" footer="0.5"/>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0F2F7C-3041-4A42-9369-E769AEF22343}">
  <dimension ref="A1:I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HYPERLINK("#'目次'!B32","[26]")</f>
        <v>[26]</v>
      </c>
    </row>
    <row r="3" spans="1:9" x14ac:dyDescent="0.2">
      <c r="A3" s="7" t="s">
        <v>3</v>
      </c>
      <c r="B3" s="8" t="s">
        <v>27</v>
      </c>
    </row>
    <row r="4" spans="1:9" x14ac:dyDescent="0.2">
      <c r="A4" s="7" t="s">
        <v>3</v>
      </c>
      <c r="B4" s="8" t="s">
        <v>26</v>
      </c>
    </row>
    <row r="5" spans="1:9" s="18" customFormat="1" ht="37.799999999999997" x14ac:dyDescent="0.2">
      <c r="A5" s="16" t="s">
        <v>3</v>
      </c>
      <c r="B5" s="17" t="s">
        <v>335</v>
      </c>
      <c r="C5" s="17" t="s">
        <v>473</v>
      </c>
      <c r="D5" s="17" t="s">
        <v>474</v>
      </c>
      <c r="E5" s="17" t="s">
        <v>475</v>
      </c>
      <c r="F5" s="17" t="s">
        <v>476</v>
      </c>
      <c r="G5" s="17" t="s">
        <v>477</v>
      </c>
      <c r="H5" s="17" t="s">
        <v>478</v>
      </c>
      <c r="I5" s="17" t="s">
        <v>366</v>
      </c>
    </row>
    <row r="6" spans="1:9" x14ac:dyDescent="0.2">
      <c r="A6" s="19" t="s">
        <v>338</v>
      </c>
      <c r="B6" s="10">
        <v>2677</v>
      </c>
      <c r="C6" s="10">
        <v>1711</v>
      </c>
      <c r="D6" s="10">
        <v>411</v>
      </c>
      <c r="E6" s="10">
        <v>435</v>
      </c>
      <c r="F6" s="10">
        <v>207</v>
      </c>
      <c r="G6" s="10">
        <v>684</v>
      </c>
      <c r="H6" s="10">
        <v>297</v>
      </c>
      <c r="I6" s="10">
        <v>54</v>
      </c>
    </row>
    <row r="7" spans="1:9" x14ac:dyDescent="0.2">
      <c r="A7" s="24" t="s">
        <v>3</v>
      </c>
      <c r="B7" s="25">
        <v>100</v>
      </c>
      <c r="C7" s="25">
        <v>63.914830000000002</v>
      </c>
      <c r="D7" s="25">
        <v>15.353007</v>
      </c>
      <c r="E7" s="25">
        <v>16.249533</v>
      </c>
      <c r="F7" s="25">
        <v>7.7325359999999996</v>
      </c>
      <c r="G7" s="25">
        <v>25.550989999999999</v>
      </c>
      <c r="H7" s="25">
        <v>11.094509</v>
      </c>
      <c r="I7" s="25">
        <v>2.0171830000000002</v>
      </c>
    </row>
    <row r="8" spans="1:9" x14ac:dyDescent="0.2">
      <c r="A8" s="9" t="s">
        <v>339</v>
      </c>
      <c r="B8" s="9"/>
      <c r="C8" s="9"/>
      <c r="D8" s="9"/>
      <c r="E8" s="9"/>
      <c r="F8" s="9"/>
      <c r="G8" s="9"/>
      <c r="H8" s="9"/>
      <c r="I8" s="9"/>
    </row>
    <row r="9" spans="1:9" x14ac:dyDescent="0.2">
      <c r="A9" s="20" t="s">
        <v>340</v>
      </c>
      <c r="B9" s="21">
        <v>1277</v>
      </c>
      <c r="C9" s="21">
        <v>753</v>
      </c>
      <c r="D9" s="21">
        <v>209</v>
      </c>
      <c r="E9" s="21">
        <v>205</v>
      </c>
      <c r="F9" s="21">
        <v>95</v>
      </c>
      <c r="G9" s="21">
        <v>294</v>
      </c>
      <c r="H9" s="21">
        <v>187</v>
      </c>
      <c r="I9" s="21">
        <v>28</v>
      </c>
    </row>
    <row r="10" spans="1:9" x14ac:dyDescent="0.2">
      <c r="A10" s="24" t="s">
        <v>3</v>
      </c>
      <c r="B10" s="25">
        <v>100</v>
      </c>
      <c r="C10" s="25">
        <v>58.966327</v>
      </c>
      <c r="D10" s="25">
        <v>16.366484</v>
      </c>
      <c r="E10" s="25">
        <v>16.053249999999998</v>
      </c>
      <c r="F10" s="25">
        <v>7.439311</v>
      </c>
      <c r="G10" s="25">
        <v>23.022708999999999</v>
      </c>
      <c r="H10" s="25">
        <v>14.643696</v>
      </c>
      <c r="I10" s="25">
        <v>2.1926389999999998</v>
      </c>
    </row>
    <row r="11" spans="1:9" x14ac:dyDescent="0.2">
      <c r="A11" s="20" t="s">
        <v>341</v>
      </c>
      <c r="B11" s="21">
        <v>1400</v>
      </c>
      <c r="C11" s="21">
        <v>958</v>
      </c>
      <c r="D11" s="21">
        <v>202</v>
      </c>
      <c r="E11" s="21">
        <v>230</v>
      </c>
      <c r="F11" s="21">
        <v>112</v>
      </c>
      <c r="G11" s="21">
        <v>390</v>
      </c>
      <c r="H11" s="21">
        <v>110</v>
      </c>
      <c r="I11" s="21">
        <v>26</v>
      </c>
    </row>
    <row r="12" spans="1:9" x14ac:dyDescent="0.2">
      <c r="A12" s="24" t="s">
        <v>3</v>
      </c>
      <c r="B12" s="25">
        <v>100</v>
      </c>
      <c r="C12" s="25">
        <v>68.428571000000005</v>
      </c>
      <c r="D12" s="25">
        <v>14.428571</v>
      </c>
      <c r="E12" s="25">
        <v>16.428571000000002</v>
      </c>
      <c r="F12" s="25">
        <v>8</v>
      </c>
      <c r="G12" s="25">
        <v>27.857143000000001</v>
      </c>
      <c r="H12" s="25">
        <v>7.8571429999999998</v>
      </c>
      <c r="I12" s="25">
        <v>1.857143</v>
      </c>
    </row>
    <row r="13" spans="1:9" x14ac:dyDescent="0.2">
      <c r="A13" s="9" t="s">
        <v>342</v>
      </c>
      <c r="B13" s="9"/>
      <c r="C13" s="9"/>
      <c r="D13" s="9"/>
      <c r="E13" s="9"/>
      <c r="F13" s="9"/>
      <c r="G13" s="9"/>
      <c r="H13" s="9"/>
      <c r="I13" s="9"/>
    </row>
    <row r="14" spans="1:9" x14ac:dyDescent="0.2">
      <c r="A14" s="20" t="s">
        <v>343</v>
      </c>
      <c r="B14" s="21">
        <v>610</v>
      </c>
      <c r="C14" s="21">
        <v>366</v>
      </c>
      <c r="D14" s="21">
        <v>110</v>
      </c>
      <c r="E14" s="21">
        <v>84</v>
      </c>
      <c r="F14" s="21">
        <v>48</v>
      </c>
      <c r="G14" s="21">
        <v>162</v>
      </c>
      <c r="H14" s="21">
        <v>81</v>
      </c>
      <c r="I14" s="21">
        <v>7</v>
      </c>
    </row>
    <row r="15" spans="1:9" x14ac:dyDescent="0.2">
      <c r="A15" s="24" t="s">
        <v>3</v>
      </c>
      <c r="B15" s="25">
        <v>100</v>
      </c>
      <c r="C15" s="25">
        <v>60</v>
      </c>
      <c r="D15" s="25">
        <v>18.032786999999999</v>
      </c>
      <c r="E15" s="25">
        <v>13.770492000000001</v>
      </c>
      <c r="F15" s="25">
        <v>7.8688520000000004</v>
      </c>
      <c r="G15" s="25">
        <v>26.557376999999999</v>
      </c>
      <c r="H15" s="25">
        <v>13.278689</v>
      </c>
      <c r="I15" s="25">
        <v>1.1475409999999999</v>
      </c>
    </row>
    <row r="16" spans="1:9" x14ac:dyDescent="0.2">
      <c r="A16" s="20" t="s">
        <v>344</v>
      </c>
      <c r="B16" s="21">
        <v>755</v>
      </c>
      <c r="C16" s="21">
        <v>490</v>
      </c>
      <c r="D16" s="21">
        <v>122</v>
      </c>
      <c r="E16" s="21">
        <v>113</v>
      </c>
      <c r="F16" s="21">
        <v>61</v>
      </c>
      <c r="G16" s="21">
        <v>180</v>
      </c>
      <c r="H16" s="21">
        <v>87</v>
      </c>
      <c r="I16" s="21">
        <v>11</v>
      </c>
    </row>
    <row r="17" spans="1:9" x14ac:dyDescent="0.2">
      <c r="A17" s="24" t="s">
        <v>3</v>
      </c>
      <c r="B17" s="25">
        <v>100</v>
      </c>
      <c r="C17" s="25">
        <v>64.900661999999997</v>
      </c>
      <c r="D17" s="25">
        <v>16.158940000000001</v>
      </c>
      <c r="E17" s="25">
        <v>14.966887</v>
      </c>
      <c r="F17" s="25">
        <v>8.0794700000000006</v>
      </c>
      <c r="G17" s="25">
        <v>23.841059999999999</v>
      </c>
      <c r="H17" s="25">
        <v>11.523179000000001</v>
      </c>
      <c r="I17" s="25">
        <v>1.4569540000000001</v>
      </c>
    </row>
    <row r="18" spans="1:9" x14ac:dyDescent="0.2">
      <c r="A18" s="20" t="s">
        <v>345</v>
      </c>
      <c r="B18" s="21">
        <v>601</v>
      </c>
      <c r="C18" s="21">
        <v>382</v>
      </c>
      <c r="D18" s="21">
        <v>82</v>
      </c>
      <c r="E18" s="21">
        <v>110</v>
      </c>
      <c r="F18" s="21">
        <v>54</v>
      </c>
      <c r="G18" s="21">
        <v>154</v>
      </c>
      <c r="H18" s="21">
        <v>67</v>
      </c>
      <c r="I18" s="21">
        <v>9</v>
      </c>
    </row>
    <row r="19" spans="1:9" x14ac:dyDescent="0.2">
      <c r="A19" s="24" t="s">
        <v>3</v>
      </c>
      <c r="B19" s="25">
        <v>100</v>
      </c>
      <c r="C19" s="25">
        <v>63.560732000000002</v>
      </c>
      <c r="D19" s="25">
        <v>13.643927</v>
      </c>
      <c r="E19" s="25">
        <v>18.302828999999999</v>
      </c>
      <c r="F19" s="25">
        <v>8.9850250000000003</v>
      </c>
      <c r="G19" s="25">
        <v>25.62396</v>
      </c>
      <c r="H19" s="25">
        <v>11.148087</v>
      </c>
      <c r="I19" s="25">
        <v>1.4975039999999999</v>
      </c>
    </row>
    <row r="20" spans="1:9" x14ac:dyDescent="0.2">
      <c r="A20" s="20" t="s">
        <v>346</v>
      </c>
      <c r="B20" s="21">
        <v>425</v>
      </c>
      <c r="C20" s="21">
        <v>278</v>
      </c>
      <c r="D20" s="21">
        <v>70</v>
      </c>
      <c r="E20" s="21">
        <v>92</v>
      </c>
      <c r="F20" s="21">
        <v>31</v>
      </c>
      <c r="G20" s="21">
        <v>110</v>
      </c>
      <c r="H20" s="21">
        <v>29</v>
      </c>
      <c r="I20" s="21">
        <v>17</v>
      </c>
    </row>
    <row r="21" spans="1:9" x14ac:dyDescent="0.2">
      <c r="A21" s="24" t="s">
        <v>3</v>
      </c>
      <c r="B21" s="25">
        <v>100</v>
      </c>
      <c r="C21" s="25">
        <v>65.411765000000003</v>
      </c>
      <c r="D21" s="25">
        <v>16.470587999999999</v>
      </c>
      <c r="E21" s="25">
        <v>21.647058999999999</v>
      </c>
      <c r="F21" s="25">
        <v>7.2941180000000001</v>
      </c>
      <c r="G21" s="25">
        <v>25.882352999999998</v>
      </c>
      <c r="H21" s="25">
        <v>6.8235289999999997</v>
      </c>
      <c r="I21" s="25">
        <v>4</v>
      </c>
    </row>
    <row r="22" spans="1:9" x14ac:dyDescent="0.2">
      <c r="A22" s="20" t="s">
        <v>347</v>
      </c>
      <c r="B22" s="21">
        <v>217</v>
      </c>
      <c r="C22" s="21">
        <v>146</v>
      </c>
      <c r="D22" s="21">
        <v>19</v>
      </c>
      <c r="E22" s="21">
        <v>29</v>
      </c>
      <c r="F22" s="21">
        <v>11</v>
      </c>
      <c r="G22" s="21">
        <v>59</v>
      </c>
      <c r="H22" s="21">
        <v>25</v>
      </c>
      <c r="I22" s="21">
        <v>6</v>
      </c>
    </row>
    <row r="23" spans="1:9" x14ac:dyDescent="0.2">
      <c r="A23" s="24" t="s">
        <v>3</v>
      </c>
      <c r="B23" s="25">
        <v>100</v>
      </c>
      <c r="C23" s="25">
        <v>67.281105999999994</v>
      </c>
      <c r="D23" s="25">
        <v>8.7557600000000004</v>
      </c>
      <c r="E23" s="25">
        <v>13.364055</v>
      </c>
      <c r="F23" s="25">
        <v>5.0691240000000004</v>
      </c>
      <c r="G23" s="25">
        <v>27.188939999999999</v>
      </c>
      <c r="H23" s="25">
        <v>11.520737</v>
      </c>
      <c r="I23" s="25">
        <v>2.764977</v>
      </c>
    </row>
    <row r="24" spans="1:9" x14ac:dyDescent="0.2">
      <c r="A24" s="20" t="s">
        <v>348</v>
      </c>
      <c r="B24" s="21">
        <v>56</v>
      </c>
      <c r="C24" s="21">
        <v>40</v>
      </c>
      <c r="D24" s="21">
        <v>8</v>
      </c>
      <c r="E24" s="21">
        <v>7</v>
      </c>
      <c r="F24" s="21">
        <v>0</v>
      </c>
      <c r="G24" s="21">
        <v>13</v>
      </c>
      <c r="H24" s="21">
        <v>6</v>
      </c>
      <c r="I24" s="21">
        <v>4</v>
      </c>
    </row>
    <row r="25" spans="1:9" x14ac:dyDescent="0.2">
      <c r="A25" s="24" t="s">
        <v>3</v>
      </c>
      <c r="B25" s="25">
        <v>100</v>
      </c>
      <c r="C25" s="25">
        <v>71.428571000000005</v>
      </c>
      <c r="D25" s="25">
        <v>14.285714</v>
      </c>
      <c r="E25" s="25">
        <v>12.5</v>
      </c>
      <c r="F25" s="25">
        <v>0</v>
      </c>
      <c r="G25" s="25">
        <v>23.214286000000001</v>
      </c>
      <c r="H25" s="25">
        <v>10.714286</v>
      </c>
      <c r="I25" s="25">
        <v>7.1428570000000002</v>
      </c>
    </row>
    <row r="26" spans="1:9" x14ac:dyDescent="0.2">
      <c r="A26" s="20" t="s">
        <v>349</v>
      </c>
      <c r="B26" s="21">
        <v>13</v>
      </c>
      <c r="C26" s="21">
        <v>9</v>
      </c>
      <c r="D26" s="21">
        <v>0</v>
      </c>
      <c r="E26" s="21">
        <v>0</v>
      </c>
      <c r="F26" s="21">
        <v>2</v>
      </c>
      <c r="G26" s="21">
        <v>6</v>
      </c>
      <c r="H26" s="21">
        <v>2</v>
      </c>
      <c r="I26" s="21">
        <v>0</v>
      </c>
    </row>
    <row r="27" spans="1:9" x14ac:dyDescent="0.2">
      <c r="A27" s="24" t="s">
        <v>3</v>
      </c>
      <c r="B27" s="25">
        <v>100</v>
      </c>
      <c r="C27" s="25">
        <v>69.230768999999995</v>
      </c>
      <c r="D27" s="25">
        <v>0</v>
      </c>
      <c r="E27" s="25">
        <v>0</v>
      </c>
      <c r="F27" s="25">
        <v>15.384615</v>
      </c>
      <c r="G27" s="25">
        <v>46.153846000000001</v>
      </c>
      <c r="H27" s="25">
        <v>15.384615</v>
      </c>
      <c r="I27" s="25">
        <v>0</v>
      </c>
    </row>
    <row r="28" spans="1:9" x14ac:dyDescent="0.2">
      <c r="A28" s="20" t="s">
        <v>350</v>
      </c>
      <c r="B28" s="21">
        <v>1365</v>
      </c>
      <c r="C28" s="21">
        <v>856</v>
      </c>
      <c r="D28" s="21">
        <v>232</v>
      </c>
      <c r="E28" s="21">
        <v>197</v>
      </c>
      <c r="F28" s="21">
        <v>109</v>
      </c>
      <c r="G28" s="21">
        <v>342</v>
      </c>
      <c r="H28" s="21">
        <v>168</v>
      </c>
      <c r="I28" s="21">
        <v>18</v>
      </c>
    </row>
    <row r="29" spans="1:9" x14ac:dyDescent="0.2">
      <c r="A29" s="24" t="s">
        <v>3</v>
      </c>
      <c r="B29" s="25">
        <v>100</v>
      </c>
      <c r="C29" s="25">
        <v>62.710622999999998</v>
      </c>
      <c r="D29" s="25">
        <v>16.996337</v>
      </c>
      <c r="E29" s="25">
        <v>14.432233999999999</v>
      </c>
      <c r="F29" s="25">
        <v>7.9853480000000001</v>
      </c>
      <c r="G29" s="25">
        <v>25.054945</v>
      </c>
      <c r="H29" s="25">
        <v>12.307691999999999</v>
      </c>
      <c r="I29" s="25">
        <v>1.318681</v>
      </c>
    </row>
    <row r="30" spans="1:9" x14ac:dyDescent="0.2">
      <c r="A30" s="20" t="s">
        <v>351</v>
      </c>
      <c r="B30" s="21">
        <v>1026</v>
      </c>
      <c r="C30" s="21">
        <v>660</v>
      </c>
      <c r="D30" s="21">
        <v>152</v>
      </c>
      <c r="E30" s="21">
        <v>202</v>
      </c>
      <c r="F30" s="21">
        <v>85</v>
      </c>
      <c r="G30" s="21">
        <v>264</v>
      </c>
      <c r="H30" s="21">
        <v>96</v>
      </c>
      <c r="I30" s="21">
        <v>26</v>
      </c>
    </row>
    <row r="31" spans="1:9" x14ac:dyDescent="0.2">
      <c r="A31" s="24" t="s">
        <v>3</v>
      </c>
      <c r="B31" s="25">
        <v>100</v>
      </c>
      <c r="C31" s="25">
        <v>64.327484999999996</v>
      </c>
      <c r="D31" s="25">
        <v>14.814814999999999</v>
      </c>
      <c r="E31" s="25">
        <v>19.688109000000001</v>
      </c>
      <c r="F31" s="25">
        <v>8.2845999999999993</v>
      </c>
      <c r="G31" s="25">
        <v>25.730993999999999</v>
      </c>
      <c r="H31" s="25">
        <v>9.3567250000000008</v>
      </c>
      <c r="I31" s="25">
        <v>2.5341130000000001</v>
      </c>
    </row>
    <row r="32" spans="1:9" x14ac:dyDescent="0.2">
      <c r="A32" s="20" t="s">
        <v>352</v>
      </c>
      <c r="B32" s="21">
        <v>286</v>
      </c>
      <c r="C32" s="21">
        <v>195</v>
      </c>
      <c r="D32" s="21">
        <v>27</v>
      </c>
      <c r="E32" s="21">
        <v>36</v>
      </c>
      <c r="F32" s="21">
        <v>13</v>
      </c>
      <c r="G32" s="21">
        <v>78</v>
      </c>
      <c r="H32" s="21">
        <v>33</v>
      </c>
      <c r="I32" s="21">
        <v>10</v>
      </c>
    </row>
    <row r="33" spans="1:9" x14ac:dyDescent="0.2">
      <c r="A33" s="24" t="s">
        <v>3</v>
      </c>
      <c r="B33" s="25">
        <v>100</v>
      </c>
      <c r="C33" s="25">
        <v>68.181818000000007</v>
      </c>
      <c r="D33" s="25">
        <v>9.4405590000000004</v>
      </c>
      <c r="E33" s="25">
        <v>12.587413</v>
      </c>
      <c r="F33" s="25">
        <v>4.5454549999999996</v>
      </c>
      <c r="G33" s="25">
        <v>27.272727</v>
      </c>
      <c r="H33" s="25">
        <v>11.538462000000001</v>
      </c>
      <c r="I33" s="25">
        <v>3.4965030000000001</v>
      </c>
    </row>
    <row r="34" spans="1:9" x14ac:dyDescent="0.2">
      <c r="A34" s="20" t="s">
        <v>353</v>
      </c>
      <c r="B34" s="21">
        <v>1312</v>
      </c>
      <c r="C34" s="21">
        <v>855</v>
      </c>
      <c r="D34" s="21">
        <v>179</v>
      </c>
      <c r="E34" s="21">
        <v>238</v>
      </c>
      <c r="F34" s="21">
        <v>98</v>
      </c>
      <c r="G34" s="21">
        <v>342</v>
      </c>
      <c r="H34" s="21">
        <v>129</v>
      </c>
      <c r="I34" s="21">
        <v>36</v>
      </c>
    </row>
    <row r="35" spans="1:9" x14ac:dyDescent="0.2">
      <c r="A35" s="24" t="s">
        <v>3</v>
      </c>
      <c r="B35" s="25">
        <v>100</v>
      </c>
      <c r="C35" s="25">
        <v>65.167682999999997</v>
      </c>
      <c r="D35" s="25">
        <v>13.643293</v>
      </c>
      <c r="E35" s="25">
        <v>18.140243999999999</v>
      </c>
      <c r="F35" s="25">
        <v>7.4695119999999999</v>
      </c>
      <c r="G35" s="25">
        <v>26.067073000000001</v>
      </c>
      <c r="H35" s="25">
        <v>9.8323169999999998</v>
      </c>
      <c r="I35" s="25">
        <v>2.7439019999999998</v>
      </c>
    </row>
    <row r="36" spans="1:9" x14ac:dyDescent="0.2">
      <c r="A36" s="9" t="s">
        <v>354</v>
      </c>
      <c r="B36" s="10">
        <v>298</v>
      </c>
      <c r="C36" s="10">
        <v>153</v>
      </c>
      <c r="D36" s="10">
        <v>53</v>
      </c>
      <c r="E36" s="10">
        <v>36</v>
      </c>
      <c r="F36" s="10">
        <v>19</v>
      </c>
      <c r="G36" s="10">
        <v>72</v>
      </c>
      <c r="H36" s="10">
        <v>57</v>
      </c>
      <c r="I36" s="10">
        <v>5</v>
      </c>
    </row>
    <row r="37" spans="1:9" x14ac:dyDescent="0.2">
      <c r="A37" s="24" t="s">
        <v>3</v>
      </c>
      <c r="B37" s="25">
        <v>100</v>
      </c>
      <c r="C37" s="25">
        <v>51.342281999999997</v>
      </c>
      <c r="D37" s="25">
        <v>17.785235</v>
      </c>
      <c r="E37" s="25">
        <v>12.080537</v>
      </c>
      <c r="F37" s="25">
        <v>6.375839</v>
      </c>
      <c r="G37" s="25">
        <v>24.161073999999999</v>
      </c>
      <c r="H37" s="25">
        <v>19.127517000000001</v>
      </c>
      <c r="I37" s="25">
        <v>1.6778519999999999</v>
      </c>
    </row>
    <row r="38" spans="1:9" x14ac:dyDescent="0.2">
      <c r="A38" s="20" t="s">
        <v>344</v>
      </c>
      <c r="B38" s="21">
        <v>388</v>
      </c>
      <c r="C38" s="21">
        <v>233</v>
      </c>
      <c r="D38" s="21">
        <v>71</v>
      </c>
      <c r="E38" s="21">
        <v>65</v>
      </c>
      <c r="F38" s="21">
        <v>32</v>
      </c>
      <c r="G38" s="21">
        <v>82</v>
      </c>
      <c r="H38" s="21">
        <v>58</v>
      </c>
      <c r="I38" s="21">
        <v>9</v>
      </c>
    </row>
    <row r="39" spans="1:9" x14ac:dyDescent="0.2">
      <c r="A39" s="24" t="s">
        <v>3</v>
      </c>
      <c r="B39" s="25">
        <v>100</v>
      </c>
      <c r="C39" s="25">
        <v>60.051546000000002</v>
      </c>
      <c r="D39" s="25">
        <v>18.298969</v>
      </c>
      <c r="E39" s="25">
        <v>16.752576999999999</v>
      </c>
      <c r="F39" s="25">
        <v>8.2474229999999995</v>
      </c>
      <c r="G39" s="25">
        <v>21.134021000000001</v>
      </c>
      <c r="H39" s="25">
        <v>14.948454</v>
      </c>
      <c r="I39" s="25">
        <v>2.319588</v>
      </c>
    </row>
    <row r="40" spans="1:9" x14ac:dyDescent="0.2">
      <c r="A40" s="20" t="s">
        <v>345</v>
      </c>
      <c r="B40" s="21">
        <v>299</v>
      </c>
      <c r="C40" s="21">
        <v>180</v>
      </c>
      <c r="D40" s="21">
        <v>41</v>
      </c>
      <c r="E40" s="21">
        <v>55</v>
      </c>
      <c r="F40" s="21">
        <v>27</v>
      </c>
      <c r="G40" s="21">
        <v>70</v>
      </c>
      <c r="H40" s="21">
        <v>44</v>
      </c>
      <c r="I40" s="21">
        <v>1</v>
      </c>
    </row>
    <row r="41" spans="1:9" x14ac:dyDescent="0.2">
      <c r="A41" s="24" t="s">
        <v>3</v>
      </c>
      <c r="B41" s="25">
        <v>100</v>
      </c>
      <c r="C41" s="25">
        <v>60.200668999999998</v>
      </c>
      <c r="D41" s="25">
        <v>13.712375</v>
      </c>
      <c r="E41" s="25">
        <v>18.394649000000001</v>
      </c>
      <c r="F41" s="25">
        <v>9.0300999999999991</v>
      </c>
      <c r="G41" s="25">
        <v>23.411370999999999</v>
      </c>
      <c r="H41" s="25">
        <v>14.715719</v>
      </c>
      <c r="I41" s="25">
        <v>0.33444800000000002</v>
      </c>
    </row>
    <row r="42" spans="1:9" x14ac:dyDescent="0.2">
      <c r="A42" s="20" t="s">
        <v>346</v>
      </c>
      <c r="B42" s="21">
        <v>192</v>
      </c>
      <c r="C42" s="21">
        <v>124</v>
      </c>
      <c r="D42" s="21">
        <v>33</v>
      </c>
      <c r="E42" s="21">
        <v>38</v>
      </c>
      <c r="F42" s="21">
        <v>13</v>
      </c>
      <c r="G42" s="21">
        <v>41</v>
      </c>
      <c r="H42" s="21">
        <v>18</v>
      </c>
      <c r="I42" s="21">
        <v>6</v>
      </c>
    </row>
    <row r="43" spans="1:9" x14ac:dyDescent="0.2">
      <c r="A43" s="24" t="s">
        <v>3</v>
      </c>
      <c r="B43" s="25">
        <v>100</v>
      </c>
      <c r="C43" s="25">
        <v>64.583332999999996</v>
      </c>
      <c r="D43" s="25">
        <v>17.1875</v>
      </c>
      <c r="E43" s="25">
        <v>19.791667</v>
      </c>
      <c r="F43" s="25">
        <v>6.7708329999999997</v>
      </c>
      <c r="G43" s="25">
        <v>21.354167</v>
      </c>
      <c r="H43" s="25">
        <v>9.375</v>
      </c>
      <c r="I43" s="25">
        <v>3.125</v>
      </c>
    </row>
    <row r="44" spans="1:9" x14ac:dyDescent="0.2">
      <c r="A44" s="20" t="s">
        <v>347</v>
      </c>
      <c r="B44" s="21">
        <v>77</v>
      </c>
      <c r="C44" s="21">
        <v>52</v>
      </c>
      <c r="D44" s="21">
        <v>8</v>
      </c>
      <c r="E44" s="21">
        <v>11</v>
      </c>
      <c r="F44" s="21">
        <v>4</v>
      </c>
      <c r="G44" s="21">
        <v>24</v>
      </c>
      <c r="H44" s="21">
        <v>5</v>
      </c>
      <c r="I44" s="21">
        <v>4</v>
      </c>
    </row>
    <row r="45" spans="1:9" x14ac:dyDescent="0.2">
      <c r="A45" s="24" t="s">
        <v>3</v>
      </c>
      <c r="B45" s="25">
        <v>100</v>
      </c>
      <c r="C45" s="25">
        <v>67.532467999999994</v>
      </c>
      <c r="D45" s="25">
        <v>10.389609999999999</v>
      </c>
      <c r="E45" s="25">
        <v>14.285714</v>
      </c>
      <c r="F45" s="25">
        <v>5.1948049999999997</v>
      </c>
      <c r="G45" s="25">
        <v>31.168831000000001</v>
      </c>
      <c r="H45" s="25">
        <v>6.493506</v>
      </c>
      <c r="I45" s="25">
        <v>5.1948049999999997</v>
      </c>
    </row>
    <row r="46" spans="1:9" x14ac:dyDescent="0.2">
      <c r="A46" s="20" t="s">
        <v>348</v>
      </c>
      <c r="B46" s="21">
        <v>19</v>
      </c>
      <c r="C46" s="21">
        <v>9</v>
      </c>
      <c r="D46" s="21">
        <v>3</v>
      </c>
      <c r="E46" s="21">
        <v>0</v>
      </c>
      <c r="F46" s="21">
        <v>0</v>
      </c>
      <c r="G46" s="21">
        <v>4</v>
      </c>
      <c r="H46" s="21">
        <v>3</v>
      </c>
      <c r="I46" s="21">
        <v>3</v>
      </c>
    </row>
    <row r="47" spans="1:9" x14ac:dyDescent="0.2">
      <c r="A47" s="24" t="s">
        <v>3</v>
      </c>
      <c r="B47" s="25">
        <v>100</v>
      </c>
      <c r="C47" s="25">
        <v>47.368420999999998</v>
      </c>
      <c r="D47" s="25">
        <v>15.789474</v>
      </c>
      <c r="E47" s="25">
        <v>0</v>
      </c>
      <c r="F47" s="25">
        <v>0</v>
      </c>
      <c r="G47" s="25">
        <v>21.052631999999999</v>
      </c>
      <c r="H47" s="25">
        <v>15.789474</v>
      </c>
      <c r="I47" s="25">
        <v>15.789474</v>
      </c>
    </row>
    <row r="48" spans="1:9" x14ac:dyDescent="0.2">
      <c r="A48" s="20" t="s">
        <v>349</v>
      </c>
      <c r="B48" s="21">
        <v>4</v>
      </c>
      <c r="C48" s="21">
        <v>2</v>
      </c>
      <c r="D48" s="21">
        <v>0</v>
      </c>
      <c r="E48" s="21">
        <v>0</v>
      </c>
      <c r="F48" s="21">
        <v>0</v>
      </c>
      <c r="G48" s="21">
        <v>1</v>
      </c>
      <c r="H48" s="21">
        <v>2</v>
      </c>
      <c r="I48" s="21">
        <v>0</v>
      </c>
    </row>
    <row r="49" spans="1:9" x14ac:dyDescent="0.2">
      <c r="A49" s="24" t="s">
        <v>3</v>
      </c>
      <c r="B49" s="25">
        <v>100</v>
      </c>
      <c r="C49" s="25">
        <v>50</v>
      </c>
      <c r="D49" s="25">
        <v>0</v>
      </c>
      <c r="E49" s="25">
        <v>0</v>
      </c>
      <c r="F49" s="25">
        <v>0</v>
      </c>
      <c r="G49" s="25">
        <v>25</v>
      </c>
      <c r="H49" s="25">
        <v>50</v>
      </c>
      <c r="I49" s="25">
        <v>0</v>
      </c>
    </row>
    <row r="50" spans="1:9" x14ac:dyDescent="0.2">
      <c r="A50" s="20" t="s">
        <v>350</v>
      </c>
      <c r="B50" s="21">
        <v>686</v>
      </c>
      <c r="C50" s="21">
        <v>386</v>
      </c>
      <c r="D50" s="21">
        <v>124</v>
      </c>
      <c r="E50" s="21">
        <v>101</v>
      </c>
      <c r="F50" s="21">
        <v>51</v>
      </c>
      <c r="G50" s="21">
        <v>154</v>
      </c>
      <c r="H50" s="21">
        <v>115</v>
      </c>
      <c r="I50" s="21">
        <v>14</v>
      </c>
    </row>
    <row r="51" spans="1:9" x14ac:dyDescent="0.2">
      <c r="A51" s="24" t="s">
        <v>3</v>
      </c>
      <c r="B51" s="25">
        <v>100</v>
      </c>
      <c r="C51" s="25">
        <v>56.268222000000002</v>
      </c>
      <c r="D51" s="25">
        <v>18.075801999999999</v>
      </c>
      <c r="E51" s="25">
        <v>14.723032</v>
      </c>
      <c r="F51" s="25">
        <v>7.4344020000000004</v>
      </c>
      <c r="G51" s="25">
        <v>22.448979999999999</v>
      </c>
      <c r="H51" s="25">
        <v>16.763847999999999</v>
      </c>
      <c r="I51" s="25">
        <v>2.040816</v>
      </c>
    </row>
    <row r="52" spans="1:9" x14ac:dyDescent="0.2">
      <c r="A52" s="20" t="s">
        <v>351</v>
      </c>
      <c r="B52" s="21">
        <v>491</v>
      </c>
      <c r="C52" s="21">
        <v>304</v>
      </c>
      <c r="D52" s="21">
        <v>74</v>
      </c>
      <c r="E52" s="21">
        <v>93</v>
      </c>
      <c r="F52" s="21">
        <v>40</v>
      </c>
      <c r="G52" s="21">
        <v>111</v>
      </c>
      <c r="H52" s="21">
        <v>62</v>
      </c>
      <c r="I52" s="21">
        <v>7</v>
      </c>
    </row>
    <row r="53" spans="1:9" x14ac:dyDescent="0.2">
      <c r="A53" s="24" t="s">
        <v>3</v>
      </c>
      <c r="B53" s="25">
        <v>100</v>
      </c>
      <c r="C53" s="25">
        <v>61.914459999999998</v>
      </c>
      <c r="D53" s="25">
        <v>15.071282999999999</v>
      </c>
      <c r="E53" s="25">
        <v>18.940937000000002</v>
      </c>
      <c r="F53" s="25">
        <v>8.1466399999999997</v>
      </c>
      <c r="G53" s="25">
        <v>22.606925</v>
      </c>
      <c r="H53" s="25">
        <v>12.627291</v>
      </c>
      <c r="I53" s="25">
        <v>1.425662</v>
      </c>
    </row>
    <row r="54" spans="1:9" x14ac:dyDescent="0.2">
      <c r="A54" s="20" t="s">
        <v>352</v>
      </c>
      <c r="B54" s="21">
        <v>100</v>
      </c>
      <c r="C54" s="21">
        <v>63</v>
      </c>
      <c r="D54" s="21">
        <v>11</v>
      </c>
      <c r="E54" s="21">
        <v>11</v>
      </c>
      <c r="F54" s="21">
        <v>4</v>
      </c>
      <c r="G54" s="21">
        <v>29</v>
      </c>
      <c r="H54" s="21">
        <v>10</v>
      </c>
      <c r="I54" s="21">
        <v>7</v>
      </c>
    </row>
    <row r="55" spans="1:9" x14ac:dyDescent="0.2">
      <c r="A55" s="24" t="s">
        <v>3</v>
      </c>
      <c r="B55" s="25">
        <v>100</v>
      </c>
      <c r="C55" s="25">
        <v>63</v>
      </c>
      <c r="D55" s="25">
        <v>11</v>
      </c>
      <c r="E55" s="25">
        <v>11</v>
      </c>
      <c r="F55" s="25">
        <v>4</v>
      </c>
      <c r="G55" s="25">
        <v>29</v>
      </c>
      <c r="H55" s="25">
        <v>10</v>
      </c>
      <c r="I55" s="25">
        <v>7</v>
      </c>
    </row>
    <row r="56" spans="1:9" x14ac:dyDescent="0.2">
      <c r="A56" s="20" t="s">
        <v>353</v>
      </c>
      <c r="B56" s="21">
        <v>591</v>
      </c>
      <c r="C56" s="21">
        <v>367</v>
      </c>
      <c r="D56" s="21">
        <v>85</v>
      </c>
      <c r="E56" s="21">
        <v>104</v>
      </c>
      <c r="F56" s="21">
        <v>44</v>
      </c>
      <c r="G56" s="21">
        <v>140</v>
      </c>
      <c r="H56" s="21">
        <v>72</v>
      </c>
      <c r="I56" s="21">
        <v>14</v>
      </c>
    </row>
    <row r="57" spans="1:9" x14ac:dyDescent="0.2">
      <c r="A57" s="24" t="s">
        <v>3</v>
      </c>
      <c r="B57" s="25">
        <v>100</v>
      </c>
      <c r="C57" s="25">
        <v>62.098139000000003</v>
      </c>
      <c r="D57" s="25">
        <v>14.382403</v>
      </c>
      <c r="E57" s="25">
        <v>17.597293000000001</v>
      </c>
      <c r="F57" s="25">
        <v>7.4450079999999996</v>
      </c>
      <c r="G57" s="25">
        <v>23.688662999999998</v>
      </c>
      <c r="H57" s="25">
        <v>12.182741</v>
      </c>
      <c r="I57" s="25">
        <v>2.3688660000000001</v>
      </c>
    </row>
    <row r="58" spans="1:9" x14ac:dyDescent="0.2">
      <c r="A58" s="9" t="s">
        <v>355</v>
      </c>
      <c r="B58" s="10">
        <v>312</v>
      </c>
      <c r="C58" s="10">
        <v>213</v>
      </c>
      <c r="D58" s="10">
        <v>57</v>
      </c>
      <c r="E58" s="10">
        <v>48</v>
      </c>
      <c r="F58" s="10">
        <v>29</v>
      </c>
      <c r="G58" s="10">
        <v>90</v>
      </c>
      <c r="H58" s="10">
        <v>24</v>
      </c>
      <c r="I58" s="10">
        <v>2</v>
      </c>
    </row>
    <row r="59" spans="1:9" x14ac:dyDescent="0.2">
      <c r="A59" s="24" t="s">
        <v>3</v>
      </c>
      <c r="B59" s="25">
        <v>100</v>
      </c>
      <c r="C59" s="25">
        <v>68.269231000000005</v>
      </c>
      <c r="D59" s="25">
        <v>18.269231000000001</v>
      </c>
      <c r="E59" s="25">
        <v>15.384615</v>
      </c>
      <c r="F59" s="25">
        <v>9.2948719999999998</v>
      </c>
      <c r="G59" s="25">
        <v>28.846153999999999</v>
      </c>
      <c r="H59" s="25">
        <v>7.6923079999999997</v>
      </c>
      <c r="I59" s="25">
        <v>0.64102599999999998</v>
      </c>
    </row>
    <row r="60" spans="1:9" x14ac:dyDescent="0.2">
      <c r="A60" s="20" t="s">
        <v>344</v>
      </c>
      <c r="B60" s="21">
        <v>367</v>
      </c>
      <c r="C60" s="21">
        <v>257</v>
      </c>
      <c r="D60" s="21">
        <v>51</v>
      </c>
      <c r="E60" s="21">
        <v>48</v>
      </c>
      <c r="F60" s="21">
        <v>29</v>
      </c>
      <c r="G60" s="21">
        <v>98</v>
      </c>
      <c r="H60" s="21">
        <v>29</v>
      </c>
      <c r="I60" s="21">
        <v>2</v>
      </c>
    </row>
    <row r="61" spans="1:9" x14ac:dyDescent="0.2">
      <c r="A61" s="24" t="s">
        <v>3</v>
      </c>
      <c r="B61" s="25">
        <v>100</v>
      </c>
      <c r="C61" s="25">
        <v>70.027248</v>
      </c>
      <c r="D61" s="25">
        <v>13.896458000000001</v>
      </c>
      <c r="E61" s="25">
        <v>13.079019000000001</v>
      </c>
      <c r="F61" s="25">
        <v>7.9019069999999996</v>
      </c>
      <c r="G61" s="25">
        <v>26.702997</v>
      </c>
      <c r="H61" s="25">
        <v>7.9019069999999996</v>
      </c>
      <c r="I61" s="25">
        <v>0.54495899999999997</v>
      </c>
    </row>
    <row r="62" spans="1:9" x14ac:dyDescent="0.2">
      <c r="A62" s="20" t="s">
        <v>345</v>
      </c>
      <c r="B62" s="21">
        <v>302</v>
      </c>
      <c r="C62" s="21">
        <v>202</v>
      </c>
      <c r="D62" s="21">
        <v>41</v>
      </c>
      <c r="E62" s="21">
        <v>55</v>
      </c>
      <c r="F62" s="21">
        <v>27</v>
      </c>
      <c r="G62" s="21">
        <v>84</v>
      </c>
      <c r="H62" s="21">
        <v>23</v>
      </c>
      <c r="I62" s="21">
        <v>8</v>
      </c>
    </row>
    <row r="63" spans="1:9" x14ac:dyDescent="0.2">
      <c r="A63" s="24" t="s">
        <v>3</v>
      </c>
      <c r="B63" s="25">
        <v>100</v>
      </c>
      <c r="C63" s="25">
        <v>66.887416999999999</v>
      </c>
      <c r="D63" s="25">
        <v>13.576159000000001</v>
      </c>
      <c r="E63" s="25">
        <v>18.211921</v>
      </c>
      <c r="F63" s="25">
        <v>8.9403970000000008</v>
      </c>
      <c r="G63" s="25">
        <v>27.81457</v>
      </c>
      <c r="H63" s="25">
        <v>7.6158939999999999</v>
      </c>
      <c r="I63" s="25">
        <v>2.6490070000000001</v>
      </c>
    </row>
    <row r="64" spans="1:9" x14ac:dyDescent="0.2">
      <c r="A64" s="20" t="s">
        <v>346</v>
      </c>
      <c r="B64" s="21">
        <v>233</v>
      </c>
      <c r="C64" s="21">
        <v>154</v>
      </c>
      <c r="D64" s="21">
        <v>37</v>
      </c>
      <c r="E64" s="21">
        <v>54</v>
      </c>
      <c r="F64" s="21">
        <v>18</v>
      </c>
      <c r="G64" s="21">
        <v>69</v>
      </c>
      <c r="H64" s="21">
        <v>11</v>
      </c>
      <c r="I64" s="21">
        <v>11</v>
      </c>
    </row>
    <row r="65" spans="1:9" x14ac:dyDescent="0.2">
      <c r="A65" s="24" t="s">
        <v>3</v>
      </c>
      <c r="B65" s="25">
        <v>100</v>
      </c>
      <c r="C65" s="25">
        <v>66.094420999999997</v>
      </c>
      <c r="D65" s="25">
        <v>15.879828</v>
      </c>
      <c r="E65" s="25">
        <v>23.175965999999999</v>
      </c>
      <c r="F65" s="25">
        <v>7.7253220000000002</v>
      </c>
      <c r="G65" s="25">
        <v>29.613734000000001</v>
      </c>
      <c r="H65" s="25">
        <v>4.7210299999999998</v>
      </c>
      <c r="I65" s="25">
        <v>4.7210299999999998</v>
      </c>
    </row>
    <row r="66" spans="1:9" x14ac:dyDescent="0.2">
      <c r="A66" s="20" t="s">
        <v>347</v>
      </c>
      <c r="B66" s="21">
        <v>140</v>
      </c>
      <c r="C66" s="21">
        <v>94</v>
      </c>
      <c r="D66" s="21">
        <v>11</v>
      </c>
      <c r="E66" s="21">
        <v>18</v>
      </c>
      <c r="F66" s="21">
        <v>7</v>
      </c>
      <c r="G66" s="21">
        <v>35</v>
      </c>
      <c r="H66" s="21">
        <v>20</v>
      </c>
      <c r="I66" s="21">
        <v>2</v>
      </c>
    </row>
    <row r="67" spans="1:9" x14ac:dyDescent="0.2">
      <c r="A67" s="24" t="s">
        <v>3</v>
      </c>
      <c r="B67" s="25">
        <v>100</v>
      </c>
      <c r="C67" s="25">
        <v>67.142857000000006</v>
      </c>
      <c r="D67" s="25">
        <v>7.8571429999999998</v>
      </c>
      <c r="E67" s="25">
        <v>12.857143000000001</v>
      </c>
      <c r="F67" s="25">
        <v>5</v>
      </c>
      <c r="G67" s="25">
        <v>25</v>
      </c>
      <c r="H67" s="25">
        <v>14.285714</v>
      </c>
      <c r="I67" s="25">
        <v>1.428571</v>
      </c>
    </row>
    <row r="68" spans="1:9" x14ac:dyDescent="0.2">
      <c r="A68" s="20" t="s">
        <v>348</v>
      </c>
      <c r="B68" s="21">
        <v>37</v>
      </c>
      <c r="C68" s="21">
        <v>31</v>
      </c>
      <c r="D68" s="21">
        <v>5</v>
      </c>
      <c r="E68" s="21">
        <v>7</v>
      </c>
      <c r="F68" s="21">
        <v>0</v>
      </c>
      <c r="G68" s="21">
        <v>9</v>
      </c>
      <c r="H68" s="21">
        <v>3</v>
      </c>
      <c r="I68" s="21">
        <v>1</v>
      </c>
    </row>
    <row r="69" spans="1:9" x14ac:dyDescent="0.2">
      <c r="A69" s="24" t="s">
        <v>3</v>
      </c>
      <c r="B69" s="25">
        <v>100</v>
      </c>
      <c r="C69" s="25">
        <v>83.783783999999997</v>
      </c>
      <c r="D69" s="25">
        <v>13.513514000000001</v>
      </c>
      <c r="E69" s="25">
        <v>18.918918999999999</v>
      </c>
      <c r="F69" s="25">
        <v>0</v>
      </c>
      <c r="G69" s="25">
        <v>24.324324000000001</v>
      </c>
      <c r="H69" s="25">
        <v>8.1081079999999996</v>
      </c>
      <c r="I69" s="25">
        <v>2.7027030000000001</v>
      </c>
    </row>
    <row r="70" spans="1:9" x14ac:dyDescent="0.2">
      <c r="A70" s="20" t="s">
        <v>349</v>
      </c>
      <c r="B70" s="21">
        <v>9</v>
      </c>
      <c r="C70" s="21">
        <v>7</v>
      </c>
      <c r="D70" s="21">
        <v>0</v>
      </c>
      <c r="E70" s="21">
        <v>0</v>
      </c>
      <c r="F70" s="21">
        <v>2</v>
      </c>
      <c r="G70" s="21">
        <v>5</v>
      </c>
      <c r="H70" s="21">
        <v>0</v>
      </c>
      <c r="I70" s="21">
        <v>0</v>
      </c>
    </row>
    <row r="71" spans="1:9" x14ac:dyDescent="0.2">
      <c r="A71" s="24" t="s">
        <v>3</v>
      </c>
      <c r="B71" s="25">
        <v>100</v>
      </c>
      <c r="C71" s="25">
        <v>77.777777999999998</v>
      </c>
      <c r="D71" s="25">
        <v>0</v>
      </c>
      <c r="E71" s="25">
        <v>0</v>
      </c>
      <c r="F71" s="25">
        <v>22.222221999999999</v>
      </c>
      <c r="G71" s="25">
        <v>55.555556000000003</v>
      </c>
      <c r="H71" s="25">
        <v>0</v>
      </c>
      <c r="I71" s="25">
        <v>0</v>
      </c>
    </row>
    <row r="72" spans="1:9" x14ac:dyDescent="0.2">
      <c r="A72" s="20" t="s">
        <v>350</v>
      </c>
      <c r="B72" s="21">
        <v>679</v>
      </c>
      <c r="C72" s="21">
        <v>470</v>
      </c>
      <c r="D72" s="21">
        <v>108</v>
      </c>
      <c r="E72" s="21">
        <v>96</v>
      </c>
      <c r="F72" s="21">
        <v>58</v>
      </c>
      <c r="G72" s="21">
        <v>188</v>
      </c>
      <c r="H72" s="21">
        <v>53</v>
      </c>
      <c r="I72" s="21">
        <v>4</v>
      </c>
    </row>
    <row r="73" spans="1:9" x14ac:dyDescent="0.2">
      <c r="A73" s="24" t="s">
        <v>3</v>
      </c>
      <c r="B73" s="25">
        <v>100</v>
      </c>
      <c r="C73" s="25">
        <v>69.219440000000006</v>
      </c>
      <c r="D73" s="25">
        <v>15.905744</v>
      </c>
      <c r="E73" s="25">
        <v>14.138439</v>
      </c>
      <c r="F73" s="25">
        <v>8.5419730000000005</v>
      </c>
      <c r="G73" s="25">
        <v>27.687775999999999</v>
      </c>
      <c r="H73" s="25">
        <v>7.8055960000000004</v>
      </c>
      <c r="I73" s="25">
        <v>0.58910200000000001</v>
      </c>
    </row>
    <row r="74" spans="1:9" x14ac:dyDescent="0.2">
      <c r="A74" s="20" t="s">
        <v>351</v>
      </c>
      <c r="B74" s="21">
        <v>535</v>
      </c>
      <c r="C74" s="21">
        <v>356</v>
      </c>
      <c r="D74" s="21">
        <v>78</v>
      </c>
      <c r="E74" s="21">
        <v>109</v>
      </c>
      <c r="F74" s="21">
        <v>45</v>
      </c>
      <c r="G74" s="21">
        <v>153</v>
      </c>
      <c r="H74" s="21">
        <v>34</v>
      </c>
      <c r="I74" s="21">
        <v>19</v>
      </c>
    </row>
    <row r="75" spans="1:9" x14ac:dyDescent="0.2">
      <c r="A75" s="24" t="s">
        <v>3</v>
      </c>
      <c r="B75" s="25">
        <v>100</v>
      </c>
      <c r="C75" s="25">
        <v>66.542056000000002</v>
      </c>
      <c r="D75" s="25">
        <v>14.579439000000001</v>
      </c>
      <c r="E75" s="25">
        <v>20.373832</v>
      </c>
      <c r="F75" s="25">
        <v>8.4112150000000003</v>
      </c>
      <c r="G75" s="25">
        <v>28.598130999999999</v>
      </c>
      <c r="H75" s="25">
        <v>6.3551399999999996</v>
      </c>
      <c r="I75" s="25">
        <v>3.5514019999999999</v>
      </c>
    </row>
    <row r="76" spans="1:9" x14ac:dyDescent="0.2">
      <c r="A76" s="20" t="s">
        <v>352</v>
      </c>
      <c r="B76" s="21">
        <v>186</v>
      </c>
      <c r="C76" s="21">
        <v>132</v>
      </c>
      <c r="D76" s="21">
        <v>16</v>
      </c>
      <c r="E76" s="21">
        <v>25</v>
      </c>
      <c r="F76" s="21">
        <v>9</v>
      </c>
      <c r="G76" s="21">
        <v>49</v>
      </c>
      <c r="H76" s="21">
        <v>23</v>
      </c>
      <c r="I76" s="21">
        <v>3</v>
      </c>
    </row>
    <row r="77" spans="1:9" x14ac:dyDescent="0.2">
      <c r="A77" s="24" t="s">
        <v>3</v>
      </c>
      <c r="B77" s="25">
        <v>100</v>
      </c>
      <c r="C77" s="25">
        <v>70.967742000000001</v>
      </c>
      <c r="D77" s="25">
        <v>8.6021509999999992</v>
      </c>
      <c r="E77" s="25">
        <v>13.440860000000001</v>
      </c>
      <c r="F77" s="25">
        <v>4.8387099999999998</v>
      </c>
      <c r="G77" s="25">
        <v>26.344086000000001</v>
      </c>
      <c r="H77" s="25">
        <v>12.365591</v>
      </c>
      <c r="I77" s="25">
        <v>1.612903</v>
      </c>
    </row>
    <row r="78" spans="1:9" x14ac:dyDescent="0.2">
      <c r="A78" s="20" t="s">
        <v>353</v>
      </c>
      <c r="B78" s="21">
        <v>721</v>
      </c>
      <c r="C78" s="21">
        <v>488</v>
      </c>
      <c r="D78" s="21">
        <v>94</v>
      </c>
      <c r="E78" s="21">
        <v>134</v>
      </c>
      <c r="F78" s="21">
        <v>54</v>
      </c>
      <c r="G78" s="21">
        <v>202</v>
      </c>
      <c r="H78" s="21">
        <v>57</v>
      </c>
      <c r="I78" s="21">
        <v>22</v>
      </c>
    </row>
    <row r="79" spans="1:9" x14ac:dyDescent="0.2">
      <c r="A79" s="24" t="s">
        <v>3</v>
      </c>
      <c r="B79" s="25">
        <v>100</v>
      </c>
      <c r="C79" s="25">
        <v>67.683773000000002</v>
      </c>
      <c r="D79" s="25">
        <v>13.037447999999999</v>
      </c>
      <c r="E79" s="25">
        <v>18.585298000000002</v>
      </c>
      <c r="F79" s="25">
        <v>7.489598</v>
      </c>
      <c r="G79" s="25">
        <v>28.016643999999999</v>
      </c>
      <c r="H79" s="25">
        <v>7.9056870000000004</v>
      </c>
      <c r="I79" s="25">
        <v>3.0513180000000002</v>
      </c>
    </row>
    <row r="80" spans="1:9" x14ac:dyDescent="0.2">
      <c r="A80" s="9" t="s">
        <v>356</v>
      </c>
      <c r="B80" s="9"/>
      <c r="C80" s="9"/>
      <c r="D80" s="9"/>
      <c r="E80" s="9"/>
      <c r="F80" s="9"/>
      <c r="G80" s="9"/>
      <c r="H80" s="9"/>
      <c r="I80" s="9"/>
    </row>
    <row r="81" spans="1:9" x14ac:dyDescent="0.2">
      <c r="A81" s="20" t="s">
        <v>357</v>
      </c>
      <c r="B81" s="21">
        <v>138</v>
      </c>
      <c r="C81" s="21">
        <v>40</v>
      </c>
      <c r="D81" s="21">
        <v>22</v>
      </c>
      <c r="E81" s="21">
        <v>20</v>
      </c>
      <c r="F81" s="21">
        <v>9</v>
      </c>
      <c r="G81" s="21">
        <v>45</v>
      </c>
      <c r="H81" s="21">
        <v>34</v>
      </c>
      <c r="I81" s="21">
        <v>4</v>
      </c>
    </row>
    <row r="82" spans="1:9" x14ac:dyDescent="0.2">
      <c r="A82" s="24" t="s">
        <v>3</v>
      </c>
      <c r="B82" s="25">
        <v>100</v>
      </c>
      <c r="C82" s="25">
        <v>28.985506999999998</v>
      </c>
      <c r="D82" s="25">
        <v>15.942029</v>
      </c>
      <c r="E82" s="25">
        <v>14.492754</v>
      </c>
      <c r="F82" s="25">
        <v>6.5217390000000002</v>
      </c>
      <c r="G82" s="25">
        <v>32.608696000000002</v>
      </c>
      <c r="H82" s="25">
        <v>24.637681000000001</v>
      </c>
      <c r="I82" s="25">
        <v>2.8985509999999999</v>
      </c>
    </row>
    <row r="83" spans="1:9" x14ac:dyDescent="0.2">
      <c r="A83" s="20" t="s">
        <v>328</v>
      </c>
      <c r="B83" s="21">
        <v>1747</v>
      </c>
      <c r="C83" s="21">
        <v>1193</v>
      </c>
      <c r="D83" s="21">
        <v>277</v>
      </c>
      <c r="E83" s="21">
        <v>296</v>
      </c>
      <c r="F83" s="21">
        <v>131</v>
      </c>
      <c r="G83" s="21">
        <v>453</v>
      </c>
      <c r="H83" s="21">
        <v>165</v>
      </c>
      <c r="I83" s="21">
        <v>30</v>
      </c>
    </row>
    <row r="84" spans="1:9" x14ac:dyDescent="0.2">
      <c r="A84" s="24" t="s">
        <v>3</v>
      </c>
      <c r="B84" s="25">
        <v>100</v>
      </c>
      <c r="C84" s="25">
        <v>68.288494999999998</v>
      </c>
      <c r="D84" s="25">
        <v>15.855753</v>
      </c>
      <c r="E84" s="25">
        <v>16.943331000000001</v>
      </c>
      <c r="F84" s="25">
        <v>7.4985689999999998</v>
      </c>
      <c r="G84" s="25">
        <v>25.930166</v>
      </c>
      <c r="H84" s="25">
        <v>9.4447620000000008</v>
      </c>
      <c r="I84" s="25">
        <v>1.71723</v>
      </c>
    </row>
    <row r="85" spans="1:9" x14ac:dyDescent="0.2">
      <c r="A85" s="20" t="s">
        <v>329</v>
      </c>
      <c r="B85" s="21">
        <v>191</v>
      </c>
      <c r="C85" s="21">
        <v>94</v>
      </c>
      <c r="D85" s="21">
        <v>41</v>
      </c>
      <c r="E85" s="21">
        <v>23</v>
      </c>
      <c r="F85" s="21">
        <v>11</v>
      </c>
      <c r="G85" s="21">
        <v>33</v>
      </c>
      <c r="H85" s="21">
        <v>40</v>
      </c>
      <c r="I85" s="21">
        <v>1</v>
      </c>
    </row>
    <row r="86" spans="1:9" x14ac:dyDescent="0.2">
      <c r="A86" s="24" t="s">
        <v>3</v>
      </c>
      <c r="B86" s="25">
        <v>100</v>
      </c>
      <c r="C86" s="25">
        <v>49.214660000000002</v>
      </c>
      <c r="D86" s="25">
        <v>21.465969000000001</v>
      </c>
      <c r="E86" s="25">
        <v>12.041885000000001</v>
      </c>
      <c r="F86" s="25">
        <v>5.7591619999999999</v>
      </c>
      <c r="G86" s="25">
        <v>17.277487000000001</v>
      </c>
      <c r="H86" s="25">
        <v>20.942408</v>
      </c>
      <c r="I86" s="25">
        <v>0.52356000000000003</v>
      </c>
    </row>
    <row r="87" spans="1:9" x14ac:dyDescent="0.2">
      <c r="A87" s="20" t="s">
        <v>330</v>
      </c>
      <c r="B87" s="21">
        <v>544</v>
      </c>
      <c r="C87" s="21">
        <v>357</v>
      </c>
      <c r="D87" s="21">
        <v>65</v>
      </c>
      <c r="E87" s="21">
        <v>86</v>
      </c>
      <c r="F87" s="21">
        <v>49</v>
      </c>
      <c r="G87" s="21">
        <v>143</v>
      </c>
      <c r="H87" s="21">
        <v>48</v>
      </c>
      <c r="I87" s="21">
        <v>14</v>
      </c>
    </row>
    <row r="88" spans="1:9" x14ac:dyDescent="0.2">
      <c r="A88" s="24" t="s">
        <v>3</v>
      </c>
      <c r="B88" s="25">
        <v>100</v>
      </c>
      <c r="C88" s="25">
        <v>65.625</v>
      </c>
      <c r="D88" s="25">
        <v>11.948529000000001</v>
      </c>
      <c r="E88" s="25">
        <v>15.808824</v>
      </c>
      <c r="F88" s="25">
        <v>9.0073530000000002</v>
      </c>
      <c r="G88" s="25">
        <v>26.286764999999999</v>
      </c>
      <c r="H88" s="25">
        <v>8.8235290000000006</v>
      </c>
      <c r="I88" s="25">
        <v>2.5735290000000002</v>
      </c>
    </row>
    <row r="89" spans="1:9" x14ac:dyDescent="0.2">
      <c r="A89" s="20" t="s">
        <v>358</v>
      </c>
      <c r="B89" s="21">
        <v>57</v>
      </c>
      <c r="C89" s="21">
        <v>27</v>
      </c>
      <c r="D89" s="21">
        <v>6</v>
      </c>
      <c r="E89" s="21">
        <v>10</v>
      </c>
      <c r="F89" s="21">
        <v>7</v>
      </c>
      <c r="G89" s="21">
        <v>10</v>
      </c>
      <c r="H89" s="21">
        <v>10</v>
      </c>
      <c r="I89" s="21">
        <v>5</v>
      </c>
    </row>
    <row r="90" spans="1:9" x14ac:dyDescent="0.2">
      <c r="A90" s="24" t="s">
        <v>3</v>
      </c>
      <c r="B90" s="25">
        <v>100</v>
      </c>
      <c r="C90" s="25">
        <v>47.368420999999998</v>
      </c>
      <c r="D90" s="25">
        <v>10.526316</v>
      </c>
      <c r="E90" s="25">
        <v>17.543859999999999</v>
      </c>
      <c r="F90" s="25">
        <v>12.280702</v>
      </c>
      <c r="G90" s="25">
        <v>17.543859999999999</v>
      </c>
      <c r="H90" s="25">
        <v>17.543859999999999</v>
      </c>
      <c r="I90" s="25">
        <v>8.7719299999999993</v>
      </c>
    </row>
    <row r="91" spans="1:9" x14ac:dyDescent="0.2">
      <c r="A91" s="9" t="s">
        <v>359</v>
      </c>
      <c r="B91" s="10">
        <v>89</v>
      </c>
      <c r="C91" s="10">
        <v>18</v>
      </c>
      <c r="D91" s="10">
        <v>15</v>
      </c>
      <c r="E91" s="10">
        <v>13</v>
      </c>
      <c r="F91" s="10">
        <v>9</v>
      </c>
      <c r="G91" s="10">
        <v>25</v>
      </c>
      <c r="H91" s="10">
        <v>27</v>
      </c>
      <c r="I91" s="10">
        <v>3</v>
      </c>
    </row>
    <row r="92" spans="1:9" x14ac:dyDescent="0.2">
      <c r="A92" s="24" t="s">
        <v>3</v>
      </c>
      <c r="B92" s="25">
        <v>100</v>
      </c>
      <c r="C92" s="25">
        <v>20.224719</v>
      </c>
      <c r="D92" s="25">
        <v>16.853933000000001</v>
      </c>
      <c r="E92" s="25">
        <v>14.606742000000001</v>
      </c>
      <c r="F92" s="25">
        <v>10.112360000000001</v>
      </c>
      <c r="G92" s="25">
        <v>28.089887999999998</v>
      </c>
      <c r="H92" s="25">
        <v>30.337078999999999</v>
      </c>
      <c r="I92" s="25">
        <v>3.370787</v>
      </c>
    </row>
    <row r="93" spans="1:9" x14ac:dyDescent="0.2">
      <c r="A93" s="20" t="s">
        <v>331</v>
      </c>
      <c r="B93" s="21">
        <v>977</v>
      </c>
      <c r="C93" s="21">
        <v>639</v>
      </c>
      <c r="D93" s="21">
        <v>158</v>
      </c>
      <c r="E93" s="21">
        <v>167</v>
      </c>
      <c r="F93" s="21">
        <v>73</v>
      </c>
      <c r="G93" s="21">
        <v>235</v>
      </c>
      <c r="H93" s="21">
        <v>108</v>
      </c>
      <c r="I93" s="21">
        <v>17</v>
      </c>
    </row>
    <row r="94" spans="1:9" x14ac:dyDescent="0.2">
      <c r="A94" s="24" t="s">
        <v>3</v>
      </c>
      <c r="B94" s="25">
        <v>100</v>
      </c>
      <c r="C94" s="25">
        <v>65.404298999999995</v>
      </c>
      <c r="D94" s="25">
        <v>16.171955000000001</v>
      </c>
      <c r="E94" s="25">
        <v>17.093142</v>
      </c>
      <c r="F94" s="25">
        <v>7.4718530000000003</v>
      </c>
      <c r="G94" s="25">
        <v>24.053224</v>
      </c>
      <c r="H94" s="25">
        <v>11.054247999999999</v>
      </c>
      <c r="I94" s="25">
        <v>1.7400199999999999</v>
      </c>
    </row>
    <row r="95" spans="1:9" x14ac:dyDescent="0.2">
      <c r="A95" s="20" t="s">
        <v>332</v>
      </c>
      <c r="B95" s="21">
        <v>73</v>
      </c>
      <c r="C95" s="21">
        <v>23</v>
      </c>
      <c r="D95" s="21">
        <v>18</v>
      </c>
      <c r="E95" s="21">
        <v>6</v>
      </c>
      <c r="F95" s="21">
        <v>4</v>
      </c>
      <c r="G95" s="21">
        <v>10</v>
      </c>
      <c r="H95" s="21">
        <v>25</v>
      </c>
      <c r="I95" s="21">
        <v>1</v>
      </c>
    </row>
    <row r="96" spans="1:9" x14ac:dyDescent="0.2">
      <c r="A96" s="24" t="s">
        <v>3</v>
      </c>
      <c r="B96" s="25">
        <v>100</v>
      </c>
      <c r="C96" s="25">
        <v>31.506848999999999</v>
      </c>
      <c r="D96" s="25">
        <v>24.657533999999998</v>
      </c>
      <c r="E96" s="25">
        <v>8.2191779999999994</v>
      </c>
      <c r="F96" s="25">
        <v>5.4794520000000002</v>
      </c>
      <c r="G96" s="25">
        <v>13.69863</v>
      </c>
      <c r="H96" s="25">
        <v>34.246575</v>
      </c>
      <c r="I96" s="25">
        <v>1.3698630000000001</v>
      </c>
    </row>
    <row r="97" spans="1:9" x14ac:dyDescent="0.2">
      <c r="A97" s="20" t="s">
        <v>333</v>
      </c>
      <c r="B97" s="21">
        <v>108</v>
      </c>
      <c r="C97" s="21">
        <v>59</v>
      </c>
      <c r="D97" s="21">
        <v>15</v>
      </c>
      <c r="E97" s="21">
        <v>13</v>
      </c>
      <c r="F97" s="21">
        <v>8</v>
      </c>
      <c r="G97" s="21">
        <v>21</v>
      </c>
      <c r="H97" s="21">
        <v>19</v>
      </c>
      <c r="I97" s="21">
        <v>4</v>
      </c>
    </row>
    <row r="98" spans="1:9" x14ac:dyDescent="0.2">
      <c r="A98" s="24" t="s">
        <v>3</v>
      </c>
      <c r="B98" s="25">
        <v>100</v>
      </c>
      <c r="C98" s="25">
        <v>54.629629999999999</v>
      </c>
      <c r="D98" s="25">
        <v>13.888889000000001</v>
      </c>
      <c r="E98" s="25">
        <v>12.037037</v>
      </c>
      <c r="F98" s="25">
        <v>7.4074070000000001</v>
      </c>
      <c r="G98" s="25">
        <v>19.444444000000001</v>
      </c>
      <c r="H98" s="25">
        <v>17.592593000000001</v>
      </c>
      <c r="I98" s="25">
        <v>3.7037040000000001</v>
      </c>
    </row>
    <row r="99" spans="1:9" x14ac:dyDescent="0.2">
      <c r="A99" s="20" t="s">
        <v>358</v>
      </c>
      <c r="B99" s="21">
        <v>30</v>
      </c>
      <c r="C99" s="21">
        <v>14</v>
      </c>
      <c r="D99" s="21">
        <v>3</v>
      </c>
      <c r="E99" s="21">
        <v>6</v>
      </c>
      <c r="F99" s="21">
        <v>1</v>
      </c>
      <c r="G99" s="21">
        <v>3</v>
      </c>
      <c r="H99" s="21">
        <v>8</v>
      </c>
      <c r="I99" s="21">
        <v>3</v>
      </c>
    </row>
    <row r="100" spans="1:9" x14ac:dyDescent="0.2">
      <c r="A100" s="24" t="s">
        <v>3</v>
      </c>
      <c r="B100" s="25">
        <v>100</v>
      </c>
      <c r="C100" s="25">
        <v>46.666666999999997</v>
      </c>
      <c r="D100" s="25">
        <v>10</v>
      </c>
      <c r="E100" s="25">
        <v>20</v>
      </c>
      <c r="F100" s="25">
        <v>3.3333330000000001</v>
      </c>
      <c r="G100" s="25">
        <v>10</v>
      </c>
      <c r="H100" s="25">
        <v>26.666667</v>
      </c>
      <c r="I100" s="25">
        <v>10</v>
      </c>
    </row>
    <row r="101" spans="1:9" x14ac:dyDescent="0.2">
      <c r="A101" s="9" t="s">
        <v>360</v>
      </c>
      <c r="B101" s="10">
        <v>49</v>
      </c>
      <c r="C101" s="10">
        <v>22</v>
      </c>
      <c r="D101" s="10">
        <v>7</v>
      </c>
      <c r="E101" s="10">
        <v>7</v>
      </c>
      <c r="F101" s="10">
        <v>0</v>
      </c>
      <c r="G101" s="10">
        <v>20</v>
      </c>
      <c r="H101" s="10">
        <v>7</v>
      </c>
      <c r="I101" s="10">
        <v>1</v>
      </c>
    </row>
    <row r="102" spans="1:9" x14ac:dyDescent="0.2">
      <c r="A102" s="24" t="s">
        <v>3</v>
      </c>
      <c r="B102" s="25">
        <v>100</v>
      </c>
      <c r="C102" s="25">
        <v>44.897959</v>
      </c>
      <c r="D102" s="25">
        <v>14.285714</v>
      </c>
      <c r="E102" s="25">
        <v>14.285714</v>
      </c>
      <c r="F102" s="25">
        <v>0</v>
      </c>
      <c r="G102" s="25">
        <v>40.816327000000001</v>
      </c>
      <c r="H102" s="25">
        <v>14.285714</v>
      </c>
      <c r="I102" s="25">
        <v>2.040816</v>
      </c>
    </row>
    <row r="103" spans="1:9" x14ac:dyDescent="0.2">
      <c r="A103" s="20" t="s">
        <v>331</v>
      </c>
      <c r="B103" s="21">
        <v>770</v>
      </c>
      <c r="C103" s="21">
        <v>554</v>
      </c>
      <c r="D103" s="21">
        <v>119</v>
      </c>
      <c r="E103" s="21">
        <v>129</v>
      </c>
      <c r="F103" s="21">
        <v>58</v>
      </c>
      <c r="G103" s="21">
        <v>218</v>
      </c>
      <c r="H103" s="21">
        <v>57</v>
      </c>
      <c r="I103" s="21">
        <v>13</v>
      </c>
    </row>
    <row r="104" spans="1:9" x14ac:dyDescent="0.2">
      <c r="A104" s="24" t="s">
        <v>3</v>
      </c>
      <c r="B104" s="25">
        <v>100</v>
      </c>
      <c r="C104" s="25">
        <v>71.948052000000004</v>
      </c>
      <c r="D104" s="25">
        <v>15.454545</v>
      </c>
      <c r="E104" s="25">
        <v>16.753247000000002</v>
      </c>
      <c r="F104" s="25">
        <v>7.5324679999999997</v>
      </c>
      <c r="G104" s="25">
        <v>28.311688</v>
      </c>
      <c r="H104" s="25">
        <v>7.4025970000000001</v>
      </c>
      <c r="I104" s="25">
        <v>1.688312</v>
      </c>
    </row>
    <row r="105" spans="1:9" x14ac:dyDescent="0.2">
      <c r="A105" s="20" t="s">
        <v>332</v>
      </c>
      <c r="B105" s="21">
        <v>118</v>
      </c>
      <c r="C105" s="21">
        <v>71</v>
      </c>
      <c r="D105" s="21">
        <v>23</v>
      </c>
      <c r="E105" s="21">
        <v>17</v>
      </c>
      <c r="F105" s="21">
        <v>7</v>
      </c>
      <c r="G105" s="21">
        <v>23</v>
      </c>
      <c r="H105" s="21">
        <v>15</v>
      </c>
      <c r="I105" s="21">
        <v>0</v>
      </c>
    </row>
    <row r="106" spans="1:9" x14ac:dyDescent="0.2">
      <c r="A106" s="24" t="s">
        <v>3</v>
      </c>
      <c r="B106" s="25">
        <v>100</v>
      </c>
      <c r="C106" s="25">
        <v>60.169491999999998</v>
      </c>
      <c r="D106" s="25">
        <v>19.491524999999999</v>
      </c>
      <c r="E106" s="25">
        <v>14.406779999999999</v>
      </c>
      <c r="F106" s="25">
        <v>5.9322030000000003</v>
      </c>
      <c r="G106" s="25">
        <v>19.491524999999999</v>
      </c>
      <c r="H106" s="25">
        <v>12.711864</v>
      </c>
      <c r="I106" s="25">
        <v>0</v>
      </c>
    </row>
    <row r="107" spans="1:9" x14ac:dyDescent="0.2">
      <c r="A107" s="20" t="s">
        <v>333</v>
      </c>
      <c r="B107" s="21">
        <v>436</v>
      </c>
      <c r="C107" s="21">
        <v>298</v>
      </c>
      <c r="D107" s="21">
        <v>50</v>
      </c>
      <c r="E107" s="21">
        <v>73</v>
      </c>
      <c r="F107" s="21">
        <v>41</v>
      </c>
      <c r="G107" s="21">
        <v>122</v>
      </c>
      <c r="H107" s="21">
        <v>29</v>
      </c>
      <c r="I107" s="21">
        <v>10</v>
      </c>
    </row>
    <row r="108" spans="1:9" x14ac:dyDescent="0.2">
      <c r="A108" s="24" t="s">
        <v>3</v>
      </c>
      <c r="B108" s="25">
        <v>100</v>
      </c>
      <c r="C108" s="25">
        <v>68.348624000000001</v>
      </c>
      <c r="D108" s="25">
        <v>11.467890000000001</v>
      </c>
      <c r="E108" s="25">
        <v>16.743119</v>
      </c>
      <c r="F108" s="25">
        <v>9.40367</v>
      </c>
      <c r="G108" s="25">
        <v>27.981650999999999</v>
      </c>
      <c r="H108" s="25">
        <v>6.651376</v>
      </c>
      <c r="I108" s="25">
        <v>2.2935780000000001</v>
      </c>
    </row>
    <row r="109" spans="1:9" x14ac:dyDescent="0.2">
      <c r="A109" s="20" t="s">
        <v>358</v>
      </c>
      <c r="B109" s="21">
        <v>27</v>
      </c>
      <c r="C109" s="21">
        <v>13</v>
      </c>
      <c r="D109" s="21">
        <v>3</v>
      </c>
      <c r="E109" s="21">
        <v>4</v>
      </c>
      <c r="F109" s="21">
        <v>6</v>
      </c>
      <c r="G109" s="21">
        <v>7</v>
      </c>
      <c r="H109" s="21">
        <v>2</v>
      </c>
      <c r="I109" s="21">
        <v>2</v>
      </c>
    </row>
    <row r="110" spans="1:9" x14ac:dyDescent="0.2">
      <c r="A110" s="24" t="s">
        <v>3</v>
      </c>
      <c r="B110" s="25">
        <v>100</v>
      </c>
      <c r="C110" s="25">
        <v>48.148147999999999</v>
      </c>
      <c r="D110" s="25">
        <v>11.111110999999999</v>
      </c>
      <c r="E110" s="25">
        <v>14.814814999999999</v>
      </c>
      <c r="F110" s="25">
        <v>22.222221999999999</v>
      </c>
      <c r="G110" s="25">
        <v>25.925926</v>
      </c>
      <c r="H110" s="25">
        <v>7.4074070000000001</v>
      </c>
      <c r="I110" s="25">
        <v>7.4074070000000001</v>
      </c>
    </row>
    <row r="111" spans="1:9" x14ac:dyDescent="0.2">
      <c r="A111" s="9" t="s">
        <v>361</v>
      </c>
      <c r="B111" s="9"/>
      <c r="C111" s="9"/>
      <c r="D111" s="9"/>
      <c r="E111" s="9"/>
      <c r="F111" s="9"/>
      <c r="G111" s="9"/>
      <c r="H111" s="9"/>
      <c r="I111" s="9"/>
    </row>
    <row r="112" spans="1:9" x14ac:dyDescent="0.2">
      <c r="A112" s="20" t="s">
        <v>362</v>
      </c>
      <c r="B112" s="21">
        <v>360</v>
      </c>
      <c r="C112" s="21">
        <v>191</v>
      </c>
      <c r="D112" s="21">
        <v>65</v>
      </c>
      <c r="E112" s="21">
        <v>66</v>
      </c>
      <c r="F112" s="21">
        <v>29</v>
      </c>
      <c r="G112" s="21">
        <v>73</v>
      </c>
      <c r="H112" s="21">
        <v>47</v>
      </c>
      <c r="I112" s="21">
        <v>14</v>
      </c>
    </row>
    <row r="113" spans="1:9" x14ac:dyDescent="0.2">
      <c r="A113" s="24" t="s">
        <v>3</v>
      </c>
      <c r="B113" s="25">
        <v>100</v>
      </c>
      <c r="C113" s="25">
        <v>53.055556000000003</v>
      </c>
      <c r="D113" s="25">
        <v>18.055555999999999</v>
      </c>
      <c r="E113" s="25">
        <v>18.333333</v>
      </c>
      <c r="F113" s="25">
        <v>8.0555559999999993</v>
      </c>
      <c r="G113" s="25">
        <v>20.277778000000001</v>
      </c>
      <c r="H113" s="25">
        <v>13.055555999999999</v>
      </c>
      <c r="I113" s="25">
        <v>3.8888889999999998</v>
      </c>
    </row>
    <row r="114" spans="1:9" x14ac:dyDescent="0.2">
      <c r="A114" s="20" t="s">
        <v>363</v>
      </c>
      <c r="B114" s="21">
        <v>1326</v>
      </c>
      <c r="C114" s="21">
        <v>962</v>
      </c>
      <c r="D114" s="21">
        <v>192</v>
      </c>
      <c r="E114" s="21">
        <v>216</v>
      </c>
      <c r="F114" s="21">
        <v>107</v>
      </c>
      <c r="G114" s="21">
        <v>333</v>
      </c>
      <c r="H114" s="21">
        <v>103</v>
      </c>
      <c r="I114" s="21">
        <v>14</v>
      </c>
    </row>
    <row r="115" spans="1:9" x14ac:dyDescent="0.2">
      <c r="A115" s="24" t="s">
        <v>3</v>
      </c>
      <c r="B115" s="25">
        <v>100</v>
      </c>
      <c r="C115" s="25">
        <v>72.549019999999999</v>
      </c>
      <c r="D115" s="25">
        <v>14.479638</v>
      </c>
      <c r="E115" s="25">
        <v>16.289593</v>
      </c>
      <c r="F115" s="25">
        <v>8.0693819999999992</v>
      </c>
      <c r="G115" s="25">
        <v>25.113122000000001</v>
      </c>
      <c r="H115" s="25">
        <v>7.767722</v>
      </c>
      <c r="I115" s="25">
        <v>1.0558069999999999</v>
      </c>
    </row>
    <row r="116" spans="1:9" x14ac:dyDescent="0.2">
      <c r="A116" s="20" t="s">
        <v>364</v>
      </c>
      <c r="B116" s="21">
        <v>649</v>
      </c>
      <c r="C116" s="21">
        <v>456</v>
      </c>
      <c r="D116" s="21">
        <v>97</v>
      </c>
      <c r="E116" s="21">
        <v>101</v>
      </c>
      <c r="F116" s="21">
        <v>46</v>
      </c>
      <c r="G116" s="21">
        <v>178</v>
      </c>
      <c r="H116" s="21">
        <v>62</v>
      </c>
      <c r="I116" s="21">
        <v>12</v>
      </c>
    </row>
    <row r="117" spans="1:9" x14ac:dyDescent="0.2">
      <c r="A117" s="24" t="s">
        <v>3</v>
      </c>
      <c r="B117" s="25">
        <v>100</v>
      </c>
      <c r="C117" s="25">
        <v>70.261940999999993</v>
      </c>
      <c r="D117" s="25">
        <v>14.946071</v>
      </c>
      <c r="E117" s="25">
        <v>15.562404000000001</v>
      </c>
      <c r="F117" s="25">
        <v>7.0878269999999999</v>
      </c>
      <c r="G117" s="25">
        <v>27.42681</v>
      </c>
      <c r="H117" s="25">
        <v>9.5531590000000008</v>
      </c>
      <c r="I117" s="25">
        <v>1.8489979999999999</v>
      </c>
    </row>
    <row r="118" spans="1:9" x14ac:dyDescent="0.2">
      <c r="A118" s="20" t="s">
        <v>365</v>
      </c>
      <c r="B118" s="21">
        <v>277</v>
      </c>
      <c r="C118" s="21">
        <v>70</v>
      </c>
      <c r="D118" s="21">
        <v>52</v>
      </c>
      <c r="E118" s="21">
        <v>38</v>
      </c>
      <c r="F118" s="21">
        <v>18</v>
      </c>
      <c r="G118" s="21">
        <v>88</v>
      </c>
      <c r="H118" s="21">
        <v>74</v>
      </c>
      <c r="I118" s="21">
        <v>6</v>
      </c>
    </row>
    <row r="119" spans="1:9" x14ac:dyDescent="0.2">
      <c r="A119" s="24" t="s">
        <v>3</v>
      </c>
      <c r="B119" s="25">
        <v>100</v>
      </c>
      <c r="C119" s="25">
        <v>25.270758000000001</v>
      </c>
      <c r="D119" s="25">
        <v>18.772563000000002</v>
      </c>
      <c r="E119" s="25">
        <v>13.718412000000001</v>
      </c>
      <c r="F119" s="25">
        <v>6.4981949999999999</v>
      </c>
      <c r="G119" s="25">
        <v>31.768953</v>
      </c>
      <c r="H119" s="25">
        <v>26.714801000000001</v>
      </c>
      <c r="I119" s="25">
        <v>2.1660650000000001</v>
      </c>
    </row>
    <row r="120" spans="1:9" x14ac:dyDescent="0.2">
      <c r="A120" s="20" t="s">
        <v>366</v>
      </c>
      <c r="B120" s="21">
        <v>65</v>
      </c>
      <c r="C120" s="21">
        <v>32</v>
      </c>
      <c r="D120" s="21">
        <v>5</v>
      </c>
      <c r="E120" s="21">
        <v>14</v>
      </c>
      <c r="F120" s="21">
        <v>7</v>
      </c>
      <c r="G120" s="21">
        <v>12</v>
      </c>
      <c r="H120" s="21">
        <v>11</v>
      </c>
      <c r="I120" s="21">
        <v>8</v>
      </c>
    </row>
    <row r="121" spans="1:9" x14ac:dyDescent="0.2">
      <c r="A121" s="24" t="s">
        <v>3</v>
      </c>
      <c r="B121" s="25">
        <v>100</v>
      </c>
      <c r="C121" s="25">
        <v>49.230769000000002</v>
      </c>
      <c r="D121" s="25">
        <v>7.6923079999999997</v>
      </c>
      <c r="E121" s="25">
        <v>21.538461999999999</v>
      </c>
      <c r="F121" s="25">
        <v>10.769231</v>
      </c>
      <c r="G121" s="25">
        <v>18.461538000000001</v>
      </c>
      <c r="H121" s="25">
        <v>16.923076999999999</v>
      </c>
      <c r="I121" s="25">
        <v>12.307691999999999</v>
      </c>
    </row>
    <row r="122" spans="1:9" x14ac:dyDescent="0.2">
      <c r="A122" s="9" t="s">
        <v>367</v>
      </c>
      <c r="B122" s="9"/>
      <c r="C122" s="9"/>
      <c r="D122" s="9"/>
      <c r="E122" s="9"/>
      <c r="F122" s="9"/>
      <c r="G122" s="9"/>
      <c r="H122" s="9"/>
      <c r="I122" s="9"/>
    </row>
    <row r="123" spans="1:9" x14ac:dyDescent="0.2">
      <c r="A123" s="20" t="s">
        <v>368</v>
      </c>
      <c r="B123" s="21">
        <v>537</v>
      </c>
      <c r="C123" s="21">
        <v>286</v>
      </c>
      <c r="D123" s="21">
        <v>93</v>
      </c>
      <c r="E123" s="21">
        <v>86</v>
      </c>
      <c r="F123" s="21">
        <v>43</v>
      </c>
      <c r="G123" s="21">
        <v>142</v>
      </c>
      <c r="H123" s="21">
        <v>80</v>
      </c>
      <c r="I123" s="21">
        <v>9</v>
      </c>
    </row>
    <row r="124" spans="1:9" x14ac:dyDescent="0.2">
      <c r="A124" s="24" t="s">
        <v>3</v>
      </c>
      <c r="B124" s="25">
        <v>100</v>
      </c>
      <c r="C124" s="25">
        <v>53.258845000000001</v>
      </c>
      <c r="D124" s="25">
        <v>17.318435999999998</v>
      </c>
      <c r="E124" s="25">
        <v>16.014897999999999</v>
      </c>
      <c r="F124" s="25">
        <v>8.0074489999999994</v>
      </c>
      <c r="G124" s="25">
        <v>26.443203</v>
      </c>
      <c r="H124" s="25">
        <v>14.897579</v>
      </c>
      <c r="I124" s="25">
        <v>1.675978</v>
      </c>
    </row>
    <row r="125" spans="1:9" x14ac:dyDescent="0.2">
      <c r="A125" s="20" t="s">
        <v>180</v>
      </c>
      <c r="B125" s="21">
        <v>1667</v>
      </c>
      <c r="C125" s="21">
        <v>1135</v>
      </c>
      <c r="D125" s="21">
        <v>262</v>
      </c>
      <c r="E125" s="21">
        <v>287</v>
      </c>
      <c r="F125" s="21">
        <v>128</v>
      </c>
      <c r="G125" s="21">
        <v>432</v>
      </c>
      <c r="H125" s="21">
        <v>158</v>
      </c>
      <c r="I125" s="21">
        <v>29</v>
      </c>
    </row>
    <row r="126" spans="1:9" x14ac:dyDescent="0.2">
      <c r="A126" s="24" t="s">
        <v>3</v>
      </c>
      <c r="B126" s="25">
        <v>100</v>
      </c>
      <c r="C126" s="25">
        <v>68.086382999999998</v>
      </c>
      <c r="D126" s="25">
        <v>15.716856999999999</v>
      </c>
      <c r="E126" s="25">
        <v>17.216557000000002</v>
      </c>
      <c r="F126" s="25">
        <v>7.678464</v>
      </c>
      <c r="G126" s="25">
        <v>25.914816999999999</v>
      </c>
      <c r="H126" s="25">
        <v>9.4781040000000001</v>
      </c>
      <c r="I126" s="25">
        <v>1.739652</v>
      </c>
    </row>
    <row r="127" spans="1:9" x14ac:dyDescent="0.2">
      <c r="A127" s="20" t="s">
        <v>369</v>
      </c>
      <c r="B127" s="21">
        <v>99</v>
      </c>
      <c r="C127" s="21">
        <v>67</v>
      </c>
      <c r="D127" s="21">
        <v>13</v>
      </c>
      <c r="E127" s="21">
        <v>16</v>
      </c>
      <c r="F127" s="21">
        <v>9</v>
      </c>
      <c r="G127" s="21">
        <v>28</v>
      </c>
      <c r="H127" s="21">
        <v>10</v>
      </c>
      <c r="I127" s="21">
        <v>2</v>
      </c>
    </row>
    <row r="128" spans="1:9" x14ac:dyDescent="0.2">
      <c r="A128" s="24" t="s">
        <v>3</v>
      </c>
      <c r="B128" s="25">
        <v>100</v>
      </c>
      <c r="C128" s="25">
        <v>67.676767999999996</v>
      </c>
      <c r="D128" s="25">
        <v>13.131313</v>
      </c>
      <c r="E128" s="25">
        <v>16.161615999999999</v>
      </c>
      <c r="F128" s="25">
        <v>9.0909089999999999</v>
      </c>
      <c r="G128" s="25">
        <v>28.282827999999999</v>
      </c>
      <c r="H128" s="25">
        <v>10.10101</v>
      </c>
      <c r="I128" s="25">
        <v>2.0202019999999998</v>
      </c>
    </row>
    <row r="129" spans="1:9" x14ac:dyDescent="0.2">
      <c r="A129" s="20" t="s">
        <v>370</v>
      </c>
      <c r="B129" s="21">
        <v>819</v>
      </c>
      <c r="C129" s="21">
        <v>526</v>
      </c>
      <c r="D129" s="21">
        <v>132</v>
      </c>
      <c r="E129" s="21">
        <v>136</v>
      </c>
      <c r="F129" s="21">
        <v>67</v>
      </c>
      <c r="G129" s="21">
        <v>216</v>
      </c>
      <c r="H129" s="21">
        <v>92</v>
      </c>
      <c r="I129" s="21">
        <v>13</v>
      </c>
    </row>
    <row r="130" spans="1:9" x14ac:dyDescent="0.2">
      <c r="A130" s="24" t="s">
        <v>3</v>
      </c>
      <c r="B130" s="25">
        <v>100</v>
      </c>
      <c r="C130" s="25">
        <v>64.224664000000004</v>
      </c>
      <c r="D130" s="25">
        <v>16.117215999999999</v>
      </c>
      <c r="E130" s="25">
        <v>16.605616999999999</v>
      </c>
      <c r="F130" s="25">
        <v>8.1807079999999992</v>
      </c>
      <c r="G130" s="25">
        <v>26.373626000000002</v>
      </c>
      <c r="H130" s="25">
        <v>11.233211000000001</v>
      </c>
      <c r="I130" s="25">
        <v>1.587302</v>
      </c>
    </row>
    <row r="131" spans="1:9" x14ac:dyDescent="0.2">
      <c r="A131" s="20" t="s">
        <v>371</v>
      </c>
      <c r="B131" s="21">
        <v>87</v>
      </c>
      <c r="C131" s="21">
        <v>47</v>
      </c>
      <c r="D131" s="21">
        <v>14</v>
      </c>
      <c r="E131" s="21">
        <v>14</v>
      </c>
      <c r="F131" s="21">
        <v>3</v>
      </c>
      <c r="G131" s="21">
        <v>25</v>
      </c>
      <c r="H131" s="21">
        <v>11</v>
      </c>
      <c r="I131" s="21">
        <v>4</v>
      </c>
    </row>
    <row r="132" spans="1:9" x14ac:dyDescent="0.2">
      <c r="A132" s="24" t="s">
        <v>3</v>
      </c>
      <c r="B132" s="25">
        <v>100</v>
      </c>
      <c r="C132" s="25">
        <v>54.022989000000003</v>
      </c>
      <c r="D132" s="25">
        <v>16.091954000000001</v>
      </c>
      <c r="E132" s="25">
        <v>16.091954000000001</v>
      </c>
      <c r="F132" s="25">
        <v>3.4482759999999999</v>
      </c>
      <c r="G132" s="25">
        <v>28.735631999999999</v>
      </c>
      <c r="H132" s="25">
        <v>12.643678</v>
      </c>
      <c r="I132" s="25">
        <v>4.5977009999999998</v>
      </c>
    </row>
    <row r="133" spans="1:9" x14ac:dyDescent="0.2">
      <c r="A133" s="20" t="s">
        <v>366</v>
      </c>
      <c r="B133" s="21">
        <v>55</v>
      </c>
      <c r="C133" s="21">
        <v>28</v>
      </c>
      <c r="D133" s="21">
        <v>4</v>
      </c>
      <c r="E133" s="21">
        <v>10</v>
      </c>
      <c r="F133" s="21">
        <v>6</v>
      </c>
      <c r="G133" s="21">
        <v>10</v>
      </c>
      <c r="H133" s="21">
        <v>11</v>
      </c>
      <c r="I133" s="21">
        <v>5</v>
      </c>
    </row>
    <row r="134" spans="1:9" x14ac:dyDescent="0.2">
      <c r="A134" s="24" t="s">
        <v>3</v>
      </c>
      <c r="B134" s="25">
        <v>100</v>
      </c>
      <c r="C134" s="25">
        <v>50.909090999999997</v>
      </c>
      <c r="D134" s="25">
        <v>7.2727269999999997</v>
      </c>
      <c r="E134" s="25">
        <v>18.181818</v>
      </c>
      <c r="F134" s="25">
        <v>10.909091</v>
      </c>
      <c r="G134" s="25">
        <v>18.181818</v>
      </c>
      <c r="H134" s="25">
        <v>20</v>
      </c>
      <c r="I134" s="25">
        <v>9.0909089999999999</v>
      </c>
    </row>
    <row r="135" spans="1:9" x14ac:dyDescent="0.2">
      <c r="A135" s="9" t="s">
        <v>372</v>
      </c>
      <c r="B135" s="9"/>
      <c r="C135" s="9"/>
      <c r="D135" s="9"/>
      <c r="E135" s="9"/>
      <c r="F135" s="9"/>
      <c r="G135" s="9"/>
      <c r="H135" s="9"/>
      <c r="I135" s="9"/>
    </row>
    <row r="136" spans="1:9" x14ac:dyDescent="0.2">
      <c r="A136" s="20" t="s">
        <v>373</v>
      </c>
      <c r="B136" s="21">
        <v>537</v>
      </c>
      <c r="C136" s="21">
        <v>286</v>
      </c>
      <c r="D136" s="21">
        <v>93</v>
      </c>
      <c r="E136" s="21">
        <v>86</v>
      </c>
      <c r="F136" s="21">
        <v>43</v>
      </c>
      <c r="G136" s="21">
        <v>142</v>
      </c>
      <c r="H136" s="21">
        <v>80</v>
      </c>
      <c r="I136" s="21">
        <v>9</v>
      </c>
    </row>
    <row r="137" spans="1:9" x14ac:dyDescent="0.2">
      <c r="A137" s="24" t="s">
        <v>3</v>
      </c>
      <c r="B137" s="25">
        <v>100</v>
      </c>
      <c r="C137" s="25">
        <v>53.258845000000001</v>
      </c>
      <c r="D137" s="25">
        <v>17.318435999999998</v>
      </c>
      <c r="E137" s="25">
        <v>16.014897999999999</v>
      </c>
      <c r="F137" s="25">
        <v>8.0074489999999994</v>
      </c>
      <c r="G137" s="25">
        <v>26.443203</v>
      </c>
      <c r="H137" s="25">
        <v>14.897579</v>
      </c>
      <c r="I137" s="25">
        <v>1.675978</v>
      </c>
    </row>
    <row r="138" spans="1:9" x14ac:dyDescent="0.2">
      <c r="A138" s="20" t="s">
        <v>374</v>
      </c>
      <c r="B138" s="21">
        <v>1329</v>
      </c>
      <c r="C138" s="21">
        <v>916</v>
      </c>
      <c r="D138" s="21">
        <v>193</v>
      </c>
      <c r="E138" s="21">
        <v>211</v>
      </c>
      <c r="F138" s="21">
        <v>94</v>
      </c>
      <c r="G138" s="21">
        <v>329</v>
      </c>
      <c r="H138" s="21">
        <v>122</v>
      </c>
      <c r="I138" s="21">
        <v>26</v>
      </c>
    </row>
    <row r="139" spans="1:9" x14ac:dyDescent="0.2">
      <c r="A139" s="24" t="s">
        <v>3</v>
      </c>
      <c r="B139" s="25">
        <v>100</v>
      </c>
      <c r="C139" s="25">
        <v>68.924002999999999</v>
      </c>
      <c r="D139" s="25">
        <v>14.522197</v>
      </c>
      <c r="E139" s="25">
        <v>15.876599000000001</v>
      </c>
      <c r="F139" s="25">
        <v>7.0729870000000004</v>
      </c>
      <c r="G139" s="25">
        <v>24.755455000000001</v>
      </c>
      <c r="H139" s="25">
        <v>9.1798339999999996</v>
      </c>
      <c r="I139" s="25">
        <v>1.956358</v>
      </c>
    </row>
    <row r="140" spans="1:9" x14ac:dyDescent="0.2">
      <c r="A140" s="20" t="s">
        <v>375</v>
      </c>
      <c r="B140" s="21">
        <v>406</v>
      </c>
      <c r="C140" s="21">
        <v>259</v>
      </c>
      <c r="D140" s="21">
        <v>57</v>
      </c>
      <c r="E140" s="21">
        <v>66</v>
      </c>
      <c r="F140" s="21">
        <v>41</v>
      </c>
      <c r="G140" s="21">
        <v>112</v>
      </c>
      <c r="H140" s="21">
        <v>49</v>
      </c>
      <c r="I140" s="21">
        <v>6</v>
      </c>
    </row>
    <row r="141" spans="1:9" x14ac:dyDescent="0.2">
      <c r="A141" s="24" t="s">
        <v>3</v>
      </c>
      <c r="B141" s="25">
        <v>100</v>
      </c>
      <c r="C141" s="25">
        <v>63.793103000000002</v>
      </c>
      <c r="D141" s="25">
        <v>14.039408999999999</v>
      </c>
      <c r="E141" s="25">
        <v>16.256157999999999</v>
      </c>
      <c r="F141" s="25">
        <v>10.098522000000001</v>
      </c>
      <c r="G141" s="25">
        <v>27.586207000000002</v>
      </c>
      <c r="H141" s="25">
        <v>12.068966</v>
      </c>
      <c r="I141" s="25">
        <v>1.477833</v>
      </c>
    </row>
    <row r="142" spans="1:9" x14ac:dyDescent="0.2">
      <c r="A142" s="20" t="s">
        <v>376</v>
      </c>
      <c r="B142" s="21">
        <v>152</v>
      </c>
      <c r="C142" s="21">
        <v>93</v>
      </c>
      <c r="D142" s="21">
        <v>26</v>
      </c>
      <c r="E142" s="21">
        <v>25</v>
      </c>
      <c r="F142" s="21">
        <v>12</v>
      </c>
      <c r="G142" s="21">
        <v>38</v>
      </c>
      <c r="H142" s="21">
        <v>21</v>
      </c>
      <c r="I142" s="21">
        <v>2</v>
      </c>
    </row>
    <row r="143" spans="1:9" x14ac:dyDescent="0.2">
      <c r="A143" s="24" t="s">
        <v>3</v>
      </c>
      <c r="B143" s="25">
        <v>100</v>
      </c>
      <c r="C143" s="25">
        <v>61.184210999999998</v>
      </c>
      <c r="D143" s="25">
        <v>17.105263000000001</v>
      </c>
      <c r="E143" s="25">
        <v>16.447368000000001</v>
      </c>
      <c r="F143" s="25">
        <v>7.8947370000000001</v>
      </c>
      <c r="G143" s="25">
        <v>25</v>
      </c>
      <c r="H143" s="25">
        <v>13.815789000000001</v>
      </c>
      <c r="I143" s="25">
        <v>1.3157890000000001</v>
      </c>
    </row>
    <row r="144" spans="1:9" x14ac:dyDescent="0.2">
      <c r="A144" s="20" t="s">
        <v>377</v>
      </c>
      <c r="B144" s="21">
        <v>88</v>
      </c>
      <c r="C144" s="21">
        <v>59</v>
      </c>
      <c r="D144" s="21">
        <v>14</v>
      </c>
      <c r="E144" s="21">
        <v>20</v>
      </c>
      <c r="F144" s="21">
        <v>6</v>
      </c>
      <c r="G144" s="21">
        <v>22</v>
      </c>
      <c r="H144" s="21">
        <v>6</v>
      </c>
      <c r="I144" s="21">
        <v>2</v>
      </c>
    </row>
    <row r="145" spans="1:9" x14ac:dyDescent="0.2">
      <c r="A145" s="24" t="s">
        <v>3</v>
      </c>
      <c r="B145" s="25">
        <v>100</v>
      </c>
      <c r="C145" s="25">
        <v>67.045455000000004</v>
      </c>
      <c r="D145" s="25">
        <v>15.909091</v>
      </c>
      <c r="E145" s="25">
        <v>22.727273</v>
      </c>
      <c r="F145" s="25">
        <v>6.8181820000000002</v>
      </c>
      <c r="G145" s="25">
        <v>25</v>
      </c>
      <c r="H145" s="25">
        <v>6.8181820000000002</v>
      </c>
      <c r="I145" s="25">
        <v>2.2727270000000002</v>
      </c>
    </row>
    <row r="146" spans="1:9" x14ac:dyDescent="0.2">
      <c r="A146" s="20" t="s">
        <v>378</v>
      </c>
      <c r="B146" s="21">
        <v>84</v>
      </c>
      <c r="C146" s="21">
        <v>54</v>
      </c>
      <c r="D146" s="21">
        <v>22</v>
      </c>
      <c r="E146" s="21">
        <v>17</v>
      </c>
      <c r="F146" s="21">
        <v>4</v>
      </c>
      <c r="G146" s="21">
        <v>22</v>
      </c>
      <c r="H146" s="21">
        <v>4</v>
      </c>
      <c r="I146" s="21">
        <v>3</v>
      </c>
    </row>
    <row r="147" spans="1:9" x14ac:dyDescent="0.2">
      <c r="A147" s="24" t="s">
        <v>3</v>
      </c>
      <c r="B147" s="25">
        <v>100</v>
      </c>
      <c r="C147" s="25">
        <v>64.285713999999999</v>
      </c>
      <c r="D147" s="25">
        <v>26.190476</v>
      </c>
      <c r="E147" s="25">
        <v>20.238095000000001</v>
      </c>
      <c r="F147" s="25">
        <v>4.7619049999999996</v>
      </c>
      <c r="G147" s="25">
        <v>26.190476</v>
      </c>
      <c r="H147" s="25">
        <v>4.7619049999999996</v>
      </c>
      <c r="I147" s="25">
        <v>3.5714290000000002</v>
      </c>
    </row>
    <row r="148" spans="1:9" x14ac:dyDescent="0.2">
      <c r="A148" s="20" t="s">
        <v>366</v>
      </c>
      <c r="B148" s="21">
        <v>81</v>
      </c>
      <c r="C148" s="21">
        <v>44</v>
      </c>
      <c r="D148" s="21">
        <v>6</v>
      </c>
      <c r="E148" s="21">
        <v>10</v>
      </c>
      <c r="F148" s="21">
        <v>7</v>
      </c>
      <c r="G148" s="21">
        <v>19</v>
      </c>
      <c r="H148" s="21">
        <v>15</v>
      </c>
      <c r="I148" s="21">
        <v>6</v>
      </c>
    </row>
    <row r="149" spans="1:9" x14ac:dyDescent="0.2">
      <c r="A149" s="24" t="s">
        <v>3</v>
      </c>
      <c r="B149" s="25">
        <v>100</v>
      </c>
      <c r="C149" s="25">
        <v>54.320988</v>
      </c>
      <c r="D149" s="25">
        <v>7.4074070000000001</v>
      </c>
      <c r="E149" s="25">
        <v>12.345679000000001</v>
      </c>
      <c r="F149" s="25">
        <v>8.6419750000000004</v>
      </c>
      <c r="G149" s="25">
        <v>23.456790000000002</v>
      </c>
      <c r="H149" s="25">
        <v>18.518519000000001</v>
      </c>
      <c r="I149" s="25">
        <v>7.4074070000000001</v>
      </c>
    </row>
    <row r="150" spans="1:9" x14ac:dyDescent="0.2">
      <c r="A150" s="9" t="s">
        <v>379</v>
      </c>
      <c r="B150" s="9"/>
      <c r="C150" s="9"/>
      <c r="D150" s="9"/>
      <c r="E150" s="9"/>
      <c r="F150" s="9"/>
      <c r="G150" s="9"/>
      <c r="H150" s="9"/>
      <c r="I150" s="9"/>
    </row>
    <row r="151" spans="1:9" x14ac:dyDescent="0.2">
      <c r="A151" s="20" t="s">
        <v>380</v>
      </c>
      <c r="B151" s="21">
        <v>788</v>
      </c>
      <c r="C151" s="21">
        <v>516</v>
      </c>
      <c r="D151" s="21">
        <v>156</v>
      </c>
      <c r="E151" s="21">
        <v>123</v>
      </c>
      <c r="F151" s="21">
        <v>64</v>
      </c>
      <c r="G151" s="21">
        <v>198</v>
      </c>
      <c r="H151" s="21">
        <v>75</v>
      </c>
      <c r="I151" s="21">
        <v>10</v>
      </c>
    </row>
    <row r="152" spans="1:9" x14ac:dyDescent="0.2">
      <c r="A152" s="24" t="s">
        <v>3</v>
      </c>
      <c r="B152" s="25">
        <v>100</v>
      </c>
      <c r="C152" s="25">
        <v>65.482234000000005</v>
      </c>
      <c r="D152" s="25">
        <v>19.796953999999999</v>
      </c>
      <c r="E152" s="25">
        <v>15.609137</v>
      </c>
      <c r="F152" s="25">
        <v>8.1218269999999997</v>
      </c>
      <c r="G152" s="25">
        <v>25.126904</v>
      </c>
      <c r="H152" s="25">
        <v>9.5177659999999999</v>
      </c>
      <c r="I152" s="25">
        <v>1.2690360000000001</v>
      </c>
    </row>
    <row r="153" spans="1:9" x14ac:dyDescent="0.2">
      <c r="A153" s="20" t="s">
        <v>381</v>
      </c>
      <c r="B153" s="21">
        <v>1824</v>
      </c>
      <c r="C153" s="21">
        <v>1162</v>
      </c>
      <c r="D153" s="21">
        <v>249</v>
      </c>
      <c r="E153" s="21">
        <v>302</v>
      </c>
      <c r="F153" s="21">
        <v>136</v>
      </c>
      <c r="G153" s="21">
        <v>474</v>
      </c>
      <c r="H153" s="21">
        <v>211</v>
      </c>
      <c r="I153" s="21">
        <v>38</v>
      </c>
    </row>
    <row r="154" spans="1:9" x14ac:dyDescent="0.2">
      <c r="A154" s="24" t="s">
        <v>3</v>
      </c>
      <c r="B154" s="25">
        <v>100</v>
      </c>
      <c r="C154" s="25">
        <v>63.706139999999998</v>
      </c>
      <c r="D154" s="25">
        <v>13.651316</v>
      </c>
      <c r="E154" s="25">
        <v>16.557017999999999</v>
      </c>
      <c r="F154" s="25">
        <v>7.4561400000000004</v>
      </c>
      <c r="G154" s="25">
        <v>25.986841999999999</v>
      </c>
      <c r="H154" s="25">
        <v>11.567982000000001</v>
      </c>
      <c r="I154" s="25">
        <v>2.0833330000000001</v>
      </c>
    </row>
    <row r="155" spans="1:9" x14ac:dyDescent="0.2">
      <c r="A155" s="20" t="s">
        <v>366</v>
      </c>
      <c r="B155" s="21">
        <v>65</v>
      </c>
      <c r="C155" s="21">
        <v>33</v>
      </c>
      <c r="D155" s="21">
        <v>6</v>
      </c>
      <c r="E155" s="21">
        <v>10</v>
      </c>
      <c r="F155" s="21">
        <v>7</v>
      </c>
      <c r="G155" s="21">
        <v>12</v>
      </c>
      <c r="H155" s="21">
        <v>11</v>
      </c>
      <c r="I155" s="21">
        <v>6</v>
      </c>
    </row>
    <row r="156" spans="1:9" x14ac:dyDescent="0.2">
      <c r="A156" s="24" t="s">
        <v>3</v>
      </c>
      <c r="B156" s="25">
        <v>100</v>
      </c>
      <c r="C156" s="25">
        <v>50.769230999999998</v>
      </c>
      <c r="D156" s="25">
        <v>9.2307690000000004</v>
      </c>
      <c r="E156" s="25">
        <v>15.384615</v>
      </c>
      <c r="F156" s="25">
        <v>10.769231</v>
      </c>
      <c r="G156" s="25">
        <v>18.461538000000001</v>
      </c>
      <c r="H156" s="25">
        <v>16.923076999999999</v>
      </c>
      <c r="I156" s="25">
        <v>9.2307690000000004</v>
      </c>
    </row>
    <row r="157" spans="1:9" x14ac:dyDescent="0.2">
      <c r="A157" s="9" t="s">
        <v>382</v>
      </c>
      <c r="B157" s="9"/>
      <c r="C157" s="9"/>
      <c r="D157" s="9"/>
      <c r="E157" s="9"/>
      <c r="F157" s="9"/>
      <c r="G157" s="9"/>
      <c r="H157" s="9"/>
      <c r="I157" s="9"/>
    </row>
    <row r="158" spans="1:9" x14ac:dyDescent="0.2">
      <c r="A158" s="20" t="s">
        <v>383</v>
      </c>
      <c r="B158" s="21">
        <v>393</v>
      </c>
      <c r="C158" s="21">
        <v>252</v>
      </c>
      <c r="D158" s="21">
        <v>82</v>
      </c>
      <c r="E158" s="21">
        <v>64</v>
      </c>
      <c r="F158" s="21">
        <v>26</v>
      </c>
      <c r="G158" s="21">
        <v>95</v>
      </c>
      <c r="H158" s="21">
        <v>38</v>
      </c>
      <c r="I158" s="21">
        <v>8</v>
      </c>
    </row>
    <row r="159" spans="1:9" x14ac:dyDescent="0.2">
      <c r="A159" s="24" t="s">
        <v>3</v>
      </c>
      <c r="B159" s="25">
        <v>100</v>
      </c>
      <c r="C159" s="25">
        <v>64.122136999999995</v>
      </c>
      <c r="D159" s="25">
        <v>20.86514</v>
      </c>
      <c r="E159" s="25">
        <v>16.284987000000001</v>
      </c>
      <c r="F159" s="25">
        <v>6.6157760000000003</v>
      </c>
      <c r="G159" s="25">
        <v>24.173027999999999</v>
      </c>
      <c r="H159" s="25">
        <v>9.6692110000000007</v>
      </c>
      <c r="I159" s="25">
        <v>2.0356230000000002</v>
      </c>
    </row>
    <row r="160" spans="1:9" x14ac:dyDescent="0.2">
      <c r="A160" s="20" t="s">
        <v>181</v>
      </c>
      <c r="B160" s="21">
        <v>1944</v>
      </c>
      <c r="C160" s="21">
        <v>1259</v>
      </c>
      <c r="D160" s="21">
        <v>281</v>
      </c>
      <c r="E160" s="21">
        <v>320</v>
      </c>
      <c r="F160" s="21">
        <v>154</v>
      </c>
      <c r="G160" s="21">
        <v>519</v>
      </c>
      <c r="H160" s="21">
        <v>219</v>
      </c>
      <c r="I160" s="21">
        <v>35</v>
      </c>
    </row>
    <row r="161" spans="1:9" x14ac:dyDescent="0.2">
      <c r="A161" s="24" t="s">
        <v>3</v>
      </c>
      <c r="B161" s="25">
        <v>100</v>
      </c>
      <c r="C161" s="25">
        <v>64.763373999999999</v>
      </c>
      <c r="D161" s="25">
        <v>14.454732999999999</v>
      </c>
      <c r="E161" s="25">
        <v>16.460905</v>
      </c>
      <c r="F161" s="25">
        <v>7.9218109999999999</v>
      </c>
      <c r="G161" s="25">
        <v>26.697531000000001</v>
      </c>
      <c r="H161" s="25">
        <v>11.265432000000001</v>
      </c>
      <c r="I161" s="25">
        <v>1.8004119999999999</v>
      </c>
    </row>
    <row r="162" spans="1:9" x14ac:dyDescent="0.2">
      <c r="A162" s="20" t="s">
        <v>182</v>
      </c>
      <c r="B162" s="21">
        <v>38</v>
      </c>
      <c r="C162" s="21">
        <v>20</v>
      </c>
      <c r="D162" s="21">
        <v>7</v>
      </c>
      <c r="E162" s="21">
        <v>8</v>
      </c>
      <c r="F162" s="21">
        <v>1</v>
      </c>
      <c r="G162" s="21">
        <v>8</v>
      </c>
      <c r="H162" s="21">
        <v>5</v>
      </c>
      <c r="I162" s="21">
        <v>1</v>
      </c>
    </row>
    <row r="163" spans="1:9" x14ac:dyDescent="0.2">
      <c r="A163" s="24" t="s">
        <v>3</v>
      </c>
      <c r="B163" s="25">
        <v>100</v>
      </c>
      <c r="C163" s="25">
        <v>52.631579000000002</v>
      </c>
      <c r="D163" s="25">
        <v>18.421053000000001</v>
      </c>
      <c r="E163" s="25">
        <v>21.052631999999999</v>
      </c>
      <c r="F163" s="25">
        <v>2.6315789999999999</v>
      </c>
      <c r="G163" s="25">
        <v>21.052631999999999</v>
      </c>
      <c r="H163" s="25">
        <v>13.157895</v>
      </c>
      <c r="I163" s="25">
        <v>2.6315789999999999</v>
      </c>
    </row>
    <row r="164" spans="1:9" x14ac:dyDescent="0.2">
      <c r="A164" s="20" t="s">
        <v>384</v>
      </c>
      <c r="B164" s="21">
        <v>36</v>
      </c>
      <c r="C164" s="21">
        <v>21</v>
      </c>
      <c r="D164" s="21">
        <v>3</v>
      </c>
      <c r="E164" s="21">
        <v>8</v>
      </c>
      <c r="F164" s="21">
        <v>3</v>
      </c>
      <c r="G164" s="21">
        <v>12</v>
      </c>
      <c r="H164" s="21">
        <v>2</v>
      </c>
      <c r="I164" s="21">
        <v>0</v>
      </c>
    </row>
    <row r="165" spans="1:9" x14ac:dyDescent="0.2">
      <c r="A165" s="24" t="s">
        <v>3</v>
      </c>
      <c r="B165" s="25">
        <v>100</v>
      </c>
      <c r="C165" s="25">
        <v>58.333333000000003</v>
      </c>
      <c r="D165" s="25">
        <v>8.3333329999999997</v>
      </c>
      <c r="E165" s="25">
        <v>22.222221999999999</v>
      </c>
      <c r="F165" s="25">
        <v>8.3333329999999997</v>
      </c>
      <c r="G165" s="25">
        <v>33.333333000000003</v>
      </c>
      <c r="H165" s="25">
        <v>5.5555560000000002</v>
      </c>
      <c r="I165" s="25">
        <v>0</v>
      </c>
    </row>
    <row r="166" spans="1:9" x14ac:dyDescent="0.2">
      <c r="A166" s="20" t="s">
        <v>183</v>
      </c>
      <c r="B166" s="21">
        <v>53</v>
      </c>
      <c r="C166" s="21">
        <v>40</v>
      </c>
      <c r="D166" s="21">
        <v>8</v>
      </c>
      <c r="E166" s="21">
        <v>7</v>
      </c>
      <c r="F166" s="21">
        <v>4</v>
      </c>
      <c r="G166" s="21">
        <v>12</v>
      </c>
      <c r="H166" s="21">
        <v>5</v>
      </c>
      <c r="I166" s="21">
        <v>1</v>
      </c>
    </row>
    <row r="167" spans="1:9" x14ac:dyDescent="0.2">
      <c r="A167" s="24" t="s">
        <v>3</v>
      </c>
      <c r="B167" s="25">
        <v>100</v>
      </c>
      <c r="C167" s="25">
        <v>75.471698000000004</v>
      </c>
      <c r="D167" s="25">
        <v>15.094340000000001</v>
      </c>
      <c r="E167" s="25">
        <v>13.207547</v>
      </c>
      <c r="F167" s="25">
        <v>7.5471700000000004</v>
      </c>
      <c r="G167" s="25">
        <v>22.641508999999999</v>
      </c>
      <c r="H167" s="25">
        <v>9.4339619999999993</v>
      </c>
      <c r="I167" s="25">
        <v>1.886792</v>
      </c>
    </row>
    <row r="168" spans="1:9" x14ac:dyDescent="0.2">
      <c r="A168" s="20" t="s">
        <v>385</v>
      </c>
      <c r="B168" s="21">
        <v>22</v>
      </c>
      <c r="C168" s="21">
        <v>12</v>
      </c>
      <c r="D168" s="21">
        <v>3</v>
      </c>
      <c r="E168" s="21">
        <v>1</v>
      </c>
      <c r="F168" s="21">
        <v>3</v>
      </c>
      <c r="G168" s="21">
        <v>4</v>
      </c>
      <c r="H168" s="21">
        <v>2</v>
      </c>
      <c r="I168" s="21">
        <v>1</v>
      </c>
    </row>
    <row r="169" spans="1:9" x14ac:dyDescent="0.2">
      <c r="A169" s="24" t="s">
        <v>3</v>
      </c>
      <c r="B169" s="25">
        <v>100</v>
      </c>
      <c r="C169" s="25">
        <v>54.545454999999997</v>
      </c>
      <c r="D169" s="25">
        <v>13.636364</v>
      </c>
      <c r="E169" s="25">
        <v>4.5454549999999996</v>
      </c>
      <c r="F169" s="25">
        <v>13.636364</v>
      </c>
      <c r="G169" s="25">
        <v>18.181818</v>
      </c>
      <c r="H169" s="25">
        <v>9.0909089999999999</v>
      </c>
      <c r="I169" s="25">
        <v>4.5454549999999996</v>
      </c>
    </row>
    <row r="170" spans="1:9" x14ac:dyDescent="0.2">
      <c r="A170" s="20" t="s">
        <v>386</v>
      </c>
      <c r="B170" s="21">
        <v>32</v>
      </c>
      <c r="C170" s="21">
        <v>9</v>
      </c>
      <c r="D170" s="21">
        <v>4</v>
      </c>
      <c r="E170" s="21">
        <v>5</v>
      </c>
      <c r="F170" s="21">
        <v>6</v>
      </c>
      <c r="G170" s="21">
        <v>4</v>
      </c>
      <c r="H170" s="21">
        <v>6</v>
      </c>
      <c r="I170" s="21">
        <v>1</v>
      </c>
    </row>
    <row r="171" spans="1:9" x14ac:dyDescent="0.2">
      <c r="A171" s="24" t="s">
        <v>3</v>
      </c>
      <c r="B171" s="25">
        <v>100</v>
      </c>
      <c r="C171" s="25">
        <v>28.125</v>
      </c>
      <c r="D171" s="25">
        <v>12.5</v>
      </c>
      <c r="E171" s="25">
        <v>15.625</v>
      </c>
      <c r="F171" s="25">
        <v>18.75</v>
      </c>
      <c r="G171" s="25">
        <v>12.5</v>
      </c>
      <c r="H171" s="25">
        <v>18.75</v>
      </c>
      <c r="I171" s="25">
        <v>3.125</v>
      </c>
    </row>
    <row r="172" spans="1:9" x14ac:dyDescent="0.2">
      <c r="A172" s="20" t="s">
        <v>387</v>
      </c>
      <c r="B172" s="21">
        <v>9</v>
      </c>
      <c r="C172" s="21">
        <v>8</v>
      </c>
      <c r="D172" s="21">
        <v>2</v>
      </c>
      <c r="E172" s="21">
        <v>1</v>
      </c>
      <c r="F172" s="21">
        <v>1</v>
      </c>
      <c r="G172" s="21">
        <v>1</v>
      </c>
      <c r="H172" s="21">
        <v>0</v>
      </c>
      <c r="I172" s="21">
        <v>0</v>
      </c>
    </row>
    <row r="173" spans="1:9" x14ac:dyDescent="0.2">
      <c r="A173" s="24" t="s">
        <v>3</v>
      </c>
      <c r="B173" s="25">
        <v>100</v>
      </c>
      <c r="C173" s="25">
        <v>88.888889000000006</v>
      </c>
      <c r="D173" s="25">
        <v>22.222221999999999</v>
      </c>
      <c r="E173" s="25">
        <v>11.111110999999999</v>
      </c>
      <c r="F173" s="25">
        <v>11.111110999999999</v>
      </c>
      <c r="G173" s="25">
        <v>11.111110999999999</v>
      </c>
      <c r="H173" s="25">
        <v>0</v>
      </c>
      <c r="I173" s="25">
        <v>0</v>
      </c>
    </row>
    <row r="174" spans="1:9" x14ac:dyDescent="0.2">
      <c r="A174" s="20" t="s">
        <v>366</v>
      </c>
      <c r="B174" s="21">
        <v>150</v>
      </c>
      <c r="C174" s="21">
        <v>90</v>
      </c>
      <c r="D174" s="21">
        <v>21</v>
      </c>
      <c r="E174" s="21">
        <v>21</v>
      </c>
      <c r="F174" s="21">
        <v>9</v>
      </c>
      <c r="G174" s="21">
        <v>29</v>
      </c>
      <c r="H174" s="21">
        <v>20</v>
      </c>
      <c r="I174" s="21">
        <v>7</v>
      </c>
    </row>
    <row r="175" spans="1:9" x14ac:dyDescent="0.2">
      <c r="A175" s="24" t="s">
        <v>3</v>
      </c>
      <c r="B175" s="25">
        <v>100</v>
      </c>
      <c r="C175" s="25">
        <v>60</v>
      </c>
      <c r="D175" s="25">
        <v>14</v>
      </c>
      <c r="E175" s="25">
        <v>14</v>
      </c>
      <c r="F175" s="25">
        <v>6</v>
      </c>
      <c r="G175" s="25">
        <v>19.333333</v>
      </c>
      <c r="H175" s="25">
        <v>13.333333</v>
      </c>
      <c r="I175" s="25">
        <v>4.6666670000000003</v>
      </c>
    </row>
    <row r="176" spans="1:9" x14ac:dyDescent="0.2">
      <c r="A176" s="9" t="s">
        <v>388</v>
      </c>
      <c r="B176" s="9"/>
      <c r="C176" s="9"/>
      <c r="D176" s="9"/>
      <c r="E176" s="9"/>
      <c r="F176" s="9"/>
      <c r="G176" s="9"/>
      <c r="H176" s="9"/>
      <c r="I176" s="9"/>
    </row>
    <row r="177" spans="1:9" x14ac:dyDescent="0.2">
      <c r="A177" s="20" t="s">
        <v>184</v>
      </c>
      <c r="B177" s="21">
        <v>54</v>
      </c>
      <c r="C177" s="21">
        <v>28</v>
      </c>
      <c r="D177" s="21">
        <v>5</v>
      </c>
      <c r="E177" s="21">
        <v>8</v>
      </c>
      <c r="F177" s="21">
        <v>6</v>
      </c>
      <c r="G177" s="21">
        <v>9</v>
      </c>
      <c r="H177" s="21">
        <v>8</v>
      </c>
      <c r="I177" s="21">
        <v>2</v>
      </c>
    </row>
    <row r="178" spans="1:9" x14ac:dyDescent="0.2">
      <c r="A178" s="24" t="s">
        <v>3</v>
      </c>
      <c r="B178" s="25">
        <v>100</v>
      </c>
      <c r="C178" s="25">
        <v>51.851852000000001</v>
      </c>
      <c r="D178" s="25">
        <v>9.2592590000000001</v>
      </c>
      <c r="E178" s="25">
        <v>14.814814999999999</v>
      </c>
      <c r="F178" s="25">
        <v>11.111110999999999</v>
      </c>
      <c r="G178" s="25">
        <v>16.666667</v>
      </c>
      <c r="H178" s="25">
        <v>14.814814999999999</v>
      </c>
      <c r="I178" s="25">
        <v>3.7037040000000001</v>
      </c>
    </row>
    <row r="179" spans="1:9" x14ac:dyDescent="0.2">
      <c r="A179" s="20" t="s">
        <v>185</v>
      </c>
      <c r="B179" s="21">
        <v>196</v>
      </c>
      <c r="C179" s="21">
        <v>117</v>
      </c>
      <c r="D179" s="21">
        <v>35</v>
      </c>
      <c r="E179" s="21">
        <v>32</v>
      </c>
      <c r="F179" s="21">
        <v>13</v>
      </c>
      <c r="G179" s="21">
        <v>34</v>
      </c>
      <c r="H179" s="21">
        <v>23</v>
      </c>
      <c r="I179" s="21">
        <v>8</v>
      </c>
    </row>
    <row r="180" spans="1:9" x14ac:dyDescent="0.2">
      <c r="A180" s="24" t="s">
        <v>3</v>
      </c>
      <c r="B180" s="25">
        <v>100</v>
      </c>
      <c r="C180" s="25">
        <v>59.693877999999998</v>
      </c>
      <c r="D180" s="25">
        <v>17.857143000000001</v>
      </c>
      <c r="E180" s="25">
        <v>16.326530999999999</v>
      </c>
      <c r="F180" s="25">
        <v>6.6326530000000004</v>
      </c>
      <c r="G180" s="25">
        <v>17.346938999999999</v>
      </c>
      <c r="H180" s="25">
        <v>11.734693999999999</v>
      </c>
      <c r="I180" s="25">
        <v>4.0816330000000001</v>
      </c>
    </row>
    <row r="181" spans="1:9" x14ac:dyDescent="0.2">
      <c r="A181" s="20" t="s">
        <v>186</v>
      </c>
      <c r="B181" s="21">
        <v>310</v>
      </c>
      <c r="C181" s="21">
        <v>199</v>
      </c>
      <c r="D181" s="21">
        <v>39</v>
      </c>
      <c r="E181" s="21">
        <v>54</v>
      </c>
      <c r="F181" s="21">
        <v>25</v>
      </c>
      <c r="G181" s="21">
        <v>70</v>
      </c>
      <c r="H181" s="21">
        <v>37</v>
      </c>
      <c r="I181" s="21">
        <v>3</v>
      </c>
    </row>
    <row r="182" spans="1:9" x14ac:dyDescent="0.2">
      <c r="A182" s="24" t="s">
        <v>3</v>
      </c>
      <c r="B182" s="25">
        <v>100</v>
      </c>
      <c r="C182" s="25">
        <v>64.193548000000007</v>
      </c>
      <c r="D182" s="25">
        <v>12.580645000000001</v>
      </c>
      <c r="E182" s="25">
        <v>17.419354999999999</v>
      </c>
      <c r="F182" s="25">
        <v>8.0645159999999994</v>
      </c>
      <c r="G182" s="25">
        <v>22.580645000000001</v>
      </c>
      <c r="H182" s="25">
        <v>11.935484000000001</v>
      </c>
      <c r="I182" s="25">
        <v>0.96774199999999999</v>
      </c>
    </row>
    <row r="183" spans="1:9" x14ac:dyDescent="0.2">
      <c r="A183" s="20" t="s">
        <v>187</v>
      </c>
      <c r="B183" s="21">
        <v>385</v>
      </c>
      <c r="C183" s="21">
        <v>239</v>
      </c>
      <c r="D183" s="21">
        <v>61</v>
      </c>
      <c r="E183" s="21">
        <v>64</v>
      </c>
      <c r="F183" s="21">
        <v>28</v>
      </c>
      <c r="G183" s="21">
        <v>97</v>
      </c>
      <c r="H183" s="21">
        <v>51</v>
      </c>
      <c r="I183" s="21">
        <v>4</v>
      </c>
    </row>
    <row r="184" spans="1:9" x14ac:dyDescent="0.2">
      <c r="A184" s="24" t="s">
        <v>3</v>
      </c>
      <c r="B184" s="25">
        <v>100</v>
      </c>
      <c r="C184" s="25">
        <v>62.077922000000001</v>
      </c>
      <c r="D184" s="25">
        <v>15.844156</v>
      </c>
      <c r="E184" s="25">
        <v>16.623377000000001</v>
      </c>
      <c r="F184" s="25">
        <v>7.2727269999999997</v>
      </c>
      <c r="G184" s="25">
        <v>25.194804999999999</v>
      </c>
      <c r="H184" s="25">
        <v>13.246753</v>
      </c>
      <c r="I184" s="25">
        <v>1.038961</v>
      </c>
    </row>
    <row r="185" spans="1:9" x14ac:dyDescent="0.2">
      <c r="A185" s="20" t="s">
        <v>188</v>
      </c>
      <c r="B185" s="21">
        <v>361</v>
      </c>
      <c r="C185" s="21">
        <v>259</v>
      </c>
      <c r="D185" s="21">
        <v>49</v>
      </c>
      <c r="E185" s="21">
        <v>68</v>
      </c>
      <c r="F185" s="21">
        <v>26</v>
      </c>
      <c r="G185" s="21">
        <v>89</v>
      </c>
      <c r="H185" s="21">
        <v>30</v>
      </c>
      <c r="I185" s="21">
        <v>5</v>
      </c>
    </row>
    <row r="186" spans="1:9" x14ac:dyDescent="0.2">
      <c r="A186" s="24" t="s">
        <v>3</v>
      </c>
      <c r="B186" s="25">
        <v>100</v>
      </c>
      <c r="C186" s="25">
        <v>71.745152000000004</v>
      </c>
      <c r="D186" s="25">
        <v>13.573407</v>
      </c>
      <c r="E186" s="25">
        <v>18.836565</v>
      </c>
      <c r="F186" s="25">
        <v>7.202216</v>
      </c>
      <c r="G186" s="25">
        <v>24.653739999999999</v>
      </c>
      <c r="H186" s="25">
        <v>8.3102490000000007</v>
      </c>
      <c r="I186" s="25">
        <v>1.3850420000000001</v>
      </c>
    </row>
    <row r="187" spans="1:9" x14ac:dyDescent="0.2">
      <c r="A187" s="20" t="s">
        <v>189</v>
      </c>
      <c r="B187" s="21">
        <v>315</v>
      </c>
      <c r="C187" s="21">
        <v>206</v>
      </c>
      <c r="D187" s="21">
        <v>50</v>
      </c>
      <c r="E187" s="21">
        <v>38</v>
      </c>
      <c r="F187" s="21">
        <v>28</v>
      </c>
      <c r="G187" s="21">
        <v>103</v>
      </c>
      <c r="H187" s="21">
        <v>28</v>
      </c>
      <c r="I187" s="21">
        <v>4</v>
      </c>
    </row>
    <row r="188" spans="1:9" x14ac:dyDescent="0.2">
      <c r="A188" s="24" t="s">
        <v>3</v>
      </c>
      <c r="B188" s="25">
        <v>100</v>
      </c>
      <c r="C188" s="25">
        <v>65.396825000000007</v>
      </c>
      <c r="D188" s="25">
        <v>15.873016</v>
      </c>
      <c r="E188" s="25">
        <v>12.063492</v>
      </c>
      <c r="F188" s="25">
        <v>8.8888890000000007</v>
      </c>
      <c r="G188" s="25">
        <v>32.698413000000002</v>
      </c>
      <c r="H188" s="25">
        <v>8.8888890000000007</v>
      </c>
      <c r="I188" s="25">
        <v>1.269841</v>
      </c>
    </row>
    <row r="189" spans="1:9" x14ac:dyDescent="0.2">
      <c r="A189" s="20" t="s">
        <v>190</v>
      </c>
      <c r="B189" s="21">
        <v>364</v>
      </c>
      <c r="C189" s="21">
        <v>230</v>
      </c>
      <c r="D189" s="21">
        <v>62</v>
      </c>
      <c r="E189" s="21">
        <v>56</v>
      </c>
      <c r="F189" s="21">
        <v>30</v>
      </c>
      <c r="G189" s="21">
        <v>112</v>
      </c>
      <c r="H189" s="21">
        <v>41</v>
      </c>
      <c r="I189" s="21">
        <v>5</v>
      </c>
    </row>
    <row r="190" spans="1:9" x14ac:dyDescent="0.2">
      <c r="A190" s="24" t="s">
        <v>3</v>
      </c>
      <c r="B190" s="25">
        <v>100</v>
      </c>
      <c r="C190" s="25">
        <v>63.186813000000001</v>
      </c>
      <c r="D190" s="25">
        <v>17.032966999999999</v>
      </c>
      <c r="E190" s="25">
        <v>15.384615</v>
      </c>
      <c r="F190" s="25">
        <v>8.2417580000000008</v>
      </c>
      <c r="G190" s="25">
        <v>30.769231000000001</v>
      </c>
      <c r="H190" s="25">
        <v>11.263736</v>
      </c>
      <c r="I190" s="25">
        <v>1.373626</v>
      </c>
    </row>
    <row r="191" spans="1:9" x14ac:dyDescent="0.2">
      <c r="A191" s="20" t="s">
        <v>191</v>
      </c>
      <c r="B191" s="21">
        <v>267</v>
      </c>
      <c r="C191" s="21">
        <v>201</v>
      </c>
      <c r="D191" s="21">
        <v>39</v>
      </c>
      <c r="E191" s="21">
        <v>49</v>
      </c>
      <c r="F191" s="21">
        <v>21</v>
      </c>
      <c r="G191" s="21">
        <v>70</v>
      </c>
      <c r="H191" s="21">
        <v>19</v>
      </c>
      <c r="I191" s="21">
        <v>3</v>
      </c>
    </row>
    <row r="192" spans="1:9" x14ac:dyDescent="0.2">
      <c r="A192" s="24" t="s">
        <v>3</v>
      </c>
      <c r="B192" s="25">
        <v>100</v>
      </c>
      <c r="C192" s="25">
        <v>75.280899000000005</v>
      </c>
      <c r="D192" s="25">
        <v>14.606742000000001</v>
      </c>
      <c r="E192" s="25">
        <v>18.352060000000002</v>
      </c>
      <c r="F192" s="25">
        <v>7.8651689999999999</v>
      </c>
      <c r="G192" s="25">
        <v>26.217227999999999</v>
      </c>
      <c r="H192" s="25">
        <v>7.1161050000000001</v>
      </c>
      <c r="I192" s="25">
        <v>1.123596</v>
      </c>
    </row>
    <row r="193" spans="1:9" x14ac:dyDescent="0.2">
      <c r="A193" s="20" t="s">
        <v>192</v>
      </c>
      <c r="B193" s="21">
        <v>90</v>
      </c>
      <c r="C193" s="21">
        <v>51</v>
      </c>
      <c r="D193" s="21">
        <v>16</v>
      </c>
      <c r="E193" s="21">
        <v>6</v>
      </c>
      <c r="F193" s="21">
        <v>7</v>
      </c>
      <c r="G193" s="21">
        <v>24</v>
      </c>
      <c r="H193" s="21">
        <v>13</v>
      </c>
      <c r="I193" s="21">
        <v>3</v>
      </c>
    </row>
    <row r="194" spans="1:9" x14ac:dyDescent="0.2">
      <c r="A194" s="24" t="s">
        <v>3</v>
      </c>
      <c r="B194" s="25">
        <v>100</v>
      </c>
      <c r="C194" s="25">
        <v>56.666666999999997</v>
      </c>
      <c r="D194" s="25">
        <v>17.777778000000001</v>
      </c>
      <c r="E194" s="25">
        <v>6.6666670000000003</v>
      </c>
      <c r="F194" s="25">
        <v>7.7777779999999996</v>
      </c>
      <c r="G194" s="25">
        <v>26.666667</v>
      </c>
      <c r="H194" s="25">
        <v>14.444444000000001</v>
      </c>
      <c r="I194" s="25">
        <v>3.3333330000000001</v>
      </c>
    </row>
    <row r="195" spans="1:9" x14ac:dyDescent="0.2">
      <c r="A195" s="20" t="s">
        <v>193</v>
      </c>
      <c r="B195" s="21">
        <v>94</v>
      </c>
      <c r="C195" s="21">
        <v>66</v>
      </c>
      <c r="D195" s="21">
        <v>23</v>
      </c>
      <c r="E195" s="21">
        <v>20</v>
      </c>
      <c r="F195" s="21">
        <v>2</v>
      </c>
      <c r="G195" s="21">
        <v>28</v>
      </c>
      <c r="H195" s="21">
        <v>5</v>
      </c>
      <c r="I195" s="21">
        <v>0</v>
      </c>
    </row>
    <row r="196" spans="1:9" x14ac:dyDescent="0.2">
      <c r="A196" s="24" t="s">
        <v>3</v>
      </c>
      <c r="B196" s="25">
        <v>100</v>
      </c>
      <c r="C196" s="25">
        <v>70.212766000000002</v>
      </c>
      <c r="D196" s="25">
        <v>24.468084999999999</v>
      </c>
      <c r="E196" s="25">
        <v>21.276596000000001</v>
      </c>
      <c r="F196" s="25">
        <v>2.1276600000000001</v>
      </c>
      <c r="G196" s="25">
        <v>29.787234000000002</v>
      </c>
      <c r="H196" s="25">
        <v>5.3191490000000003</v>
      </c>
      <c r="I196" s="25">
        <v>0</v>
      </c>
    </row>
    <row r="197" spans="1:9" x14ac:dyDescent="0.2">
      <c r="A197" s="20" t="s">
        <v>389</v>
      </c>
      <c r="B197" s="21">
        <v>47</v>
      </c>
      <c r="C197" s="21">
        <v>15</v>
      </c>
      <c r="D197" s="21">
        <v>5</v>
      </c>
      <c r="E197" s="21">
        <v>7</v>
      </c>
      <c r="F197" s="21">
        <v>5</v>
      </c>
      <c r="G197" s="21">
        <v>9</v>
      </c>
      <c r="H197" s="21">
        <v>11</v>
      </c>
      <c r="I197" s="21">
        <v>2</v>
      </c>
    </row>
    <row r="198" spans="1:9" x14ac:dyDescent="0.2">
      <c r="A198" s="24" t="s">
        <v>3</v>
      </c>
      <c r="B198" s="25">
        <v>100</v>
      </c>
      <c r="C198" s="25">
        <v>31.914894</v>
      </c>
      <c r="D198" s="25">
        <v>10.638298000000001</v>
      </c>
      <c r="E198" s="25">
        <v>14.893617000000001</v>
      </c>
      <c r="F198" s="25">
        <v>10.638298000000001</v>
      </c>
      <c r="G198" s="25">
        <v>19.148935999999999</v>
      </c>
      <c r="H198" s="25">
        <v>23.404254999999999</v>
      </c>
      <c r="I198" s="25">
        <v>4.2553190000000001</v>
      </c>
    </row>
    <row r="199" spans="1:9" x14ac:dyDescent="0.2">
      <c r="A199" s="20" t="s">
        <v>366</v>
      </c>
      <c r="B199" s="21">
        <v>194</v>
      </c>
      <c r="C199" s="21">
        <v>100</v>
      </c>
      <c r="D199" s="21">
        <v>27</v>
      </c>
      <c r="E199" s="21">
        <v>33</v>
      </c>
      <c r="F199" s="21">
        <v>16</v>
      </c>
      <c r="G199" s="21">
        <v>39</v>
      </c>
      <c r="H199" s="21">
        <v>31</v>
      </c>
      <c r="I199" s="21">
        <v>15</v>
      </c>
    </row>
    <row r="200" spans="1:9" x14ac:dyDescent="0.2">
      <c r="A200" s="24" t="s">
        <v>3</v>
      </c>
      <c r="B200" s="25">
        <v>100</v>
      </c>
      <c r="C200" s="25">
        <v>51.546391999999997</v>
      </c>
      <c r="D200" s="25">
        <v>13.917526000000001</v>
      </c>
      <c r="E200" s="25">
        <v>17.010308999999999</v>
      </c>
      <c r="F200" s="25">
        <v>8.2474229999999995</v>
      </c>
      <c r="G200" s="25">
        <v>20.103093000000001</v>
      </c>
      <c r="H200" s="25">
        <v>15.979381</v>
      </c>
      <c r="I200" s="25">
        <v>7.7319589999999998</v>
      </c>
    </row>
    <row r="201" spans="1:9" ht="11.1" customHeight="1" x14ac:dyDescent="0.2">
      <c r="A201" s="9" t="s">
        <v>390</v>
      </c>
      <c r="B201" s="9"/>
      <c r="C201" s="9"/>
      <c r="D201" s="9"/>
      <c r="E201" s="9"/>
      <c r="F201" s="9"/>
      <c r="G201" s="9"/>
      <c r="H201" s="9"/>
      <c r="I201" s="9"/>
    </row>
    <row r="202" spans="1:9" ht="11.1" customHeight="1" x14ac:dyDescent="0.2">
      <c r="A202" s="20" t="s">
        <v>391</v>
      </c>
      <c r="B202" s="21">
        <v>633</v>
      </c>
      <c r="C202" s="21">
        <v>388</v>
      </c>
      <c r="D202" s="21">
        <v>75</v>
      </c>
      <c r="E202" s="21">
        <v>88</v>
      </c>
      <c r="F202" s="21">
        <v>42</v>
      </c>
      <c r="G202" s="21">
        <v>149</v>
      </c>
      <c r="H202" s="21">
        <v>92</v>
      </c>
      <c r="I202" s="21">
        <v>18</v>
      </c>
    </row>
    <row r="203" spans="1:9" ht="11.1" customHeight="1" x14ac:dyDescent="0.2">
      <c r="A203" s="24" t="s">
        <v>3</v>
      </c>
      <c r="B203" s="25">
        <v>100</v>
      </c>
      <c r="C203" s="25">
        <v>61.295419000000003</v>
      </c>
      <c r="D203" s="25">
        <v>11.848341</v>
      </c>
      <c r="E203" s="25">
        <v>13.902054</v>
      </c>
      <c r="F203" s="25">
        <v>6.6350709999999999</v>
      </c>
      <c r="G203" s="25">
        <v>23.538705</v>
      </c>
      <c r="H203" s="25">
        <v>14.533965</v>
      </c>
      <c r="I203" s="25">
        <v>2.8436020000000002</v>
      </c>
    </row>
    <row r="204" spans="1:9" ht="11.1" customHeight="1" x14ac:dyDescent="0.2">
      <c r="A204" s="20" t="s">
        <v>392</v>
      </c>
      <c r="B204" s="21">
        <v>1123</v>
      </c>
      <c r="C204" s="21">
        <v>708</v>
      </c>
      <c r="D204" s="21">
        <v>148</v>
      </c>
      <c r="E204" s="21">
        <v>165</v>
      </c>
      <c r="F204" s="21">
        <v>85</v>
      </c>
      <c r="G204" s="21">
        <v>275</v>
      </c>
      <c r="H204" s="21">
        <v>131</v>
      </c>
      <c r="I204" s="21">
        <v>20</v>
      </c>
    </row>
    <row r="205" spans="1:9" ht="11.1" customHeight="1" x14ac:dyDescent="0.2">
      <c r="A205" s="24" t="s">
        <v>3</v>
      </c>
      <c r="B205" s="25">
        <v>100</v>
      </c>
      <c r="C205" s="25">
        <v>63.045414000000001</v>
      </c>
      <c r="D205" s="25">
        <v>13.178985000000001</v>
      </c>
      <c r="E205" s="25">
        <v>14.692786999999999</v>
      </c>
      <c r="F205" s="25">
        <v>7.5690119999999999</v>
      </c>
      <c r="G205" s="25">
        <v>24.487978999999999</v>
      </c>
      <c r="H205" s="25">
        <v>11.665183000000001</v>
      </c>
      <c r="I205" s="25">
        <v>1.7809440000000001</v>
      </c>
    </row>
    <row r="206" spans="1:9" ht="11.1" customHeight="1" x14ac:dyDescent="0.2">
      <c r="A206" s="20" t="s">
        <v>393</v>
      </c>
      <c r="B206" s="21">
        <v>660</v>
      </c>
      <c r="C206" s="21">
        <v>432</v>
      </c>
      <c r="D206" s="21">
        <v>131</v>
      </c>
      <c r="E206" s="21">
        <v>115</v>
      </c>
      <c r="F206" s="21">
        <v>60</v>
      </c>
      <c r="G206" s="21">
        <v>189</v>
      </c>
      <c r="H206" s="21">
        <v>58</v>
      </c>
      <c r="I206" s="21">
        <v>12</v>
      </c>
    </row>
    <row r="207" spans="1:9" ht="11.1" customHeight="1" x14ac:dyDescent="0.2">
      <c r="A207" s="24" t="s">
        <v>3</v>
      </c>
      <c r="B207" s="25">
        <v>100</v>
      </c>
      <c r="C207" s="25">
        <v>65.454544999999996</v>
      </c>
      <c r="D207" s="25">
        <v>19.848485</v>
      </c>
      <c r="E207" s="25">
        <v>17.424242</v>
      </c>
      <c r="F207" s="25">
        <v>9.0909089999999999</v>
      </c>
      <c r="G207" s="25">
        <v>28.636364</v>
      </c>
      <c r="H207" s="25">
        <v>8.7878790000000002</v>
      </c>
      <c r="I207" s="25">
        <v>1.818182</v>
      </c>
    </row>
    <row r="208" spans="1:9" ht="11.1" customHeight="1" x14ac:dyDescent="0.2">
      <c r="A208" s="20" t="s">
        <v>394</v>
      </c>
      <c r="B208" s="21">
        <v>261</v>
      </c>
      <c r="C208" s="21">
        <v>183</v>
      </c>
      <c r="D208" s="21">
        <v>57</v>
      </c>
      <c r="E208" s="21">
        <v>67</v>
      </c>
      <c r="F208" s="21">
        <v>20</v>
      </c>
      <c r="G208" s="21">
        <v>71</v>
      </c>
      <c r="H208" s="21">
        <v>16</v>
      </c>
      <c r="I208" s="21">
        <v>4</v>
      </c>
    </row>
    <row r="209" spans="1:9" ht="11.1" customHeight="1" x14ac:dyDescent="0.2">
      <c r="A209" s="24" t="s">
        <v>3</v>
      </c>
      <c r="B209" s="25">
        <v>100</v>
      </c>
      <c r="C209" s="25">
        <v>70.114942999999997</v>
      </c>
      <c r="D209" s="25">
        <v>21.839079999999999</v>
      </c>
      <c r="E209" s="25">
        <v>25.670497999999998</v>
      </c>
      <c r="F209" s="25">
        <v>7.6628350000000003</v>
      </c>
      <c r="G209" s="25">
        <v>27.203064999999999</v>
      </c>
      <c r="H209" s="25">
        <v>6.1302680000000001</v>
      </c>
      <c r="I209" s="25">
        <v>1.532567</v>
      </c>
    </row>
    <row r="210" spans="1:9" ht="11.1" customHeight="1" x14ac:dyDescent="0.2">
      <c r="A210" s="9" t="s">
        <v>395</v>
      </c>
      <c r="B210" s="9"/>
      <c r="C210" s="9"/>
      <c r="D210" s="9"/>
      <c r="E210" s="9"/>
      <c r="F210" s="9"/>
      <c r="G210" s="9"/>
      <c r="H210" s="9"/>
      <c r="I210" s="9"/>
    </row>
    <row r="211" spans="1:9" ht="11.1" customHeight="1" x14ac:dyDescent="0.2">
      <c r="A211" s="20" t="s">
        <v>396</v>
      </c>
      <c r="B211" s="21">
        <v>329</v>
      </c>
      <c r="C211" s="21">
        <v>201</v>
      </c>
      <c r="D211" s="21">
        <v>68</v>
      </c>
      <c r="E211" s="21">
        <v>64</v>
      </c>
      <c r="F211" s="21">
        <v>24</v>
      </c>
      <c r="G211" s="21">
        <v>79</v>
      </c>
      <c r="H211" s="21">
        <v>36</v>
      </c>
      <c r="I211" s="21">
        <v>5</v>
      </c>
    </row>
    <row r="212" spans="1:9" ht="11.1" customHeight="1" x14ac:dyDescent="0.2">
      <c r="A212" s="24" t="s">
        <v>3</v>
      </c>
      <c r="B212" s="25">
        <v>100</v>
      </c>
      <c r="C212" s="25">
        <v>61.094225000000002</v>
      </c>
      <c r="D212" s="25">
        <v>20.668693000000001</v>
      </c>
      <c r="E212" s="25">
        <v>19.452888000000002</v>
      </c>
      <c r="F212" s="25">
        <v>7.2948329999999997</v>
      </c>
      <c r="G212" s="25">
        <v>24.012157999999999</v>
      </c>
      <c r="H212" s="25">
        <v>10.942249</v>
      </c>
      <c r="I212" s="25">
        <v>1.519757</v>
      </c>
    </row>
    <row r="213" spans="1:9" ht="11.1" customHeight="1" x14ac:dyDescent="0.2">
      <c r="A213" s="20" t="s">
        <v>397</v>
      </c>
      <c r="B213" s="21">
        <v>828</v>
      </c>
      <c r="C213" s="21">
        <v>508</v>
      </c>
      <c r="D213" s="21">
        <v>104</v>
      </c>
      <c r="E213" s="21">
        <v>130</v>
      </c>
      <c r="F213" s="21">
        <v>74</v>
      </c>
      <c r="G213" s="21">
        <v>222</v>
      </c>
      <c r="H213" s="21">
        <v>109</v>
      </c>
      <c r="I213" s="21">
        <v>14</v>
      </c>
    </row>
    <row r="214" spans="1:9" ht="11.1" customHeight="1" x14ac:dyDescent="0.2">
      <c r="A214" s="24" t="s">
        <v>3</v>
      </c>
      <c r="B214" s="25">
        <v>100</v>
      </c>
      <c r="C214" s="25">
        <v>61.352657000000001</v>
      </c>
      <c r="D214" s="25">
        <v>12.560385999999999</v>
      </c>
      <c r="E214" s="25">
        <v>15.700483</v>
      </c>
      <c r="F214" s="25">
        <v>8.9371980000000004</v>
      </c>
      <c r="G214" s="25">
        <v>26.811593999999999</v>
      </c>
      <c r="H214" s="25">
        <v>13.164251</v>
      </c>
      <c r="I214" s="25">
        <v>1.6908209999999999</v>
      </c>
    </row>
    <row r="215" spans="1:9" ht="11.1" customHeight="1" x14ac:dyDescent="0.2">
      <c r="A215" s="20" t="s">
        <v>879</v>
      </c>
      <c r="B215" s="21">
        <v>499</v>
      </c>
      <c r="C215" s="21">
        <v>348</v>
      </c>
      <c r="D215" s="21">
        <v>76</v>
      </c>
      <c r="E215" s="21">
        <v>82</v>
      </c>
      <c r="F215" s="21">
        <v>42</v>
      </c>
      <c r="G215" s="21">
        <v>124</v>
      </c>
      <c r="H215" s="21">
        <v>53</v>
      </c>
      <c r="I215" s="21">
        <v>9</v>
      </c>
    </row>
    <row r="216" spans="1:9" ht="11.1" customHeight="1" x14ac:dyDescent="0.2">
      <c r="A216" s="24" t="s">
        <v>3</v>
      </c>
      <c r="B216" s="25">
        <v>100</v>
      </c>
      <c r="C216" s="25">
        <v>69.739479000000003</v>
      </c>
      <c r="D216" s="25">
        <v>15.230461</v>
      </c>
      <c r="E216" s="25">
        <v>16.432866000000001</v>
      </c>
      <c r="F216" s="25">
        <v>8.4168339999999997</v>
      </c>
      <c r="G216" s="25">
        <v>24.849699000000001</v>
      </c>
      <c r="H216" s="25">
        <v>10.621242000000001</v>
      </c>
      <c r="I216" s="25">
        <v>1.803607</v>
      </c>
    </row>
    <row r="217" spans="1:9" ht="11.1" customHeight="1" x14ac:dyDescent="0.2">
      <c r="A217" s="20" t="s">
        <v>398</v>
      </c>
      <c r="B217" s="21">
        <v>468</v>
      </c>
      <c r="C217" s="21">
        <v>290</v>
      </c>
      <c r="D217" s="21">
        <v>69</v>
      </c>
      <c r="E217" s="21">
        <v>64</v>
      </c>
      <c r="F217" s="21">
        <v>30</v>
      </c>
      <c r="G217" s="21">
        <v>109</v>
      </c>
      <c r="H217" s="21">
        <v>56</v>
      </c>
      <c r="I217" s="21">
        <v>13</v>
      </c>
    </row>
    <row r="218" spans="1:9" ht="11.1" customHeight="1" x14ac:dyDescent="0.2">
      <c r="A218" s="24" t="s">
        <v>3</v>
      </c>
      <c r="B218" s="25">
        <v>100</v>
      </c>
      <c r="C218" s="25">
        <v>61.965812</v>
      </c>
      <c r="D218" s="25">
        <v>14.743589999999999</v>
      </c>
      <c r="E218" s="25">
        <v>13.675214</v>
      </c>
      <c r="F218" s="25">
        <v>6.4102560000000004</v>
      </c>
      <c r="G218" s="25">
        <v>23.290597999999999</v>
      </c>
      <c r="H218" s="25">
        <v>11.965812</v>
      </c>
      <c r="I218" s="25">
        <v>2.7777780000000001</v>
      </c>
    </row>
    <row r="219" spans="1:9" ht="11.1" customHeight="1" x14ac:dyDescent="0.2">
      <c r="A219" s="20" t="s">
        <v>399</v>
      </c>
      <c r="B219" s="21">
        <v>257</v>
      </c>
      <c r="C219" s="21">
        <v>174</v>
      </c>
      <c r="D219" s="21">
        <v>33</v>
      </c>
      <c r="E219" s="21">
        <v>39</v>
      </c>
      <c r="F219" s="21">
        <v>17</v>
      </c>
      <c r="G219" s="21">
        <v>72</v>
      </c>
      <c r="H219" s="21">
        <v>17</v>
      </c>
      <c r="I219" s="21">
        <v>7</v>
      </c>
    </row>
    <row r="220" spans="1:9" ht="11.1" customHeight="1" x14ac:dyDescent="0.2">
      <c r="A220" s="24" t="s">
        <v>3</v>
      </c>
      <c r="B220" s="25">
        <v>100</v>
      </c>
      <c r="C220" s="25">
        <v>67.704279999999997</v>
      </c>
      <c r="D220" s="25">
        <v>12.840467</v>
      </c>
      <c r="E220" s="25">
        <v>15.175096999999999</v>
      </c>
      <c r="F220" s="25">
        <v>6.6147859999999996</v>
      </c>
      <c r="G220" s="25">
        <v>28.015564000000001</v>
      </c>
      <c r="H220" s="25">
        <v>6.6147859999999996</v>
      </c>
      <c r="I220" s="25">
        <v>2.723735</v>
      </c>
    </row>
    <row r="221" spans="1:9" ht="11.1" customHeight="1" x14ac:dyDescent="0.2">
      <c r="A221" s="20" t="s">
        <v>400</v>
      </c>
      <c r="B221" s="21">
        <v>296</v>
      </c>
      <c r="C221" s="21">
        <v>190</v>
      </c>
      <c r="D221" s="21">
        <v>61</v>
      </c>
      <c r="E221" s="21">
        <v>56</v>
      </c>
      <c r="F221" s="21">
        <v>20</v>
      </c>
      <c r="G221" s="21">
        <v>78</v>
      </c>
      <c r="H221" s="21">
        <v>26</v>
      </c>
      <c r="I221" s="21">
        <v>6</v>
      </c>
    </row>
    <row r="222" spans="1:9" ht="11.1" customHeight="1" x14ac:dyDescent="0.2">
      <c r="A222" s="24" t="s">
        <v>3</v>
      </c>
      <c r="B222" s="25">
        <v>100</v>
      </c>
      <c r="C222" s="25">
        <v>64.189188999999999</v>
      </c>
      <c r="D222" s="25">
        <v>20.608108000000001</v>
      </c>
      <c r="E222" s="25">
        <v>18.918918999999999</v>
      </c>
      <c r="F222" s="25">
        <v>6.7567570000000003</v>
      </c>
      <c r="G222" s="25">
        <v>26.351351000000001</v>
      </c>
      <c r="H222" s="25">
        <v>8.7837840000000007</v>
      </c>
      <c r="I222" s="25">
        <v>2.0270269999999999</v>
      </c>
    </row>
    <row r="223" spans="1:9" ht="11.1" customHeight="1" x14ac:dyDescent="0.2">
      <c r="A223" s="9" t="s">
        <v>401</v>
      </c>
      <c r="B223" s="9"/>
      <c r="C223" s="9"/>
      <c r="D223" s="9"/>
      <c r="E223" s="9"/>
      <c r="F223" s="9"/>
      <c r="G223" s="9"/>
      <c r="H223" s="9"/>
      <c r="I223" s="9"/>
    </row>
    <row r="224" spans="1:9" ht="11.1" customHeight="1" x14ac:dyDescent="0.2">
      <c r="A224" s="20" t="s">
        <v>878</v>
      </c>
      <c r="B224" s="21">
        <v>116</v>
      </c>
      <c r="C224" s="21">
        <v>68</v>
      </c>
      <c r="D224" s="21">
        <v>26</v>
      </c>
      <c r="E224" s="21">
        <v>21</v>
      </c>
      <c r="F224" s="21">
        <v>9</v>
      </c>
      <c r="G224" s="21">
        <v>25</v>
      </c>
      <c r="H224" s="21">
        <v>15</v>
      </c>
      <c r="I224" s="21">
        <v>2</v>
      </c>
    </row>
    <row r="225" spans="1:9" ht="11.1" customHeight="1" x14ac:dyDescent="0.2">
      <c r="A225" s="24" t="s">
        <v>3</v>
      </c>
      <c r="B225" s="25">
        <v>100</v>
      </c>
      <c r="C225" s="25">
        <v>58.620690000000003</v>
      </c>
      <c r="D225" s="25">
        <v>22.413792999999998</v>
      </c>
      <c r="E225" s="25">
        <v>18.103448</v>
      </c>
      <c r="F225" s="25">
        <v>7.7586209999999998</v>
      </c>
      <c r="G225" s="25">
        <v>21.551724</v>
      </c>
      <c r="H225" s="25">
        <v>12.931034</v>
      </c>
      <c r="I225" s="25">
        <v>1.7241379999999999</v>
      </c>
    </row>
    <row r="226" spans="1:9" ht="11.1" customHeight="1" x14ac:dyDescent="0.2">
      <c r="A226" s="20" t="s">
        <v>402</v>
      </c>
      <c r="B226" s="21">
        <v>213</v>
      </c>
      <c r="C226" s="21">
        <v>133</v>
      </c>
      <c r="D226" s="21">
        <v>42</v>
      </c>
      <c r="E226" s="21">
        <v>43</v>
      </c>
      <c r="F226" s="21">
        <v>15</v>
      </c>
      <c r="G226" s="21">
        <v>54</v>
      </c>
      <c r="H226" s="21">
        <v>21</v>
      </c>
      <c r="I226" s="21">
        <v>3</v>
      </c>
    </row>
    <row r="227" spans="1:9" ht="11.1" customHeight="1" x14ac:dyDescent="0.2">
      <c r="A227" s="24" t="s">
        <v>3</v>
      </c>
      <c r="B227" s="25">
        <v>100</v>
      </c>
      <c r="C227" s="25">
        <v>62.441315000000003</v>
      </c>
      <c r="D227" s="25">
        <v>19.718309999999999</v>
      </c>
      <c r="E227" s="25">
        <v>20.187792999999999</v>
      </c>
      <c r="F227" s="25">
        <v>7.0422539999999998</v>
      </c>
      <c r="G227" s="25">
        <v>25.352112999999999</v>
      </c>
      <c r="H227" s="25">
        <v>9.8591549999999994</v>
      </c>
      <c r="I227" s="25">
        <v>1.4084509999999999</v>
      </c>
    </row>
    <row r="228" spans="1:9" ht="11.1" customHeight="1" x14ac:dyDescent="0.2">
      <c r="A228" s="20" t="s">
        <v>397</v>
      </c>
      <c r="B228" s="21">
        <v>828</v>
      </c>
      <c r="C228" s="21">
        <v>508</v>
      </c>
      <c r="D228" s="21">
        <v>104</v>
      </c>
      <c r="E228" s="21">
        <v>130</v>
      </c>
      <c r="F228" s="21">
        <v>74</v>
      </c>
      <c r="G228" s="21">
        <v>222</v>
      </c>
      <c r="H228" s="21">
        <v>109</v>
      </c>
      <c r="I228" s="21">
        <v>14</v>
      </c>
    </row>
    <row r="229" spans="1:9" ht="11.1" customHeight="1" x14ac:dyDescent="0.2">
      <c r="A229" s="24" t="s">
        <v>3</v>
      </c>
      <c r="B229" s="25">
        <v>100</v>
      </c>
      <c r="C229" s="25">
        <v>61.352657000000001</v>
      </c>
      <c r="D229" s="25">
        <v>12.560385999999999</v>
      </c>
      <c r="E229" s="25">
        <v>15.700483</v>
      </c>
      <c r="F229" s="25">
        <v>8.9371980000000004</v>
      </c>
      <c r="G229" s="25">
        <v>26.811593999999999</v>
      </c>
      <c r="H229" s="25">
        <v>13.164251</v>
      </c>
      <c r="I229" s="25">
        <v>1.6908209999999999</v>
      </c>
    </row>
    <row r="230" spans="1:9" ht="11.1" customHeight="1" x14ac:dyDescent="0.2">
      <c r="A230" s="20" t="s">
        <v>403</v>
      </c>
      <c r="B230" s="21">
        <v>133</v>
      </c>
      <c r="C230" s="21">
        <v>94</v>
      </c>
      <c r="D230" s="21">
        <v>24</v>
      </c>
      <c r="E230" s="21">
        <v>23</v>
      </c>
      <c r="F230" s="21">
        <v>8</v>
      </c>
      <c r="G230" s="21">
        <v>35</v>
      </c>
      <c r="H230" s="21">
        <v>12</v>
      </c>
      <c r="I230" s="21">
        <v>2</v>
      </c>
    </row>
    <row r="231" spans="1:9" ht="11.1" customHeight="1" x14ac:dyDescent="0.2">
      <c r="A231" s="24" t="s">
        <v>3</v>
      </c>
      <c r="B231" s="25">
        <v>100</v>
      </c>
      <c r="C231" s="25">
        <v>70.676692000000003</v>
      </c>
      <c r="D231" s="25">
        <v>18.045113000000001</v>
      </c>
      <c r="E231" s="25">
        <v>17.293233000000001</v>
      </c>
      <c r="F231" s="25">
        <v>6.0150379999999997</v>
      </c>
      <c r="G231" s="25">
        <v>26.315788999999999</v>
      </c>
      <c r="H231" s="25">
        <v>9.0225559999999998</v>
      </c>
      <c r="I231" s="25">
        <v>1.5037590000000001</v>
      </c>
    </row>
    <row r="232" spans="1:9" ht="11.1" customHeight="1" x14ac:dyDescent="0.2">
      <c r="A232" s="20" t="s">
        <v>404</v>
      </c>
      <c r="B232" s="21">
        <v>120</v>
      </c>
      <c r="C232" s="21">
        <v>89</v>
      </c>
      <c r="D232" s="21">
        <v>22</v>
      </c>
      <c r="E232" s="21">
        <v>25</v>
      </c>
      <c r="F232" s="21">
        <v>17</v>
      </c>
      <c r="G232" s="21">
        <v>35</v>
      </c>
      <c r="H232" s="21">
        <v>7</v>
      </c>
      <c r="I232" s="21">
        <v>2</v>
      </c>
    </row>
    <row r="233" spans="1:9" ht="11.1" customHeight="1" x14ac:dyDescent="0.2">
      <c r="A233" s="24" t="s">
        <v>3</v>
      </c>
      <c r="B233" s="25">
        <v>100</v>
      </c>
      <c r="C233" s="25">
        <v>74.166667000000004</v>
      </c>
      <c r="D233" s="25">
        <v>18.333333</v>
      </c>
      <c r="E233" s="25">
        <v>20.833333</v>
      </c>
      <c r="F233" s="25">
        <v>14.166667</v>
      </c>
      <c r="G233" s="25">
        <v>29.166667</v>
      </c>
      <c r="H233" s="25">
        <v>5.8333329999999997</v>
      </c>
      <c r="I233" s="25">
        <v>1.6666669999999999</v>
      </c>
    </row>
    <row r="234" spans="1:9" ht="11.1" customHeight="1" x14ac:dyDescent="0.2">
      <c r="A234" s="20" t="s">
        <v>405</v>
      </c>
      <c r="B234" s="21">
        <v>246</v>
      </c>
      <c r="C234" s="21">
        <v>165</v>
      </c>
      <c r="D234" s="21">
        <v>30</v>
      </c>
      <c r="E234" s="21">
        <v>34</v>
      </c>
      <c r="F234" s="21">
        <v>17</v>
      </c>
      <c r="G234" s="21">
        <v>54</v>
      </c>
      <c r="H234" s="21">
        <v>34</v>
      </c>
      <c r="I234" s="21">
        <v>5</v>
      </c>
    </row>
    <row r="235" spans="1:9" ht="11.1" customHeight="1" x14ac:dyDescent="0.2">
      <c r="A235" s="24" t="s">
        <v>3</v>
      </c>
      <c r="B235" s="25">
        <v>100</v>
      </c>
      <c r="C235" s="25">
        <v>67.073171000000002</v>
      </c>
      <c r="D235" s="25">
        <v>12.195122</v>
      </c>
      <c r="E235" s="25">
        <v>13.821137999999999</v>
      </c>
      <c r="F235" s="25">
        <v>6.9105689999999997</v>
      </c>
      <c r="G235" s="25">
        <v>21.951219999999999</v>
      </c>
      <c r="H235" s="25">
        <v>13.821137999999999</v>
      </c>
      <c r="I235" s="25">
        <v>2.0325199999999999</v>
      </c>
    </row>
    <row r="236" spans="1:9" ht="11.1" customHeight="1" x14ac:dyDescent="0.2">
      <c r="A236" s="20" t="s">
        <v>398</v>
      </c>
      <c r="B236" s="21">
        <v>468</v>
      </c>
      <c r="C236" s="21">
        <v>290</v>
      </c>
      <c r="D236" s="21">
        <v>69</v>
      </c>
      <c r="E236" s="21">
        <v>64</v>
      </c>
      <c r="F236" s="21">
        <v>30</v>
      </c>
      <c r="G236" s="21">
        <v>109</v>
      </c>
      <c r="H236" s="21">
        <v>56</v>
      </c>
      <c r="I236" s="21">
        <v>13</v>
      </c>
    </row>
    <row r="237" spans="1:9" ht="11.1" customHeight="1" x14ac:dyDescent="0.2">
      <c r="A237" s="24" t="s">
        <v>3</v>
      </c>
      <c r="B237" s="25">
        <v>100</v>
      </c>
      <c r="C237" s="25">
        <v>61.965812</v>
      </c>
      <c r="D237" s="25">
        <v>14.743589999999999</v>
      </c>
      <c r="E237" s="25">
        <v>13.675214</v>
      </c>
      <c r="F237" s="25">
        <v>6.4102560000000004</v>
      </c>
      <c r="G237" s="25">
        <v>23.290597999999999</v>
      </c>
      <c r="H237" s="25">
        <v>11.965812</v>
      </c>
      <c r="I237" s="25">
        <v>2.7777780000000001</v>
      </c>
    </row>
    <row r="238" spans="1:9" ht="11.1" customHeight="1" x14ac:dyDescent="0.2">
      <c r="A238" s="20" t="s">
        <v>406</v>
      </c>
      <c r="B238" s="21">
        <v>180</v>
      </c>
      <c r="C238" s="21">
        <v>124</v>
      </c>
      <c r="D238" s="21">
        <v>25</v>
      </c>
      <c r="E238" s="21">
        <v>29</v>
      </c>
      <c r="F238" s="21">
        <v>14</v>
      </c>
      <c r="G238" s="21">
        <v>48</v>
      </c>
      <c r="H238" s="21">
        <v>12</v>
      </c>
      <c r="I238" s="21">
        <v>4</v>
      </c>
    </row>
    <row r="239" spans="1:9" ht="11.1" customHeight="1" x14ac:dyDescent="0.2">
      <c r="A239" s="24" t="s">
        <v>3</v>
      </c>
      <c r="B239" s="25">
        <v>100</v>
      </c>
      <c r="C239" s="25">
        <v>68.888889000000006</v>
      </c>
      <c r="D239" s="25">
        <v>13.888889000000001</v>
      </c>
      <c r="E239" s="25">
        <v>16.111111000000001</v>
      </c>
      <c r="F239" s="25">
        <v>7.7777779999999996</v>
      </c>
      <c r="G239" s="25">
        <v>26.666667</v>
      </c>
      <c r="H239" s="25">
        <v>6.6666670000000003</v>
      </c>
      <c r="I239" s="25">
        <v>2.2222219999999999</v>
      </c>
    </row>
    <row r="240" spans="1:9" ht="11.1" customHeight="1" x14ac:dyDescent="0.2">
      <c r="A240" s="20" t="s">
        <v>407</v>
      </c>
      <c r="B240" s="21">
        <v>77</v>
      </c>
      <c r="C240" s="21">
        <v>50</v>
      </c>
      <c r="D240" s="21">
        <v>8</v>
      </c>
      <c r="E240" s="21">
        <v>10</v>
      </c>
      <c r="F240" s="21">
        <v>3</v>
      </c>
      <c r="G240" s="21">
        <v>24</v>
      </c>
      <c r="H240" s="21">
        <v>5</v>
      </c>
      <c r="I240" s="21">
        <v>3</v>
      </c>
    </row>
    <row r="241" spans="1:9" ht="11.1" customHeight="1" x14ac:dyDescent="0.2">
      <c r="A241" s="24" t="s">
        <v>3</v>
      </c>
      <c r="B241" s="25">
        <v>100</v>
      </c>
      <c r="C241" s="25">
        <v>64.935064999999994</v>
      </c>
      <c r="D241" s="25">
        <v>10.389609999999999</v>
      </c>
      <c r="E241" s="25">
        <v>12.987012999999999</v>
      </c>
      <c r="F241" s="25">
        <v>3.8961039999999998</v>
      </c>
      <c r="G241" s="25">
        <v>31.168831000000001</v>
      </c>
      <c r="H241" s="25">
        <v>6.493506</v>
      </c>
      <c r="I241" s="25">
        <v>3.8961039999999998</v>
      </c>
    </row>
    <row r="242" spans="1:9" ht="11.1" customHeight="1" x14ac:dyDescent="0.2">
      <c r="A242" s="20" t="s">
        <v>400</v>
      </c>
      <c r="B242" s="21">
        <v>296</v>
      </c>
      <c r="C242" s="21">
        <v>190</v>
      </c>
      <c r="D242" s="21">
        <v>61</v>
      </c>
      <c r="E242" s="21">
        <v>56</v>
      </c>
      <c r="F242" s="21">
        <v>20</v>
      </c>
      <c r="G242" s="21">
        <v>78</v>
      </c>
      <c r="H242" s="21">
        <v>26</v>
      </c>
      <c r="I242" s="21">
        <v>6</v>
      </c>
    </row>
    <row r="243" spans="1:9" ht="11.1" customHeight="1" x14ac:dyDescent="0.2">
      <c r="A243" s="26"/>
      <c r="B243" s="27">
        <v>100</v>
      </c>
      <c r="C243" s="27">
        <v>64.189188999999999</v>
      </c>
      <c r="D243" s="27">
        <v>20.608108000000001</v>
      </c>
      <c r="E243" s="27">
        <v>18.918918999999999</v>
      </c>
      <c r="F243" s="27">
        <v>6.7567570000000003</v>
      </c>
      <c r="G243" s="27">
        <v>26.351351000000001</v>
      </c>
      <c r="H243" s="27">
        <v>8.7837840000000007</v>
      </c>
      <c r="I243" s="27">
        <v>2.0270269999999999</v>
      </c>
    </row>
    <row r="244" spans="1:9" ht="11.1" customHeight="1" x14ac:dyDescent="0.2"/>
  </sheetData>
  <phoneticPr fontId="2"/>
  <pageMargins left="0.75" right="0.75" top="1" bottom="1" header="0.5" footer="0.5"/>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84727-096B-4399-B52C-9D3403F398B5}">
  <dimension ref="A1:L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2" x14ac:dyDescent="0.2">
      <c r="A1" s="11" t="s">
        <v>3</v>
      </c>
      <c r="B1" s="7"/>
    </row>
    <row r="2" spans="1:12" x14ac:dyDescent="0.2">
      <c r="A2" s="15" t="str">
        <f xml:space="preserve"> HYPERLINK("#'目次'!B33","[27]")</f>
        <v>[27]</v>
      </c>
    </row>
    <row r="3" spans="1:12" x14ac:dyDescent="0.2">
      <c r="A3" s="7" t="s">
        <v>3</v>
      </c>
      <c r="B3" s="8" t="s">
        <v>29</v>
      </c>
    </row>
    <row r="4" spans="1:12" x14ac:dyDescent="0.2">
      <c r="A4" s="7" t="s">
        <v>3</v>
      </c>
      <c r="B4" s="8" t="s">
        <v>28</v>
      </c>
    </row>
    <row r="5" spans="1:12" s="18" customFormat="1" ht="63" x14ac:dyDescent="0.2">
      <c r="A5" s="16" t="s">
        <v>3</v>
      </c>
      <c r="B5" s="17" t="s">
        <v>335</v>
      </c>
      <c r="C5" s="17" t="s">
        <v>479</v>
      </c>
      <c r="D5" s="17" t="s">
        <v>480</v>
      </c>
      <c r="E5" s="17" t="s">
        <v>481</v>
      </c>
      <c r="F5" s="17" t="s">
        <v>199</v>
      </c>
      <c r="G5" s="17" t="s">
        <v>482</v>
      </c>
      <c r="H5" s="17" t="s">
        <v>483</v>
      </c>
      <c r="I5" s="17" t="s">
        <v>200</v>
      </c>
      <c r="J5" s="17" t="s">
        <v>387</v>
      </c>
      <c r="K5" s="17" t="s">
        <v>484</v>
      </c>
      <c r="L5" s="17" t="s">
        <v>366</v>
      </c>
    </row>
    <row r="6" spans="1:12" x14ac:dyDescent="0.2">
      <c r="A6" s="19" t="s">
        <v>338</v>
      </c>
      <c r="B6" s="10">
        <v>2677</v>
      </c>
      <c r="C6" s="10">
        <v>961</v>
      </c>
      <c r="D6" s="10">
        <v>373</v>
      </c>
      <c r="E6" s="10">
        <v>695</v>
      </c>
      <c r="F6" s="10">
        <v>599</v>
      </c>
      <c r="G6" s="10">
        <v>900</v>
      </c>
      <c r="H6" s="10">
        <v>305</v>
      </c>
      <c r="I6" s="10">
        <v>600</v>
      </c>
      <c r="J6" s="10">
        <v>247</v>
      </c>
      <c r="K6" s="10">
        <v>522</v>
      </c>
      <c r="L6" s="10">
        <v>58</v>
      </c>
    </row>
    <row r="7" spans="1:12" x14ac:dyDescent="0.2">
      <c r="A7" s="24" t="s">
        <v>3</v>
      </c>
      <c r="B7" s="25">
        <v>100</v>
      </c>
      <c r="C7" s="25">
        <v>35.898394000000003</v>
      </c>
      <c r="D7" s="25">
        <v>13.933508</v>
      </c>
      <c r="E7" s="25">
        <v>25.961898000000001</v>
      </c>
      <c r="F7" s="25">
        <v>22.375793999999999</v>
      </c>
      <c r="G7" s="25">
        <v>33.619723999999998</v>
      </c>
      <c r="H7" s="25">
        <v>11.393350999999999</v>
      </c>
      <c r="I7" s="25">
        <v>22.413149000000001</v>
      </c>
      <c r="J7" s="25">
        <v>9.2267460000000003</v>
      </c>
      <c r="K7" s="25">
        <v>19.49944</v>
      </c>
      <c r="L7" s="25">
        <v>2.166604</v>
      </c>
    </row>
    <row r="8" spans="1:12" x14ac:dyDescent="0.2">
      <c r="A8" s="9" t="s">
        <v>339</v>
      </c>
      <c r="B8" s="9"/>
      <c r="C8" s="9"/>
      <c r="D8" s="9"/>
      <c r="E8" s="9"/>
      <c r="F8" s="9"/>
      <c r="G8" s="9"/>
      <c r="H8" s="9"/>
      <c r="I8" s="9"/>
      <c r="J8" s="9"/>
      <c r="K8" s="9"/>
      <c r="L8" s="9"/>
    </row>
    <row r="9" spans="1:12" x14ac:dyDescent="0.2">
      <c r="A9" s="20" t="s">
        <v>340</v>
      </c>
      <c r="B9" s="21">
        <v>1277</v>
      </c>
      <c r="C9" s="21">
        <v>367</v>
      </c>
      <c r="D9" s="21">
        <v>158</v>
      </c>
      <c r="E9" s="21">
        <v>319</v>
      </c>
      <c r="F9" s="21">
        <v>262</v>
      </c>
      <c r="G9" s="21">
        <v>341</v>
      </c>
      <c r="H9" s="21">
        <v>184</v>
      </c>
      <c r="I9" s="21">
        <v>400</v>
      </c>
      <c r="J9" s="21">
        <v>142</v>
      </c>
      <c r="K9" s="21">
        <v>270</v>
      </c>
      <c r="L9" s="21">
        <v>32</v>
      </c>
    </row>
    <row r="10" spans="1:12" x14ac:dyDescent="0.2">
      <c r="A10" s="24" t="s">
        <v>3</v>
      </c>
      <c r="B10" s="25">
        <v>100</v>
      </c>
      <c r="C10" s="25">
        <v>28.739232999999999</v>
      </c>
      <c r="D10" s="25">
        <v>12.372749000000001</v>
      </c>
      <c r="E10" s="25">
        <v>24.980422999999998</v>
      </c>
      <c r="F10" s="25">
        <v>20.516836000000001</v>
      </c>
      <c r="G10" s="25">
        <v>26.703211</v>
      </c>
      <c r="H10" s="25">
        <v>14.408771</v>
      </c>
      <c r="I10" s="25">
        <v>31.323414</v>
      </c>
      <c r="J10" s="25">
        <v>11.119812</v>
      </c>
      <c r="K10" s="25">
        <v>21.143305000000002</v>
      </c>
      <c r="L10" s="25">
        <v>2.5058729999999998</v>
      </c>
    </row>
    <row r="11" spans="1:12" x14ac:dyDescent="0.2">
      <c r="A11" s="20" t="s">
        <v>341</v>
      </c>
      <c r="B11" s="21">
        <v>1400</v>
      </c>
      <c r="C11" s="21">
        <v>594</v>
      </c>
      <c r="D11" s="21">
        <v>215</v>
      </c>
      <c r="E11" s="21">
        <v>376</v>
      </c>
      <c r="F11" s="21">
        <v>337</v>
      </c>
      <c r="G11" s="21">
        <v>559</v>
      </c>
      <c r="H11" s="21">
        <v>121</v>
      </c>
      <c r="I11" s="21">
        <v>200</v>
      </c>
      <c r="J11" s="21">
        <v>105</v>
      </c>
      <c r="K11" s="21">
        <v>252</v>
      </c>
      <c r="L11" s="21">
        <v>26</v>
      </c>
    </row>
    <row r="12" spans="1:12" x14ac:dyDescent="0.2">
      <c r="A12" s="24" t="s">
        <v>3</v>
      </c>
      <c r="B12" s="25">
        <v>100</v>
      </c>
      <c r="C12" s="25">
        <v>42.428570999999998</v>
      </c>
      <c r="D12" s="25">
        <v>15.357143000000001</v>
      </c>
      <c r="E12" s="25">
        <v>26.857143000000001</v>
      </c>
      <c r="F12" s="25">
        <v>24.071428999999998</v>
      </c>
      <c r="G12" s="25">
        <v>39.928570999999998</v>
      </c>
      <c r="H12" s="25">
        <v>8.6428569999999993</v>
      </c>
      <c r="I12" s="25">
        <v>14.285714</v>
      </c>
      <c r="J12" s="25">
        <v>7.5</v>
      </c>
      <c r="K12" s="25">
        <v>18</v>
      </c>
      <c r="L12" s="25">
        <v>1.857143</v>
      </c>
    </row>
    <row r="13" spans="1:12" x14ac:dyDescent="0.2">
      <c r="A13" s="9" t="s">
        <v>342</v>
      </c>
      <c r="B13" s="9"/>
      <c r="C13" s="9"/>
      <c r="D13" s="9"/>
      <c r="E13" s="9"/>
      <c r="F13" s="9"/>
      <c r="G13" s="9"/>
      <c r="H13" s="9"/>
      <c r="I13" s="9"/>
      <c r="J13" s="9"/>
      <c r="K13" s="9"/>
      <c r="L13" s="9"/>
    </row>
    <row r="14" spans="1:12" x14ac:dyDescent="0.2">
      <c r="A14" s="20" t="s">
        <v>343</v>
      </c>
      <c r="B14" s="21">
        <v>610</v>
      </c>
      <c r="C14" s="21">
        <v>258</v>
      </c>
      <c r="D14" s="21">
        <v>116</v>
      </c>
      <c r="E14" s="21">
        <v>211</v>
      </c>
      <c r="F14" s="21">
        <v>162</v>
      </c>
      <c r="G14" s="21">
        <v>223</v>
      </c>
      <c r="H14" s="21">
        <v>88</v>
      </c>
      <c r="I14" s="21">
        <v>157</v>
      </c>
      <c r="J14" s="21">
        <v>61</v>
      </c>
      <c r="K14" s="21">
        <v>72</v>
      </c>
      <c r="L14" s="21">
        <v>5</v>
      </c>
    </row>
    <row r="15" spans="1:12" x14ac:dyDescent="0.2">
      <c r="A15" s="24" t="s">
        <v>3</v>
      </c>
      <c r="B15" s="25">
        <v>100</v>
      </c>
      <c r="C15" s="25">
        <v>42.295082000000001</v>
      </c>
      <c r="D15" s="25">
        <v>19.016393000000001</v>
      </c>
      <c r="E15" s="25">
        <v>34.590164000000001</v>
      </c>
      <c r="F15" s="25">
        <v>26.557376999999999</v>
      </c>
      <c r="G15" s="25">
        <v>36.557377000000002</v>
      </c>
      <c r="H15" s="25">
        <v>14.42623</v>
      </c>
      <c r="I15" s="25">
        <v>25.737704999999998</v>
      </c>
      <c r="J15" s="25">
        <v>10</v>
      </c>
      <c r="K15" s="25">
        <v>11.803279</v>
      </c>
      <c r="L15" s="25">
        <v>0.81967199999999996</v>
      </c>
    </row>
    <row r="16" spans="1:12" x14ac:dyDescent="0.2">
      <c r="A16" s="20" t="s">
        <v>344</v>
      </c>
      <c r="B16" s="21">
        <v>755</v>
      </c>
      <c r="C16" s="21">
        <v>278</v>
      </c>
      <c r="D16" s="21">
        <v>100</v>
      </c>
      <c r="E16" s="21">
        <v>259</v>
      </c>
      <c r="F16" s="21">
        <v>178</v>
      </c>
      <c r="G16" s="21">
        <v>245</v>
      </c>
      <c r="H16" s="21">
        <v>83</v>
      </c>
      <c r="I16" s="21">
        <v>180</v>
      </c>
      <c r="J16" s="21">
        <v>76</v>
      </c>
      <c r="K16" s="21">
        <v>133</v>
      </c>
      <c r="L16" s="21">
        <v>11</v>
      </c>
    </row>
    <row r="17" spans="1:12" x14ac:dyDescent="0.2">
      <c r="A17" s="24" t="s">
        <v>3</v>
      </c>
      <c r="B17" s="25">
        <v>100</v>
      </c>
      <c r="C17" s="25">
        <v>36.821192000000003</v>
      </c>
      <c r="D17" s="25">
        <v>13.245032999999999</v>
      </c>
      <c r="E17" s="25">
        <v>34.304636000000002</v>
      </c>
      <c r="F17" s="25">
        <v>23.576159000000001</v>
      </c>
      <c r="G17" s="25">
        <v>32.450330999999998</v>
      </c>
      <c r="H17" s="25">
        <v>10.993377000000001</v>
      </c>
      <c r="I17" s="25">
        <v>23.841059999999999</v>
      </c>
      <c r="J17" s="25">
        <v>10.066224999999999</v>
      </c>
      <c r="K17" s="25">
        <v>17.615894000000001</v>
      </c>
      <c r="L17" s="25">
        <v>1.4569540000000001</v>
      </c>
    </row>
    <row r="18" spans="1:12" x14ac:dyDescent="0.2">
      <c r="A18" s="20" t="s">
        <v>345</v>
      </c>
      <c r="B18" s="21">
        <v>601</v>
      </c>
      <c r="C18" s="21">
        <v>214</v>
      </c>
      <c r="D18" s="21">
        <v>74</v>
      </c>
      <c r="E18" s="21">
        <v>152</v>
      </c>
      <c r="F18" s="21">
        <v>138</v>
      </c>
      <c r="G18" s="21">
        <v>225</v>
      </c>
      <c r="H18" s="21">
        <v>67</v>
      </c>
      <c r="I18" s="21">
        <v>140</v>
      </c>
      <c r="J18" s="21">
        <v>55</v>
      </c>
      <c r="K18" s="21">
        <v>96</v>
      </c>
      <c r="L18" s="21">
        <v>15</v>
      </c>
    </row>
    <row r="19" spans="1:12" x14ac:dyDescent="0.2">
      <c r="A19" s="24" t="s">
        <v>3</v>
      </c>
      <c r="B19" s="25">
        <v>100</v>
      </c>
      <c r="C19" s="25">
        <v>35.607320999999999</v>
      </c>
      <c r="D19" s="25">
        <v>12.312811999999999</v>
      </c>
      <c r="E19" s="25">
        <v>25.291181000000002</v>
      </c>
      <c r="F19" s="25">
        <v>22.961729999999999</v>
      </c>
      <c r="G19" s="25">
        <v>37.437604</v>
      </c>
      <c r="H19" s="25">
        <v>11.148087</v>
      </c>
      <c r="I19" s="25">
        <v>23.294509000000001</v>
      </c>
      <c r="J19" s="25">
        <v>9.1514140000000008</v>
      </c>
      <c r="K19" s="25">
        <v>15.973378</v>
      </c>
      <c r="L19" s="25">
        <v>2.4958399999999998</v>
      </c>
    </row>
    <row r="20" spans="1:12" x14ac:dyDescent="0.2">
      <c r="A20" s="20" t="s">
        <v>346</v>
      </c>
      <c r="B20" s="21">
        <v>425</v>
      </c>
      <c r="C20" s="21">
        <v>137</v>
      </c>
      <c r="D20" s="21">
        <v>55</v>
      </c>
      <c r="E20" s="21">
        <v>55</v>
      </c>
      <c r="F20" s="21">
        <v>81</v>
      </c>
      <c r="G20" s="21">
        <v>130</v>
      </c>
      <c r="H20" s="21">
        <v>41</v>
      </c>
      <c r="I20" s="21">
        <v>78</v>
      </c>
      <c r="J20" s="21">
        <v>37</v>
      </c>
      <c r="K20" s="21">
        <v>116</v>
      </c>
      <c r="L20" s="21">
        <v>17</v>
      </c>
    </row>
    <row r="21" spans="1:12" x14ac:dyDescent="0.2">
      <c r="A21" s="24" t="s">
        <v>3</v>
      </c>
      <c r="B21" s="25">
        <v>100</v>
      </c>
      <c r="C21" s="25">
        <v>32.235294000000003</v>
      </c>
      <c r="D21" s="25">
        <v>12.941176</v>
      </c>
      <c r="E21" s="25">
        <v>12.941176</v>
      </c>
      <c r="F21" s="25">
        <v>19.058824000000001</v>
      </c>
      <c r="G21" s="25">
        <v>30.588235000000001</v>
      </c>
      <c r="H21" s="25">
        <v>9.6470590000000005</v>
      </c>
      <c r="I21" s="25">
        <v>18.352941000000001</v>
      </c>
      <c r="J21" s="25">
        <v>8.7058820000000008</v>
      </c>
      <c r="K21" s="25">
        <v>27.294118000000001</v>
      </c>
      <c r="L21" s="25">
        <v>4</v>
      </c>
    </row>
    <row r="22" spans="1:12" x14ac:dyDescent="0.2">
      <c r="A22" s="20" t="s">
        <v>347</v>
      </c>
      <c r="B22" s="21">
        <v>217</v>
      </c>
      <c r="C22" s="21">
        <v>61</v>
      </c>
      <c r="D22" s="21">
        <v>21</v>
      </c>
      <c r="E22" s="21">
        <v>16</v>
      </c>
      <c r="F22" s="21">
        <v>34</v>
      </c>
      <c r="G22" s="21">
        <v>58</v>
      </c>
      <c r="H22" s="21">
        <v>22</v>
      </c>
      <c r="I22" s="21">
        <v>38</v>
      </c>
      <c r="J22" s="21">
        <v>14</v>
      </c>
      <c r="K22" s="21">
        <v>78</v>
      </c>
      <c r="L22" s="21">
        <v>8</v>
      </c>
    </row>
    <row r="23" spans="1:12" x14ac:dyDescent="0.2">
      <c r="A23" s="24" t="s">
        <v>3</v>
      </c>
      <c r="B23" s="25">
        <v>100</v>
      </c>
      <c r="C23" s="25">
        <v>28.110599000000001</v>
      </c>
      <c r="D23" s="25">
        <v>9.6774190000000004</v>
      </c>
      <c r="E23" s="25">
        <v>7.373272</v>
      </c>
      <c r="F23" s="25">
        <v>15.668203</v>
      </c>
      <c r="G23" s="25">
        <v>26.728110999999998</v>
      </c>
      <c r="H23" s="25">
        <v>10.138249</v>
      </c>
      <c r="I23" s="25">
        <v>17.511520999999998</v>
      </c>
      <c r="J23" s="25">
        <v>6.451613</v>
      </c>
      <c r="K23" s="25">
        <v>35.944699999999997</v>
      </c>
      <c r="L23" s="25">
        <v>3.686636</v>
      </c>
    </row>
    <row r="24" spans="1:12" x14ac:dyDescent="0.2">
      <c r="A24" s="20" t="s">
        <v>348</v>
      </c>
      <c r="B24" s="21">
        <v>56</v>
      </c>
      <c r="C24" s="21">
        <v>12</v>
      </c>
      <c r="D24" s="21">
        <v>7</v>
      </c>
      <c r="E24" s="21">
        <v>2</v>
      </c>
      <c r="F24" s="21">
        <v>6</v>
      </c>
      <c r="G24" s="21">
        <v>16</v>
      </c>
      <c r="H24" s="21">
        <v>2</v>
      </c>
      <c r="I24" s="21">
        <v>6</v>
      </c>
      <c r="J24" s="21">
        <v>4</v>
      </c>
      <c r="K24" s="21">
        <v>18</v>
      </c>
      <c r="L24" s="21">
        <v>2</v>
      </c>
    </row>
    <row r="25" spans="1:12" x14ac:dyDescent="0.2">
      <c r="A25" s="24" t="s">
        <v>3</v>
      </c>
      <c r="B25" s="25">
        <v>100</v>
      </c>
      <c r="C25" s="25">
        <v>21.428571000000002</v>
      </c>
      <c r="D25" s="25">
        <v>12.5</v>
      </c>
      <c r="E25" s="25">
        <v>3.5714290000000002</v>
      </c>
      <c r="F25" s="25">
        <v>10.714286</v>
      </c>
      <c r="G25" s="25">
        <v>28.571428999999998</v>
      </c>
      <c r="H25" s="25">
        <v>3.5714290000000002</v>
      </c>
      <c r="I25" s="25">
        <v>10.714286</v>
      </c>
      <c r="J25" s="25">
        <v>7.1428570000000002</v>
      </c>
      <c r="K25" s="25">
        <v>32.142856999999999</v>
      </c>
      <c r="L25" s="25">
        <v>3.5714290000000002</v>
      </c>
    </row>
    <row r="26" spans="1:12" x14ac:dyDescent="0.2">
      <c r="A26" s="20" t="s">
        <v>349</v>
      </c>
      <c r="B26" s="21">
        <v>13</v>
      </c>
      <c r="C26" s="21">
        <v>1</v>
      </c>
      <c r="D26" s="21">
        <v>0</v>
      </c>
      <c r="E26" s="21">
        <v>0</v>
      </c>
      <c r="F26" s="21">
        <v>0</v>
      </c>
      <c r="G26" s="21">
        <v>3</v>
      </c>
      <c r="H26" s="21">
        <v>2</v>
      </c>
      <c r="I26" s="21">
        <v>1</v>
      </c>
      <c r="J26" s="21">
        <v>0</v>
      </c>
      <c r="K26" s="21">
        <v>9</v>
      </c>
      <c r="L26" s="21">
        <v>0</v>
      </c>
    </row>
    <row r="27" spans="1:12" x14ac:dyDescent="0.2">
      <c r="A27" s="24" t="s">
        <v>3</v>
      </c>
      <c r="B27" s="25">
        <v>100</v>
      </c>
      <c r="C27" s="25">
        <v>7.6923079999999997</v>
      </c>
      <c r="D27" s="25">
        <v>0</v>
      </c>
      <c r="E27" s="25">
        <v>0</v>
      </c>
      <c r="F27" s="25">
        <v>0</v>
      </c>
      <c r="G27" s="25">
        <v>23.076923000000001</v>
      </c>
      <c r="H27" s="25">
        <v>15.384615</v>
      </c>
      <c r="I27" s="25">
        <v>7.6923079999999997</v>
      </c>
      <c r="J27" s="25">
        <v>0</v>
      </c>
      <c r="K27" s="25">
        <v>69.230768999999995</v>
      </c>
      <c r="L27" s="25">
        <v>0</v>
      </c>
    </row>
    <row r="28" spans="1:12" x14ac:dyDescent="0.2">
      <c r="A28" s="20" t="s">
        <v>350</v>
      </c>
      <c r="B28" s="21">
        <v>1365</v>
      </c>
      <c r="C28" s="21">
        <v>536</v>
      </c>
      <c r="D28" s="21">
        <v>216</v>
      </c>
      <c r="E28" s="21">
        <v>470</v>
      </c>
      <c r="F28" s="21">
        <v>340</v>
      </c>
      <c r="G28" s="21">
        <v>468</v>
      </c>
      <c r="H28" s="21">
        <v>171</v>
      </c>
      <c r="I28" s="21">
        <v>337</v>
      </c>
      <c r="J28" s="21">
        <v>137</v>
      </c>
      <c r="K28" s="21">
        <v>205</v>
      </c>
      <c r="L28" s="21">
        <v>16</v>
      </c>
    </row>
    <row r="29" spans="1:12" x14ac:dyDescent="0.2">
      <c r="A29" s="24" t="s">
        <v>3</v>
      </c>
      <c r="B29" s="25">
        <v>100</v>
      </c>
      <c r="C29" s="25">
        <v>39.267398999999997</v>
      </c>
      <c r="D29" s="25">
        <v>15.824176</v>
      </c>
      <c r="E29" s="25">
        <v>34.432234000000001</v>
      </c>
      <c r="F29" s="25">
        <v>24.908425000000001</v>
      </c>
      <c r="G29" s="25">
        <v>34.285713999999999</v>
      </c>
      <c r="H29" s="25">
        <v>12.527473000000001</v>
      </c>
      <c r="I29" s="25">
        <v>24.688645000000001</v>
      </c>
      <c r="J29" s="25">
        <v>10.036630000000001</v>
      </c>
      <c r="K29" s="25">
        <v>15.018314999999999</v>
      </c>
      <c r="L29" s="25">
        <v>1.172161</v>
      </c>
    </row>
    <row r="30" spans="1:12" x14ac:dyDescent="0.2">
      <c r="A30" s="20" t="s">
        <v>351</v>
      </c>
      <c r="B30" s="21">
        <v>1026</v>
      </c>
      <c r="C30" s="21">
        <v>351</v>
      </c>
      <c r="D30" s="21">
        <v>129</v>
      </c>
      <c r="E30" s="21">
        <v>207</v>
      </c>
      <c r="F30" s="21">
        <v>219</v>
      </c>
      <c r="G30" s="21">
        <v>355</v>
      </c>
      <c r="H30" s="21">
        <v>108</v>
      </c>
      <c r="I30" s="21">
        <v>218</v>
      </c>
      <c r="J30" s="21">
        <v>92</v>
      </c>
      <c r="K30" s="21">
        <v>212</v>
      </c>
      <c r="L30" s="21">
        <v>32</v>
      </c>
    </row>
    <row r="31" spans="1:12" x14ac:dyDescent="0.2">
      <c r="A31" s="24" t="s">
        <v>3</v>
      </c>
      <c r="B31" s="25">
        <v>100</v>
      </c>
      <c r="C31" s="25">
        <v>34.210526000000002</v>
      </c>
      <c r="D31" s="25">
        <v>12.573098999999999</v>
      </c>
      <c r="E31" s="25">
        <v>20.175439000000001</v>
      </c>
      <c r="F31" s="25">
        <v>21.345029</v>
      </c>
      <c r="G31" s="25">
        <v>34.600389999999997</v>
      </c>
      <c r="H31" s="25">
        <v>10.526316</v>
      </c>
      <c r="I31" s="25">
        <v>21.247563</v>
      </c>
      <c r="J31" s="25">
        <v>8.9668620000000008</v>
      </c>
      <c r="K31" s="25">
        <v>20.662768</v>
      </c>
      <c r="L31" s="25">
        <v>3.1189079999999998</v>
      </c>
    </row>
    <row r="32" spans="1:12" x14ac:dyDescent="0.2">
      <c r="A32" s="20" t="s">
        <v>352</v>
      </c>
      <c r="B32" s="21">
        <v>286</v>
      </c>
      <c r="C32" s="21">
        <v>74</v>
      </c>
      <c r="D32" s="21">
        <v>28</v>
      </c>
      <c r="E32" s="21">
        <v>18</v>
      </c>
      <c r="F32" s="21">
        <v>40</v>
      </c>
      <c r="G32" s="21">
        <v>77</v>
      </c>
      <c r="H32" s="21">
        <v>26</v>
      </c>
      <c r="I32" s="21">
        <v>45</v>
      </c>
      <c r="J32" s="21">
        <v>18</v>
      </c>
      <c r="K32" s="21">
        <v>105</v>
      </c>
      <c r="L32" s="21">
        <v>10</v>
      </c>
    </row>
    <row r="33" spans="1:12" x14ac:dyDescent="0.2">
      <c r="A33" s="24" t="s">
        <v>3</v>
      </c>
      <c r="B33" s="25">
        <v>100</v>
      </c>
      <c r="C33" s="25">
        <v>25.874126</v>
      </c>
      <c r="D33" s="25">
        <v>9.7902100000000001</v>
      </c>
      <c r="E33" s="25">
        <v>6.2937060000000002</v>
      </c>
      <c r="F33" s="25">
        <v>13.986014000000001</v>
      </c>
      <c r="G33" s="25">
        <v>26.923076999999999</v>
      </c>
      <c r="H33" s="25">
        <v>9.0909089999999999</v>
      </c>
      <c r="I33" s="25">
        <v>15.734266</v>
      </c>
      <c r="J33" s="25">
        <v>6.2937060000000002</v>
      </c>
      <c r="K33" s="25">
        <v>36.713287000000001</v>
      </c>
      <c r="L33" s="25">
        <v>3.4965030000000001</v>
      </c>
    </row>
    <row r="34" spans="1:12" x14ac:dyDescent="0.2">
      <c r="A34" s="20" t="s">
        <v>353</v>
      </c>
      <c r="B34" s="21">
        <v>1312</v>
      </c>
      <c r="C34" s="21">
        <v>425</v>
      </c>
      <c r="D34" s="21">
        <v>157</v>
      </c>
      <c r="E34" s="21">
        <v>225</v>
      </c>
      <c r="F34" s="21">
        <v>259</v>
      </c>
      <c r="G34" s="21">
        <v>432</v>
      </c>
      <c r="H34" s="21">
        <v>134</v>
      </c>
      <c r="I34" s="21">
        <v>263</v>
      </c>
      <c r="J34" s="21">
        <v>110</v>
      </c>
      <c r="K34" s="21">
        <v>317</v>
      </c>
      <c r="L34" s="21">
        <v>42</v>
      </c>
    </row>
    <row r="35" spans="1:12" x14ac:dyDescent="0.2">
      <c r="A35" s="24" t="s">
        <v>3</v>
      </c>
      <c r="B35" s="25">
        <v>100</v>
      </c>
      <c r="C35" s="25">
        <v>32.393293</v>
      </c>
      <c r="D35" s="25">
        <v>11.966462999999999</v>
      </c>
      <c r="E35" s="25">
        <v>17.14939</v>
      </c>
      <c r="F35" s="25">
        <v>19.740853999999999</v>
      </c>
      <c r="G35" s="25">
        <v>32.926828999999998</v>
      </c>
      <c r="H35" s="25">
        <v>10.213414999999999</v>
      </c>
      <c r="I35" s="25">
        <v>20.045732000000001</v>
      </c>
      <c r="J35" s="25">
        <v>8.3841459999999994</v>
      </c>
      <c r="K35" s="25">
        <v>24.161584999999999</v>
      </c>
      <c r="L35" s="25">
        <v>3.2012200000000002</v>
      </c>
    </row>
    <row r="36" spans="1:12" x14ac:dyDescent="0.2">
      <c r="A36" s="9" t="s">
        <v>354</v>
      </c>
      <c r="B36" s="10">
        <v>298</v>
      </c>
      <c r="C36" s="10">
        <v>90</v>
      </c>
      <c r="D36" s="10">
        <v>46</v>
      </c>
      <c r="E36" s="10">
        <v>79</v>
      </c>
      <c r="F36" s="10">
        <v>74</v>
      </c>
      <c r="G36" s="10">
        <v>85</v>
      </c>
      <c r="H36" s="10">
        <v>53</v>
      </c>
      <c r="I36" s="10">
        <v>103</v>
      </c>
      <c r="J36" s="10">
        <v>36</v>
      </c>
      <c r="K36" s="10">
        <v>48</v>
      </c>
      <c r="L36" s="10">
        <v>5</v>
      </c>
    </row>
    <row r="37" spans="1:12" x14ac:dyDescent="0.2">
      <c r="A37" s="24" t="s">
        <v>3</v>
      </c>
      <c r="B37" s="25">
        <v>100</v>
      </c>
      <c r="C37" s="25">
        <v>30.201342</v>
      </c>
      <c r="D37" s="25">
        <v>15.436242</v>
      </c>
      <c r="E37" s="25">
        <v>26.510066999999999</v>
      </c>
      <c r="F37" s="25">
        <v>24.832215000000001</v>
      </c>
      <c r="G37" s="25">
        <v>28.523489999999999</v>
      </c>
      <c r="H37" s="25">
        <v>17.785235</v>
      </c>
      <c r="I37" s="25">
        <v>34.563758</v>
      </c>
      <c r="J37" s="25">
        <v>12.080537</v>
      </c>
      <c r="K37" s="25">
        <v>16.107382999999999</v>
      </c>
      <c r="L37" s="25">
        <v>1.6778519999999999</v>
      </c>
    </row>
    <row r="38" spans="1:12" x14ac:dyDescent="0.2">
      <c r="A38" s="20" t="s">
        <v>344</v>
      </c>
      <c r="B38" s="21">
        <v>388</v>
      </c>
      <c r="C38" s="21">
        <v>111</v>
      </c>
      <c r="D38" s="21">
        <v>44</v>
      </c>
      <c r="E38" s="21">
        <v>128</v>
      </c>
      <c r="F38" s="21">
        <v>82</v>
      </c>
      <c r="G38" s="21">
        <v>100</v>
      </c>
      <c r="H38" s="21">
        <v>53</v>
      </c>
      <c r="I38" s="21">
        <v>125</v>
      </c>
      <c r="J38" s="21">
        <v>41</v>
      </c>
      <c r="K38" s="21">
        <v>79</v>
      </c>
      <c r="L38" s="21">
        <v>9</v>
      </c>
    </row>
    <row r="39" spans="1:12" x14ac:dyDescent="0.2">
      <c r="A39" s="24" t="s">
        <v>3</v>
      </c>
      <c r="B39" s="25">
        <v>100</v>
      </c>
      <c r="C39" s="25">
        <v>28.608246999999999</v>
      </c>
      <c r="D39" s="25">
        <v>11.340206</v>
      </c>
      <c r="E39" s="25">
        <v>32.989691000000001</v>
      </c>
      <c r="F39" s="25">
        <v>21.134021000000001</v>
      </c>
      <c r="G39" s="25">
        <v>25.773195999999999</v>
      </c>
      <c r="H39" s="25">
        <v>13.659794</v>
      </c>
      <c r="I39" s="25">
        <v>32.216495000000002</v>
      </c>
      <c r="J39" s="25">
        <v>10.56701</v>
      </c>
      <c r="K39" s="25">
        <v>20.360824999999998</v>
      </c>
      <c r="L39" s="25">
        <v>2.319588</v>
      </c>
    </row>
    <row r="40" spans="1:12" x14ac:dyDescent="0.2">
      <c r="A40" s="20" t="s">
        <v>345</v>
      </c>
      <c r="B40" s="21">
        <v>299</v>
      </c>
      <c r="C40" s="21">
        <v>87</v>
      </c>
      <c r="D40" s="21">
        <v>31</v>
      </c>
      <c r="E40" s="21">
        <v>83</v>
      </c>
      <c r="F40" s="21">
        <v>56</v>
      </c>
      <c r="G40" s="21">
        <v>83</v>
      </c>
      <c r="H40" s="21">
        <v>40</v>
      </c>
      <c r="I40" s="21">
        <v>95</v>
      </c>
      <c r="J40" s="21">
        <v>34</v>
      </c>
      <c r="K40" s="21">
        <v>60</v>
      </c>
      <c r="L40" s="21">
        <v>5</v>
      </c>
    </row>
    <row r="41" spans="1:12" x14ac:dyDescent="0.2">
      <c r="A41" s="24" t="s">
        <v>3</v>
      </c>
      <c r="B41" s="25">
        <v>100</v>
      </c>
      <c r="C41" s="25">
        <v>29.096990000000002</v>
      </c>
      <c r="D41" s="25">
        <v>10.367893</v>
      </c>
      <c r="E41" s="25">
        <v>27.759197</v>
      </c>
      <c r="F41" s="25">
        <v>18.729096999999999</v>
      </c>
      <c r="G41" s="25">
        <v>27.759197</v>
      </c>
      <c r="H41" s="25">
        <v>13.377926</v>
      </c>
      <c r="I41" s="25">
        <v>31.772575</v>
      </c>
      <c r="J41" s="25">
        <v>11.371237000000001</v>
      </c>
      <c r="K41" s="25">
        <v>20.066890000000001</v>
      </c>
      <c r="L41" s="25">
        <v>1.6722410000000001</v>
      </c>
    </row>
    <row r="42" spans="1:12" x14ac:dyDescent="0.2">
      <c r="A42" s="20" t="s">
        <v>346</v>
      </c>
      <c r="B42" s="21">
        <v>192</v>
      </c>
      <c r="C42" s="21">
        <v>53</v>
      </c>
      <c r="D42" s="21">
        <v>24</v>
      </c>
      <c r="E42" s="21">
        <v>21</v>
      </c>
      <c r="F42" s="21">
        <v>37</v>
      </c>
      <c r="G42" s="21">
        <v>53</v>
      </c>
      <c r="H42" s="21">
        <v>23</v>
      </c>
      <c r="I42" s="21">
        <v>53</v>
      </c>
      <c r="J42" s="21">
        <v>20</v>
      </c>
      <c r="K42" s="21">
        <v>47</v>
      </c>
      <c r="L42" s="21">
        <v>8</v>
      </c>
    </row>
    <row r="43" spans="1:12" x14ac:dyDescent="0.2">
      <c r="A43" s="24" t="s">
        <v>3</v>
      </c>
      <c r="B43" s="25">
        <v>100</v>
      </c>
      <c r="C43" s="25">
        <v>27.604167</v>
      </c>
      <c r="D43" s="25">
        <v>12.5</v>
      </c>
      <c r="E43" s="25">
        <v>10.9375</v>
      </c>
      <c r="F43" s="25">
        <v>19.270833</v>
      </c>
      <c r="G43" s="25">
        <v>27.604167</v>
      </c>
      <c r="H43" s="25">
        <v>11.979167</v>
      </c>
      <c r="I43" s="25">
        <v>27.604167</v>
      </c>
      <c r="J43" s="25">
        <v>10.416667</v>
      </c>
      <c r="K43" s="25">
        <v>24.479167</v>
      </c>
      <c r="L43" s="25">
        <v>4.1666670000000003</v>
      </c>
    </row>
    <row r="44" spans="1:12" x14ac:dyDescent="0.2">
      <c r="A44" s="20" t="s">
        <v>347</v>
      </c>
      <c r="B44" s="21">
        <v>77</v>
      </c>
      <c r="C44" s="21">
        <v>24</v>
      </c>
      <c r="D44" s="21">
        <v>11</v>
      </c>
      <c r="E44" s="21">
        <v>7</v>
      </c>
      <c r="F44" s="21">
        <v>12</v>
      </c>
      <c r="G44" s="21">
        <v>16</v>
      </c>
      <c r="H44" s="21">
        <v>14</v>
      </c>
      <c r="I44" s="21">
        <v>21</v>
      </c>
      <c r="J44" s="21">
        <v>8</v>
      </c>
      <c r="K44" s="21">
        <v>27</v>
      </c>
      <c r="L44" s="21">
        <v>3</v>
      </c>
    </row>
    <row r="45" spans="1:12" x14ac:dyDescent="0.2">
      <c r="A45" s="24" t="s">
        <v>3</v>
      </c>
      <c r="B45" s="25">
        <v>100</v>
      </c>
      <c r="C45" s="25">
        <v>31.168831000000001</v>
      </c>
      <c r="D45" s="25">
        <v>14.285714</v>
      </c>
      <c r="E45" s="25">
        <v>9.0909089999999999</v>
      </c>
      <c r="F45" s="25">
        <v>15.584415999999999</v>
      </c>
      <c r="G45" s="25">
        <v>20.779221</v>
      </c>
      <c r="H45" s="25">
        <v>18.181818</v>
      </c>
      <c r="I45" s="25">
        <v>27.272727</v>
      </c>
      <c r="J45" s="25">
        <v>10.389609999999999</v>
      </c>
      <c r="K45" s="25">
        <v>35.064934999999998</v>
      </c>
      <c r="L45" s="25">
        <v>3.8961039999999998</v>
      </c>
    </row>
    <row r="46" spans="1:12" x14ac:dyDescent="0.2">
      <c r="A46" s="20" t="s">
        <v>348</v>
      </c>
      <c r="B46" s="21">
        <v>19</v>
      </c>
      <c r="C46" s="21">
        <v>2</v>
      </c>
      <c r="D46" s="21">
        <v>2</v>
      </c>
      <c r="E46" s="21">
        <v>1</v>
      </c>
      <c r="F46" s="21">
        <v>1</v>
      </c>
      <c r="G46" s="21">
        <v>4</v>
      </c>
      <c r="H46" s="21">
        <v>0</v>
      </c>
      <c r="I46" s="21">
        <v>3</v>
      </c>
      <c r="J46" s="21">
        <v>3</v>
      </c>
      <c r="K46" s="21">
        <v>6</v>
      </c>
      <c r="L46" s="21">
        <v>2</v>
      </c>
    </row>
    <row r="47" spans="1:12" x14ac:dyDescent="0.2">
      <c r="A47" s="24" t="s">
        <v>3</v>
      </c>
      <c r="B47" s="25">
        <v>100</v>
      </c>
      <c r="C47" s="25">
        <v>10.526316</v>
      </c>
      <c r="D47" s="25">
        <v>10.526316</v>
      </c>
      <c r="E47" s="25">
        <v>5.2631579999999998</v>
      </c>
      <c r="F47" s="25">
        <v>5.2631579999999998</v>
      </c>
      <c r="G47" s="25">
        <v>21.052631999999999</v>
      </c>
      <c r="H47" s="25">
        <v>0</v>
      </c>
      <c r="I47" s="25">
        <v>15.789474</v>
      </c>
      <c r="J47" s="25">
        <v>15.789474</v>
      </c>
      <c r="K47" s="25">
        <v>31.578946999999999</v>
      </c>
      <c r="L47" s="25">
        <v>10.526316</v>
      </c>
    </row>
    <row r="48" spans="1:12" x14ac:dyDescent="0.2">
      <c r="A48" s="20" t="s">
        <v>349</v>
      </c>
      <c r="B48" s="21">
        <v>4</v>
      </c>
      <c r="C48" s="21">
        <v>0</v>
      </c>
      <c r="D48" s="21">
        <v>0</v>
      </c>
      <c r="E48" s="21">
        <v>0</v>
      </c>
      <c r="F48" s="21">
        <v>0</v>
      </c>
      <c r="G48" s="21">
        <v>0</v>
      </c>
      <c r="H48" s="21">
        <v>1</v>
      </c>
      <c r="I48" s="21">
        <v>0</v>
      </c>
      <c r="J48" s="21">
        <v>0</v>
      </c>
      <c r="K48" s="21">
        <v>3</v>
      </c>
      <c r="L48" s="21">
        <v>0</v>
      </c>
    </row>
    <row r="49" spans="1:12" x14ac:dyDescent="0.2">
      <c r="A49" s="24" t="s">
        <v>3</v>
      </c>
      <c r="B49" s="25">
        <v>100</v>
      </c>
      <c r="C49" s="25">
        <v>0</v>
      </c>
      <c r="D49" s="25">
        <v>0</v>
      </c>
      <c r="E49" s="25">
        <v>0</v>
      </c>
      <c r="F49" s="25">
        <v>0</v>
      </c>
      <c r="G49" s="25">
        <v>0</v>
      </c>
      <c r="H49" s="25">
        <v>25</v>
      </c>
      <c r="I49" s="25">
        <v>0</v>
      </c>
      <c r="J49" s="25">
        <v>0</v>
      </c>
      <c r="K49" s="25">
        <v>75</v>
      </c>
      <c r="L49" s="25">
        <v>0</v>
      </c>
    </row>
    <row r="50" spans="1:12" x14ac:dyDescent="0.2">
      <c r="A50" s="20" t="s">
        <v>350</v>
      </c>
      <c r="B50" s="21">
        <v>686</v>
      </c>
      <c r="C50" s="21">
        <v>201</v>
      </c>
      <c r="D50" s="21">
        <v>90</v>
      </c>
      <c r="E50" s="21">
        <v>207</v>
      </c>
      <c r="F50" s="21">
        <v>156</v>
      </c>
      <c r="G50" s="21">
        <v>185</v>
      </c>
      <c r="H50" s="21">
        <v>106</v>
      </c>
      <c r="I50" s="21">
        <v>228</v>
      </c>
      <c r="J50" s="21">
        <v>77</v>
      </c>
      <c r="K50" s="21">
        <v>127</v>
      </c>
      <c r="L50" s="21">
        <v>14</v>
      </c>
    </row>
    <row r="51" spans="1:12" x14ac:dyDescent="0.2">
      <c r="A51" s="24" t="s">
        <v>3</v>
      </c>
      <c r="B51" s="25">
        <v>100</v>
      </c>
      <c r="C51" s="25">
        <v>29.300291999999999</v>
      </c>
      <c r="D51" s="25">
        <v>13.119534</v>
      </c>
      <c r="E51" s="25">
        <v>30.174927</v>
      </c>
      <c r="F51" s="25">
        <v>22.740525000000002</v>
      </c>
      <c r="G51" s="25">
        <v>26.967929999999999</v>
      </c>
      <c r="H51" s="25">
        <v>15.451895</v>
      </c>
      <c r="I51" s="25">
        <v>33.236151999999997</v>
      </c>
      <c r="J51" s="25">
        <v>11.224489999999999</v>
      </c>
      <c r="K51" s="25">
        <v>18.513120000000001</v>
      </c>
      <c r="L51" s="25">
        <v>2.040816</v>
      </c>
    </row>
    <row r="52" spans="1:12" x14ac:dyDescent="0.2">
      <c r="A52" s="20" t="s">
        <v>351</v>
      </c>
      <c r="B52" s="21">
        <v>491</v>
      </c>
      <c r="C52" s="21">
        <v>140</v>
      </c>
      <c r="D52" s="21">
        <v>55</v>
      </c>
      <c r="E52" s="21">
        <v>104</v>
      </c>
      <c r="F52" s="21">
        <v>93</v>
      </c>
      <c r="G52" s="21">
        <v>136</v>
      </c>
      <c r="H52" s="21">
        <v>63</v>
      </c>
      <c r="I52" s="21">
        <v>148</v>
      </c>
      <c r="J52" s="21">
        <v>54</v>
      </c>
      <c r="K52" s="21">
        <v>107</v>
      </c>
      <c r="L52" s="21">
        <v>13</v>
      </c>
    </row>
    <row r="53" spans="1:12" x14ac:dyDescent="0.2">
      <c r="A53" s="24" t="s">
        <v>3</v>
      </c>
      <c r="B53" s="25">
        <v>100</v>
      </c>
      <c r="C53" s="25">
        <v>28.513238000000001</v>
      </c>
      <c r="D53" s="25">
        <v>11.201629000000001</v>
      </c>
      <c r="E53" s="25">
        <v>21.181263000000001</v>
      </c>
      <c r="F53" s="25">
        <v>18.940937000000002</v>
      </c>
      <c r="G53" s="25">
        <v>27.698574000000001</v>
      </c>
      <c r="H53" s="25">
        <v>12.830957</v>
      </c>
      <c r="I53" s="25">
        <v>30.142565999999999</v>
      </c>
      <c r="J53" s="25">
        <v>10.997963</v>
      </c>
      <c r="K53" s="25">
        <v>21.792261</v>
      </c>
      <c r="L53" s="25">
        <v>2.6476579999999998</v>
      </c>
    </row>
    <row r="54" spans="1:12" x14ac:dyDescent="0.2">
      <c r="A54" s="20" t="s">
        <v>352</v>
      </c>
      <c r="B54" s="21">
        <v>100</v>
      </c>
      <c r="C54" s="21">
        <v>26</v>
      </c>
      <c r="D54" s="21">
        <v>13</v>
      </c>
      <c r="E54" s="21">
        <v>8</v>
      </c>
      <c r="F54" s="21">
        <v>13</v>
      </c>
      <c r="G54" s="21">
        <v>20</v>
      </c>
      <c r="H54" s="21">
        <v>15</v>
      </c>
      <c r="I54" s="21">
        <v>24</v>
      </c>
      <c r="J54" s="21">
        <v>11</v>
      </c>
      <c r="K54" s="21">
        <v>36</v>
      </c>
      <c r="L54" s="21">
        <v>5</v>
      </c>
    </row>
    <row r="55" spans="1:12" x14ac:dyDescent="0.2">
      <c r="A55" s="24" t="s">
        <v>3</v>
      </c>
      <c r="B55" s="25">
        <v>100</v>
      </c>
      <c r="C55" s="25">
        <v>26</v>
      </c>
      <c r="D55" s="25">
        <v>13</v>
      </c>
      <c r="E55" s="25">
        <v>8</v>
      </c>
      <c r="F55" s="25">
        <v>13</v>
      </c>
      <c r="G55" s="25">
        <v>20</v>
      </c>
      <c r="H55" s="25">
        <v>15</v>
      </c>
      <c r="I55" s="25">
        <v>24</v>
      </c>
      <c r="J55" s="25">
        <v>11</v>
      </c>
      <c r="K55" s="25">
        <v>36</v>
      </c>
      <c r="L55" s="25">
        <v>5</v>
      </c>
    </row>
    <row r="56" spans="1:12" x14ac:dyDescent="0.2">
      <c r="A56" s="20" t="s">
        <v>353</v>
      </c>
      <c r="B56" s="21">
        <v>591</v>
      </c>
      <c r="C56" s="21">
        <v>166</v>
      </c>
      <c r="D56" s="21">
        <v>68</v>
      </c>
      <c r="E56" s="21">
        <v>112</v>
      </c>
      <c r="F56" s="21">
        <v>106</v>
      </c>
      <c r="G56" s="21">
        <v>156</v>
      </c>
      <c r="H56" s="21">
        <v>78</v>
      </c>
      <c r="I56" s="21">
        <v>172</v>
      </c>
      <c r="J56" s="21">
        <v>65</v>
      </c>
      <c r="K56" s="21">
        <v>143</v>
      </c>
      <c r="L56" s="21">
        <v>18</v>
      </c>
    </row>
    <row r="57" spans="1:12" x14ac:dyDescent="0.2">
      <c r="A57" s="24" t="s">
        <v>3</v>
      </c>
      <c r="B57" s="25">
        <v>100</v>
      </c>
      <c r="C57" s="25">
        <v>28.087986000000001</v>
      </c>
      <c r="D57" s="25">
        <v>11.505922</v>
      </c>
      <c r="E57" s="25">
        <v>18.950931000000001</v>
      </c>
      <c r="F57" s="25">
        <v>17.935701999999999</v>
      </c>
      <c r="G57" s="25">
        <v>26.395938999999998</v>
      </c>
      <c r="H57" s="25">
        <v>13.19797</v>
      </c>
      <c r="I57" s="25">
        <v>29.103214999999999</v>
      </c>
      <c r="J57" s="25">
        <v>10.998308</v>
      </c>
      <c r="K57" s="25">
        <v>24.196276999999998</v>
      </c>
      <c r="L57" s="25">
        <v>3.0456850000000002</v>
      </c>
    </row>
    <row r="58" spans="1:12" x14ac:dyDescent="0.2">
      <c r="A58" s="9" t="s">
        <v>355</v>
      </c>
      <c r="B58" s="10">
        <v>312</v>
      </c>
      <c r="C58" s="10">
        <v>168</v>
      </c>
      <c r="D58" s="10">
        <v>70</v>
      </c>
      <c r="E58" s="10">
        <v>132</v>
      </c>
      <c r="F58" s="10">
        <v>88</v>
      </c>
      <c r="G58" s="10">
        <v>138</v>
      </c>
      <c r="H58" s="10">
        <v>35</v>
      </c>
      <c r="I58" s="10">
        <v>54</v>
      </c>
      <c r="J58" s="10">
        <v>25</v>
      </c>
      <c r="K58" s="10">
        <v>24</v>
      </c>
      <c r="L58" s="10">
        <v>0</v>
      </c>
    </row>
    <row r="59" spans="1:12" x14ac:dyDescent="0.2">
      <c r="A59" s="24" t="s">
        <v>3</v>
      </c>
      <c r="B59" s="25">
        <v>100</v>
      </c>
      <c r="C59" s="25">
        <v>53.846153999999999</v>
      </c>
      <c r="D59" s="25">
        <v>22.435897000000001</v>
      </c>
      <c r="E59" s="25">
        <v>42.307692000000003</v>
      </c>
      <c r="F59" s="25">
        <v>28.205127999999998</v>
      </c>
      <c r="G59" s="25">
        <v>44.230769000000002</v>
      </c>
      <c r="H59" s="25">
        <v>11.217949000000001</v>
      </c>
      <c r="I59" s="25">
        <v>17.307691999999999</v>
      </c>
      <c r="J59" s="25">
        <v>8.0128210000000006</v>
      </c>
      <c r="K59" s="25">
        <v>7.6923079999999997</v>
      </c>
      <c r="L59" s="25">
        <v>0</v>
      </c>
    </row>
    <row r="60" spans="1:12" x14ac:dyDescent="0.2">
      <c r="A60" s="20" t="s">
        <v>344</v>
      </c>
      <c r="B60" s="21">
        <v>367</v>
      </c>
      <c r="C60" s="21">
        <v>167</v>
      </c>
      <c r="D60" s="21">
        <v>56</v>
      </c>
      <c r="E60" s="21">
        <v>131</v>
      </c>
      <c r="F60" s="21">
        <v>96</v>
      </c>
      <c r="G60" s="21">
        <v>145</v>
      </c>
      <c r="H60" s="21">
        <v>30</v>
      </c>
      <c r="I60" s="21">
        <v>55</v>
      </c>
      <c r="J60" s="21">
        <v>35</v>
      </c>
      <c r="K60" s="21">
        <v>54</v>
      </c>
      <c r="L60" s="21">
        <v>2</v>
      </c>
    </row>
    <row r="61" spans="1:12" x14ac:dyDescent="0.2">
      <c r="A61" s="24" t="s">
        <v>3</v>
      </c>
      <c r="B61" s="25">
        <v>100</v>
      </c>
      <c r="C61" s="25">
        <v>45.504086999999998</v>
      </c>
      <c r="D61" s="25">
        <v>15.258856</v>
      </c>
      <c r="E61" s="25">
        <v>35.694823</v>
      </c>
      <c r="F61" s="25">
        <v>26.158038000000001</v>
      </c>
      <c r="G61" s="25">
        <v>39.509537000000002</v>
      </c>
      <c r="H61" s="25">
        <v>8.1743869999999994</v>
      </c>
      <c r="I61" s="25">
        <v>14.986376</v>
      </c>
      <c r="J61" s="25">
        <v>9.5367850000000001</v>
      </c>
      <c r="K61" s="25">
        <v>14.713896</v>
      </c>
      <c r="L61" s="25">
        <v>0.54495899999999997</v>
      </c>
    </row>
    <row r="62" spans="1:12" x14ac:dyDescent="0.2">
      <c r="A62" s="20" t="s">
        <v>345</v>
      </c>
      <c r="B62" s="21">
        <v>302</v>
      </c>
      <c r="C62" s="21">
        <v>127</v>
      </c>
      <c r="D62" s="21">
        <v>43</v>
      </c>
      <c r="E62" s="21">
        <v>69</v>
      </c>
      <c r="F62" s="21">
        <v>82</v>
      </c>
      <c r="G62" s="21">
        <v>142</v>
      </c>
      <c r="H62" s="21">
        <v>27</v>
      </c>
      <c r="I62" s="21">
        <v>45</v>
      </c>
      <c r="J62" s="21">
        <v>21</v>
      </c>
      <c r="K62" s="21">
        <v>36</v>
      </c>
      <c r="L62" s="21">
        <v>10</v>
      </c>
    </row>
    <row r="63" spans="1:12" x14ac:dyDescent="0.2">
      <c r="A63" s="24" t="s">
        <v>3</v>
      </c>
      <c r="B63" s="25">
        <v>100</v>
      </c>
      <c r="C63" s="25">
        <v>42.052979999999998</v>
      </c>
      <c r="D63" s="25">
        <v>14.238410999999999</v>
      </c>
      <c r="E63" s="25">
        <v>22.847681999999999</v>
      </c>
      <c r="F63" s="25">
        <v>27.152318000000001</v>
      </c>
      <c r="G63" s="25">
        <v>47.019868000000002</v>
      </c>
      <c r="H63" s="25">
        <v>8.9403970000000008</v>
      </c>
      <c r="I63" s="25">
        <v>14.900662000000001</v>
      </c>
      <c r="J63" s="25">
        <v>6.9536420000000003</v>
      </c>
      <c r="K63" s="25">
        <v>11.920529999999999</v>
      </c>
      <c r="L63" s="25">
        <v>3.311258</v>
      </c>
    </row>
    <row r="64" spans="1:12" x14ac:dyDescent="0.2">
      <c r="A64" s="20" t="s">
        <v>346</v>
      </c>
      <c r="B64" s="21">
        <v>233</v>
      </c>
      <c r="C64" s="21">
        <v>84</v>
      </c>
      <c r="D64" s="21">
        <v>31</v>
      </c>
      <c r="E64" s="21">
        <v>34</v>
      </c>
      <c r="F64" s="21">
        <v>44</v>
      </c>
      <c r="G64" s="21">
        <v>77</v>
      </c>
      <c r="H64" s="21">
        <v>18</v>
      </c>
      <c r="I64" s="21">
        <v>25</v>
      </c>
      <c r="J64" s="21">
        <v>17</v>
      </c>
      <c r="K64" s="21">
        <v>69</v>
      </c>
      <c r="L64" s="21">
        <v>9</v>
      </c>
    </row>
    <row r="65" spans="1:12" x14ac:dyDescent="0.2">
      <c r="A65" s="24" t="s">
        <v>3</v>
      </c>
      <c r="B65" s="25">
        <v>100</v>
      </c>
      <c r="C65" s="25">
        <v>36.051501999999999</v>
      </c>
      <c r="D65" s="25">
        <v>13.304721000000001</v>
      </c>
      <c r="E65" s="25">
        <v>14.592275000000001</v>
      </c>
      <c r="F65" s="25">
        <v>18.884119999999999</v>
      </c>
      <c r="G65" s="25">
        <v>33.04721</v>
      </c>
      <c r="H65" s="25">
        <v>7.7253220000000002</v>
      </c>
      <c r="I65" s="25">
        <v>10.729614</v>
      </c>
      <c r="J65" s="25">
        <v>7.2961369999999999</v>
      </c>
      <c r="K65" s="25">
        <v>29.613734000000001</v>
      </c>
      <c r="L65" s="25">
        <v>3.8626610000000001</v>
      </c>
    </row>
    <row r="66" spans="1:12" x14ac:dyDescent="0.2">
      <c r="A66" s="20" t="s">
        <v>347</v>
      </c>
      <c r="B66" s="21">
        <v>140</v>
      </c>
      <c r="C66" s="21">
        <v>37</v>
      </c>
      <c r="D66" s="21">
        <v>10</v>
      </c>
      <c r="E66" s="21">
        <v>9</v>
      </c>
      <c r="F66" s="21">
        <v>22</v>
      </c>
      <c r="G66" s="21">
        <v>42</v>
      </c>
      <c r="H66" s="21">
        <v>8</v>
      </c>
      <c r="I66" s="21">
        <v>17</v>
      </c>
      <c r="J66" s="21">
        <v>6</v>
      </c>
      <c r="K66" s="21">
        <v>51</v>
      </c>
      <c r="L66" s="21">
        <v>5</v>
      </c>
    </row>
    <row r="67" spans="1:12" x14ac:dyDescent="0.2">
      <c r="A67" s="24" t="s">
        <v>3</v>
      </c>
      <c r="B67" s="25">
        <v>100</v>
      </c>
      <c r="C67" s="25">
        <v>26.428571000000002</v>
      </c>
      <c r="D67" s="25">
        <v>7.1428570000000002</v>
      </c>
      <c r="E67" s="25">
        <v>6.4285709999999998</v>
      </c>
      <c r="F67" s="25">
        <v>15.714286</v>
      </c>
      <c r="G67" s="25">
        <v>30</v>
      </c>
      <c r="H67" s="25">
        <v>5.7142860000000004</v>
      </c>
      <c r="I67" s="25">
        <v>12.142856999999999</v>
      </c>
      <c r="J67" s="25">
        <v>4.2857139999999996</v>
      </c>
      <c r="K67" s="25">
        <v>36.428570999999998</v>
      </c>
      <c r="L67" s="25">
        <v>3.5714290000000002</v>
      </c>
    </row>
    <row r="68" spans="1:12" x14ac:dyDescent="0.2">
      <c r="A68" s="20" t="s">
        <v>348</v>
      </c>
      <c r="B68" s="21">
        <v>37</v>
      </c>
      <c r="C68" s="21">
        <v>10</v>
      </c>
      <c r="D68" s="21">
        <v>5</v>
      </c>
      <c r="E68" s="21">
        <v>1</v>
      </c>
      <c r="F68" s="21">
        <v>5</v>
      </c>
      <c r="G68" s="21">
        <v>12</v>
      </c>
      <c r="H68" s="21">
        <v>2</v>
      </c>
      <c r="I68" s="21">
        <v>3</v>
      </c>
      <c r="J68" s="21">
        <v>1</v>
      </c>
      <c r="K68" s="21">
        <v>12</v>
      </c>
      <c r="L68" s="21">
        <v>0</v>
      </c>
    </row>
    <row r="69" spans="1:12" x14ac:dyDescent="0.2">
      <c r="A69" s="24" t="s">
        <v>3</v>
      </c>
      <c r="B69" s="25">
        <v>100</v>
      </c>
      <c r="C69" s="25">
        <v>27.027027</v>
      </c>
      <c r="D69" s="25">
        <v>13.513514000000001</v>
      </c>
      <c r="E69" s="25">
        <v>2.7027030000000001</v>
      </c>
      <c r="F69" s="25">
        <v>13.513514000000001</v>
      </c>
      <c r="G69" s="25">
        <v>32.432431999999999</v>
      </c>
      <c r="H69" s="25">
        <v>5.405405</v>
      </c>
      <c r="I69" s="25">
        <v>8.1081079999999996</v>
      </c>
      <c r="J69" s="25">
        <v>2.7027030000000001</v>
      </c>
      <c r="K69" s="25">
        <v>32.432431999999999</v>
      </c>
      <c r="L69" s="25">
        <v>0</v>
      </c>
    </row>
    <row r="70" spans="1:12" x14ac:dyDescent="0.2">
      <c r="A70" s="20" t="s">
        <v>349</v>
      </c>
      <c r="B70" s="21">
        <v>9</v>
      </c>
      <c r="C70" s="21">
        <v>1</v>
      </c>
      <c r="D70" s="21">
        <v>0</v>
      </c>
      <c r="E70" s="21">
        <v>0</v>
      </c>
      <c r="F70" s="21">
        <v>0</v>
      </c>
      <c r="G70" s="21">
        <v>3</v>
      </c>
      <c r="H70" s="21">
        <v>1</v>
      </c>
      <c r="I70" s="21">
        <v>1</v>
      </c>
      <c r="J70" s="21">
        <v>0</v>
      </c>
      <c r="K70" s="21">
        <v>6</v>
      </c>
      <c r="L70" s="21">
        <v>0</v>
      </c>
    </row>
    <row r="71" spans="1:12" x14ac:dyDescent="0.2">
      <c r="A71" s="24" t="s">
        <v>3</v>
      </c>
      <c r="B71" s="25">
        <v>100</v>
      </c>
      <c r="C71" s="25">
        <v>11.111110999999999</v>
      </c>
      <c r="D71" s="25">
        <v>0</v>
      </c>
      <c r="E71" s="25">
        <v>0</v>
      </c>
      <c r="F71" s="25">
        <v>0</v>
      </c>
      <c r="G71" s="25">
        <v>33.333333000000003</v>
      </c>
      <c r="H71" s="25">
        <v>11.111110999999999</v>
      </c>
      <c r="I71" s="25">
        <v>11.111110999999999</v>
      </c>
      <c r="J71" s="25">
        <v>0</v>
      </c>
      <c r="K71" s="25">
        <v>66.666667000000004</v>
      </c>
      <c r="L71" s="25">
        <v>0</v>
      </c>
    </row>
    <row r="72" spans="1:12" x14ac:dyDescent="0.2">
      <c r="A72" s="20" t="s">
        <v>350</v>
      </c>
      <c r="B72" s="21">
        <v>679</v>
      </c>
      <c r="C72" s="21">
        <v>335</v>
      </c>
      <c r="D72" s="21">
        <v>126</v>
      </c>
      <c r="E72" s="21">
        <v>263</v>
      </c>
      <c r="F72" s="21">
        <v>184</v>
      </c>
      <c r="G72" s="21">
        <v>283</v>
      </c>
      <c r="H72" s="21">
        <v>65</v>
      </c>
      <c r="I72" s="21">
        <v>109</v>
      </c>
      <c r="J72" s="21">
        <v>60</v>
      </c>
      <c r="K72" s="21">
        <v>78</v>
      </c>
      <c r="L72" s="21">
        <v>2</v>
      </c>
    </row>
    <row r="73" spans="1:12" x14ac:dyDescent="0.2">
      <c r="A73" s="24" t="s">
        <v>3</v>
      </c>
      <c r="B73" s="25">
        <v>100</v>
      </c>
      <c r="C73" s="25">
        <v>49.337260999999998</v>
      </c>
      <c r="D73" s="25">
        <v>18.556701</v>
      </c>
      <c r="E73" s="25">
        <v>38.733432000000001</v>
      </c>
      <c r="F73" s="25">
        <v>27.098675</v>
      </c>
      <c r="G73" s="25">
        <v>41.678939999999997</v>
      </c>
      <c r="H73" s="25">
        <v>9.5729009999999999</v>
      </c>
      <c r="I73" s="25">
        <v>16.053018999999999</v>
      </c>
      <c r="J73" s="25">
        <v>8.8365240000000007</v>
      </c>
      <c r="K73" s="25">
        <v>11.487482</v>
      </c>
      <c r="L73" s="25">
        <v>0.29455100000000001</v>
      </c>
    </row>
    <row r="74" spans="1:12" x14ac:dyDescent="0.2">
      <c r="A74" s="20" t="s">
        <v>351</v>
      </c>
      <c r="B74" s="21">
        <v>535</v>
      </c>
      <c r="C74" s="21">
        <v>211</v>
      </c>
      <c r="D74" s="21">
        <v>74</v>
      </c>
      <c r="E74" s="21">
        <v>103</v>
      </c>
      <c r="F74" s="21">
        <v>126</v>
      </c>
      <c r="G74" s="21">
        <v>219</v>
      </c>
      <c r="H74" s="21">
        <v>45</v>
      </c>
      <c r="I74" s="21">
        <v>70</v>
      </c>
      <c r="J74" s="21">
        <v>38</v>
      </c>
      <c r="K74" s="21">
        <v>105</v>
      </c>
      <c r="L74" s="21">
        <v>19</v>
      </c>
    </row>
    <row r="75" spans="1:12" x14ac:dyDescent="0.2">
      <c r="A75" s="24" t="s">
        <v>3</v>
      </c>
      <c r="B75" s="25">
        <v>100</v>
      </c>
      <c r="C75" s="25">
        <v>39.439252000000003</v>
      </c>
      <c r="D75" s="25">
        <v>13.831776</v>
      </c>
      <c r="E75" s="25">
        <v>19.252336</v>
      </c>
      <c r="F75" s="25">
        <v>23.551402</v>
      </c>
      <c r="G75" s="25">
        <v>40.934578999999999</v>
      </c>
      <c r="H75" s="25">
        <v>8.4112150000000003</v>
      </c>
      <c r="I75" s="25">
        <v>13.084111999999999</v>
      </c>
      <c r="J75" s="25">
        <v>7.1028039999999999</v>
      </c>
      <c r="K75" s="25">
        <v>19.626168</v>
      </c>
      <c r="L75" s="25">
        <v>3.5514019999999999</v>
      </c>
    </row>
    <row r="76" spans="1:12" x14ac:dyDescent="0.2">
      <c r="A76" s="20" t="s">
        <v>352</v>
      </c>
      <c r="B76" s="21">
        <v>186</v>
      </c>
      <c r="C76" s="21">
        <v>48</v>
      </c>
      <c r="D76" s="21">
        <v>15</v>
      </c>
      <c r="E76" s="21">
        <v>10</v>
      </c>
      <c r="F76" s="21">
        <v>27</v>
      </c>
      <c r="G76" s="21">
        <v>57</v>
      </c>
      <c r="H76" s="21">
        <v>11</v>
      </c>
      <c r="I76" s="21">
        <v>21</v>
      </c>
      <c r="J76" s="21">
        <v>7</v>
      </c>
      <c r="K76" s="21">
        <v>69</v>
      </c>
      <c r="L76" s="21">
        <v>5</v>
      </c>
    </row>
    <row r="77" spans="1:12" x14ac:dyDescent="0.2">
      <c r="A77" s="24" t="s">
        <v>3</v>
      </c>
      <c r="B77" s="25">
        <v>100</v>
      </c>
      <c r="C77" s="25">
        <v>25.806452</v>
      </c>
      <c r="D77" s="25">
        <v>8.0645159999999994</v>
      </c>
      <c r="E77" s="25">
        <v>5.3763439999999996</v>
      </c>
      <c r="F77" s="25">
        <v>14.516128999999999</v>
      </c>
      <c r="G77" s="25">
        <v>30.645161000000002</v>
      </c>
      <c r="H77" s="25">
        <v>5.9139780000000002</v>
      </c>
      <c r="I77" s="25">
        <v>11.290323000000001</v>
      </c>
      <c r="J77" s="25">
        <v>3.7634409999999998</v>
      </c>
      <c r="K77" s="25">
        <v>37.096774000000003</v>
      </c>
      <c r="L77" s="25">
        <v>2.6881719999999998</v>
      </c>
    </row>
    <row r="78" spans="1:12" x14ac:dyDescent="0.2">
      <c r="A78" s="20" t="s">
        <v>353</v>
      </c>
      <c r="B78" s="21">
        <v>721</v>
      </c>
      <c r="C78" s="21">
        <v>259</v>
      </c>
      <c r="D78" s="21">
        <v>89</v>
      </c>
      <c r="E78" s="21">
        <v>113</v>
      </c>
      <c r="F78" s="21">
        <v>153</v>
      </c>
      <c r="G78" s="21">
        <v>276</v>
      </c>
      <c r="H78" s="21">
        <v>56</v>
      </c>
      <c r="I78" s="21">
        <v>91</v>
      </c>
      <c r="J78" s="21">
        <v>45</v>
      </c>
      <c r="K78" s="21">
        <v>174</v>
      </c>
      <c r="L78" s="21">
        <v>24</v>
      </c>
    </row>
    <row r="79" spans="1:12" x14ac:dyDescent="0.2">
      <c r="A79" s="24" t="s">
        <v>3</v>
      </c>
      <c r="B79" s="25">
        <v>100</v>
      </c>
      <c r="C79" s="25">
        <v>35.922330000000002</v>
      </c>
      <c r="D79" s="25">
        <v>12.343966999999999</v>
      </c>
      <c r="E79" s="25">
        <v>15.672677</v>
      </c>
      <c r="F79" s="25">
        <v>21.220527000000001</v>
      </c>
      <c r="G79" s="25">
        <v>38.280166000000001</v>
      </c>
      <c r="H79" s="25">
        <v>7.7669899999999998</v>
      </c>
      <c r="I79" s="25">
        <v>12.621359</v>
      </c>
      <c r="J79" s="25">
        <v>6.2413309999999997</v>
      </c>
      <c r="K79" s="25">
        <v>24.133147999999998</v>
      </c>
      <c r="L79" s="25">
        <v>3.3287100000000001</v>
      </c>
    </row>
    <row r="80" spans="1:12" x14ac:dyDescent="0.2">
      <c r="A80" s="9" t="s">
        <v>356</v>
      </c>
      <c r="B80" s="9"/>
      <c r="C80" s="9"/>
      <c r="D80" s="9"/>
      <c r="E80" s="9"/>
      <c r="F80" s="9"/>
      <c r="G80" s="9"/>
      <c r="H80" s="9"/>
      <c r="I80" s="9"/>
      <c r="J80" s="9"/>
      <c r="K80" s="9"/>
      <c r="L80" s="9"/>
    </row>
    <row r="81" spans="1:12" x14ac:dyDescent="0.2">
      <c r="A81" s="20" t="s">
        <v>357</v>
      </c>
      <c r="B81" s="21">
        <v>138</v>
      </c>
      <c r="C81" s="21">
        <v>28</v>
      </c>
      <c r="D81" s="21">
        <v>17</v>
      </c>
      <c r="E81" s="21">
        <v>8</v>
      </c>
      <c r="F81" s="21">
        <v>19</v>
      </c>
      <c r="G81" s="21">
        <v>33</v>
      </c>
      <c r="H81" s="21">
        <v>9</v>
      </c>
      <c r="I81" s="21">
        <v>17</v>
      </c>
      <c r="J81" s="21">
        <v>26</v>
      </c>
      <c r="K81" s="21">
        <v>52</v>
      </c>
      <c r="L81" s="21">
        <v>3</v>
      </c>
    </row>
    <row r="82" spans="1:12" x14ac:dyDescent="0.2">
      <c r="A82" s="24" t="s">
        <v>3</v>
      </c>
      <c r="B82" s="25">
        <v>100</v>
      </c>
      <c r="C82" s="25">
        <v>20.289854999999999</v>
      </c>
      <c r="D82" s="25">
        <v>12.318841000000001</v>
      </c>
      <c r="E82" s="25">
        <v>5.7971009999999996</v>
      </c>
      <c r="F82" s="25">
        <v>13.768115999999999</v>
      </c>
      <c r="G82" s="25">
        <v>23.913042999999998</v>
      </c>
      <c r="H82" s="25">
        <v>6.5217390000000002</v>
      </c>
      <c r="I82" s="25">
        <v>12.318841000000001</v>
      </c>
      <c r="J82" s="25">
        <v>18.840579999999999</v>
      </c>
      <c r="K82" s="25">
        <v>37.681159000000001</v>
      </c>
      <c r="L82" s="25">
        <v>2.1739130000000002</v>
      </c>
    </row>
    <row r="83" spans="1:12" x14ac:dyDescent="0.2">
      <c r="A83" s="20" t="s">
        <v>328</v>
      </c>
      <c r="B83" s="21">
        <v>1747</v>
      </c>
      <c r="C83" s="21">
        <v>718</v>
      </c>
      <c r="D83" s="21">
        <v>297</v>
      </c>
      <c r="E83" s="21">
        <v>558</v>
      </c>
      <c r="F83" s="21">
        <v>440</v>
      </c>
      <c r="G83" s="21">
        <v>625</v>
      </c>
      <c r="H83" s="21">
        <v>227</v>
      </c>
      <c r="I83" s="21">
        <v>472</v>
      </c>
      <c r="J83" s="21">
        <v>145</v>
      </c>
      <c r="K83" s="21">
        <v>242</v>
      </c>
      <c r="L83" s="21">
        <v>33</v>
      </c>
    </row>
    <row r="84" spans="1:12" x14ac:dyDescent="0.2">
      <c r="A84" s="24" t="s">
        <v>3</v>
      </c>
      <c r="B84" s="25">
        <v>100</v>
      </c>
      <c r="C84" s="25">
        <v>41.099027</v>
      </c>
      <c r="D84" s="25">
        <v>17.000571999999998</v>
      </c>
      <c r="E84" s="25">
        <v>31.940469</v>
      </c>
      <c r="F84" s="25">
        <v>25.186032999999998</v>
      </c>
      <c r="G84" s="25">
        <v>35.775615000000002</v>
      </c>
      <c r="H84" s="25">
        <v>12.993703</v>
      </c>
      <c r="I84" s="25">
        <v>27.017745000000001</v>
      </c>
      <c r="J84" s="25">
        <v>8.2999430000000007</v>
      </c>
      <c r="K84" s="25">
        <v>13.852318</v>
      </c>
      <c r="L84" s="25">
        <v>1.888952</v>
      </c>
    </row>
    <row r="85" spans="1:12" x14ac:dyDescent="0.2">
      <c r="A85" s="20" t="s">
        <v>329</v>
      </c>
      <c r="B85" s="21">
        <v>191</v>
      </c>
      <c r="C85" s="21">
        <v>43</v>
      </c>
      <c r="D85" s="21">
        <v>23</v>
      </c>
      <c r="E85" s="21">
        <v>34</v>
      </c>
      <c r="F85" s="21">
        <v>42</v>
      </c>
      <c r="G85" s="21">
        <v>65</v>
      </c>
      <c r="H85" s="21">
        <v>17</v>
      </c>
      <c r="I85" s="21">
        <v>27</v>
      </c>
      <c r="J85" s="21">
        <v>26</v>
      </c>
      <c r="K85" s="21">
        <v>57</v>
      </c>
      <c r="L85" s="21">
        <v>3</v>
      </c>
    </row>
    <row r="86" spans="1:12" x14ac:dyDescent="0.2">
      <c r="A86" s="24" t="s">
        <v>3</v>
      </c>
      <c r="B86" s="25">
        <v>100</v>
      </c>
      <c r="C86" s="25">
        <v>22.513089000000001</v>
      </c>
      <c r="D86" s="25">
        <v>12.041885000000001</v>
      </c>
      <c r="E86" s="25">
        <v>17.801047000000001</v>
      </c>
      <c r="F86" s="25">
        <v>21.989529000000001</v>
      </c>
      <c r="G86" s="25">
        <v>34.031413999999998</v>
      </c>
      <c r="H86" s="25">
        <v>8.9005240000000008</v>
      </c>
      <c r="I86" s="25">
        <v>14.136126000000001</v>
      </c>
      <c r="J86" s="25">
        <v>13.612565</v>
      </c>
      <c r="K86" s="25">
        <v>29.842932000000001</v>
      </c>
      <c r="L86" s="25">
        <v>1.570681</v>
      </c>
    </row>
    <row r="87" spans="1:12" x14ac:dyDescent="0.2">
      <c r="A87" s="20" t="s">
        <v>330</v>
      </c>
      <c r="B87" s="21">
        <v>544</v>
      </c>
      <c r="C87" s="21">
        <v>157</v>
      </c>
      <c r="D87" s="21">
        <v>31</v>
      </c>
      <c r="E87" s="21">
        <v>83</v>
      </c>
      <c r="F87" s="21">
        <v>87</v>
      </c>
      <c r="G87" s="21">
        <v>160</v>
      </c>
      <c r="H87" s="21">
        <v>51</v>
      </c>
      <c r="I87" s="21">
        <v>72</v>
      </c>
      <c r="J87" s="21">
        <v>48</v>
      </c>
      <c r="K87" s="21">
        <v>158</v>
      </c>
      <c r="L87" s="21">
        <v>16</v>
      </c>
    </row>
    <row r="88" spans="1:12" x14ac:dyDescent="0.2">
      <c r="A88" s="24" t="s">
        <v>3</v>
      </c>
      <c r="B88" s="25">
        <v>100</v>
      </c>
      <c r="C88" s="25">
        <v>28.860294</v>
      </c>
      <c r="D88" s="25">
        <v>5.6985289999999997</v>
      </c>
      <c r="E88" s="25">
        <v>15.257353</v>
      </c>
      <c r="F88" s="25">
        <v>15.992647</v>
      </c>
      <c r="G88" s="25">
        <v>29.411764999999999</v>
      </c>
      <c r="H88" s="25">
        <v>9.375</v>
      </c>
      <c r="I88" s="25">
        <v>13.235294</v>
      </c>
      <c r="J88" s="25">
        <v>8.8235290000000006</v>
      </c>
      <c r="K88" s="25">
        <v>29.044118000000001</v>
      </c>
      <c r="L88" s="25">
        <v>2.941176</v>
      </c>
    </row>
    <row r="89" spans="1:12" x14ac:dyDescent="0.2">
      <c r="A89" s="20" t="s">
        <v>358</v>
      </c>
      <c r="B89" s="21">
        <v>57</v>
      </c>
      <c r="C89" s="21">
        <v>15</v>
      </c>
      <c r="D89" s="21">
        <v>5</v>
      </c>
      <c r="E89" s="21">
        <v>12</v>
      </c>
      <c r="F89" s="21">
        <v>11</v>
      </c>
      <c r="G89" s="21">
        <v>17</v>
      </c>
      <c r="H89" s="21">
        <v>1</v>
      </c>
      <c r="I89" s="21">
        <v>12</v>
      </c>
      <c r="J89" s="21">
        <v>2</v>
      </c>
      <c r="K89" s="21">
        <v>13</v>
      </c>
      <c r="L89" s="21">
        <v>3</v>
      </c>
    </row>
    <row r="90" spans="1:12" x14ac:dyDescent="0.2">
      <c r="A90" s="24" t="s">
        <v>3</v>
      </c>
      <c r="B90" s="25">
        <v>100</v>
      </c>
      <c r="C90" s="25">
        <v>26.315788999999999</v>
      </c>
      <c r="D90" s="25">
        <v>8.7719299999999993</v>
      </c>
      <c r="E90" s="25">
        <v>21.052631999999999</v>
      </c>
      <c r="F90" s="25">
        <v>19.298245999999999</v>
      </c>
      <c r="G90" s="25">
        <v>29.824560999999999</v>
      </c>
      <c r="H90" s="25">
        <v>1.754386</v>
      </c>
      <c r="I90" s="25">
        <v>21.052631999999999</v>
      </c>
      <c r="J90" s="25">
        <v>3.508772</v>
      </c>
      <c r="K90" s="25">
        <v>22.807017999999999</v>
      </c>
      <c r="L90" s="25">
        <v>5.2631579999999998</v>
      </c>
    </row>
    <row r="91" spans="1:12" x14ac:dyDescent="0.2">
      <c r="A91" s="9" t="s">
        <v>359</v>
      </c>
      <c r="B91" s="10">
        <v>89</v>
      </c>
      <c r="C91" s="10">
        <v>17</v>
      </c>
      <c r="D91" s="10">
        <v>8</v>
      </c>
      <c r="E91" s="10">
        <v>2</v>
      </c>
      <c r="F91" s="10">
        <v>5</v>
      </c>
      <c r="G91" s="10">
        <v>12</v>
      </c>
      <c r="H91" s="10">
        <v>6</v>
      </c>
      <c r="I91" s="10">
        <v>13</v>
      </c>
      <c r="J91" s="10">
        <v>19</v>
      </c>
      <c r="K91" s="10">
        <v>39</v>
      </c>
      <c r="L91" s="10">
        <v>3</v>
      </c>
    </row>
    <row r="92" spans="1:12" x14ac:dyDescent="0.2">
      <c r="A92" s="24" t="s">
        <v>3</v>
      </c>
      <c r="B92" s="25">
        <v>100</v>
      </c>
      <c r="C92" s="25">
        <v>19.101123999999999</v>
      </c>
      <c r="D92" s="25">
        <v>8.9887639999999998</v>
      </c>
      <c r="E92" s="25">
        <v>2.2471909999999999</v>
      </c>
      <c r="F92" s="25">
        <v>5.6179779999999999</v>
      </c>
      <c r="G92" s="25">
        <v>13.483146</v>
      </c>
      <c r="H92" s="25">
        <v>6.7415729999999998</v>
      </c>
      <c r="I92" s="25">
        <v>14.606742000000001</v>
      </c>
      <c r="J92" s="25">
        <v>21.348314999999999</v>
      </c>
      <c r="K92" s="25">
        <v>43.820225000000001</v>
      </c>
      <c r="L92" s="25">
        <v>3.370787</v>
      </c>
    </row>
    <row r="93" spans="1:12" x14ac:dyDescent="0.2">
      <c r="A93" s="20" t="s">
        <v>331</v>
      </c>
      <c r="B93" s="21">
        <v>977</v>
      </c>
      <c r="C93" s="21">
        <v>321</v>
      </c>
      <c r="D93" s="21">
        <v>142</v>
      </c>
      <c r="E93" s="21">
        <v>294</v>
      </c>
      <c r="F93" s="21">
        <v>230</v>
      </c>
      <c r="G93" s="21">
        <v>292</v>
      </c>
      <c r="H93" s="21">
        <v>154</v>
      </c>
      <c r="I93" s="21">
        <v>345</v>
      </c>
      <c r="J93" s="21">
        <v>90</v>
      </c>
      <c r="K93" s="21">
        <v>154</v>
      </c>
      <c r="L93" s="21">
        <v>18</v>
      </c>
    </row>
    <row r="94" spans="1:12" x14ac:dyDescent="0.2">
      <c r="A94" s="24" t="s">
        <v>3</v>
      </c>
      <c r="B94" s="25">
        <v>100</v>
      </c>
      <c r="C94" s="25">
        <v>32.855680999999997</v>
      </c>
      <c r="D94" s="25">
        <v>14.534288999999999</v>
      </c>
      <c r="E94" s="25">
        <v>30.092119</v>
      </c>
      <c r="F94" s="25">
        <v>23.541453000000001</v>
      </c>
      <c r="G94" s="25">
        <v>29.887409999999999</v>
      </c>
      <c r="H94" s="25">
        <v>15.762537999999999</v>
      </c>
      <c r="I94" s="25">
        <v>35.312179999999998</v>
      </c>
      <c r="J94" s="25">
        <v>9.2118730000000006</v>
      </c>
      <c r="K94" s="25">
        <v>15.762537999999999</v>
      </c>
      <c r="L94" s="25">
        <v>1.8423750000000001</v>
      </c>
    </row>
    <row r="95" spans="1:12" x14ac:dyDescent="0.2">
      <c r="A95" s="20" t="s">
        <v>332</v>
      </c>
      <c r="B95" s="21">
        <v>73</v>
      </c>
      <c r="C95" s="21">
        <v>7</v>
      </c>
      <c r="D95" s="21">
        <v>6</v>
      </c>
      <c r="E95" s="21">
        <v>5</v>
      </c>
      <c r="F95" s="21">
        <v>12</v>
      </c>
      <c r="G95" s="21">
        <v>13</v>
      </c>
      <c r="H95" s="21">
        <v>5</v>
      </c>
      <c r="I95" s="21">
        <v>14</v>
      </c>
      <c r="J95" s="21">
        <v>14</v>
      </c>
      <c r="K95" s="21">
        <v>31</v>
      </c>
      <c r="L95" s="21">
        <v>2</v>
      </c>
    </row>
    <row r="96" spans="1:12" x14ac:dyDescent="0.2">
      <c r="A96" s="24" t="s">
        <v>3</v>
      </c>
      <c r="B96" s="25">
        <v>100</v>
      </c>
      <c r="C96" s="25">
        <v>9.5890409999999999</v>
      </c>
      <c r="D96" s="25">
        <v>8.2191779999999994</v>
      </c>
      <c r="E96" s="25">
        <v>6.8493149999999998</v>
      </c>
      <c r="F96" s="25">
        <v>16.438355999999999</v>
      </c>
      <c r="G96" s="25">
        <v>17.808219000000001</v>
      </c>
      <c r="H96" s="25">
        <v>6.8493149999999998</v>
      </c>
      <c r="I96" s="25">
        <v>19.178082</v>
      </c>
      <c r="J96" s="25">
        <v>19.178082</v>
      </c>
      <c r="K96" s="25">
        <v>42.465752999999999</v>
      </c>
      <c r="L96" s="25">
        <v>2.7397260000000001</v>
      </c>
    </row>
    <row r="97" spans="1:12" x14ac:dyDescent="0.2">
      <c r="A97" s="20" t="s">
        <v>333</v>
      </c>
      <c r="B97" s="21">
        <v>108</v>
      </c>
      <c r="C97" s="21">
        <v>17</v>
      </c>
      <c r="D97" s="21">
        <v>1</v>
      </c>
      <c r="E97" s="21">
        <v>11</v>
      </c>
      <c r="F97" s="21">
        <v>10</v>
      </c>
      <c r="G97" s="21">
        <v>16</v>
      </c>
      <c r="H97" s="21">
        <v>18</v>
      </c>
      <c r="I97" s="21">
        <v>19</v>
      </c>
      <c r="J97" s="21">
        <v>19</v>
      </c>
      <c r="K97" s="21">
        <v>38</v>
      </c>
      <c r="L97" s="21">
        <v>6</v>
      </c>
    </row>
    <row r="98" spans="1:12" x14ac:dyDescent="0.2">
      <c r="A98" s="24" t="s">
        <v>3</v>
      </c>
      <c r="B98" s="25">
        <v>100</v>
      </c>
      <c r="C98" s="25">
        <v>15.740741</v>
      </c>
      <c r="D98" s="25">
        <v>0.92592600000000003</v>
      </c>
      <c r="E98" s="25">
        <v>10.185185000000001</v>
      </c>
      <c r="F98" s="25">
        <v>9.2592590000000001</v>
      </c>
      <c r="G98" s="25">
        <v>14.814814999999999</v>
      </c>
      <c r="H98" s="25">
        <v>16.666667</v>
      </c>
      <c r="I98" s="25">
        <v>17.592593000000001</v>
      </c>
      <c r="J98" s="25">
        <v>17.592593000000001</v>
      </c>
      <c r="K98" s="25">
        <v>35.185184999999997</v>
      </c>
      <c r="L98" s="25">
        <v>5.5555560000000002</v>
      </c>
    </row>
    <row r="99" spans="1:12" x14ac:dyDescent="0.2">
      <c r="A99" s="20" t="s">
        <v>358</v>
      </c>
      <c r="B99" s="21">
        <v>30</v>
      </c>
      <c r="C99" s="21">
        <v>5</v>
      </c>
      <c r="D99" s="21">
        <v>1</v>
      </c>
      <c r="E99" s="21">
        <v>7</v>
      </c>
      <c r="F99" s="21">
        <v>5</v>
      </c>
      <c r="G99" s="21">
        <v>8</v>
      </c>
      <c r="H99" s="21">
        <v>1</v>
      </c>
      <c r="I99" s="21">
        <v>9</v>
      </c>
      <c r="J99" s="21">
        <v>0</v>
      </c>
      <c r="K99" s="21">
        <v>8</v>
      </c>
      <c r="L99" s="21">
        <v>3</v>
      </c>
    </row>
    <row r="100" spans="1:12" x14ac:dyDescent="0.2">
      <c r="A100" s="24" t="s">
        <v>3</v>
      </c>
      <c r="B100" s="25">
        <v>100</v>
      </c>
      <c r="C100" s="25">
        <v>16.666667</v>
      </c>
      <c r="D100" s="25">
        <v>3.3333330000000001</v>
      </c>
      <c r="E100" s="25">
        <v>23.333333</v>
      </c>
      <c r="F100" s="25">
        <v>16.666667</v>
      </c>
      <c r="G100" s="25">
        <v>26.666667</v>
      </c>
      <c r="H100" s="25">
        <v>3.3333330000000001</v>
      </c>
      <c r="I100" s="25">
        <v>30</v>
      </c>
      <c r="J100" s="25">
        <v>0</v>
      </c>
      <c r="K100" s="25">
        <v>26.666667</v>
      </c>
      <c r="L100" s="25">
        <v>10</v>
      </c>
    </row>
    <row r="101" spans="1:12" x14ac:dyDescent="0.2">
      <c r="A101" s="9" t="s">
        <v>360</v>
      </c>
      <c r="B101" s="10">
        <v>49</v>
      </c>
      <c r="C101" s="10">
        <v>11</v>
      </c>
      <c r="D101" s="10">
        <v>9</v>
      </c>
      <c r="E101" s="10">
        <v>6</v>
      </c>
      <c r="F101" s="10">
        <v>14</v>
      </c>
      <c r="G101" s="10">
        <v>21</v>
      </c>
      <c r="H101" s="10">
        <v>3</v>
      </c>
      <c r="I101" s="10">
        <v>4</v>
      </c>
      <c r="J101" s="10">
        <v>7</v>
      </c>
      <c r="K101" s="10">
        <v>13</v>
      </c>
      <c r="L101" s="10">
        <v>0</v>
      </c>
    </row>
    <row r="102" spans="1:12" x14ac:dyDescent="0.2">
      <c r="A102" s="24" t="s">
        <v>3</v>
      </c>
      <c r="B102" s="25">
        <v>100</v>
      </c>
      <c r="C102" s="25">
        <v>22.448979999999999</v>
      </c>
      <c r="D102" s="25">
        <v>18.367346999999999</v>
      </c>
      <c r="E102" s="25">
        <v>12.244897999999999</v>
      </c>
      <c r="F102" s="25">
        <v>28.571428999999998</v>
      </c>
      <c r="G102" s="25">
        <v>42.857143000000001</v>
      </c>
      <c r="H102" s="25">
        <v>6.1224489999999996</v>
      </c>
      <c r="I102" s="25">
        <v>8.1632650000000009</v>
      </c>
      <c r="J102" s="25">
        <v>14.285714</v>
      </c>
      <c r="K102" s="25">
        <v>26.530612000000001</v>
      </c>
      <c r="L102" s="25">
        <v>0</v>
      </c>
    </row>
    <row r="103" spans="1:12" x14ac:dyDescent="0.2">
      <c r="A103" s="20" t="s">
        <v>331</v>
      </c>
      <c r="B103" s="21">
        <v>770</v>
      </c>
      <c r="C103" s="21">
        <v>397</v>
      </c>
      <c r="D103" s="21">
        <v>155</v>
      </c>
      <c r="E103" s="21">
        <v>264</v>
      </c>
      <c r="F103" s="21">
        <v>210</v>
      </c>
      <c r="G103" s="21">
        <v>333</v>
      </c>
      <c r="H103" s="21">
        <v>73</v>
      </c>
      <c r="I103" s="21">
        <v>127</v>
      </c>
      <c r="J103" s="21">
        <v>55</v>
      </c>
      <c r="K103" s="21">
        <v>88</v>
      </c>
      <c r="L103" s="21">
        <v>15</v>
      </c>
    </row>
    <row r="104" spans="1:12" x14ac:dyDescent="0.2">
      <c r="A104" s="24" t="s">
        <v>3</v>
      </c>
      <c r="B104" s="25">
        <v>100</v>
      </c>
      <c r="C104" s="25">
        <v>51.558441999999999</v>
      </c>
      <c r="D104" s="25">
        <v>20.12987</v>
      </c>
      <c r="E104" s="25">
        <v>34.285713999999999</v>
      </c>
      <c r="F104" s="25">
        <v>27.272727</v>
      </c>
      <c r="G104" s="25">
        <v>43.246752999999998</v>
      </c>
      <c r="H104" s="25">
        <v>9.4805189999999993</v>
      </c>
      <c r="I104" s="25">
        <v>16.493506</v>
      </c>
      <c r="J104" s="25">
        <v>7.1428570000000002</v>
      </c>
      <c r="K104" s="25">
        <v>11.428571</v>
      </c>
      <c r="L104" s="25">
        <v>1.9480519999999999</v>
      </c>
    </row>
    <row r="105" spans="1:12" x14ac:dyDescent="0.2">
      <c r="A105" s="20" t="s">
        <v>332</v>
      </c>
      <c r="B105" s="21">
        <v>118</v>
      </c>
      <c r="C105" s="21">
        <v>36</v>
      </c>
      <c r="D105" s="21">
        <v>17</v>
      </c>
      <c r="E105" s="21">
        <v>29</v>
      </c>
      <c r="F105" s="21">
        <v>30</v>
      </c>
      <c r="G105" s="21">
        <v>52</v>
      </c>
      <c r="H105" s="21">
        <v>12</v>
      </c>
      <c r="I105" s="21">
        <v>13</v>
      </c>
      <c r="J105" s="21">
        <v>12</v>
      </c>
      <c r="K105" s="21">
        <v>26</v>
      </c>
      <c r="L105" s="21">
        <v>1</v>
      </c>
    </row>
    <row r="106" spans="1:12" x14ac:dyDescent="0.2">
      <c r="A106" s="24" t="s">
        <v>3</v>
      </c>
      <c r="B106" s="25">
        <v>100</v>
      </c>
      <c r="C106" s="25">
        <v>30.508475000000001</v>
      </c>
      <c r="D106" s="25">
        <v>14.406779999999999</v>
      </c>
      <c r="E106" s="25">
        <v>24.576270999999998</v>
      </c>
      <c r="F106" s="25">
        <v>25.423729000000002</v>
      </c>
      <c r="G106" s="25">
        <v>44.067796999999999</v>
      </c>
      <c r="H106" s="25">
        <v>10.169492</v>
      </c>
      <c r="I106" s="25">
        <v>11.016949</v>
      </c>
      <c r="J106" s="25">
        <v>10.169492</v>
      </c>
      <c r="K106" s="25">
        <v>22.033898000000001</v>
      </c>
      <c r="L106" s="25">
        <v>0.84745800000000004</v>
      </c>
    </row>
    <row r="107" spans="1:12" x14ac:dyDescent="0.2">
      <c r="A107" s="20" t="s">
        <v>333</v>
      </c>
      <c r="B107" s="21">
        <v>436</v>
      </c>
      <c r="C107" s="21">
        <v>140</v>
      </c>
      <c r="D107" s="21">
        <v>30</v>
      </c>
      <c r="E107" s="21">
        <v>72</v>
      </c>
      <c r="F107" s="21">
        <v>77</v>
      </c>
      <c r="G107" s="21">
        <v>144</v>
      </c>
      <c r="H107" s="21">
        <v>33</v>
      </c>
      <c r="I107" s="21">
        <v>53</v>
      </c>
      <c r="J107" s="21">
        <v>29</v>
      </c>
      <c r="K107" s="21">
        <v>120</v>
      </c>
      <c r="L107" s="21">
        <v>10</v>
      </c>
    </row>
    <row r="108" spans="1:12" x14ac:dyDescent="0.2">
      <c r="A108" s="24" t="s">
        <v>3</v>
      </c>
      <c r="B108" s="25">
        <v>100</v>
      </c>
      <c r="C108" s="25">
        <v>32.110092000000002</v>
      </c>
      <c r="D108" s="25">
        <v>6.8807340000000003</v>
      </c>
      <c r="E108" s="25">
        <v>16.513760999999999</v>
      </c>
      <c r="F108" s="25">
        <v>17.660550000000001</v>
      </c>
      <c r="G108" s="25">
        <v>33.027523000000002</v>
      </c>
      <c r="H108" s="25">
        <v>7.5688069999999996</v>
      </c>
      <c r="I108" s="25">
        <v>12.155963</v>
      </c>
      <c r="J108" s="25">
        <v>6.651376</v>
      </c>
      <c r="K108" s="25">
        <v>27.522936000000001</v>
      </c>
      <c r="L108" s="25">
        <v>2.2935780000000001</v>
      </c>
    </row>
    <row r="109" spans="1:12" x14ac:dyDescent="0.2">
      <c r="A109" s="20" t="s">
        <v>358</v>
      </c>
      <c r="B109" s="21">
        <v>27</v>
      </c>
      <c r="C109" s="21">
        <v>10</v>
      </c>
      <c r="D109" s="21">
        <v>4</v>
      </c>
      <c r="E109" s="21">
        <v>5</v>
      </c>
      <c r="F109" s="21">
        <v>6</v>
      </c>
      <c r="G109" s="21">
        <v>9</v>
      </c>
      <c r="H109" s="21">
        <v>0</v>
      </c>
      <c r="I109" s="21">
        <v>3</v>
      </c>
      <c r="J109" s="21">
        <v>2</v>
      </c>
      <c r="K109" s="21">
        <v>5</v>
      </c>
      <c r="L109" s="21">
        <v>0</v>
      </c>
    </row>
    <row r="110" spans="1:12" x14ac:dyDescent="0.2">
      <c r="A110" s="24" t="s">
        <v>3</v>
      </c>
      <c r="B110" s="25">
        <v>100</v>
      </c>
      <c r="C110" s="25">
        <v>37.037036999999998</v>
      </c>
      <c r="D110" s="25">
        <v>14.814814999999999</v>
      </c>
      <c r="E110" s="25">
        <v>18.518519000000001</v>
      </c>
      <c r="F110" s="25">
        <v>22.222221999999999</v>
      </c>
      <c r="G110" s="25">
        <v>33.333333000000003</v>
      </c>
      <c r="H110" s="25">
        <v>0</v>
      </c>
      <c r="I110" s="25">
        <v>11.111110999999999</v>
      </c>
      <c r="J110" s="25">
        <v>7.4074070000000001</v>
      </c>
      <c r="K110" s="25">
        <v>18.518519000000001</v>
      </c>
      <c r="L110" s="25">
        <v>0</v>
      </c>
    </row>
    <row r="111" spans="1:12" x14ac:dyDescent="0.2">
      <c r="A111" s="9" t="s">
        <v>361</v>
      </c>
      <c r="B111" s="9"/>
      <c r="C111" s="9"/>
      <c r="D111" s="9"/>
      <c r="E111" s="9"/>
      <c r="F111" s="9"/>
      <c r="G111" s="9"/>
      <c r="H111" s="9"/>
      <c r="I111" s="9"/>
      <c r="J111" s="9"/>
      <c r="K111" s="9"/>
      <c r="L111" s="9"/>
    </row>
    <row r="112" spans="1:12" x14ac:dyDescent="0.2">
      <c r="A112" s="20" t="s">
        <v>362</v>
      </c>
      <c r="B112" s="21">
        <v>360</v>
      </c>
      <c r="C112" s="21">
        <v>170</v>
      </c>
      <c r="D112" s="21">
        <v>53</v>
      </c>
      <c r="E112" s="21">
        <v>73</v>
      </c>
      <c r="F112" s="21">
        <v>77</v>
      </c>
      <c r="G112" s="21">
        <v>122</v>
      </c>
      <c r="H112" s="21">
        <v>42</v>
      </c>
      <c r="I112" s="21">
        <v>105</v>
      </c>
      <c r="J112" s="21">
        <v>35</v>
      </c>
      <c r="K112" s="21">
        <v>54</v>
      </c>
      <c r="L112" s="21">
        <v>12</v>
      </c>
    </row>
    <row r="113" spans="1:12" x14ac:dyDescent="0.2">
      <c r="A113" s="24" t="s">
        <v>3</v>
      </c>
      <c r="B113" s="25">
        <v>100</v>
      </c>
      <c r="C113" s="25">
        <v>47.222222000000002</v>
      </c>
      <c r="D113" s="25">
        <v>14.722222</v>
      </c>
      <c r="E113" s="25">
        <v>20.277778000000001</v>
      </c>
      <c r="F113" s="25">
        <v>21.388888999999999</v>
      </c>
      <c r="G113" s="25">
        <v>33.888888999999999</v>
      </c>
      <c r="H113" s="25">
        <v>11.666667</v>
      </c>
      <c r="I113" s="25">
        <v>29.166667</v>
      </c>
      <c r="J113" s="25">
        <v>9.7222220000000004</v>
      </c>
      <c r="K113" s="25">
        <v>15</v>
      </c>
      <c r="L113" s="25">
        <v>3.3333330000000001</v>
      </c>
    </row>
    <row r="114" spans="1:12" x14ac:dyDescent="0.2">
      <c r="A114" s="20" t="s">
        <v>363</v>
      </c>
      <c r="B114" s="21">
        <v>1326</v>
      </c>
      <c r="C114" s="21">
        <v>407</v>
      </c>
      <c r="D114" s="21">
        <v>178</v>
      </c>
      <c r="E114" s="21">
        <v>390</v>
      </c>
      <c r="F114" s="21">
        <v>288</v>
      </c>
      <c r="G114" s="21">
        <v>435</v>
      </c>
      <c r="H114" s="21">
        <v>152</v>
      </c>
      <c r="I114" s="21">
        <v>272</v>
      </c>
      <c r="J114" s="21">
        <v>116</v>
      </c>
      <c r="K114" s="21">
        <v>260</v>
      </c>
      <c r="L114" s="21">
        <v>23</v>
      </c>
    </row>
    <row r="115" spans="1:12" x14ac:dyDescent="0.2">
      <c r="A115" s="24" t="s">
        <v>3</v>
      </c>
      <c r="B115" s="25">
        <v>100</v>
      </c>
      <c r="C115" s="25">
        <v>30.693816000000002</v>
      </c>
      <c r="D115" s="25">
        <v>13.423831</v>
      </c>
      <c r="E115" s="25">
        <v>29.411764999999999</v>
      </c>
      <c r="F115" s="25">
        <v>21.719456999999998</v>
      </c>
      <c r="G115" s="25">
        <v>32.805430000000001</v>
      </c>
      <c r="H115" s="25">
        <v>11.463047</v>
      </c>
      <c r="I115" s="25">
        <v>20.512820999999999</v>
      </c>
      <c r="J115" s="25">
        <v>8.7481150000000003</v>
      </c>
      <c r="K115" s="25">
        <v>19.607842999999999</v>
      </c>
      <c r="L115" s="25">
        <v>1.73454</v>
      </c>
    </row>
    <row r="116" spans="1:12" x14ac:dyDescent="0.2">
      <c r="A116" s="20" t="s">
        <v>364</v>
      </c>
      <c r="B116" s="21">
        <v>649</v>
      </c>
      <c r="C116" s="21">
        <v>306</v>
      </c>
      <c r="D116" s="21">
        <v>101</v>
      </c>
      <c r="E116" s="21">
        <v>211</v>
      </c>
      <c r="F116" s="21">
        <v>172</v>
      </c>
      <c r="G116" s="21">
        <v>248</v>
      </c>
      <c r="H116" s="21">
        <v>98</v>
      </c>
      <c r="I116" s="21">
        <v>158</v>
      </c>
      <c r="J116" s="21">
        <v>47</v>
      </c>
      <c r="K116" s="21">
        <v>103</v>
      </c>
      <c r="L116" s="21">
        <v>10</v>
      </c>
    </row>
    <row r="117" spans="1:12" x14ac:dyDescent="0.2">
      <c r="A117" s="24" t="s">
        <v>3</v>
      </c>
      <c r="B117" s="25">
        <v>100</v>
      </c>
      <c r="C117" s="25">
        <v>47.149461000000002</v>
      </c>
      <c r="D117" s="25">
        <v>15.562404000000001</v>
      </c>
      <c r="E117" s="25">
        <v>32.511555999999999</v>
      </c>
      <c r="F117" s="25">
        <v>26.502310999999999</v>
      </c>
      <c r="G117" s="25">
        <v>38.212634999999999</v>
      </c>
      <c r="H117" s="25">
        <v>15.100154</v>
      </c>
      <c r="I117" s="25">
        <v>24.345146</v>
      </c>
      <c r="J117" s="25">
        <v>7.241911</v>
      </c>
      <c r="K117" s="25">
        <v>15.870570000000001</v>
      </c>
      <c r="L117" s="25">
        <v>1.540832</v>
      </c>
    </row>
    <row r="118" spans="1:12" x14ac:dyDescent="0.2">
      <c r="A118" s="20" t="s">
        <v>365</v>
      </c>
      <c r="B118" s="21">
        <v>277</v>
      </c>
      <c r="C118" s="21">
        <v>59</v>
      </c>
      <c r="D118" s="21">
        <v>35</v>
      </c>
      <c r="E118" s="21">
        <v>6</v>
      </c>
      <c r="F118" s="21">
        <v>50</v>
      </c>
      <c r="G118" s="21">
        <v>76</v>
      </c>
      <c r="H118" s="21">
        <v>12</v>
      </c>
      <c r="I118" s="21">
        <v>54</v>
      </c>
      <c r="J118" s="21">
        <v>45</v>
      </c>
      <c r="K118" s="21">
        <v>89</v>
      </c>
      <c r="L118" s="21">
        <v>8</v>
      </c>
    </row>
    <row r="119" spans="1:12" x14ac:dyDescent="0.2">
      <c r="A119" s="24" t="s">
        <v>3</v>
      </c>
      <c r="B119" s="25">
        <v>100</v>
      </c>
      <c r="C119" s="25">
        <v>21.299638999999999</v>
      </c>
      <c r="D119" s="25">
        <v>12.635379</v>
      </c>
      <c r="E119" s="25">
        <v>2.1660650000000001</v>
      </c>
      <c r="F119" s="25">
        <v>18.050542</v>
      </c>
      <c r="G119" s="25">
        <v>27.436823</v>
      </c>
      <c r="H119" s="25">
        <v>4.3321300000000003</v>
      </c>
      <c r="I119" s="25">
        <v>19.494585000000001</v>
      </c>
      <c r="J119" s="25">
        <v>16.245487000000001</v>
      </c>
      <c r="K119" s="25">
        <v>32.129964000000001</v>
      </c>
      <c r="L119" s="25">
        <v>2.8880870000000001</v>
      </c>
    </row>
    <row r="120" spans="1:12" x14ac:dyDescent="0.2">
      <c r="A120" s="20" t="s">
        <v>366</v>
      </c>
      <c r="B120" s="21">
        <v>65</v>
      </c>
      <c r="C120" s="21">
        <v>19</v>
      </c>
      <c r="D120" s="21">
        <v>6</v>
      </c>
      <c r="E120" s="21">
        <v>15</v>
      </c>
      <c r="F120" s="21">
        <v>12</v>
      </c>
      <c r="G120" s="21">
        <v>19</v>
      </c>
      <c r="H120" s="21">
        <v>1</v>
      </c>
      <c r="I120" s="21">
        <v>11</v>
      </c>
      <c r="J120" s="21">
        <v>4</v>
      </c>
      <c r="K120" s="21">
        <v>16</v>
      </c>
      <c r="L120" s="21">
        <v>5</v>
      </c>
    </row>
    <row r="121" spans="1:12" x14ac:dyDescent="0.2">
      <c r="A121" s="24" t="s">
        <v>3</v>
      </c>
      <c r="B121" s="25">
        <v>100</v>
      </c>
      <c r="C121" s="25">
        <v>29.230768999999999</v>
      </c>
      <c r="D121" s="25">
        <v>9.2307690000000004</v>
      </c>
      <c r="E121" s="25">
        <v>23.076923000000001</v>
      </c>
      <c r="F121" s="25">
        <v>18.461538000000001</v>
      </c>
      <c r="G121" s="25">
        <v>29.230768999999999</v>
      </c>
      <c r="H121" s="25">
        <v>1.538462</v>
      </c>
      <c r="I121" s="25">
        <v>16.923076999999999</v>
      </c>
      <c r="J121" s="25">
        <v>6.1538459999999997</v>
      </c>
      <c r="K121" s="25">
        <v>24.615385</v>
      </c>
      <c r="L121" s="25">
        <v>7.6923079999999997</v>
      </c>
    </row>
    <row r="122" spans="1:12" x14ac:dyDescent="0.2">
      <c r="A122" s="9" t="s">
        <v>367</v>
      </c>
      <c r="B122" s="9"/>
      <c r="C122" s="9"/>
      <c r="D122" s="9"/>
      <c r="E122" s="9"/>
      <c r="F122" s="9"/>
      <c r="G122" s="9"/>
      <c r="H122" s="9"/>
      <c r="I122" s="9"/>
      <c r="J122" s="9"/>
      <c r="K122" s="9"/>
      <c r="L122" s="9"/>
    </row>
    <row r="123" spans="1:12" x14ac:dyDescent="0.2">
      <c r="A123" s="20" t="s">
        <v>368</v>
      </c>
      <c r="B123" s="21">
        <v>537</v>
      </c>
      <c r="C123" s="21">
        <v>67</v>
      </c>
      <c r="D123" s="21">
        <v>34</v>
      </c>
      <c r="E123" s="21">
        <v>68</v>
      </c>
      <c r="F123" s="21">
        <v>94</v>
      </c>
      <c r="G123" s="21">
        <v>143</v>
      </c>
      <c r="H123" s="21">
        <v>38</v>
      </c>
      <c r="I123" s="21">
        <v>58</v>
      </c>
      <c r="J123" s="21">
        <v>62</v>
      </c>
      <c r="K123" s="21">
        <v>194</v>
      </c>
      <c r="L123" s="21">
        <v>17</v>
      </c>
    </row>
    <row r="124" spans="1:12" x14ac:dyDescent="0.2">
      <c r="A124" s="24" t="s">
        <v>3</v>
      </c>
      <c r="B124" s="25">
        <v>100</v>
      </c>
      <c r="C124" s="25">
        <v>12.476723</v>
      </c>
      <c r="D124" s="25">
        <v>6.3314709999999996</v>
      </c>
      <c r="E124" s="25">
        <v>12.662941999999999</v>
      </c>
      <c r="F124" s="25">
        <v>17.504655</v>
      </c>
      <c r="G124" s="25">
        <v>26.629422999999999</v>
      </c>
      <c r="H124" s="25">
        <v>7.0763499999999997</v>
      </c>
      <c r="I124" s="25">
        <v>10.800744999999999</v>
      </c>
      <c r="J124" s="25">
        <v>11.545624</v>
      </c>
      <c r="K124" s="25">
        <v>36.126629000000001</v>
      </c>
      <c r="L124" s="25">
        <v>3.1657359999999999</v>
      </c>
    </row>
    <row r="125" spans="1:12" x14ac:dyDescent="0.2">
      <c r="A125" s="20" t="s">
        <v>180</v>
      </c>
      <c r="B125" s="21">
        <v>1667</v>
      </c>
      <c r="C125" s="21">
        <v>692</v>
      </c>
      <c r="D125" s="21">
        <v>286</v>
      </c>
      <c r="E125" s="21">
        <v>537</v>
      </c>
      <c r="F125" s="21">
        <v>419</v>
      </c>
      <c r="G125" s="21">
        <v>601</v>
      </c>
      <c r="H125" s="21">
        <v>216</v>
      </c>
      <c r="I125" s="21">
        <v>455</v>
      </c>
      <c r="J125" s="21">
        <v>142</v>
      </c>
      <c r="K125" s="21">
        <v>223</v>
      </c>
      <c r="L125" s="21">
        <v>30</v>
      </c>
    </row>
    <row r="126" spans="1:12" x14ac:dyDescent="0.2">
      <c r="A126" s="24" t="s">
        <v>3</v>
      </c>
      <c r="B126" s="25">
        <v>100</v>
      </c>
      <c r="C126" s="25">
        <v>41.511698000000003</v>
      </c>
      <c r="D126" s="25">
        <v>17.156569000000001</v>
      </c>
      <c r="E126" s="25">
        <v>32.213557000000002</v>
      </c>
      <c r="F126" s="25">
        <v>25.134972999999999</v>
      </c>
      <c r="G126" s="25">
        <v>36.052788999999997</v>
      </c>
      <c r="H126" s="25">
        <v>12.957409</v>
      </c>
      <c r="I126" s="25">
        <v>27.294540999999999</v>
      </c>
      <c r="J126" s="25">
        <v>8.5182959999999994</v>
      </c>
      <c r="K126" s="25">
        <v>13.377325000000001</v>
      </c>
      <c r="L126" s="25">
        <v>1.7996399999999999</v>
      </c>
    </row>
    <row r="127" spans="1:12" x14ac:dyDescent="0.2">
      <c r="A127" s="20" t="s">
        <v>369</v>
      </c>
      <c r="B127" s="21">
        <v>99</v>
      </c>
      <c r="C127" s="21">
        <v>49</v>
      </c>
      <c r="D127" s="21">
        <v>38</v>
      </c>
      <c r="E127" s="21">
        <v>23</v>
      </c>
      <c r="F127" s="21">
        <v>32</v>
      </c>
      <c r="G127" s="21">
        <v>35</v>
      </c>
      <c r="H127" s="21">
        <v>15</v>
      </c>
      <c r="I127" s="21">
        <v>35</v>
      </c>
      <c r="J127" s="21">
        <v>10</v>
      </c>
      <c r="K127" s="21">
        <v>11</v>
      </c>
      <c r="L127" s="21">
        <v>1</v>
      </c>
    </row>
    <row r="128" spans="1:12" x14ac:dyDescent="0.2">
      <c r="A128" s="24" t="s">
        <v>3</v>
      </c>
      <c r="B128" s="25">
        <v>100</v>
      </c>
      <c r="C128" s="25">
        <v>49.494948999999998</v>
      </c>
      <c r="D128" s="25">
        <v>38.383837999999997</v>
      </c>
      <c r="E128" s="25">
        <v>23.232323000000001</v>
      </c>
      <c r="F128" s="25">
        <v>32.323231999999997</v>
      </c>
      <c r="G128" s="25">
        <v>35.353535000000001</v>
      </c>
      <c r="H128" s="25">
        <v>15.151515</v>
      </c>
      <c r="I128" s="25">
        <v>35.353535000000001</v>
      </c>
      <c r="J128" s="25">
        <v>10.10101</v>
      </c>
      <c r="K128" s="25">
        <v>11.111110999999999</v>
      </c>
      <c r="L128" s="25">
        <v>1.0101009999999999</v>
      </c>
    </row>
    <row r="129" spans="1:12" x14ac:dyDescent="0.2">
      <c r="A129" s="20" t="s">
        <v>370</v>
      </c>
      <c r="B129" s="21">
        <v>819</v>
      </c>
      <c r="C129" s="21">
        <v>410</v>
      </c>
      <c r="D129" s="21">
        <v>118</v>
      </c>
      <c r="E129" s="21">
        <v>239</v>
      </c>
      <c r="F129" s="21">
        <v>208</v>
      </c>
      <c r="G129" s="21">
        <v>317</v>
      </c>
      <c r="H129" s="21">
        <v>118</v>
      </c>
      <c r="I129" s="21">
        <v>214</v>
      </c>
      <c r="J129" s="21">
        <v>68</v>
      </c>
      <c r="K129" s="21">
        <v>124</v>
      </c>
      <c r="L129" s="21">
        <v>9</v>
      </c>
    </row>
    <row r="130" spans="1:12" x14ac:dyDescent="0.2">
      <c r="A130" s="24" t="s">
        <v>3</v>
      </c>
      <c r="B130" s="25">
        <v>100</v>
      </c>
      <c r="C130" s="25">
        <v>50.061050000000002</v>
      </c>
      <c r="D130" s="25">
        <v>14.407814</v>
      </c>
      <c r="E130" s="25">
        <v>29.181929</v>
      </c>
      <c r="F130" s="25">
        <v>25.396825</v>
      </c>
      <c r="G130" s="25">
        <v>38.705739000000001</v>
      </c>
      <c r="H130" s="25">
        <v>14.407814</v>
      </c>
      <c r="I130" s="25">
        <v>26.129425999999999</v>
      </c>
      <c r="J130" s="25">
        <v>8.3028080000000006</v>
      </c>
      <c r="K130" s="25">
        <v>15.140415000000001</v>
      </c>
      <c r="L130" s="25">
        <v>1.0989009999999999</v>
      </c>
    </row>
    <row r="131" spans="1:12" x14ac:dyDescent="0.2">
      <c r="A131" s="20" t="s">
        <v>371</v>
      </c>
      <c r="B131" s="21">
        <v>87</v>
      </c>
      <c r="C131" s="21">
        <v>34</v>
      </c>
      <c r="D131" s="21">
        <v>19</v>
      </c>
      <c r="E131" s="21">
        <v>26</v>
      </c>
      <c r="F131" s="21">
        <v>20</v>
      </c>
      <c r="G131" s="21">
        <v>33</v>
      </c>
      <c r="H131" s="21">
        <v>14</v>
      </c>
      <c r="I131" s="21">
        <v>24</v>
      </c>
      <c r="J131" s="21">
        <v>16</v>
      </c>
      <c r="K131" s="21">
        <v>24</v>
      </c>
      <c r="L131" s="21">
        <v>4</v>
      </c>
    </row>
    <row r="132" spans="1:12" x14ac:dyDescent="0.2">
      <c r="A132" s="24" t="s">
        <v>3</v>
      </c>
      <c r="B132" s="25">
        <v>100</v>
      </c>
      <c r="C132" s="25">
        <v>39.080460000000002</v>
      </c>
      <c r="D132" s="25">
        <v>21.839079999999999</v>
      </c>
      <c r="E132" s="25">
        <v>29.885057</v>
      </c>
      <c r="F132" s="25">
        <v>22.988506000000001</v>
      </c>
      <c r="G132" s="25">
        <v>37.931033999999997</v>
      </c>
      <c r="H132" s="25">
        <v>16.091954000000001</v>
      </c>
      <c r="I132" s="25">
        <v>27.586207000000002</v>
      </c>
      <c r="J132" s="25">
        <v>18.390805</v>
      </c>
      <c r="K132" s="25">
        <v>27.586207000000002</v>
      </c>
      <c r="L132" s="25">
        <v>4.5977009999999998</v>
      </c>
    </row>
    <row r="133" spans="1:12" x14ac:dyDescent="0.2">
      <c r="A133" s="20" t="s">
        <v>366</v>
      </c>
      <c r="B133" s="21">
        <v>55</v>
      </c>
      <c r="C133" s="21">
        <v>15</v>
      </c>
      <c r="D133" s="21">
        <v>5</v>
      </c>
      <c r="E133" s="21">
        <v>13</v>
      </c>
      <c r="F133" s="21">
        <v>12</v>
      </c>
      <c r="G133" s="21">
        <v>16</v>
      </c>
      <c r="H133" s="21">
        <v>1</v>
      </c>
      <c r="I133" s="21">
        <v>12</v>
      </c>
      <c r="J133" s="21">
        <v>1</v>
      </c>
      <c r="K133" s="21">
        <v>14</v>
      </c>
      <c r="L133" s="21">
        <v>4</v>
      </c>
    </row>
    <row r="134" spans="1:12" x14ac:dyDescent="0.2">
      <c r="A134" s="24" t="s">
        <v>3</v>
      </c>
      <c r="B134" s="25">
        <v>100</v>
      </c>
      <c r="C134" s="25">
        <v>27.272727</v>
      </c>
      <c r="D134" s="25">
        <v>9.0909089999999999</v>
      </c>
      <c r="E134" s="25">
        <v>23.636364</v>
      </c>
      <c r="F134" s="25">
        <v>21.818182</v>
      </c>
      <c r="G134" s="25">
        <v>29.090909</v>
      </c>
      <c r="H134" s="25">
        <v>1.818182</v>
      </c>
      <c r="I134" s="25">
        <v>21.818182</v>
      </c>
      <c r="J134" s="25">
        <v>1.818182</v>
      </c>
      <c r="K134" s="25">
        <v>25.454545</v>
      </c>
      <c r="L134" s="25">
        <v>7.2727269999999997</v>
      </c>
    </row>
    <row r="135" spans="1:12" x14ac:dyDescent="0.2">
      <c r="A135" s="9" t="s">
        <v>372</v>
      </c>
      <c r="B135" s="9"/>
      <c r="C135" s="9"/>
      <c r="D135" s="9"/>
      <c r="E135" s="9"/>
      <c r="F135" s="9"/>
      <c r="G135" s="9"/>
      <c r="H135" s="9"/>
      <c r="I135" s="9"/>
      <c r="J135" s="9"/>
      <c r="K135" s="9"/>
      <c r="L135" s="9"/>
    </row>
    <row r="136" spans="1:12" x14ac:dyDescent="0.2">
      <c r="A136" s="20" t="s">
        <v>373</v>
      </c>
      <c r="B136" s="21">
        <v>537</v>
      </c>
      <c r="C136" s="21">
        <v>67</v>
      </c>
      <c r="D136" s="21">
        <v>34</v>
      </c>
      <c r="E136" s="21">
        <v>68</v>
      </c>
      <c r="F136" s="21">
        <v>94</v>
      </c>
      <c r="G136" s="21">
        <v>143</v>
      </c>
      <c r="H136" s="21">
        <v>38</v>
      </c>
      <c r="I136" s="21">
        <v>58</v>
      </c>
      <c r="J136" s="21">
        <v>62</v>
      </c>
      <c r="K136" s="21">
        <v>194</v>
      </c>
      <c r="L136" s="21">
        <v>17</v>
      </c>
    </row>
    <row r="137" spans="1:12" x14ac:dyDescent="0.2">
      <c r="A137" s="24" t="s">
        <v>3</v>
      </c>
      <c r="B137" s="25">
        <v>100</v>
      </c>
      <c r="C137" s="25">
        <v>12.476723</v>
      </c>
      <c r="D137" s="25">
        <v>6.3314709999999996</v>
      </c>
      <c r="E137" s="25">
        <v>12.662941999999999</v>
      </c>
      <c r="F137" s="25">
        <v>17.504655</v>
      </c>
      <c r="G137" s="25">
        <v>26.629422999999999</v>
      </c>
      <c r="H137" s="25">
        <v>7.0763499999999997</v>
      </c>
      <c r="I137" s="25">
        <v>10.800744999999999</v>
      </c>
      <c r="J137" s="25">
        <v>11.545624</v>
      </c>
      <c r="K137" s="25">
        <v>36.126629000000001</v>
      </c>
      <c r="L137" s="25">
        <v>3.1657359999999999</v>
      </c>
    </row>
    <row r="138" spans="1:12" x14ac:dyDescent="0.2">
      <c r="A138" s="20" t="s">
        <v>374</v>
      </c>
      <c r="B138" s="21">
        <v>1329</v>
      </c>
      <c r="C138" s="21">
        <v>504</v>
      </c>
      <c r="D138" s="21">
        <v>201</v>
      </c>
      <c r="E138" s="21">
        <v>374</v>
      </c>
      <c r="F138" s="21">
        <v>292</v>
      </c>
      <c r="G138" s="21">
        <v>455</v>
      </c>
      <c r="H138" s="21">
        <v>155</v>
      </c>
      <c r="I138" s="21">
        <v>309</v>
      </c>
      <c r="J138" s="21">
        <v>114</v>
      </c>
      <c r="K138" s="21">
        <v>198</v>
      </c>
      <c r="L138" s="21">
        <v>27</v>
      </c>
    </row>
    <row r="139" spans="1:12" x14ac:dyDescent="0.2">
      <c r="A139" s="24" t="s">
        <v>3</v>
      </c>
      <c r="B139" s="25">
        <v>100</v>
      </c>
      <c r="C139" s="25">
        <v>37.923251</v>
      </c>
      <c r="D139" s="25">
        <v>15.124153</v>
      </c>
      <c r="E139" s="25">
        <v>28.141459999999999</v>
      </c>
      <c r="F139" s="25">
        <v>21.971406999999999</v>
      </c>
      <c r="G139" s="25">
        <v>34.236268000000003</v>
      </c>
      <c r="H139" s="25">
        <v>11.662903999999999</v>
      </c>
      <c r="I139" s="25">
        <v>23.250564000000001</v>
      </c>
      <c r="J139" s="25">
        <v>8.5778780000000001</v>
      </c>
      <c r="K139" s="25">
        <v>14.89842</v>
      </c>
      <c r="L139" s="25">
        <v>2.031603</v>
      </c>
    </row>
    <row r="140" spans="1:12" x14ac:dyDescent="0.2">
      <c r="A140" s="20" t="s">
        <v>375</v>
      </c>
      <c r="B140" s="21">
        <v>406</v>
      </c>
      <c r="C140" s="21">
        <v>199</v>
      </c>
      <c r="D140" s="21">
        <v>73</v>
      </c>
      <c r="E140" s="21">
        <v>106</v>
      </c>
      <c r="F140" s="21">
        <v>109</v>
      </c>
      <c r="G140" s="21">
        <v>141</v>
      </c>
      <c r="H140" s="21">
        <v>60</v>
      </c>
      <c r="I140" s="21">
        <v>116</v>
      </c>
      <c r="J140" s="21">
        <v>35</v>
      </c>
      <c r="K140" s="21">
        <v>60</v>
      </c>
      <c r="L140" s="21">
        <v>6</v>
      </c>
    </row>
    <row r="141" spans="1:12" x14ac:dyDescent="0.2">
      <c r="A141" s="24" t="s">
        <v>3</v>
      </c>
      <c r="B141" s="25">
        <v>100</v>
      </c>
      <c r="C141" s="25">
        <v>49.014778</v>
      </c>
      <c r="D141" s="25">
        <v>17.980295999999999</v>
      </c>
      <c r="E141" s="25">
        <v>26.108374000000001</v>
      </c>
      <c r="F141" s="25">
        <v>26.847290999999998</v>
      </c>
      <c r="G141" s="25">
        <v>34.729064000000001</v>
      </c>
      <c r="H141" s="25">
        <v>14.778325000000001</v>
      </c>
      <c r="I141" s="25">
        <v>28.571428999999998</v>
      </c>
      <c r="J141" s="25">
        <v>8.6206899999999997</v>
      </c>
      <c r="K141" s="25">
        <v>14.778325000000001</v>
      </c>
      <c r="L141" s="25">
        <v>1.477833</v>
      </c>
    </row>
    <row r="142" spans="1:12" x14ac:dyDescent="0.2">
      <c r="A142" s="20" t="s">
        <v>376</v>
      </c>
      <c r="B142" s="21">
        <v>152</v>
      </c>
      <c r="C142" s="21">
        <v>74</v>
      </c>
      <c r="D142" s="21">
        <v>28</v>
      </c>
      <c r="E142" s="21">
        <v>47</v>
      </c>
      <c r="F142" s="21">
        <v>38</v>
      </c>
      <c r="G142" s="21">
        <v>56</v>
      </c>
      <c r="H142" s="21">
        <v>24</v>
      </c>
      <c r="I142" s="21">
        <v>47</v>
      </c>
      <c r="J142" s="21">
        <v>13</v>
      </c>
      <c r="K142" s="21">
        <v>28</v>
      </c>
      <c r="L142" s="21">
        <v>0</v>
      </c>
    </row>
    <row r="143" spans="1:12" x14ac:dyDescent="0.2">
      <c r="A143" s="24" t="s">
        <v>3</v>
      </c>
      <c r="B143" s="25">
        <v>100</v>
      </c>
      <c r="C143" s="25">
        <v>48.684210999999998</v>
      </c>
      <c r="D143" s="25">
        <v>18.421053000000001</v>
      </c>
      <c r="E143" s="25">
        <v>30.921053000000001</v>
      </c>
      <c r="F143" s="25">
        <v>25</v>
      </c>
      <c r="G143" s="25">
        <v>36.842104999999997</v>
      </c>
      <c r="H143" s="25">
        <v>15.789474</v>
      </c>
      <c r="I143" s="25">
        <v>30.921053000000001</v>
      </c>
      <c r="J143" s="25">
        <v>8.5526319999999991</v>
      </c>
      <c r="K143" s="25">
        <v>18.421053000000001</v>
      </c>
      <c r="L143" s="25">
        <v>0</v>
      </c>
    </row>
    <row r="144" spans="1:12" x14ac:dyDescent="0.2">
      <c r="A144" s="20" t="s">
        <v>377</v>
      </c>
      <c r="B144" s="21">
        <v>88</v>
      </c>
      <c r="C144" s="21">
        <v>48</v>
      </c>
      <c r="D144" s="21">
        <v>16</v>
      </c>
      <c r="E144" s="21">
        <v>38</v>
      </c>
      <c r="F144" s="21">
        <v>25</v>
      </c>
      <c r="G144" s="21">
        <v>41</v>
      </c>
      <c r="H144" s="21">
        <v>8</v>
      </c>
      <c r="I144" s="21">
        <v>25</v>
      </c>
      <c r="J144" s="21">
        <v>12</v>
      </c>
      <c r="K144" s="21">
        <v>10</v>
      </c>
      <c r="L144" s="21">
        <v>2</v>
      </c>
    </row>
    <row r="145" spans="1:12" x14ac:dyDescent="0.2">
      <c r="A145" s="24" t="s">
        <v>3</v>
      </c>
      <c r="B145" s="25">
        <v>100</v>
      </c>
      <c r="C145" s="25">
        <v>54.545454999999997</v>
      </c>
      <c r="D145" s="25">
        <v>18.181818</v>
      </c>
      <c r="E145" s="25">
        <v>43.181818</v>
      </c>
      <c r="F145" s="25">
        <v>28.409091</v>
      </c>
      <c r="G145" s="25">
        <v>46.590909000000003</v>
      </c>
      <c r="H145" s="25">
        <v>9.0909089999999999</v>
      </c>
      <c r="I145" s="25">
        <v>28.409091</v>
      </c>
      <c r="J145" s="25">
        <v>13.636364</v>
      </c>
      <c r="K145" s="25">
        <v>11.363636</v>
      </c>
      <c r="L145" s="25">
        <v>2.2727270000000002</v>
      </c>
    </row>
    <row r="146" spans="1:12" x14ac:dyDescent="0.2">
      <c r="A146" s="20" t="s">
        <v>378</v>
      </c>
      <c r="B146" s="21">
        <v>84</v>
      </c>
      <c r="C146" s="21">
        <v>47</v>
      </c>
      <c r="D146" s="21">
        <v>14</v>
      </c>
      <c r="E146" s="21">
        <v>48</v>
      </c>
      <c r="F146" s="21">
        <v>28</v>
      </c>
      <c r="G146" s="21">
        <v>41</v>
      </c>
      <c r="H146" s="21">
        <v>16</v>
      </c>
      <c r="I146" s="21">
        <v>31</v>
      </c>
      <c r="J146" s="21">
        <v>7</v>
      </c>
      <c r="K146" s="21">
        <v>7</v>
      </c>
      <c r="L146" s="21">
        <v>2</v>
      </c>
    </row>
    <row r="147" spans="1:12" x14ac:dyDescent="0.2">
      <c r="A147" s="24" t="s">
        <v>3</v>
      </c>
      <c r="B147" s="25">
        <v>100</v>
      </c>
      <c r="C147" s="25">
        <v>55.952381000000003</v>
      </c>
      <c r="D147" s="25">
        <v>16.666667</v>
      </c>
      <c r="E147" s="25">
        <v>57.142856999999999</v>
      </c>
      <c r="F147" s="25">
        <v>33.333333000000003</v>
      </c>
      <c r="G147" s="25">
        <v>48.809524000000003</v>
      </c>
      <c r="H147" s="25">
        <v>19.047619000000001</v>
      </c>
      <c r="I147" s="25">
        <v>36.904761999999998</v>
      </c>
      <c r="J147" s="25">
        <v>8.3333329999999997</v>
      </c>
      <c r="K147" s="25">
        <v>8.3333329999999997</v>
      </c>
      <c r="L147" s="25">
        <v>2.3809520000000002</v>
      </c>
    </row>
    <row r="148" spans="1:12" x14ac:dyDescent="0.2">
      <c r="A148" s="20" t="s">
        <v>366</v>
      </c>
      <c r="B148" s="21">
        <v>81</v>
      </c>
      <c r="C148" s="21">
        <v>22</v>
      </c>
      <c r="D148" s="21">
        <v>7</v>
      </c>
      <c r="E148" s="21">
        <v>14</v>
      </c>
      <c r="F148" s="21">
        <v>13</v>
      </c>
      <c r="G148" s="21">
        <v>23</v>
      </c>
      <c r="H148" s="21">
        <v>4</v>
      </c>
      <c r="I148" s="21">
        <v>14</v>
      </c>
      <c r="J148" s="21">
        <v>4</v>
      </c>
      <c r="K148" s="21">
        <v>25</v>
      </c>
      <c r="L148" s="21">
        <v>4</v>
      </c>
    </row>
    <row r="149" spans="1:12" x14ac:dyDescent="0.2">
      <c r="A149" s="24" t="s">
        <v>3</v>
      </c>
      <c r="B149" s="25">
        <v>100</v>
      </c>
      <c r="C149" s="25">
        <v>27.160494</v>
      </c>
      <c r="D149" s="25">
        <v>8.6419750000000004</v>
      </c>
      <c r="E149" s="25">
        <v>17.283950999999998</v>
      </c>
      <c r="F149" s="25">
        <v>16.049382999999999</v>
      </c>
      <c r="G149" s="25">
        <v>28.395061999999999</v>
      </c>
      <c r="H149" s="25">
        <v>4.9382720000000004</v>
      </c>
      <c r="I149" s="25">
        <v>17.283950999999998</v>
      </c>
      <c r="J149" s="25">
        <v>4.9382720000000004</v>
      </c>
      <c r="K149" s="25">
        <v>30.864197999999998</v>
      </c>
      <c r="L149" s="25">
        <v>4.9382720000000004</v>
      </c>
    </row>
    <row r="150" spans="1:12" x14ac:dyDescent="0.2">
      <c r="A150" s="9" t="s">
        <v>379</v>
      </c>
      <c r="B150" s="9"/>
      <c r="C150" s="9"/>
      <c r="D150" s="9"/>
      <c r="E150" s="9"/>
      <c r="F150" s="9"/>
      <c r="G150" s="9"/>
      <c r="H150" s="9"/>
      <c r="I150" s="9"/>
      <c r="J150" s="9"/>
      <c r="K150" s="9"/>
      <c r="L150" s="9"/>
    </row>
    <row r="151" spans="1:12" x14ac:dyDescent="0.2">
      <c r="A151" s="20" t="s">
        <v>380</v>
      </c>
      <c r="B151" s="21">
        <v>788</v>
      </c>
      <c r="C151" s="21">
        <v>272</v>
      </c>
      <c r="D151" s="21">
        <v>119</v>
      </c>
      <c r="E151" s="21">
        <v>258</v>
      </c>
      <c r="F151" s="21">
        <v>195</v>
      </c>
      <c r="G151" s="21">
        <v>295</v>
      </c>
      <c r="H151" s="21">
        <v>142</v>
      </c>
      <c r="I151" s="21">
        <v>211</v>
      </c>
      <c r="J151" s="21">
        <v>88</v>
      </c>
      <c r="K151" s="21">
        <v>99</v>
      </c>
      <c r="L151" s="21">
        <v>8</v>
      </c>
    </row>
    <row r="152" spans="1:12" x14ac:dyDescent="0.2">
      <c r="A152" s="24" t="s">
        <v>3</v>
      </c>
      <c r="B152" s="25">
        <v>100</v>
      </c>
      <c r="C152" s="25">
        <v>34.517766000000002</v>
      </c>
      <c r="D152" s="25">
        <v>15.101523</v>
      </c>
      <c r="E152" s="25">
        <v>32.741117000000003</v>
      </c>
      <c r="F152" s="25">
        <v>24.746193000000002</v>
      </c>
      <c r="G152" s="25">
        <v>37.436548000000002</v>
      </c>
      <c r="H152" s="25">
        <v>18.020305</v>
      </c>
      <c r="I152" s="25">
        <v>26.77665</v>
      </c>
      <c r="J152" s="25">
        <v>11.167513</v>
      </c>
      <c r="K152" s="25">
        <v>12.563452</v>
      </c>
      <c r="L152" s="25">
        <v>1.015228</v>
      </c>
    </row>
    <row r="153" spans="1:12" x14ac:dyDescent="0.2">
      <c r="A153" s="20" t="s">
        <v>381</v>
      </c>
      <c r="B153" s="21">
        <v>1824</v>
      </c>
      <c r="C153" s="21">
        <v>670</v>
      </c>
      <c r="D153" s="21">
        <v>249</v>
      </c>
      <c r="E153" s="21">
        <v>425</v>
      </c>
      <c r="F153" s="21">
        <v>390</v>
      </c>
      <c r="G153" s="21">
        <v>585</v>
      </c>
      <c r="H153" s="21">
        <v>160</v>
      </c>
      <c r="I153" s="21">
        <v>371</v>
      </c>
      <c r="J153" s="21">
        <v>157</v>
      </c>
      <c r="K153" s="21">
        <v>410</v>
      </c>
      <c r="L153" s="21">
        <v>45</v>
      </c>
    </row>
    <row r="154" spans="1:12" x14ac:dyDescent="0.2">
      <c r="A154" s="24" t="s">
        <v>3</v>
      </c>
      <c r="B154" s="25">
        <v>100</v>
      </c>
      <c r="C154" s="25">
        <v>36.732455999999999</v>
      </c>
      <c r="D154" s="25">
        <v>13.651316</v>
      </c>
      <c r="E154" s="25">
        <v>23.300439000000001</v>
      </c>
      <c r="F154" s="25">
        <v>21.381578999999999</v>
      </c>
      <c r="G154" s="25">
        <v>32.072367999999997</v>
      </c>
      <c r="H154" s="25">
        <v>8.7719299999999993</v>
      </c>
      <c r="I154" s="25">
        <v>20.339912000000002</v>
      </c>
      <c r="J154" s="25">
        <v>8.6074560000000009</v>
      </c>
      <c r="K154" s="25">
        <v>22.478069999999999</v>
      </c>
      <c r="L154" s="25">
        <v>2.4671050000000001</v>
      </c>
    </row>
    <row r="155" spans="1:12" x14ac:dyDescent="0.2">
      <c r="A155" s="20" t="s">
        <v>366</v>
      </c>
      <c r="B155" s="21">
        <v>65</v>
      </c>
      <c r="C155" s="21">
        <v>19</v>
      </c>
      <c r="D155" s="21">
        <v>5</v>
      </c>
      <c r="E155" s="21">
        <v>12</v>
      </c>
      <c r="F155" s="21">
        <v>14</v>
      </c>
      <c r="G155" s="21">
        <v>20</v>
      </c>
      <c r="H155" s="21">
        <v>3</v>
      </c>
      <c r="I155" s="21">
        <v>18</v>
      </c>
      <c r="J155" s="21">
        <v>2</v>
      </c>
      <c r="K155" s="21">
        <v>13</v>
      </c>
      <c r="L155" s="21">
        <v>5</v>
      </c>
    </row>
    <row r="156" spans="1:12" x14ac:dyDescent="0.2">
      <c r="A156" s="24" t="s">
        <v>3</v>
      </c>
      <c r="B156" s="25">
        <v>100</v>
      </c>
      <c r="C156" s="25">
        <v>29.230768999999999</v>
      </c>
      <c r="D156" s="25">
        <v>7.6923079999999997</v>
      </c>
      <c r="E156" s="25">
        <v>18.461538000000001</v>
      </c>
      <c r="F156" s="25">
        <v>21.538461999999999</v>
      </c>
      <c r="G156" s="25">
        <v>30.769231000000001</v>
      </c>
      <c r="H156" s="25">
        <v>4.6153849999999998</v>
      </c>
      <c r="I156" s="25">
        <v>27.692308000000001</v>
      </c>
      <c r="J156" s="25">
        <v>3.0769229999999999</v>
      </c>
      <c r="K156" s="25">
        <v>20</v>
      </c>
      <c r="L156" s="25">
        <v>7.6923079999999997</v>
      </c>
    </row>
    <row r="157" spans="1:12" x14ac:dyDescent="0.2">
      <c r="A157" s="9" t="s">
        <v>382</v>
      </c>
      <c r="B157" s="9"/>
      <c r="C157" s="9"/>
      <c r="D157" s="9"/>
      <c r="E157" s="9"/>
      <c r="F157" s="9"/>
      <c r="G157" s="9"/>
      <c r="H157" s="9"/>
      <c r="I157" s="9"/>
      <c r="J157" s="9"/>
      <c r="K157" s="9"/>
      <c r="L157" s="9"/>
    </row>
    <row r="158" spans="1:12" x14ac:dyDescent="0.2">
      <c r="A158" s="20" t="s">
        <v>383</v>
      </c>
      <c r="B158" s="21">
        <v>393</v>
      </c>
      <c r="C158" s="21">
        <v>131</v>
      </c>
      <c r="D158" s="21">
        <v>58</v>
      </c>
      <c r="E158" s="21">
        <v>126</v>
      </c>
      <c r="F158" s="21">
        <v>85</v>
      </c>
      <c r="G158" s="21">
        <v>138</v>
      </c>
      <c r="H158" s="21">
        <v>76</v>
      </c>
      <c r="I158" s="21">
        <v>100</v>
      </c>
      <c r="J158" s="21">
        <v>49</v>
      </c>
      <c r="K158" s="21">
        <v>48</v>
      </c>
      <c r="L158" s="21">
        <v>5</v>
      </c>
    </row>
    <row r="159" spans="1:12" x14ac:dyDescent="0.2">
      <c r="A159" s="24" t="s">
        <v>3</v>
      </c>
      <c r="B159" s="25">
        <v>100</v>
      </c>
      <c r="C159" s="25">
        <v>33.333333000000003</v>
      </c>
      <c r="D159" s="25">
        <v>14.75827</v>
      </c>
      <c r="E159" s="25">
        <v>32.061069000000003</v>
      </c>
      <c r="F159" s="25">
        <v>21.628499000000001</v>
      </c>
      <c r="G159" s="25">
        <v>35.114503999999997</v>
      </c>
      <c r="H159" s="25">
        <v>19.338422000000001</v>
      </c>
      <c r="I159" s="25">
        <v>25.445292999999999</v>
      </c>
      <c r="J159" s="25">
        <v>12.468192999999999</v>
      </c>
      <c r="K159" s="25">
        <v>12.21374</v>
      </c>
      <c r="L159" s="25">
        <v>1.272265</v>
      </c>
    </row>
    <row r="160" spans="1:12" x14ac:dyDescent="0.2">
      <c r="A160" s="20" t="s">
        <v>181</v>
      </c>
      <c r="B160" s="21">
        <v>1944</v>
      </c>
      <c r="C160" s="21">
        <v>719</v>
      </c>
      <c r="D160" s="21">
        <v>271</v>
      </c>
      <c r="E160" s="21">
        <v>497</v>
      </c>
      <c r="F160" s="21">
        <v>440</v>
      </c>
      <c r="G160" s="21">
        <v>661</v>
      </c>
      <c r="H160" s="21">
        <v>190</v>
      </c>
      <c r="I160" s="21">
        <v>440</v>
      </c>
      <c r="J160" s="21">
        <v>178</v>
      </c>
      <c r="K160" s="21">
        <v>381</v>
      </c>
      <c r="L160" s="21">
        <v>43</v>
      </c>
    </row>
    <row r="161" spans="1:12" x14ac:dyDescent="0.2">
      <c r="A161" s="24" t="s">
        <v>3</v>
      </c>
      <c r="B161" s="25">
        <v>100</v>
      </c>
      <c r="C161" s="25">
        <v>36.985596999999999</v>
      </c>
      <c r="D161" s="25">
        <v>13.940329</v>
      </c>
      <c r="E161" s="25">
        <v>25.565843999999998</v>
      </c>
      <c r="F161" s="25">
        <v>22.633745000000001</v>
      </c>
      <c r="G161" s="25">
        <v>34.002057999999998</v>
      </c>
      <c r="H161" s="25">
        <v>9.7736630000000009</v>
      </c>
      <c r="I161" s="25">
        <v>22.633745000000001</v>
      </c>
      <c r="J161" s="25">
        <v>9.1563789999999994</v>
      </c>
      <c r="K161" s="25">
        <v>19.598765</v>
      </c>
      <c r="L161" s="25">
        <v>2.2119339999999998</v>
      </c>
    </row>
    <row r="162" spans="1:12" x14ac:dyDescent="0.2">
      <c r="A162" s="20" t="s">
        <v>182</v>
      </c>
      <c r="B162" s="21">
        <v>38</v>
      </c>
      <c r="C162" s="21">
        <v>14</v>
      </c>
      <c r="D162" s="21">
        <v>5</v>
      </c>
      <c r="E162" s="21">
        <v>9</v>
      </c>
      <c r="F162" s="21">
        <v>11</v>
      </c>
      <c r="G162" s="21">
        <v>11</v>
      </c>
      <c r="H162" s="21">
        <v>6</v>
      </c>
      <c r="I162" s="21">
        <v>9</v>
      </c>
      <c r="J162" s="21">
        <v>1</v>
      </c>
      <c r="K162" s="21">
        <v>9</v>
      </c>
      <c r="L162" s="21">
        <v>1</v>
      </c>
    </row>
    <row r="163" spans="1:12" x14ac:dyDescent="0.2">
      <c r="A163" s="24" t="s">
        <v>3</v>
      </c>
      <c r="B163" s="25">
        <v>100</v>
      </c>
      <c r="C163" s="25">
        <v>36.842104999999997</v>
      </c>
      <c r="D163" s="25">
        <v>13.157895</v>
      </c>
      <c r="E163" s="25">
        <v>23.684211000000001</v>
      </c>
      <c r="F163" s="25">
        <v>28.947368000000001</v>
      </c>
      <c r="G163" s="25">
        <v>28.947368000000001</v>
      </c>
      <c r="H163" s="25">
        <v>15.789474</v>
      </c>
      <c r="I163" s="25">
        <v>23.684211000000001</v>
      </c>
      <c r="J163" s="25">
        <v>2.6315789999999999</v>
      </c>
      <c r="K163" s="25">
        <v>23.684211000000001</v>
      </c>
      <c r="L163" s="25">
        <v>2.6315789999999999</v>
      </c>
    </row>
    <row r="164" spans="1:12" x14ac:dyDescent="0.2">
      <c r="A164" s="20" t="s">
        <v>384</v>
      </c>
      <c r="B164" s="21">
        <v>36</v>
      </c>
      <c r="C164" s="21">
        <v>11</v>
      </c>
      <c r="D164" s="21">
        <v>7</v>
      </c>
      <c r="E164" s="21">
        <v>8</v>
      </c>
      <c r="F164" s="21">
        <v>7</v>
      </c>
      <c r="G164" s="21">
        <v>5</v>
      </c>
      <c r="H164" s="21">
        <v>5</v>
      </c>
      <c r="I164" s="21">
        <v>11</v>
      </c>
      <c r="J164" s="21">
        <v>3</v>
      </c>
      <c r="K164" s="21">
        <v>12</v>
      </c>
      <c r="L164" s="21">
        <v>1</v>
      </c>
    </row>
    <row r="165" spans="1:12" x14ac:dyDescent="0.2">
      <c r="A165" s="24" t="s">
        <v>3</v>
      </c>
      <c r="B165" s="25">
        <v>100</v>
      </c>
      <c r="C165" s="25">
        <v>30.555555999999999</v>
      </c>
      <c r="D165" s="25">
        <v>19.444444000000001</v>
      </c>
      <c r="E165" s="25">
        <v>22.222221999999999</v>
      </c>
      <c r="F165" s="25">
        <v>19.444444000000001</v>
      </c>
      <c r="G165" s="25">
        <v>13.888889000000001</v>
      </c>
      <c r="H165" s="25">
        <v>13.888889000000001</v>
      </c>
      <c r="I165" s="25">
        <v>30.555555999999999</v>
      </c>
      <c r="J165" s="25">
        <v>8.3333329999999997</v>
      </c>
      <c r="K165" s="25">
        <v>33.333333000000003</v>
      </c>
      <c r="L165" s="25">
        <v>2.7777780000000001</v>
      </c>
    </row>
    <row r="166" spans="1:12" x14ac:dyDescent="0.2">
      <c r="A166" s="20" t="s">
        <v>183</v>
      </c>
      <c r="B166" s="21">
        <v>53</v>
      </c>
      <c r="C166" s="21">
        <v>22</v>
      </c>
      <c r="D166" s="21">
        <v>10</v>
      </c>
      <c r="E166" s="21">
        <v>12</v>
      </c>
      <c r="F166" s="21">
        <v>17</v>
      </c>
      <c r="G166" s="21">
        <v>18</v>
      </c>
      <c r="H166" s="21">
        <v>13</v>
      </c>
      <c r="I166" s="21">
        <v>10</v>
      </c>
      <c r="J166" s="21">
        <v>2</v>
      </c>
      <c r="K166" s="21">
        <v>11</v>
      </c>
      <c r="L166" s="21">
        <v>1</v>
      </c>
    </row>
    <row r="167" spans="1:12" x14ac:dyDescent="0.2">
      <c r="A167" s="24" t="s">
        <v>3</v>
      </c>
      <c r="B167" s="25">
        <v>100</v>
      </c>
      <c r="C167" s="25">
        <v>41.509433999999999</v>
      </c>
      <c r="D167" s="25">
        <v>18.867925</v>
      </c>
      <c r="E167" s="25">
        <v>22.641508999999999</v>
      </c>
      <c r="F167" s="25">
        <v>32.075471999999998</v>
      </c>
      <c r="G167" s="25">
        <v>33.962263999999998</v>
      </c>
      <c r="H167" s="25">
        <v>24.528302</v>
      </c>
      <c r="I167" s="25">
        <v>18.867925</v>
      </c>
      <c r="J167" s="25">
        <v>3.7735850000000002</v>
      </c>
      <c r="K167" s="25">
        <v>20.754716999999999</v>
      </c>
      <c r="L167" s="25">
        <v>1.886792</v>
      </c>
    </row>
    <row r="168" spans="1:12" x14ac:dyDescent="0.2">
      <c r="A168" s="20" t="s">
        <v>385</v>
      </c>
      <c r="B168" s="21">
        <v>22</v>
      </c>
      <c r="C168" s="21">
        <v>11</v>
      </c>
      <c r="D168" s="21">
        <v>2</v>
      </c>
      <c r="E168" s="21">
        <v>2</v>
      </c>
      <c r="F168" s="21">
        <v>5</v>
      </c>
      <c r="G168" s="21">
        <v>9</v>
      </c>
      <c r="H168" s="21">
        <v>1</v>
      </c>
      <c r="I168" s="21">
        <v>0</v>
      </c>
      <c r="J168" s="21">
        <v>1</v>
      </c>
      <c r="K168" s="21">
        <v>6</v>
      </c>
      <c r="L168" s="21">
        <v>1</v>
      </c>
    </row>
    <row r="169" spans="1:12" x14ac:dyDescent="0.2">
      <c r="A169" s="24" t="s">
        <v>3</v>
      </c>
      <c r="B169" s="25">
        <v>100</v>
      </c>
      <c r="C169" s="25">
        <v>50</v>
      </c>
      <c r="D169" s="25">
        <v>9.0909089999999999</v>
      </c>
      <c r="E169" s="25">
        <v>9.0909089999999999</v>
      </c>
      <c r="F169" s="25">
        <v>22.727273</v>
      </c>
      <c r="G169" s="25">
        <v>40.909090999999997</v>
      </c>
      <c r="H169" s="25">
        <v>4.5454549999999996</v>
      </c>
      <c r="I169" s="25">
        <v>0</v>
      </c>
      <c r="J169" s="25">
        <v>4.5454549999999996</v>
      </c>
      <c r="K169" s="25">
        <v>27.272727</v>
      </c>
      <c r="L169" s="25">
        <v>4.5454549999999996</v>
      </c>
    </row>
    <row r="170" spans="1:12" x14ac:dyDescent="0.2">
      <c r="A170" s="20" t="s">
        <v>386</v>
      </c>
      <c r="B170" s="21">
        <v>32</v>
      </c>
      <c r="C170" s="21">
        <v>3</v>
      </c>
      <c r="D170" s="21">
        <v>2</v>
      </c>
      <c r="E170" s="21">
        <v>3</v>
      </c>
      <c r="F170" s="21">
        <v>1</v>
      </c>
      <c r="G170" s="21">
        <v>5</v>
      </c>
      <c r="H170" s="21">
        <v>0</v>
      </c>
      <c r="I170" s="21">
        <v>5</v>
      </c>
      <c r="J170" s="21">
        <v>5</v>
      </c>
      <c r="K170" s="21">
        <v>14</v>
      </c>
      <c r="L170" s="21">
        <v>1</v>
      </c>
    </row>
    <row r="171" spans="1:12" x14ac:dyDescent="0.2">
      <c r="A171" s="24" t="s">
        <v>3</v>
      </c>
      <c r="B171" s="25">
        <v>100</v>
      </c>
      <c r="C171" s="25">
        <v>9.375</v>
      </c>
      <c r="D171" s="25">
        <v>6.25</v>
      </c>
      <c r="E171" s="25">
        <v>9.375</v>
      </c>
      <c r="F171" s="25">
        <v>3.125</v>
      </c>
      <c r="G171" s="25">
        <v>15.625</v>
      </c>
      <c r="H171" s="25">
        <v>0</v>
      </c>
      <c r="I171" s="25">
        <v>15.625</v>
      </c>
      <c r="J171" s="25">
        <v>15.625</v>
      </c>
      <c r="K171" s="25">
        <v>43.75</v>
      </c>
      <c r="L171" s="25">
        <v>3.125</v>
      </c>
    </row>
    <row r="172" spans="1:12" x14ac:dyDescent="0.2">
      <c r="A172" s="20" t="s">
        <v>387</v>
      </c>
      <c r="B172" s="21">
        <v>9</v>
      </c>
      <c r="C172" s="21">
        <v>4</v>
      </c>
      <c r="D172" s="21">
        <v>0</v>
      </c>
      <c r="E172" s="21">
        <v>3</v>
      </c>
      <c r="F172" s="21">
        <v>1</v>
      </c>
      <c r="G172" s="21">
        <v>4</v>
      </c>
      <c r="H172" s="21">
        <v>1</v>
      </c>
      <c r="I172" s="21">
        <v>2</v>
      </c>
      <c r="J172" s="21">
        <v>0</v>
      </c>
      <c r="K172" s="21">
        <v>2</v>
      </c>
      <c r="L172" s="21">
        <v>0</v>
      </c>
    </row>
    <row r="173" spans="1:12" x14ac:dyDescent="0.2">
      <c r="A173" s="24" t="s">
        <v>3</v>
      </c>
      <c r="B173" s="25">
        <v>100</v>
      </c>
      <c r="C173" s="25">
        <v>44.444443999999997</v>
      </c>
      <c r="D173" s="25">
        <v>0</v>
      </c>
      <c r="E173" s="25">
        <v>33.333333000000003</v>
      </c>
      <c r="F173" s="25">
        <v>11.111110999999999</v>
      </c>
      <c r="G173" s="25">
        <v>44.444443999999997</v>
      </c>
      <c r="H173" s="25">
        <v>11.111110999999999</v>
      </c>
      <c r="I173" s="25">
        <v>22.222221999999999</v>
      </c>
      <c r="J173" s="25">
        <v>0</v>
      </c>
      <c r="K173" s="25">
        <v>22.222221999999999</v>
      </c>
      <c r="L173" s="25">
        <v>0</v>
      </c>
    </row>
    <row r="174" spans="1:12" x14ac:dyDescent="0.2">
      <c r="A174" s="20" t="s">
        <v>366</v>
      </c>
      <c r="B174" s="21">
        <v>150</v>
      </c>
      <c r="C174" s="21">
        <v>46</v>
      </c>
      <c r="D174" s="21">
        <v>18</v>
      </c>
      <c r="E174" s="21">
        <v>35</v>
      </c>
      <c r="F174" s="21">
        <v>32</v>
      </c>
      <c r="G174" s="21">
        <v>49</v>
      </c>
      <c r="H174" s="21">
        <v>13</v>
      </c>
      <c r="I174" s="21">
        <v>23</v>
      </c>
      <c r="J174" s="21">
        <v>8</v>
      </c>
      <c r="K174" s="21">
        <v>39</v>
      </c>
      <c r="L174" s="21">
        <v>5</v>
      </c>
    </row>
    <row r="175" spans="1:12" x14ac:dyDescent="0.2">
      <c r="A175" s="24" t="s">
        <v>3</v>
      </c>
      <c r="B175" s="25">
        <v>100</v>
      </c>
      <c r="C175" s="25">
        <v>30.666667</v>
      </c>
      <c r="D175" s="25">
        <v>12</v>
      </c>
      <c r="E175" s="25">
        <v>23.333333</v>
      </c>
      <c r="F175" s="25">
        <v>21.333333</v>
      </c>
      <c r="G175" s="25">
        <v>32.666666999999997</v>
      </c>
      <c r="H175" s="25">
        <v>8.6666670000000003</v>
      </c>
      <c r="I175" s="25">
        <v>15.333333</v>
      </c>
      <c r="J175" s="25">
        <v>5.3333329999999997</v>
      </c>
      <c r="K175" s="25">
        <v>26</v>
      </c>
      <c r="L175" s="25">
        <v>3.3333330000000001</v>
      </c>
    </row>
    <row r="176" spans="1:12" x14ac:dyDescent="0.2">
      <c r="A176" s="9" t="s">
        <v>388</v>
      </c>
      <c r="B176" s="9"/>
      <c r="C176" s="9"/>
      <c r="D176" s="9"/>
      <c r="E176" s="9"/>
      <c r="F176" s="9"/>
      <c r="G176" s="9"/>
      <c r="H176" s="9"/>
      <c r="I176" s="9"/>
      <c r="J176" s="9"/>
      <c r="K176" s="9"/>
      <c r="L176" s="9"/>
    </row>
    <row r="177" spans="1:12" x14ac:dyDescent="0.2">
      <c r="A177" s="20" t="s">
        <v>184</v>
      </c>
      <c r="B177" s="21">
        <v>54</v>
      </c>
      <c r="C177" s="21">
        <v>18</v>
      </c>
      <c r="D177" s="21">
        <v>9</v>
      </c>
      <c r="E177" s="21">
        <v>11</v>
      </c>
      <c r="F177" s="21">
        <v>9</v>
      </c>
      <c r="G177" s="21">
        <v>13</v>
      </c>
      <c r="H177" s="21">
        <v>5</v>
      </c>
      <c r="I177" s="21">
        <v>12</v>
      </c>
      <c r="J177" s="21">
        <v>5</v>
      </c>
      <c r="K177" s="21">
        <v>9</v>
      </c>
      <c r="L177" s="21">
        <v>2</v>
      </c>
    </row>
    <row r="178" spans="1:12" x14ac:dyDescent="0.2">
      <c r="A178" s="24" t="s">
        <v>3</v>
      </c>
      <c r="B178" s="25">
        <v>100</v>
      </c>
      <c r="C178" s="25">
        <v>33.333333000000003</v>
      </c>
      <c r="D178" s="25">
        <v>16.666667</v>
      </c>
      <c r="E178" s="25">
        <v>20.370370000000001</v>
      </c>
      <c r="F178" s="25">
        <v>16.666667</v>
      </c>
      <c r="G178" s="25">
        <v>24.074074</v>
      </c>
      <c r="H178" s="25">
        <v>9.2592590000000001</v>
      </c>
      <c r="I178" s="25">
        <v>22.222221999999999</v>
      </c>
      <c r="J178" s="25">
        <v>9.2592590000000001</v>
      </c>
      <c r="K178" s="25">
        <v>16.666667</v>
      </c>
      <c r="L178" s="25">
        <v>3.7037040000000001</v>
      </c>
    </row>
    <row r="179" spans="1:12" x14ac:dyDescent="0.2">
      <c r="A179" s="20" t="s">
        <v>185</v>
      </c>
      <c r="B179" s="21">
        <v>196</v>
      </c>
      <c r="C179" s="21">
        <v>44</v>
      </c>
      <c r="D179" s="21">
        <v>26</v>
      </c>
      <c r="E179" s="21">
        <v>32</v>
      </c>
      <c r="F179" s="21">
        <v>35</v>
      </c>
      <c r="G179" s="21">
        <v>60</v>
      </c>
      <c r="H179" s="21">
        <v>13</v>
      </c>
      <c r="I179" s="21">
        <v>29</v>
      </c>
      <c r="J179" s="21">
        <v>21</v>
      </c>
      <c r="K179" s="21">
        <v>54</v>
      </c>
      <c r="L179" s="21">
        <v>6</v>
      </c>
    </row>
    <row r="180" spans="1:12" x14ac:dyDescent="0.2">
      <c r="A180" s="24" t="s">
        <v>3</v>
      </c>
      <c r="B180" s="25">
        <v>100</v>
      </c>
      <c r="C180" s="25">
        <v>22.448979999999999</v>
      </c>
      <c r="D180" s="25">
        <v>13.265306000000001</v>
      </c>
      <c r="E180" s="25">
        <v>16.326530999999999</v>
      </c>
      <c r="F180" s="25">
        <v>17.857143000000001</v>
      </c>
      <c r="G180" s="25">
        <v>30.612245000000001</v>
      </c>
      <c r="H180" s="25">
        <v>6.6326530000000004</v>
      </c>
      <c r="I180" s="25">
        <v>14.795918</v>
      </c>
      <c r="J180" s="25">
        <v>10.714286</v>
      </c>
      <c r="K180" s="25">
        <v>27.551020000000001</v>
      </c>
      <c r="L180" s="25">
        <v>3.0612240000000002</v>
      </c>
    </row>
    <row r="181" spans="1:12" x14ac:dyDescent="0.2">
      <c r="A181" s="20" t="s">
        <v>186</v>
      </c>
      <c r="B181" s="21">
        <v>310</v>
      </c>
      <c r="C181" s="21">
        <v>84</v>
      </c>
      <c r="D181" s="21">
        <v>30</v>
      </c>
      <c r="E181" s="21">
        <v>66</v>
      </c>
      <c r="F181" s="21">
        <v>51</v>
      </c>
      <c r="G181" s="21">
        <v>85</v>
      </c>
      <c r="H181" s="21">
        <v>24</v>
      </c>
      <c r="I181" s="21">
        <v>47</v>
      </c>
      <c r="J181" s="21">
        <v>33</v>
      </c>
      <c r="K181" s="21">
        <v>80</v>
      </c>
      <c r="L181" s="21">
        <v>8</v>
      </c>
    </row>
    <row r="182" spans="1:12" x14ac:dyDescent="0.2">
      <c r="A182" s="24" t="s">
        <v>3</v>
      </c>
      <c r="B182" s="25">
        <v>100</v>
      </c>
      <c r="C182" s="25">
        <v>27.096774</v>
      </c>
      <c r="D182" s="25">
        <v>9.6774190000000004</v>
      </c>
      <c r="E182" s="25">
        <v>21.290323000000001</v>
      </c>
      <c r="F182" s="25">
        <v>16.451612999999998</v>
      </c>
      <c r="G182" s="25">
        <v>27.419354999999999</v>
      </c>
      <c r="H182" s="25">
        <v>7.7419349999999998</v>
      </c>
      <c r="I182" s="25">
        <v>15.161289999999999</v>
      </c>
      <c r="J182" s="25">
        <v>10.645161</v>
      </c>
      <c r="K182" s="25">
        <v>25.806452</v>
      </c>
      <c r="L182" s="25">
        <v>2.5806450000000001</v>
      </c>
    </row>
    <row r="183" spans="1:12" x14ac:dyDescent="0.2">
      <c r="A183" s="20" t="s">
        <v>187</v>
      </c>
      <c r="B183" s="21">
        <v>385</v>
      </c>
      <c r="C183" s="21">
        <v>128</v>
      </c>
      <c r="D183" s="21">
        <v>53</v>
      </c>
      <c r="E183" s="21">
        <v>77</v>
      </c>
      <c r="F183" s="21">
        <v>77</v>
      </c>
      <c r="G183" s="21">
        <v>108</v>
      </c>
      <c r="H183" s="21">
        <v>34</v>
      </c>
      <c r="I183" s="21">
        <v>79</v>
      </c>
      <c r="J183" s="21">
        <v>36</v>
      </c>
      <c r="K183" s="21">
        <v>94</v>
      </c>
      <c r="L183" s="21">
        <v>8</v>
      </c>
    </row>
    <row r="184" spans="1:12" x14ac:dyDescent="0.2">
      <c r="A184" s="24" t="s">
        <v>3</v>
      </c>
      <c r="B184" s="25">
        <v>100</v>
      </c>
      <c r="C184" s="25">
        <v>33.246752999999998</v>
      </c>
      <c r="D184" s="25">
        <v>13.766234000000001</v>
      </c>
      <c r="E184" s="25">
        <v>20</v>
      </c>
      <c r="F184" s="25">
        <v>20</v>
      </c>
      <c r="G184" s="25">
        <v>28.051947999999999</v>
      </c>
      <c r="H184" s="25">
        <v>8.8311689999999992</v>
      </c>
      <c r="I184" s="25">
        <v>20.519480999999999</v>
      </c>
      <c r="J184" s="25">
        <v>9.3506490000000007</v>
      </c>
      <c r="K184" s="25">
        <v>24.415583999999999</v>
      </c>
      <c r="L184" s="25">
        <v>2.077922</v>
      </c>
    </row>
    <row r="185" spans="1:12" x14ac:dyDescent="0.2">
      <c r="A185" s="20" t="s">
        <v>188</v>
      </c>
      <c r="B185" s="21">
        <v>361</v>
      </c>
      <c r="C185" s="21">
        <v>134</v>
      </c>
      <c r="D185" s="21">
        <v>53</v>
      </c>
      <c r="E185" s="21">
        <v>91</v>
      </c>
      <c r="F185" s="21">
        <v>80</v>
      </c>
      <c r="G185" s="21">
        <v>124</v>
      </c>
      <c r="H185" s="21">
        <v>33</v>
      </c>
      <c r="I185" s="21">
        <v>85</v>
      </c>
      <c r="J185" s="21">
        <v>27</v>
      </c>
      <c r="K185" s="21">
        <v>59</v>
      </c>
      <c r="L185" s="21">
        <v>7</v>
      </c>
    </row>
    <row r="186" spans="1:12" x14ac:dyDescent="0.2">
      <c r="A186" s="24" t="s">
        <v>3</v>
      </c>
      <c r="B186" s="25">
        <v>100</v>
      </c>
      <c r="C186" s="25">
        <v>37.119114000000003</v>
      </c>
      <c r="D186" s="25">
        <v>14.68144</v>
      </c>
      <c r="E186" s="25">
        <v>25.207756</v>
      </c>
      <c r="F186" s="25">
        <v>22.160665000000002</v>
      </c>
      <c r="G186" s="25">
        <v>34.349029999999999</v>
      </c>
      <c r="H186" s="25">
        <v>9.1412739999999992</v>
      </c>
      <c r="I186" s="25">
        <v>23.545705999999999</v>
      </c>
      <c r="J186" s="25">
        <v>7.4792240000000003</v>
      </c>
      <c r="K186" s="25">
        <v>16.343489999999999</v>
      </c>
      <c r="L186" s="25">
        <v>1.9390579999999999</v>
      </c>
    </row>
    <row r="187" spans="1:12" x14ac:dyDescent="0.2">
      <c r="A187" s="20" t="s">
        <v>189</v>
      </c>
      <c r="B187" s="21">
        <v>315</v>
      </c>
      <c r="C187" s="21">
        <v>136</v>
      </c>
      <c r="D187" s="21">
        <v>48</v>
      </c>
      <c r="E187" s="21">
        <v>98</v>
      </c>
      <c r="F187" s="21">
        <v>75</v>
      </c>
      <c r="G187" s="21">
        <v>120</v>
      </c>
      <c r="H187" s="21">
        <v>34</v>
      </c>
      <c r="I187" s="21">
        <v>83</v>
      </c>
      <c r="J187" s="21">
        <v>34</v>
      </c>
      <c r="K187" s="21">
        <v>45</v>
      </c>
      <c r="L187" s="21">
        <v>4</v>
      </c>
    </row>
    <row r="188" spans="1:12" x14ac:dyDescent="0.2">
      <c r="A188" s="24" t="s">
        <v>3</v>
      </c>
      <c r="B188" s="25">
        <v>100</v>
      </c>
      <c r="C188" s="25">
        <v>43.174602999999998</v>
      </c>
      <c r="D188" s="25">
        <v>15.238095</v>
      </c>
      <c r="E188" s="25">
        <v>31.111111000000001</v>
      </c>
      <c r="F188" s="25">
        <v>23.809524</v>
      </c>
      <c r="G188" s="25">
        <v>38.095238000000002</v>
      </c>
      <c r="H188" s="25">
        <v>10.793651000000001</v>
      </c>
      <c r="I188" s="25">
        <v>26.349205999999999</v>
      </c>
      <c r="J188" s="25">
        <v>10.793651000000001</v>
      </c>
      <c r="K188" s="25">
        <v>14.285714</v>
      </c>
      <c r="L188" s="25">
        <v>1.269841</v>
      </c>
    </row>
    <row r="189" spans="1:12" x14ac:dyDescent="0.2">
      <c r="A189" s="20" t="s">
        <v>190</v>
      </c>
      <c r="B189" s="21">
        <v>364</v>
      </c>
      <c r="C189" s="21">
        <v>155</v>
      </c>
      <c r="D189" s="21">
        <v>60</v>
      </c>
      <c r="E189" s="21">
        <v>106</v>
      </c>
      <c r="F189" s="21">
        <v>101</v>
      </c>
      <c r="G189" s="21">
        <v>138</v>
      </c>
      <c r="H189" s="21">
        <v>59</v>
      </c>
      <c r="I189" s="21">
        <v>88</v>
      </c>
      <c r="J189" s="21">
        <v>28</v>
      </c>
      <c r="K189" s="21">
        <v>49</v>
      </c>
      <c r="L189" s="21">
        <v>2</v>
      </c>
    </row>
    <row r="190" spans="1:12" x14ac:dyDescent="0.2">
      <c r="A190" s="24" t="s">
        <v>3</v>
      </c>
      <c r="B190" s="25">
        <v>100</v>
      </c>
      <c r="C190" s="25">
        <v>42.582417999999997</v>
      </c>
      <c r="D190" s="25">
        <v>16.483516000000002</v>
      </c>
      <c r="E190" s="25">
        <v>29.120878999999999</v>
      </c>
      <c r="F190" s="25">
        <v>27.747253000000001</v>
      </c>
      <c r="G190" s="25">
        <v>37.912087999999997</v>
      </c>
      <c r="H190" s="25">
        <v>16.208791000000002</v>
      </c>
      <c r="I190" s="25">
        <v>24.175823999999999</v>
      </c>
      <c r="J190" s="25">
        <v>7.6923079999999997</v>
      </c>
      <c r="K190" s="25">
        <v>13.461537999999999</v>
      </c>
      <c r="L190" s="25">
        <v>0.54945100000000002</v>
      </c>
    </row>
    <row r="191" spans="1:12" x14ac:dyDescent="0.2">
      <c r="A191" s="20" t="s">
        <v>191</v>
      </c>
      <c r="B191" s="21">
        <v>267</v>
      </c>
      <c r="C191" s="21">
        <v>123</v>
      </c>
      <c r="D191" s="21">
        <v>44</v>
      </c>
      <c r="E191" s="21">
        <v>109</v>
      </c>
      <c r="F191" s="21">
        <v>77</v>
      </c>
      <c r="G191" s="21">
        <v>102</v>
      </c>
      <c r="H191" s="21">
        <v>60</v>
      </c>
      <c r="I191" s="21">
        <v>89</v>
      </c>
      <c r="J191" s="21">
        <v>19</v>
      </c>
      <c r="K191" s="21">
        <v>32</v>
      </c>
      <c r="L191" s="21">
        <v>2</v>
      </c>
    </row>
    <row r="192" spans="1:12" x14ac:dyDescent="0.2">
      <c r="A192" s="24" t="s">
        <v>3</v>
      </c>
      <c r="B192" s="25">
        <v>100</v>
      </c>
      <c r="C192" s="25">
        <v>46.067416000000001</v>
      </c>
      <c r="D192" s="25">
        <v>16.479400999999999</v>
      </c>
      <c r="E192" s="25">
        <v>40.823970000000003</v>
      </c>
      <c r="F192" s="25">
        <v>28.838951000000002</v>
      </c>
      <c r="G192" s="25">
        <v>38.202247</v>
      </c>
      <c r="H192" s="25">
        <v>22.471910000000001</v>
      </c>
      <c r="I192" s="25">
        <v>33.333333000000003</v>
      </c>
      <c r="J192" s="25">
        <v>7.1161050000000001</v>
      </c>
      <c r="K192" s="25">
        <v>11.985018999999999</v>
      </c>
      <c r="L192" s="25">
        <v>0.74906399999999995</v>
      </c>
    </row>
    <row r="193" spans="1:12" x14ac:dyDescent="0.2">
      <c r="A193" s="20" t="s">
        <v>192</v>
      </c>
      <c r="B193" s="21">
        <v>90</v>
      </c>
      <c r="C193" s="21">
        <v>44</v>
      </c>
      <c r="D193" s="21">
        <v>13</v>
      </c>
      <c r="E193" s="21">
        <v>35</v>
      </c>
      <c r="F193" s="21">
        <v>21</v>
      </c>
      <c r="G193" s="21">
        <v>34</v>
      </c>
      <c r="H193" s="21">
        <v>14</v>
      </c>
      <c r="I193" s="21">
        <v>21</v>
      </c>
      <c r="J193" s="21">
        <v>6</v>
      </c>
      <c r="K193" s="21">
        <v>10</v>
      </c>
      <c r="L193" s="21">
        <v>2</v>
      </c>
    </row>
    <row r="194" spans="1:12" x14ac:dyDescent="0.2">
      <c r="A194" s="24" t="s">
        <v>3</v>
      </c>
      <c r="B194" s="25">
        <v>100</v>
      </c>
      <c r="C194" s="25">
        <v>48.888888999999999</v>
      </c>
      <c r="D194" s="25">
        <v>14.444444000000001</v>
      </c>
      <c r="E194" s="25">
        <v>38.888888999999999</v>
      </c>
      <c r="F194" s="25">
        <v>23.333333</v>
      </c>
      <c r="G194" s="25">
        <v>37.777777999999998</v>
      </c>
      <c r="H194" s="25">
        <v>15.555555999999999</v>
      </c>
      <c r="I194" s="25">
        <v>23.333333</v>
      </c>
      <c r="J194" s="25">
        <v>6.6666670000000003</v>
      </c>
      <c r="K194" s="25">
        <v>11.111110999999999</v>
      </c>
      <c r="L194" s="25">
        <v>2.2222219999999999</v>
      </c>
    </row>
    <row r="195" spans="1:12" x14ac:dyDescent="0.2">
      <c r="A195" s="20" t="s">
        <v>193</v>
      </c>
      <c r="B195" s="21">
        <v>94</v>
      </c>
      <c r="C195" s="21">
        <v>47</v>
      </c>
      <c r="D195" s="21">
        <v>18</v>
      </c>
      <c r="E195" s="21">
        <v>39</v>
      </c>
      <c r="F195" s="21">
        <v>38</v>
      </c>
      <c r="G195" s="21">
        <v>44</v>
      </c>
      <c r="H195" s="21">
        <v>20</v>
      </c>
      <c r="I195" s="21">
        <v>31</v>
      </c>
      <c r="J195" s="21">
        <v>13</v>
      </c>
      <c r="K195" s="21">
        <v>7</v>
      </c>
      <c r="L195" s="21">
        <v>1</v>
      </c>
    </row>
    <row r="196" spans="1:12" x14ac:dyDescent="0.2">
      <c r="A196" s="24" t="s">
        <v>3</v>
      </c>
      <c r="B196" s="25">
        <v>100</v>
      </c>
      <c r="C196" s="25">
        <v>50</v>
      </c>
      <c r="D196" s="25">
        <v>19.148935999999999</v>
      </c>
      <c r="E196" s="25">
        <v>41.489362</v>
      </c>
      <c r="F196" s="25">
        <v>40.425531999999997</v>
      </c>
      <c r="G196" s="25">
        <v>46.808511000000003</v>
      </c>
      <c r="H196" s="25">
        <v>21.276596000000001</v>
      </c>
      <c r="I196" s="25">
        <v>32.978723000000002</v>
      </c>
      <c r="J196" s="25">
        <v>13.829787</v>
      </c>
      <c r="K196" s="25">
        <v>7.446809</v>
      </c>
      <c r="L196" s="25">
        <v>1.0638300000000001</v>
      </c>
    </row>
    <row r="197" spans="1:12" x14ac:dyDescent="0.2">
      <c r="A197" s="20" t="s">
        <v>389</v>
      </c>
      <c r="B197" s="21">
        <v>47</v>
      </c>
      <c r="C197" s="21">
        <v>4</v>
      </c>
      <c r="D197" s="21">
        <v>1</v>
      </c>
      <c r="E197" s="21">
        <v>3</v>
      </c>
      <c r="F197" s="21">
        <v>3</v>
      </c>
      <c r="G197" s="21">
        <v>5</v>
      </c>
      <c r="H197" s="21">
        <v>0</v>
      </c>
      <c r="I197" s="21">
        <v>7</v>
      </c>
      <c r="J197" s="21">
        <v>8</v>
      </c>
      <c r="K197" s="21">
        <v>25</v>
      </c>
      <c r="L197" s="21">
        <v>2</v>
      </c>
    </row>
    <row r="198" spans="1:12" x14ac:dyDescent="0.2">
      <c r="A198" s="24" t="s">
        <v>3</v>
      </c>
      <c r="B198" s="25">
        <v>100</v>
      </c>
      <c r="C198" s="25">
        <v>8.5106380000000001</v>
      </c>
      <c r="D198" s="25">
        <v>2.1276600000000001</v>
      </c>
      <c r="E198" s="25">
        <v>6.3829789999999997</v>
      </c>
      <c r="F198" s="25">
        <v>6.3829789999999997</v>
      </c>
      <c r="G198" s="25">
        <v>10.638298000000001</v>
      </c>
      <c r="H198" s="25">
        <v>0</v>
      </c>
      <c r="I198" s="25">
        <v>14.893617000000001</v>
      </c>
      <c r="J198" s="25">
        <v>17.021277000000001</v>
      </c>
      <c r="K198" s="25">
        <v>53.191488999999997</v>
      </c>
      <c r="L198" s="25">
        <v>4.2553190000000001</v>
      </c>
    </row>
    <row r="199" spans="1:12" x14ac:dyDescent="0.2">
      <c r="A199" s="20" t="s">
        <v>366</v>
      </c>
      <c r="B199" s="21">
        <v>194</v>
      </c>
      <c r="C199" s="21">
        <v>44</v>
      </c>
      <c r="D199" s="21">
        <v>18</v>
      </c>
      <c r="E199" s="21">
        <v>28</v>
      </c>
      <c r="F199" s="21">
        <v>32</v>
      </c>
      <c r="G199" s="21">
        <v>67</v>
      </c>
      <c r="H199" s="21">
        <v>9</v>
      </c>
      <c r="I199" s="21">
        <v>29</v>
      </c>
      <c r="J199" s="21">
        <v>17</v>
      </c>
      <c r="K199" s="21">
        <v>58</v>
      </c>
      <c r="L199" s="21">
        <v>14</v>
      </c>
    </row>
    <row r="200" spans="1:12" x14ac:dyDescent="0.2">
      <c r="A200" s="24" t="s">
        <v>3</v>
      </c>
      <c r="B200" s="25">
        <v>100</v>
      </c>
      <c r="C200" s="25">
        <v>22.680412</v>
      </c>
      <c r="D200" s="25">
        <v>9.2783510000000007</v>
      </c>
      <c r="E200" s="25">
        <v>14.43299</v>
      </c>
      <c r="F200" s="25">
        <v>16.494845000000002</v>
      </c>
      <c r="G200" s="25">
        <v>34.536082</v>
      </c>
      <c r="H200" s="25">
        <v>4.6391749999999998</v>
      </c>
      <c r="I200" s="25">
        <v>14.948454</v>
      </c>
      <c r="J200" s="25">
        <v>8.7628869999999992</v>
      </c>
      <c r="K200" s="25">
        <v>29.896906999999999</v>
      </c>
      <c r="L200" s="25">
        <v>7.2164950000000001</v>
      </c>
    </row>
    <row r="201" spans="1:12" ht="11.1" customHeight="1" x14ac:dyDescent="0.2">
      <c r="A201" s="9" t="s">
        <v>390</v>
      </c>
      <c r="B201" s="9"/>
      <c r="C201" s="9"/>
      <c r="D201" s="9"/>
      <c r="E201" s="9"/>
      <c r="F201" s="9"/>
      <c r="G201" s="9"/>
      <c r="H201" s="9"/>
      <c r="I201" s="9"/>
      <c r="J201" s="9"/>
      <c r="K201" s="9"/>
      <c r="L201" s="9"/>
    </row>
    <row r="202" spans="1:12" ht="11.1" customHeight="1" x14ac:dyDescent="0.2">
      <c r="A202" s="20" t="s">
        <v>391</v>
      </c>
      <c r="B202" s="21">
        <v>633</v>
      </c>
      <c r="C202" s="21">
        <v>223</v>
      </c>
      <c r="D202" s="21">
        <v>86</v>
      </c>
      <c r="E202" s="21">
        <v>164</v>
      </c>
      <c r="F202" s="21">
        <v>140</v>
      </c>
      <c r="G202" s="21">
        <v>208</v>
      </c>
      <c r="H202" s="21">
        <v>69</v>
      </c>
      <c r="I202" s="21">
        <v>101</v>
      </c>
      <c r="J202" s="21">
        <v>54</v>
      </c>
      <c r="K202" s="21">
        <v>143</v>
      </c>
      <c r="L202" s="21">
        <v>13</v>
      </c>
    </row>
    <row r="203" spans="1:12" ht="11.1" customHeight="1" x14ac:dyDescent="0.2">
      <c r="A203" s="24" t="s">
        <v>3</v>
      </c>
      <c r="B203" s="25">
        <v>100</v>
      </c>
      <c r="C203" s="25">
        <v>35.229067999999998</v>
      </c>
      <c r="D203" s="25">
        <v>13.586098</v>
      </c>
      <c r="E203" s="25">
        <v>25.908373000000001</v>
      </c>
      <c r="F203" s="25">
        <v>22.116904000000002</v>
      </c>
      <c r="G203" s="25">
        <v>32.859400000000001</v>
      </c>
      <c r="H203" s="25">
        <v>10.900474000000001</v>
      </c>
      <c r="I203" s="25">
        <v>15.955766000000001</v>
      </c>
      <c r="J203" s="25">
        <v>8.5308060000000001</v>
      </c>
      <c r="K203" s="25">
        <v>22.590837000000001</v>
      </c>
      <c r="L203" s="25">
        <v>2.053712</v>
      </c>
    </row>
    <row r="204" spans="1:12" ht="11.1" customHeight="1" x14ac:dyDescent="0.2">
      <c r="A204" s="20" t="s">
        <v>392</v>
      </c>
      <c r="B204" s="21">
        <v>1123</v>
      </c>
      <c r="C204" s="21">
        <v>390</v>
      </c>
      <c r="D204" s="21">
        <v>131</v>
      </c>
      <c r="E204" s="21">
        <v>288</v>
      </c>
      <c r="F204" s="21">
        <v>241</v>
      </c>
      <c r="G204" s="21">
        <v>370</v>
      </c>
      <c r="H204" s="21">
        <v>134</v>
      </c>
      <c r="I204" s="21">
        <v>246</v>
      </c>
      <c r="J204" s="21">
        <v>96</v>
      </c>
      <c r="K204" s="21">
        <v>240</v>
      </c>
      <c r="L204" s="21">
        <v>20</v>
      </c>
    </row>
    <row r="205" spans="1:12" ht="11.1" customHeight="1" x14ac:dyDescent="0.2">
      <c r="A205" s="24" t="s">
        <v>3</v>
      </c>
      <c r="B205" s="25">
        <v>100</v>
      </c>
      <c r="C205" s="25">
        <v>34.728406</v>
      </c>
      <c r="D205" s="25">
        <v>11.665183000000001</v>
      </c>
      <c r="E205" s="25">
        <v>25.645592000000001</v>
      </c>
      <c r="F205" s="25">
        <v>21.460374000000002</v>
      </c>
      <c r="G205" s="25">
        <v>32.947462000000002</v>
      </c>
      <c r="H205" s="25">
        <v>11.932323999999999</v>
      </c>
      <c r="I205" s="25">
        <v>21.905609999999999</v>
      </c>
      <c r="J205" s="25">
        <v>8.5485310000000005</v>
      </c>
      <c r="K205" s="25">
        <v>21.371327000000001</v>
      </c>
      <c r="L205" s="25">
        <v>1.7809440000000001</v>
      </c>
    </row>
    <row r="206" spans="1:12" ht="11.1" customHeight="1" x14ac:dyDescent="0.2">
      <c r="A206" s="20" t="s">
        <v>393</v>
      </c>
      <c r="B206" s="21">
        <v>660</v>
      </c>
      <c r="C206" s="21">
        <v>244</v>
      </c>
      <c r="D206" s="21">
        <v>107</v>
      </c>
      <c r="E206" s="21">
        <v>166</v>
      </c>
      <c r="F206" s="21">
        <v>163</v>
      </c>
      <c r="G206" s="21">
        <v>236</v>
      </c>
      <c r="H206" s="21">
        <v>80</v>
      </c>
      <c r="I206" s="21">
        <v>173</v>
      </c>
      <c r="J206" s="21">
        <v>70</v>
      </c>
      <c r="K206" s="21">
        <v>110</v>
      </c>
      <c r="L206" s="21">
        <v>16</v>
      </c>
    </row>
    <row r="207" spans="1:12" ht="11.1" customHeight="1" x14ac:dyDescent="0.2">
      <c r="A207" s="24" t="s">
        <v>3</v>
      </c>
      <c r="B207" s="25">
        <v>100</v>
      </c>
      <c r="C207" s="25">
        <v>36.969696999999996</v>
      </c>
      <c r="D207" s="25">
        <v>16.212121</v>
      </c>
      <c r="E207" s="25">
        <v>25.151515</v>
      </c>
      <c r="F207" s="25">
        <v>24.69697</v>
      </c>
      <c r="G207" s="25">
        <v>35.757576</v>
      </c>
      <c r="H207" s="25">
        <v>12.121212</v>
      </c>
      <c r="I207" s="25">
        <v>26.212121</v>
      </c>
      <c r="J207" s="25">
        <v>10.606061</v>
      </c>
      <c r="K207" s="25">
        <v>16.666667</v>
      </c>
      <c r="L207" s="25">
        <v>2.424242</v>
      </c>
    </row>
    <row r="208" spans="1:12" ht="11.1" customHeight="1" x14ac:dyDescent="0.2">
      <c r="A208" s="20" t="s">
        <v>394</v>
      </c>
      <c r="B208" s="21">
        <v>261</v>
      </c>
      <c r="C208" s="21">
        <v>104</v>
      </c>
      <c r="D208" s="21">
        <v>49</v>
      </c>
      <c r="E208" s="21">
        <v>77</v>
      </c>
      <c r="F208" s="21">
        <v>55</v>
      </c>
      <c r="G208" s="21">
        <v>86</v>
      </c>
      <c r="H208" s="21">
        <v>22</v>
      </c>
      <c r="I208" s="21">
        <v>80</v>
      </c>
      <c r="J208" s="21">
        <v>27</v>
      </c>
      <c r="K208" s="21">
        <v>29</v>
      </c>
      <c r="L208" s="21">
        <v>9</v>
      </c>
    </row>
    <row r="209" spans="1:12" ht="11.1" customHeight="1" x14ac:dyDescent="0.2">
      <c r="A209" s="24" t="s">
        <v>3</v>
      </c>
      <c r="B209" s="25">
        <v>100</v>
      </c>
      <c r="C209" s="25">
        <v>39.846742999999996</v>
      </c>
      <c r="D209" s="25">
        <v>18.773945999999999</v>
      </c>
      <c r="E209" s="25">
        <v>29.501916000000001</v>
      </c>
      <c r="F209" s="25">
        <v>21.072797000000001</v>
      </c>
      <c r="G209" s="25">
        <v>32.950192000000001</v>
      </c>
      <c r="H209" s="25">
        <v>8.429119</v>
      </c>
      <c r="I209" s="25">
        <v>30.651340999999999</v>
      </c>
      <c r="J209" s="25">
        <v>10.344828</v>
      </c>
      <c r="K209" s="25">
        <v>11.111110999999999</v>
      </c>
      <c r="L209" s="25">
        <v>3.4482759999999999</v>
      </c>
    </row>
    <row r="210" spans="1:12" ht="11.1" customHeight="1" x14ac:dyDescent="0.2">
      <c r="A210" s="9" t="s">
        <v>395</v>
      </c>
      <c r="B210" s="9"/>
      <c r="C210" s="9"/>
      <c r="D210" s="9"/>
      <c r="E210" s="9"/>
      <c r="F210" s="9"/>
      <c r="G210" s="9"/>
      <c r="H210" s="9"/>
      <c r="I210" s="9"/>
      <c r="J210" s="9"/>
      <c r="K210" s="9"/>
      <c r="L210" s="9"/>
    </row>
    <row r="211" spans="1:12" ht="11.1" customHeight="1" x14ac:dyDescent="0.2">
      <c r="A211" s="20" t="s">
        <v>396</v>
      </c>
      <c r="B211" s="21">
        <v>329</v>
      </c>
      <c r="C211" s="21">
        <v>108</v>
      </c>
      <c r="D211" s="21">
        <v>43</v>
      </c>
      <c r="E211" s="21">
        <v>74</v>
      </c>
      <c r="F211" s="21">
        <v>70</v>
      </c>
      <c r="G211" s="21">
        <v>104</v>
      </c>
      <c r="H211" s="21">
        <v>33</v>
      </c>
      <c r="I211" s="21">
        <v>105</v>
      </c>
      <c r="J211" s="21">
        <v>40</v>
      </c>
      <c r="K211" s="21">
        <v>60</v>
      </c>
      <c r="L211" s="21">
        <v>6</v>
      </c>
    </row>
    <row r="212" spans="1:12" ht="11.1" customHeight="1" x14ac:dyDescent="0.2">
      <c r="A212" s="24" t="s">
        <v>3</v>
      </c>
      <c r="B212" s="25">
        <v>100</v>
      </c>
      <c r="C212" s="25">
        <v>32.826748000000002</v>
      </c>
      <c r="D212" s="25">
        <v>13.069909000000001</v>
      </c>
      <c r="E212" s="25">
        <v>22.492401000000001</v>
      </c>
      <c r="F212" s="25">
        <v>21.276596000000001</v>
      </c>
      <c r="G212" s="25">
        <v>31.610942000000001</v>
      </c>
      <c r="H212" s="25">
        <v>10.030395</v>
      </c>
      <c r="I212" s="25">
        <v>31.914894</v>
      </c>
      <c r="J212" s="25">
        <v>12.158054999999999</v>
      </c>
      <c r="K212" s="25">
        <v>18.237082000000001</v>
      </c>
      <c r="L212" s="25">
        <v>1.8237080000000001</v>
      </c>
    </row>
    <row r="213" spans="1:12" ht="11.1" customHeight="1" x14ac:dyDescent="0.2">
      <c r="A213" s="20" t="s">
        <v>397</v>
      </c>
      <c r="B213" s="21">
        <v>828</v>
      </c>
      <c r="C213" s="21">
        <v>305</v>
      </c>
      <c r="D213" s="21">
        <v>119</v>
      </c>
      <c r="E213" s="21">
        <v>218</v>
      </c>
      <c r="F213" s="21">
        <v>172</v>
      </c>
      <c r="G213" s="21">
        <v>287</v>
      </c>
      <c r="H213" s="21">
        <v>94</v>
      </c>
      <c r="I213" s="21">
        <v>149</v>
      </c>
      <c r="J213" s="21">
        <v>72</v>
      </c>
      <c r="K213" s="21">
        <v>183</v>
      </c>
      <c r="L213" s="21">
        <v>13</v>
      </c>
    </row>
    <row r="214" spans="1:12" ht="11.1" customHeight="1" x14ac:dyDescent="0.2">
      <c r="A214" s="24" t="s">
        <v>3</v>
      </c>
      <c r="B214" s="25">
        <v>100</v>
      </c>
      <c r="C214" s="25">
        <v>36.835749</v>
      </c>
      <c r="D214" s="25">
        <v>14.371981</v>
      </c>
      <c r="E214" s="25">
        <v>26.328502</v>
      </c>
      <c r="F214" s="25">
        <v>20.772946999999998</v>
      </c>
      <c r="G214" s="25">
        <v>34.661836000000001</v>
      </c>
      <c r="H214" s="25">
        <v>11.352657000000001</v>
      </c>
      <c r="I214" s="25">
        <v>17.995169000000001</v>
      </c>
      <c r="J214" s="25">
        <v>8.6956520000000008</v>
      </c>
      <c r="K214" s="25">
        <v>22.101448999999999</v>
      </c>
      <c r="L214" s="25">
        <v>1.5700480000000001</v>
      </c>
    </row>
    <row r="215" spans="1:12" ht="11.1" customHeight="1" x14ac:dyDescent="0.2">
      <c r="A215" s="20" t="s">
        <v>879</v>
      </c>
      <c r="B215" s="21">
        <v>499</v>
      </c>
      <c r="C215" s="21">
        <v>200</v>
      </c>
      <c r="D215" s="21">
        <v>69</v>
      </c>
      <c r="E215" s="21">
        <v>139</v>
      </c>
      <c r="F215" s="21">
        <v>107</v>
      </c>
      <c r="G215" s="21">
        <v>165</v>
      </c>
      <c r="H215" s="21">
        <v>73</v>
      </c>
      <c r="I215" s="21">
        <v>162</v>
      </c>
      <c r="J215" s="21">
        <v>42</v>
      </c>
      <c r="K215" s="21">
        <v>77</v>
      </c>
      <c r="L215" s="21">
        <v>10</v>
      </c>
    </row>
    <row r="216" spans="1:12" ht="11.1" customHeight="1" x14ac:dyDescent="0.2">
      <c r="A216" s="24" t="s">
        <v>3</v>
      </c>
      <c r="B216" s="25">
        <v>100</v>
      </c>
      <c r="C216" s="25">
        <v>40.080159999999999</v>
      </c>
      <c r="D216" s="25">
        <v>13.827655</v>
      </c>
      <c r="E216" s="25">
        <v>27.855710999999999</v>
      </c>
      <c r="F216" s="25">
        <v>21.442886000000001</v>
      </c>
      <c r="G216" s="25">
        <v>33.066132000000003</v>
      </c>
      <c r="H216" s="25">
        <v>14.629258999999999</v>
      </c>
      <c r="I216" s="25">
        <v>32.464930000000003</v>
      </c>
      <c r="J216" s="25">
        <v>8.4168339999999997</v>
      </c>
      <c r="K216" s="25">
        <v>15.430861999999999</v>
      </c>
      <c r="L216" s="25">
        <v>2.0040079999999998</v>
      </c>
    </row>
    <row r="217" spans="1:12" ht="11.1" customHeight="1" x14ac:dyDescent="0.2">
      <c r="A217" s="20" t="s">
        <v>398</v>
      </c>
      <c r="B217" s="21">
        <v>468</v>
      </c>
      <c r="C217" s="21">
        <v>166</v>
      </c>
      <c r="D217" s="21">
        <v>69</v>
      </c>
      <c r="E217" s="21">
        <v>101</v>
      </c>
      <c r="F217" s="21">
        <v>127</v>
      </c>
      <c r="G217" s="21">
        <v>160</v>
      </c>
      <c r="H217" s="21">
        <v>44</v>
      </c>
      <c r="I217" s="21">
        <v>77</v>
      </c>
      <c r="J217" s="21">
        <v>42</v>
      </c>
      <c r="K217" s="21">
        <v>100</v>
      </c>
      <c r="L217" s="21">
        <v>14</v>
      </c>
    </row>
    <row r="218" spans="1:12" ht="11.1" customHeight="1" x14ac:dyDescent="0.2">
      <c r="A218" s="24" t="s">
        <v>3</v>
      </c>
      <c r="B218" s="25">
        <v>100</v>
      </c>
      <c r="C218" s="25">
        <v>35.470084999999997</v>
      </c>
      <c r="D218" s="25">
        <v>14.743589999999999</v>
      </c>
      <c r="E218" s="25">
        <v>21.581197</v>
      </c>
      <c r="F218" s="25">
        <v>27.136752000000001</v>
      </c>
      <c r="G218" s="25">
        <v>34.188034000000002</v>
      </c>
      <c r="H218" s="25">
        <v>9.4017090000000003</v>
      </c>
      <c r="I218" s="25">
        <v>16.452991000000001</v>
      </c>
      <c r="J218" s="25">
        <v>8.9743589999999998</v>
      </c>
      <c r="K218" s="25">
        <v>21.367521</v>
      </c>
      <c r="L218" s="25">
        <v>2.9914529999999999</v>
      </c>
    </row>
    <row r="219" spans="1:12" ht="11.1" customHeight="1" x14ac:dyDescent="0.2">
      <c r="A219" s="20" t="s">
        <v>399</v>
      </c>
      <c r="B219" s="21">
        <v>257</v>
      </c>
      <c r="C219" s="21">
        <v>92</v>
      </c>
      <c r="D219" s="21">
        <v>33</v>
      </c>
      <c r="E219" s="21">
        <v>85</v>
      </c>
      <c r="F219" s="21">
        <v>46</v>
      </c>
      <c r="G219" s="21">
        <v>79</v>
      </c>
      <c r="H219" s="21">
        <v>24</v>
      </c>
      <c r="I219" s="21">
        <v>45</v>
      </c>
      <c r="J219" s="21">
        <v>20</v>
      </c>
      <c r="K219" s="21">
        <v>51</v>
      </c>
      <c r="L219" s="21">
        <v>6</v>
      </c>
    </row>
    <row r="220" spans="1:12" ht="11.1" customHeight="1" x14ac:dyDescent="0.2">
      <c r="A220" s="24" t="s">
        <v>3</v>
      </c>
      <c r="B220" s="25">
        <v>100</v>
      </c>
      <c r="C220" s="25">
        <v>35.797665000000002</v>
      </c>
      <c r="D220" s="25">
        <v>12.840467</v>
      </c>
      <c r="E220" s="25">
        <v>33.073929999999997</v>
      </c>
      <c r="F220" s="25">
        <v>17.898833</v>
      </c>
      <c r="G220" s="25">
        <v>30.7393</v>
      </c>
      <c r="H220" s="25">
        <v>9.3385210000000001</v>
      </c>
      <c r="I220" s="25">
        <v>17.509727999999999</v>
      </c>
      <c r="J220" s="25">
        <v>7.7821009999999999</v>
      </c>
      <c r="K220" s="25">
        <v>19.844358</v>
      </c>
      <c r="L220" s="25">
        <v>2.3346300000000002</v>
      </c>
    </row>
    <row r="221" spans="1:12" ht="11.1" customHeight="1" x14ac:dyDescent="0.2">
      <c r="A221" s="20" t="s">
        <v>400</v>
      </c>
      <c r="B221" s="21">
        <v>296</v>
      </c>
      <c r="C221" s="21">
        <v>90</v>
      </c>
      <c r="D221" s="21">
        <v>40</v>
      </c>
      <c r="E221" s="21">
        <v>78</v>
      </c>
      <c r="F221" s="21">
        <v>77</v>
      </c>
      <c r="G221" s="21">
        <v>105</v>
      </c>
      <c r="H221" s="21">
        <v>37</v>
      </c>
      <c r="I221" s="21">
        <v>62</v>
      </c>
      <c r="J221" s="21">
        <v>31</v>
      </c>
      <c r="K221" s="21">
        <v>51</v>
      </c>
      <c r="L221" s="21">
        <v>9</v>
      </c>
    </row>
    <row r="222" spans="1:12" ht="11.1" customHeight="1" x14ac:dyDescent="0.2">
      <c r="A222" s="24" t="s">
        <v>3</v>
      </c>
      <c r="B222" s="25">
        <v>100</v>
      </c>
      <c r="C222" s="25">
        <v>30.405404999999998</v>
      </c>
      <c r="D222" s="25">
        <v>13.513514000000001</v>
      </c>
      <c r="E222" s="25">
        <v>26.351351000000001</v>
      </c>
      <c r="F222" s="25">
        <v>26.013514000000001</v>
      </c>
      <c r="G222" s="25">
        <v>35.472973000000003</v>
      </c>
      <c r="H222" s="25">
        <v>12.5</v>
      </c>
      <c r="I222" s="25">
        <v>20.945945999999999</v>
      </c>
      <c r="J222" s="25">
        <v>10.472973</v>
      </c>
      <c r="K222" s="25">
        <v>17.22973</v>
      </c>
      <c r="L222" s="25">
        <v>3.0405410000000002</v>
      </c>
    </row>
    <row r="223" spans="1:12" ht="11.1" customHeight="1" x14ac:dyDescent="0.2">
      <c r="A223" s="9" t="s">
        <v>401</v>
      </c>
      <c r="B223" s="9"/>
      <c r="C223" s="9"/>
      <c r="D223" s="9"/>
      <c r="E223" s="9"/>
      <c r="F223" s="9"/>
      <c r="G223" s="9"/>
      <c r="H223" s="9"/>
      <c r="I223" s="9"/>
      <c r="J223" s="9"/>
      <c r="K223" s="9"/>
      <c r="L223" s="9"/>
    </row>
    <row r="224" spans="1:12" ht="11.1" customHeight="1" x14ac:dyDescent="0.2">
      <c r="A224" s="20" t="s">
        <v>878</v>
      </c>
      <c r="B224" s="21">
        <v>116</v>
      </c>
      <c r="C224" s="21">
        <v>37</v>
      </c>
      <c r="D224" s="21">
        <v>14</v>
      </c>
      <c r="E224" s="21">
        <v>28</v>
      </c>
      <c r="F224" s="21">
        <v>24</v>
      </c>
      <c r="G224" s="21">
        <v>33</v>
      </c>
      <c r="H224" s="21">
        <v>12</v>
      </c>
      <c r="I224" s="21">
        <v>32</v>
      </c>
      <c r="J224" s="21">
        <v>10</v>
      </c>
      <c r="K224" s="21">
        <v>26</v>
      </c>
      <c r="L224" s="21">
        <v>3</v>
      </c>
    </row>
    <row r="225" spans="1:12" ht="11.1" customHeight="1" x14ac:dyDescent="0.2">
      <c r="A225" s="24" t="s">
        <v>3</v>
      </c>
      <c r="B225" s="25">
        <v>100</v>
      </c>
      <c r="C225" s="25">
        <v>31.896552</v>
      </c>
      <c r="D225" s="25">
        <v>12.068966</v>
      </c>
      <c r="E225" s="25">
        <v>24.137930999999998</v>
      </c>
      <c r="F225" s="25">
        <v>20.689654999999998</v>
      </c>
      <c r="G225" s="25">
        <v>28.448276</v>
      </c>
      <c r="H225" s="25">
        <v>10.344828</v>
      </c>
      <c r="I225" s="25">
        <v>27.586207000000002</v>
      </c>
      <c r="J225" s="25">
        <v>8.6206899999999997</v>
      </c>
      <c r="K225" s="25">
        <v>22.413792999999998</v>
      </c>
      <c r="L225" s="25">
        <v>2.5862069999999999</v>
      </c>
    </row>
    <row r="226" spans="1:12" ht="11.1" customHeight="1" x14ac:dyDescent="0.2">
      <c r="A226" s="20" t="s">
        <v>402</v>
      </c>
      <c r="B226" s="21">
        <v>213</v>
      </c>
      <c r="C226" s="21">
        <v>71</v>
      </c>
      <c r="D226" s="21">
        <v>29</v>
      </c>
      <c r="E226" s="21">
        <v>46</v>
      </c>
      <c r="F226" s="21">
        <v>46</v>
      </c>
      <c r="G226" s="21">
        <v>71</v>
      </c>
      <c r="H226" s="21">
        <v>21</v>
      </c>
      <c r="I226" s="21">
        <v>73</v>
      </c>
      <c r="J226" s="21">
        <v>30</v>
      </c>
      <c r="K226" s="21">
        <v>34</v>
      </c>
      <c r="L226" s="21">
        <v>3</v>
      </c>
    </row>
    <row r="227" spans="1:12" ht="11.1" customHeight="1" x14ac:dyDescent="0.2">
      <c r="A227" s="24" t="s">
        <v>3</v>
      </c>
      <c r="B227" s="25">
        <v>100</v>
      </c>
      <c r="C227" s="25">
        <v>33.333333000000003</v>
      </c>
      <c r="D227" s="25">
        <v>13.615023000000001</v>
      </c>
      <c r="E227" s="25">
        <v>21.596243999999999</v>
      </c>
      <c r="F227" s="25">
        <v>21.596243999999999</v>
      </c>
      <c r="G227" s="25">
        <v>33.333333000000003</v>
      </c>
      <c r="H227" s="25">
        <v>9.8591549999999994</v>
      </c>
      <c r="I227" s="25">
        <v>34.272300000000001</v>
      </c>
      <c r="J227" s="25">
        <v>14.084507</v>
      </c>
      <c r="K227" s="25">
        <v>15.962441</v>
      </c>
      <c r="L227" s="25">
        <v>1.4084509999999999</v>
      </c>
    </row>
    <row r="228" spans="1:12" ht="11.1" customHeight="1" x14ac:dyDescent="0.2">
      <c r="A228" s="20" t="s">
        <v>397</v>
      </c>
      <c r="B228" s="21">
        <v>828</v>
      </c>
      <c r="C228" s="21">
        <v>305</v>
      </c>
      <c r="D228" s="21">
        <v>119</v>
      </c>
      <c r="E228" s="21">
        <v>218</v>
      </c>
      <c r="F228" s="21">
        <v>172</v>
      </c>
      <c r="G228" s="21">
        <v>287</v>
      </c>
      <c r="H228" s="21">
        <v>94</v>
      </c>
      <c r="I228" s="21">
        <v>149</v>
      </c>
      <c r="J228" s="21">
        <v>72</v>
      </c>
      <c r="K228" s="21">
        <v>183</v>
      </c>
      <c r="L228" s="21">
        <v>13</v>
      </c>
    </row>
    <row r="229" spans="1:12" ht="11.1" customHeight="1" x14ac:dyDescent="0.2">
      <c r="A229" s="24" t="s">
        <v>3</v>
      </c>
      <c r="B229" s="25">
        <v>100</v>
      </c>
      <c r="C229" s="25">
        <v>36.835749</v>
      </c>
      <c r="D229" s="25">
        <v>14.371981</v>
      </c>
      <c r="E229" s="25">
        <v>26.328502</v>
      </c>
      <c r="F229" s="25">
        <v>20.772946999999998</v>
      </c>
      <c r="G229" s="25">
        <v>34.661836000000001</v>
      </c>
      <c r="H229" s="25">
        <v>11.352657000000001</v>
      </c>
      <c r="I229" s="25">
        <v>17.995169000000001</v>
      </c>
      <c r="J229" s="25">
        <v>8.6956520000000008</v>
      </c>
      <c r="K229" s="25">
        <v>22.101448999999999</v>
      </c>
      <c r="L229" s="25">
        <v>1.5700480000000001</v>
      </c>
    </row>
    <row r="230" spans="1:12" ht="11.1" customHeight="1" x14ac:dyDescent="0.2">
      <c r="A230" s="20" t="s">
        <v>403</v>
      </c>
      <c r="B230" s="21">
        <v>133</v>
      </c>
      <c r="C230" s="21">
        <v>54</v>
      </c>
      <c r="D230" s="21">
        <v>21</v>
      </c>
      <c r="E230" s="21">
        <v>37</v>
      </c>
      <c r="F230" s="21">
        <v>34</v>
      </c>
      <c r="G230" s="21">
        <v>50</v>
      </c>
      <c r="H230" s="21">
        <v>27</v>
      </c>
      <c r="I230" s="21">
        <v>54</v>
      </c>
      <c r="J230" s="21">
        <v>12</v>
      </c>
      <c r="K230" s="21">
        <v>14</v>
      </c>
      <c r="L230" s="21">
        <v>3</v>
      </c>
    </row>
    <row r="231" spans="1:12" ht="11.1" customHeight="1" x14ac:dyDescent="0.2">
      <c r="A231" s="24" t="s">
        <v>3</v>
      </c>
      <c r="B231" s="25">
        <v>100</v>
      </c>
      <c r="C231" s="25">
        <v>40.601503999999998</v>
      </c>
      <c r="D231" s="25">
        <v>15.789474</v>
      </c>
      <c r="E231" s="25">
        <v>27.819548999999999</v>
      </c>
      <c r="F231" s="25">
        <v>25.56391</v>
      </c>
      <c r="G231" s="25">
        <v>37.593985000000004</v>
      </c>
      <c r="H231" s="25">
        <v>20.300751999999999</v>
      </c>
      <c r="I231" s="25">
        <v>40.601503999999998</v>
      </c>
      <c r="J231" s="25">
        <v>9.0225559999999998</v>
      </c>
      <c r="K231" s="25">
        <v>10.526316</v>
      </c>
      <c r="L231" s="25">
        <v>2.2556389999999999</v>
      </c>
    </row>
    <row r="232" spans="1:12" ht="11.1" customHeight="1" x14ac:dyDescent="0.2">
      <c r="A232" s="20" t="s">
        <v>404</v>
      </c>
      <c r="B232" s="21">
        <v>120</v>
      </c>
      <c r="C232" s="21">
        <v>51</v>
      </c>
      <c r="D232" s="21">
        <v>18</v>
      </c>
      <c r="E232" s="21">
        <v>32</v>
      </c>
      <c r="F232" s="21">
        <v>25</v>
      </c>
      <c r="G232" s="21">
        <v>38</v>
      </c>
      <c r="H232" s="21">
        <v>14</v>
      </c>
      <c r="I232" s="21">
        <v>42</v>
      </c>
      <c r="J232" s="21">
        <v>11</v>
      </c>
      <c r="K232" s="21">
        <v>18</v>
      </c>
      <c r="L232" s="21">
        <v>2</v>
      </c>
    </row>
    <row r="233" spans="1:12" ht="11.1" customHeight="1" x14ac:dyDescent="0.2">
      <c r="A233" s="24" t="s">
        <v>3</v>
      </c>
      <c r="B233" s="25">
        <v>100</v>
      </c>
      <c r="C233" s="25">
        <v>42.5</v>
      </c>
      <c r="D233" s="25">
        <v>15</v>
      </c>
      <c r="E233" s="25">
        <v>26.666667</v>
      </c>
      <c r="F233" s="25">
        <v>20.833333</v>
      </c>
      <c r="G233" s="25">
        <v>31.666667</v>
      </c>
      <c r="H233" s="25">
        <v>11.666667</v>
      </c>
      <c r="I233" s="25">
        <v>35</v>
      </c>
      <c r="J233" s="25">
        <v>9.1666670000000003</v>
      </c>
      <c r="K233" s="25">
        <v>15</v>
      </c>
      <c r="L233" s="25">
        <v>1.6666669999999999</v>
      </c>
    </row>
    <row r="234" spans="1:12" ht="11.1" customHeight="1" x14ac:dyDescent="0.2">
      <c r="A234" s="20" t="s">
        <v>405</v>
      </c>
      <c r="B234" s="21">
        <v>246</v>
      </c>
      <c r="C234" s="21">
        <v>95</v>
      </c>
      <c r="D234" s="21">
        <v>30</v>
      </c>
      <c r="E234" s="21">
        <v>70</v>
      </c>
      <c r="F234" s="21">
        <v>48</v>
      </c>
      <c r="G234" s="21">
        <v>77</v>
      </c>
      <c r="H234" s="21">
        <v>32</v>
      </c>
      <c r="I234" s="21">
        <v>66</v>
      </c>
      <c r="J234" s="21">
        <v>19</v>
      </c>
      <c r="K234" s="21">
        <v>45</v>
      </c>
      <c r="L234" s="21">
        <v>5</v>
      </c>
    </row>
    <row r="235" spans="1:12" ht="11.1" customHeight="1" x14ac:dyDescent="0.2">
      <c r="A235" s="24" t="s">
        <v>3</v>
      </c>
      <c r="B235" s="25">
        <v>100</v>
      </c>
      <c r="C235" s="25">
        <v>38.617885999999999</v>
      </c>
      <c r="D235" s="25">
        <v>12.195122</v>
      </c>
      <c r="E235" s="25">
        <v>28.455285</v>
      </c>
      <c r="F235" s="25">
        <v>19.512194999999998</v>
      </c>
      <c r="G235" s="25">
        <v>31.300813000000002</v>
      </c>
      <c r="H235" s="25">
        <v>13.00813</v>
      </c>
      <c r="I235" s="25">
        <v>26.829267999999999</v>
      </c>
      <c r="J235" s="25">
        <v>7.7235769999999997</v>
      </c>
      <c r="K235" s="25">
        <v>18.292683</v>
      </c>
      <c r="L235" s="25">
        <v>2.0325199999999999</v>
      </c>
    </row>
    <row r="236" spans="1:12" ht="11.1" customHeight="1" x14ac:dyDescent="0.2">
      <c r="A236" s="20" t="s">
        <v>398</v>
      </c>
      <c r="B236" s="21">
        <v>468</v>
      </c>
      <c r="C236" s="21">
        <v>166</v>
      </c>
      <c r="D236" s="21">
        <v>69</v>
      </c>
      <c r="E236" s="21">
        <v>101</v>
      </c>
      <c r="F236" s="21">
        <v>127</v>
      </c>
      <c r="G236" s="21">
        <v>160</v>
      </c>
      <c r="H236" s="21">
        <v>44</v>
      </c>
      <c r="I236" s="21">
        <v>77</v>
      </c>
      <c r="J236" s="21">
        <v>42</v>
      </c>
      <c r="K236" s="21">
        <v>100</v>
      </c>
      <c r="L236" s="21">
        <v>14</v>
      </c>
    </row>
    <row r="237" spans="1:12" ht="11.1" customHeight="1" x14ac:dyDescent="0.2">
      <c r="A237" s="24" t="s">
        <v>3</v>
      </c>
      <c r="B237" s="25">
        <v>100</v>
      </c>
      <c r="C237" s="25">
        <v>35.470084999999997</v>
      </c>
      <c r="D237" s="25">
        <v>14.743589999999999</v>
      </c>
      <c r="E237" s="25">
        <v>21.581197</v>
      </c>
      <c r="F237" s="25">
        <v>27.136752000000001</v>
      </c>
      <c r="G237" s="25">
        <v>34.188034000000002</v>
      </c>
      <c r="H237" s="25">
        <v>9.4017090000000003</v>
      </c>
      <c r="I237" s="25">
        <v>16.452991000000001</v>
      </c>
      <c r="J237" s="25">
        <v>8.9743589999999998</v>
      </c>
      <c r="K237" s="25">
        <v>21.367521</v>
      </c>
      <c r="L237" s="25">
        <v>2.9914529999999999</v>
      </c>
    </row>
    <row r="238" spans="1:12" ht="11.1" customHeight="1" x14ac:dyDescent="0.2">
      <c r="A238" s="20" t="s">
        <v>406</v>
      </c>
      <c r="B238" s="21">
        <v>180</v>
      </c>
      <c r="C238" s="21">
        <v>65</v>
      </c>
      <c r="D238" s="21">
        <v>21</v>
      </c>
      <c r="E238" s="21">
        <v>64</v>
      </c>
      <c r="F238" s="21">
        <v>28</v>
      </c>
      <c r="G238" s="21">
        <v>54</v>
      </c>
      <c r="H238" s="21">
        <v>16</v>
      </c>
      <c r="I238" s="21">
        <v>28</v>
      </c>
      <c r="J238" s="21">
        <v>15</v>
      </c>
      <c r="K238" s="21">
        <v>35</v>
      </c>
      <c r="L238" s="21">
        <v>4</v>
      </c>
    </row>
    <row r="239" spans="1:12" ht="11.1" customHeight="1" x14ac:dyDescent="0.2">
      <c r="A239" s="24" t="s">
        <v>3</v>
      </c>
      <c r="B239" s="25">
        <v>100</v>
      </c>
      <c r="C239" s="25">
        <v>36.111111000000001</v>
      </c>
      <c r="D239" s="25">
        <v>11.666667</v>
      </c>
      <c r="E239" s="25">
        <v>35.555556000000003</v>
      </c>
      <c r="F239" s="25">
        <v>15.555555999999999</v>
      </c>
      <c r="G239" s="25">
        <v>30</v>
      </c>
      <c r="H239" s="25">
        <v>8.8888890000000007</v>
      </c>
      <c r="I239" s="25">
        <v>15.555555999999999</v>
      </c>
      <c r="J239" s="25">
        <v>8.3333329999999997</v>
      </c>
      <c r="K239" s="25">
        <v>19.444444000000001</v>
      </c>
      <c r="L239" s="25">
        <v>2.2222219999999999</v>
      </c>
    </row>
    <row r="240" spans="1:12" ht="11.1" customHeight="1" x14ac:dyDescent="0.2">
      <c r="A240" s="20" t="s">
        <v>407</v>
      </c>
      <c r="B240" s="21">
        <v>77</v>
      </c>
      <c r="C240" s="21">
        <v>27</v>
      </c>
      <c r="D240" s="21">
        <v>12</v>
      </c>
      <c r="E240" s="21">
        <v>21</v>
      </c>
      <c r="F240" s="21">
        <v>18</v>
      </c>
      <c r="G240" s="21">
        <v>25</v>
      </c>
      <c r="H240" s="21">
        <v>8</v>
      </c>
      <c r="I240" s="21">
        <v>17</v>
      </c>
      <c r="J240" s="21">
        <v>5</v>
      </c>
      <c r="K240" s="21">
        <v>16</v>
      </c>
      <c r="L240" s="21">
        <v>2</v>
      </c>
    </row>
    <row r="241" spans="1:12" ht="11.1" customHeight="1" x14ac:dyDescent="0.2">
      <c r="A241" s="24" t="s">
        <v>3</v>
      </c>
      <c r="B241" s="25">
        <v>100</v>
      </c>
      <c r="C241" s="25">
        <v>35.064934999999998</v>
      </c>
      <c r="D241" s="25">
        <v>15.584415999999999</v>
      </c>
      <c r="E241" s="25">
        <v>27.272727</v>
      </c>
      <c r="F241" s="25">
        <v>23.376622999999999</v>
      </c>
      <c r="G241" s="25">
        <v>32.467531999999999</v>
      </c>
      <c r="H241" s="25">
        <v>10.389609999999999</v>
      </c>
      <c r="I241" s="25">
        <v>22.077922000000001</v>
      </c>
      <c r="J241" s="25">
        <v>6.493506</v>
      </c>
      <c r="K241" s="25">
        <v>20.779221</v>
      </c>
      <c r="L241" s="25">
        <v>2.5974029999999999</v>
      </c>
    </row>
    <row r="242" spans="1:12" ht="11.1" customHeight="1" x14ac:dyDescent="0.2">
      <c r="A242" s="20" t="s">
        <v>400</v>
      </c>
      <c r="B242" s="21">
        <v>296</v>
      </c>
      <c r="C242" s="21">
        <v>90</v>
      </c>
      <c r="D242" s="21">
        <v>40</v>
      </c>
      <c r="E242" s="21">
        <v>78</v>
      </c>
      <c r="F242" s="21">
        <v>77</v>
      </c>
      <c r="G242" s="21">
        <v>105</v>
      </c>
      <c r="H242" s="21">
        <v>37</v>
      </c>
      <c r="I242" s="21">
        <v>62</v>
      </c>
      <c r="J242" s="21">
        <v>31</v>
      </c>
      <c r="K242" s="21">
        <v>51</v>
      </c>
      <c r="L242" s="21">
        <v>9</v>
      </c>
    </row>
    <row r="243" spans="1:12" ht="11.1" customHeight="1" x14ac:dyDescent="0.2">
      <c r="A243" s="26"/>
      <c r="B243" s="27">
        <v>100</v>
      </c>
      <c r="C243" s="27">
        <v>30.405404999999998</v>
      </c>
      <c r="D243" s="27">
        <v>13.513514000000001</v>
      </c>
      <c r="E243" s="27">
        <v>26.351351000000001</v>
      </c>
      <c r="F243" s="27">
        <v>26.013514000000001</v>
      </c>
      <c r="G243" s="27">
        <v>35.472973000000003</v>
      </c>
      <c r="H243" s="27">
        <v>12.5</v>
      </c>
      <c r="I243" s="27">
        <v>20.945945999999999</v>
      </c>
      <c r="J243" s="27">
        <v>10.472973</v>
      </c>
      <c r="K243" s="27">
        <v>17.22973</v>
      </c>
      <c r="L243" s="27">
        <v>3.0405410000000002</v>
      </c>
    </row>
    <row r="244" spans="1:12" ht="11.1" customHeight="1" x14ac:dyDescent="0.2"/>
  </sheetData>
  <phoneticPr fontId="2"/>
  <pageMargins left="0.75" right="0.75" top="1" bottom="1" header="0.5" footer="0.5"/>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46CE5-5956-43EF-870D-D9A3EE8B1FA6}">
  <dimension ref="A1:I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HYPERLINK("#'目次'!B34","[28]")</f>
        <v>[28]</v>
      </c>
    </row>
    <row r="3" spans="1:9" x14ac:dyDescent="0.2">
      <c r="A3" s="7" t="s">
        <v>3</v>
      </c>
      <c r="B3" s="8" t="s">
        <v>31</v>
      </c>
    </row>
    <row r="4" spans="1:9" x14ac:dyDescent="0.2">
      <c r="A4" s="7" t="s">
        <v>3</v>
      </c>
      <c r="B4" s="8" t="s">
        <v>30</v>
      </c>
    </row>
    <row r="5" spans="1:9" s="18" customFormat="1" ht="75.599999999999994" x14ac:dyDescent="0.2">
      <c r="A5" s="16" t="s">
        <v>3</v>
      </c>
      <c r="B5" s="17" t="s">
        <v>335</v>
      </c>
      <c r="C5" s="17" t="s">
        <v>485</v>
      </c>
      <c r="D5" s="17" t="s">
        <v>486</v>
      </c>
      <c r="E5" s="17" t="s">
        <v>487</v>
      </c>
      <c r="F5" s="17" t="s">
        <v>488</v>
      </c>
      <c r="G5" s="17" t="s">
        <v>201</v>
      </c>
      <c r="H5" s="17" t="s">
        <v>387</v>
      </c>
      <c r="I5" s="17" t="s">
        <v>366</v>
      </c>
    </row>
    <row r="6" spans="1:9" x14ac:dyDescent="0.2">
      <c r="A6" s="19" t="s">
        <v>338</v>
      </c>
      <c r="B6" s="10">
        <v>2677</v>
      </c>
      <c r="C6" s="10">
        <v>971</v>
      </c>
      <c r="D6" s="10">
        <v>1227</v>
      </c>
      <c r="E6" s="10">
        <v>35</v>
      </c>
      <c r="F6" s="10">
        <v>69</v>
      </c>
      <c r="G6" s="10">
        <v>221</v>
      </c>
      <c r="H6" s="10">
        <v>80</v>
      </c>
      <c r="I6" s="10">
        <v>74</v>
      </c>
    </row>
    <row r="7" spans="1:9" x14ac:dyDescent="0.2">
      <c r="A7" s="24" t="s">
        <v>3</v>
      </c>
      <c r="B7" s="25">
        <v>100</v>
      </c>
      <c r="C7" s="25">
        <v>36.271946</v>
      </c>
      <c r="D7" s="25">
        <v>45.834890000000001</v>
      </c>
      <c r="E7" s="25">
        <v>1.307434</v>
      </c>
      <c r="F7" s="25">
        <v>2.577512</v>
      </c>
      <c r="G7" s="25">
        <v>8.2555099999999992</v>
      </c>
      <c r="H7" s="25">
        <v>2.9884200000000001</v>
      </c>
      <c r="I7" s="25">
        <v>2.7642880000000001</v>
      </c>
    </row>
    <row r="8" spans="1:9" x14ac:dyDescent="0.2">
      <c r="A8" s="9" t="s">
        <v>339</v>
      </c>
      <c r="B8" s="9"/>
      <c r="C8" s="9"/>
      <c r="D8" s="9"/>
      <c r="E8" s="9"/>
      <c r="F8" s="9"/>
      <c r="G8" s="9"/>
      <c r="H8" s="9"/>
      <c r="I8" s="9"/>
    </row>
    <row r="9" spans="1:9" x14ac:dyDescent="0.2">
      <c r="A9" s="20" t="s">
        <v>340</v>
      </c>
      <c r="B9" s="21">
        <v>1277</v>
      </c>
      <c r="C9" s="21">
        <v>403</v>
      </c>
      <c r="D9" s="21">
        <v>666</v>
      </c>
      <c r="E9" s="21">
        <v>12</v>
      </c>
      <c r="F9" s="21">
        <v>31</v>
      </c>
      <c r="G9" s="21">
        <v>92</v>
      </c>
      <c r="H9" s="21">
        <v>38</v>
      </c>
      <c r="I9" s="21">
        <v>35</v>
      </c>
    </row>
    <row r="10" spans="1:9" x14ac:dyDescent="0.2">
      <c r="A10" s="24" t="s">
        <v>3</v>
      </c>
      <c r="B10" s="25">
        <v>100</v>
      </c>
      <c r="C10" s="25">
        <v>31.558340000000001</v>
      </c>
      <c r="D10" s="25">
        <v>52.153485000000003</v>
      </c>
      <c r="E10" s="25">
        <v>0.93970200000000004</v>
      </c>
      <c r="F10" s="25">
        <v>2.427565</v>
      </c>
      <c r="G10" s="25">
        <v>7.2043850000000003</v>
      </c>
      <c r="H10" s="25">
        <v>2.975724</v>
      </c>
      <c r="I10" s="25">
        <v>2.740799</v>
      </c>
    </row>
    <row r="11" spans="1:9" x14ac:dyDescent="0.2">
      <c r="A11" s="20" t="s">
        <v>341</v>
      </c>
      <c r="B11" s="21">
        <v>1400</v>
      </c>
      <c r="C11" s="21">
        <v>568</v>
      </c>
      <c r="D11" s="21">
        <v>561</v>
      </c>
      <c r="E11" s="21">
        <v>23</v>
      </c>
      <c r="F11" s="21">
        <v>38</v>
      </c>
      <c r="G11" s="21">
        <v>129</v>
      </c>
      <c r="H11" s="21">
        <v>42</v>
      </c>
      <c r="I11" s="21">
        <v>39</v>
      </c>
    </row>
    <row r="12" spans="1:9" x14ac:dyDescent="0.2">
      <c r="A12" s="24" t="s">
        <v>3</v>
      </c>
      <c r="B12" s="25">
        <v>100</v>
      </c>
      <c r="C12" s="25">
        <v>40.571429000000002</v>
      </c>
      <c r="D12" s="25">
        <v>40.071429000000002</v>
      </c>
      <c r="E12" s="25">
        <v>1.642857</v>
      </c>
      <c r="F12" s="25">
        <v>2.714286</v>
      </c>
      <c r="G12" s="25">
        <v>9.2142859999999995</v>
      </c>
      <c r="H12" s="25">
        <v>3</v>
      </c>
      <c r="I12" s="25">
        <v>2.785714</v>
      </c>
    </row>
    <row r="13" spans="1:9" x14ac:dyDescent="0.2">
      <c r="A13" s="9" t="s">
        <v>342</v>
      </c>
      <c r="B13" s="9"/>
      <c r="C13" s="9"/>
      <c r="D13" s="9"/>
      <c r="E13" s="9"/>
      <c r="F13" s="9"/>
      <c r="G13" s="9"/>
      <c r="H13" s="9"/>
      <c r="I13" s="9"/>
    </row>
    <row r="14" spans="1:9" x14ac:dyDescent="0.2">
      <c r="A14" s="20" t="s">
        <v>343</v>
      </c>
      <c r="B14" s="21">
        <v>610</v>
      </c>
      <c r="C14" s="21">
        <v>259</v>
      </c>
      <c r="D14" s="21">
        <v>241</v>
      </c>
      <c r="E14" s="21">
        <v>11</v>
      </c>
      <c r="F14" s="21">
        <v>18</v>
      </c>
      <c r="G14" s="21">
        <v>44</v>
      </c>
      <c r="H14" s="21">
        <v>23</v>
      </c>
      <c r="I14" s="21">
        <v>14</v>
      </c>
    </row>
    <row r="15" spans="1:9" x14ac:dyDescent="0.2">
      <c r="A15" s="24" t="s">
        <v>3</v>
      </c>
      <c r="B15" s="25">
        <v>100</v>
      </c>
      <c r="C15" s="25">
        <v>42.459015999999998</v>
      </c>
      <c r="D15" s="25">
        <v>39.508197000000003</v>
      </c>
      <c r="E15" s="25">
        <v>1.8032790000000001</v>
      </c>
      <c r="F15" s="25">
        <v>2.9508200000000002</v>
      </c>
      <c r="G15" s="25">
        <v>7.2131150000000002</v>
      </c>
      <c r="H15" s="25">
        <v>3.770492</v>
      </c>
      <c r="I15" s="25">
        <v>2.2950819999999998</v>
      </c>
    </row>
    <row r="16" spans="1:9" x14ac:dyDescent="0.2">
      <c r="A16" s="20" t="s">
        <v>344</v>
      </c>
      <c r="B16" s="21">
        <v>755</v>
      </c>
      <c r="C16" s="21">
        <v>275</v>
      </c>
      <c r="D16" s="21">
        <v>352</v>
      </c>
      <c r="E16" s="21">
        <v>7</v>
      </c>
      <c r="F16" s="21">
        <v>28</v>
      </c>
      <c r="G16" s="21">
        <v>53</v>
      </c>
      <c r="H16" s="21">
        <v>24</v>
      </c>
      <c r="I16" s="21">
        <v>16</v>
      </c>
    </row>
    <row r="17" spans="1:9" x14ac:dyDescent="0.2">
      <c r="A17" s="24" t="s">
        <v>3</v>
      </c>
      <c r="B17" s="25">
        <v>100</v>
      </c>
      <c r="C17" s="25">
        <v>36.423841000000003</v>
      </c>
      <c r="D17" s="25">
        <v>46.622517000000002</v>
      </c>
      <c r="E17" s="25">
        <v>0.92715199999999998</v>
      </c>
      <c r="F17" s="25">
        <v>3.708609</v>
      </c>
      <c r="G17" s="25">
        <v>7.0198679999999998</v>
      </c>
      <c r="H17" s="25">
        <v>3.1788080000000001</v>
      </c>
      <c r="I17" s="25">
        <v>2.119205</v>
      </c>
    </row>
    <row r="18" spans="1:9" x14ac:dyDescent="0.2">
      <c r="A18" s="20" t="s">
        <v>345</v>
      </c>
      <c r="B18" s="21">
        <v>601</v>
      </c>
      <c r="C18" s="21">
        <v>208</v>
      </c>
      <c r="D18" s="21">
        <v>293</v>
      </c>
      <c r="E18" s="21">
        <v>6</v>
      </c>
      <c r="F18" s="21">
        <v>11</v>
      </c>
      <c r="G18" s="21">
        <v>51</v>
      </c>
      <c r="H18" s="21">
        <v>15</v>
      </c>
      <c r="I18" s="21">
        <v>17</v>
      </c>
    </row>
    <row r="19" spans="1:9" x14ac:dyDescent="0.2">
      <c r="A19" s="24" t="s">
        <v>3</v>
      </c>
      <c r="B19" s="25">
        <v>100</v>
      </c>
      <c r="C19" s="25">
        <v>34.608984999999997</v>
      </c>
      <c r="D19" s="25">
        <v>48.752079999999999</v>
      </c>
      <c r="E19" s="25">
        <v>0.998336</v>
      </c>
      <c r="F19" s="25">
        <v>1.8302830000000001</v>
      </c>
      <c r="G19" s="25">
        <v>8.4858569999999993</v>
      </c>
      <c r="H19" s="25">
        <v>2.4958399999999998</v>
      </c>
      <c r="I19" s="25">
        <v>2.8286190000000002</v>
      </c>
    </row>
    <row r="20" spans="1:9" x14ac:dyDescent="0.2">
      <c r="A20" s="20" t="s">
        <v>346</v>
      </c>
      <c r="B20" s="21">
        <v>425</v>
      </c>
      <c r="C20" s="21">
        <v>136</v>
      </c>
      <c r="D20" s="21">
        <v>202</v>
      </c>
      <c r="E20" s="21">
        <v>6</v>
      </c>
      <c r="F20" s="21">
        <v>10</v>
      </c>
      <c r="G20" s="21">
        <v>43</v>
      </c>
      <c r="H20" s="21">
        <v>12</v>
      </c>
      <c r="I20" s="21">
        <v>16</v>
      </c>
    </row>
    <row r="21" spans="1:9" x14ac:dyDescent="0.2">
      <c r="A21" s="24" t="s">
        <v>3</v>
      </c>
      <c r="B21" s="25">
        <v>100</v>
      </c>
      <c r="C21" s="25">
        <v>32</v>
      </c>
      <c r="D21" s="25">
        <v>47.529412000000001</v>
      </c>
      <c r="E21" s="25">
        <v>1.4117649999999999</v>
      </c>
      <c r="F21" s="25">
        <v>2.3529409999999999</v>
      </c>
      <c r="G21" s="25">
        <v>10.117647</v>
      </c>
      <c r="H21" s="25">
        <v>2.8235290000000002</v>
      </c>
      <c r="I21" s="25">
        <v>3.7647059999999999</v>
      </c>
    </row>
    <row r="22" spans="1:9" x14ac:dyDescent="0.2">
      <c r="A22" s="20" t="s">
        <v>347</v>
      </c>
      <c r="B22" s="21">
        <v>217</v>
      </c>
      <c r="C22" s="21">
        <v>75</v>
      </c>
      <c r="D22" s="21">
        <v>104</v>
      </c>
      <c r="E22" s="21">
        <v>3</v>
      </c>
      <c r="F22" s="21">
        <v>1</v>
      </c>
      <c r="G22" s="21">
        <v>22</v>
      </c>
      <c r="H22" s="21">
        <v>5</v>
      </c>
      <c r="I22" s="21">
        <v>7</v>
      </c>
    </row>
    <row r="23" spans="1:9" x14ac:dyDescent="0.2">
      <c r="A23" s="24" t="s">
        <v>3</v>
      </c>
      <c r="B23" s="25">
        <v>100</v>
      </c>
      <c r="C23" s="25">
        <v>34.562212000000002</v>
      </c>
      <c r="D23" s="25">
        <v>47.926267000000003</v>
      </c>
      <c r="E23" s="25">
        <v>1.3824879999999999</v>
      </c>
      <c r="F23" s="25">
        <v>0.46082899999999999</v>
      </c>
      <c r="G23" s="25">
        <v>10.138249</v>
      </c>
      <c r="H23" s="25">
        <v>2.3041469999999999</v>
      </c>
      <c r="I23" s="25">
        <v>3.225806</v>
      </c>
    </row>
    <row r="24" spans="1:9" x14ac:dyDescent="0.2">
      <c r="A24" s="20" t="s">
        <v>348</v>
      </c>
      <c r="B24" s="21">
        <v>56</v>
      </c>
      <c r="C24" s="21">
        <v>15</v>
      </c>
      <c r="D24" s="21">
        <v>27</v>
      </c>
      <c r="E24" s="21">
        <v>2</v>
      </c>
      <c r="F24" s="21">
        <v>1</v>
      </c>
      <c r="G24" s="21">
        <v>7</v>
      </c>
      <c r="H24" s="21">
        <v>1</v>
      </c>
      <c r="I24" s="21">
        <v>3</v>
      </c>
    </row>
    <row r="25" spans="1:9" x14ac:dyDescent="0.2">
      <c r="A25" s="24" t="s">
        <v>3</v>
      </c>
      <c r="B25" s="25">
        <v>100</v>
      </c>
      <c r="C25" s="25">
        <v>26.785713999999999</v>
      </c>
      <c r="D25" s="25">
        <v>48.214286000000001</v>
      </c>
      <c r="E25" s="25">
        <v>3.5714290000000002</v>
      </c>
      <c r="F25" s="25">
        <v>1.785714</v>
      </c>
      <c r="G25" s="25">
        <v>12.5</v>
      </c>
      <c r="H25" s="25">
        <v>1.785714</v>
      </c>
      <c r="I25" s="25">
        <v>5.3571429999999998</v>
      </c>
    </row>
    <row r="26" spans="1:9" x14ac:dyDescent="0.2">
      <c r="A26" s="20" t="s">
        <v>349</v>
      </c>
      <c r="B26" s="21">
        <v>13</v>
      </c>
      <c r="C26" s="21">
        <v>3</v>
      </c>
      <c r="D26" s="21">
        <v>8</v>
      </c>
      <c r="E26" s="21">
        <v>0</v>
      </c>
      <c r="F26" s="21">
        <v>0</v>
      </c>
      <c r="G26" s="21">
        <v>1</v>
      </c>
      <c r="H26" s="21">
        <v>0</v>
      </c>
      <c r="I26" s="21">
        <v>1</v>
      </c>
    </row>
    <row r="27" spans="1:9" x14ac:dyDescent="0.2">
      <c r="A27" s="24" t="s">
        <v>3</v>
      </c>
      <c r="B27" s="25">
        <v>100</v>
      </c>
      <c r="C27" s="25">
        <v>23.076923000000001</v>
      </c>
      <c r="D27" s="25">
        <v>61.538462000000003</v>
      </c>
      <c r="E27" s="25">
        <v>0</v>
      </c>
      <c r="F27" s="25">
        <v>0</v>
      </c>
      <c r="G27" s="25">
        <v>7.6923079999999997</v>
      </c>
      <c r="H27" s="25">
        <v>0</v>
      </c>
      <c r="I27" s="25">
        <v>7.6923079999999997</v>
      </c>
    </row>
    <row r="28" spans="1:9" x14ac:dyDescent="0.2">
      <c r="A28" s="20" t="s">
        <v>350</v>
      </c>
      <c r="B28" s="21">
        <v>1365</v>
      </c>
      <c r="C28" s="21">
        <v>534</v>
      </c>
      <c r="D28" s="21">
        <v>593</v>
      </c>
      <c r="E28" s="21">
        <v>18</v>
      </c>
      <c r="F28" s="21">
        <v>46</v>
      </c>
      <c r="G28" s="21">
        <v>97</v>
      </c>
      <c r="H28" s="21">
        <v>47</v>
      </c>
      <c r="I28" s="21">
        <v>30</v>
      </c>
    </row>
    <row r="29" spans="1:9" x14ac:dyDescent="0.2">
      <c r="A29" s="24" t="s">
        <v>3</v>
      </c>
      <c r="B29" s="25">
        <v>100</v>
      </c>
      <c r="C29" s="25">
        <v>39.120879000000002</v>
      </c>
      <c r="D29" s="25">
        <v>43.443223000000003</v>
      </c>
      <c r="E29" s="25">
        <v>1.318681</v>
      </c>
      <c r="F29" s="25">
        <v>3.3699629999999998</v>
      </c>
      <c r="G29" s="25">
        <v>7.1062269999999996</v>
      </c>
      <c r="H29" s="25">
        <v>3.4432230000000001</v>
      </c>
      <c r="I29" s="25">
        <v>2.1978019999999998</v>
      </c>
    </row>
    <row r="30" spans="1:9" x14ac:dyDescent="0.2">
      <c r="A30" s="20" t="s">
        <v>351</v>
      </c>
      <c r="B30" s="21">
        <v>1026</v>
      </c>
      <c r="C30" s="21">
        <v>344</v>
      </c>
      <c r="D30" s="21">
        <v>495</v>
      </c>
      <c r="E30" s="21">
        <v>12</v>
      </c>
      <c r="F30" s="21">
        <v>21</v>
      </c>
      <c r="G30" s="21">
        <v>94</v>
      </c>
      <c r="H30" s="21">
        <v>27</v>
      </c>
      <c r="I30" s="21">
        <v>33</v>
      </c>
    </row>
    <row r="31" spans="1:9" x14ac:dyDescent="0.2">
      <c r="A31" s="24" t="s">
        <v>3</v>
      </c>
      <c r="B31" s="25">
        <v>100</v>
      </c>
      <c r="C31" s="25">
        <v>33.528264999999998</v>
      </c>
      <c r="D31" s="25">
        <v>48.245614000000003</v>
      </c>
      <c r="E31" s="25">
        <v>1.169591</v>
      </c>
      <c r="F31" s="25">
        <v>2.0467840000000002</v>
      </c>
      <c r="G31" s="25">
        <v>9.1617929999999994</v>
      </c>
      <c r="H31" s="25">
        <v>2.6315789999999999</v>
      </c>
      <c r="I31" s="25">
        <v>3.2163740000000001</v>
      </c>
    </row>
    <row r="32" spans="1:9" x14ac:dyDescent="0.2">
      <c r="A32" s="20" t="s">
        <v>352</v>
      </c>
      <c r="B32" s="21">
        <v>286</v>
      </c>
      <c r="C32" s="21">
        <v>93</v>
      </c>
      <c r="D32" s="21">
        <v>139</v>
      </c>
      <c r="E32" s="21">
        <v>5</v>
      </c>
      <c r="F32" s="21">
        <v>2</v>
      </c>
      <c r="G32" s="21">
        <v>30</v>
      </c>
      <c r="H32" s="21">
        <v>6</v>
      </c>
      <c r="I32" s="21">
        <v>11</v>
      </c>
    </row>
    <row r="33" spans="1:9" x14ac:dyDescent="0.2">
      <c r="A33" s="24" t="s">
        <v>3</v>
      </c>
      <c r="B33" s="25">
        <v>100</v>
      </c>
      <c r="C33" s="25">
        <v>32.517482999999999</v>
      </c>
      <c r="D33" s="25">
        <v>48.601399000000001</v>
      </c>
      <c r="E33" s="25">
        <v>1.7482519999999999</v>
      </c>
      <c r="F33" s="25">
        <v>0.69930099999999995</v>
      </c>
      <c r="G33" s="25">
        <v>10.489509999999999</v>
      </c>
      <c r="H33" s="25">
        <v>2.0979019999999999</v>
      </c>
      <c r="I33" s="25">
        <v>3.8461539999999999</v>
      </c>
    </row>
    <row r="34" spans="1:9" x14ac:dyDescent="0.2">
      <c r="A34" s="20" t="s">
        <v>353</v>
      </c>
      <c r="B34" s="21">
        <v>1312</v>
      </c>
      <c r="C34" s="21">
        <v>437</v>
      </c>
      <c r="D34" s="21">
        <v>634</v>
      </c>
      <c r="E34" s="21">
        <v>17</v>
      </c>
      <c r="F34" s="21">
        <v>23</v>
      </c>
      <c r="G34" s="21">
        <v>124</v>
      </c>
      <c r="H34" s="21">
        <v>33</v>
      </c>
      <c r="I34" s="21">
        <v>44</v>
      </c>
    </row>
    <row r="35" spans="1:9" x14ac:dyDescent="0.2">
      <c r="A35" s="24" t="s">
        <v>3</v>
      </c>
      <c r="B35" s="25">
        <v>100</v>
      </c>
      <c r="C35" s="25">
        <v>33.307926999999999</v>
      </c>
      <c r="D35" s="25">
        <v>48.323171000000002</v>
      </c>
      <c r="E35" s="25">
        <v>1.2957320000000001</v>
      </c>
      <c r="F35" s="25">
        <v>1.7530490000000001</v>
      </c>
      <c r="G35" s="25">
        <v>9.4512199999999993</v>
      </c>
      <c r="H35" s="25">
        <v>2.515244</v>
      </c>
      <c r="I35" s="25">
        <v>3.3536589999999999</v>
      </c>
    </row>
    <row r="36" spans="1:9" x14ac:dyDescent="0.2">
      <c r="A36" s="9" t="s">
        <v>354</v>
      </c>
      <c r="B36" s="10">
        <v>298</v>
      </c>
      <c r="C36" s="10">
        <v>110</v>
      </c>
      <c r="D36" s="10">
        <v>135</v>
      </c>
      <c r="E36" s="10">
        <v>3</v>
      </c>
      <c r="F36" s="10">
        <v>9</v>
      </c>
      <c r="G36" s="10">
        <v>18</v>
      </c>
      <c r="H36" s="10">
        <v>13</v>
      </c>
      <c r="I36" s="10">
        <v>10</v>
      </c>
    </row>
    <row r="37" spans="1:9" x14ac:dyDescent="0.2">
      <c r="A37" s="24" t="s">
        <v>3</v>
      </c>
      <c r="B37" s="25">
        <v>100</v>
      </c>
      <c r="C37" s="25">
        <v>36.912751999999998</v>
      </c>
      <c r="D37" s="25">
        <v>45.302013000000002</v>
      </c>
      <c r="E37" s="25">
        <v>1.0067109999999999</v>
      </c>
      <c r="F37" s="25">
        <v>3.0201340000000001</v>
      </c>
      <c r="G37" s="25">
        <v>6.0402680000000002</v>
      </c>
      <c r="H37" s="25">
        <v>4.3624159999999996</v>
      </c>
      <c r="I37" s="25">
        <v>3.3557049999999999</v>
      </c>
    </row>
    <row r="38" spans="1:9" x14ac:dyDescent="0.2">
      <c r="A38" s="20" t="s">
        <v>344</v>
      </c>
      <c r="B38" s="21">
        <v>388</v>
      </c>
      <c r="C38" s="21">
        <v>116</v>
      </c>
      <c r="D38" s="21">
        <v>213</v>
      </c>
      <c r="E38" s="21">
        <v>2</v>
      </c>
      <c r="F38" s="21">
        <v>14</v>
      </c>
      <c r="G38" s="21">
        <v>23</v>
      </c>
      <c r="H38" s="21">
        <v>12</v>
      </c>
      <c r="I38" s="21">
        <v>8</v>
      </c>
    </row>
    <row r="39" spans="1:9" x14ac:dyDescent="0.2">
      <c r="A39" s="24" t="s">
        <v>3</v>
      </c>
      <c r="B39" s="25">
        <v>100</v>
      </c>
      <c r="C39" s="25">
        <v>29.896906999999999</v>
      </c>
      <c r="D39" s="25">
        <v>54.896906999999999</v>
      </c>
      <c r="E39" s="25">
        <v>0.51546400000000003</v>
      </c>
      <c r="F39" s="25">
        <v>3.608247</v>
      </c>
      <c r="G39" s="25">
        <v>5.927835</v>
      </c>
      <c r="H39" s="25">
        <v>3.092784</v>
      </c>
      <c r="I39" s="25">
        <v>2.0618560000000001</v>
      </c>
    </row>
    <row r="40" spans="1:9" x14ac:dyDescent="0.2">
      <c r="A40" s="20" t="s">
        <v>345</v>
      </c>
      <c r="B40" s="21">
        <v>299</v>
      </c>
      <c r="C40" s="21">
        <v>87</v>
      </c>
      <c r="D40" s="21">
        <v>168</v>
      </c>
      <c r="E40" s="21">
        <v>2</v>
      </c>
      <c r="F40" s="21">
        <v>5</v>
      </c>
      <c r="G40" s="21">
        <v>24</v>
      </c>
      <c r="H40" s="21">
        <v>7</v>
      </c>
      <c r="I40" s="21">
        <v>6</v>
      </c>
    </row>
    <row r="41" spans="1:9" x14ac:dyDescent="0.2">
      <c r="A41" s="24" t="s">
        <v>3</v>
      </c>
      <c r="B41" s="25">
        <v>100</v>
      </c>
      <c r="C41" s="25">
        <v>29.096990000000002</v>
      </c>
      <c r="D41" s="25">
        <v>56.187291000000002</v>
      </c>
      <c r="E41" s="25">
        <v>0.66889600000000005</v>
      </c>
      <c r="F41" s="25">
        <v>1.6722410000000001</v>
      </c>
      <c r="G41" s="25">
        <v>8.0267560000000007</v>
      </c>
      <c r="H41" s="25">
        <v>2.3411369999999998</v>
      </c>
      <c r="I41" s="25">
        <v>2.0066890000000002</v>
      </c>
    </row>
    <row r="42" spans="1:9" x14ac:dyDescent="0.2">
      <c r="A42" s="20" t="s">
        <v>346</v>
      </c>
      <c r="B42" s="21">
        <v>192</v>
      </c>
      <c r="C42" s="21">
        <v>61</v>
      </c>
      <c r="D42" s="21">
        <v>95</v>
      </c>
      <c r="E42" s="21">
        <v>3</v>
      </c>
      <c r="F42" s="21">
        <v>3</v>
      </c>
      <c r="G42" s="21">
        <v>20</v>
      </c>
      <c r="H42" s="21">
        <v>3</v>
      </c>
      <c r="I42" s="21">
        <v>7</v>
      </c>
    </row>
    <row r="43" spans="1:9" x14ac:dyDescent="0.2">
      <c r="A43" s="24" t="s">
        <v>3</v>
      </c>
      <c r="B43" s="25">
        <v>100</v>
      </c>
      <c r="C43" s="25">
        <v>31.770833</v>
      </c>
      <c r="D43" s="25">
        <v>49.479166999999997</v>
      </c>
      <c r="E43" s="25">
        <v>1.5625</v>
      </c>
      <c r="F43" s="25">
        <v>1.5625</v>
      </c>
      <c r="G43" s="25">
        <v>10.416667</v>
      </c>
      <c r="H43" s="25">
        <v>1.5625</v>
      </c>
      <c r="I43" s="25">
        <v>3.6458330000000001</v>
      </c>
    </row>
    <row r="44" spans="1:9" x14ac:dyDescent="0.2">
      <c r="A44" s="20" t="s">
        <v>347</v>
      </c>
      <c r="B44" s="21">
        <v>77</v>
      </c>
      <c r="C44" s="21">
        <v>21</v>
      </c>
      <c r="D44" s="21">
        <v>45</v>
      </c>
      <c r="E44" s="21">
        <v>2</v>
      </c>
      <c r="F44" s="21">
        <v>0</v>
      </c>
      <c r="G44" s="21">
        <v>5</v>
      </c>
      <c r="H44" s="21">
        <v>2</v>
      </c>
      <c r="I44" s="21">
        <v>2</v>
      </c>
    </row>
    <row r="45" spans="1:9" x14ac:dyDescent="0.2">
      <c r="A45" s="24" t="s">
        <v>3</v>
      </c>
      <c r="B45" s="25">
        <v>100</v>
      </c>
      <c r="C45" s="25">
        <v>27.272727</v>
      </c>
      <c r="D45" s="25">
        <v>58.441558000000001</v>
      </c>
      <c r="E45" s="25">
        <v>2.5974029999999999</v>
      </c>
      <c r="F45" s="25">
        <v>0</v>
      </c>
      <c r="G45" s="25">
        <v>6.493506</v>
      </c>
      <c r="H45" s="25">
        <v>2.5974029999999999</v>
      </c>
      <c r="I45" s="25">
        <v>2.5974029999999999</v>
      </c>
    </row>
    <row r="46" spans="1:9" x14ac:dyDescent="0.2">
      <c r="A46" s="20" t="s">
        <v>348</v>
      </c>
      <c r="B46" s="21">
        <v>19</v>
      </c>
      <c r="C46" s="21">
        <v>7</v>
      </c>
      <c r="D46" s="21">
        <v>8</v>
      </c>
      <c r="E46" s="21">
        <v>0</v>
      </c>
      <c r="F46" s="21">
        <v>0</v>
      </c>
      <c r="G46" s="21">
        <v>2</v>
      </c>
      <c r="H46" s="21">
        <v>1</v>
      </c>
      <c r="I46" s="21">
        <v>1</v>
      </c>
    </row>
    <row r="47" spans="1:9" x14ac:dyDescent="0.2">
      <c r="A47" s="24" t="s">
        <v>3</v>
      </c>
      <c r="B47" s="25">
        <v>100</v>
      </c>
      <c r="C47" s="25">
        <v>36.842104999999997</v>
      </c>
      <c r="D47" s="25">
        <v>42.105263000000001</v>
      </c>
      <c r="E47" s="25">
        <v>0</v>
      </c>
      <c r="F47" s="25">
        <v>0</v>
      </c>
      <c r="G47" s="25">
        <v>10.526316</v>
      </c>
      <c r="H47" s="25">
        <v>5.2631579999999998</v>
      </c>
      <c r="I47" s="25">
        <v>5.2631579999999998</v>
      </c>
    </row>
    <row r="48" spans="1:9" x14ac:dyDescent="0.2">
      <c r="A48" s="20" t="s">
        <v>349</v>
      </c>
      <c r="B48" s="21">
        <v>4</v>
      </c>
      <c r="C48" s="21">
        <v>1</v>
      </c>
      <c r="D48" s="21">
        <v>2</v>
      </c>
      <c r="E48" s="21">
        <v>0</v>
      </c>
      <c r="F48" s="21">
        <v>0</v>
      </c>
      <c r="G48" s="21">
        <v>0</v>
      </c>
      <c r="H48" s="21">
        <v>0</v>
      </c>
      <c r="I48" s="21">
        <v>1</v>
      </c>
    </row>
    <row r="49" spans="1:9" x14ac:dyDescent="0.2">
      <c r="A49" s="24" t="s">
        <v>3</v>
      </c>
      <c r="B49" s="25">
        <v>100</v>
      </c>
      <c r="C49" s="25">
        <v>25</v>
      </c>
      <c r="D49" s="25">
        <v>50</v>
      </c>
      <c r="E49" s="25">
        <v>0</v>
      </c>
      <c r="F49" s="25">
        <v>0</v>
      </c>
      <c r="G49" s="25">
        <v>0</v>
      </c>
      <c r="H49" s="25">
        <v>0</v>
      </c>
      <c r="I49" s="25">
        <v>25</v>
      </c>
    </row>
    <row r="50" spans="1:9" x14ac:dyDescent="0.2">
      <c r="A50" s="20" t="s">
        <v>350</v>
      </c>
      <c r="B50" s="21">
        <v>686</v>
      </c>
      <c r="C50" s="21">
        <v>226</v>
      </c>
      <c r="D50" s="21">
        <v>348</v>
      </c>
      <c r="E50" s="21">
        <v>5</v>
      </c>
      <c r="F50" s="21">
        <v>23</v>
      </c>
      <c r="G50" s="21">
        <v>41</v>
      </c>
      <c r="H50" s="21">
        <v>25</v>
      </c>
      <c r="I50" s="21">
        <v>18</v>
      </c>
    </row>
    <row r="51" spans="1:9" x14ac:dyDescent="0.2">
      <c r="A51" s="24" t="s">
        <v>3</v>
      </c>
      <c r="B51" s="25">
        <v>100</v>
      </c>
      <c r="C51" s="25">
        <v>32.944606</v>
      </c>
      <c r="D51" s="25">
        <v>50.728862999999997</v>
      </c>
      <c r="E51" s="25">
        <v>0.72886300000000004</v>
      </c>
      <c r="F51" s="25">
        <v>3.35277</v>
      </c>
      <c r="G51" s="25">
        <v>5.9766760000000003</v>
      </c>
      <c r="H51" s="25">
        <v>3.6443150000000002</v>
      </c>
      <c r="I51" s="25">
        <v>2.623907</v>
      </c>
    </row>
    <row r="52" spans="1:9" x14ac:dyDescent="0.2">
      <c r="A52" s="20" t="s">
        <v>351</v>
      </c>
      <c r="B52" s="21">
        <v>491</v>
      </c>
      <c r="C52" s="21">
        <v>148</v>
      </c>
      <c r="D52" s="21">
        <v>263</v>
      </c>
      <c r="E52" s="21">
        <v>5</v>
      </c>
      <c r="F52" s="21">
        <v>8</v>
      </c>
      <c r="G52" s="21">
        <v>44</v>
      </c>
      <c r="H52" s="21">
        <v>10</v>
      </c>
      <c r="I52" s="21">
        <v>13</v>
      </c>
    </row>
    <row r="53" spans="1:9" x14ac:dyDescent="0.2">
      <c r="A53" s="24" t="s">
        <v>3</v>
      </c>
      <c r="B53" s="25">
        <v>100</v>
      </c>
      <c r="C53" s="25">
        <v>30.142565999999999</v>
      </c>
      <c r="D53" s="25">
        <v>53.564155</v>
      </c>
      <c r="E53" s="25">
        <v>1.01833</v>
      </c>
      <c r="F53" s="25">
        <v>1.6293280000000001</v>
      </c>
      <c r="G53" s="25">
        <v>8.9613029999999991</v>
      </c>
      <c r="H53" s="25">
        <v>2.0366599999999999</v>
      </c>
      <c r="I53" s="25">
        <v>2.6476579999999998</v>
      </c>
    </row>
    <row r="54" spans="1:9" x14ac:dyDescent="0.2">
      <c r="A54" s="20" t="s">
        <v>352</v>
      </c>
      <c r="B54" s="21">
        <v>100</v>
      </c>
      <c r="C54" s="21">
        <v>29</v>
      </c>
      <c r="D54" s="21">
        <v>55</v>
      </c>
      <c r="E54" s="21">
        <v>2</v>
      </c>
      <c r="F54" s="21">
        <v>0</v>
      </c>
      <c r="G54" s="21">
        <v>7</v>
      </c>
      <c r="H54" s="21">
        <v>3</v>
      </c>
      <c r="I54" s="21">
        <v>4</v>
      </c>
    </row>
    <row r="55" spans="1:9" x14ac:dyDescent="0.2">
      <c r="A55" s="24" t="s">
        <v>3</v>
      </c>
      <c r="B55" s="25">
        <v>100</v>
      </c>
      <c r="C55" s="25">
        <v>29</v>
      </c>
      <c r="D55" s="25">
        <v>55</v>
      </c>
      <c r="E55" s="25">
        <v>2</v>
      </c>
      <c r="F55" s="25">
        <v>0</v>
      </c>
      <c r="G55" s="25">
        <v>7</v>
      </c>
      <c r="H55" s="25">
        <v>3</v>
      </c>
      <c r="I55" s="25">
        <v>4</v>
      </c>
    </row>
    <row r="56" spans="1:9" x14ac:dyDescent="0.2">
      <c r="A56" s="20" t="s">
        <v>353</v>
      </c>
      <c r="B56" s="21">
        <v>591</v>
      </c>
      <c r="C56" s="21">
        <v>177</v>
      </c>
      <c r="D56" s="21">
        <v>318</v>
      </c>
      <c r="E56" s="21">
        <v>7</v>
      </c>
      <c r="F56" s="21">
        <v>8</v>
      </c>
      <c r="G56" s="21">
        <v>51</v>
      </c>
      <c r="H56" s="21">
        <v>13</v>
      </c>
      <c r="I56" s="21">
        <v>17</v>
      </c>
    </row>
    <row r="57" spans="1:9" x14ac:dyDescent="0.2">
      <c r="A57" s="24" t="s">
        <v>3</v>
      </c>
      <c r="B57" s="25">
        <v>100</v>
      </c>
      <c r="C57" s="25">
        <v>29.949238999999999</v>
      </c>
      <c r="D57" s="25">
        <v>53.807107000000002</v>
      </c>
      <c r="E57" s="25">
        <v>1.1844330000000001</v>
      </c>
      <c r="F57" s="25">
        <v>1.3536379999999999</v>
      </c>
      <c r="G57" s="25">
        <v>8.6294419999999992</v>
      </c>
      <c r="H57" s="25">
        <v>2.199662</v>
      </c>
      <c r="I57" s="25">
        <v>2.8764810000000001</v>
      </c>
    </row>
    <row r="58" spans="1:9" x14ac:dyDescent="0.2">
      <c r="A58" s="9" t="s">
        <v>355</v>
      </c>
      <c r="B58" s="10">
        <v>312</v>
      </c>
      <c r="C58" s="10">
        <v>149</v>
      </c>
      <c r="D58" s="10">
        <v>106</v>
      </c>
      <c r="E58" s="10">
        <v>8</v>
      </c>
      <c r="F58" s="10">
        <v>9</v>
      </c>
      <c r="G58" s="10">
        <v>26</v>
      </c>
      <c r="H58" s="10">
        <v>10</v>
      </c>
      <c r="I58" s="10">
        <v>4</v>
      </c>
    </row>
    <row r="59" spans="1:9" x14ac:dyDescent="0.2">
      <c r="A59" s="24" t="s">
        <v>3</v>
      </c>
      <c r="B59" s="25">
        <v>100</v>
      </c>
      <c r="C59" s="25">
        <v>47.756410000000002</v>
      </c>
      <c r="D59" s="25">
        <v>33.974359</v>
      </c>
      <c r="E59" s="25">
        <v>2.5641029999999998</v>
      </c>
      <c r="F59" s="25">
        <v>2.8846150000000002</v>
      </c>
      <c r="G59" s="25">
        <v>8.3333329999999997</v>
      </c>
      <c r="H59" s="25">
        <v>3.2051280000000002</v>
      </c>
      <c r="I59" s="25">
        <v>1.2820510000000001</v>
      </c>
    </row>
    <row r="60" spans="1:9" x14ac:dyDescent="0.2">
      <c r="A60" s="20" t="s">
        <v>344</v>
      </c>
      <c r="B60" s="21">
        <v>367</v>
      </c>
      <c r="C60" s="21">
        <v>159</v>
      </c>
      <c r="D60" s="21">
        <v>139</v>
      </c>
      <c r="E60" s="21">
        <v>5</v>
      </c>
      <c r="F60" s="21">
        <v>14</v>
      </c>
      <c r="G60" s="21">
        <v>30</v>
      </c>
      <c r="H60" s="21">
        <v>12</v>
      </c>
      <c r="I60" s="21">
        <v>8</v>
      </c>
    </row>
    <row r="61" spans="1:9" x14ac:dyDescent="0.2">
      <c r="A61" s="24" t="s">
        <v>3</v>
      </c>
      <c r="B61" s="25">
        <v>100</v>
      </c>
      <c r="C61" s="25">
        <v>43.324250999999997</v>
      </c>
      <c r="D61" s="25">
        <v>37.874659000000001</v>
      </c>
      <c r="E61" s="25">
        <v>1.362398</v>
      </c>
      <c r="F61" s="25">
        <v>3.8147139999999999</v>
      </c>
      <c r="G61" s="25">
        <v>8.1743869999999994</v>
      </c>
      <c r="H61" s="25">
        <v>3.269755</v>
      </c>
      <c r="I61" s="25">
        <v>2.179837</v>
      </c>
    </row>
    <row r="62" spans="1:9" x14ac:dyDescent="0.2">
      <c r="A62" s="20" t="s">
        <v>345</v>
      </c>
      <c r="B62" s="21">
        <v>302</v>
      </c>
      <c r="C62" s="21">
        <v>121</v>
      </c>
      <c r="D62" s="21">
        <v>125</v>
      </c>
      <c r="E62" s="21">
        <v>4</v>
      </c>
      <c r="F62" s="21">
        <v>6</v>
      </c>
      <c r="G62" s="21">
        <v>27</v>
      </c>
      <c r="H62" s="21">
        <v>8</v>
      </c>
      <c r="I62" s="21">
        <v>11</v>
      </c>
    </row>
    <row r="63" spans="1:9" x14ac:dyDescent="0.2">
      <c r="A63" s="24" t="s">
        <v>3</v>
      </c>
      <c r="B63" s="25">
        <v>100</v>
      </c>
      <c r="C63" s="25">
        <v>40.066225000000003</v>
      </c>
      <c r="D63" s="25">
        <v>41.390728000000003</v>
      </c>
      <c r="E63" s="25">
        <v>1.324503</v>
      </c>
      <c r="F63" s="25">
        <v>1.986755</v>
      </c>
      <c r="G63" s="25">
        <v>8.9403970000000008</v>
      </c>
      <c r="H63" s="25">
        <v>2.6490070000000001</v>
      </c>
      <c r="I63" s="25">
        <v>3.6423839999999998</v>
      </c>
    </row>
    <row r="64" spans="1:9" x14ac:dyDescent="0.2">
      <c r="A64" s="20" t="s">
        <v>346</v>
      </c>
      <c r="B64" s="21">
        <v>233</v>
      </c>
      <c r="C64" s="21">
        <v>75</v>
      </c>
      <c r="D64" s="21">
        <v>107</v>
      </c>
      <c r="E64" s="21">
        <v>3</v>
      </c>
      <c r="F64" s="21">
        <v>7</v>
      </c>
      <c r="G64" s="21">
        <v>23</v>
      </c>
      <c r="H64" s="21">
        <v>9</v>
      </c>
      <c r="I64" s="21">
        <v>9</v>
      </c>
    </row>
    <row r="65" spans="1:9" x14ac:dyDescent="0.2">
      <c r="A65" s="24" t="s">
        <v>3</v>
      </c>
      <c r="B65" s="25">
        <v>100</v>
      </c>
      <c r="C65" s="25">
        <v>32.188840999999996</v>
      </c>
      <c r="D65" s="25">
        <v>45.922747000000001</v>
      </c>
      <c r="E65" s="25">
        <v>1.2875540000000001</v>
      </c>
      <c r="F65" s="25">
        <v>3.004292</v>
      </c>
      <c r="G65" s="25">
        <v>9.871245</v>
      </c>
      <c r="H65" s="25">
        <v>3.8626610000000001</v>
      </c>
      <c r="I65" s="25">
        <v>3.8626610000000001</v>
      </c>
    </row>
    <row r="66" spans="1:9" x14ac:dyDescent="0.2">
      <c r="A66" s="20" t="s">
        <v>347</v>
      </c>
      <c r="B66" s="21">
        <v>140</v>
      </c>
      <c r="C66" s="21">
        <v>54</v>
      </c>
      <c r="D66" s="21">
        <v>59</v>
      </c>
      <c r="E66" s="21">
        <v>1</v>
      </c>
      <c r="F66" s="21">
        <v>1</v>
      </c>
      <c r="G66" s="21">
        <v>17</v>
      </c>
      <c r="H66" s="21">
        <v>3</v>
      </c>
      <c r="I66" s="21">
        <v>5</v>
      </c>
    </row>
    <row r="67" spans="1:9" x14ac:dyDescent="0.2">
      <c r="A67" s="24" t="s">
        <v>3</v>
      </c>
      <c r="B67" s="25">
        <v>100</v>
      </c>
      <c r="C67" s="25">
        <v>38.571429000000002</v>
      </c>
      <c r="D67" s="25">
        <v>42.142856999999999</v>
      </c>
      <c r="E67" s="25">
        <v>0.71428599999999998</v>
      </c>
      <c r="F67" s="25">
        <v>0.71428599999999998</v>
      </c>
      <c r="G67" s="25">
        <v>12.142856999999999</v>
      </c>
      <c r="H67" s="25">
        <v>2.1428569999999998</v>
      </c>
      <c r="I67" s="25">
        <v>3.5714290000000002</v>
      </c>
    </row>
    <row r="68" spans="1:9" x14ac:dyDescent="0.2">
      <c r="A68" s="20" t="s">
        <v>348</v>
      </c>
      <c r="B68" s="21">
        <v>37</v>
      </c>
      <c r="C68" s="21">
        <v>8</v>
      </c>
      <c r="D68" s="21">
        <v>19</v>
      </c>
      <c r="E68" s="21">
        <v>2</v>
      </c>
      <c r="F68" s="21">
        <v>1</v>
      </c>
      <c r="G68" s="21">
        <v>5</v>
      </c>
      <c r="H68" s="21">
        <v>0</v>
      </c>
      <c r="I68" s="21">
        <v>2</v>
      </c>
    </row>
    <row r="69" spans="1:9" x14ac:dyDescent="0.2">
      <c r="A69" s="24" t="s">
        <v>3</v>
      </c>
      <c r="B69" s="25">
        <v>100</v>
      </c>
      <c r="C69" s="25">
        <v>21.621621999999999</v>
      </c>
      <c r="D69" s="25">
        <v>51.351351000000001</v>
      </c>
      <c r="E69" s="25">
        <v>5.405405</v>
      </c>
      <c r="F69" s="25">
        <v>2.7027030000000001</v>
      </c>
      <c r="G69" s="25">
        <v>13.513514000000001</v>
      </c>
      <c r="H69" s="25">
        <v>0</v>
      </c>
      <c r="I69" s="25">
        <v>5.405405</v>
      </c>
    </row>
    <row r="70" spans="1:9" x14ac:dyDescent="0.2">
      <c r="A70" s="20" t="s">
        <v>349</v>
      </c>
      <c r="B70" s="21">
        <v>9</v>
      </c>
      <c r="C70" s="21">
        <v>2</v>
      </c>
      <c r="D70" s="21">
        <v>6</v>
      </c>
      <c r="E70" s="21">
        <v>0</v>
      </c>
      <c r="F70" s="21">
        <v>0</v>
      </c>
      <c r="G70" s="21">
        <v>1</v>
      </c>
      <c r="H70" s="21">
        <v>0</v>
      </c>
      <c r="I70" s="21">
        <v>0</v>
      </c>
    </row>
    <row r="71" spans="1:9" x14ac:dyDescent="0.2">
      <c r="A71" s="24" t="s">
        <v>3</v>
      </c>
      <c r="B71" s="25">
        <v>100</v>
      </c>
      <c r="C71" s="25">
        <v>22.222221999999999</v>
      </c>
      <c r="D71" s="25">
        <v>66.666667000000004</v>
      </c>
      <c r="E71" s="25">
        <v>0</v>
      </c>
      <c r="F71" s="25">
        <v>0</v>
      </c>
      <c r="G71" s="25">
        <v>11.111110999999999</v>
      </c>
      <c r="H71" s="25">
        <v>0</v>
      </c>
      <c r="I71" s="25">
        <v>0</v>
      </c>
    </row>
    <row r="72" spans="1:9" x14ac:dyDescent="0.2">
      <c r="A72" s="20" t="s">
        <v>350</v>
      </c>
      <c r="B72" s="21">
        <v>679</v>
      </c>
      <c r="C72" s="21">
        <v>308</v>
      </c>
      <c r="D72" s="21">
        <v>245</v>
      </c>
      <c r="E72" s="21">
        <v>13</v>
      </c>
      <c r="F72" s="21">
        <v>23</v>
      </c>
      <c r="G72" s="21">
        <v>56</v>
      </c>
      <c r="H72" s="21">
        <v>22</v>
      </c>
      <c r="I72" s="21">
        <v>12</v>
      </c>
    </row>
    <row r="73" spans="1:9" x14ac:dyDescent="0.2">
      <c r="A73" s="24" t="s">
        <v>3</v>
      </c>
      <c r="B73" s="25">
        <v>100</v>
      </c>
      <c r="C73" s="25">
        <v>45.360824999999998</v>
      </c>
      <c r="D73" s="25">
        <v>36.082473999999998</v>
      </c>
      <c r="E73" s="25">
        <v>1.9145799999999999</v>
      </c>
      <c r="F73" s="25">
        <v>3.3873340000000001</v>
      </c>
      <c r="G73" s="25">
        <v>8.2474229999999995</v>
      </c>
      <c r="H73" s="25">
        <v>3.240059</v>
      </c>
      <c r="I73" s="25">
        <v>1.7673049999999999</v>
      </c>
    </row>
    <row r="74" spans="1:9" x14ac:dyDescent="0.2">
      <c r="A74" s="20" t="s">
        <v>351</v>
      </c>
      <c r="B74" s="21">
        <v>535</v>
      </c>
      <c r="C74" s="21">
        <v>196</v>
      </c>
      <c r="D74" s="21">
        <v>232</v>
      </c>
      <c r="E74" s="21">
        <v>7</v>
      </c>
      <c r="F74" s="21">
        <v>13</v>
      </c>
      <c r="G74" s="21">
        <v>50</v>
      </c>
      <c r="H74" s="21">
        <v>17</v>
      </c>
      <c r="I74" s="21">
        <v>20</v>
      </c>
    </row>
    <row r="75" spans="1:9" x14ac:dyDescent="0.2">
      <c r="A75" s="24" t="s">
        <v>3</v>
      </c>
      <c r="B75" s="25">
        <v>100</v>
      </c>
      <c r="C75" s="25">
        <v>36.635514000000001</v>
      </c>
      <c r="D75" s="25">
        <v>43.364485999999999</v>
      </c>
      <c r="E75" s="25">
        <v>1.308411</v>
      </c>
      <c r="F75" s="25">
        <v>2.429907</v>
      </c>
      <c r="G75" s="25">
        <v>9.3457939999999997</v>
      </c>
      <c r="H75" s="25">
        <v>3.1775699999999998</v>
      </c>
      <c r="I75" s="25">
        <v>3.738318</v>
      </c>
    </row>
    <row r="76" spans="1:9" x14ac:dyDescent="0.2">
      <c r="A76" s="20" t="s">
        <v>352</v>
      </c>
      <c r="B76" s="21">
        <v>186</v>
      </c>
      <c r="C76" s="21">
        <v>64</v>
      </c>
      <c r="D76" s="21">
        <v>84</v>
      </c>
      <c r="E76" s="21">
        <v>3</v>
      </c>
      <c r="F76" s="21">
        <v>2</v>
      </c>
      <c r="G76" s="21">
        <v>23</v>
      </c>
      <c r="H76" s="21">
        <v>3</v>
      </c>
      <c r="I76" s="21">
        <v>7</v>
      </c>
    </row>
    <row r="77" spans="1:9" x14ac:dyDescent="0.2">
      <c r="A77" s="24" t="s">
        <v>3</v>
      </c>
      <c r="B77" s="25">
        <v>100</v>
      </c>
      <c r="C77" s="25">
        <v>34.408602000000002</v>
      </c>
      <c r="D77" s="25">
        <v>45.161290000000001</v>
      </c>
      <c r="E77" s="25">
        <v>1.612903</v>
      </c>
      <c r="F77" s="25">
        <v>1.075269</v>
      </c>
      <c r="G77" s="25">
        <v>12.365591</v>
      </c>
      <c r="H77" s="25">
        <v>1.612903</v>
      </c>
      <c r="I77" s="25">
        <v>3.7634409999999998</v>
      </c>
    </row>
    <row r="78" spans="1:9" x14ac:dyDescent="0.2">
      <c r="A78" s="20" t="s">
        <v>353</v>
      </c>
      <c r="B78" s="21">
        <v>721</v>
      </c>
      <c r="C78" s="21">
        <v>260</v>
      </c>
      <c r="D78" s="21">
        <v>316</v>
      </c>
      <c r="E78" s="21">
        <v>10</v>
      </c>
      <c r="F78" s="21">
        <v>15</v>
      </c>
      <c r="G78" s="21">
        <v>73</v>
      </c>
      <c r="H78" s="21">
        <v>20</v>
      </c>
      <c r="I78" s="21">
        <v>27</v>
      </c>
    </row>
    <row r="79" spans="1:9" x14ac:dyDescent="0.2">
      <c r="A79" s="24" t="s">
        <v>3</v>
      </c>
      <c r="B79" s="25">
        <v>100</v>
      </c>
      <c r="C79" s="25">
        <v>36.061025999999998</v>
      </c>
      <c r="D79" s="25">
        <v>43.828017000000003</v>
      </c>
      <c r="E79" s="25">
        <v>1.3869629999999999</v>
      </c>
      <c r="F79" s="25">
        <v>2.080444</v>
      </c>
      <c r="G79" s="25">
        <v>10.124827</v>
      </c>
      <c r="H79" s="25">
        <v>2.7739250000000002</v>
      </c>
      <c r="I79" s="25">
        <v>3.744799</v>
      </c>
    </row>
    <row r="80" spans="1:9" x14ac:dyDescent="0.2">
      <c r="A80" s="9" t="s">
        <v>356</v>
      </c>
      <c r="B80" s="9"/>
      <c r="C80" s="9"/>
      <c r="D80" s="9"/>
      <c r="E80" s="9"/>
      <c r="F80" s="9"/>
      <c r="G80" s="9"/>
      <c r="H80" s="9"/>
      <c r="I80" s="9"/>
    </row>
    <row r="81" spans="1:9" x14ac:dyDescent="0.2">
      <c r="A81" s="20" t="s">
        <v>357</v>
      </c>
      <c r="B81" s="21">
        <v>138</v>
      </c>
      <c r="C81" s="21">
        <v>62</v>
      </c>
      <c r="D81" s="21">
        <v>40</v>
      </c>
      <c r="E81" s="21">
        <v>1</v>
      </c>
      <c r="F81" s="21">
        <v>7</v>
      </c>
      <c r="G81" s="21">
        <v>16</v>
      </c>
      <c r="H81" s="21">
        <v>9</v>
      </c>
      <c r="I81" s="21">
        <v>3</v>
      </c>
    </row>
    <row r="82" spans="1:9" x14ac:dyDescent="0.2">
      <c r="A82" s="24" t="s">
        <v>3</v>
      </c>
      <c r="B82" s="25">
        <v>100</v>
      </c>
      <c r="C82" s="25">
        <v>44.927536000000003</v>
      </c>
      <c r="D82" s="25">
        <v>28.985506999999998</v>
      </c>
      <c r="E82" s="25">
        <v>0.724638</v>
      </c>
      <c r="F82" s="25">
        <v>5.0724640000000001</v>
      </c>
      <c r="G82" s="25">
        <v>11.594203</v>
      </c>
      <c r="H82" s="25">
        <v>6.5217390000000002</v>
      </c>
      <c r="I82" s="25">
        <v>2.1739130000000002</v>
      </c>
    </row>
    <row r="83" spans="1:9" x14ac:dyDescent="0.2">
      <c r="A83" s="20" t="s">
        <v>328</v>
      </c>
      <c r="B83" s="21">
        <v>1747</v>
      </c>
      <c r="C83" s="21">
        <v>610</v>
      </c>
      <c r="D83" s="21">
        <v>882</v>
      </c>
      <c r="E83" s="21">
        <v>12</v>
      </c>
      <c r="F83" s="21">
        <v>45</v>
      </c>
      <c r="G83" s="21">
        <v>122</v>
      </c>
      <c r="H83" s="21">
        <v>39</v>
      </c>
      <c r="I83" s="21">
        <v>37</v>
      </c>
    </row>
    <row r="84" spans="1:9" x14ac:dyDescent="0.2">
      <c r="A84" s="24" t="s">
        <v>3</v>
      </c>
      <c r="B84" s="25">
        <v>100</v>
      </c>
      <c r="C84" s="25">
        <v>34.917000999999999</v>
      </c>
      <c r="D84" s="25">
        <v>50.486547999999999</v>
      </c>
      <c r="E84" s="25">
        <v>0.68689199999999995</v>
      </c>
      <c r="F84" s="25">
        <v>2.575844</v>
      </c>
      <c r="G84" s="25">
        <v>6.9833999999999996</v>
      </c>
      <c r="H84" s="25">
        <v>2.2323979999999999</v>
      </c>
      <c r="I84" s="25">
        <v>2.1179160000000001</v>
      </c>
    </row>
    <row r="85" spans="1:9" x14ac:dyDescent="0.2">
      <c r="A85" s="20" t="s">
        <v>329</v>
      </c>
      <c r="B85" s="21">
        <v>191</v>
      </c>
      <c r="C85" s="21">
        <v>79</v>
      </c>
      <c r="D85" s="21">
        <v>67</v>
      </c>
      <c r="E85" s="21">
        <v>9</v>
      </c>
      <c r="F85" s="21">
        <v>5</v>
      </c>
      <c r="G85" s="21">
        <v>18</v>
      </c>
      <c r="H85" s="21">
        <v>7</v>
      </c>
      <c r="I85" s="21">
        <v>6</v>
      </c>
    </row>
    <row r="86" spans="1:9" x14ac:dyDescent="0.2">
      <c r="A86" s="24" t="s">
        <v>3</v>
      </c>
      <c r="B86" s="25">
        <v>100</v>
      </c>
      <c r="C86" s="25">
        <v>41.361257000000002</v>
      </c>
      <c r="D86" s="25">
        <v>35.078533999999998</v>
      </c>
      <c r="E86" s="25">
        <v>4.7120420000000003</v>
      </c>
      <c r="F86" s="25">
        <v>2.617801</v>
      </c>
      <c r="G86" s="25">
        <v>9.4240840000000006</v>
      </c>
      <c r="H86" s="25">
        <v>3.6649210000000001</v>
      </c>
      <c r="I86" s="25">
        <v>3.1413609999999998</v>
      </c>
    </row>
    <row r="87" spans="1:9" x14ac:dyDescent="0.2">
      <c r="A87" s="20" t="s">
        <v>330</v>
      </c>
      <c r="B87" s="21">
        <v>544</v>
      </c>
      <c r="C87" s="21">
        <v>203</v>
      </c>
      <c r="D87" s="21">
        <v>219</v>
      </c>
      <c r="E87" s="21">
        <v>9</v>
      </c>
      <c r="F87" s="21">
        <v>10</v>
      </c>
      <c r="G87" s="21">
        <v>58</v>
      </c>
      <c r="H87" s="21">
        <v>23</v>
      </c>
      <c r="I87" s="21">
        <v>22</v>
      </c>
    </row>
    <row r="88" spans="1:9" x14ac:dyDescent="0.2">
      <c r="A88" s="24" t="s">
        <v>3</v>
      </c>
      <c r="B88" s="25">
        <v>100</v>
      </c>
      <c r="C88" s="25">
        <v>37.316175999999999</v>
      </c>
      <c r="D88" s="25">
        <v>40.257353000000002</v>
      </c>
      <c r="E88" s="25">
        <v>1.654412</v>
      </c>
      <c r="F88" s="25">
        <v>1.8382350000000001</v>
      </c>
      <c r="G88" s="25">
        <v>10.661765000000001</v>
      </c>
      <c r="H88" s="25">
        <v>4.2279410000000004</v>
      </c>
      <c r="I88" s="25">
        <v>4.0441180000000001</v>
      </c>
    </row>
    <row r="89" spans="1:9" x14ac:dyDescent="0.2">
      <c r="A89" s="20" t="s">
        <v>358</v>
      </c>
      <c r="B89" s="21">
        <v>57</v>
      </c>
      <c r="C89" s="21">
        <v>17</v>
      </c>
      <c r="D89" s="21">
        <v>19</v>
      </c>
      <c r="E89" s="21">
        <v>4</v>
      </c>
      <c r="F89" s="21">
        <v>2</v>
      </c>
      <c r="G89" s="21">
        <v>7</v>
      </c>
      <c r="H89" s="21">
        <v>2</v>
      </c>
      <c r="I89" s="21">
        <v>6</v>
      </c>
    </row>
    <row r="90" spans="1:9" x14ac:dyDescent="0.2">
      <c r="A90" s="24" t="s">
        <v>3</v>
      </c>
      <c r="B90" s="25">
        <v>100</v>
      </c>
      <c r="C90" s="25">
        <v>29.824560999999999</v>
      </c>
      <c r="D90" s="25">
        <v>33.333333000000003</v>
      </c>
      <c r="E90" s="25">
        <v>7.017544</v>
      </c>
      <c r="F90" s="25">
        <v>3.508772</v>
      </c>
      <c r="G90" s="25">
        <v>12.280702</v>
      </c>
      <c r="H90" s="25">
        <v>3.508772</v>
      </c>
      <c r="I90" s="25">
        <v>10.526316</v>
      </c>
    </row>
    <row r="91" spans="1:9" x14ac:dyDescent="0.2">
      <c r="A91" s="9" t="s">
        <v>359</v>
      </c>
      <c r="B91" s="10">
        <v>89</v>
      </c>
      <c r="C91" s="10">
        <v>38</v>
      </c>
      <c r="D91" s="10">
        <v>28</v>
      </c>
      <c r="E91" s="10">
        <v>0</v>
      </c>
      <c r="F91" s="10">
        <v>4</v>
      </c>
      <c r="G91" s="10">
        <v>10</v>
      </c>
      <c r="H91" s="10">
        <v>7</v>
      </c>
      <c r="I91" s="10">
        <v>2</v>
      </c>
    </row>
    <row r="92" spans="1:9" x14ac:dyDescent="0.2">
      <c r="A92" s="24" t="s">
        <v>3</v>
      </c>
      <c r="B92" s="25">
        <v>100</v>
      </c>
      <c r="C92" s="25">
        <v>42.696629000000001</v>
      </c>
      <c r="D92" s="25">
        <v>31.460674000000001</v>
      </c>
      <c r="E92" s="25">
        <v>0</v>
      </c>
      <c r="F92" s="25">
        <v>4.4943819999999999</v>
      </c>
      <c r="G92" s="25">
        <v>11.235955000000001</v>
      </c>
      <c r="H92" s="25">
        <v>7.8651689999999999</v>
      </c>
      <c r="I92" s="25">
        <v>2.2471909999999999</v>
      </c>
    </row>
    <row r="93" spans="1:9" x14ac:dyDescent="0.2">
      <c r="A93" s="20" t="s">
        <v>331</v>
      </c>
      <c r="B93" s="21">
        <v>977</v>
      </c>
      <c r="C93" s="21">
        <v>300</v>
      </c>
      <c r="D93" s="21">
        <v>547</v>
      </c>
      <c r="E93" s="21">
        <v>6</v>
      </c>
      <c r="F93" s="21">
        <v>22</v>
      </c>
      <c r="G93" s="21">
        <v>63</v>
      </c>
      <c r="H93" s="21">
        <v>21</v>
      </c>
      <c r="I93" s="21">
        <v>18</v>
      </c>
    </row>
    <row r="94" spans="1:9" x14ac:dyDescent="0.2">
      <c r="A94" s="24" t="s">
        <v>3</v>
      </c>
      <c r="B94" s="25">
        <v>100</v>
      </c>
      <c r="C94" s="25">
        <v>30.706244000000002</v>
      </c>
      <c r="D94" s="25">
        <v>55.987718000000001</v>
      </c>
      <c r="E94" s="25">
        <v>0.61412500000000003</v>
      </c>
      <c r="F94" s="25">
        <v>2.2517909999999999</v>
      </c>
      <c r="G94" s="25">
        <v>6.4483110000000003</v>
      </c>
      <c r="H94" s="25">
        <v>2.1494369999999998</v>
      </c>
      <c r="I94" s="25">
        <v>1.8423750000000001</v>
      </c>
    </row>
    <row r="95" spans="1:9" x14ac:dyDescent="0.2">
      <c r="A95" s="20" t="s">
        <v>332</v>
      </c>
      <c r="B95" s="21">
        <v>73</v>
      </c>
      <c r="C95" s="21">
        <v>23</v>
      </c>
      <c r="D95" s="21">
        <v>28</v>
      </c>
      <c r="E95" s="21">
        <v>4</v>
      </c>
      <c r="F95" s="21">
        <v>3</v>
      </c>
      <c r="G95" s="21">
        <v>8</v>
      </c>
      <c r="H95" s="21">
        <v>3</v>
      </c>
      <c r="I95" s="21">
        <v>4</v>
      </c>
    </row>
    <row r="96" spans="1:9" x14ac:dyDescent="0.2">
      <c r="A96" s="24" t="s">
        <v>3</v>
      </c>
      <c r="B96" s="25">
        <v>100</v>
      </c>
      <c r="C96" s="25">
        <v>31.506848999999999</v>
      </c>
      <c r="D96" s="25">
        <v>38.356164</v>
      </c>
      <c r="E96" s="25">
        <v>5.4794520000000002</v>
      </c>
      <c r="F96" s="25">
        <v>4.1095889999999997</v>
      </c>
      <c r="G96" s="25">
        <v>10.958904</v>
      </c>
      <c r="H96" s="25">
        <v>4.1095889999999997</v>
      </c>
      <c r="I96" s="25">
        <v>5.4794520000000002</v>
      </c>
    </row>
    <row r="97" spans="1:9" x14ac:dyDescent="0.2">
      <c r="A97" s="20" t="s">
        <v>333</v>
      </c>
      <c r="B97" s="21">
        <v>108</v>
      </c>
      <c r="C97" s="21">
        <v>32</v>
      </c>
      <c r="D97" s="21">
        <v>51</v>
      </c>
      <c r="E97" s="21">
        <v>1</v>
      </c>
      <c r="F97" s="21">
        <v>1</v>
      </c>
      <c r="G97" s="21">
        <v>9</v>
      </c>
      <c r="H97" s="21">
        <v>6</v>
      </c>
      <c r="I97" s="21">
        <v>8</v>
      </c>
    </row>
    <row r="98" spans="1:9" x14ac:dyDescent="0.2">
      <c r="A98" s="24" t="s">
        <v>3</v>
      </c>
      <c r="B98" s="25">
        <v>100</v>
      </c>
      <c r="C98" s="25">
        <v>29.629629999999999</v>
      </c>
      <c r="D98" s="25">
        <v>47.222222000000002</v>
      </c>
      <c r="E98" s="25">
        <v>0.92592600000000003</v>
      </c>
      <c r="F98" s="25">
        <v>0.92592600000000003</v>
      </c>
      <c r="G98" s="25">
        <v>8.3333329999999997</v>
      </c>
      <c r="H98" s="25">
        <v>5.5555560000000002</v>
      </c>
      <c r="I98" s="25">
        <v>7.4074070000000001</v>
      </c>
    </row>
    <row r="99" spans="1:9" x14ac:dyDescent="0.2">
      <c r="A99" s="20" t="s">
        <v>358</v>
      </c>
      <c r="B99" s="21">
        <v>30</v>
      </c>
      <c r="C99" s="21">
        <v>10</v>
      </c>
      <c r="D99" s="21">
        <v>12</v>
      </c>
      <c r="E99" s="21">
        <v>1</v>
      </c>
      <c r="F99" s="21">
        <v>1</v>
      </c>
      <c r="G99" s="21">
        <v>2</v>
      </c>
      <c r="H99" s="21">
        <v>1</v>
      </c>
      <c r="I99" s="21">
        <v>3</v>
      </c>
    </row>
    <row r="100" spans="1:9" x14ac:dyDescent="0.2">
      <c r="A100" s="24" t="s">
        <v>3</v>
      </c>
      <c r="B100" s="25">
        <v>100</v>
      </c>
      <c r="C100" s="25">
        <v>33.333333000000003</v>
      </c>
      <c r="D100" s="25">
        <v>40</v>
      </c>
      <c r="E100" s="25">
        <v>3.3333330000000001</v>
      </c>
      <c r="F100" s="25">
        <v>3.3333330000000001</v>
      </c>
      <c r="G100" s="25">
        <v>6.6666670000000003</v>
      </c>
      <c r="H100" s="25">
        <v>3.3333330000000001</v>
      </c>
      <c r="I100" s="25">
        <v>10</v>
      </c>
    </row>
    <row r="101" spans="1:9" x14ac:dyDescent="0.2">
      <c r="A101" s="9" t="s">
        <v>360</v>
      </c>
      <c r="B101" s="10">
        <v>49</v>
      </c>
      <c r="C101" s="10">
        <v>24</v>
      </c>
      <c r="D101" s="10">
        <v>12</v>
      </c>
      <c r="E101" s="10">
        <v>1</v>
      </c>
      <c r="F101" s="10">
        <v>3</v>
      </c>
      <c r="G101" s="10">
        <v>6</v>
      </c>
      <c r="H101" s="10">
        <v>2</v>
      </c>
      <c r="I101" s="10">
        <v>1</v>
      </c>
    </row>
    <row r="102" spans="1:9" x14ac:dyDescent="0.2">
      <c r="A102" s="24" t="s">
        <v>3</v>
      </c>
      <c r="B102" s="25">
        <v>100</v>
      </c>
      <c r="C102" s="25">
        <v>48.979591999999997</v>
      </c>
      <c r="D102" s="25">
        <v>24.489795999999998</v>
      </c>
      <c r="E102" s="25">
        <v>2.040816</v>
      </c>
      <c r="F102" s="25">
        <v>6.1224489999999996</v>
      </c>
      <c r="G102" s="25">
        <v>12.244897999999999</v>
      </c>
      <c r="H102" s="25">
        <v>4.0816330000000001</v>
      </c>
      <c r="I102" s="25">
        <v>2.040816</v>
      </c>
    </row>
    <row r="103" spans="1:9" x14ac:dyDescent="0.2">
      <c r="A103" s="20" t="s">
        <v>331</v>
      </c>
      <c r="B103" s="21">
        <v>770</v>
      </c>
      <c r="C103" s="21">
        <v>310</v>
      </c>
      <c r="D103" s="21">
        <v>335</v>
      </c>
      <c r="E103" s="21">
        <v>6</v>
      </c>
      <c r="F103" s="21">
        <v>23</v>
      </c>
      <c r="G103" s="21">
        <v>59</v>
      </c>
      <c r="H103" s="21">
        <v>18</v>
      </c>
      <c r="I103" s="21">
        <v>19</v>
      </c>
    </row>
    <row r="104" spans="1:9" x14ac:dyDescent="0.2">
      <c r="A104" s="24" t="s">
        <v>3</v>
      </c>
      <c r="B104" s="25">
        <v>100</v>
      </c>
      <c r="C104" s="25">
        <v>40.259740000000001</v>
      </c>
      <c r="D104" s="25">
        <v>43.506494000000004</v>
      </c>
      <c r="E104" s="25">
        <v>0.77922100000000005</v>
      </c>
      <c r="F104" s="25">
        <v>2.9870130000000001</v>
      </c>
      <c r="G104" s="25">
        <v>7.6623380000000001</v>
      </c>
      <c r="H104" s="25">
        <v>2.3376619999999999</v>
      </c>
      <c r="I104" s="25">
        <v>2.4675319999999998</v>
      </c>
    </row>
    <row r="105" spans="1:9" x14ac:dyDescent="0.2">
      <c r="A105" s="20" t="s">
        <v>332</v>
      </c>
      <c r="B105" s="21">
        <v>118</v>
      </c>
      <c r="C105" s="21">
        <v>56</v>
      </c>
      <c r="D105" s="21">
        <v>39</v>
      </c>
      <c r="E105" s="21">
        <v>5</v>
      </c>
      <c r="F105" s="21">
        <v>2</v>
      </c>
      <c r="G105" s="21">
        <v>10</v>
      </c>
      <c r="H105" s="21">
        <v>4</v>
      </c>
      <c r="I105" s="21">
        <v>2</v>
      </c>
    </row>
    <row r="106" spans="1:9" x14ac:dyDescent="0.2">
      <c r="A106" s="24" t="s">
        <v>3</v>
      </c>
      <c r="B106" s="25">
        <v>100</v>
      </c>
      <c r="C106" s="25">
        <v>47.457627000000002</v>
      </c>
      <c r="D106" s="25">
        <v>33.050846999999997</v>
      </c>
      <c r="E106" s="25">
        <v>4.2372880000000004</v>
      </c>
      <c r="F106" s="25">
        <v>1.6949149999999999</v>
      </c>
      <c r="G106" s="25">
        <v>8.4745760000000008</v>
      </c>
      <c r="H106" s="25">
        <v>3.389831</v>
      </c>
      <c r="I106" s="25">
        <v>1.6949149999999999</v>
      </c>
    </row>
    <row r="107" spans="1:9" x14ac:dyDescent="0.2">
      <c r="A107" s="20" t="s">
        <v>333</v>
      </c>
      <c r="B107" s="21">
        <v>436</v>
      </c>
      <c r="C107" s="21">
        <v>171</v>
      </c>
      <c r="D107" s="21">
        <v>168</v>
      </c>
      <c r="E107" s="21">
        <v>8</v>
      </c>
      <c r="F107" s="21">
        <v>9</v>
      </c>
      <c r="G107" s="21">
        <v>49</v>
      </c>
      <c r="H107" s="21">
        <v>17</v>
      </c>
      <c r="I107" s="21">
        <v>14</v>
      </c>
    </row>
    <row r="108" spans="1:9" x14ac:dyDescent="0.2">
      <c r="A108" s="24" t="s">
        <v>3</v>
      </c>
      <c r="B108" s="25">
        <v>100</v>
      </c>
      <c r="C108" s="25">
        <v>39.220182999999999</v>
      </c>
      <c r="D108" s="25">
        <v>38.532110000000003</v>
      </c>
      <c r="E108" s="25">
        <v>1.834862</v>
      </c>
      <c r="F108" s="25">
        <v>2.0642200000000002</v>
      </c>
      <c r="G108" s="25">
        <v>11.238531999999999</v>
      </c>
      <c r="H108" s="25">
        <v>3.8990830000000001</v>
      </c>
      <c r="I108" s="25">
        <v>3.2110089999999998</v>
      </c>
    </row>
    <row r="109" spans="1:9" x14ac:dyDescent="0.2">
      <c r="A109" s="20" t="s">
        <v>358</v>
      </c>
      <c r="B109" s="21">
        <v>27</v>
      </c>
      <c r="C109" s="21">
        <v>7</v>
      </c>
      <c r="D109" s="21">
        <v>7</v>
      </c>
      <c r="E109" s="21">
        <v>3</v>
      </c>
      <c r="F109" s="21">
        <v>1</v>
      </c>
      <c r="G109" s="21">
        <v>5</v>
      </c>
      <c r="H109" s="21">
        <v>1</v>
      </c>
      <c r="I109" s="21">
        <v>3</v>
      </c>
    </row>
    <row r="110" spans="1:9" x14ac:dyDescent="0.2">
      <c r="A110" s="24" t="s">
        <v>3</v>
      </c>
      <c r="B110" s="25">
        <v>100</v>
      </c>
      <c r="C110" s="25">
        <v>25.925926</v>
      </c>
      <c r="D110" s="25">
        <v>25.925926</v>
      </c>
      <c r="E110" s="25">
        <v>11.111110999999999</v>
      </c>
      <c r="F110" s="25">
        <v>3.7037040000000001</v>
      </c>
      <c r="G110" s="25">
        <v>18.518519000000001</v>
      </c>
      <c r="H110" s="25">
        <v>3.7037040000000001</v>
      </c>
      <c r="I110" s="25">
        <v>11.111110999999999</v>
      </c>
    </row>
    <row r="111" spans="1:9" x14ac:dyDescent="0.2">
      <c r="A111" s="9" t="s">
        <v>361</v>
      </c>
      <c r="B111" s="9"/>
      <c r="C111" s="9"/>
      <c r="D111" s="9"/>
      <c r="E111" s="9"/>
      <c r="F111" s="9"/>
      <c r="G111" s="9"/>
      <c r="H111" s="9"/>
      <c r="I111" s="9"/>
    </row>
    <row r="112" spans="1:9" x14ac:dyDescent="0.2">
      <c r="A112" s="20" t="s">
        <v>362</v>
      </c>
      <c r="B112" s="21">
        <v>360</v>
      </c>
      <c r="C112" s="21">
        <v>123</v>
      </c>
      <c r="D112" s="21">
        <v>185</v>
      </c>
      <c r="E112" s="21">
        <v>0</v>
      </c>
      <c r="F112" s="21">
        <v>5</v>
      </c>
      <c r="G112" s="21">
        <v>21</v>
      </c>
      <c r="H112" s="21">
        <v>14</v>
      </c>
      <c r="I112" s="21">
        <v>12</v>
      </c>
    </row>
    <row r="113" spans="1:9" x14ac:dyDescent="0.2">
      <c r="A113" s="24" t="s">
        <v>3</v>
      </c>
      <c r="B113" s="25">
        <v>100</v>
      </c>
      <c r="C113" s="25">
        <v>34.166666999999997</v>
      </c>
      <c r="D113" s="25">
        <v>51.388888999999999</v>
      </c>
      <c r="E113" s="25">
        <v>0</v>
      </c>
      <c r="F113" s="25">
        <v>1.388889</v>
      </c>
      <c r="G113" s="25">
        <v>5.8333329999999997</v>
      </c>
      <c r="H113" s="25">
        <v>3.8888889999999998</v>
      </c>
      <c r="I113" s="25">
        <v>3.3333330000000001</v>
      </c>
    </row>
    <row r="114" spans="1:9" x14ac:dyDescent="0.2">
      <c r="A114" s="20" t="s">
        <v>363</v>
      </c>
      <c r="B114" s="21">
        <v>1326</v>
      </c>
      <c r="C114" s="21">
        <v>484</v>
      </c>
      <c r="D114" s="21">
        <v>590</v>
      </c>
      <c r="E114" s="21">
        <v>26</v>
      </c>
      <c r="F114" s="21">
        <v>35</v>
      </c>
      <c r="G114" s="21">
        <v>122</v>
      </c>
      <c r="H114" s="21">
        <v>32</v>
      </c>
      <c r="I114" s="21">
        <v>37</v>
      </c>
    </row>
    <row r="115" spans="1:9" x14ac:dyDescent="0.2">
      <c r="A115" s="24" t="s">
        <v>3</v>
      </c>
      <c r="B115" s="25">
        <v>100</v>
      </c>
      <c r="C115" s="25">
        <v>36.500754000000001</v>
      </c>
      <c r="D115" s="25">
        <v>44.494720999999998</v>
      </c>
      <c r="E115" s="25">
        <v>1.9607840000000001</v>
      </c>
      <c r="F115" s="25">
        <v>2.6395170000000001</v>
      </c>
      <c r="G115" s="25">
        <v>9.2006029999999992</v>
      </c>
      <c r="H115" s="25">
        <v>2.4132729999999998</v>
      </c>
      <c r="I115" s="25">
        <v>2.7903470000000001</v>
      </c>
    </row>
    <row r="116" spans="1:9" x14ac:dyDescent="0.2">
      <c r="A116" s="20" t="s">
        <v>364</v>
      </c>
      <c r="B116" s="21">
        <v>649</v>
      </c>
      <c r="C116" s="21">
        <v>223</v>
      </c>
      <c r="D116" s="21">
        <v>341</v>
      </c>
      <c r="E116" s="21">
        <v>3</v>
      </c>
      <c r="F116" s="21">
        <v>12</v>
      </c>
      <c r="G116" s="21">
        <v>37</v>
      </c>
      <c r="H116" s="21">
        <v>19</v>
      </c>
      <c r="I116" s="21">
        <v>14</v>
      </c>
    </row>
    <row r="117" spans="1:9" x14ac:dyDescent="0.2">
      <c r="A117" s="24" t="s">
        <v>3</v>
      </c>
      <c r="B117" s="25">
        <v>100</v>
      </c>
      <c r="C117" s="25">
        <v>34.360554999999998</v>
      </c>
      <c r="D117" s="25">
        <v>52.542372999999998</v>
      </c>
      <c r="E117" s="25">
        <v>0.46224999999999999</v>
      </c>
      <c r="F117" s="25">
        <v>1.8489979999999999</v>
      </c>
      <c r="G117" s="25">
        <v>5.701079</v>
      </c>
      <c r="H117" s="25">
        <v>2.927581</v>
      </c>
      <c r="I117" s="25">
        <v>2.157165</v>
      </c>
    </row>
    <row r="118" spans="1:9" x14ac:dyDescent="0.2">
      <c r="A118" s="20" t="s">
        <v>365</v>
      </c>
      <c r="B118" s="21">
        <v>277</v>
      </c>
      <c r="C118" s="21">
        <v>124</v>
      </c>
      <c r="D118" s="21">
        <v>85</v>
      </c>
      <c r="E118" s="21">
        <v>1</v>
      </c>
      <c r="F118" s="21">
        <v>15</v>
      </c>
      <c r="G118" s="21">
        <v>35</v>
      </c>
      <c r="H118" s="21">
        <v>12</v>
      </c>
      <c r="I118" s="21">
        <v>5</v>
      </c>
    </row>
    <row r="119" spans="1:9" x14ac:dyDescent="0.2">
      <c r="A119" s="24" t="s">
        <v>3</v>
      </c>
      <c r="B119" s="25">
        <v>100</v>
      </c>
      <c r="C119" s="25">
        <v>44.765343000000001</v>
      </c>
      <c r="D119" s="25">
        <v>30.685921</v>
      </c>
      <c r="E119" s="25">
        <v>0.36101100000000003</v>
      </c>
      <c r="F119" s="25">
        <v>5.4151619999999996</v>
      </c>
      <c r="G119" s="25">
        <v>12.635379</v>
      </c>
      <c r="H119" s="25">
        <v>4.3321300000000003</v>
      </c>
      <c r="I119" s="25">
        <v>1.8050539999999999</v>
      </c>
    </row>
    <row r="120" spans="1:9" x14ac:dyDescent="0.2">
      <c r="A120" s="20" t="s">
        <v>366</v>
      </c>
      <c r="B120" s="21">
        <v>65</v>
      </c>
      <c r="C120" s="21">
        <v>17</v>
      </c>
      <c r="D120" s="21">
        <v>26</v>
      </c>
      <c r="E120" s="21">
        <v>5</v>
      </c>
      <c r="F120" s="21">
        <v>2</v>
      </c>
      <c r="G120" s="21">
        <v>6</v>
      </c>
      <c r="H120" s="21">
        <v>3</v>
      </c>
      <c r="I120" s="21">
        <v>6</v>
      </c>
    </row>
    <row r="121" spans="1:9" x14ac:dyDescent="0.2">
      <c r="A121" s="24" t="s">
        <v>3</v>
      </c>
      <c r="B121" s="25">
        <v>100</v>
      </c>
      <c r="C121" s="25">
        <v>26.153846000000001</v>
      </c>
      <c r="D121" s="25">
        <v>40</v>
      </c>
      <c r="E121" s="25">
        <v>7.6923079999999997</v>
      </c>
      <c r="F121" s="25">
        <v>3.0769229999999999</v>
      </c>
      <c r="G121" s="25">
        <v>9.2307690000000004</v>
      </c>
      <c r="H121" s="25">
        <v>4.6153849999999998</v>
      </c>
      <c r="I121" s="25">
        <v>9.2307690000000004</v>
      </c>
    </row>
    <row r="122" spans="1:9" x14ac:dyDescent="0.2">
      <c r="A122" s="9" t="s">
        <v>367</v>
      </c>
      <c r="B122" s="9"/>
      <c r="C122" s="9"/>
      <c r="D122" s="9"/>
      <c r="E122" s="9"/>
      <c r="F122" s="9"/>
      <c r="G122" s="9"/>
      <c r="H122" s="9"/>
      <c r="I122" s="9"/>
    </row>
    <row r="123" spans="1:9" x14ac:dyDescent="0.2">
      <c r="A123" s="20" t="s">
        <v>368</v>
      </c>
      <c r="B123" s="21">
        <v>537</v>
      </c>
      <c r="C123" s="21">
        <v>213</v>
      </c>
      <c r="D123" s="21">
        <v>168</v>
      </c>
      <c r="E123" s="21">
        <v>17</v>
      </c>
      <c r="F123" s="21">
        <v>22</v>
      </c>
      <c r="G123" s="21">
        <v>69</v>
      </c>
      <c r="H123" s="21">
        <v>27</v>
      </c>
      <c r="I123" s="21">
        <v>21</v>
      </c>
    </row>
    <row r="124" spans="1:9" x14ac:dyDescent="0.2">
      <c r="A124" s="24" t="s">
        <v>3</v>
      </c>
      <c r="B124" s="25">
        <v>100</v>
      </c>
      <c r="C124" s="25">
        <v>39.664803999999997</v>
      </c>
      <c r="D124" s="25">
        <v>31.284915999999999</v>
      </c>
      <c r="E124" s="25">
        <v>3.1657359999999999</v>
      </c>
      <c r="F124" s="25">
        <v>4.0968340000000003</v>
      </c>
      <c r="G124" s="25">
        <v>12.849162</v>
      </c>
      <c r="H124" s="25">
        <v>5.027933</v>
      </c>
      <c r="I124" s="25">
        <v>3.910615</v>
      </c>
    </row>
    <row r="125" spans="1:9" x14ac:dyDescent="0.2">
      <c r="A125" s="20" t="s">
        <v>180</v>
      </c>
      <c r="B125" s="21">
        <v>1667</v>
      </c>
      <c r="C125" s="21">
        <v>582</v>
      </c>
      <c r="D125" s="21">
        <v>838</v>
      </c>
      <c r="E125" s="21">
        <v>12</v>
      </c>
      <c r="F125" s="21">
        <v>41</v>
      </c>
      <c r="G125" s="21">
        <v>119</v>
      </c>
      <c r="H125" s="21">
        <v>40</v>
      </c>
      <c r="I125" s="21">
        <v>35</v>
      </c>
    </row>
    <row r="126" spans="1:9" x14ac:dyDescent="0.2">
      <c r="A126" s="24" t="s">
        <v>3</v>
      </c>
      <c r="B126" s="25">
        <v>100</v>
      </c>
      <c r="C126" s="25">
        <v>34.913017000000004</v>
      </c>
      <c r="D126" s="25">
        <v>50.269945999999997</v>
      </c>
      <c r="E126" s="25">
        <v>0.71985600000000005</v>
      </c>
      <c r="F126" s="25">
        <v>2.459508</v>
      </c>
      <c r="G126" s="25">
        <v>7.1385719999999999</v>
      </c>
      <c r="H126" s="25">
        <v>2.3995199999999999</v>
      </c>
      <c r="I126" s="25">
        <v>2.09958</v>
      </c>
    </row>
    <row r="127" spans="1:9" x14ac:dyDescent="0.2">
      <c r="A127" s="20" t="s">
        <v>369</v>
      </c>
      <c r="B127" s="21">
        <v>99</v>
      </c>
      <c r="C127" s="21">
        <v>44</v>
      </c>
      <c r="D127" s="21">
        <v>39</v>
      </c>
      <c r="E127" s="21">
        <v>1</v>
      </c>
      <c r="F127" s="21">
        <v>2</v>
      </c>
      <c r="G127" s="21">
        <v>8</v>
      </c>
      <c r="H127" s="21">
        <v>1</v>
      </c>
      <c r="I127" s="21">
        <v>4</v>
      </c>
    </row>
    <row r="128" spans="1:9" x14ac:dyDescent="0.2">
      <c r="A128" s="24" t="s">
        <v>3</v>
      </c>
      <c r="B128" s="25">
        <v>100</v>
      </c>
      <c r="C128" s="25">
        <v>44.444443999999997</v>
      </c>
      <c r="D128" s="25">
        <v>39.393939000000003</v>
      </c>
      <c r="E128" s="25">
        <v>1.0101009999999999</v>
      </c>
      <c r="F128" s="25">
        <v>2.0202019999999998</v>
      </c>
      <c r="G128" s="25">
        <v>8.0808079999999993</v>
      </c>
      <c r="H128" s="25">
        <v>1.0101009999999999</v>
      </c>
      <c r="I128" s="25">
        <v>4.0404039999999997</v>
      </c>
    </row>
    <row r="129" spans="1:9" x14ac:dyDescent="0.2">
      <c r="A129" s="20" t="s">
        <v>370</v>
      </c>
      <c r="B129" s="21">
        <v>819</v>
      </c>
      <c r="C129" s="21">
        <v>287</v>
      </c>
      <c r="D129" s="21">
        <v>430</v>
      </c>
      <c r="E129" s="21">
        <v>3</v>
      </c>
      <c r="F129" s="21">
        <v>14</v>
      </c>
      <c r="G129" s="21">
        <v>45</v>
      </c>
      <c r="H129" s="21">
        <v>25</v>
      </c>
      <c r="I129" s="21">
        <v>15</v>
      </c>
    </row>
    <row r="130" spans="1:9" x14ac:dyDescent="0.2">
      <c r="A130" s="24" t="s">
        <v>3</v>
      </c>
      <c r="B130" s="25">
        <v>100</v>
      </c>
      <c r="C130" s="25">
        <v>35.042735</v>
      </c>
      <c r="D130" s="25">
        <v>52.503053000000001</v>
      </c>
      <c r="E130" s="25">
        <v>0.36630000000000001</v>
      </c>
      <c r="F130" s="25">
        <v>1.7094020000000001</v>
      </c>
      <c r="G130" s="25">
        <v>5.4945050000000002</v>
      </c>
      <c r="H130" s="25">
        <v>3.0525030000000002</v>
      </c>
      <c r="I130" s="25">
        <v>1.831502</v>
      </c>
    </row>
    <row r="131" spans="1:9" x14ac:dyDescent="0.2">
      <c r="A131" s="20" t="s">
        <v>371</v>
      </c>
      <c r="B131" s="21">
        <v>87</v>
      </c>
      <c r="C131" s="21">
        <v>27</v>
      </c>
      <c r="D131" s="21">
        <v>43</v>
      </c>
      <c r="E131" s="21">
        <v>0</v>
      </c>
      <c r="F131" s="21">
        <v>1</v>
      </c>
      <c r="G131" s="21">
        <v>8</v>
      </c>
      <c r="H131" s="21">
        <v>4</v>
      </c>
      <c r="I131" s="21">
        <v>4</v>
      </c>
    </row>
    <row r="132" spans="1:9" x14ac:dyDescent="0.2">
      <c r="A132" s="24" t="s">
        <v>3</v>
      </c>
      <c r="B132" s="25">
        <v>100</v>
      </c>
      <c r="C132" s="25">
        <v>31.034483000000002</v>
      </c>
      <c r="D132" s="25">
        <v>49.425286999999997</v>
      </c>
      <c r="E132" s="25">
        <v>0</v>
      </c>
      <c r="F132" s="25">
        <v>1.1494249999999999</v>
      </c>
      <c r="G132" s="25">
        <v>9.1954019999999996</v>
      </c>
      <c r="H132" s="25">
        <v>4.5977009999999998</v>
      </c>
      <c r="I132" s="25">
        <v>4.5977009999999998</v>
      </c>
    </row>
    <row r="133" spans="1:9" x14ac:dyDescent="0.2">
      <c r="A133" s="20" t="s">
        <v>366</v>
      </c>
      <c r="B133" s="21">
        <v>55</v>
      </c>
      <c r="C133" s="21">
        <v>17</v>
      </c>
      <c r="D133" s="21">
        <v>21</v>
      </c>
      <c r="E133" s="21">
        <v>4</v>
      </c>
      <c r="F133" s="21">
        <v>2</v>
      </c>
      <c r="G133" s="21">
        <v>5</v>
      </c>
      <c r="H133" s="21">
        <v>1</v>
      </c>
      <c r="I133" s="21">
        <v>5</v>
      </c>
    </row>
    <row r="134" spans="1:9" x14ac:dyDescent="0.2">
      <c r="A134" s="24" t="s">
        <v>3</v>
      </c>
      <c r="B134" s="25">
        <v>100</v>
      </c>
      <c r="C134" s="25">
        <v>30.909091</v>
      </c>
      <c r="D134" s="25">
        <v>38.181818</v>
      </c>
      <c r="E134" s="25">
        <v>7.2727269999999997</v>
      </c>
      <c r="F134" s="25">
        <v>3.6363639999999999</v>
      </c>
      <c r="G134" s="25">
        <v>9.0909089999999999</v>
      </c>
      <c r="H134" s="25">
        <v>1.818182</v>
      </c>
      <c r="I134" s="25">
        <v>9.0909089999999999</v>
      </c>
    </row>
    <row r="135" spans="1:9" x14ac:dyDescent="0.2">
      <c r="A135" s="9" t="s">
        <v>372</v>
      </c>
      <c r="B135" s="9"/>
      <c r="C135" s="9"/>
      <c r="D135" s="9"/>
      <c r="E135" s="9"/>
      <c r="F135" s="9"/>
      <c r="G135" s="9"/>
      <c r="H135" s="9"/>
      <c r="I135" s="9"/>
    </row>
    <row r="136" spans="1:9" x14ac:dyDescent="0.2">
      <c r="A136" s="20" t="s">
        <v>373</v>
      </c>
      <c r="B136" s="21">
        <v>537</v>
      </c>
      <c r="C136" s="21">
        <v>213</v>
      </c>
      <c r="D136" s="21">
        <v>168</v>
      </c>
      <c r="E136" s="21">
        <v>17</v>
      </c>
      <c r="F136" s="21">
        <v>22</v>
      </c>
      <c r="G136" s="21">
        <v>69</v>
      </c>
      <c r="H136" s="21">
        <v>27</v>
      </c>
      <c r="I136" s="21">
        <v>21</v>
      </c>
    </row>
    <row r="137" spans="1:9" x14ac:dyDescent="0.2">
      <c r="A137" s="24" t="s">
        <v>3</v>
      </c>
      <c r="B137" s="25">
        <v>100</v>
      </c>
      <c r="C137" s="25">
        <v>39.664803999999997</v>
      </c>
      <c r="D137" s="25">
        <v>31.284915999999999</v>
      </c>
      <c r="E137" s="25">
        <v>3.1657359999999999</v>
      </c>
      <c r="F137" s="25">
        <v>4.0968340000000003</v>
      </c>
      <c r="G137" s="25">
        <v>12.849162</v>
      </c>
      <c r="H137" s="25">
        <v>5.027933</v>
      </c>
      <c r="I137" s="25">
        <v>3.910615</v>
      </c>
    </row>
    <row r="138" spans="1:9" x14ac:dyDescent="0.2">
      <c r="A138" s="20" t="s">
        <v>374</v>
      </c>
      <c r="B138" s="21">
        <v>1329</v>
      </c>
      <c r="C138" s="21">
        <v>473</v>
      </c>
      <c r="D138" s="21">
        <v>649</v>
      </c>
      <c r="E138" s="21">
        <v>12</v>
      </c>
      <c r="F138" s="21">
        <v>30</v>
      </c>
      <c r="G138" s="21">
        <v>106</v>
      </c>
      <c r="H138" s="21">
        <v>27</v>
      </c>
      <c r="I138" s="21">
        <v>32</v>
      </c>
    </row>
    <row r="139" spans="1:9" x14ac:dyDescent="0.2">
      <c r="A139" s="24" t="s">
        <v>3</v>
      </c>
      <c r="B139" s="25">
        <v>100</v>
      </c>
      <c r="C139" s="25">
        <v>35.590670000000003</v>
      </c>
      <c r="D139" s="25">
        <v>48.833710000000004</v>
      </c>
      <c r="E139" s="25">
        <v>0.90293500000000004</v>
      </c>
      <c r="F139" s="25">
        <v>2.257336</v>
      </c>
      <c r="G139" s="25">
        <v>7.9759219999999997</v>
      </c>
      <c r="H139" s="25">
        <v>2.031603</v>
      </c>
      <c r="I139" s="25">
        <v>2.4078249999999999</v>
      </c>
    </row>
    <row r="140" spans="1:9" x14ac:dyDescent="0.2">
      <c r="A140" s="20" t="s">
        <v>375</v>
      </c>
      <c r="B140" s="21">
        <v>406</v>
      </c>
      <c r="C140" s="21">
        <v>151</v>
      </c>
      <c r="D140" s="21">
        <v>201</v>
      </c>
      <c r="E140" s="21">
        <v>2</v>
      </c>
      <c r="F140" s="21">
        <v>7</v>
      </c>
      <c r="G140" s="21">
        <v>24</v>
      </c>
      <c r="H140" s="21">
        <v>13</v>
      </c>
      <c r="I140" s="21">
        <v>8</v>
      </c>
    </row>
    <row r="141" spans="1:9" x14ac:dyDescent="0.2">
      <c r="A141" s="24" t="s">
        <v>3</v>
      </c>
      <c r="B141" s="25">
        <v>100</v>
      </c>
      <c r="C141" s="25">
        <v>37.192118000000001</v>
      </c>
      <c r="D141" s="25">
        <v>49.507389000000003</v>
      </c>
      <c r="E141" s="25">
        <v>0.49261100000000002</v>
      </c>
      <c r="F141" s="25">
        <v>1.7241379999999999</v>
      </c>
      <c r="G141" s="25">
        <v>5.9113300000000004</v>
      </c>
      <c r="H141" s="25">
        <v>3.2019700000000002</v>
      </c>
      <c r="I141" s="25">
        <v>1.9704429999999999</v>
      </c>
    </row>
    <row r="142" spans="1:9" x14ac:dyDescent="0.2">
      <c r="A142" s="20" t="s">
        <v>376</v>
      </c>
      <c r="B142" s="21">
        <v>152</v>
      </c>
      <c r="C142" s="21">
        <v>52</v>
      </c>
      <c r="D142" s="21">
        <v>90</v>
      </c>
      <c r="E142" s="21">
        <v>0</v>
      </c>
      <c r="F142" s="21">
        <v>4</v>
      </c>
      <c r="G142" s="21">
        <v>3</v>
      </c>
      <c r="H142" s="21">
        <v>2</v>
      </c>
      <c r="I142" s="21">
        <v>1</v>
      </c>
    </row>
    <row r="143" spans="1:9" x14ac:dyDescent="0.2">
      <c r="A143" s="24" t="s">
        <v>3</v>
      </c>
      <c r="B143" s="25">
        <v>100</v>
      </c>
      <c r="C143" s="25">
        <v>34.210526000000002</v>
      </c>
      <c r="D143" s="25">
        <v>59.210526000000002</v>
      </c>
      <c r="E143" s="25">
        <v>0</v>
      </c>
      <c r="F143" s="25">
        <v>2.6315789999999999</v>
      </c>
      <c r="G143" s="25">
        <v>1.973684</v>
      </c>
      <c r="H143" s="25">
        <v>1.3157890000000001</v>
      </c>
      <c r="I143" s="25">
        <v>0.65789500000000001</v>
      </c>
    </row>
    <row r="144" spans="1:9" x14ac:dyDescent="0.2">
      <c r="A144" s="20" t="s">
        <v>377</v>
      </c>
      <c r="B144" s="21">
        <v>88</v>
      </c>
      <c r="C144" s="21">
        <v>33</v>
      </c>
      <c r="D144" s="21">
        <v>36</v>
      </c>
      <c r="E144" s="21">
        <v>0</v>
      </c>
      <c r="F144" s="21">
        <v>3</v>
      </c>
      <c r="G144" s="21">
        <v>8</v>
      </c>
      <c r="H144" s="21">
        <v>5</v>
      </c>
      <c r="I144" s="21">
        <v>3</v>
      </c>
    </row>
    <row r="145" spans="1:9" x14ac:dyDescent="0.2">
      <c r="A145" s="24" t="s">
        <v>3</v>
      </c>
      <c r="B145" s="25">
        <v>100</v>
      </c>
      <c r="C145" s="25">
        <v>37.5</v>
      </c>
      <c r="D145" s="25">
        <v>40.909090999999997</v>
      </c>
      <c r="E145" s="25">
        <v>0</v>
      </c>
      <c r="F145" s="25">
        <v>3.4090910000000001</v>
      </c>
      <c r="G145" s="25">
        <v>9.0909089999999999</v>
      </c>
      <c r="H145" s="25">
        <v>5.6818179999999998</v>
      </c>
      <c r="I145" s="25">
        <v>3.4090910000000001</v>
      </c>
    </row>
    <row r="146" spans="1:9" x14ac:dyDescent="0.2">
      <c r="A146" s="20" t="s">
        <v>378</v>
      </c>
      <c r="B146" s="21">
        <v>84</v>
      </c>
      <c r="C146" s="21">
        <v>24</v>
      </c>
      <c r="D146" s="21">
        <v>52</v>
      </c>
      <c r="E146" s="21">
        <v>0</v>
      </c>
      <c r="F146" s="21">
        <v>1</v>
      </c>
      <c r="G146" s="21">
        <v>3</v>
      </c>
      <c r="H146" s="21">
        <v>2</v>
      </c>
      <c r="I146" s="21">
        <v>2</v>
      </c>
    </row>
    <row r="147" spans="1:9" x14ac:dyDescent="0.2">
      <c r="A147" s="24" t="s">
        <v>3</v>
      </c>
      <c r="B147" s="25">
        <v>100</v>
      </c>
      <c r="C147" s="25">
        <v>28.571428999999998</v>
      </c>
      <c r="D147" s="25">
        <v>61.904761999999998</v>
      </c>
      <c r="E147" s="25">
        <v>0</v>
      </c>
      <c r="F147" s="25">
        <v>1.1904760000000001</v>
      </c>
      <c r="G147" s="25">
        <v>3.5714290000000002</v>
      </c>
      <c r="H147" s="25">
        <v>2.3809520000000002</v>
      </c>
      <c r="I147" s="25">
        <v>2.3809520000000002</v>
      </c>
    </row>
    <row r="148" spans="1:9" x14ac:dyDescent="0.2">
      <c r="A148" s="20" t="s">
        <v>366</v>
      </c>
      <c r="B148" s="21">
        <v>81</v>
      </c>
      <c r="C148" s="21">
        <v>25</v>
      </c>
      <c r="D148" s="21">
        <v>31</v>
      </c>
      <c r="E148" s="21">
        <v>4</v>
      </c>
      <c r="F148" s="21">
        <v>2</v>
      </c>
      <c r="G148" s="21">
        <v>8</v>
      </c>
      <c r="H148" s="21">
        <v>4</v>
      </c>
      <c r="I148" s="21">
        <v>7</v>
      </c>
    </row>
    <row r="149" spans="1:9" x14ac:dyDescent="0.2">
      <c r="A149" s="24" t="s">
        <v>3</v>
      </c>
      <c r="B149" s="25">
        <v>100</v>
      </c>
      <c r="C149" s="25">
        <v>30.864197999999998</v>
      </c>
      <c r="D149" s="25">
        <v>38.271605000000001</v>
      </c>
      <c r="E149" s="25">
        <v>4.9382720000000004</v>
      </c>
      <c r="F149" s="25">
        <v>2.4691360000000002</v>
      </c>
      <c r="G149" s="25">
        <v>9.8765429999999999</v>
      </c>
      <c r="H149" s="25">
        <v>4.9382720000000004</v>
      </c>
      <c r="I149" s="25">
        <v>8.6419750000000004</v>
      </c>
    </row>
    <row r="150" spans="1:9" x14ac:dyDescent="0.2">
      <c r="A150" s="9" t="s">
        <v>379</v>
      </c>
      <c r="B150" s="9"/>
      <c r="C150" s="9"/>
      <c r="D150" s="9"/>
      <c r="E150" s="9"/>
      <c r="F150" s="9"/>
      <c r="G150" s="9"/>
      <c r="H150" s="9"/>
      <c r="I150" s="9"/>
    </row>
    <row r="151" spans="1:9" x14ac:dyDescent="0.2">
      <c r="A151" s="20" t="s">
        <v>380</v>
      </c>
      <c r="B151" s="21">
        <v>788</v>
      </c>
      <c r="C151" s="21">
        <v>285</v>
      </c>
      <c r="D151" s="21">
        <v>378</v>
      </c>
      <c r="E151" s="21">
        <v>11</v>
      </c>
      <c r="F151" s="21">
        <v>19</v>
      </c>
      <c r="G151" s="21">
        <v>51</v>
      </c>
      <c r="H151" s="21">
        <v>26</v>
      </c>
      <c r="I151" s="21">
        <v>18</v>
      </c>
    </row>
    <row r="152" spans="1:9" x14ac:dyDescent="0.2">
      <c r="A152" s="24" t="s">
        <v>3</v>
      </c>
      <c r="B152" s="25">
        <v>100</v>
      </c>
      <c r="C152" s="25">
        <v>36.167513</v>
      </c>
      <c r="D152" s="25">
        <v>47.969543000000002</v>
      </c>
      <c r="E152" s="25">
        <v>1.395939</v>
      </c>
      <c r="F152" s="25">
        <v>2.411168</v>
      </c>
      <c r="G152" s="25">
        <v>6.4720810000000002</v>
      </c>
      <c r="H152" s="25">
        <v>3.2994919999999999</v>
      </c>
      <c r="I152" s="25">
        <v>2.2842639999999999</v>
      </c>
    </row>
    <row r="153" spans="1:9" x14ac:dyDescent="0.2">
      <c r="A153" s="20" t="s">
        <v>381</v>
      </c>
      <c r="B153" s="21">
        <v>1824</v>
      </c>
      <c r="C153" s="21">
        <v>669</v>
      </c>
      <c r="D153" s="21">
        <v>823</v>
      </c>
      <c r="E153" s="21">
        <v>19</v>
      </c>
      <c r="F153" s="21">
        <v>47</v>
      </c>
      <c r="G153" s="21">
        <v>163</v>
      </c>
      <c r="H153" s="21">
        <v>53</v>
      </c>
      <c r="I153" s="21">
        <v>50</v>
      </c>
    </row>
    <row r="154" spans="1:9" x14ac:dyDescent="0.2">
      <c r="A154" s="24" t="s">
        <v>3</v>
      </c>
      <c r="B154" s="25">
        <v>100</v>
      </c>
      <c r="C154" s="25">
        <v>36.677632000000003</v>
      </c>
      <c r="D154" s="25">
        <v>45.120614000000003</v>
      </c>
      <c r="E154" s="25">
        <v>1.0416669999999999</v>
      </c>
      <c r="F154" s="25">
        <v>2.5767540000000002</v>
      </c>
      <c r="G154" s="25">
        <v>8.9364039999999996</v>
      </c>
      <c r="H154" s="25">
        <v>2.9057019999999998</v>
      </c>
      <c r="I154" s="25">
        <v>2.741228</v>
      </c>
    </row>
    <row r="155" spans="1:9" x14ac:dyDescent="0.2">
      <c r="A155" s="20" t="s">
        <v>366</v>
      </c>
      <c r="B155" s="21">
        <v>65</v>
      </c>
      <c r="C155" s="21">
        <v>17</v>
      </c>
      <c r="D155" s="21">
        <v>26</v>
      </c>
      <c r="E155" s="21">
        <v>5</v>
      </c>
      <c r="F155" s="21">
        <v>3</v>
      </c>
      <c r="G155" s="21">
        <v>7</v>
      </c>
      <c r="H155" s="21">
        <v>1</v>
      </c>
      <c r="I155" s="21">
        <v>6</v>
      </c>
    </row>
    <row r="156" spans="1:9" x14ac:dyDescent="0.2">
      <c r="A156" s="24" t="s">
        <v>3</v>
      </c>
      <c r="B156" s="25">
        <v>100</v>
      </c>
      <c r="C156" s="25">
        <v>26.153846000000001</v>
      </c>
      <c r="D156" s="25">
        <v>40</v>
      </c>
      <c r="E156" s="25">
        <v>7.6923079999999997</v>
      </c>
      <c r="F156" s="25">
        <v>4.6153849999999998</v>
      </c>
      <c r="G156" s="25">
        <v>10.769231</v>
      </c>
      <c r="H156" s="25">
        <v>1.538462</v>
      </c>
      <c r="I156" s="25">
        <v>9.2307690000000004</v>
      </c>
    </row>
    <row r="157" spans="1:9" x14ac:dyDescent="0.2">
      <c r="A157" s="9" t="s">
        <v>382</v>
      </c>
      <c r="B157" s="9"/>
      <c r="C157" s="9"/>
      <c r="D157" s="9"/>
      <c r="E157" s="9"/>
      <c r="F157" s="9"/>
      <c r="G157" s="9"/>
      <c r="H157" s="9"/>
      <c r="I157" s="9"/>
    </row>
    <row r="158" spans="1:9" x14ac:dyDescent="0.2">
      <c r="A158" s="20" t="s">
        <v>383</v>
      </c>
      <c r="B158" s="21">
        <v>393</v>
      </c>
      <c r="C158" s="21">
        <v>144</v>
      </c>
      <c r="D158" s="21">
        <v>194</v>
      </c>
      <c r="E158" s="21">
        <v>5</v>
      </c>
      <c r="F158" s="21">
        <v>5</v>
      </c>
      <c r="G158" s="21">
        <v>21</v>
      </c>
      <c r="H158" s="21">
        <v>15</v>
      </c>
      <c r="I158" s="21">
        <v>9</v>
      </c>
    </row>
    <row r="159" spans="1:9" x14ac:dyDescent="0.2">
      <c r="A159" s="24" t="s">
        <v>3</v>
      </c>
      <c r="B159" s="25">
        <v>100</v>
      </c>
      <c r="C159" s="25">
        <v>36.641221000000002</v>
      </c>
      <c r="D159" s="25">
        <v>49.363867999999997</v>
      </c>
      <c r="E159" s="25">
        <v>1.272265</v>
      </c>
      <c r="F159" s="25">
        <v>1.272265</v>
      </c>
      <c r="G159" s="25">
        <v>5.3435110000000003</v>
      </c>
      <c r="H159" s="25">
        <v>3.8167939999999998</v>
      </c>
      <c r="I159" s="25">
        <v>2.290076</v>
      </c>
    </row>
    <row r="160" spans="1:9" x14ac:dyDescent="0.2">
      <c r="A160" s="20" t="s">
        <v>181</v>
      </c>
      <c r="B160" s="21">
        <v>1944</v>
      </c>
      <c r="C160" s="21">
        <v>719</v>
      </c>
      <c r="D160" s="21">
        <v>883</v>
      </c>
      <c r="E160" s="21">
        <v>24</v>
      </c>
      <c r="F160" s="21">
        <v>55</v>
      </c>
      <c r="G160" s="21">
        <v>163</v>
      </c>
      <c r="H160" s="21">
        <v>51</v>
      </c>
      <c r="I160" s="21">
        <v>49</v>
      </c>
    </row>
    <row r="161" spans="1:9" x14ac:dyDescent="0.2">
      <c r="A161" s="24" t="s">
        <v>3</v>
      </c>
      <c r="B161" s="25">
        <v>100</v>
      </c>
      <c r="C161" s="25">
        <v>36.985596999999999</v>
      </c>
      <c r="D161" s="25">
        <v>45.421810999999998</v>
      </c>
      <c r="E161" s="25">
        <v>1.2345680000000001</v>
      </c>
      <c r="F161" s="25">
        <v>2.829218</v>
      </c>
      <c r="G161" s="25">
        <v>8.3847740000000002</v>
      </c>
      <c r="H161" s="25">
        <v>2.6234570000000001</v>
      </c>
      <c r="I161" s="25">
        <v>2.5205760000000001</v>
      </c>
    </row>
    <row r="162" spans="1:9" x14ac:dyDescent="0.2">
      <c r="A162" s="20" t="s">
        <v>182</v>
      </c>
      <c r="B162" s="21">
        <v>38</v>
      </c>
      <c r="C162" s="21">
        <v>13</v>
      </c>
      <c r="D162" s="21">
        <v>18</v>
      </c>
      <c r="E162" s="21">
        <v>1</v>
      </c>
      <c r="F162" s="21">
        <v>0</v>
      </c>
      <c r="G162" s="21">
        <v>3</v>
      </c>
      <c r="H162" s="21">
        <v>2</v>
      </c>
      <c r="I162" s="21">
        <v>1</v>
      </c>
    </row>
    <row r="163" spans="1:9" x14ac:dyDescent="0.2">
      <c r="A163" s="24" t="s">
        <v>3</v>
      </c>
      <c r="B163" s="25">
        <v>100</v>
      </c>
      <c r="C163" s="25">
        <v>34.210526000000002</v>
      </c>
      <c r="D163" s="25">
        <v>47.368420999999998</v>
      </c>
      <c r="E163" s="25">
        <v>2.6315789999999999</v>
      </c>
      <c r="F163" s="25">
        <v>0</v>
      </c>
      <c r="G163" s="25">
        <v>7.8947370000000001</v>
      </c>
      <c r="H163" s="25">
        <v>5.2631579999999998</v>
      </c>
      <c r="I163" s="25">
        <v>2.6315789999999999</v>
      </c>
    </row>
    <row r="164" spans="1:9" x14ac:dyDescent="0.2">
      <c r="A164" s="20" t="s">
        <v>384</v>
      </c>
      <c r="B164" s="21">
        <v>36</v>
      </c>
      <c r="C164" s="21">
        <v>15</v>
      </c>
      <c r="D164" s="21">
        <v>13</v>
      </c>
      <c r="E164" s="21">
        <v>0</v>
      </c>
      <c r="F164" s="21">
        <v>2</v>
      </c>
      <c r="G164" s="21">
        <v>6</v>
      </c>
      <c r="H164" s="21">
        <v>0</v>
      </c>
      <c r="I164" s="21">
        <v>0</v>
      </c>
    </row>
    <row r="165" spans="1:9" x14ac:dyDescent="0.2">
      <c r="A165" s="24" t="s">
        <v>3</v>
      </c>
      <c r="B165" s="25">
        <v>100</v>
      </c>
      <c r="C165" s="25">
        <v>41.666666999999997</v>
      </c>
      <c r="D165" s="25">
        <v>36.111111000000001</v>
      </c>
      <c r="E165" s="25">
        <v>0</v>
      </c>
      <c r="F165" s="25">
        <v>5.5555560000000002</v>
      </c>
      <c r="G165" s="25">
        <v>16.666667</v>
      </c>
      <c r="H165" s="25">
        <v>0</v>
      </c>
      <c r="I165" s="25">
        <v>0</v>
      </c>
    </row>
    <row r="166" spans="1:9" x14ac:dyDescent="0.2">
      <c r="A166" s="20" t="s">
        <v>183</v>
      </c>
      <c r="B166" s="21">
        <v>53</v>
      </c>
      <c r="C166" s="21">
        <v>17</v>
      </c>
      <c r="D166" s="21">
        <v>29</v>
      </c>
      <c r="E166" s="21">
        <v>0</v>
      </c>
      <c r="F166" s="21">
        <v>1</v>
      </c>
      <c r="G166" s="21">
        <v>5</v>
      </c>
      <c r="H166" s="21">
        <v>0</v>
      </c>
      <c r="I166" s="21">
        <v>1</v>
      </c>
    </row>
    <row r="167" spans="1:9" x14ac:dyDescent="0.2">
      <c r="A167" s="24" t="s">
        <v>3</v>
      </c>
      <c r="B167" s="25">
        <v>100</v>
      </c>
      <c r="C167" s="25">
        <v>32.075471999999998</v>
      </c>
      <c r="D167" s="25">
        <v>54.716980999999997</v>
      </c>
      <c r="E167" s="25">
        <v>0</v>
      </c>
      <c r="F167" s="25">
        <v>1.886792</v>
      </c>
      <c r="G167" s="25">
        <v>9.4339619999999993</v>
      </c>
      <c r="H167" s="25">
        <v>0</v>
      </c>
      <c r="I167" s="25">
        <v>1.886792</v>
      </c>
    </row>
    <row r="168" spans="1:9" x14ac:dyDescent="0.2">
      <c r="A168" s="20" t="s">
        <v>385</v>
      </c>
      <c r="B168" s="21">
        <v>22</v>
      </c>
      <c r="C168" s="21">
        <v>5</v>
      </c>
      <c r="D168" s="21">
        <v>14</v>
      </c>
      <c r="E168" s="21">
        <v>0</v>
      </c>
      <c r="F168" s="21">
        <v>0</v>
      </c>
      <c r="G168" s="21">
        <v>1</v>
      </c>
      <c r="H168" s="21">
        <v>2</v>
      </c>
      <c r="I168" s="21">
        <v>0</v>
      </c>
    </row>
    <row r="169" spans="1:9" x14ac:dyDescent="0.2">
      <c r="A169" s="24" t="s">
        <v>3</v>
      </c>
      <c r="B169" s="25">
        <v>100</v>
      </c>
      <c r="C169" s="25">
        <v>22.727273</v>
      </c>
      <c r="D169" s="25">
        <v>63.636364</v>
      </c>
      <c r="E169" s="25">
        <v>0</v>
      </c>
      <c r="F169" s="25">
        <v>0</v>
      </c>
      <c r="G169" s="25">
        <v>4.5454549999999996</v>
      </c>
      <c r="H169" s="25">
        <v>9.0909089999999999</v>
      </c>
      <c r="I169" s="25">
        <v>0</v>
      </c>
    </row>
    <row r="170" spans="1:9" x14ac:dyDescent="0.2">
      <c r="A170" s="20" t="s">
        <v>386</v>
      </c>
      <c r="B170" s="21">
        <v>32</v>
      </c>
      <c r="C170" s="21">
        <v>15</v>
      </c>
      <c r="D170" s="21">
        <v>9</v>
      </c>
      <c r="E170" s="21">
        <v>0</v>
      </c>
      <c r="F170" s="21">
        <v>0</v>
      </c>
      <c r="G170" s="21">
        <v>1</v>
      </c>
      <c r="H170" s="21">
        <v>5</v>
      </c>
      <c r="I170" s="21">
        <v>2</v>
      </c>
    </row>
    <row r="171" spans="1:9" x14ac:dyDescent="0.2">
      <c r="A171" s="24" t="s">
        <v>3</v>
      </c>
      <c r="B171" s="25">
        <v>100</v>
      </c>
      <c r="C171" s="25">
        <v>46.875</v>
      </c>
      <c r="D171" s="25">
        <v>28.125</v>
      </c>
      <c r="E171" s="25">
        <v>0</v>
      </c>
      <c r="F171" s="25">
        <v>0</v>
      </c>
      <c r="G171" s="25">
        <v>3.125</v>
      </c>
      <c r="H171" s="25">
        <v>15.625</v>
      </c>
      <c r="I171" s="25">
        <v>6.25</v>
      </c>
    </row>
    <row r="172" spans="1:9" x14ac:dyDescent="0.2">
      <c r="A172" s="20" t="s">
        <v>387</v>
      </c>
      <c r="B172" s="21">
        <v>9</v>
      </c>
      <c r="C172" s="21">
        <v>3</v>
      </c>
      <c r="D172" s="21">
        <v>5</v>
      </c>
      <c r="E172" s="21">
        <v>0</v>
      </c>
      <c r="F172" s="21">
        <v>0</v>
      </c>
      <c r="G172" s="21">
        <v>1</v>
      </c>
      <c r="H172" s="21">
        <v>0</v>
      </c>
      <c r="I172" s="21">
        <v>0</v>
      </c>
    </row>
    <row r="173" spans="1:9" x14ac:dyDescent="0.2">
      <c r="A173" s="24" t="s">
        <v>3</v>
      </c>
      <c r="B173" s="25">
        <v>100</v>
      </c>
      <c r="C173" s="25">
        <v>33.333333000000003</v>
      </c>
      <c r="D173" s="25">
        <v>55.555556000000003</v>
      </c>
      <c r="E173" s="25">
        <v>0</v>
      </c>
      <c r="F173" s="25">
        <v>0</v>
      </c>
      <c r="G173" s="25">
        <v>11.111110999999999</v>
      </c>
      <c r="H173" s="25">
        <v>0</v>
      </c>
      <c r="I173" s="25">
        <v>0</v>
      </c>
    </row>
    <row r="174" spans="1:9" x14ac:dyDescent="0.2">
      <c r="A174" s="20" t="s">
        <v>366</v>
      </c>
      <c r="B174" s="21">
        <v>150</v>
      </c>
      <c r="C174" s="21">
        <v>40</v>
      </c>
      <c r="D174" s="21">
        <v>62</v>
      </c>
      <c r="E174" s="21">
        <v>5</v>
      </c>
      <c r="F174" s="21">
        <v>6</v>
      </c>
      <c r="G174" s="21">
        <v>20</v>
      </c>
      <c r="H174" s="21">
        <v>5</v>
      </c>
      <c r="I174" s="21">
        <v>12</v>
      </c>
    </row>
    <row r="175" spans="1:9" x14ac:dyDescent="0.2">
      <c r="A175" s="24" t="s">
        <v>3</v>
      </c>
      <c r="B175" s="25">
        <v>100</v>
      </c>
      <c r="C175" s="25">
        <v>26.666667</v>
      </c>
      <c r="D175" s="25">
        <v>41.333333000000003</v>
      </c>
      <c r="E175" s="25">
        <v>3.3333330000000001</v>
      </c>
      <c r="F175" s="25">
        <v>4</v>
      </c>
      <c r="G175" s="25">
        <v>13.333333</v>
      </c>
      <c r="H175" s="25">
        <v>3.3333330000000001</v>
      </c>
      <c r="I175" s="25">
        <v>8</v>
      </c>
    </row>
    <row r="176" spans="1:9" x14ac:dyDescent="0.2">
      <c r="A176" s="9" t="s">
        <v>388</v>
      </c>
      <c r="B176" s="9"/>
      <c r="C176" s="9"/>
      <c r="D176" s="9"/>
      <c r="E176" s="9"/>
      <c r="F176" s="9"/>
      <c r="G176" s="9"/>
      <c r="H176" s="9"/>
      <c r="I176" s="9"/>
    </row>
    <row r="177" spans="1:9" x14ac:dyDescent="0.2">
      <c r="A177" s="20" t="s">
        <v>184</v>
      </c>
      <c r="B177" s="21">
        <v>54</v>
      </c>
      <c r="C177" s="21">
        <v>16</v>
      </c>
      <c r="D177" s="21">
        <v>24</v>
      </c>
      <c r="E177" s="21">
        <v>1</v>
      </c>
      <c r="F177" s="21">
        <v>0</v>
      </c>
      <c r="G177" s="21">
        <v>6</v>
      </c>
      <c r="H177" s="21">
        <v>3</v>
      </c>
      <c r="I177" s="21">
        <v>4</v>
      </c>
    </row>
    <row r="178" spans="1:9" x14ac:dyDescent="0.2">
      <c r="A178" s="24" t="s">
        <v>3</v>
      </c>
      <c r="B178" s="25">
        <v>100</v>
      </c>
      <c r="C178" s="25">
        <v>29.629629999999999</v>
      </c>
      <c r="D178" s="25">
        <v>44.444443999999997</v>
      </c>
      <c r="E178" s="25">
        <v>1.8518520000000001</v>
      </c>
      <c r="F178" s="25">
        <v>0</v>
      </c>
      <c r="G178" s="25">
        <v>11.111110999999999</v>
      </c>
      <c r="H178" s="25">
        <v>5.5555560000000002</v>
      </c>
      <c r="I178" s="25">
        <v>7.4074070000000001</v>
      </c>
    </row>
    <row r="179" spans="1:9" x14ac:dyDescent="0.2">
      <c r="A179" s="20" t="s">
        <v>185</v>
      </c>
      <c r="B179" s="21">
        <v>196</v>
      </c>
      <c r="C179" s="21">
        <v>67</v>
      </c>
      <c r="D179" s="21">
        <v>84</v>
      </c>
      <c r="E179" s="21">
        <v>8</v>
      </c>
      <c r="F179" s="21">
        <v>0</v>
      </c>
      <c r="G179" s="21">
        <v>22</v>
      </c>
      <c r="H179" s="21">
        <v>6</v>
      </c>
      <c r="I179" s="21">
        <v>9</v>
      </c>
    </row>
    <row r="180" spans="1:9" x14ac:dyDescent="0.2">
      <c r="A180" s="24" t="s">
        <v>3</v>
      </c>
      <c r="B180" s="25">
        <v>100</v>
      </c>
      <c r="C180" s="25">
        <v>34.183672999999999</v>
      </c>
      <c r="D180" s="25">
        <v>42.857143000000001</v>
      </c>
      <c r="E180" s="25">
        <v>4.0816330000000001</v>
      </c>
      <c r="F180" s="25">
        <v>0</v>
      </c>
      <c r="G180" s="25">
        <v>11.224489999999999</v>
      </c>
      <c r="H180" s="25">
        <v>3.0612240000000002</v>
      </c>
      <c r="I180" s="25">
        <v>4.5918369999999999</v>
      </c>
    </row>
    <row r="181" spans="1:9" x14ac:dyDescent="0.2">
      <c r="A181" s="20" t="s">
        <v>186</v>
      </c>
      <c r="B181" s="21">
        <v>310</v>
      </c>
      <c r="C181" s="21">
        <v>113</v>
      </c>
      <c r="D181" s="21">
        <v>140</v>
      </c>
      <c r="E181" s="21">
        <v>8</v>
      </c>
      <c r="F181" s="21">
        <v>8</v>
      </c>
      <c r="G181" s="21">
        <v>26</v>
      </c>
      <c r="H181" s="21">
        <v>10</v>
      </c>
      <c r="I181" s="21">
        <v>5</v>
      </c>
    </row>
    <row r="182" spans="1:9" x14ac:dyDescent="0.2">
      <c r="A182" s="24" t="s">
        <v>3</v>
      </c>
      <c r="B182" s="25">
        <v>100</v>
      </c>
      <c r="C182" s="25">
        <v>36.451613000000002</v>
      </c>
      <c r="D182" s="25">
        <v>45.161290000000001</v>
      </c>
      <c r="E182" s="25">
        <v>2.5806450000000001</v>
      </c>
      <c r="F182" s="25">
        <v>2.5806450000000001</v>
      </c>
      <c r="G182" s="25">
        <v>8.3870970000000007</v>
      </c>
      <c r="H182" s="25">
        <v>3.225806</v>
      </c>
      <c r="I182" s="25">
        <v>1.612903</v>
      </c>
    </row>
    <row r="183" spans="1:9" x14ac:dyDescent="0.2">
      <c r="A183" s="20" t="s">
        <v>187</v>
      </c>
      <c r="B183" s="21">
        <v>385</v>
      </c>
      <c r="C183" s="21">
        <v>131</v>
      </c>
      <c r="D183" s="21">
        <v>180</v>
      </c>
      <c r="E183" s="21">
        <v>2</v>
      </c>
      <c r="F183" s="21">
        <v>14</v>
      </c>
      <c r="G183" s="21">
        <v>40</v>
      </c>
      <c r="H183" s="21">
        <v>8</v>
      </c>
      <c r="I183" s="21">
        <v>10</v>
      </c>
    </row>
    <row r="184" spans="1:9" x14ac:dyDescent="0.2">
      <c r="A184" s="24" t="s">
        <v>3</v>
      </c>
      <c r="B184" s="25">
        <v>100</v>
      </c>
      <c r="C184" s="25">
        <v>34.025973999999998</v>
      </c>
      <c r="D184" s="25">
        <v>46.753247000000002</v>
      </c>
      <c r="E184" s="25">
        <v>0.51948099999999997</v>
      </c>
      <c r="F184" s="25">
        <v>3.6363639999999999</v>
      </c>
      <c r="G184" s="25">
        <v>10.389609999999999</v>
      </c>
      <c r="H184" s="25">
        <v>2.077922</v>
      </c>
      <c r="I184" s="25">
        <v>2.5974029999999999</v>
      </c>
    </row>
    <row r="185" spans="1:9" x14ac:dyDescent="0.2">
      <c r="A185" s="20" t="s">
        <v>188</v>
      </c>
      <c r="B185" s="21">
        <v>361</v>
      </c>
      <c r="C185" s="21">
        <v>126</v>
      </c>
      <c r="D185" s="21">
        <v>187</v>
      </c>
      <c r="E185" s="21">
        <v>3</v>
      </c>
      <c r="F185" s="21">
        <v>7</v>
      </c>
      <c r="G185" s="21">
        <v>27</v>
      </c>
      <c r="H185" s="21">
        <v>4</v>
      </c>
      <c r="I185" s="21">
        <v>7</v>
      </c>
    </row>
    <row r="186" spans="1:9" x14ac:dyDescent="0.2">
      <c r="A186" s="24" t="s">
        <v>3</v>
      </c>
      <c r="B186" s="25">
        <v>100</v>
      </c>
      <c r="C186" s="25">
        <v>34.903047000000001</v>
      </c>
      <c r="D186" s="25">
        <v>51.800553999999998</v>
      </c>
      <c r="E186" s="25">
        <v>0.83102500000000001</v>
      </c>
      <c r="F186" s="25">
        <v>1.9390579999999999</v>
      </c>
      <c r="G186" s="25">
        <v>7.4792240000000003</v>
      </c>
      <c r="H186" s="25">
        <v>1.108033</v>
      </c>
      <c r="I186" s="25">
        <v>1.9390579999999999</v>
      </c>
    </row>
    <row r="187" spans="1:9" x14ac:dyDescent="0.2">
      <c r="A187" s="20" t="s">
        <v>189</v>
      </c>
      <c r="B187" s="21">
        <v>315</v>
      </c>
      <c r="C187" s="21">
        <v>121</v>
      </c>
      <c r="D187" s="21">
        <v>152</v>
      </c>
      <c r="E187" s="21">
        <v>2</v>
      </c>
      <c r="F187" s="21">
        <v>7</v>
      </c>
      <c r="G187" s="21">
        <v>19</v>
      </c>
      <c r="H187" s="21">
        <v>7</v>
      </c>
      <c r="I187" s="21">
        <v>7</v>
      </c>
    </row>
    <row r="188" spans="1:9" x14ac:dyDescent="0.2">
      <c r="A188" s="24" t="s">
        <v>3</v>
      </c>
      <c r="B188" s="25">
        <v>100</v>
      </c>
      <c r="C188" s="25">
        <v>38.412697999999999</v>
      </c>
      <c r="D188" s="25">
        <v>48.253968</v>
      </c>
      <c r="E188" s="25">
        <v>0.63492099999999996</v>
      </c>
      <c r="F188" s="25">
        <v>2.2222219999999999</v>
      </c>
      <c r="G188" s="25">
        <v>6.0317460000000001</v>
      </c>
      <c r="H188" s="25">
        <v>2.2222219999999999</v>
      </c>
      <c r="I188" s="25">
        <v>2.2222219999999999</v>
      </c>
    </row>
    <row r="189" spans="1:9" x14ac:dyDescent="0.2">
      <c r="A189" s="20" t="s">
        <v>190</v>
      </c>
      <c r="B189" s="21">
        <v>364</v>
      </c>
      <c r="C189" s="21">
        <v>144</v>
      </c>
      <c r="D189" s="21">
        <v>156</v>
      </c>
      <c r="E189" s="21">
        <v>2</v>
      </c>
      <c r="F189" s="21">
        <v>16</v>
      </c>
      <c r="G189" s="21">
        <v>25</v>
      </c>
      <c r="H189" s="21">
        <v>13</v>
      </c>
      <c r="I189" s="21">
        <v>8</v>
      </c>
    </row>
    <row r="190" spans="1:9" x14ac:dyDescent="0.2">
      <c r="A190" s="24" t="s">
        <v>3</v>
      </c>
      <c r="B190" s="25">
        <v>100</v>
      </c>
      <c r="C190" s="25">
        <v>39.56044</v>
      </c>
      <c r="D190" s="25">
        <v>42.857143000000001</v>
      </c>
      <c r="E190" s="25">
        <v>0.54945100000000002</v>
      </c>
      <c r="F190" s="25">
        <v>4.3956039999999996</v>
      </c>
      <c r="G190" s="25">
        <v>6.8681320000000001</v>
      </c>
      <c r="H190" s="25">
        <v>3.5714290000000002</v>
      </c>
      <c r="I190" s="25">
        <v>2.1978019999999998</v>
      </c>
    </row>
    <row r="191" spans="1:9" x14ac:dyDescent="0.2">
      <c r="A191" s="20" t="s">
        <v>191</v>
      </c>
      <c r="B191" s="21">
        <v>267</v>
      </c>
      <c r="C191" s="21">
        <v>104</v>
      </c>
      <c r="D191" s="21">
        <v>127</v>
      </c>
      <c r="E191" s="21">
        <v>0</v>
      </c>
      <c r="F191" s="21">
        <v>6</v>
      </c>
      <c r="G191" s="21">
        <v>21</v>
      </c>
      <c r="H191" s="21">
        <v>5</v>
      </c>
      <c r="I191" s="21">
        <v>4</v>
      </c>
    </row>
    <row r="192" spans="1:9" x14ac:dyDescent="0.2">
      <c r="A192" s="24" t="s">
        <v>3</v>
      </c>
      <c r="B192" s="25">
        <v>100</v>
      </c>
      <c r="C192" s="25">
        <v>38.951310999999997</v>
      </c>
      <c r="D192" s="25">
        <v>47.565542999999998</v>
      </c>
      <c r="E192" s="25">
        <v>0</v>
      </c>
      <c r="F192" s="25">
        <v>2.2471909999999999</v>
      </c>
      <c r="G192" s="25">
        <v>7.8651689999999999</v>
      </c>
      <c r="H192" s="25">
        <v>1.8726590000000001</v>
      </c>
      <c r="I192" s="25">
        <v>1.498127</v>
      </c>
    </row>
    <row r="193" spans="1:9" x14ac:dyDescent="0.2">
      <c r="A193" s="20" t="s">
        <v>192</v>
      </c>
      <c r="B193" s="21">
        <v>90</v>
      </c>
      <c r="C193" s="21">
        <v>27</v>
      </c>
      <c r="D193" s="21">
        <v>50</v>
      </c>
      <c r="E193" s="21">
        <v>0</v>
      </c>
      <c r="F193" s="21">
        <v>1</v>
      </c>
      <c r="G193" s="21">
        <v>4</v>
      </c>
      <c r="H193" s="21">
        <v>5</v>
      </c>
      <c r="I193" s="21">
        <v>3</v>
      </c>
    </row>
    <row r="194" spans="1:9" x14ac:dyDescent="0.2">
      <c r="A194" s="24" t="s">
        <v>3</v>
      </c>
      <c r="B194" s="25">
        <v>100</v>
      </c>
      <c r="C194" s="25">
        <v>30</v>
      </c>
      <c r="D194" s="25">
        <v>55.555556000000003</v>
      </c>
      <c r="E194" s="25">
        <v>0</v>
      </c>
      <c r="F194" s="25">
        <v>1.111111</v>
      </c>
      <c r="G194" s="25">
        <v>4.4444439999999998</v>
      </c>
      <c r="H194" s="25">
        <v>5.5555560000000002</v>
      </c>
      <c r="I194" s="25">
        <v>3.3333330000000001</v>
      </c>
    </row>
    <row r="195" spans="1:9" x14ac:dyDescent="0.2">
      <c r="A195" s="20" t="s">
        <v>193</v>
      </c>
      <c r="B195" s="21">
        <v>94</v>
      </c>
      <c r="C195" s="21">
        <v>30</v>
      </c>
      <c r="D195" s="21">
        <v>46</v>
      </c>
      <c r="E195" s="21">
        <v>0</v>
      </c>
      <c r="F195" s="21">
        <v>4</v>
      </c>
      <c r="G195" s="21">
        <v>9</v>
      </c>
      <c r="H195" s="21">
        <v>4</v>
      </c>
      <c r="I195" s="21">
        <v>1</v>
      </c>
    </row>
    <row r="196" spans="1:9" x14ac:dyDescent="0.2">
      <c r="A196" s="24" t="s">
        <v>3</v>
      </c>
      <c r="B196" s="25">
        <v>100</v>
      </c>
      <c r="C196" s="25">
        <v>31.914894</v>
      </c>
      <c r="D196" s="25">
        <v>48.936169999999997</v>
      </c>
      <c r="E196" s="25">
        <v>0</v>
      </c>
      <c r="F196" s="25">
        <v>4.2553190000000001</v>
      </c>
      <c r="G196" s="25">
        <v>9.5744679999999995</v>
      </c>
      <c r="H196" s="25">
        <v>4.2553190000000001</v>
      </c>
      <c r="I196" s="25">
        <v>1.0638300000000001</v>
      </c>
    </row>
    <row r="197" spans="1:9" x14ac:dyDescent="0.2">
      <c r="A197" s="20" t="s">
        <v>389</v>
      </c>
      <c r="B197" s="21">
        <v>47</v>
      </c>
      <c r="C197" s="21">
        <v>19</v>
      </c>
      <c r="D197" s="21">
        <v>13</v>
      </c>
      <c r="E197" s="21">
        <v>0</v>
      </c>
      <c r="F197" s="21">
        <v>1</v>
      </c>
      <c r="G197" s="21">
        <v>4</v>
      </c>
      <c r="H197" s="21">
        <v>5</v>
      </c>
      <c r="I197" s="21">
        <v>5</v>
      </c>
    </row>
    <row r="198" spans="1:9" x14ac:dyDescent="0.2">
      <c r="A198" s="24" t="s">
        <v>3</v>
      </c>
      <c r="B198" s="25">
        <v>100</v>
      </c>
      <c r="C198" s="25">
        <v>40.425531999999997</v>
      </c>
      <c r="D198" s="25">
        <v>27.659573999999999</v>
      </c>
      <c r="E198" s="25">
        <v>0</v>
      </c>
      <c r="F198" s="25">
        <v>2.1276600000000001</v>
      </c>
      <c r="G198" s="25">
        <v>8.5106380000000001</v>
      </c>
      <c r="H198" s="25">
        <v>10.638298000000001</v>
      </c>
      <c r="I198" s="25">
        <v>10.638298000000001</v>
      </c>
    </row>
    <row r="199" spans="1:9" x14ac:dyDescent="0.2">
      <c r="A199" s="20" t="s">
        <v>366</v>
      </c>
      <c r="B199" s="21">
        <v>194</v>
      </c>
      <c r="C199" s="21">
        <v>73</v>
      </c>
      <c r="D199" s="21">
        <v>68</v>
      </c>
      <c r="E199" s="21">
        <v>9</v>
      </c>
      <c r="F199" s="21">
        <v>5</v>
      </c>
      <c r="G199" s="21">
        <v>18</v>
      </c>
      <c r="H199" s="21">
        <v>10</v>
      </c>
      <c r="I199" s="21">
        <v>11</v>
      </c>
    </row>
    <row r="200" spans="1:9" x14ac:dyDescent="0.2">
      <c r="A200" s="24" t="s">
        <v>3</v>
      </c>
      <c r="B200" s="25">
        <v>100</v>
      </c>
      <c r="C200" s="25">
        <v>37.628866000000002</v>
      </c>
      <c r="D200" s="25">
        <v>35.051546000000002</v>
      </c>
      <c r="E200" s="25">
        <v>4.6391749999999998</v>
      </c>
      <c r="F200" s="25">
        <v>2.5773199999999998</v>
      </c>
      <c r="G200" s="25">
        <v>9.2783510000000007</v>
      </c>
      <c r="H200" s="25">
        <v>5.1546390000000004</v>
      </c>
      <c r="I200" s="25">
        <v>5.6701030000000001</v>
      </c>
    </row>
    <row r="201" spans="1:9" ht="11.1" customHeight="1" x14ac:dyDescent="0.2">
      <c r="A201" s="9" t="s">
        <v>390</v>
      </c>
      <c r="B201" s="9"/>
      <c r="C201" s="9"/>
      <c r="D201" s="9"/>
      <c r="E201" s="9"/>
      <c r="F201" s="9"/>
      <c r="G201" s="9"/>
      <c r="H201" s="9"/>
      <c r="I201" s="9"/>
    </row>
    <row r="202" spans="1:9" ht="11.1" customHeight="1" x14ac:dyDescent="0.2">
      <c r="A202" s="20" t="s">
        <v>391</v>
      </c>
      <c r="B202" s="21">
        <v>633</v>
      </c>
      <c r="C202" s="21">
        <v>225</v>
      </c>
      <c r="D202" s="21">
        <v>276</v>
      </c>
      <c r="E202" s="21">
        <v>10</v>
      </c>
      <c r="F202" s="21">
        <v>18</v>
      </c>
      <c r="G202" s="21">
        <v>58</v>
      </c>
      <c r="H202" s="21">
        <v>25</v>
      </c>
      <c r="I202" s="21">
        <v>21</v>
      </c>
    </row>
    <row r="203" spans="1:9" ht="11.1" customHeight="1" x14ac:dyDescent="0.2">
      <c r="A203" s="24" t="s">
        <v>3</v>
      </c>
      <c r="B203" s="25">
        <v>100</v>
      </c>
      <c r="C203" s="25">
        <v>35.545023999999998</v>
      </c>
      <c r="D203" s="25">
        <v>43.601896000000004</v>
      </c>
      <c r="E203" s="25">
        <v>1.579779</v>
      </c>
      <c r="F203" s="25">
        <v>2.8436020000000002</v>
      </c>
      <c r="G203" s="25">
        <v>9.1627170000000007</v>
      </c>
      <c r="H203" s="25">
        <v>3.9494470000000002</v>
      </c>
      <c r="I203" s="25">
        <v>3.317536</v>
      </c>
    </row>
    <row r="204" spans="1:9" ht="11.1" customHeight="1" x14ac:dyDescent="0.2">
      <c r="A204" s="20" t="s">
        <v>392</v>
      </c>
      <c r="B204" s="21">
        <v>1123</v>
      </c>
      <c r="C204" s="21">
        <v>406</v>
      </c>
      <c r="D204" s="21">
        <v>517</v>
      </c>
      <c r="E204" s="21">
        <v>12</v>
      </c>
      <c r="F204" s="21">
        <v>31</v>
      </c>
      <c r="G204" s="21">
        <v>94</v>
      </c>
      <c r="H204" s="21">
        <v>33</v>
      </c>
      <c r="I204" s="21">
        <v>30</v>
      </c>
    </row>
    <row r="205" spans="1:9" ht="11.1" customHeight="1" x14ac:dyDescent="0.2">
      <c r="A205" s="24" t="s">
        <v>3</v>
      </c>
      <c r="B205" s="25">
        <v>100</v>
      </c>
      <c r="C205" s="25">
        <v>36.153160999999997</v>
      </c>
      <c r="D205" s="25">
        <v>46.037399999999998</v>
      </c>
      <c r="E205" s="25">
        <v>1.0685659999999999</v>
      </c>
      <c r="F205" s="25">
        <v>2.7604630000000001</v>
      </c>
      <c r="G205" s="25">
        <v>8.3704359999999998</v>
      </c>
      <c r="H205" s="25">
        <v>2.9385569999999999</v>
      </c>
      <c r="I205" s="25">
        <v>2.6714159999999998</v>
      </c>
    </row>
    <row r="206" spans="1:9" ht="11.1" customHeight="1" x14ac:dyDescent="0.2">
      <c r="A206" s="20" t="s">
        <v>393</v>
      </c>
      <c r="B206" s="21">
        <v>660</v>
      </c>
      <c r="C206" s="21">
        <v>228</v>
      </c>
      <c r="D206" s="21">
        <v>319</v>
      </c>
      <c r="E206" s="21">
        <v>9</v>
      </c>
      <c r="F206" s="21">
        <v>14</v>
      </c>
      <c r="G206" s="21">
        <v>57</v>
      </c>
      <c r="H206" s="21">
        <v>14</v>
      </c>
      <c r="I206" s="21">
        <v>19</v>
      </c>
    </row>
    <row r="207" spans="1:9" ht="11.1" customHeight="1" x14ac:dyDescent="0.2">
      <c r="A207" s="24" t="s">
        <v>3</v>
      </c>
      <c r="B207" s="25">
        <v>100</v>
      </c>
      <c r="C207" s="25">
        <v>34.545454999999997</v>
      </c>
      <c r="D207" s="25">
        <v>48.333333000000003</v>
      </c>
      <c r="E207" s="25">
        <v>1.3636360000000001</v>
      </c>
      <c r="F207" s="25">
        <v>2.1212119999999999</v>
      </c>
      <c r="G207" s="25">
        <v>8.6363640000000004</v>
      </c>
      <c r="H207" s="25">
        <v>2.1212119999999999</v>
      </c>
      <c r="I207" s="25">
        <v>2.8787880000000001</v>
      </c>
    </row>
    <row r="208" spans="1:9" ht="11.1" customHeight="1" x14ac:dyDescent="0.2">
      <c r="A208" s="20" t="s">
        <v>394</v>
      </c>
      <c r="B208" s="21">
        <v>261</v>
      </c>
      <c r="C208" s="21">
        <v>112</v>
      </c>
      <c r="D208" s="21">
        <v>115</v>
      </c>
      <c r="E208" s="21">
        <v>4</v>
      </c>
      <c r="F208" s="21">
        <v>6</v>
      </c>
      <c r="G208" s="21">
        <v>12</v>
      </c>
      <c r="H208" s="21">
        <v>8</v>
      </c>
      <c r="I208" s="21">
        <v>4</v>
      </c>
    </row>
    <row r="209" spans="1:9" ht="11.1" customHeight="1" x14ac:dyDescent="0.2">
      <c r="A209" s="24" t="s">
        <v>3</v>
      </c>
      <c r="B209" s="25">
        <v>100</v>
      </c>
      <c r="C209" s="25">
        <v>42.911876999999997</v>
      </c>
      <c r="D209" s="25">
        <v>44.061303000000002</v>
      </c>
      <c r="E209" s="25">
        <v>1.532567</v>
      </c>
      <c r="F209" s="25">
        <v>2.298851</v>
      </c>
      <c r="G209" s="25">
        <v>4.5977009999999998</v>
      </c>
      <c r="H209" s="25">
        <v>3.065134</v>
      </c>
      <c r="I209" s="25">
        <v>1.532567</v>
      </c>
    </row>
    <row r="210" spans="1:9" ht="11.1" customHeight="1" x14ac:dyDescent="0.2">
      <c r="A210" s="9" t="s">
        <v>395</v>
      </c>
      <c r="B210" s="9"/>
      <c r="C210" s="9"/>
      <c r="D210" s="9"/>
      <c r="E210" s="9"/>
      <c r="F210" s="9"/>
      <c r="G210" s="9"/>
      <c r="H210" s="9"/>
      <c r="I210" s="9"/>
    </row>
    <row r="211" spans="1:9" ht="11.1" customHeight="1" x14ac:dyDescent="0.2">
      <c r="A211" s="20" t="s">
        <v>396</v>
      </c>
      <c r="B211" s="21">
        <v>329</v>
      </c>
      <c r="C211" s="21">
        <v>121</v>
      </c>
      <c r="D211" s="21">
        <v>150</v>
      </c>
      <c r="E211" s="21">
        <v>5</v>
      </c>
      <c r="F211" s="21">
        <v>7</v>
      </c>
      <c r="G211" s="21">
        <v>24</v>
      </c>
      <c r="H211" s="21">
        <v>16</v>
      </c>
      <c r="I211" s="21">
        <v>6</v>
      </c>
    </row>
    <row r="212" spans="1:9" ht="11.1" customHeight="1" x14ac:dyDescent="0.2">
      <c r="A212" s="24" t="s">
        <v>3</v>
      </c>
      <c r="B212" s="25">
        <v>100</v>
      </c>
      <c r="C212" s="25">
        <v>36.778115999999997</v>
      </c>
      <c r="D212" s="25">
        <v>45.592705000000002</v>
      </c>
      <c r="E212" s="25">
        <v>1.519757</v>
      </c>
      <c r="F212" s="25">
        <v>2.1276600000000001</v>
      </c>
      <c r="G212" s="25">
        <v>7.2948329999999997</v>
      </c>
      <c r="H212" s="25">
        <v>4.8632220000000004</v>
      </c>
      <c r="I212" s="25">
        <v>1.8237080000000001</v>
      </c>
    </row>
    <row r="213" spans="1:9" ht="11.1" customHeight="1" x14ac:dyDescent="0.2">
      <c r="A213" s="20" t="s">
        <v>397</v>
      </c>
      <c r="B213" s="21">
        <v>828</v>
      </c>
      <c r="C213" s="21">
        <v>280</v>
      </c>
      <c r="D213" s="21">
        <v>389</v>
      </c>
      <c r="E213" s="21">
        <v>12</v>
      </c>
      <c r="F213" s="21">
        <v>30</v>
      </c>
      <c r="G213" s="21">
        <v>72</v>
      </c>
      <c r="H213" s="21">
        <v>29</v>
      </c>
      <c r="I213" s="21">
        <v>16</v>
      </c>
    </row>
    <row r="214" spans="1:9" ht="11.1" customHeight="1" x14ac:dyDescent="0.2">
      <c r="A214" s="24" t="s">
        <v>3</v>
      </c>
      <c r="B214" s="25">
        <v>100</v>
      </c>
      <c r="C214" s="25">
        <v>33.816425000000002</v>
      </c>
      <c r="D214" s="25">
        <v>46.980676000000003</v>
      </c>
      <c r="E214" s="25">
        <v>1.4492750000000001</v>
      </c>
      <c r="F214" s="25">
        <v>3.6231879999999999</v>
      </c>
      <c r="G214" s="25">
        <v>8.6956520000000008</v>
      </c>
      <c r="H214" s="25">
        <v>3.5024150000000001</v>
      </c>
      <c r="I214" s="25">
        <v>1.9323669999999999</v>
      </c>
    </row>
    <row r="215" spans="1:9" ht="11.1" customHeight="1" x14ac:dyDescent="0.2">
      <c r="A215" s="20" t="s">
        <v>879</v>
      </c>
      <c r="B215" s="21">
        <v>499</v>
      </c>
      <c r="C215" s="21">
        <v>180</v>
      </c>
      <c r="D215" s="21">
        <v>236</v>
      </c>
      <c r="E215" s="21">
        <v>3</v>
      </c>
      <c r="F215" s="21">
        <v>9</v>
      </c>
      <c r="G215" s="21">
        <v>44</v>
      </c>
      <c r="H215" s="21">
        <v>13</v>
      </c>
      <c r="I215" s="21">
        <v>14</v>
      </c>
    </row>
    <row r="216" spans="1:9" ht="11.1" customHeight="1" x14ac:dyDescent="0.2">
      <c r="A216" s="24" t="s">
        <v>3</v>
      </c>
      <c r="B216" s="25">
        <v>100</v>
      </c>
      <c r="C216" s="25">
        <v>36.072144000000002</v>
      </c>
      <c r="D216" s="25">
        <v>47.294589000000002</v>
      </c>
      <c r="E216" s="25">
        <v>0.60120200000000001</v>
      </c>
      <c r="F216" s="25">
        <v>1.803607</v>
      </c>
      <c r="G216" s="25">
        <v>8.8176349999999992</v>
      </c>
      <c r="H216" s="25">
        <v>2.60521</v>
      </c>
      <c r="I216" s="25">
        <v>2.8056109999999999</v>
      </c>
    </row>
    <row r="217" spans="1:9" ht="11.1" customHeight="1" x14ac:dyDescent="0.2">
      <c r="A217" s="20" t="s">
        <v>398</v>
      </c>
      <c r="B217" s="21">
        <v>468</v>
      </c>
      <c r="C217" s="21">
        <v>171</v>
      </c>
      <c r="D217" s="21">
        <v>203</v>
      </c>
      <c r="E217" s="21">
        <v>9</v>
      </c>
      <c r="F217" s="21">
        <v>9</v>
      </c>
      <c r="G217" s="21">
        <v>41</v>
      </c>
      <c r="H217" s="21">
        <v>16</v>
      </c>
      <c r="I217" s="21">
        <v>19</v>
      </c>
    </row>
    <row r="218" spans="1:9" ht="11.1" customHeight="1" x14ac:dyDescent="0.2">
      <c r="A218" s="24" t="s">
        <v>3</v>
      </c>
      <c r="B218" s="25">
        <v>100</v>
      </c>
      <c r="C218" s="25">
        <v>36.538462000000003</v>
      </c>
      <c r="D218" s="25">
        <v>43.376067999999997</v>
      </c>
      <c r="E218" s="25">
        <v>1.9230769999999999</v>
      </c>
      <c r="F218" s="25">
        <v>1.9230769999999999</v>
      </c>
      <c r="G218" s="25">
        <v>8.7606839999999995</v>
      </c>
      <c r="H218" s="25">
        <v>3.418803</v>
      </c>
      <c r="I218" s="25">
        <v>4.0598289999999997</v>
      </c>
    </row>
    <row r="219" spans="1:9" ht="11.1" customHeight="1" x14ac:dyDescent="0.2">
      <c r="A219" s="20" t="s">
        <v>399</v>
      </c>
      <c r="B219" s="21">
        <v>257</v>
      </c>
      <c r="C219" s="21">
        <v>106</v>
      </c>
      <c r="D219" s="21">
        <v>114</v>
      </c>
      <c r="E219" s="21">
        <v>3</v>
      </c>
      <c r="F219" s="21">
        <v>3</v>
      </c>
      <c r="G219" s="21">
        <v>18</v>
      </c>
      <c r="H219" s="21">
        <v>3</v>
      </c>
      <c r="I219" s="21">
        <v>10</v>
      </c>
    </row>
    <row r="220" spans="1:9" ht="11.1" customHeight="1" x14ac:dyDescent="0.2">
      <c r="A220" s="24" t="s">
        <v>3</v>
      </c>
      <c r="B220" s="25">
        <v>100</v>
      </c>
      <c r="C220" s="25">
        <v>41.245136000000002</v>
      </c>
      <c r="D220" s="25">
        <v>44.357976999999998</v>
      </c>
      <c r="E220" s="25">
        <v>1.1673150000000001</v>
      </c>
      <c r="F220" s="25">
        <v>1.1673150000000001</v>
      </c>
      <c r="G220" s="25">
        <v>7.0038910000000003</v>
      </c>
      <c r="H220" s="25">
        <v>1.1673150000000001</v>
      </c>
      <c r="I220" s="25">
        <v>3.891051</v>
      </c>
    </row>
    <row r="221" spans="1:9" ht="11.1" customHeight="1" x14ac:dyDescent="0.2">
      <c r="A221" s="20" t="s">
        <v>400</v>
      </c>
      <c r="B221" s="21">
        <v>296</v>
      </c>
      <c r="C221" s="21">
        <v>113</v>
      </c>
      <c r="D221" s="21">
        <v>135</v>
      </c>
      <c r="E221" s="21">
        <v>3</v>
      </c>
      <c r="F221" s="21">
        <v>11</v>
      </c>
      <c r="G221" s="21">
        <v>22</v>
      </c>
      <c r="H221" s="21">
        <v>3</v>
      </c>
      <c r="I221" s="21">
        <v>9</v>
      </c>
    </row>
    <row r="222" spans="1:9" ht="11.1" customHeight="1" x14ac:dyDescent="0.2">
      <c r="A222" s="24" t="s">
        <v>3</v>
      </c>
      <c r="B222" s="25">
        <v>100</v>
      </c>
      <c r="C222" s="25">
        <v>38.175676000000003</v>
      </c>
      <c r="D222" s="25">
        <v>45.608108000000001</v>
      </c>
      <c r="E222" s="25">
        <v>1.013514</v>
      </c>
      <c r="F222" s="25">
        <v>3.7162160000000002</v>
      </c>
      <c r="G222" s="25">
        <v>7.4324320000000004</v>
      </c>
      <c r="H222" s="25">
        <v>1.013514</v>
      </c>
      <c r="I222" s="25">
        <v>3.0405410000000002</v>
      </c>
    </row>
    <row r="223" spans="1:9" ht="11.1" customHeight="1" x14ac:dyDescent="0.2">
      <c r="A223" s="9" t="s">
        <v>401</v>
      </c>
      <c r="B223" s="9"/>
      <c r="C223" s="9"/>
      <c r="D223" s="9"/>
      <c r="E223" s="9"/>
      <c r="F223" s="9"/>
      <c r="G223" s="9"/>
      <c r="H223" s="9"/>
      <c r="I223" s="9"/>
    </row>
    <row r="224" spans="1:9" ht="11.1" customHeight="1" x14ac:dyDescent="0.2">
      <c r="A224" s="20" t="s">
        <v>878</v>
      </c>
      <c r="B224" s="21">
        <v>116</v>
      </c>
      <c r="C224" s="21">
        <v>45</v>
      </c>
      <c r="D224" s="21">
        <v>51</v>
      </c>
      <c r="E224" s="21">
        <v>1</v>
      </c>
      <c r="F224" s="21">
        <v>2</v>
      </c>
      <c r="G224" s="21">
        <v>12</v>
      </c>
      <c r="H224" s="21">
        <v>4</v>
      </c>
      <c r="I224" s="21">
        <v>1</v>
      </c>
    </row>
    <row r="225" spans="1:9" ht="11.1" customHeight="1" x14ac:dyDescent="0.2">
      <c r="A225" s="24" t="s">
        <v>3</v>
      </c>
      <c r="B225" s="25">
        <v>100</v>
      </c>
      <c r="C225" s="25">
        <v>38.793103000000002</v>
      </c>
      <c r="D225" s="25">
        <v>43.965516999999998</v>
      </c>
      <c r="E225" s="25">
        <v>0.86206899999999997</v>
      </c>
      <c r="F225" s="25">
        <v>1.7241379999999999</v>
      </c>
      <c r="G225" s="25">
        <v>10.344828</v>
      </c>
      <c r="H225" s="25">
        <v>3.4482759999999999</v>
      </c>
      <c r="I225" s="25">
        <v>0.86206899999999997</v>
      </c>
    </row>
    <row r="226" spans="1:9" ht="11.1" customHeight="1" x14ac:dyDescent="0.2">
      <c r="A226" s="20" t="s">
        <v>402</v>
      </c>
      <c r="B226" s="21">
        <v>213</v>
      </c>
      <c r="C226" s="21">
        <v>76</v>
      </c>
      <c r="D226" s="21">
        <v>99</v>
      </c>
      <c r="E226" s="21">
        <v>4</v>
      </c>
      <c r="F226" s="21">
        <v>5</v>
      </c>
      <c r="G226" s="21">
        <v>12</v>
      </c>
      <c r="H226" s="21">
        <v>12</v>
      </c>
      <c r="I226" s="21">
        <v>5</v>
      </c>
    </row>
    <row r="227" spans="1:9" ht="11.1" customHeight="1" x14ac:dyDescent="0.2">
      <c r="A227" s="24" t="s">
        <v>3</v>
      </c>
      <c r="B227" s="25">
        <v>100</v>
      </c>
      <c r="C227" s="25">
        <v>35.680751000000001</v>
      </c>
      <c r="D227" s="25">
        <v>46.478873</v>
      </c>
      <c r="E227" s="25">
        <v>1.877934</v>
      </c>
      <c r="F227" s="25">
        <v>2.3474179999999998</v>
      </c>
      <c r="G227" s="25">
        <v>5.6338030000000003</v>
      </c>
      <c r="H227" s="25">
        <v>5.6338030000000003</v>
      </c>
      <c r="I227" s="25">
        <v>2.3474179999999998</v>
      </c>
    </row>
    <row r="228" spans="1:9" ht="11.1" customHeight="1" x14ac:dyDescent="0.2">
      <c r="A228" s="20" t="s">
        <v>397</v>
      </c>
      <c r="B228" s="21">
        <v>828</v>
      </c>
      <c r="C228" s="21">
        <v>280</v>
      </c>
      <c r="D228" s="21">
        <v>389</v>
      </c>
      <c r="E228" s="21">
        <v>12</v>
      </c>
      <c r="F228" s="21">
        <v>30</v>
      </c>
      <c r="G228" s="21">
        <v>72</v>
      </c>
      <c r="H228" s="21">
        <v>29</v>
      </c>
      <c r="I228" s="21">
        <v>16</v>
      </c>
    </row>
    <row r="229" spans="1:9" ht="11.1" customHeight="1" x14ac:dyDescent="0.2">
      <c r="A229" s="24" t="s">
        <v>3</v>
      </c>
      <c r="B229" s="25">
        <v>100</v>
      </c>
      <c r="C229" s="25">
        <v>33.816425000000002</v>
      </c>
      <c r="D229" s="25">
        <v>46.980676000000003</v>
      </c>
      <c r="E229" s="25">
        <v>1.4492750000000001</v>
      </c>
      <c r="F229" s="25">
        <v>3.6231879999999999</v>
      </c>
      <c r="G229" s="25">
        <v>8.6956520000000008</v>
      </c>
      <c r="H229" s="25">
        <v>3.5024150000000001</v>
      </c>
      <c r="I229" s="25">
        <v>1.9323669999999999</v>
      </c>
    </row>
    <row r="230" spans="1:9" ht="11.1" customHeight="1" x14ac:dyDescent="0.2">
      <c r="A230" s="20" t="s">
        <v>403</v>
      </c>
      <c r="B230" s="21">
        <v>133</v>
      </c>
      <c r="C230" s="21">
        <v>59</v>
      </c>
      <c r="D230" s="21">
        <v>52</v>
      </c>
      <c r="E230" s="21">
        <v>0</v>
      </c>
      <c r="F230" s="21">
        <v>1</v>
      </c>
      <c r="G230" s="21">
        <v>14</v>
      </c>
      <c r="H230" s="21">
        <v>4</v>
      </c>
      <c r="I230" s="21">
        <v>3</v>
      </c>
    </row>
    <row r="231" spans="1:9" ht="11.1" customHeight="1" x14ac:dyDescent="0.2">
      <c r="A231" s="24" t="s">
        <v>3</v>
      </c>
      <c r="B231" s="25">
        <v>100</v>
      </c>
      <c r="C231" s="25">
        <v>44.360902000000003</v>
      </c>
      <c r="D231" s="25">
        <v>39.097743999999999</v>
      </c>
      <c r="E231" s="25">
        <v>0</v>
      </c>
      <c r="F231" s="25">
        <v>0.75187999999999999</v>
      </c>
      <c r="G231" s="25">
        <v>10.526316</v>
      </c>
      <c r="H231" s="25">
        <v>3.0075189999999998</v>
      </c>
      <c r="I231" s="25">
        <v>2.2556389999999999</v>
      </c>
    </row>
    <row r="232" spans="1:9" ht="11.1" customHeight="1" x14ac:dyDescent="0.2">
      <c r="A232" s="20" t="s">
        <v>404</v>
      </c>
      <c r="B232" s="21">
        <v>120</v>
      </c>
      <c r="C232" s="21">
        <v>45</v>
      </c>
      <c r="D232" s="21">
        <v>63</v>
      </c>
      <c r="E232" s="21">
        <v>0</v>
      </c>
      <c r="F232" s="21">
        <v>2</v>
      </c>
      <c r="G232" s="21">
        <v>7</v>
      </c>
      <c r="H232" s="21">
        <v>1</v>
      </c>
      <c r="I232" s="21">
        <v>2</v>
      </c>
    </row>
    <row r="233" spans="1:9" ht="11.1" customHeight="1" x14ac:dyDescent="0.2">
      <c r="A233" s="24" t="s">
        <v>3</v>
      </c>
      <c r="B233" s="25">
        <v>100</v>
      </c>
      <c r="C233" s="25">
        <v>37.5</v>
      </c>
      <c r="D233" s="25">
        <v>52.5</v>
      </c>
      <c r="E233" s="25">
        <v>0</v>
      </c>
      <c r="F233" s="25">
        <v>1.6666669999999999</v>
      </c>
      <c r="G233" s="25">
        <v>5.8333329999999997</v>
      </c>
      <c r="H233" s="25">
        <v>0.83333299999999999</v>
      </c>
      <c r="I233" s="25">
        <v>1.6666669999999999</v>
      </c>
    </row>
    <row r="234" spans="1:9" ht="11.1" customHeight="1" x14ac:dyDescent="0.2">
      <c r="A234" s="20" t="s">
        <v>405</v>
      </c>
      <c r="B234" s="21">
        <v>246</v>
      </c>
      <c r="C234" s="21">
        <v>76</v>
      </c>
      <c r="D234" s="21">
        <v>121</v>
      </c>
      <c r="E234" s="21">
        <v>3</v>
      </c>
      <c r="F234" s="21">
        <v>6</v>
      </c>
      <c r="G234" s="21">
        <v>23</v>
      </c>
      <c r="H234" s="21">
        <v>8</v>
      </c>
      <c r="I234" s="21">
        <v>9</v>
      </c>
    </row>
    <row r="235" spans="1:9" ht="11.1" customHeight="1" x14ac:dyDescent="0.2">
      <c r="A235" s="24" t="s">
        <v>3</v>
      </c>
      <c r="B235" s="25">
        <v>100</v>
      </c>
      <c r="C235" s="25">
        <v>30.894309</v>
      </c>
      <c r="D235" s="25">
        <v>49.186991999999996</v>
      </c>
      <c r="E235" s="25">
        <v>1.2195119999999999</v>
      </c>
      <c r="F235" s="25">
        <v>2.4390239999999999</v>
      </c>
      <c r="G235" s="25">
        <v>9.3495930000000005</v>
      </c>
      <c r="H235" s="25">
        <v>3.252033</v>
      </c>
      <c r="I235" s="25">
        <v>3.6585369999999999</v>
      </c>
    </row>
    <row r="236" spans="1:9" ht="11.1" customHeight="1" x14ac:dyDescent="0.2">
      <c r="A236" s="20" t="s">
        <v>398</v>
      </c>
      <c r="B236" s="21">
        <v>468</v>
      </c>
      <c r="C236" s="21">
        <v>171</v>
      </c>
      <c r="D236" s="21">
        <v>203</v>
      </c>
      <c r="E236" s="21">
        <v>9</v>
      </c>
      <c r="F236" s="21">
        <v>9</v>
      </c>
      <c r="G236" s="21">
        <v>41</v>
      </c>
      <c r="H236" s="21">
        <v>16</v>
      </c>
      <c r="I236" s="21">
        <v>19</v>
      </c>
    </row>
    <row r="237" spans="1:9" ht="11.1" customHeight="1" x14ac:dyDescent="0.2">
      <c r="A237" s="24" t="s">
        <v>3</v>
      </c>
      <c r="B237" s="25">
        <v>100</v>
      </c>
      <c r="C237" s="25">
        <v>36.538462000000003</v>
      </c>
      <c r="D237" s="25">
        <v>43.376067999999997</v>
      </c>
      <c r="E237" s="25">
        <v>1.9230769999999999</v>
      </c>
      <c r="F237" s="25">
        <v>1.9230769999999999</v>
      </c>
      <c r="G237" s="25">
        <v>8.7606839999999995</v>
      </c>
      <c r="H237" s="25">
        <v>3.418803</v>
      </c>
      <c r="I237" s="25">
        <v>4.0598289999999997</v>
      </c>
    </row>
    <row r="238" spans="1:9" ht="11.1" customHeight="1" x14ac:dyDescent="0.2">
      <c r="A238" s="20" t="s">
        <v>406</v>
      </c>
      <c r="B238" s="21">
        <v>180</v>
      </c>
      <c r="C238" s="21">
        <v>72</v>
      </c>
      <c r="D238" s="21">
        <v>83</v>
      </c>
      <c r="E238" s="21">
        <v>3</v>
      </c>
      <c r="F238" s="21">
        <v>1</v>
      </c>
      <c r="G238" s="21">
        <v>14</v>
      </c>
      <c r="H238" s="21">
        <v>2</v>
      </c>
      <c r="I238" s="21">
        <v>5</v>
      </c>
    </row>
    <row r="239" spans="1:9" ht="11.1" customHeight="1" x14ac:dyDescent="0.2">
      <c r="A239" s="24" t="s">
        <v>3</v>
      </c>
      <c r="B239" s="25">
        <v>100</v>
      </c>
      <c r="C239" s="25">
        <v>40</v>
      </c>
      <c r="D239" s="25">
        <v>46.111111000000001</v>
      </c>
      <c r="E239" s="25">
        <v>1.6666669999999999</v>
      </c>
      <c r="F239" s="25">
        <v>0.55555600000000005</v>
      </c>
      <c r="G239" s="25">
        <v>7.7777779999999996</v>
      </c>
      <c r="H239" s="25">
        <v>1.111111</v>
      </c>
      <c r="I239" s="25">
        <v>2.7777780000000001</v>
      </c>
    </row>
    <row r="240" spans="1:9" ht="11.1" customHeight="1" x14ac:dyDescent="0.2">
      <c r="A240" s="20" t="s">
        <v>407</v>
      </c>
      <c r="B240" s="21">
        <v>77</v>
      </c>
      <c r="C240" s="21">
        <v>34</v>
      </c>
      <c r="D240" s="21">
        <v>31</v>
      </c>
      <c r="E240" s="21">
        <v>0</v>
      </c>
      <c r="F240" s="21">
        <v>2</v>
      </c>
      <c r="G240" s="21">
        <v>4</v>
      </c>
      <c r="H240" s="21">
        <v>1</v>
      </c>
      <c r="I240" s="21">
        <v>5</v>
      </c>
    </row>
    <row r="241" spans="1:9" ht="11.1" customHeight="1" x14ac:dyDescent="0.2">
      <c r="A241" s="24" t="s">
        <v>3</v>
      </c>
      <c r="B241" s="25">
        <v>100</v>
      </c>
      <c r="C241" s="25">
        <v>44.155844000000002</v>
      </c>
      <c r="D241" s="25">
        <v>40.259740000000001</v>
      </c>
      <c r="E241" s="25">
        <v>0</v>
      </c>
      <c r="F241" s="25">
        <v>2.5974029999999999</v>
      </c>
      <c r="G241" s="25">
        <v>5.1948049999999997</v>
      </c>
      <c r="H241" s="25">
        <v>1.2987010000000001</v>
      </c>
      <c r="I241" s="25">
        <v>6.493506</v>
      </c>
    </row>
    <row r="242" spans="1:9" ht="11.1" customHeight="1" x14ac:dyDescent="0.2">
      <c r="A242" s="20" t="s">
        <v>400</v>
      </c>
      <c r="B242" s="21">
        <v>296</v>
      </c>
      <c r="C242" s="21">
        <v>113</v>
      </c>
      <c r="D242" s="21">
        <v>135</v>
      </c>
      <c r="E242" s="21">
        <v>3</v>
      </c>
      <c r="F242" s="21">
        <v>11</v>
      </c>
      <c r="G242" s="21">
        <v>22</v>
      </c>
      <c r="H242" s="21">
        <v>3</v>
      </c>
      <c r="I242" s="21">
        <v>9</v>
      </c>
    </row>
    <row r="243" spans="1:9" ht="11.1" customHeight="1" x14ac:dyDescent="0.2">
      <c r="A243" s="26"/>
      <c r="B243" s="27">
        <v>100</v>
      </c>
      <c r="C243" s="27">
        <v>38.175676000000003</v>
      </c>
      <c r="D243" s="27">
        <v>45.608108000000001</v>
      </c>
      <c r="E243" s="27">
        <v>1.013514</v>
      </c>
      <c r="F243" s="27">
        <v>3.7162160000000002</v>
      </c>
      <c r="G243" s="27">
        <v>7.4324320000000004</v>
      </c>
      <c r="H243" s="27">
        <v>1.013514</v>
      </c>
      <c r="I243" s="27">
        <v>3.0405410000000002</v>
      </c>
    </row>
    <row r="244" spans="1:9" ht="11.1" customHeight="1" x14ac:dyDescent="0.2"/>
  </sheetData>
  <phoneticPr fontId="2"/>
  <pageMargins left="0.75" right="0.75" top="1" bottom="1" header="0.5" footer="0.5"/>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0E079-7522-4BDB-953F-F287EBA5D46C}">
  <dimension ref="A1:I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HYPERLINK("#'目次'!B35","[29]")</f>
        <v>[29]</v>
      </c>
    </row>
    <row r="3" spans="1:9" x14ac:dyDescent="0.2">
      <c r="A3" s="7" t="s">
        <v>3</v>
      </c>
      <c r="B3" s="8" t="s">
        <v>33</v>
      </c>
    </row>
    <row r="4" spans="1:9" x14ac:dyDescent="0.2">
      <c r="A4" s="7" t="s">
        <v>3</v>
      </c>
      <c r="B4" s="8" t="s">
        <v>32</v>
      </c>
    </row>
    <row r="5" spans="1:9" s="18" customFormat="1" ht="25.2" x14ac:dyDescent="0.2">
      <c r="A5" s="16" t="s">
        <v>3</v>
      </c>
      <c r="B5" s="17" t="s">
        <v>335</v>
      </c>
      <c r="C5" s="17" t="s">
        <v>489</v>
      </c>
      <c r="D5" s="17" t="s">
        <v>490</v>
      </c>
      <c r="E5" s="17" t="s">
        <v>491</v>
      </c>
      <c r="F5" s="17" t="s">
        <v>492</v>
      </c>
      <c r="G5" s="17" t="s">
        <v>366</v>
      </c>
      <c r="H5" s="17" t="s">
        <v>493</v>
      </c>
      <c r="I5" s="17" t="s">
        <v>494</v>
      </c>
    </row>
    <row r="6" spans="1:9" x14ac:dyDescent="0.2">
      <c r="A6" s="19" t="s">
        <v>338</v>
      </c>
      <c r="B6" s="10">
        <v>2677</v>
      </c>
      <c r="C6" s="10">
        <v>386</v>
      </c>
      <c r="D6" s="10">
        <v>919</v>
      </c>
      <c r="E6" s="10">
        <v>978</v>
      </c>
      <c r="F6" s="10">
        <v>347</v>
      </c>
      <c r="G6" s="10">
        <v>47</v>
      </c>
      <c r="H6" s="10">
        <v>1305</v>
      </c>
      <c r="I6" s="10">
        <v>1325</v>
      </c>
    </row>
    <row r="7" spans="1:9" x14ac:dyDescent="0.2">
      <c r="A7" s="24" t="s">
        <v>3</v>
      </c>
      <c r="B7" s="25">
        <v>100</v>
      </c>
      <c r="C7" s="25">
        <v>14.419126</v>
      </c>
      <c r="D7" s="25">
        <v>34.329473</v>
      </c>
      <c r="E7" s="25">
        <v>36.533433000000002</v>
      </c>
      <c r="F7" s="25">
        <v>12.962270999999999</v>
      </c>
      <c r="G7" s="25">
        <v>1.7556970000000001</v>
      </c>
      <c r="H7" s="25">
        <v>48.748598999999999</v>
      </c>
      <c r="I7" s="25">
        <v>49.495704000000003</v>
      </c>
    </row>
    <row r="8" spans="1:9" x14ac:dyDescent="0.2">
      <c r="A8" s="9" t="s">
        <v>339</v>
      </c>
      <c r="B8" s="9"/>
      <c r="C8" s="9"/>
      <c r="D8" s="9"/>
      <c r="E8" s="9"/>
      <c r="F8" s="9"/>
      <c r="G8" s="9"/>
      <c r="H8" s="9"/>
      <c r="I8" s="9"/>
    </row>
    <row r="9" spans="1:9" x14ac:dyDescent="0.2">
      <c r="A9" s="20" t="s">
        <v>340</v>
      </c>
      <c r="B9" s="21">
        <v>1277</v>
      </c>
      <c r="C9" s="21">
        <v>167</v>
      </c>
      <c r="D9" s="21">
        <v>426</v>
      </c>
      <c r="E9" s="21">
        <v>478</v>
      </c>
      <c r="F9" s="21">
        <v>179</v>
      </c>
      <c r="G9" s="21">
        <v>27</v>
      </c>
      <c r="H9" s="21">
        <v>593</v>
      </c>
      <c r="I9" s="21">
        <v>657</v>
      </c>
    </row>
    <row r="10" spans="1:9" x14ac:dyDescent="0.2">
      <c r="A10" s="24" t="s">
        <v>3</v>
      </c>
      <c r="B10" s="25">
        <v>100</v>
      </c>
      <c r="C10" s="25">
        <v>13.077525</v>
      </c>
      <c r="D10" s="25">
        <v>33.359436000000002</v>
      </c>
      <c r="E10" s="25">
        <v>37.431480000000001</v>
      </c>
      <c r="F10" s="25">
        <v>14.017227999999999</v>
      </c>
      <c r="G10" s="25">
        <v>2.1143299999999998</v>
      </c>
      <c r="H10" s="25">
        <v>46.436962000000001</v>
      </c>
      <c r="I10" s="25">
        <v>51.448708000000003</v>
      </c>
    </row>
    <row r="11" spans="1:9" x14ac:dyDescent="0.2">
      <c r="A11" s="20" t="s">
        <v>341</v>
      </c>
      <c r="B11" s="21">
        <v>1400</v>
      </c>
      <c r="C11" s="21">
        <v>219</v>
      </c>
      <c r="D11" s="21">
        <v>493</v>
      </c>
      <c r="E11" s="21">
        <v>500</v>
      </c>
      <c r="F11" s="21">
        <v>168</v>
      </c>
      <c r="G11" s="21">
        <v>20</v>
      </c>
      <c r="H11" s="21">
        <v>712</v>
      </c>
      <c r="I11" s="21">
        <v>668</v>
      </c>
    </row>
    <row r="12" spans="1:9" x14ac:dyDescent="0.2">
      <c r="A12" s="24" t="s">
        <v>3</v>
      </c>
      <c r="B12" s="25">
        <v>100</v>
      </c>
      <c r="C12" s="25">
        <v>15.642856999999999</v>
      </c>
      <c r="D12" s="25">
        <v>35.214286000000001</v>
      </c>
      <c r="E12" s="25">
        <v>35.714286000000001</v>
      </c>
      <c r="F12" s="25">
        <v>12</v>
      </c>
      <c r="G12" s="25">
        <v>1.428571</v>
      </c>
      <c r="H12" s="25">
        <v>50.857143000000001</v>
      </c>
      <c r="I12" s="25">
        <v>47.714286000000001</v>
      </c>
    </row>
    <row r="13" spans="1:9" x14ac:dyDescent="0.2">
      <c r="A13" s="9" t="s">
        <v>342</v>
      </c>
      <c r="B13" s="9"/>
      <c r="C13" s="9"/>
      <c r="D13" s="9"/>
      <c r="E13" s="9"/>
      <c r="F13" s="9"/>
      <c r="G13" s="9"/>
      <c r="H13" s="9"/>
      <c r="I13" s="9"/>
    </row>
    <row r="14" spans="1:9" x14ac:dyDescent="0.2">
      <c r="A14" s="20" t="s">
        <v>343</v>
      </c>
      <c r="B14" s="21">
        <v>610</v>
      </c>
      <c r="C14" s="21">
        <v>84</v>
      </c>
      <c r="D14" s="21">
        <v>215</v>
      </c>
      <c r="E14" s="21">
        <v>242</v>
      </c>
      <c r="F14" s="21">
        <v>64</v>
      </c>
      <c r="G14" s="21">
        <v>5</v>
      </c>
      <c r="H14" s="21">
        <v>299</v>
      </c>
      <c r="I14" s="21">
        <v>306</v>
      </c>
    </row>
    <row r="15" spans="1:9" x14ac:dyDescent="0.2">
      <c r="A15" s="24" t="s">
        <v>3</v>
      </c>
      <c r="B15" s="25">
        <v>100</v>
      </c>
      <c r="C15" s="25">
        <v>13.770492000000001</v>
      </c>
      <c r="D15" s="25">
        <v>35.245902000000001</v>
      </c>
      <c r="E15" s="25">
        <v>39.672131</v>
      </c>
      <c r="F15" s="25">
        <v>10.491803000000001</v>
      </c>
      <c r="G15" s="25">
        <v>0.81967199999999996</v>
      </c>
      <c r="H15" s="25">
        <v>49.016393000000001</v>
      </c>
      <c r="I15" s="25">
        <v>50.163933999999998</v>
      </c>
    </row>
    <row r="16" spans="1:9" x14ac:dyDescent="0.2">
      <c r="A16" s="20" t="s">
        <v>344</v>
      </c>
      <c r="B16" s="21">
        <v>755</v>
      </c>
      <c r="C16" s="21">
        <v>95</v>
      </c>
      <c r="D16" s="21">
        <v>268</v>
      </c>
      <c r="E16" s="21">
        <v>265</v>
      </c>
      <c r="F16" s="21">
        <v>115</v>
      </c>
      <c r="G16" s="21">
        <v>12</v>
      </c>
      <c r="H16" s="21">
        <v>363</v>
      </c>
      <c r="I16" s="21">
        <v>380</v>
      </c>
    </row>
    <row r="17" spans="1:9" x14ac:dyDescent="0.2">
      <c r="A17" s="24" t="s">
        <v>3</v>
      </c>
      <c r="B17" s="25">
        <v>100</v>
      </c>
      <c r="C17" s="25">
        <v>12.582781000000001</v>
      </c>
      <c r="D17" s="25">
        <v>35.496689000000003</v>
      </c>
      <c r="E17" s="25">
        <v>35.099338000000003</v>
      </c>
      <c r="F17" s="25">
        <v>15.231788</v>
      </c>
      <c r="G17" s="25">
        <v>1.589404</v>
      </c>
      <c r="H17" s="25">
        <v>48.079470000000001</v>
      </c>
      <c r="I17" s="25">
        <v>50.331125999999998</v>
      </c>
    </row>
    <row r="18" spans="1:9" x14ac:dyDescent="0.2">
      <c r="A18" s="20" t="s">
        <v>345</v>
      </c>
      <c r="B18" s="21">
        <v>601</v>
      </c>
      <c r="C18" s="21">
        <v>102</v>
      </c>
      <c r="D18" s="21">
        <v>200</v>
      </c>
      <c r="E18" s="21">
        <v>214</v>
      </c>
      <c r="F18" s="21">
        <v>78</v>
      </c>
      <c r="G18" s="21">
        <v>7</v>
      </c>
      <c r="H18" s="21">
        <v>302</v>
      </c>
      <c r="I18" s="21">
        <v>292</v>
      </c>
    </row>
    <row r="19" spans="1:9" x14ac:dyDescent="0.2">
      <c r="A19" s="24" t="s">
        <v>3</v>
      </c>
      <c r="B19" s="25">
        <v>100</v>
      </c>
      <c r="C19" s="25">
        <v>16.971713999999999</v>
      </c>
      <c r="D19" s="25">
        <v>33.27787</v>
      </c>
      <c r="E19" s="25">
        <v>35.607320999999999</v>
      </c>
      <c r="F19" s="25">
        <v>12.978369000000001</v>
      </c>
      <c r="G19" s="25">
        <v>1.164725</v>
      </c>
      <c r="H19" s="25">
        <v>50.249583999999999</v>
      </c>
      <c r="I19" s="25">
        <v>48.585690999999997</v>
      </c>
    </row>
    <row r="20" spans="1:9" x14ac:dyDescent="0.2">
      <c r="A20" s="20" t="s">
        <v>346</v>
      </c>
      <c r="B20" s="21">
        <v>425</v>
      </c>
      <c r="C20" s="21">
        <v>58</v>
      </c>
      <c r="D20" s="21">
        <v>143</v>
      </c>
      <c r="E20" s="21">
        <v>162</v>
      </c>
      <c r="F20" s="21">
        <v>46</v>
      </c>
      <c r="G20" s="21">
        <v>16</v>
      </c>
      <c r="H20" s="21">
        <v>201</v>
      </c>
      <c r="I20" s="21">
        <v>208</v>
      </c>
    </row>
    <row r="21" spans="1:9" x14ac:dyDescent="0.2">
      <c r="A21" s="24" t="s">
        <v>3</v>
      </c>
      <c r="B21" s="25">
        <v>100</v>
      </c>
      <c r="C21" s="25">
        <v>13.647059</v>
      </c>
      <c r="D21" s="25">
        <v>33.647058999999999</v>
      </c>
      <c r="E21" s="25">
        <v>38.117646999999998</v>
      </c>
      <c r="F21" s="25">
        <v>10.823529000000001</v>
      </c>
      <c r="G21" s="25">
        <v>3.7647059999999999</v>
      </c>
      <c r="H21" s="25">
        <v>47.294117999999997</v>
      </c>
      <c r="I21" s="25">
        <v>48.941175999999999</v>
      </c>
    </row>
    <row r="22" spans="1:9" x14ac:dyDescent="0.2">
      <c r="A22" s="20" t="s">
        <v>347</v>
      </c>
      <c r="B22" s="21">
        <v>217</v>
      </c>
      <c r="C22" s="21">
        <v>37</v>
      </c>
      <c r="D22" s="21">
        <v>75</v>
      </c>
      <c r="E22" s="21">
        <v>72</v>
      </c>
      <c r="F22" s="21">
        <v>28</v>
      </c>
      <c r="G22" s="21">
        <v>5</v>
      </c>
      <c r="H22" s="21">
        <v>112</v>
      </c>
      <c r="I22" s="21">
        <v>100</v>
      </c>
    </row>
    <row r="23" spans="1:9" x14ac:dyDescent="0.2">
      <c r="A23" s="24" t="s">
        <v>3</v>
      </c>
      <c r="B23" s="25">
        <v>100</v>
      </c>
      <c r="C23" s="25">
        <v>17.050691</v>
      </c>
      <c r="D23" s="25">
        <v>34.562212000000002</v>
      </c>
      <c r="E23" s="25">
        <v>33.179724</v>
      </c>
      <c r="F23" s="25">
        <v>12.903226</v>
      </c>
      <c r="G23" s="25">
        <v>2.3041469999999999</v>
      </c>
      <c r="H23" s="25">
        <v>51.612903000000003</v>
      </c>
      <c r="I23" s="25">
        <v>46.082948999999999</v>
      </c>
    </row>
    <row r="24" spans="1:9" x14ac:dyDescent="0.2">
      <c r="A24" s="20" t="s">
        <v>348</v>
      </c>
      <c r="B24" s="21">
        <v>56</v>
      </c>
      <c r="C24" s="21">
        <v>9</v>
      </c>
      <c r="D24" s="21">
        <v>17</v>
      </c>
      <c r="E24" s="21">
        <v>18</v>
      </c>
      <c r="F24" s="21">
        <v>10</v>
      </c>
      <c r="G24" s="21">
        <v>2</v>
      </c>
      <c r="H24" s="21">
        <v>26</v>
      </c>
      <c r="I24" s="21">
        <v>28</v>
      </c>
    </row>
    <row r="25" spans="1:9" x14ac:dyDescent="0.2">
      <c r="A25" s="24" t="s">
        <v>3</v>
      </c>
      <c r="B25" s="25">
        <v>100</v>
      </c>
      <c r="C25" s="25">
        <v>16.071428999999998</v>
      </c>
      <c r="D25" s="25">
        <v>30.357143000000001</v>
      </c>
      <c r="E25" s="25">
        <v>32.142856999999999</v>
      </c>
      <c r="F25" s="25">
        <v>17.857143000000001</v>
      </c>
      <c r="G25" s="25">
        <v>3.5714290000000002</v>
      </c>
      <c r="H25" s="25">
        <v>46.428570999999998</v>
      </c>
      <c r="I25" s="25">
        <v>50</v>
      </c>
    </row>
    <row r="26" spans="1:9" x14ac:dyDescent="0.2">
      <c r="A26" s="20" t="s">
        <v>349</v>
      </c>
      <c r="B26" s="21">
        <v>13</v>
      </c>
      <c r="C26" s="21">
        <v>1</v>
      </c>
      <c r="D26" s="21">
        <v>1</v>
      </c>
      <c r="E26" s="21">
        <v>5</v>
      </c>
      <c r="F26" s="21">
        <v>6</v>
      </c>
      <c r="G26" s="21">
        <v>0</v>
      </c>
      <c r="H26" s="21">
        <v>2</v>
      </c>
      <c r="I26" s="21">
        <v>11</v>
      </c>
    </row>
    <row r="27" spans="1:9" x14ac:dyDescent="0.2">
      <c r="A27" s="24" t="s">
        <v>3</v>
      </c>
      <c r="B27" s="25">
        <v>100</v>
      </c>
      <c r="C27" s="25">
        <v>7.6923079999999997</v>
      </c>
      <c r="D27" s="25">
        <v>7.6923079999999997</v>
      </c>
      <c r="E27" s="25">
        <v>38.461537999999997</v>
      </c>
      <c r="F27" s="25">
        <v>46.153846000000001</v>
      </c>
      <c r="G27" s="25">
        <v>0</v>
      </c>
      <c r="H27" s="25">
        <v>15.384615</v>
      </c>
      <c r="I27" s="25">
        <v>84.615385000000003</v>
      </c>
    </row>
    <row r="28" spans="1:9" x14ac:dyDescent="0.2">
      <c r="A28" s="20" t="s">
        <v>350</v>
      </c>
      <c r="B28" s="21">
        <v>1365</v>
      </c>
      <c r="C28" s="21">
        <v>179</v>
      </c>
      <c r="D28" s="21">
        <v>483</v>
      </c>
      <c r="E28" s="21">
        <v>507</v>
      </c>
      <c r="F28" s="21">
        <v>179</v>
      </c>
      <c r="G28" s="21">
        <v>17</v>
      </c>
      <c r="H28" s="21">
        <v>662</v>
      </c>
      <c r="I28" s="21">
        <v>686</v>
      </c>
    </row>
    <row r="29" spans="1:9" x14ac:dyDescent="0.2">
      <c r="A29" s="24" t="s">
        <v>3</v>
      </c>
      <c r="B29" s="25">
        <v>100</v>
      </c>
      <c r="C29" s="25">
        <v>13.113553</v>
      </c>
      <c r="D29" s="25">
        <v>35.384614999999997</v>
      </c>
      <c r="E29" s="25">
        <v>37.142856999999999</v>
      </c>
      <c r="F29" s="25">
        <v>13.113553</v>
      </c>
      <c r="G29" s="25">
        <v>1.2454209999999999</v>
      </c>
      <c r="H29" s="25">
        <v>48.498168</v>
      </c>
      <c r="I29" s="25">
        <v>50.256410000000002</v>
      </c>
    </row>
    <row r="30" spans="1:9" x14ac:dyDescent="0.2">
      <c r="A30" s="20" t="s">
        <v>351</v>
      </c>
      <c r="B30" s="21">
        <v>1026</v>
      </c>
      <c r="C30" s="21">
        <v>160</v>
      </c>
      <c r="D30" s="21">
        <v>343</v>
      </c>
      <c r="E30" s="21">
        <v>376</v>
      </c>
      <c r="F30" s="21">
        <v>124</v>
      </c>
      <c r="G30" s="21">
        <v>23</v>
      </c>
      <c r="H30" s="21">
        <v>503</v>
      </c>
      <c r="I30" s="21">
        <v>500</v>
      </c>
    </row>
    <row r="31" spans="1:9" x14ac:dyDescent="0.2">
      <c r="A31" s="24" t="s">
        <v>3</v>
      </c>
      <c r="B31" s="25">
        <v>100</v>
      </c>
      <c r="C31" s="25">
        <v>15.594542000000001</v>
      </c>
      <c r="D31" s="25">
        <v>33.430799</v>
      </c>
      <c r="E31" s="25">
        <v>36.647173000000002</v>
      </c>
      <c r="F31" s="25">
        <v>12.08577</v>
      </c>
      <c r="G31" s="25">
        <v>2.2417150000000001</v>
      </c>
      <c r="H31" s="25">
        <v>49.025340999999997</v>
      </c>
      <c r="I31" s="25">
        <v>48.732942999999999</v>
      </c>
    </row>
    <row r="32" spans="1:9" x14ac:dyDescent="0.2">
      <c r="A32" s="20" t="s">
        <v>352</v>
      </c>
      <c r="B32" s="21">
        <v>286</v>
      </c>
      <c r="C32" s="21">
        <v>47</v>
      </c>
      <c r="D32" s="21">
        <v>93</v>
      </c>
      <c r="E32" s="21">
        <v>95</v>
      </c>
      <c r="F32" s="21">
        <v>44</v>
      </c>
      <c r="G32" s="21">
        <v>7</v>
      </c>
      <c r="H32" s="21">
        <v>140</v>
      </c>
      <c r="I32" s="21">
        <v>139</v>
      </c>
    </row>
    <row r="33" spans="1:9" x14ac:dyDescent="0.2">
      <c r="A33" s="24" t="s">
        <v>3</v>
      </c>
      <c r="B33" s="25">
        <v>100</v>
      </c>
      <c r="C33" s="25">
        <v>16.433565999999999</v>
      </c>
      <c r="D33" s="25">
        <v>32.517482999999999</v>
      </c>
      <c r="E33" s="25">
        <v>33.216783</v>
      </c>
      <c r="F33" s="25">
        <v>15.384615</v>
      </c>
      <c r="G33" s="25">
        <v>2.4475519999999999</v>
      </c>
      <c r="H33" s="25">
        <v>48.951048999999998</v>
      </c>
      <c r="I33" s="25">
        <v>48.601399000000001</v>
      </c>
    </row>
    <row r="34" spans="1:9" x14ac:dyDescent="0.2">
      <c r="A34" s="20" t="s">
        <v>353</v>
      </c>
      <c r="B34" s="21">
        <v>1312</v>
      </c>
      <c r="C34" s="21">
        <v>207</v>
      </c>
      <c r="D34" s="21">
        <v>436</v>
      </c>
      <c r="E34" s="21">
        <v>471</v>
      </c>
      <c r="F34" s="21">
        <v>168</v>
      </c>
      <c r="G34" s="21">
        <v>30</v>
      </c>
      <c r="H34" s="21">
        <v>643</v>
      </c>
      <c r="I34" s="21">
        <v>639</v>
      </c>
    </row>
    <row r="35" spans="1:9" x14ac:dyDescent="0.2">
      <c r="A35" s="24" t="s">
        <v>3</v>
      </c>
      <c r="B35" s="25">
        <v>100</v>
      </c>
      <c r="C35" s="25">
        <v>15.777438999999999</v>
      </c>
      <c r="D35" s="25">
        <v>33.231707</v>
      </c>
      <c r="E35" s="25">
        <v>35.899389999999997</v>
      </c>
      <c r="F35" s="25">
        <v>12.804878</v>
      </c>
      <c r="G35" s="25">
        <v>2.2865850000000001</v>
      </c>
      <c r="H35" s="25">
        <v>49.009146000000001</v>
      </c>
      <c r="I35" s="25">
        <v>48.704267999999999</v>
      </c>
    </row>
    <row r="36" spans="1:9" x14ac:dyDescent="0.2">
      <c r="A36" s="9" t="s">
        <v>354</v>
      </c>
      <c r="B36" s="10">
        <v>298</v>
      </c>
      <c r="C36" s="10">
        <v>38</v>
      </c>
      <c r="D36" s="10">
        <v>95</v>
      </c>
      <c r="E36" s="10">
        <v>129</v>
      </c>
      <c r="F36" s="10">
        <v>31</v>
      </c>
      <c r="G36" s="10">
        <v>5</v>
      </c>
      <c r="H36" s="10">
        <v>133</v>
      </c>
      <c r="I36" s="10">
        <v>160</v>
      </c>
    </row>
    <row r="37" spans="1:9" x14ac:dyDescent="0.2">
      <c r="A37" s="24" t="s">
        <v>3</v>
      </c>
      <c r="B37" s="25">
        <v>100</v>
      </c>
      <c r="C37" s="25">
        <v>12.751678</v>
      </c>
      <c r="D37" s="25">
        <v>31.879194999999999</v>
      </c>
      <c r="E37" s="25">
        <v>43.288590999999997</v>
      </c>
      <c r="F37" s="25">
        <v>10.402685</v>
      </c>
      <c r="G37" s="25">
        <v>1.6778519999999999</v>
      </c>
      <c r="H37" s="25">
        <v>44.630871999999997</v>
      </c>
      <c r="I37" s="25">
        <v>53.691274999999997</v>
      </c>
    </row>
    <row r="38" spans="1:9" x14ac:dyDescent="0.2">
      <c r="A38" s="20" t="s">
        <v>344</v>
      </c>
      <c r="B38" s="21">
        <v>388</v>
      </c>
      <c r="C38" s="21">
        <v>46</v>
      </c>
      <c r="D38" s="21">
        <v>135</v>
      </c>
      <c r="E38" s="21">
        <v>134</v>
      </c>
      <c r="F38" s="21">
        <v>65</v>
      </c>
      <c r="G38" s="21">
        <v>8</v>
      </c>
      <c r="H38" s="21">
        <v>181</v>
      </c>
      <c r="I38" s="21">
        <v>199</v>
      </c>
    </row>
    <row r="39" spans="1:9" x14ac:dyDescent="0.2">
      <c r="A39" s="24" t="s">
        <v>3</v>
      </c>
      <c r="B39" s="25">
        <v>100</v>
      </c>
      <c r="C39" s="25">
        <v>11.85567</v>
      </c>
      <c r="D39" s="25">
        <v>34.793813999999998</v>
      </c>
      <c r="E39" s="25">
        <v>34.536082</v>
      </c>
      <c r="F39" s="25">
        <v>16.752576999999999</v>
      </c>
      <c r="G39" s="25">
        <v>2.0618560000000001</v>
      </c>
      <c r="H39" s="25">
        <v>46.649484999999999</v>
      </c>
      <c r="I39" s="25">
        <v>51.28866</v>
      </c>
    </row>
    <row r="40" spans="1:9" x14ac:dyDescent="0.2">
      <c r="A40" s="20" t="s">
        <v>345</v>
      </c>
      <c r="B40" s="21">
        <v>299</v>
      </c>
      <c r="C40" s="21">
        <v>43</v>
      </c>
      <c r="D40" s="21">
        <v>104</v>
      </c>
      <c r="E40" s="21">
        <v>106</v>
      </c>
      <c r="F40" s="21">
        <v>44</v>
      </c>
      <c r="G40" s="21">
        <v>2</v>
      </c>
      <c r="H40" s="21">
        <v>147</v>
      </c>
      <c r="I40" s="21">
        <v>150</v>
      </c>
    </row>
    <row r="41" spans="1:9" x14ac:dyDescent="0.2">
      <c r="A41" s="24" t="s">
        <v>3</v>
      </c>
      <c r="B41" s="25">
        <v>100</v>
      </c>
      <c r="C41" s="25">
        <v>14.381271</v>
      </c>
      <c r="D41" s="25">
        <v>34.782609000000001</v>
      </c>
      <c r="E41" s="25">
        <v>35.451504999999997</v>
      </c>
      <c r="F41" s="25">
        <v>14.715719</v>
      </c>
      <c r="G41" s="25">
        <v>0.66889600000000005</v>
      </c>
      <c r="H41" s="25">
        <v>49.163879999999999</v>
      </c>
      <c r="I41" s="25">
        <v>50.167223999999997</v>
      </c>
    </row>
    <row r="42" spans="1:9" x14ac:dyDescent="0.2">
      <c r="A42" s="20" t="s">
        <v>346</v>
      </c>
      <c r="B42" s="21">
        <v>192</v>
      </c>
      <c r="C42" s="21">
        <v>29</v>
      </c>
      <c r="D42" s="21">
        <v>51</v>
      </c>
      <c r="E42" s="21">
        <v>86</v>
      </c>
      <c r="F42" s="21">
        <v>18</v>
      </c>
      <c r="G42" s="21">
        <v>8</v>
      </c>
      <c r="H42" s="21">
        <v>80</v>
      </c>
      <c r="I42" s="21">
        <v>104</v>
      </c>
    </row>
    <row r="43" spans="1:9" x14ac:dyDescent="0.2">
      <c r="A43" s="24" t="s">
        <v>3</v>
      </c>
      <c r="B43" s="25">
        <v>100</v>
      </c>
      <c r="C43" s="25">
        <v>15.104167</v>
      </c>
      <c r="D43" s="25">
        <v>26.5625</v>
      </c>
      <c r="E43" s="25">
        <v>44.791666999999997</v>
      </c>
      <c r="F43" s="25">
        <v>9.375</v>
      </c>
      <c r="G43" s="25">
        <v>4.1666670000000003</v>
      </c>
      <c r="H43" s="25">
        <v>41.666666999999997</v>
      </c>
      <c r="I43" s="25">
        <v>54.166666999999997</v>
      </c>
    </row>
    <row r="44" spans="1:9" x14ac:dyDescent="0.2">
      <c r="A44" s="20" t="s">
        <v>347</v>
      </c>
      <c r="B44" s="21">
        <v>77</v>
      </c>
      <c r="C44" s="21">
        <v>10</v>
      </c>
      <c r="D44" s="21">
        <v>34</v>
      </c>
      <c r="E44" s="21">
        <v>19</v>
      </c>
      <c r="F44" s="21">
        <v>11</v>
      </c>
      <c r="G44" s="21">
        <v>3</v>
      </c>
      <c r="H44" s="21">
        <v>44</v>
      </c>
      <c r="I44" s="21">
        <v>30</v>
      </c>
    </row>
    <row r="45" spans="1:9" x14ac:dyDescent="0.2">
      <c r="A45" s="24" t="s">
        <v>3</v>
      </c>
      <c r="B45" s="25">
        <v>100</v>
      </c>
      <c r="C45" s="25">
        <v>12.987012999999999</v>
      </c>
      <c r="D45" s="25">
        <v>44.155844000000002</v>
      </c>
      <c r="E45" s="25">
        <v>24.675325000000001</v>
      </c>
      <c r="F45" s="25">
        <v>14.285714</v>
      </c>
      <c r="G45" s="25">
        <v>3.8961039999999998</v>
      </c>
      <c r="H45" s="25">
        <v>57.142856999999999</v>
      </c>
      <c r="I45" s="25">
        <v>38.961039</v>
      </c>
    </row>
    <row r="46" spans="1:9" x14ac:dyDescent="0.2">
      <c r="A46" s="20" t="s">
        <v>348</v>
      </c>
      <c r="B46" s="21">
        <v>19</v>
      </c>
      <c r="C46" s="21">
        <v>1</v>
      </c>
      <c r="D46" s="21">
        <v>6</v>
      </c>
      <c r="E46" s="21">
        <v>4</v>
      </c>
      <c r="F46" s="21">
        <v>7</v>
      </c>
      <c r="G46" s="21">
        <v>1</v>
      </c>
      <c r="H46" s="21">
        <v>7</v>
      </c>
      <c r="I46" s="21">
        <v>11</v>
      </c>
    </row>
    <row r="47" spans="1:9" x14ac:dyDescent="0.2">
      <c r="A47" s="24" t="s">
        <v>3</v>
      </c>
      <c r="B47" s="25">
        <v>100</v>
      </c>
      <c r="C47" s="25">
        <v>5.2631579999999998</v>
      </c>
      <c r="D47" s="25">
        <v>31.578946999999999</v>
      </c>
      <c r="E47" s="25">
        <v>21.052631999999999</v>
      </c>
      <c r="F47" s="25">
        <v>36.842104999999997</v>
      </c>
      <c r="G47" s="25">
        <v>5.2631579999999998</v>
      </c>
      <c r="H47" s="25">
        <v>36.842104999999997</v>
      </c>
      <c r="I47" s="25">
        <v>57.894736999999999</v>
      </c>
    </row>
    <row r="48" spans="1:9" x14ac:dyDescent="0.2">
      <c r="A48" s="20" t="s">
        <v>349</v>
      </c>
      <c r="B48" s="21">
        <v>4</v>
      </c>
      <c r="C48" s="21">
        <v>0</v>
      </c>
      <c r="D48" s="21">
        <v>1</v>
      </c>
      <c r="E48" s="21">
        <v>0</v>
      </c>
      <c r="F48" s="21">
        <v>3</v>
      </c>
      <c r="G48" s="21">
        <v>0</v>
      </c>
      <c r="H48" s="21">
        <v>1</v>
      </c>
      <c r="I48" s="21">
        <v>3</v>
      </c>
    </row>
    <row r="49" spans="1:9" x14ac:dyDescent="0.2">
      <c r="A49" s="24" t="s">
        <v>3</v>
      </c>
      <c r="B49" s="25">
        <v>100</v>
      </c>
      <c r="C49" s="25">
        <v>0</v>
      </c>
      <c r="D49" s="25">
        <v>25</v>
      </c>
      <c r="E49" s="25">
        <v>0</v>
      </c>
      <c r="F49" s="25">
        <v>75</v>
      </c>
      <c r="G49" s="25">
        <v>0</v>
      </c>
      <c r="H49" s="25">
        <v>25</v>
      </c>
      <c r="I49" s="25">
        <v>75</v>
      </c>
    </row>
    <row r="50" spans="1:9" x14ac:dyDescent="0.2">
      <c r="A50" s="20" t="s">
        <v>350</v>
      </c>
      <c r="B50" s="21">
        <v>686</v>
      </c>
      <c r="C50" s="21">
        <v>84</v>
      </c>
      <c r="D50" s="21">
        <v>230</v>
      </c>
      <c r="E50" s="21">
        <v>263</v>
      </c>
      <c r="F50" s="21">
        <v>96</v>
      </c>
      <c r="G50" s="21">
        <v>13</v>
      </c>
      <c r="H50" s="21">
        <v>314</v>
      </c>
      <c r="I50" s="21">
        <v>359</v>
      </c>
    </row>
    <row r="51" spans="1:9" x14ac:dyDescent="0.2">
      <c r="A51" s="24" t="s">
        <v>3</v>
      </c>
      <c r="B51" s="25">
        <v>100</v>
      </c>
      <c r="C51" s="25">
        <v>12.244897999999999</v>
      </c>
      <c r="D51" s="25">
        <v>33.527697000000003</v>
      </c>
      <c r="E51" s="25">
        <v>38.338191999999999</v>
      </c>
      <c r="F51" s="25">
        <v>13.994168999999999</v>
      </c>
      <c r="G51" s="25">
        <v>1.895044</v>
      </c>
      <c r="H51" s="25">
        <v>45.772595000000003</v>
      </c>
      <c r="I51" s="25">
        <v>52.332362000000003</v>
      </c>
    </row>
    <row r="52" spans="1:9" x14ac:dyDescent="0.2">
      <c r="A52" s="20" t="s">
        <v>351</v>
      </c>
      <c r="B52" s="21">
        <v>491</v>
      </c>
      <c r="C52" s="21">
        <v>72</v>
      </c>
      <c r="D52" s="21">
        <v>155</v>
      </c>
      <c r="E52" s="21">
        <v>192</v>
      </c>
      <c r="F52" s="21">
        <v>62</v>
      </c>
      <c r="G52" s="21">
        <v>10</v>
      </c>
      <c r="H52" s="21">
        <v>227</v>
      </c>
      <c r="I52" s="21">
        <v>254</v>
      </c>
    </row>
    <row r="53" spans="1:9" x14ac:dyDescent="0.2">
      <c r="A53" s="24" t="s">
        <v>3</v>
      </c>
      <c r="B53" s="25">
        <v>100</v>
      </c>
      <c r="C53" s="25">
        <v>14.663951000000001</v>
      </c>
      <c r="D53" s="25">
        <v>31.568228000000001</v>
      </c>
      <c r="E53" s="25">
        <v>39.103870000000001</v>
      </c>
      <c r="F53" s="25">
        <v>12.627291</v>
      </c>
      <c r="G53" s="25">
        <v>2.0366599999999999</v>
      </c>
      <c r="H53" s="25">
        <v>46.232179000000002</v>
      </c>
      <c r="I53" s="25">
        <v>51.731161</v>
      </c>
    </row>
    <row r="54" spans="1:9" x14ac:dyDescent="0.2">
      <c r="A54" s="20" t="s">
        <v>352</v>
      </c>
      <c r="B54" s="21">
        <v>100</v>
      </c>
      <c r="C54" s="21">
        <v>11</v>
      </c>
      <c r="D54" s="21">
        <v>41</v>
      </c>
      <c r="E54" s="21">
        <v>23</v>
      </c>
      <c r="F54" s="21">
        <v>21</v>
      </c>
      <c r="G54" s="21">
        <v>4</v>
      </c>
      <c r="H54" s="21">
        <v>52</v>
      </c>
      <c r="I54" s="21">
        <v>44</v>
      </c>
    </row>
    <row r="55" spans="1:9" x14ac:dyDescent="0.2">
      <c r="A55" s="24" t="s">
        <v>3</v>
      </c>
      <c r="B55" s="25">
        <v>100</v>
      </c>
      <c r="C55" s="25">
        <v>11</v>
      </c>
      <c r="D55" s="25">
        <v>41</v>
      </c>
      <c r="E55" s="25">
        <v>23</v>
      </c>
      <c r="F55" s="25">
        <v>21</v>
      </c>
      <c r="G55" s="25">
        <v>4</v>
      </c>
      <c r="H55" s="25">
        <v>52</v>
      </c>
      <c r="I55" s="25">
        <v>44</v>
      </c>
    </row>
    <row r="56" spans="1:9" x14ac:dyDescent="0.2">
      <c r="A56" s="20" t="s">
        <v>353</v>
      </c>
      <c r="B56" s="21">
        <v>591</v>
      </c>
      <c r="C56" s="21">
        <v>83</v>
      </c>
      <c r="D56" s="21">
        <v>196</v>
      </c>
      <c r="E56" s="21">
        <v>215</v>
      </c>
      <c r="F56" s="21">
        <v>83</v>
      </c>
      <c r="G56" s="21">
        <v>14</v>
      </c>
      <c r="H56" s="21">
        <v>279</v>
      </c>
      <c r="I56" s="21">
        <v>298</v>
      </c>
    </row>
    <row r="57" spans="1:9" x14ac:dyDescent="0.2">
      <c r="A57" s="24" t="s">
        <v>3</v>
      </c>
      <c r="B57" s="25">
        <v>100</v>
      </c>
      <c r="C57" s="25">
        <v>14.043993</v>
      </c>
      <c r="D57" s="25">
        <v>33.164129000000003</v>
      </c>
      <c r="E57" s="25">
        <v>36.379019</v>
      </c>
      <c r="F57" s="25">
        <v>14.043993</v>
      </c>
      <c r="G57" s="25">
        <v>2.3688660000000001</v>
      </c>
      <c r="H57" s="25">
        <v>47.208122000000003</v>
      </c>
      <c r="I57" s="25">
        <v>50.423012</v>
      </c>
    </row>
    <row r="58" spans="1:9" x14ac:dyDescent="0.2">
      <c r="A58" s="9" t="s">
        <v>355</v>
      </c>
      <c r="B58" s="10">
        <v>312</v>
      </c>
      <c r="C58" s="10">
        <v>46</v>
      </c>
      <c r="D58" s="10">
        <v>120</v>
      </c>
      <c r="E58" s="10">
        <v>113</v>
      </c>
      <c r="F58" s="10">
        <v>33</v>
      </c>
      <c r="G58" s="10">
        <v>0</v>
      </c>
      <c r="H58" s="10">
        <v>166</v>
      </c>
      <c r="I58" s="10">
        <v>146</v>
      </c>
    </row>
    <row r="59" spans="1:9" x14ac:dyDescent="0.2">
      <c r="A59" s="24" t="s">
        <v>3</v>
      </c>
      <c r="B59" s="25">
        <v>100</v>
      </c>
      <c r="C59" s="25">
        <v>14.743589999999999</v>
      </c>
      <c r="D59" s="25">
        <v>38.461537999999997</v>
      </c>
      <c r="E59" s="25">
        <v>36.217948999999997</v>
      </c>
      <c r="F59" s="25">
        <v>10.576923000000001</v>
      </c>
      <c r="G59" s="25">
        <v>0</v>
      </c>
      <c r="H59" s="25">
        <v>53.205128000000002</v>
      </c>
      <c r="I59" s="25">
        <v>46.794871999999998</v>
      </c>
    </row>
    <row r="60" spans="1:9" x14ac:dyDescent="0.2">
      <c r="A60" s="20" t="s">
        <v>344</v>
      </c>
      <c r="B60" s="21">
        <v>367</v>
      </c>
      <c r="C60" s="21">
        <v>49</v>
      </c>
      <c r="D60" s="21">
        <v>133</v>
      </c>
      <c r="E60" s="21">
        <v>131</v>
      </c>
      <c r="F60" s="21">
        <v>50</v>
      </c>
      <c r="G60" s="21">
        <v>4</v>
      </c>
      <c r="H60" s="21">
        <v>182</v>
      </c>
      <c r="I60" s="21">
        <v>181</v>
      </c>
    </row>
    <row r="61" spans="1:9" x14ac:dyDescent="0.2">
      <c r="A61" s="24" t="s">
        <v>3</v>
      </c>
      <c r="B61" s="25">
        <v>100</v>
      </c>
      <c r="C61" s="25">
        <v>13.351499</v>
      </c>
      <c r="D61" s="25">
        <v>36.239781999999998</v>
      </c>
      <c r="E61" s="25">
        <v>35.694823</v>
      </c>
      <c r="F61" s="25">
        <v>13.623977999999999</v>
      </c>
      <c r="G61" s="25">
        <v>1.0899179999999999</v>
      </c>
      <c r="H61" s="25">
        <v>49.591281000000002</v>
      </c>
      <c r="I61" s="25">
        <v>49.318801000000001</v>
      </c>
    </row>
    <row r="62" spans="1:9" x14ac:dyDescent="0.2">
      <c r="A62" s="20" t="s">
        <v>345</v>
      </c>
      <c r="B62" s="21">
        <v>302</v>
      </c>
      <c r="C62" s="21">
        <v>59</v>
      </c>
      <c r="D62" s="21">
        <v>96</v>
      </c>
      <c r="E62" s="21">
        <v>108</v>
      </c>
      <c r="F62" s="21">
        <v>34</v>
      </c>
      <c r="G62" s="21">
        <v>5</v>
      </c>
      <c r="H62" s="21">
        <v>155</v>
      </c>
      <c r="I62" s="21">
        <v>142</v>
      </c>
    </row>
    <row r="63" spans="1:9" x14ac:dyDescent="0.2">
      <c r="A63" s="24" t="s">
        <v>3</v>
      </c>
      <c r="B63" s="25">
        <v>100</v>
      </c>
      <c r="C63" s="25">
        <v>19.536424</v>
      </c>
      <c r="D63" s="25">
        <v>31.788079</v>
      </c>
      <c r="E63" s="25">
        <v>35.761589000000001</v>
      </c>
      <c r="F63" s="25">
        <v>11.258278000000001</v>
      </c>
      <c r="G63" s="25">
        <v>1.655629</v>
      </c>
      <c r="H63" s="25">
        <v>51.324503</v>
      </c>
      <c r="I63" s="25">
        <v>47.019868000000002</v>
      </c>
    </row>
    <row r="64" spans="1:9" x14ac:dyDescent="0.2">
      <c r="A64" s="20" t="s">
        <v>346</v>
      </c>
      <c r="B64" s="21">
        <v>233</v>
      </c>
      <c r="C64" s="21">
        <v>29</v>
      </c>
      <c r="D64" s="21">
        <v>92</v>
      </c>
      <c r="E64" s="21">
        <v>76</v>
      </c>
      <c r="F64" s="21">
        <v>28</v>
      </c>
      <c r="G64" s="21">
        <v>8</v>
      </c>
      <c r="H64" s="21">
        <v>121</v>
      </c>
      <c r="I64" s="21">
        <v>104</v>
      </c>
    </row>
    <row r="65" spans="1:9" x14ac:dyDescent="0.2">
      <c r="A65" s="24" t="s">
        <v>3</v>
      </c>
      <c r="B65" s="25">
        <v>100</v>
      </c>
      <c r="C65" s="25">
        <v>12.446351999999999</v>
      </c>
      <c r="D65" s="25">
        <v>39.484979000000003</v>
      </c>
      <c r="E65" s="25">
        <v>32.618026</v>
      </c>
      <c r="F65" s="25">
        <v>12.017167000000001</v>
      </c>
      <c r="G65" s="25">
        <v>3.4334760000000002</v>
      </c>
      <c r="H65" s="25">
        <v>51.931330000000003</v>
      </c>
      <c r="I65" s="25">
        <v>44.635193000000001</v>
      </c>
    </row>
    <row r="66" spans="1:9" x14ac:dyDescent="0.2">
      <c r="A66" s="20" t="s">
        <v>347</v>
      </c>
      <c r="B66" s="21">
        <v>140</v>
      </c>
      <c r="C66" s="21">
        <v>27</v>
      </c>
      <c r="D66" s="21">
        <v>41</v>
      </c>
      <c r="E66" s="21">
        <v>53</v>
      </c>
      <c r="F66" s="21">
        <v>17</v>
      </c>
      <c r="G66" s="21">
        <v>2</v>
      </c>
      <c r="H66" s="21">
        <v>68</v>
      </c>
      <c r="I66" s="21">
        <v>70</v>
      </c>
    </row>
    <row r="67" spans="1:9" x14ac:dyDescent="0.2">
      <c r="A67" s="24" t="s">
        <v>3</v>
      </c>
      <c r="B67" s="25">
        <v>100</v>
      </c>
      <c r="C67" s="25">
        <v>19.285713999999999</v>
      </c>
      <c r="D67" s="25">
        <v>29.285713999999999</v>
      </c>
      <c r="E67" s="25">
        <v>37.857143000000001</v>
      </c>
      <c r="F67" s="25">
        <v>12.142856999999999</v>
      </c>
      <c r="G67" s="25">
        <v>1.428571</v>
      </c>
      <c r="H67" s="25">
        <v>48.571429000000002</v>
      </c>
      <c r="I67" s="25">
        <v>50</v>
      </c>
    </row>
    <row r="68" spans="1:9" x14ac:dyDescent="0.2">
      <c r="A68" s="20" t="s">
        <v>348</v>
      </c>
      <c r="B68" s="21">
        <v>37</v>
      </c>
      <c r="C68" s="21">
        <v>8</v>
      </c>
      <c r="D68" s="21">
        <v>11</v>
      </c>
      <c r="E68" s="21">
        <v>14</v>
      </c>
      <c r="F68" s="21">
        <v>3</v>
      </c>
      <c r="G68" s="21">
        <v>1</v>
      </c>
      <c r="H68" s="21">
        <v>19</v>
      </c>
      <c r="I68" s="21">
        <v>17</v>
      </c>
    </row>
    <row r="69" spans="1:9" x14ac:dyDescent="0.2">
      <c r="A69" s="24" t="s">
        <v>3</v>
      </c>
      <c r="B69" s="25">
        <v>100</v>
      </c>
      <c r="C69" s="25">
        <v>21.621621999999999</v>
      </c>
      <c r="D69" s="25">
        <v>29.72973</v>
      </c>
      <c r="E69" s="25">
        <v>37.837837999999998</v>
      </c>
      <c r="F69" s="25">
        <v>8.1081079999999996</v>
      </c>
      <c r="G69" s="25">
        <v>2.7027030000000001</v>
      </c>
      <c r="H69" s="25">
        <v>51.351351000000001</v>
      </c>
      <c r="I69" s="25">
        <v>45.945945999999999</v>
      </c>
    </row>
    <row r="70" spans="1:9" x14ac:dyDescent="0.2">
      <c r="A70" s="20" t="s">
        <v>349</v>
      </c>
      <c r="B70" s="21">
        <v>9</v>
      </c>
      <c r="C70" s="21">
        <v>1</v>
      </c>
      <c r="D70" s="21">
        <v>0</v>
      </c>
      <c r="E70" s="21">
        <v>5</v>
      </c>
      <c r="F70" s="21">
        <v>3</v>
      </c>
      <c r="G70" s="21">
        <v>0</v>
      </c>
      <c r="H70" s="21">
        <v>1</v>
      </c>
      <c r="I70" s="21">
        <v>8</v>
      </c>
    </row>
    <row r="71" spans="1:9" x14ac:dyDescent="0.2">
      <c r="A71" s="24" t="s">
        <v>3</v>
      </c>
      <c r="B71" s="25">
        <v>100</v>
      </c>
      <c r="C71" s="25">
        <v>11.111110999999999</v>
      </c>
      <c r="D71" s="25">
        <v>0</v>
      </c>
      <c r="E71" s="25">
        <v>55.555556000000003</v>
      </c>
      <c r="F71" s="25">
        <v>33.333333000000003</v>
      </c>
      <c r="G71" s="25">
        <v>0</v>
      </c>
      <c r="H71" s="25">
        <v>11.111110999999999</v>
      </c>
      <c r="I71" s="25">
        <v>88.888889000000006</v>
      </c>
    </row>
    <row r="72" spans="1:9" x14ac:dyDescent="0.2">
      <c r="A72" s="20" t="s">
        <v>350</v>
      </c>
      <c r="B72" s="21">
        <v>679</v>
      </c>
      <c r="C72" s="21">
        <v>95</v>
      </c>
      <c r="D72" s="21">
        <v>253</v>
      </c>
      <c r="E72" s="21">
        <v>244</v>
      </c>
      <c r="F72" s="21">
        <v>83</v>
      </c>
      <c r="G72" s="21">
        <v>4</v>
      </c>
      <c r="H72" s="21">
        <v>348</v>
      </c>
      <c r="I72" s="21">
        <v>327</v>
      </c>
    </row>
    <row r="73" spans="1:9" x14ac:dyDescent="0.2">
      <c r="A73" s="24" t="s">
        <v>3</v>
      </c>
      <c r="B73" s="25">
        <v>100</v>
      </c>
      <c r="C73" s="25">
        <v>13.991163</v>
      </c>
      <c r="D73" s="25">
        <v>37.260677000000001</v>
      </c>
      <c r="E73" s="25">
        <v>35.935198999999997</v>
      </c>
      <c r="F73" s="25">
        <v>12.223858999999999</v>
      </c>
      <c r="G73" s="25">
        <v>0.58910200000000001</v>
      </c>
      <c r="H73" s="25">
        <v>51.251840999999999</v>
      </c>
      <c r="I73" s="25">
        <v>48.159056999999997</v>
      </c>
    </row>
    <row r="74" spans="1:9" x14ac:dyDescent="0.2">
      <c r="A74" s="20" t="s">
        <v>351</v>
      </c>
      <c r="B74" s="21">
        <v>535</v>
      </c>
      <c r="C74" s="21">
        <v>88</v>
      </c>
      <c r="D74" s="21">
        <v>188</v>
      </c>
      <c r="E74" s="21">
        <v>184</v>
      </c>
      <c r="F74" s="21">
        <v>62</v>
      </c>
      <c r="G74" s="21">
        <v>13</v>
      </c>
      <c r="H74" s="21">
        <v>276</v>
      </c>
      <c r="I74" s="21">
        <v>246</v>
      </c>
    </row>
    <row r="75" spans="1:9" x14ac:dyDescent="0.2">
      <c r="A75" s="24" t="s">
        <v>3</v>
      </c>
      <c r="B75" s="25">
        <v>100</v>
      </c>
      <c r="C75" s="25">
        <v>16.448598</v>
      </c>
      <c r="D75" s="25">
        <v>35.140186999999997</v>
      </c>
      <c r="E75" s="25">
        <v>34.392522999999997</v>
      </c>
      <c r="F75" s="25">
        <v>11.588785</v>
      </c>
      <c r="G75" s="25">
        <v>2.429907</v>
      </c>
      <c r="H75" s="25">
        <v>51.588785000000001</v>
      </c>
      <c r="I75" s="25">
        <v>45.981307999999999</v>
      </c>
    </row>
    <row r="76" spans="1:9" x14ac:dyDescent="0.2">
      <c r="A76" s="20" t="s">
        <v>352</v>
      </c>
      <c r="B76" s="21">
        <v>186</v>
      </c>
      <c r="C76" s="21">
        <v>36</v>
      </c>
      <c r="D76" s="21">
        <v>52</v>
      </c>
      <c r="E76" s="21">
        <v>72</v>
      </c>
      <c r="F76" s="21">
        <v>23</v>
      </c>
      <c r="G76" s="21">
        <v>3</v>
      </c>
      <c r="H76" s="21">
        <v>88</v>
      </c>
      <c r="I76" s="21">
        <v>95</v>
      </c>
    </row>
    <row r="77" spans="1:9" x14ac:dyDescent="0.2">
      <c r="A77" s="24" t="s">
        <v>3</v>
      </c>
      <c r="B77" s="25">
        <v>100</v>
      </c>
      <c r="C77" s="25">
        <v>19.354838999999998</v>
      </c>
      <c r="D77" s="25">
        <v>27.956989</v>
      </c>
      <c r="E77" s="25">
        <v>38.709676999999999</v>
      </c>
      <c r="F77" s="25">
        <v>12.365591</v>
      </c>
      <c r="G77" s="25">
        <v>1.612903</v>
      </c>
      <c r="H77" s="25">
        <v>47.311827999999998</v>
      </c>
      <c r="I77" s="25">
        <v>51.075268999999999</v>
      </c>
    </row>
    <row r="78" spans="1:9" x14ac:dyDescent="0.2">
      <c r="A78" s="20" t="s">
        <v>353</v>
      </c>
      <c r="B78" s="21">
        <v>721</v>
      </c>
      <c r="C78" s="21">
        <v>124</v>
      </c>
      <c r="D78" s="21">
        <v>240</v>
      </c>
      <c r="E78" s="21">
        <v>256</v>
      </c>
      <c r="F78" s="21">
        <v>85</v>
      </c>
      <c r="G78" s="21">
        <v>16</v>
      </c>
      <c r="H78" s="21">
        <v>364</v>
      </c>
      <c r="I78" s="21">
        <v>341</v>
      </c>
    </row>
    <row r="79" spans="1:9" x14ac:dyDescent="0.2">
      <c r="A79" s="24" t="s">
        <v>3</v>
      </c>
      <c r="B79" s="25">
        <v>100</v>
      </c>
      <c r="C79" s="25">
        <v>17.198336000000001</v>
      </c>
      <c r="D79" s="25">
        <v>33.287101</v>
      </c>
      <c r="E79" s="25">
        <v>35.506241000000003</v>
      </c>
      <c r="F79" s="25">
        <v>11.789182</v>
      </c>
      <c r="G79" s="25">
        <v>2.2191399999999999</v>
      </c>
      <c r="H79" s="25">
        <v>50.485436999999997</v>
      </c>
      <c r="I79" s="25">
        <v>47.295423</v>
      </c>
    </row>
    <row r="80" spans="1:9" x14ac:dyDescent="0.2">
      <c r="A80" s="9" t="s">
        <v>356</v>
      </c>
      <c r="B80" s="9"/>
      <c r="C80" s="9"/>
      <c r="D80" s="9"/>
      <c r="E80" s="9"/>
      <c r="F80" s="9"/>
      <c r="G80" s="9"/>
      <c r="H80" s="9"/>
      <c r="I80" s="9"/>
    </row>
    <row r="81" spans="1:9" x14ac:dyDescent="0.2">
      <c r="A81" s="20" t="s">
        <v>357</v>
      </c>
      <c r="B81" s="21">
        <v>138</v>
      </c>
      <c r="C81" s="21">
        <v>39</v>
      </c>
      <c r="D81" s="21">
        <v>56</v>
      </c>
      <c r="E81" s="21">
        <v>33</v>
      </c>
      <c r="F81" s="21">
        <v>7</v>
      </c>
      <c r="G81" s="21">
        <v>3</v>
      </c>
      <c r="H81" s="21">
        <v>95</v>
      </c>
      <c r="I81" s="21">
        <v>40</v>
      </c>
    </row>
    <row r="82" spans="1:9" x14ac:dyDescent="0.2">
      <c r="A82" s="24" t="s">
        <v>3</v>
      </c>
      <c r="B82" s="25">
        <v>100</v>
      </c>
      <c r="C82" s="25">
        <v>28.260870000000001</v>
      </c>
      <c r="D82" s="25">
        <v>40.579709999999999</v>
      </c>
      <c r="E82" s="25">
        <v>23.913042999999998</v>
      </c>
      <c r="F82" s="25">
        <v>5.0724640000000001</v>
      </c>
      <c r="G82" s="25">
        <v>2.1739130000000002</v>
      </c>
      <c r="H82" s="25">
        <v>68.840580000000003</v>
      </c>
      <c r="I82" s="25">
        <v>28.985506999999998</v>
      </c>
    </row>
    <row r="83" spans="1:9" x14ac:dyDescent="0.2">
      <c r="A83" s="20" t="s">
        <v>328</v>
      </c>
      <c r="B83" s="21">
        <v>1747</v>
      </c>
      <c r="C83" s="21">
        <v>197</v>
      </c>
      <c r="D83" s="21">
        <v>550</v>
      </c>
      <c r="E83" s="21">
        <v>714</v>
      </c>
      <c r="F83" s="21">
        <v>260</v>
      </c>
      <c r="G83" s="21">
        <v>26</v>
      </c>
      <c r="H83" s="21">
        <v>747</v>
      </c>
      <c r="I83" s="21">
        <v>974</v>
      </c>
    </row>
    <row r="84" spans="1:9" x14ac:dyDescent="0.2">
      <c r="A84" s="24" t="s">
        <v>3</v>
      </c>
      <c r="B84" s="25">
        <v>100</v>
      </c>
      <c r="C84" s="25">
        <v>11.276474</v>
      </c>
      <c r="D84" s="25">
        <v>31.482541000000001</v>
      </c>
      <c r="E84" s="25">
        <v>40.870063000000002</v>
      </c>
      <c r="F84" s="25">
        <v>14.882656000000001</v>
      </c>
      <c r="G84" s="25">
        <v>1.4882660000000001</v>
      </c>
      <c r="H84" s="25">
        <v>42.759014999999998</v>
      </c>
      <c r="I84" s="25">
        <v>55.752718999999999</v>
      </c>
    </row>
    <row r="85" spans="1:9" x14ac:dyDescent="0.2">
      <c r="A85" s="20" t="s">
        <v>329</v>
      </c>
      <c r="B85" s="21">
        <v>191</v>
      </c>
      <c r="C85" s="21">
        <v>43</v>
      </c>
      <c r="D85" s="21">
        <v>81</v>
      </c>
      <c r="E85" s="21">
        <v>53</v>
      </c>
      <c r="F85" s="21">
        <v>10</v>
      </c>
      <c r="G85" s="21">
        <v>4</v>
      </c>
      <c r="H85" s="21">
        <v>124</v>
      </c>
      <c r="I85" s="21">
        <v>63</v>
      </c>
    </row>
    <row r="86" spans="1:9" x14ac:dyDescent="0.2">
      <c r="A86" s="24" t="s">
        <v>3</v>
      </c>
      <c r="B86" s="25">
        <v>100</v>
      </c>
      <c r="C86" s="25">
        <v>22.513089000000001</v>
      </c>
      <c r="D86" s="25">
        <v>42.408377000000002</v>
      </c>
      <c r="E86" s="25">
        <v>27.748691000000001</v>
      </c>
      <c r="F86" s="25">
        <v>5.2356020000000001</v>
      </c>
      <c r="G86" s="25">
        <v>2.0942409999999998</v>
      </c>
      <c r="H86" s="25">
        <v>64.921465999999995</v>
      </c>
      <c r="I86" s="25">
        <v>32.984293000000001</v>
      </c>
    </row>
    <row r="87" spans="1:9" x14ac:dyDescent="0.2">
      <c r="A87" s="20" t="s">
        <v>330</v>
      </c>
      <c r="B87" s="21">
        <v>544</v>
      </c>
      <c r="C87" s="21">
        <v>98</v>
      </c>
      <c r="D87" s="21">
        <v>211</v>
      </c>
      <c r="E87" s="21">
        <v>163</v>
      </c>
      <c r="F87" s="21">
        <v>64</v>
      </c>
      <c r="G87" s="21">
        <v>8</v>
      </c>
      <c r="H87" s="21">
        <v>309</v>
      </c>
      <c r="I87" s="21">
        <v>227</v>
      </c>
    </row>
    <row r="88" spans="1:9" x14ac:dyDescent="0.2">
      <c r="A88" s="24" t="s">
        <v>3</v>
      </c>
      <c r="B88" s="25">
        <v>100</v>
      </c>
      <c r="C88" s="25">
        <v>18.014706</v>
      </c>
      <c r="D88" s="25">
        <v>38.786765000000003</v>
      </c>
      <c r="E88" s="25">
        <v>29.963235000000001</v>
      </c>
      <c r="F88" s="25">
        <v>11.764706</v>
      </c>
      <c r="G88" s="25">
        <v>1.470588</v>
      </c>
      <c r="H88" s="25">
        <v>56.801470999999999</v>
      </c>
      <c r="I88" s="25">
        <v>41.727941000000001</v>
      </c>
    </row>
    <row r="89" spans="1:9" x14ac:dyDescent="0.2">
      <c r="A89" s="20" t="s">
        <v>358</v>
      </c>
      <c r="B89" s="21">
        <v>57</v>
      </c>
      <c r="C89" s="21">
        <v>9</v>
      </c>
      <c r="D89" s="21">
        <v>21</v>
      </c>
      <c r="E89" s="21">
        <v>15</v>
      </c>
      <c r="F89" s="21">
        <v>6</v>
      </c>
      <c r="G89" s="21">
        <v>6</v>
      </c>
      <c r="H89" s="21">
        <v>30</v>
      </c>
      <c r="I89" s="21">
        <v>21</v>
      </c>
    </row>
    <row r="90" spans="1:9" x14ac:dyDescent="0.2">
      <c r="A90" s="24" t="s">
        <v>3</v>
      </c>
      <c r="B90" s="25">
        <v>100</v>
      </c>
      <c r="C90" s="25">
        <v>15.789474</v>
      </c>
      <c r="D90" s="25">
        <v>36.842104999999997</v>
      </c>
      <c r="E90" s="25">
        <v>26.315788999999999</v>
      </c>
      <c r="F90" s="25">
        <v>10.526316</v>
      </c>
      <c r="G90" s="25">
        <v>10.526316</v>
      </c>
      <c r="H90" s="25">
        <v>52.631579000000002</v>
      </c>
      <c r="I90" s="25">
        <v>36.842104999999997</v>
      </c>
    </row>
    <row r="91" spans="1:9" x14ac:dyDescent="0.2">
      <c r="A91" s="9" t="s">
        <v>359</v>
      </c>
      <c r="B91" s="10">
        <v>89</v>
      </c>
      <c r="C91" s="10">
        <v>29</v>
      </c>
      <c r="D91" s="10">
        <v>35</v>
      </c>
      <c r="E91" s="10">
        <v>19</v>
      </c>
      <c r="F91" s="10">
        <v>3</v>
      </c>
      <c r="G91" s="10">
        <v>3</v>
      </c>
      <c r="H91" s="10">
        <v>64</v>
      </c>
      <c r="I91" s="10">
        <v>22</v>
      </c>
    </row>
    <row r="92" spans="1:9" x14ac:dyDescent="0.2">
      <c r="A92" s="24" t="s">
        <v>3</v>
      </c>
      <c r="B92" s="25">
        <v>100</v>
      </c>
      <c r="C92" s="25">
        <v>32.584269999999997</v>
      </c>
      <c r="D92" s="25">
        <v>39.325842999999999</v>
      </c>
      <c r="E92" s="25">
        <v>21.348314999999999</v>
      </c>
      <c r="F92" s="25">
        <v>3.370787</v>
      </c>
      <c r="G92" s="25">
        <v>3.370787</v>
      </c>
      <c r="H92" s="25">
        <v>71.910111999999998</v>
      </c>
      <c r="I92" s="25">
        <v>24.719100999999998</v>
      </c>
    </row>
    <row r="93" spans="1:9" x14ac:dyDescent="0.2">
      <c r="A93" s="20" t="s">
        <v>331</v>
      </c>
      <c r="B93" s="21">
        <v>977</v>
      </c>
      <c r="C93" s="21">
        <v>95</v>
      </c>
      <c r="D93" s="21">
        <v>303</v>
      </c>
      <c r="E93" s="21">
        <v>410</v>
      </c>
      <c r="F93" s="21">
        <v>155</v>
      </c>
      <c r="G93" s="21">
        <v>14</v>
      </c>
      <c r="H93" s="21">
        <v>398</v>
      </c>
      <c r="I93" s="21">
        <v>565</v>
      </c>
    </row>
    <row r="94" spans="1:9" x14ac:dyDescent="0.2">
      <c r="A94" s="24" t="s">
        <v>3</v>
      </c>
      <c r="B94" s="25">
        <v>100</v>
      </c>
      <c r="C94" s="25">
        <v>9.7236440000000002</v>
      </c>
      <c r="D94" s="25">
        <v>31.013306</v>
      </c>
      <c r="E94" s="25">
        <v>41.965200000000003</v>
      </c>
      <c r="F94" s="25">
        <v>15.864893</v>
      </c>
      <c r="G94" s="25">
        <v>1.432958</v>
      </c>
      <c r="H94" s="25">
        <v>40.73695</v>
      </c>
      <c r="I94" s="25">
        <v>57.830092</v>
      </c>
    </row>
    <row r="95" spans="1:9" x14ac:dyDescent="0.2">
      <c r="A95" s="20" t="s">
        <v>332</v>
      </c>
      <c r="B95" s="21">
        <v>73</v>
      </c>
      <c r="C95" s="21">
        <v>22</v>
      </c>
      <c r="D95" s="21">
        <v>31</v>
      </c>
      <c r="E95" s="21">
        <v>12</v>
      </c>
      <c r="F95" s="21">
        <v>4</v>
      </c>
      <c r="G95" s="21">
        <v>4</v>
      </c>
      <c r="H95" s="21">
        <v>53</v>
      </c>
      <c r="I95" s="21">
        <v>16</v>
      </c>
    </row>
    <row r="96" spans="1:9" x14ac:dyDescent="0.2">
      <c r="A96" s="24" t="s">
        <v>3</v>
      </c>
      <c r="B96" s="25">
        <v>100</v>
      </c>
      <c r="C96" s="25">
        <v>30.136986</v>
      </c>
      <c r="D96" s="25">
        <v>42.465752999999999</v>
      </c>
      <c r="E96" s="25">
        <v>16.438355999999999</v>
      </c>
      <c r="F96" s="25">
        <v>5.4794520000000002</v>
      </c>
      <c r="G96" s="25">
        <v>5.4794520000000002</v>
      </c>
      <c r="H96" s="25">
        <v>72.602739999999997</v>
      </c>
      <c r="I96" s="25">
        <v>21.917808000000001</v>
      </c>
    </row>
    <row r="97" spans="1:9" x14ac:dyDescent="0.2">
      <c r="A97" s="20" t="s">
        <v>333</v>
      </c>
      <c r="B97" s="21">
        <v>108</v>
      </c>
      <c r="C97" s="21">
        <v>17</v>
      </c>
      <c r="D97" s="21">
        <v>46</v>
      </c>
      <c r="E97" s="21">
        <v>27</v>
      </c>
      <c r="F97" s="21">
        <v>15</v>
      </c>
      <c r="G97" s="21">
        <v>3</v>
      </c>
      <c r="H97" s="21">
        <v>63</v>
      </c>
      <c r="I97" s="21">
        <v>42</v>
      </c>
    </row>
    <row r="98" spans="1:9" x14ac:dyDescent="0.2">
      <c r="A98" s="24" t="s">
        <v>3</v>
      </c>
      <c r="B98" s="25">
        <v>100</v>
      </c>
      <c r="C98" s="25">
        <v>15.740741</v>
      </c>
      <c r="D98" s="25">
        <v>42.592593000000001</v>
      </c>
      <c r="E98" s="25">
        <v>25</v>
      </c>
      <c r="F98" s="25">
        <v>13.888889000000001</v>
      </c>
      <c r="G98" s="25">
        <v>2.7777780000000001</v>
      </c>
      <c r="H98" s="25">
        <v>58.333333000000003</v>
      </c>
      <c r="I98" s="25">
        <v>38.888888999999999</v>
      </c>
    </row>
    <row r="99" spans="1:9" x14ac:dyDescent="0.2">
      <c r="A99" s="20" t="s">
        <v>358</v>
      </c>
      <c r="B99" s="21">
        <v>30</v>
      </c>
      <c r="C99" s="21">
        <v>4</v>
      </c>
      <c r="D99" s="21">
        <v>11</v>
      </c>
      <c r="E99" s="21">
        <v>10</v>
      </c>
      <c r="F99" s="21">
        <v>2</v>
      </c>
      <c r="G99" s="21">
        <v>3</v>
      </c>
      <c r="H99" s="21">
        <v>15</v>
      </c>
      <c r="I99" s="21">
        <v>12</v>
      </c>
    </row>
    <row r="100" spans="1:9" x14ac:dyDescent="0.2">
      <c r="A100" s="24" t="s">
        <v>3</v>
      </c>
      <c r="B100" s="25">
        <v>100</v>
      </c>
      <c r="C100" s="25">
        <v>13.333333</v>
      </c>
      <c r="D100" s="25">
        <v>36.666666999999997</v>
      </c>
      <c r="E100" s="25">
        <v>33.333333000000003</v>
      </c>
      <c r="F100" s="25">
        <v>6.6666670000000003</v>
      </c>
      <c r="G100" s="25">
        <v>10</v>
      </c>
      <c r="H100" s="25">
        <v>50</v>
      </c>
      <c r="I100" s="25">
        <v>40</v>
      </c>
    </row>
    <row r="101" spans="1:9" x14ac:dyDescent="0.2">
      <c r="A101" s="9" t="s">
        <v>360</v>
      </c>
      <c r="B101" s="10">
        <v>49</v>
      </c>
      <c r="C101" s="10">
        <v>10</v>
      </c>
      <c r="D101" s="10">
        <v>21</v>
      </c>
      <c r="E101" s="10">
        <v>14</v>
      </c>
      <c r="F101" s="10">
        <v>4</v>
      </c>
      <c r="G101" s="10">
        <v>0</v>
      </c>
      <c r="H101" s="10">
        <v>31</v>
      </c>
      <c r="I101" s="10">
        <v>18</v>
      </c>
    </row>
    <row r="102" spans="1:9" x14ac:dyDescent="0.2">
      <c r="A102" s="24" t="s">
        <v>3</v>
      </c>
      <c r="B102" s="25">
        <v>100</v>
      </c>
      <c r="C102" s="25">
        <v>20.408162999999998</v>
      </c>
      <c r="D102" s="25">
        <v>42.857143000000001</v>
      </c>
      <c r="E102" s="25">
        <v>28.571428999999998</v>
      </c>
      <c r="F102" s="25">
        <v>8.1632650000000009</v>
      </c>
      <c r="G102" s="25">
        <v>0</v>
      </c>
      <c r="H102" s="25">
        <v>63.265306000000002</v>
      </c>
      <c r="I102" s="25">
        <v>36.734693999999998</v>
      </c>
    </row>
    <row r="103" spans="1:9" x14ac:dyDescent="0.2">
      <c r="A103" s="20" t="s">
        <v>331</v>
      </c>
      <c r="B103" s="21">
        <v>770</v>
      </c>
      <c r="C103" s="21">
        <v>102</v>
      </c>
      <c r="D103" s="21">
        <v>247</v>
      </c>
      <c r="E103" s="21">
        <v>304</v>
      </c>
      <c r="F103" s="21">
        <v>105</v>
      </c>
      <c r="G103" s="21">
        <v>12</v>
      </c>
      <c r="H103" s="21">
        <v>349</v>
      </c>
      <c r="I103" s="21">
        <v>409</v>
      </c>
    </row>
    <row r="104" spans="1:9" x14ac:dyDescent="0.2">
      <c r="A104" s="24" t="s">
        <v>3</v>
      </c>
      <c r="B104" s="25">
        <v>100</v>
      </c>
      <c r="C104" s="25">
        <v>13.246753</v>
      </c>
      <c r="D104" s="25">
        <v>32.077922000000001</v>
      </c>
      <c r="E104" s="25">
        <v>39.480519000000001</v>
      </c>
      <c r="F104" s="25">
        <v>13.636364</v>
      </c>
      <c r="G104" s="25">
        <v>1.5584420000000001</v>
      </c>
      <c r="H104" s="25">
        <v>45.324674999999999</v>
      </c>
      <c r="I104" s="25">
        <v>53.116883000000001</v>
      </c>
    </row>
    <row r="105" spans="1:9" x14ac:dyDescent="0.2">
      <c r="A105" s="20" t="s">
        <v>332</v>
      </c>
      <c r="B105" s="21">
        <v>118</v>
      </c>
      <c r="C105" s="21">
        <v>21</v>
      </c>
      <c r="D105" s="21">
        <v>50</v>
      </c>
      <c r="E105" s="21">
        <v>41</v>
      </c>
      <c r="F105" s="21">
        <v>6</v>
      </c>
      <c r="G105" s="21">
        <v>0</v>
      </c>
      <c r="H105" s="21">
        <v>71</v>
      </c>
      <c r="I105" s="21">
        <v>47</v>
      </c>
    </row>
    <row r="106" spans="1:9" x14ac:dyDescent="0.2">
      <c r="A106" s="24" t="s">
        <v>3</v>
      </c>
      <c r="B106" s="25">
        <v>100</v>
      </c>
      <c r="C106" s="25">
        <v>17.796610000000001</v>
      </c>
      <c r="D106" s="25">
        <v>42.372881</v>
      </c>
      <c r="E106" s="25">
        <v>34.745762999999997</v>
      </c>
      <c r="F106" s="25">
        <v>5.084746</v>
      </c>
      <c r="G106" s="25">
        <v>0</v>
      </c>
      <c r="H106" s="25">
        <v>60.169491999999998</v>
      </c>
      <c r="I106" s="25">
        <v>39.830508000000002</v>
      </c>
    </row>
    <row r="107" spans="1:9" x14ac:dyDescent="0.2">
      <c r="A107" s="20" t="s">
        <v>333</v>
      </c>
      <c r="B107" s="21">
        <v>436</v>
      </c>
      <c r="C107" s="21">
        <v>81</v>
      </c>
      <c r="D107" s="21">
        <v>165</v>
      </c>
      <c r="E107" s="21">
        <v>136</v>
      </c>
      <c r="F107" s="21">
        <v>49</v>
      </c>
      <c r="G107" s="21">
        <v>5</v>
      </c>
      <c r="H107" s="21">
        <v>246</v>
      </c>
      <c r="I107" s="21">
        <v>185</v>
      </c>
    </row>
    <row r="108" spans="1:9" x14ac:dyDescent="0.2">
      <c r="A108" s="24" t="s">
        <v>3</v>
      </c>
      <c r="B108" s="25">
        <v>100</v>
      </c>
      <c r="C108" s="25">
        <v>18.577981999999999</v>
      </c>
      <c r="D108" s="25">
        <v>37.844037</v>
      </c>
      <c r="E108" s="25">
        <v>31.192661000000001</v>
      </c>
      <c r="F108" s="25">
        <v>11.238531999999999</v>
      </c>
      <c r="G108" s="25">
        <v>1.1467890000000001</v>
      </c>
      <c r="H108" s="25">
        <v>56.422018000000001</v>
      </c>
      <c r="I108" s="25">
        <v>42.431193</v>
      </c>
    </row>
    <row r="109" spans="1:9" x14ac:dyDescent="0.2">
      <c r="A109" s="20" t="s">
        <v>358</v>
      </c>
      <c r="B109" s="21">
        <v>27</v>
      </c>
      <c r="C109" s="21">
        <v>5</v>
      </c>
      <c r="D109" s="21">
        <v>10</v>
      </c>
      <c r="E109" s="21">
        <v>5</v>
      </c>
      <c r="F109" s="21">
        <v>4</v>
      </c>
      <c r="G109" s="21">
        <v>3</v>
      </c>
      <c r="H109" s="21">
        <v>15</v>
      </c>
      <c r="I109" s="21">
        <v>9</v>
      </c>
    </row>
    <row r="110" spans="1:9" x14ac:dyDescent="0.2">
      <c r="A110" s="24" t="s">
        <v>3</v>
      </c>
      <c r="B110" s="25">
        <v>100</v>
      </c>
      <c r="C110" s="25">
        <v>18.518519000000001</v>
      </c>
      <c r="D110" s="25">
        <v>37.037036999999998</v>
      </c>
      <c r="E110" s="25">
        <v>18.518519000000001</v>
      </c>
      <c r="F110" s="25">
        <v>14.814814999999999</v>
      </c>
      <c r="G110" s="25">
        <v>11.111110999999999</v>
      </c>
      <c r="H110" s="25">
        <v>55.555556000000003</v>
      </c>
      <c r="I110" s="25">
        <v>33.333333000000003</v>
      </c>
    </row>
    <row r="111" spans="1:9" x14ac:dyDescent="0.2">
      <c r="A111" s="9" t="s">
        <v>361</v>
      </c>
      <c r="B111" s="9"/>
      <c r="C111" s="9"/>
      <c r="D111" s="9"/>
      <c r="E111" s="9"/>
      <c r="F111" s="9"/>
      <c r="G111" s="9"/>
      <c r="H111" s="9"/>
      <c r="I111" s="9"/>
    </row>
    <row r="112" spans="1:9" x14ac:dyDescent="0.2">
      <c r="A112" s="20" t="s">
        <v>362</v>
      </c>
      <c r="B112" s="21">
        <v>360</v>
      </c>
      <c r="C112" s="21">
        <v>51</v>
      </c>
      <c r="D112" s="21">
        <v>98</v>
      </c>
      <c r="E112" s="21">
        <v>140</v>
      </c>
      <c r="F112" s="21">
        <v>61</v>
      </c>
      <c r="G112" s="21">
        <v>10</v>
      </c>
      <c r="H112" s="21">
        <v>149</v>
      </c>
      <c r="I112" s="21">
        <v>201</v>
      </c>
    </row>
    <row r="113" spans="1:9" x14ac:dyDescent="0.2">
      <c r="A113" s="24" t="s">
        <v>3</v>
      </c>
      <c r="B113" s="25">
        <v>100</v>
      </c>
      <c r="C113" s="25">
        <v>14.166667</v>
      </c>
      <c r="D113" s="25">
        <v>27.222221999999999</v>
      </c>
      <c r="E113" s="25">
        <v>38.888888999999999</v>
      </c>
      <c r="F113" s="25">
        <v>16.944444000000001</v>
      </c>
      <c r="G113" s="25">
        <v>2.7777780000000001</v>
      </c>
      <c r="H113" s="25">
        <v>41.388888999999999</v>
      </c>
      <c r="I113" s="25">
        <v>55.833333000000003</v>
      </c>
    </row>
    <row r="114" spans="1:9" x14ac:dyDescent="0.2">
      <c r="A114" s="20" t="s">
        <v>363</v>
      </c>
      <c r="B114" s="21">
        <v>1326</v>
      </c>
      <c r="C114" s="21">
        <v>201</v>
      </c>
      <c r="D114" s="21">
        <v>494</v>
      </c>
      <c r="E114" s="21">
        <v>467</v>
      </c>
      <c r="F114" s="21">
        <v>146</v>
      </c>
      <c r="G114" s="21">
        <v>18</v>
      </c>
      <c r="H114" s="21">
        <v>695</v>
      </c>
      <c r="I114" s="21">
        <v>613</v>
      </c>
    </row>
    <row r="115" spans="1:9" x14ac:dyDescent="0.2">
      <c r="A115" s="24" t="s">
        <v>3</v>
      </c>
      <c r="B115" s="25">
        <v>100</v>
      </c>
      <c r="C115" s="25">
        <v>15.158371000000001</v>
      </c>
      <c r="D115" s="25">
        <v>37.254902000000001</v>
      </c>
      <c r="E115" s="25">
        <v>35.218702999999998</v>
      </c>
      <c r="F115" s="25">
        <v>11.010558</v>
      </c>
      <c r="G115" s="25">
        <v>1.3574660000000001</v>
      </c>
      <c r="H115" s="25">
        <v>52.413272999999997</v>
      </c>
      <c r="I115" s="25">
        <v>46.229261000000001</v>
      </c>
    </row>
    <row r="116" spans="1:9" x14ac:dyDescent="0.2">
      <c r="A116" s="20" t="s">
        <v>364</v>
      </c>
      <c r="B116" s="21">
        <v>649</v>
      </c>
      <c r="C116" s="21">
        <v>50</v>
      </c>
      <c r="D116" s="21">
        <v>182</v>
      </c>
      <c r="E116" s="21">
        <v>294</v>
      </c>
      <c r="F116" s="21">
        <v>115</v>
      </c>
      <c r="G116" s="21">
        <v>8</v>
      </c>
      <c r="H116" s="21">
        <v>232</v>
      </c>
      <c r="I116" s="21">
        <v>409</v>
      </c>
    </row>
    <row r="117" spans="1:9" x14ac:dyDescent="0.2">
      <c r="A117" s="24" t="s">
        <v>3</v>
      </c>
      <c r="B117" s="25">
        <v>100</v>
      </c>
      <c r="C117" s="25">
        <v>7.7041599999999999</v>
      </c>
      <c r="D117" s="25">
        <v>28.043143000000001</v>
      </c>
      <c r="E117" s="25">
        <v>45.300462000000003</v>
      </c>
      <c r="F117" s="25">
        <v>17.719569</v>
      </c>
      <c r="G117" s="25">
        <v>1.232666</v>
      </c>
      <c r="H117" s="25">
        <v>35.747304</v>
      </c>
      <c r="I117" s="25">
        <v>63.020031000000003</v>
      </c>
    </row>
    <row r="118" spans="1:9" x14ac:dyDescent="0.2">
      <c r="A118" s="20" t="s">
        <v>365</v>
      </c>
      <c r="B118" s="21">
        <v>277</v>
      </c>
      <c r="C118" s="21">
        <v>73</v>
      </c>
      <c r="D118" s="21">
        <v>121</v>
      </c>
      <c r="E118" s="21">
        <v>60</v>
      </c>
      <c r="F118" s="21">
        <v>19</v>
      </c>
      <c r="G118" s="21">
        <v>4</v>
      </c>
      <c r="H118" s="21">
        <v>194</v>
      </c>
      <c r="I118" s="21">
        <v>79</v>
      </c>
    </row>
    <row r="119" spans="1:9" x14ac:dyDescent="0.2">
      <c r="A119" s="24" t="s">
        <v>3</v>
      </c>
      <c r="B119" s="25">
        <v>100</v>
      </c>
      <c r="C119" s="25">
        <v>26.353791000000001</v>
      </c>
      <c r="D119" s="25">
        <v>43.682310000000001</v>
      </c>
      <c r="E119" s="25">
        <v>21.66065</v>
      </c>
      <c r="F119" s="25">
        <v>6.8592060000000004</v>
      </c>
      <c r="G119" s="25">
        <v>1.444043</v>
      </c>
      <c r="H119" s="25">
        <v>70.036101000000002</v>
      </c>
      <c r="I119" s="25">
        <v>28.519856000000001</v>
      </c>
    </row>
    <row r="120" spans="1:9" x14ac:dyDescent="0.2">
      <c r="A120" s="20" t="s">
        <v>366</v>
      </c>
      <c r="B120" s="21">
        <v>65</v>
      </c>
      <c r="C120" s="21">
        <v>11</v>
      </c>
      <c r="D120" s="21">
        <v>24</v>
      </c>
      <c r="E120" s="21">
        <v>17</v>
      </c>
      <c r="F120" s="21">
        <v>6</v>
      </c>
      <c r="G120" s="21">
        <v>7</v>
      </c>
      <c r="H120" s="21">
        <v>35</v>
      </c>
      <c r="I120" s="21">
        <v>23</v>
      </c>
    </row>
    <row r="121" spans="1:9" x14ac:dyDescent="0.2">
      <c r="A121" s="24" t="s">
        <v>3</v>
      </c>
      <c r="B121" s="25">
        <v>100</v>
      </c>
      <c r="C121" s="25">
        <v>16.923076999999999</v>
      </c>
      <c r="D121" s="25">
        <v>36.923076999999999</v>
      </c>
      <c r="E121" s="25">
        <v>26.153846000000001</v>
      </c>
      <c r="F121" s="25">
        <v>9.2307690000000004</v>
      </c>
      <c r="G121" s="25">
        <v>10.769231</v>
      </c>
      <c r="H121" s="25">
        <v>53.846153999999999</v>
      </c>
      <c r="I121" s="25">
        <v>35.384614999999997</v>
      </c>
    </row>
    <row r="122" spans="1:9" x14ac:dyDescent="0.2">
      <c r="A122" s="9" t="s">
        <v>367</v>
      </c>
      <c r="B122" s="9"/>
      <c r="C122" s="9"/>
      <c r="D122" s="9"/>
      <c r="E122" s="9"/>
      <c r="F122" s="9"/>
      <c r="G122" s="9"/>
      <c r="H122" s="9"/>
      <c r="I122" s="9"/>
    </row>
    <row r="123" spans="1:9" x14ac:dyDescent="0.2">
      <c r="A123" s="20" t="s">
        <v>368</v>
      </c>
      <c r="B123" s="21">
        <v>537</v>
      </c>
      <c r="C123" s="21">
        <v>138</v>
      </c>
      <c r="D123" s="21">
        <v>256</v>
      </c>
      <c r="E123" s="21">
        <v>112</v>
      </c>
      <c r="F123" s="21">
        <v>23</v>
      </c>
      <c r="G123" s="21">
        <v>8</v>
      </c>
      <c r="H123" s="21">
        <v>394</v>
      </c>
      <c r="I123" s="21">
        <v>135</v>
      </c>
    </row>
    <row r="124" spans="1:9" x14ac:dyDescent="0.2">
      <c r="A124" s="24" t="s">
        <v>3</v>
      </c>
      <c r="B124" s="25">
        <v>100</v>
      </c>
      <c r="C124" s="25">
        <v>25.698324</v>
      </c>
      <c r="D124" s="25">
        <v>47.672252999999998</v>
      </c>
      <c r="E124" s="25">
        <v>20.856611000000001</v>
      </c>
      <c r="F124" s="25">
        <v>4.2830539999999999</v>
      </c>
      <c r="G124" s="25">
        <v>1.4897579999999999</v>
      </c>
      <c r="H124" s="25">
        <v>73.370576999999997</v>
      </c>
      <c r="I124" s="25">
        <v>25.139665000000001</v>
      </c>
    </row>
    <row r="125" spans="1:9" x14ac:dyDescent="0.2">
      <c r="A125" s="20" t="s">
        <v>180</v>
      </c>
      <c r="B125" s="21">
        <v>1667</v>
      </c>
      <c r="C125" s="21">
        <v>192</v>
      </c>
      <c r="D125" s="21">
        <v>520</v>
      </c>
      <c r="E125" s="21">
        <v>679</v>
      </c>
      <c r="F125" s="21">
        <v>250</v>
      </c>
      <c r="G125" s="21">
        <v>26</v>
      </c>
      <c r="H125" s="21">
        <v>712</v>
      </c>
      <c r="I125" s="21">
        <v>929</v>
      </c>
    </row>
    <row r="126" spans="1:9" x14ac:dyDescent="0.2">
      <c r="A126" s="24" t="s">
        <v>3</v>
      </c>
      <c r="B126" s="25">
        <v>100</v>
      </c>
      <c r="C126" s="25">
        <v>11.517696000000001</v>
      </c>
      <c r="D126" s="25">
        <v>31.193760999999999</v>
      </c>
      <c r="E126" s="25">
        <v>40.731853999999998</v>
      </c>
      <c r="F126" s="25">
        <v>14.997000999999999</v>
      </c>
      <c r="G126" s="25">
        <v>1.559688</v>
      </c>
      <c r="H126" s="25">
        <v>42.711458</v>
      </c>
      <c r="I126" s="25">
        <v>55.728853999999998</v>
      </c>
    </row>
    <row r="127" spans="1:9" x14ac:dyDescent="0.2">
      <c r="A127" s="20" t="s">
        <v>369</v>
      </c>
      <c r="B127" s="21">
        <v>99</v>
      </c>
      <c r="C127" s="21">
        <v>10</v>
      </c>
      <c r="D127" s="21">
        <v>31</v>
      </c>
      <c r="E127" s="21">
        <v>41</v>
      </c>
      <c r="F127" s="21">
        <v>13</v>
      </c>
      <c r="G127" s="21">
        <v>4</v>
      </c>
      <c r="H127" s="21">
        <v>41</v>
      </c>
      <c r="I127" s="21">
        <v>54</v>
      </c>
    </row>
    <row r="128" spans="1:9" x14ac:dyDescent="0.2">
      <c r="A128" s="24" t="s">
        <v>3</v>
      </c>
      <c r="B128" s="25">
        <v>100</v>
      </c>
      <c r="C128" s="25">
        <v>10.10101</v>
      </c>
      <c r="D128" s="25">
        <v>31.313130999999998</v>
      </c>
      <c r="E128" s="25">
        <v>41.414141000000001</v>
      </c>
      <c r="F128" s="25">
        <v>13.131313</v>
      </c>
      <c r="G128" s="25">
        <v>4.0404039999999997</v>
      </c>
      <c r="H128" s="25">
        <v>41.414141000000001</v>
      </c>
      <c r="I128" s="25">
        <v>54.545454999999997</v>
      </c>
    </row>
    <row r="129" spans="1:9" x14ac:dyDescent="0.2">
      <c r="A129" s="20" t="s">
        <v>370</v>
      </c>
      <c r="B129" s="21">
        <v>819</v>
      </c>
      <c r="C129" s="21">
        <v>71</v>
      </c>
      <c r="D129" s="21">
        <v>227</v>
      </c>
      <c r="E129" s="21">
        <v>364</v>
      </c>
      <c r="F129" s="21">
        <v>150</v>
      </c>
      <c r="G129" s="21">
        <v>7</v>
      </c>
      <c r="H129" s="21">
        <v>298</v>
      </c>
      <c r="I129" s="21">
        <v>514</v>
      </c>
    </row>
    <row r="130" spans="1:9" x14ac:dyDescent="0.2">
      <c r="A130" s="24" t="s">
        <v>3</v>
      </c>
      <c r="B130" s="25">
        <v>100</v>
      </c>
      <c r="C130" s="25">
        <v>8.6691090000000006</v>
      </c>
      <c r="D130" s="25">
        <v>27.716728</v>
      </c>
      <c r="E130" s="25">
        <v>44.444443999999997</v>
      </c>
      <c r="F130" s="25">
        <v>18.315017999999998</v>
      </c>
      <c r="G130" s="25">
        <v>0.85470100000000004</v>
      </c>
      <c r="H130" s="25">
        <v>36.385835999999998</v>
      </c>
      <c r="I130" s="25">
        <v>62.759462999999997</v>
      </c>
    </row>
    <row r="131" spans="1:9" x14ac:dyDescent="0.2">
      <c r="A131" s="20" t="s">
        <v>371</v>
      </c>
      <c r="B131" s="21">
        <v>87</v>
      </c>
      <c r="C131" s="21">
        <v>10</v>
      </c>
      <c r="D131" s="21">
        <v>19</v>
      </c>
      <c r="E131" s="21">
        <v>44</v>
      </c>
      <c r="F131" s="21">
        <v>11</v>
      </c>
      <c r="G131" s="21">
        <v>3</v>
      </c>
      <c r="H131" s="21">
        <v>29</v>
      </c>
      <c r="I131" s="21">
        <v>55</v>
      </c>
    </row>
    <row r="132" spans="1:9" x14ac:dyDescent="0.2">
      <c r="A132" s="24" t="s">
        <v>3</v>
      </c>
      <c r="B132" s="25">
        <v>100</v>
      </c>
      <c r="C132" s="25">
        <v>11.494253</v>
      </c>
      <c r="D132" s="25">
        <v>21.839079999999999</v>
      </c>
      <c r="E132" s="25">
        <v>50.574713000000003</v>
      </c>
      <c r="F132" s="25">
        <v>12.643678</v>
      </c>
      <c r="G132" s="25">
        <v>3.4482759999999999</v>
      </c>
      <c r="H132" s="25">
        <v>33.333333000000003</v>
      </c>
      <c r="I132" s="25">
        <v>63.218390999999997</v>
      </c>
    </row>
    <row r="133" spans="1:9" x14ac:dyDescent="0.2">
      <c r="A133" s="20" t="s">
        <v>366</v>
      </c>
      <c r="B133" s="21">
        <v>55</v>
      </c>
      <c r="C133" s="21">
        <v>8</v>
      </c>
      <c r="D133" s="21">
        <v>18</v>
      </c>
      <c r="E133" s="21">
        <v>18</v>
      </c>
      <c r="F133" s="21">
        <v>6</v>
      </c>
      <c r="G133" s="21">
        <v>5</v>
      </c>
      <c r="H133" s="21">
        <v>26</v>
      </c>
      <c r="I133" s="21">
        <v>24</v>
      </c>
    </row>
    <row r="134" spans="1:9" x14ac:dyDescent="0.2">
      <c r="A134" s="24" t="s">
        <v>3</v>
      </c>
      <c r="B134" s="25">
        <v>100</v>
      </c>
      <c r="C134" s="25">
        <v>14.545455</v>
      </c>
      <c r="D134" s="25">
        <v>32.727272999999997</v>
      </c>
      <c r="E134" s="25">
        <v>32.727272999999997</v>
      </c>
      <c r="F134" s="25">
        <v>10.909091</v>
      </c>
      <c r="G134" s="25">
        <v>9.0909089999999999</v>
      </c>
      <c r="H134" s="25">
        <v>47.272727000000003</v>
      </c>
      <c r="I134" s="25">
        <v>43.636364</v>
      </c>
    </row>
    <row r="135" spans="1:9" x14ac:dyDescent="0.2">
      <c r="A135" s="9" t="s">
        <v>372</v>
      </c>
      <c r="B135" s="9"/>
      <c r="C135" s="9"/>
      <c r="D135" s="9"/>
      <c r="E135" s="9"/>
      <c r="F135" s="9"/>
      <c r="G135" s="9"/>
      <c r="H135" s="9"/>
      <c r="I135" s="9"/>
    </row>
    <row r="136" spans="1:9" x14ac:dyDescent="0.2">
      <c r="A136" s="20" t="s">
        <v>373</v>
      </c>
      <c r="B136" s="21">
        <v>537</v>
      </c>
      <c r="C136" s="21">
        <v>138</v>
      </c>
      <c r="D136" s="21">
        <v>256</v>
      </c>
      <c r="E136" s="21">
        <v>112</v>
      </c>
      <c r="F136" s="21">
        <v>23</v>
      </c>
      <c r="G136" s="21">
        <v>8</v>
      </c>
      <c r="H136" s="21">
        <v>394</v>
      </c>
      <c r="I136" s="21">
        <v>135</v>
      </c>
    </row>
    <row r="137" spans="1:9" x14ac:dyDescent="0.2">
      <c r="A137" s="24" t="s">
        <v>3</v>
      </c>
      <c r="B137" s="25">
        <v>100</v>
      </c>
      <c r="C137" s="25">
        <v>25.698324</v>
      </c>
      <c r="D137" s="25">
        <v>47.672252999999998</v>
      </c>
      <c r="E137" s="25">
        <v>20.856611000000001</v>
      </c>
      <c r="F137" s="25">
        <v>4.2830539999999999</v>
      </c>
      <c r="G137" s="25">
        <v>1.4897579999999999</v>
      </c>
      <c r="H137" s="25">
        <v>73.370576999999997</v>
      </c>
      <c r="I137" s="25">
        <v>25.139665000000001</v>
      </c>
    </row>
    <row r="138" spans="1:9" x14ac:dyDescent="0.2">
      <c r="A138" s="20" t="s">
        <v>374</v>
      </c>
      <c r="B138" s="21">
        <v>1329</v>
      </c>
      <c r="C138" s="21">
        <v>178</v>
      </c>
      <c r="D138" s="21">
        <v>451</v>
      </c>
      <c r="E138" s="21">
        <v>500</v>
      </c>
      <c r="F138" s="21">
        <v>172</v>
      </c>
      <c r="G138" s="21">
        <v>28</v>
      </c>
      <c r="H138" s="21">
        <v>629</v>
      </c>
      <c r="I138" s="21">
        <v>672</v>
      </c>
    </row>
    <row r="139" spans="1:9" x14ac:dyDescent="0.2">
      <c r="A139" s="24" t="s">
        <v>3</v>
      </c>
      <c r="B139" s="25">
        <v>100</v>
      </c>
      <c r="C139" s="25">
        <v>13.393528999999999</v>
      </c>
      <c r="D139" s="25">
        <v>33.935290000000002</v>
      </c>
      <c r="E139" s="25">
        <v>37.622272000000002</v>
      </c>
      <c r="F139" s="25">
        <v>12.942062</v>
      </c>
      <c r="G139" s="25">
        <v>2.1068470000000001</v>
      </c>
      <c r="H139" s="25">
        <v>47.328819000000003</v>
      </c>
      <c r="I139" s="25">
        <v>50.564334000000002</v>
      </c>
    </row>
    <row r="140" spans="1:9" x14ac:dyDescent="0.2">
      <c r="A140" s="20" t="s">
        <v>375</v>
      </c>
      <c r="B140" s="21">
        <v>406</v>
      </c>
      <c r="C140" s="21">
        <v>33</v>
      </c>
      <c r="D140" s="21">
        <v>120</v>
      </c>
      <c r="E140" s="21">
        <v>184</v>
      </c>
      <c r="F140" s="21">
        <v>65</v>
      </c>
      <c r="G140" s="21">
        <v>4</v>
      </c>
      <c r="H140" s="21">
        <v>153</v>
      </c>
      <c r="I140" s="21">
        <v>249</v>
      </c>
    </row>
    <row r="141" spans="1:9" x14ac:dyDescent="0.2">
      <c r="A141" s="24" t="s">
        <v>3</v>
      </c>
      <c r="B141" s="25">
        <v>100</v>
      </c>
      <c r="C141" s="25">
        <v>8.1280789999999996</v>
      </c>
      <c r="D141" s="25">
        <v>29.556650000000001</v>
      </c>
      <c r="E141" s="25">
        <v>45.320197</v>
      </c>
      <c r="F141" s="25">
        <v>16.009851999999999</v>
      </c>
      <c r="G141" s="25">
        <v>0.98522200000000004</v>
      </c>
      <c r="H141" s="25">
        <v>37.684728999999997</v>
      </c>
      <c r="I141" s="25">
        <v>61.330049000000002</v>
      </c>
    </row>
    <row r="142" spans="1:9" x14ac:dyDescent="0.2">
      <c r="A142" s="20" t="s">
        <v>376</v>
      </c>
      <c r="B142" s="21">
        <v>152</v>
      </c>
      <c r="C142" s="21">
        <v>13</v>
      </c>
      <c r="D142" s="21">
        <v>34</v>
      </c>
      <c r="E142" s="21">
        <v>76</v>
      </c>
      <c r="F142" s="21">
        <v>28</v>
      </c>
      <c r="G142" s="21">
        <v>1</v>
      </c>
      <c r="H142" s="21">
        <v>47</v>
      </c>
      <c r="I142" s="21">
        <v>104</v>
      </c>
    </row>
    <row r="143" spans="1:9" x14ac:dyDescent="0.2">
      <c r="A143" s="24" t="s">
        <v>3</v>
      </c>
      <c r="B143" s="25">
        <v>100</v>
      </c>
      <c r="C143" s="25">
        <v>8.5526319999999991</v>
      </c>
      <c r="D143" s="25">
        <v>22.368421000000001</v>
      </c>
      <c r="E143" s="25">
        <v>50</v>
      </c>
      <c r="F143" s="25">
        <v>18.421053000000001</v>
      </c>
      <c r="G143" s="25">
        <v>0.65789500000000001</v>
      </c>
      <c r="H143" s="25">
        <v>30.921053000000001</v>
      </c>
      <c r="I143" s="25">
        <v>68.421053000000001</v>
      </c>
    </row>
    <row r="144" spans="1:9" x14ac:dyDescent="0.2">
      <c r="A144" s="20" t="s">
        <v>377</v>
      </c>
      <c r="B144" s="21">
        <v>88</v>
      </c>
      <c r="C144" s="21">
        <v>9</v>
      </c>
      <c r="D144" s="21">
        <v>21</v>
      </c>
      <c r="E144" s="21">
        <v>37</v>
      </c>
      <c r="F144" s="21">
        <v>20</v>
      </c>
      <c r="G144" s="21">
        <v>1</v>
      </c>
      <c r="H144" s="21">
        <v>30</v>
      </c>
      <c r="I144" s="21">
        <v>57</v>
      </c>
    </row>
    <row r="145" spans="1:9" x14ac:dyDescent="0.2">
      <c r="A145" s="24" t="s">
        <v>3</v>
      </c>
      <c r="B145" s="25">
        <v>100</v>
      </c>
      <c r="C145" s="25">
        <v>10.227273</v>
      </c>
      <c r="D145" s="25">
        <v>23.863636</v>
      </c>
      <c r="E145" s="25">
        <v>42.045454999999997</v>
      </c>
      <c r="F145" s="25">
        <v>22.727273</v>
      </c>
      <c r="G145" s="25">
        <v>1.1363639999999999</v>
      </c>
      <c r="H145" s="25">
        <v>34.090909000000003</v>
      </c>
      <c r="I145" s="25">
        <v>64.772727000000003</v>
      </c>
    </row>
    <row r="146" spans="1:9" x14ac:dyDescent="0.2">
      <c r="A146" s="20" t="s">
        <v>378</v>
      </c>
      <c r="B146" s="21">
        <v>84</v>
      </c>
      <c r="C146" s="21">
        <v>6</v>
      </c>
      <c r="D146" s="21">
        <v>12</v>
      </c>
      <c r="E146" s="21">
        <v>39</v>
      </c>
      <c r="F146" s="21">
        <v>27</v>
      </c>
      <c r="G146" s="21">
        <v>0</v>
      </c>
      <c r="H146" s="21">
        <v>18</v>
      </c>
      <c r="I146" s="21">
        <v>66</v>
      </c>
    </row>
    <row r="147" spans="1:9" x14ac:dyDescent="0.2">
      <c r="A147" s="24" t="s">
        <v>3</v>
      </c>
      <c r="B147" s="25">
        <v>100</v>
      </c>
      <c r="C147" s="25">
        <v>7.1428570000000002</v>
      </c>
      <c r="D147" s="25">
        <v>14.285714</v>
      </c>
      <c r="E147" s="25">
        <v>46.428570999999998</v>
      </c>
      <c r="F147" s="25">
        <v>32.142856999999999</v>
      </c>
      <c r="G147" s="25">
        <v>0</v>
      </c>
      <c r="H147" s="25">
        <v>21.428571000000002</v>
      </c>
      <c r="I147" s="25">
        <v>78.571428999999995</v>
      </c>
    </row>
    <row r="148" spans="1:9" x14ac:dyDescent="0.2">
      <c r="A148" s="20" t="s">
        <v>366</v>
      </c>
      <c r="B148" s="21">
        <v>81</v>
      </c>
      <c r="C148" s="21">
        <v>9</v>
      </c>
      <c r="D148" s="21">
        <v>25</v>
      </c>
      <c r="E148" s="21">
        <v>30</v>
      </c>
      <c r="F148" s="21">
        <v>12</v>
      </c>
      <c r="G148" s="21">
        <v>5</v>
      </c>
      <c r="H148" s="21">
        <v>34</v>
      </c>
      <c r="I148" s="21">
        <v>42</v>
      </c>
    </row>
    <row r="149" spans="1:9" x14ac:dyDescent="0.2">
      <c r="A149" s="24" t="s">
        <v>3</v>
      </c>
      <c r="B149" s="25">
        <v>100</v>
      </c>
      <c r="C149" s="25">
        <v>11.111110999999999</v>
      </c>
      <c r="D149" s="25">
        <v>30.864197999999998</v>
      </c>
      <c r="E149" s="25">
        <v>37.037036999999998</v>
      </c>
      <c r="F149" s="25">
        <v>14.814814999999999</v>
      </c>
      <c r="G149" s="25">
        <v>6.1728399999999999</v>
      </c>
      <c r="H149" s="25">
        <v>41.975309000000003</v>
      </c>
      <c r="I149" s="25">
        <v>51.851852000000001</v>
      </c>
    </row>
    <row r="150" spans="1:9" x14ac:dyDescent="0.2">
      <c r="A150" s="9" t="s">
        <v>379</v>
      </c>
      <c r="B150" s="9"/>
      <c r="C150" s="9"/>
      <c r="D150" s="9"/>
      <c r="E150" s="9"/>
      <c r="F150" s="9"/>
      <c r="G150" s="9"/>
      <c r="H150" s="9"/>
      <c r="I150" s="9"/>
    </row>
    <row r="151" spans="1:9" x14ac:dyDescent="0.2">
      <c r="A151" s="20" t="s">
        <v>380</v>
      </c>
      <c r="B151" s="21">
        <v>788</v>
      </c>
      <c r="C151" s="21">
        <v>100</v>
      </c>
      <c r="D151" s="21">
        <v>263</v>
      </c>
      <c r="E151" s="21">
        <v>312</v>
      </c>
      <c r="F151" s="21">
        <v>106</v>
      </c>
      <c r="G151" s="21">
        <v>7</v>
      </c>
      <c r="H151" s="21">
        <v>363</v>
      </c>
      <c r="I151" s="21">
        <v>418</v>
      </c>
    </row>
    <row r="152" spans="1:9" x14ac:dyDescent="0.2">
      <c r="A152" s="24" t="s">
        <v>3</v>
      </c>
      <c r="B152" s="25">
        <v>100</v>
      </c>
      <c r="C152" s="25">
        <v>12.690355</v>
      </c>
      <c r="D152" s="25">
        <v>33.375635000000003</v>
      </c>
      <c r="E152" s="25">
        <v>39.593908999999996</v>
      </c>
      <c r="F152" s="25">
        <v>13.451777</v>
      </c>
      <c r="G152" s="25">
        <v>0.88832500000000003</v>
      </c>
      <c r="H152" s="25">
        <v>46.065989999999999</v>
      </c>
      <c r="I152" s="25">
        <v>53.045684999999999</v>
      </c>
    </row>
    <row r="153" spans="1:9" x14ac:dyDescent="0.2">
      <c r="A153" s="20" t="s">
        <v>381</v>
      </c>
      <c r="B153" s="21">
        <v>1824</v>
      </c>
      <c r="C153" s="21">
        <v>278</v>
      </c>
      <c r="D153" s="21">
        <v>630</v>
      </c>
      <c r="E153" s="21">
        <v>649</v>
      </c>
      <c r="F153" s="21">
        <v>233</v>
      </c>
      <c r="G153" s="21">
        <v>34</v>
      </c>
      <c r="H153" s="21">
        <v>908</v>
      </c>
      <c r="I153" s="21">
        <v>882</v>
      </c>
    </row>
    <row r="154" spans="1:9" x14ac:dyDescent="0.2">
      <c r="A154" s="24" t="s">
        <v>3</v>
      </c>
      <c r="B154" s="25">
        <v>100</v>
      </c>
      <c r="C154" s="25">
        <v>15.241228</v>
      </c>
      <c r="D154" s="25">
        <v>34.539473999999998</v>
      </c>
      <c r="E154" s="25">
        <v>35.581139999999998</v>
      </c>
      <c r="F154" s="25">
        <v>12.774122999999999</v>
      </c>
      <c r="G154" s="25">
        <v>1.8640350000000001</v>
      </c>
      <c r="H154" s="25">
        <v>49.780701999999998</v>
      </c>
      <c r="I154" s="25">
        <v>48.355263000000001</v>
      </c>
    </row>
    <row r="155" spans="1:9" x14ac:dyDescent="0.2">
      <c r="A155" s="20" t="s">
        <v>366</v>
      </c>
      <c r="B155" s="21">
        <v>65</v>
      </c>
      <c r="C155" s="21">
        <v>8</v>
      </c>
      <c r="D155" s="21">
        <v>26</v>
      </c>
      <c r="E155" s="21">
        <v>17</v>
      </c>
      <c r="F155" s="21">
        <v>8</v>
      </c>
      <c r="G155" s="21">
        <v>6</v>
      </c>
      <c r="H155" s="21">
        <v>34</v>
      </c>
      <c r="I155" s="21">
        <v>25</v>
      </c>
    </row>
    <row r="156" spans="1:9" x14ac:dyDescent="0.2">
      <c r="A156" s="24" t="s">
        <v>3</v>
      </c>
      <c r="B156" s="25">
        <v>100</v>
      </c>
      <c r="C156" s="25">
        <v>12.307691999999999</v>
      </c>
      <c r="D156" s="25">
        <v>40</v>
      </c>
      <c r="E156" s="25">
        <v>26.153846000000001</v>
      </c>
      <c r="F156" s="25">
        <v>12.307691999999999</v>
      </c>
      <c r="G156" s="25">
        <v>9.2307690000000004</v>
      </c>
      <c r="H156" s="25">
        <v>52.307692000000003</v>
      </c>
      <c r="I156" s="25">
        <v>38.461537999999997</v>
      </c>
    </row>
    <row r="157" spans="1:9" x14ac:dyDescent="0.2">
      <c r="A157" s="9" t="s">
        <v>382</v>
      </c>
      <c r="B157" s="9"/>
      <c r="C157" s="9"/>
      <c r="D157" s="9"/>
      <c r="E157" s="9"/>
      <c r="F157" s="9"/>
      <c r="G157" s="9"/>
      <c r="H157" s="9"/>
      <c r="I157" s="9"/>
    </row>
    <row r="158" spans="1:9" x14ac:dyDescent="0.2">
      <c r="A158" s="20" t="s">
        <v>383</v>
      </c>
      <c r="B158" s="21">
        <v>393</v>
      </c>
      <c r="C158" s="21">
        <v>45</v>
      </c>
      <c r="D158" s="21">
        <v>133</v>
      </c>
      <c r="E158" s="21">
        <v>146</v>
      </c>
      <c r="F158" s="21">
        <v>66</v>
      </c>
      <c r="G158" s="21">
        <v>3</v>
      </c>
      <c r="H158" s="21">
        <v>178</v>
      </c>
      <c r="I158" s="21">
        <v>212</v>
      </c>
    </row>
    <row r="159" spans="1:9" x14ac:dyDescent="0.2">
      <c r="A159" s="24" t="s">
        <v>3</v>
      </c>
      <c r="B159" s="25">
        <v>100</v>
      </c>
      <c r="C159" s="25">
        <v>11.450381999999999</v>
      </c>
      <c r="D159" s="25">
        <v>33.842238999999999</v>
      </c>
      <c r="E159" s="25">
        <v>37.150126999999998</v>
      </c>
      <c r="F159" s="25">
        <v>16.793893000000001</v>
      </c>
      <c r="G159" s="25">
        <v>0.76335900000000001</v>
      </c>
      <c r="H159" s="25">
        <v>45.292620999999997</v>
      </c>
      <c r="I159" s="25">
        <v>53.944020000000002</v>
      </c>
    </row>
    <row r="160" spans="1:9" x14ac:dyDescent="0.2">
      <c r="A160" s="20" t="s">
        <v>181</v>
      </c>
      <c r="B160" s="21">
        <v>1944</v>
      </c>
      <c r="C160" s="21">
        <v>281</v>
      </c>
      <c r="D160" s="21">
        <v>671</v>
      </c>
      <c r="E160" s="21">
        <v>722</v>
      </c>
      <c r="F160" s="21">
        <v>237</v>
      </c>
      <c r="G160" s="21">
        <v>33</v>
      </c>
      <c r="H160" s="21">
        <v>952</v>
      </c>
      <c r="I160" s="21">
        <v>959</v>
      </c>
    </row>
    <row r="161" spans="1:9" x14ac:dyDescent="0.2">
      <c r="A161" s="24" t="s">
        <v>3</v>
      </c>
      <c r="B161" s="25">
        <v>100</v>
      </c>
      <c r="C161" s="25">
        <v>14.454732999999999</v>
      </c>
      <c r="D161" s="25">
        <v>34.516461</v>
      </c>
      <c r="E161" s="25">
        <v>37.139918000000002</v>
      </c>
      <c r="F161" s="25">
        <v>12.191357999999999</v>
      </c>
      <c r="G161" s="25">
        <v>1.6975309999999999</v>
      </c>
      <c r="H161" s="25">
        <v>48.971193</v>
      </c>
      <c r="I161" s="25">
        <v>49.331276000000003</v>
      </c>
    </row>
    <row r="162" spans="1:9" x14ac:dyDescent="0.2">
      <c r="A162" s="20" t="s">
        <v>182</v>
      </c>
      <c r="B162" s="21">
        <v>38</v>
      </c>
      <c r="C162" s="21">
        <v>7</v>
      </c>
      <c r="D162" s="21">
        <v>15</v>
      </c>
      <c r="E162" s="21">
        <v>10</v>
      </c>
      <c r="F162" s="21">
        <v>5</v>
      </c>
      <c r="G162" s="21">
        <v>1</v>
      </c>
      <c r="H162" s="21">
        <v>22</v>
      </c>
      <c r="I162" s="21">
        <v>15</v>
      </c>
    </row>
    <row r="163" spans="1:9" x14ac:dyDescent="0.2">
      <c r="A163" s="24" t="s">
        <v>3</v>
      </c>
      <c r="B163" s="25">
        <v>100</v>
      </c>
      <c r="C163" s="25">
        <v>18.421053000000001</v>
      </c>
      <c r="D163" s="25">
        <v>39.473683999999999</v>
      </c>
      <c r="E163" s="25">
        <v>26.315788999999999</v>
      </c>
      <c r="F163" s="25">
        <v>13.157895</v>
      </c>
      <c r="G163" s="25">
        <v>2.6315789999999999</v>
      </c>
      <c r="H163" s="25">
        <v>57.894736999999999</v>
      </c>
      <c r="I163" s="25">
        <v>39.473683999999999</v>
      </c>
    </row>
    <row r="164" spans="1:9" x14ac:dyDescent="0.2">
      <c r="A164" s="20" t="s">
        <v>384</v>
      </c>
      <c r="B164" s="21">
        <v>36</v>
      </c>
      <c r="C164" s="21">
        <v>9</v>
      </c>
      <c r="D164" s="21">
        <v>10</v>
      </c>
      <c r="E164" s="21">
        <v>13</v>
      </c>
      <c r="F164" s="21">
        <v>4</v>
      </c>
      <c r="G164" s="21">
        <v>0</v>
      </c>
      <c r="H164" s="21">
        <v>19</v>
      </c>
      <c r="I164" s="21">
        <v>17</v>
      </c>
    </row>
    <row r="165" spans="1:9" x14ac:dyDescent="0.2">
      <c r="A165" s="24" t="s">
        <v>3</v>
      </c>
      <c r="B165" s="25">
        <v>100</v>
      </c>
      <c r="C165" s="25">
        <v>25</v>
      </c>
      <c r="D165" s="25">
        <v>27.777778000000001</v>
      </c>
      <c r="E165" s="25">
        <v>36.111111000000001</v>
      </c>
      <c r="F165" s="25">
        <v>11.111110999999999</v>
      </c>
      <c r="G165" s="25">
        <v>0</v>
      </c>
      <c r="H165" s="25">
        <v>52.777777999999998</v>
      </c>
      <c r="I165" s="25">
        <v>47.222222000000002</v>
      </c>
    </row>
    <row r="166" spans="1:9" x14ac:dyDescent="0.2">
      <c r="A166" s="20" t="s">
        <v>183</v>
      </c>
      <c r="B166" s="21">
        <v>53</v>
      </c>
      <c r="C166" s="21">
        <v>9</v>
      </c>
      <c r="D166" s="21">
        <v>17</v>
      </c>
      <c r="E166" s="21">
        <v>16</v>
      </c>
      <c r="F166" s="21">
        <v>11</v>
      </c>
      <c r="G166" s="21">
        <v>0</v>
      </c>
      <c r="H166" s="21">
        <v>26</v>
      </c>
      <c r="I166" s="21">
        <v>27</v>
      </c>
    </row>
    <row r="167" spans="1:9" x14ac:dyDescent="0.2">
      <c r="A167" s="24" t="s">
        <v>3</v>
      </c>
      <c r="B167" s="25">
        <v>100</v>
      </c>
      <c r="C167" s="25">
        <v>16.981131999999999</v>
      </c>
      <c r="D167" s="25">
        <v>32.075471999999998</v>
      </c>
      <c r="E167" s="25">
        <v>30.188679</v>
      </c>
      <c r="F167" s="25">
        <v>20.754716999999999</v>
      </c>
      <c r="G167" s="25">
        <v>0</v>
      </c>
      <c r="H167" s="25">
        <v>49.056604</v>
      </c>
      <c r="I167" s="25">
        <v>50.943396</v>
      </c>
    </row>
    <row r="168" spans="1:9" x14ac:dyDescent="0.2">
      <c r="A168" s="20" t="s">
        <v>385</v>
      </c>
      <c r="B168" s="21">
        <v>22</v>
      </c>
      <c r="C168" s="21">
        <v>4</v>
      </c>
      <c r="D168" s="21">
        <v>6</v>
      </c>
      <c r="E168" s="21">
        <v>10</v>
      </c>
      <c r="F168" s="21">
        <v>2</v>
      </c>
      <c r="G168" s="21">
        <v>0</v>
      </c>
      <c r="H168" s="21">
        <v>10</v>
      </c>
      <c r="I168" s="21">
        <v>12</v>
      </c>
    </row>
    <row r="169" spans="1:9" x14ac:dyDescent="0.2">
      <c r="A169" s="24" t="s">
        <v>3</v>
      </c>
      <c r="B169" s="25">
        <v>100</v>
      </c>
      <c r="C169" s="25">
        <v>18.181818</v>
      </c>
      <c r="D169" s="25">
        <v>27.272727</v>
      </c>
      <c r="E169" s="25">
        <v>45.454545000000003</v>
      </c>
      <c r="F169" s="25">
        <v>9.0909089999999999</v>
      </c>
      <c r="G169" s="25">
        <v>0</v>
      </c>
      <c r="H169" s="25">
        <v>45.454545000000003</v>
      </c>
      <c r="I169" s="25">
        <v>54.545454999999997</v>
      </c>
    </row>
    <row r="170" spans="1:9" x14ac:dyDescent="0.2">
      <c r="A170" s="20" t="s">
        <v>386</v>
      </c>
      <c r="B170" s="21">
        <v>32</v>
      </c>
      <c r="C170" s="21">
        <v>10</v>
      </c>
      <c r="D170" s="21">
        <v>9</v>
      </c>
      <c r="E170" s="21">
        <v>11</v>
      </c>
      <c r="F170" s="21">
        <v>1</v>
      </c>
      <c r="G170" s="21">
        <v>1</v>
      </c>
      <c r="H170" s="21">
        <v>19</v>
      </c>
      <c r="I170" s="21">
        <v>12</v>
      </c>
    </row>
    <row r="171" spans="1:9" x14ac:dyDescent="0.2">
      <c r="A171" s="24" t="s">
        <v>3</v>
      </c>
      <c r="B171" s="25">
        <v>100</v>
      </c>
      <c r="C171" s="25">
        <v>31.25</v>
      </c>
      <c r="D171" s="25">
        <v>28.125</v>
      </c>
      <c r="E171" s="25">
        <v>34.375</v>
      </c>
      <c r="F171" s="25">
        <v>3.125</v>
      </c>
      <c r="G171" s="25">
        <v>3.125</v>
      </c>
      <c r="H171" s="25">
        <v>59.375</v>
      </c>
      <c r="I171" s="25">
        <v>37.5</v>
      </c>
    </row>
    <row r="172" spans="1:9" x14ac:dyDescent="0.2">
      <c r="A172" s="20" t="s">
        <v>387</v>
      </c>
      <c r="B172" s="21">
        <v>9</v>
      </c>
      <c r="C172" s="21">
        <v>2</v>
      </c>
      <c r="D172" s="21">
        <v>1</v>
      </c>
      <c r="E172" s="21">
        <v>3</v>
      </c>
      <c r="F172" s="21">
        <v>3</v>
      </c>
      <c r="G172" s="21">
        <v>0</v>
      </c>
      <c r="H172" s="21">
        <v>3</v>
      </c>
      <c r="I172" s="21">
        <v>6</v>
      </c>
    </row>
    <row r="173" spans="1:9" x14ac:dyDescent="0.2">
      <c r="A173" s="24" t="s">
        <v>3</v>
      </c>
      <c r="B173" s="25">
        <v>100</v>
      </c>
      <c r="C173" s="25">
        <v>22.222221999999999</v>
      </c>
      <c r="D173" s="25">
        <v>11.111110999999999</v>
      </c>
      <c r="E173" s="25">
        <v>33.333333000000003</v>
      </c>
      <c r="F173" s="25">
        <v>33.333333000000003</v>
      </c>
      <c r="G173" s="25">
        <v>0</v>
      </c>
      <c r="H173" s="25">
        <v>33.333333000000003</v>
      </c>
      <c r="I173" s="25">
        <v>66.666667000000004</v>
      </c>
    </row>
    <row r="174" spans="1:9" x14ac:dyDescent="0.2">
      <c r="A174" s="20" t="s">
        <v>366</v>
      </c>
      <c r="B174" s="21">
        <v>150</v>
      </c>
      <c r="C174" s="21">
        <v>19</v>
      </c>
      <c r="D174" s="21">
        <v>57</v>
      </c>
      <c r="E174" s="21">
        <v>47</v>
      </c>
      <c r="F174" s="21">
        <v>18</v>
      </c>
      <c r="G174" s="21">
        <v>9</v>
      </c>
      <c r="H174" s="21">
        <v>76</v>
      </c>
      <c r="I174" s="21">
        <v>65</v>
      </c>
    </row>
    <row r="175" spans="1:9" x14ac:dyDescent="0.2">
      <c r="A175" s="24" t="s">
        <v>3</v>
      </c>
      <c r="B175" s="25">
        <v>100</v>
      </c>
      <c r="C175" s="25">
        <v>12.666667</v>
      </c>
      <c r="D175" s="25">
        <v>38</v>
      </c>
      <c r="E175" s="25">
        <v>31.333333</v>
      </c>
      <c r="F175" s="25">
        <v>12</v>
      </c>
      <c r="G175" s="25">
        <v>6</v>
      </c>
      <c r="H175" s="25">
        <v>50.666666999999997</v>
      </c>
      <c r="I175" s="25">
        <v>43.333333000000003</v>
      </c>
    </row>
    <row r="176" spans="1:9" x14ac:dyDescent="0.2">
      <c r="A176" s="9" t="s">
        <v>388</v>
      </c>
      <c r="B176" s="9"/>
      <c r="C176" s="9"/>
      <c r="D176" s="9"/>
      <c r="E176" s="9"/>
      <c r="F176" s="9"/>
      <c r="G176" s="9"/>
      <c r="H176" s="9"/>
      <c r="I176" s="9"/>
    </row>
    <row r="177" spans="1:9" x14ac:dyDescent="0.2">
      <c r="A177" s="20" t="s">
        <v>184</v>
      </c>
      <c r="B177" s="21">
        <v>54</v>
      </c>
      <c r="C177" s="21">
        <v>11</v>
      </c>
      <c r="D177" s="21">
        <v>18</v>
      </c>
      <c r="E177" s="21">
        <v>18</v>
      </c>
      <c r="F177" s="21">
        <v>4</v>
      </c>
      <c r="G177" s="21">
        <v>3</v>
      </c>
      <c r="H177" s="21">
        <v>29</v>
      </c>
      <c r="I177" s="21">
        <v>22</v>
      </c>
    </row>
    <row r="178" spans="1:9" x14ac:dyDescent="0.2">
      <c r="A178" s="24" t="s">
        <v>3</v>
      </c>
      <c r="B178" s="25">
        <v>100</v>
      </c>
      <c r="C178" s="25">
        <v>20.370370000000001</v>
      </c>
      <c r="D178" s="25">
        <v>33.333333000000003</v>
      </c>
      <c r="E178" s="25">
        <v>33.333333000000003</v>
      </c>
      <c r="F178" s="25">
        <v>7.4074070000000001</v>
      </c>
      <c r="G178" s="25">
        <v>5.5555560000000002</v>
      </c>
      <c r="H178" s="25">
        <v>53.703704000000002</v>
      </c>
      <c r="I178" s="25">
        <v>40.740741</v>
      </c>
    </row>
    <row r="179" spans="1:9" x14ac:dyDescent="0.2">
      <c r="A179" s="20" t="s">
        <v>185</v>
      </c>
      <c r="B179" s="21">
        <v>196</v>
      </c>
      <c r="C179" s="21">
        <v>52</v>
      </c>
      <c r="D179" s="21">
        <v>74</v>
      </c>
      <c r="E179" s="21">
        <v>50</v>
      </c>
      <c r="F179" s="21">
        <v>14</v>
      </c>
      <c r="G179" s="21">
        <v>6</v>
      </c>
      <c r="H179" s="21">
        <v>126</v>
      </c>
      <c r="I179" s="21">
        <v>64</v>
      </c>
    </row>
    <row r="180" spans="1:9" x14ac:dyDescent="0.2">
      <c r="A180" s="24" t="s">
        <v>3</v>
      </c>
      <c r="B180" s="25">
        <v>100</v>
      </c>
      <c r="C180" s="25">
        <v>26.530612000000001</v>
      </c>
      <c r="D180" s="25">
        <v>37.755102000000001</v>
      </c>
      <c r="E180" s="25">
        <v>25.510204000000002</v>
      </c>
      <c r="F180" s="25">
        <v>7.1428570000000002</v>
      </c>
      <c r="G180" s="25">
        <v>3.0612240000000002</v>
      </c>
      <c r="H180" s="25">
        <v>64.285713999999999</v>
      </c>
      <c r="I180" s="25">
        <v>32.653061000000001</v>
      </c>
    </row>
    <row r="181" spans="1:9" x14ac:dyDescent="0.2">
      <c r="A181" s="20" t="s">
        <v>186</v>
      </c>
      <c r="B181" s="21">
        <v>310</v>
      </c>
      <c r="C181" s="21">
        <v>61</v>
      </c>
      <c r="D181" s="21">
        <v>129</v>
      </c>
      <c r="E181" s="21">
        <v>84</v>
      </c>
      <c r="F181" s="21">
        <v>34</v>
      </c>
      <c r="G181" s="21">
        <v>2</v>
      </c>
      <c r="H181" s="21">
        <v>190</v>
      </c>
      <c r="I181" s="21">
        <v>118</v>
      </c>
    </row>
    <row r="182" spans="1:9" x14ac:dyDescent="0.2">
      <c r="A182" s="24" t="s">
        <v>3</v>
      </c>
      <c r="B182" s="25">
        <v>100</v>
      </c>
      <c r="C182" s="25">
        <v>19.677419</v>
      </c>
      <c r="D182" s="25">
        <v>41.612903000000003</v>
      </c>
      <c r="E182" s="25">
        <v>27.096774</v>
      </c>
      <c r="F182" s="25">
        <v>10.967741999999999</v>
      </c>
      <c r="G182" s="25">
        <v>0.64516099999999998</v>
      </c>
      <c r="H182" s="25">
        <v>61.290323000000001</v>
      </c>
      <c r="I182" s="25">
        <v>38.064515999999998</v>
      </c>
    </row>
    <row r="183" spans="1:9" x14ac:dyDescent="0.2">
      <c r="A183" s="20" t="s">
        <v>187</v>
      </c>
      <c r="B183" s="21">
        <v>385</v>
      </c>
      <c r="C183" s="21">
        <v>68</v>
      </c>
      <c r="D183" s="21">
        <v>143</v>
      </c>
      <c r="E183" s="21">
        <v>130</v>
      </c>
      <c r="F183" s="21">
        <v>37</v>
      </c>
      <c r="G183" s="21">
        <v>7</v>
      </c>
      <c r="H183" s="21">
        <v>211</v>
      </c>
      <c r="I183" s="21">
        <v>167</v>
      </c>
    </row>
    <row r="184" spans="1:9" x14ac:dyDescent="0.2">
      <c r="A184" s="24" t="s">
        <v>3</v>
      </c>
      <c r="B184" s="25">
        <v>100</v>
      </c>
      <c r="C184" s="25">
        <v>17.662337999999998</v>
      </c>
      <c r="D184" s="25">
        <v>37.142856999999999</v>
      </c>
      <c r="E184" s="25">
        <v>33.766233999999997</v>
      </c>
      <c r="F184" s="25">
        <v>9.6103900000000007</v>
      </c>
      <c r="G184" s="25">
        <v>1.818182</v>
      </c>
      <c r="H184" s="25">
        <v>54.805194999999998</v>
      </c>
      <c r="I184" s="25">
        <v>43.376623000000002</v>
      </c>
    </row>
    <row r="185" spans="1:9" x14ac:dyDescent="0.2">
      <c r="A185" s="20" t="s">
        <v>188</v>
      </c>
      <c r="B185" s="21">
        <v>361</v>
      </c>
      <c r="C185" s="21">
        <v>45</v>
      </c>
      <c r="D185" s="21">
        <v>126</v>
      </c>
      <c r="E185" s="21">
        <v>147</v>
      </c>
      <c r="F185" s="21">
        <v>41</v>
      </c>
      <c r="G185" s="21">
        <v>2</v>
      </c>
      <c r="H185" s="21">
        <v>171</v>
      </c>
      <c r="I185" s="21">
        <v>188</v>
      </c>
    </row>
    <row r="186" spans="1:9" x14ac:dyDescent="0.2">
      <c r="A186" s="24" t="s">
        <v>3</v>
      </c>
      <c r="B186" s="25">
        <v>100</v>
      </c>
      <c r="C186" s="25">
        <v>12.465374000000001</v>
      </c>
      <c r="D186" s="25">
        <v>34.903047000000001</v>
      </c>
      <c r="E186" s="25">
        <v>40.720222</v>
      </c>
      <c r="F186" s="25">
        <v>11.357341</v>
      </c>
      <c r="G186" s="25">
        <v>0.55401699999999998</v>
      </c>
      <c r="H186" s="25">
        <v>47.368420999999998</v>
      </c>
      <c r="I186" s="25">
        <v>52.077562</v>
      </c>
    </row>
    <row r="187" spans="1:9" x14ac:dyDescent="0.2">
      <c r="A187" s="20" t="s">
        <v>189</v>
      </c>
      <c r="B187" s="21">
        <v>315</v>
      </c>
      <c r="C187" s="21">
        <v>35</v>
      </c>
      <c r="D187" s="21">
        <v>104</v>
      </c>
      <c r="E187" s="21">
        <v>120</v>
      </c>
      <c r="F187" s="21">
        <v>51</v>
      </c>
      <c r="G187" s="21">
        <v>5</v>
      </c>
      <c r="H187" s="21">
        <v>139</v>
      </c>
      <c r="I187" s="21">
        <v>171</v>
      </c>
    </row>
    <row r="188" spans="1:9" x14ac:dyDescent="0.2">
      <c r="A188" s="24" t="s">
        <v>3</v>
      </c>
      <c r="B188" s="25">
        <v>100</v>
      </c>
      <c r="C188" s="25">
        <v>11.111110999999999</v>
      </c>
      <c r="D188" s="25">
        <v>33.015872999999999</v>
      </c>
      <c r="E188" s="25">
        <v>38.095238000000002</v>
      </c>
      <c r="F188" s="25">
        <v>16.190476</v>
      </c>
      <c r="G188" s="25">
        <v>1.587302</v>
      </c>
      <c r="H188" s="25">
        <v>44.126984</v>
      </c>
      <c r="I188" s="25">
        <v>54.285713999999999</v>
      </c>
    </row>
    <row r="189" spans="1:9" x14ac:dyDescent="0.2">
      <c r="A189" s="20" t="s">
        <v>190</v>
      </c>
      <c r="B189" s="21">
        <v>364</v>
      </c>
      <c r="C189" s="21">
        <v>26</v>
      </c>
      <c r="D189" s="21">
        <v>125</v>
      </c>
      <c r="E189" s="21">
        <v>159</v>
      </c>
      <c r="F189" s="21">
        <v>51</v>
      </c>
      <c r="G189" s="21">
        <v>3</v>
      </c>
      <c r="H189" s="21">
        <v>151</v>
      </c>
      <c r="I189" s="21">
        <v>210</v>
      </c>
    </row>
    <row r="190" spans="1:9" x14ac:dyDescent="0.2">
      <c r="A190" s="24" t="s">
        <v>3</v>
      </c>
      <c r="B190" s="25">
        <v>100</v>
      </c>
      <c r="C190" s="25">
        <v>7.1428570000000002</v>
      </c>
      <c r="D190" s="25">
        <v>34.340659000000002</v>
      </c>
      <c r="E190" s="25">
        <v>43.681319000000002</v>
      </c>
      <c r="F190" s="25">
        <v>14.010989</v>
      </c>
      <c r="G190" s="25">
        <v>0.82417600000000002</v>
      </c>
      <c r="H190" s="25">
        <v>41.483516000000002</v>
      </c>
      <c r="I190" s="25">
        <v>57.692307999999997</v>
      </c>
    </row>
    <row r="191" spans="1:9" x14ac:dyDescent="0.2">
      <c r="A191" s="20" t="s">
        <v>191</v>
      </c>
      <c r="B191" s="21">
        <v>267</v>
      </c>
      <c r="C191" s="21">
        <v>23</v>
      </c>
      <c r="D191" s="21">
        <v>72</v>
      </c>
      <c r="E191" s="21">
        <v>126</v>
      </c>
      <c r="F191" s="21">
        <v>44</v>
      </c>
      <c r="G191" s="21">
        <v>2</v>
      </c>
      <c r="H191" s="21">
        <v>95</v>
      </c>
      <c r="I191" s="21">
        <v>170</v>
      </c>
    </row>
    <row r="192" spans="1:9" x14ac:dyDescent="0.2">
      <c r="A192" s="24" t="s">
        <v>3</v>
      </c>
      <c r="B192" s="25">
        <v>100</v>
      </c>
      <c r="C192" s="25">
        <v>8.6142319999999994</v>
      </c>
      <c r="D192" s="25">
        <v>26.966291999999999</v>
      </c>
      <c r="E192" s="25">
        <v>47.191011000000003</v>
      </c>
      <c r="F192" s="25">
        <v>16.479400999999999</v>
      </c>
      <c r="G192" s="25">
        <v>0.74906399999999995</v>
      </c>
      <c r="H192" s="25">
        <v>35.580523999999997</v>
      </c>
      <c r="I192" s="25">
        <v>63.670411999999999</v>
      </c>
    </row>
    <row r="193" spans="1:9" x14ac:dyDescent="0.2">
      <c r="A193" s="20" t="s">
        <v>192</v>
      </c>
      <c r="B193" s="21">
        <v>90</v>
      </c>
      <c r="C193" s="21">
        <v>11</v>
      </c>
      <c r="D193" s="21">
        <v>19</v>
      </c>
      <c r="E193" s="21">
        <v>41</v>
      </c>
      <c r="F193" s="21">
        <v>17</v>
      </c>
      <c r="G193" s="21">
        <v>2</v>
      </c>
      <c r="H193" s="21">
        <v>30</v>
      </c>
      <c r="I193" s="21">
        <v>58</v>
      </c>
    </row>
    <row r="194" spans="1:9" x14ac:dyDescent="0.2">
      <c r="A194" s="24" t="s">
        <v>3</v>
      </c>
      <c r="B194" s="25">
        <v>100</v>
      </c>
      <c r="C194" s="25">
        <v>12.222222</v>
      </c>
      <c r="D194" s="25">
        <v>21.111111000000001</v>
      </c>
      <c r="E194" s="25">
        <v>45.555556000000003</v>
      </c>
      <c r="F194" s="25">
        <v>18.888888999999999</v>
      </c>
      <c r="G194" s="25">
        <v>2.2222219999999999</v>
      </c>
      <c r="H194" s="25">
        <v>33.333333000000003</v>
      </c>
      <c r="I194" s="25">
        <v>64.444444000000004</v>
      </c>
    </row>
    <row r="195" spans="1:9" x14ac:dyDescent="0.2">
      <c r="A195" s="20" t="s">
        <v>193</v>
      </c>
      <c r="B195" s="21">
        <v>94</v>
      </c>
      <c r="C195" s="21">
        <v>5</v>
      </c>
      <c r="D195" s="21">
        <v>17</v>
      </c>
      <c r="E195" s="21">
        <v>42</v>
      </c>
      <c r="F195" s="21">
        <v>30</v>
      </c>
      <c r="G195" s="21">
        <v>0</v>
      </c>
      <c r="H195" s="21">
        <v>22</v>
      </c>
      <c r="I195" s="21">
        <v>72</v>
      </c>
    </row>
    <row r="196" spans="1:9" x14ac:dyDescent="0.2">
      <c r="A196" s="24" t="s">
        <v>3</v>
      </c>
      <c r="B196" s="25">
        <v>100</v>
      </c>
      <c r="C196" s="25">
        <v>5.3191490000000003</v>
      </c>
      <c r="D196" s="25">
        <v>18.085106</v>
      </c>
      <c r="E196" s="25">
        <v>44.680850999999997</v>
      </c>
      <c r="F196" s="25">
        <v>31.914894</v>
      </c>
      <c r="G196" s="25">
        <v>0</v>
      </c>
      <c r="H196" s="25">
        <v>23.404254999999999</v>
      </c>
      <c r="I196" s="25">
        <v>76.595744999999994</v>
      </c>
    </row>
    <row r="197" spans="1:9" x14ac:dyDescent="0.2">
      <c r="A197" s="20" t="s">
        <v>389</v>
      </c>
      <c r="B197" s="21">
        <v>47</v>
      </c>
      <c r="C197" s="21">
        <v>13</v>
      </c>
      <c r="D197" s="21">
        <v>20</v>
      </c>
      <c r="E197" s="21">
        <v>9</v>
      </c>
      <c r="F197" s="21">
        <v>3</v>
      </c>
      <c r="G197" s="21">
        <v>2</v>
      </c>
      <c r="H197" s="21">
        <v>33</v>
      </c>
      <c r="I197" s="21">
        <v>12</v>
      </c>
    </row>
    <row r="198" spans="1:9" x14ac:dyDescent="0.2">
      <c r="A198" s="24" t="s">
        <v>3</v>
      </c>
      <c r="B198" s="25">
        <v>100</v>
      </c>
      <c r="C198" s="25">
        <v>27.659573999999999</v>
      </c>
      <c r="D198" s="25">
        <v>42.553190999999998</v>
      </c>
      <c r="E198" s="25">
        <v>19.148935999999999</v>
      </c>
      <c r="F198" s="25">
        <v>6.3829789999999997</v>
      </c>
      <c r="G198" s="25">
        <v>4.2553190000000001</v>
      </c>
      <c r="H198" s="25">
        <v>70.212766000000002</v>
      </c>
      <c r="I198" s="25">
        <v>25.531915000000001</v>
      </c>
    </row>
    <row r="199" spans="1:9" x14ac:dyDescent="0.2">
      <c r="A199" s="20" t="s">
        <v>366</v>
      </c>
      <c r="B199" s="21">
        <v>194</v>
      </c>
      <c r="C199" s="21">
        <v>36</v>
      </c>
      <c r="D199" s="21">
        <v>72</v>
      </c>
      <c r="E199" s="21">
        <v>52</v>
      </c>
      <c r="F199" s="21">
        <v>21</v>
      </c>
      <c r="G199" s="21">
        <v>13</v>
      </c>
      <c r="H199" s="21">
        <v>108</v>
      </c>
      <c r="I199" s="21">
        <v>73</v>
      </c>
    </row>
    <row r="200" spans="1:9" x14ac:dyDescent="0.2">
      <c r="A200" s="24" t="s">
        <v>3</v>
      </c>
      <c r="B200" s="25">
        <v>100</v>
      </c>
      <c r="C200" s="25">
        <v>18.556701</v>
      </c>
      <c r="D200" s="25">
        <v>37.113402000000001</v>
      </c>
      <c r="E200" s="25">
        <v>26.804124000000002</v>
      </c>
      <c r="F200" s="25">
        <v>10.824742000000001</v>
      </c>
      <c r="G200" s="25">
        <v>6.7010310000000004</v>
      </c>
      <c r="H200" s="25">
        <v>55.670102999999997</v>
      </c>
      <c r="I200" s="25">
        <v>37.628866000000002</v>
      </c>
    </row>
    <row r="201" spans="1:9" ht="11.1" customHeight="1" x14ac:dyDescent="0.2">
      <c r="A201" s="9" t="s">
        <v>390</v>
      </c>
      <c r="B201" s="9"/>
      <c r="C201" s="9"/>
      <c r="D201" s="9"/>
      <c r="E201" s="9"/>
      <c r="F201" s="9"/>
      <c r="G201" s="9"/>
      <c r="H201" s="9"/>
      <c r="I201" s="9"/>
    </row>
    <row r="202" spans="1:9" ht="11.1" customHeight="1" x14ac:dyDescent="0.2">
      <c r="A202" s="20" t="s">
        <v>391</v>
      </c>
      <c r="B202" s="21">
        <v>633</v>
      </c>
      <c r="C202" s="21">
        <v>90</v>
      </c>
      <c r="D202" s="21">
        <v>231</v>
      </c>
      <c r="E202" s="21">
        <v>226</v>
      </c>
      <c r="F202" s="21">
        <v>73</v>
      </c>
      <c r="G202" s="21">
        <v>13</v>
      </c>
      <c r="H202" s="21">
        <v>321</v>
      </c>
      <c r="I202" s="21">
        <v>299</v>
      </c>
    </row>
    <row r="203" spans="1:9" ht="11.1" customHeight="1" x14ac:dyDescent="0.2">
      <c r="A203" s="24" t="s">
        <v>3</v>
      </c>
      <c r="B203" s="25">
        <v>100</v>
      </c>
      <c r="C203" s="25">
        <v>14.218009</v>
      </c>
      <c r="D203" s="25">
        <v>36.492891</v>
      </c>
      <c r="E203" s="25">
        <v>35.703001999999998</v>
      </c>
      <c r="F203" s="25">
        <v>11.532385</v>
      </c>
      <c r="G203" s="25">
        <v>2.053712</v>
      </c>
      <c r="H203" s="25">
        <v>50.710900000000002</v>
      </c>
      <c r="I203" s="25">
        <v>47.235387000000003</v>
      </c>
    </row>
    <row r="204" spans="1:9" ht="11.1" customHeight="1" x14ac:dyDescent="0.2">
      <c r="A204" s="20" t="s">
        <v>392</v>
      </c>
      <c r="B204" s="21">
        <v>1123</v>
      </c>
      <c r="C204" s="21">
        <v>164</v>
      </c>
      <c r="D204" s="21">
        <v>377</v>
      </c>
      <c r="E204" s="21">
        <v>421</v>
      </c>
      <c r="F204" s="21">
        <v>143</v>
      </c>
      <c r="G204" s="21">
        <v>18</v>
      </c>
      <c r="H204" s="21">
        <v>541</v>
      </c>
      <c r="I204" s="21">
        <v>564</v>
      </c>
    </row>
    <row r="205" spans="1:9" ht="11.1" customHeight="1" x14ac:dyDescent="0.2">
      <c r="A205" s="24" t="s">
        <v>3</v>
      </c>
      <c r="B205" s="25">
        <v>100</v>
      </c>
      <c r="C205" s="25">
        <v>14.60374</v>
      </c>
      <c r="D205" s="25">
        <v>33.570793000000002</v>
      </c>
      <c r="E205" s="25">
        <v>37.488869000000001</v>
      </c>
      <c r="F205" s="25">
        <v>12.733749</v>
      </c>
      <c r="G205" s="25">
        <v>1.6028500000000001</v>
      </c>
      <c r="H205" s="25">
        <v>48.174532999999997</v>
      </c>
      <c r="I205" s="25">
        <v>50.222617999999997</v>
      </c>
    </row>
    <row r="206" spans="1:9" ht="11.1" customHeight="1" x14ac:dyDescent="0.2">
      <c r="A206" s="20" t="s">
        <v>393</v>
      </c>
      <c r="B206" s="21">
        <v>660</v>
      </c>
      <c r="C206" s="21">
        <v>79</v>
      </c>
      <c r="D206" s="21">
        <v>230</v>
      </c>
      <c r="E206" s="21">
        <v>243</v>
      </c>
      <c r="F206" s="21">
        <v>96</v>
      </c>
      <c r="G206" s="21">
        <v>12</v>
      </c>
      <c r="H206" s="21">
        <v>309</v>
      </c>
      <c r="I206" s="21">
        <v>339</v>
      </c>
    </row>
    <row r="207" spans="1:9" ht="11.1" customHeight="1" x14ac:dyDescent="0.2">
      <c r="A207" s="24" t="s">
        <v>3</v>
      </c>
      <c r="B207" s="25">
        <v>100</v>
      </c>
      <c r="C207" s="25">
        <v>11.969697</v>
      </c>
      <c r="D207" s="25">
        <v>34.848484999999997</v>
      </c>
      <c r="E207" s="25">
        <v>36.818182</v>
      </c>
      <c r="F207" s="25">
        <v>14.545455</v>
      </c>
      <c r="G207" s="25">
        <v>1.818182</v>
      </c>
      <c r="H207" s="25">
        <v>46.818182</v>
      </c>
      <c r="I207" s="25">
        <v>51.363636</v>
      </c>
    </row>
    <row r="208" spans="1:9" ht="11.1" customHeight="1" x14ac:dyDescent="0.2">
      <c r="A208" s="20" t="s">
        <v>394</v>
      </c>
      <c r="B208" s="21">
        <v>261</v>
      </c>
      <c r="C208" s="21">
        <v>53</v>
      </c>
      <c r="D208" s="21">
        <v>81</v>
      </c>
      <c r="E208" s="21">
        <v>88</v>
      </c>
      <c r="F208" s="21">
        <v>35</v>
      </c>
      <c r="G208" s="21">
        <v>4</v>
      </c>
      <c r="H208" s="21">
        <v>134</v>
      </c>
      <c r="I208" s="21">
        <v>123</v>
      </c>
    </row>
    <row r="209" spans="1:9" ht="11.1" customHeight="1" x14ac:dyDescent="0.2">
      <c r="A209" s="24" t="s">
        <v>3</v>
      </c>
      <c r="B209" s="25">
        <v>100</v>
      </c>
      <c r="C209" s="25">
        <v>20.306512999999999</v>
      </c>
      <c r="D209" s="25">
        <v>31.034483000000002</v>
      </c>
      <c r="E209" s="25">
        <v>33.716475000000003</v>
      </c>
      <c r="F209" s="25">
        <v>13.409962</v>
      </c>
      <c r="G209" s="25">
        <v>1.532567</v>
      </c>
      <c r="H209" s="25">
        <v>51.340995999999997</v>
      </c>
      <c r="I209" s="25">
        <v>47.126437000000003</v>
      </c>
    </row>
    <row r="210" spans="1:9" ht="11.1" customHeight="1" x14ac:dyDescent="0.2">
      <c r="A210" s="9" t="s">
        <v>395</v>
      </c>
      <c r="B210" s="9"/>
      <c r="C210" s="9"/>
      <c r="D210" s="9"/>
      <c r="E210" s="9"/>
      <c r="F210" s="9"/>
      <c r="G210" s="9"/>
      <c r="H210" s="9"/>
      <c r="I210" s="9"/>
    </row>
    <row r="211" spans="1:9" ht="11.1" customHeight="1" x14ac:dyDescent="0.2">
      <c r="A211" s="20" t="s">
        <v>396</v>
      </c>
      <c r="B211" s="21">
        <v>329</v>
      </c>
      <c r="C211" s="21">
        <v>57</v>
      </c>
      <c r="D211" s="21">
        <v>120</v>
      </c>
      <c r="E211" s="21">
        <v>100</v>
      </c>
      <c r="F211" s="21">
        <v>45</v>
      </c>
      <c r="G211" s="21">
        <v>7</v>
      </c>
      <c r="H211" s="21">
        <v>177</v>
      </c>
      <c r="I211" s="21">
        <v>145</v>
      </c>
    </row>
    <row r="212" spans="1:9" ht="11.1" customHeight="1" x14ac:dyDescent="0.2">
      <c r="A212" s="24" t="s">
        <v>3</v>
      </c>
      <c r="B212" s="25">
        <v>100</v>
      </c>
      <c r="C212" s="25">
        <v>17.325227999999999</v>
      </c>
      <c r="D212" s="25">
        <v>36.474164000000002</v>
      </c>
      <c r="E212" s="25">
        <v>30.395136999999998</v>
      </c>
      <c r="F212" s="25">
        <v>13.677811999999999</v>
      </c>
      <c r="G212" s="25">
        <v>2.1276600000000001</v>
      </c>
      <c r="H212" s="25">
        <v>53.799391999999997</v>
      </c>
      <c r="I212" s="25">
        <v>44.072947999999997</v>
      </c>
    </row>
    <row r="213" spans="1:9" ht="11.1" customHeight="1" x14ac:dyDescent="0.2">
      <c r="A213" s="20" t="s">
        <v>397</v>
      </c>
      <c r="B213" s="21">
        <v>828</v>
      </c>
      <c r="C213" s="21">
        <v>132</v>
      </c>
      <c r="D213" s="21">
        <v>277</v>
      </c>
      <c r="E213" s="21">
        <v>315</v>
      </c>
      <c r="F213" s="21">
        <v>93</v>
      </c>
      <c r="G213" s="21">
        <v>11</v>
      </c>
      <c r="H213" s="21">
        <v>409</v>
      </c>
      <c r="I213" s="21">
        <v>408</v>
      </c>
    </row>
    <row r="214" spans="1:9" ht="11.1" customHeight="1" x14ac:dyDescent="0.2">
      <c r="A214" s="24" t="s">
        <v>3</v>
      </c>
      <c r="B214" s="25">
        <v>100</v>
      </c>
      <c r="C214" s="25">
        <v>15.942029</v>
      </c>
      <c r="D214" s="25">
        <v>33.454106000000003</v>
      </c>
      <c r="E214" s="25">
        <v>38.043478</v>
      </c>
      <c r="F214" s="25">
        <v>11.231884000000001</v>
      </c>
      <c r="G214" s="25">
        <v>1.3285020000000001</v>
      </c>
      <c r="H214" s="25">
        <v>49.396135000000001</v>
      </c>
      <c r="I214" s="25">
        <v>49.275362000000001</v>
      </c>
    </row>
    <row r="215" spans="1:9" ht="11.1" customHeight="1" x14ac:dyDescent="0.2">
      <c r="A215" s="20" t="s">
        <v>879</v>
      </c>
      <c r="B215" s="21">
        <v>499</v>
      </c>
      <c r="C215" s="21">
        <v>60</v>
      </c>
      <c r="D215" s="21">
        <v>169</v>
      </c>
      <c r="E215" s="21">
        <v>192</v>
      </c>
      <c r="F215" s="21">
        <v>74</v>
      </c>
      <c r="G215" s="21">
        <v>4</v>
      </c>
      <c r="H215" s="21">
        <v>229</v>
      </c>
      <c r="I215" s="21">
        <v>266</v>
      </c>
    </row>
    <row r="216" spans="1:9" ht="11.1" customHeight="1" x14ac:dyDescent="0.2">
      <c r="A216" s="24" t="s">
        <v>3</v>
      </c>
      <c r="B216" s="25">
        <v>100</v>
      </c>
      <c r="C216" s="25">
        <v>12.024048000000001</v>
      </c>
      <c r="D216" s="25">
        <v>33.867735000000003</v>
      </c>
      <c r="E216" s="25">
        <v>38.476953999999999</v>
      </c>
      <c r="F216" s="25">
        <v>14.829658999999999</v>
      </c>
      <c r="G216" s="25">
        <v>0.80160299999999995</v>
      </c>
      <c r="H216" s="25">
        <v>45.891784000000001</v>
      </c>
      <c r="I216" s="25">
        <v>53.306612999999999</v>
      </c>
    </row>
    <row r="217" spans="1:9" ht="11.1" customHeight="1" x14ac:dyDescent="0.2">
      <c r="A217" s="20" t="s">
        <v>398</v>
      </c>
      <c r="B217" s="21">
        <v>468</v>
      </c>
      <c r="C217" s="21">
        <v>63</v>
      </c>
      <c r="D217" s="21">
        <v>168</v>
      </c>
      <c r="E217" s="21">
        <v>166</v>
      </c>
      <c r="F217" s="21">
        <v>57</v>
      </c>
      <c r="G217" s="21">
        <v>14</v>
      </c>
      <c r="H217" s="21">
        <v>231</v>
      </c>
      <c r="I217" s="21">
        <v>223</v>
      </c>
    </row>
    <row r="218" spans="1:9" ht="11.1" customHeight="1" x14ac:dyDescent="0.2">
      <c r="A218" s="24" t="s">
        <v>3</v>
      </c>
      <c r="B218" s="25">
        <v>100</v>
      </c>
      <c r="C218" s="25">
        <v>13.461537999999999</v>
      </c>
      <c r="D218" s="25">
        <v>35.897435999999999</v>
      </c>
      <c r="E218" s="25">
        <v>35.470084999999997</v>
      </c>
      <c r="F218" s="25">
        <v>12.179487</v>
      </c>
      <c r="G218" s="25">
        <v>2.9914529999999999</v>
      </c>
      <c r="H218" s="25">
        <v>49.358974000000003</v>
      </c>
      <c r="I218" s="25">
        <v>47.649572999999997</v>
      </c>
    </row>
    <row r="219" spans="1:9" ht="11.1" customHeight="1" x14ac:dyDescent="0.2">
      <c r="A219" s="20" t="s">
        <v>399</v>
      </c>
      <c r="B219" s="21">
        <v>257</v>
      </c>
      <c r="C219" s="21">
        <v>27</v>
      </c>
      <c r="D219" s="21">
        <v>75</v>
      </c>
      <c r="E219" s="21">
        <v>113</v>
      </c>
      <c r="F219" s="21">
        <v>35</v>
      </c>
      <c r="G219" s="21">
        <v>7</v>
      </c>
      <c r="H219" s="21">
        <v>102</v>
      </c>
      <c r="I219" s="21">
        <v>148</v>
      </c>
    </row>
    <row r="220" spans="1:9" ht="11.1" customHeight="1" x14ac:dyDescent="0.2">
      <c r="A220" s="24" t="s">
        <v>3</v>
      </c>
      <c r="B220" s="25">
        <v>100</v>
      </c>
      <c r="C220" s="25">
        <v>10.505837</v>
      </c>
      <c r="D220" s="25">
        <v>29.182879</v>
      </c>
      <c r="E220" s="25">
        <v>43.968871999999998</v>
      </c>
      <c r="F220" s="25">
        <v>13.618677</v>
      </c>
      <c r="G220" s="25">
        <v>2.723735</v>
      </c>
      <c r="H220" s="25">
        <v>39.688715999999999</v>
      </c>
      <c r="I220" s="25">
        <v>57.587549000000003</v>
      </c>
    </row>
    <row r="221" spans="1:9" ht="11.1" customHeight="1" x14ac:dyDescent="0.2">
      <c r="A221" s="20" t="s">
        <v>400</v>
      </c>
      <c r="B221" s="21">
        <v>296</v>
      </c>
      <c r="C221" s="21">
        <v>47</v>
      </c>
      <c r="D221" s="21">
        <v>110</v>
      </c>
      <c r="E221" s="21">
        <v>92</v>
      </c>
      <c r="F221" s="21">
        <v>43</v>
      </c>
      <c r="G221" s="21">
        <v>4</v>
      </c>
      <c r="H221" s="21">
        <v>157</v>
      </c>
      <c r="I221" s="21">
        <v>135</v>
      </c>
    </row>
    <row r="222" spans="1:9" ht="11.1" customHeight="1" x14ac:dyDescent="0.2">
      <c r="A222" s="24" t="s">
        <v>3</v>
      </c>
      <c r="B222" s="25">
        <v>100</v>
      </c>
      <c r="C222" s="25">
        <v>15.878378</v>
      </c>
      <c r="D222" s="25">
        <v>37.162162000000002</v>
      </c>
      <c r="E222" s="25">
        <v>31.081081000000001</v>
      </c>
      <c r="F222" s="25">
        <v>14.527027</v>
      </c>
      <c r="G222" s="25">
        <v>1.351351</v>
      </c>
      <c r="H222" s="25">
        <v>53.040540999999997</v>
      </c>
      <c r="I222" s="25">
        <v>45.608108000000001</v>
      </c>
    </row>
    <row r="223" spans="1:9" ht="11.1" customHeight="1" x14ac:dyDescent="0.2">
      <c r="A223" s="9" t="s">
        <v>401</v>
      </c>
      <c r="B223" s="9"/>
      <c r="C223" s="9"/>
      <c r="D223" s="9"/>
      <c r="E223" s="9"/>
      <c r="F223" s="9"/>
      <c r="G223" s="9"/>
      <c r="H223" s="9"/>
      <c r="I223" s="9"/>
    </row>
    <row r="224" spans="1:9" ht="11.1" customHeight="1" x14ac:dyDescent="0.2">
      <c r="A224" s="20" t="s">
        <v>878</v>
      </c>
      <c r="B224" s="21">
        <v>116</v>
      </c>
      <c r="C224" s="21">
        <v>25</v>
      </c>
      <c r="D224" s="21">
        <v>48</v>
      </c>
      <c r="E224" s="21">
        <v>28</v>
      </c>
      <c r="F224" s="21">
        <v>12</v>
      </c>
      <c r="G224" s="21">
        <v>3</v>
      </c>
      <c r="H224" s="21">
        <v>73</v>
      </c>
      <c r="I224" s="21">
        <v>40</v>
      </c>
    </row>
    <row r="225" spans="1:9" ht="11.1" customHeight="1" x14ac:dyDescent="0.2">
      <c r="A225" s="24" t="s">
        <v>3</v>
      </c>
      <c r="B225" s="25">
        <v>100</v>
      </c>
      <c r="C225" s="25">
        <v>21.551724</v>
      </c>
      <c r="D225" s="25">
        <v>41.379309999999997</v>
      </c>
      <c r="E225" s="25">
        <v>24.137930999999998</v>
      </c>
      <c r="F225" s="25">
        <v>10.344828</v>
      </c>
      <c r="G225" s="25">
        <v>2.5862069999999999</v>
      </c>
      <c r="H225" s="25">
        <v>62.931033999999997</v>
      </c>
      <c r="I225" s="25">
        <v>34.482759000000001</v>
      </c>
    </row>
    <row r="226" spans="1:9" ht="11.1" customHeight="1" x14ac:dyDescent="0.2">
      <c r="A226" s="20" t="s">
        <v>402</v>
      </c>
      <c r="B226" s="21">
        <v>213</v>
      </c>
      <c r="C226" s="21">
        <v>32</v>
      </c>
      <c r="D226" s="21">
        <v>72</v>
      </c>
      <c r="E226" s="21">
        <v>72</v>
      </c>
      <c r="F226" s="21">
        <v>33</v>
      </c>
      <c r="G226" s="21">
        <v>4</v>
      </c>
      <c r="H226" s="21">
        <v>104</v>
      </c>
      <c r="I226" s="21">
        <v>105</v>
      </c>
    </row>
    <row r="227" spans="1:9" ht="11.1" customHeight="1" x14ac:dyDescent="0.2">
      <c r="A227" s="24" t="s">
        <v>3</v>
      </c>
      <c r="B227" s="25">
        <v>100</v>
      </c>
      <c r="C227" s="25">
        <v>15.023474</v>
      </c>
      <c r="D227" s="25">
        <v>33.802816999999997</v>
      </c>
      <c r="E227" s="25">
        <v>33.802816999999997</v>
      </c>
      <c r="F227" s="25">
        <v>15.492958</v>
      </c>
      <c r="G227" s="25">
        <v>1.877934</v>
      </c>
      <c r="H227" s="25">
        <v>48.826290999999998</v>
      </c>
      <c r="I227" s="25">
        <v>49.295774999999999</v>
      </c>
    </row>
    <row r="228" spans="1:9" ht="11.1" customHeight="1" x14ac:dyDescent="0.2">
      <c r="A228" s="20" t="s">
        <v>397</v>
      </c>
      <c r="B228" s="21">
        <v>828</v>
      </c>
      <c r="C228" s="21">
        <v>132</v>
      </c>
      <c r="D228" s="21">
        <v>277</v>
      </c>
      <c r="E228" s="21">
        <v>315</v>
      </c>
      <c r="F228" s="21">
        <v>93</v>
      </c>
      <c r="G228" s="21">
        <v>11</v>
      </c>
      <c r="H228" s="21">
        <v>409</v>
      </c>
      <c r="I228" s="21">
        <v>408</v>
      </c>
    </row>
    <row r="229" spans="1:9" ht="11.1" customHeight="1" x14ac:dyDescent="0.2">
      <c r="A229" s="24" t="s">
        <v>3</v>
      </c>
      <c r="B229" s="25">
        <v>100</v>
      </c>
      <c r="C229" s="25">
        <v>15.942029</v>
      </c>
      <c r="D229" s="25">
        <v>33.454106000000003</v>
      </c>
      <c r="E229" s="25">
        <v>38.043478</v>
      </c>
      <c r="F229" s="25">
        <v>11.231884000000001</v>
      </c>
      <c r="G229" s="25">
        <v>1.3285020000000001</v>
      </c>
      <c r="H229" s="25">
        <v>49.396135000000001</v>
      </c>
      <c r="I229" s="25">
        <v>49.275362000000001</v>
      </c>
    </row>
    <row r="230" spans="1:9" ht="11.1" customHeight="1" x14ac:dyDescent="0.2">
      <c r="A230" s="20" t="s">
        <v>403</v>
      </c>
      <c r="B230" s="21">
        <v>133</v>
      </c>
      <c r="C230" s="21">
        <v>15</v>
      </c>
      <c r="D230" s="21">
        <v>52</v>
      </c>
      <c r="E230" s="21">
        <v>47</v>
      </c>
      <c r="F230" s="21">
        <v>18</v>
      </c>
      <c r="G230" s="21">
        <v>1</v>
      </c>
      <c r="H230" s="21">
        <v>67</v>
      </c>
      <c r="I230" s="21">
        <v>65</v>
      </c>
    </row>
    <row r="231" spans="1:9" ht="11.1" customHeight="1" x14ac:dyDescent="0.2">
      <c r="A231" s="24" t="s">
        <v>3</v>
      </c>
      <c r="B231" s="25">
        <v>100</v>
      </c>
      <c r="C231" s="25">
        <v>11.278195</v>
      </c>
      <c r="D231" s="25">
        <v>39.097743999999999</v>
      </c>
      <c r="E231" s="25">
        <v>35.338346000000001</v>
      </c>
      <c r="F231" s="25">
        <v>13.533835</v>
      </c>
      <c r="G231" s="25">
        <v>0.75187999999999999</v>
      </c>
      <c r="H231" s="25">
        <v>50.37594</v>
      </c>
      <c r="I231" s="25">
        <v>48.87218</v>
      </c>
    </row>
    <row r="232" spans="1:9" ht="11.1" customHeight="1" x14ac:dyDescent="0.2">
      <c r="A232" s="20" t="s">
        <v>404</v>
      </c>
      <c r="B232" s="21">
        <v>120</v>
      </c>
      <c r="C232" s="21">
        <v>19</v>
      </c>
      <c r="D232" s="21">
        <v>42</v>
      </c>
      <c r="E232" s="21">
        <v>41</v>
      </c>
      <c r="F232" s="21">
        <v>18</v>
      </c>
      <c r="G232" s="21">
        <v>0</v>
      </c>
      <c r="H232" s="21">
        <v>61</v>
      </c>
      <c r="I232" s="21">
        <v>59</v>
      </c>
    </row>
    <row r="233" spans="1:9" ht="11.1" customHeight="1" x14ac:dyDescent="0.2">
      <c r="A233" s="24" t="s">
        <v>3</v>
      </c>
      <c r="B233" s="25">
        <v>100</v>
      </c>
      <c r="C233" s="25">
        <v>15.833333</v>
      </c>
      <c r="D233" s="25">
        <v>35</v>
      </c>
      <c r="E233" s="25">
        <v>34.166666999999997</v>
      </c>
      <c r="F233" s="25">
        <v>15</v>
      </c>
      <c r="G233" s="25">
        <v>0</v>
      </c>
      <c r="H233" s="25">
        <v>50.833333000000003</v>
      </c>
      <c r="I233" s="25">
        <v>49.166666999999997</v>
      </c>
    </row>
    <row r="234" spans="1:9" ht="11.1" customHeight="1" x14ac:dyDescent="0.2">
      <c r="A234" s="20" t="s">
        <v>405</v>
      </c>
      <c r="B234" s="21">
        <v>246</v>
      </c>
      <c r="C234" s="21">
        <v>26</v>
      </c>
      <c r="D234" s="21">
        <v>75</v>
      </c>
      <c r="E234" s="21">
        <v>104</v>
      </c>
      <c r="F234" s="21">
        <v>38</v>
      </c>
      <c r="G234" s="21">
        <v>3</v>
      </c>
      <c r="H234" s="21">
        <v>101</v>
      </c>
      <c r="I234" s="21">
        <v>142</v>
      </c>
    </row>
    <row r="235" spans="1:9" ht="11.1" customHeight="1" x14ac:dyDescent="0.2">
      <c r="A235" s="24" t="s">
        <v>3</v>
      </c>
      <c r="B235" s="25">
        <v>100</v>
      </c>
      <c r="C235" s="25">
        <v>10.569106</v>
      </c>
      <c r="D235" s="25">
        <v>30.487805000000002</v>
      </c>
      <c r="E235" s="25">
        <v>42.276423000000001</v>
      </c>
      <c r="F235" s="25">
        <v>15.447153999999999</v>
      </c>
      <c r="G235" s="25">
        <v>1.2195119999999999</v>
      </c>
      <c r="H235" s="25">
        <v>41.056910999999999</v>
      </c>
      <c r="I235" s="25">
        <v>57.723576999999999</v>
      </c>
    </row>
    <row r="236" spans="1:9" ht="11.1" customHeight="1" x14ac:dyDescent="0.2">
      <c r="A236" s="20" t="s">
        <v>398</v>
      </c>
      <c r="B236" s="21">
        <v>468</v>
      </c>
      <c r="C236" s="21">
        <v>63</v>
      </c>
      <c r="D236" s="21">
        <v>168</v>
      </c>
      <c r="E236" s="21">
        <v>166</v>
      </c>
      <c r="F236" s="21">
        <v>57</v>
      </c>
      <c r="G236" s="21">
        <v>14</v>
      </c>
      <c r="H236" s="21">
        <v>231</v>
      </c>
      <c r="I236" s="21">
        <v>223</v>
      </c>
    </row>
    <row r="237" spans="1:9" ht="11.1" customHeight="1" x14ac:dyDescent="0.2">
      <c r="A237" s="24" t="s">
        <v>3</v>
      </c>
      <c r="B237" s="25">
        <v>100</v>
      </c>
      <c r="C237" s="25">
        <v>13.461537999999999</v>
      </c>
      <c r="D237" s="25">
        <v>35.897435999999999</v>
      </c>
      <c r="E237" s="25">
        <v>35.470084999999997</v>
      </c>
      <c r="F237" s="25">
        <v>12.179487</v>
      </c>
      <c r="G237" s="25">
        <v>2.9914529999999999</v>
      </c>
      <c r="H237" s="25">
        <v>49.358974000000003</v>
      </c>
      <c r="I237" s="25">
        <v>47.649572999999997</v>
      </c>
    </row>
    <row r="238" spans="1:9" ht="11.1" customHeight="1" x14ac:dyDescent="0.2">
      <c r="A238" s="20" t="s">
        <v>406</v>
      </c>
      <c r="B238" s="21">
        <v>180</v>
      </c>
      <c r="C238" s="21">
        <v>20</v>
      </c>
      <c r="D238" s="21">
        <v>53</v>
      </c>
      <c r="E238" s="21">
        <v>80</v>
      </c>
      <c r="F238" s="21">
        <v>23</v>
      </c>
      <c r="G238" s="21">
        <v>4</v>
      </c>
      <c r="H238" s="21">
        <v>73</v>
      </c>
      <c r="I238" s="21">
        <v>103</v>
      </c>
    </row>
    <row r="239" spans="1:9" ht="11.1" customHeight="1" x14ac:dyDescent="0.2">
      <c r="A239" s="24" t="s">
        <v>3</v>
      </c>
      <c r="B239" s="25">
        <v>100</v>
      </c>
      <c r="C239" s="25">
        <v>11.111110999999999</v>
      </c>
      <c r="D239" s="25">
        <v>29.444444000000001</v>
      </c>
      <c r="E239" s="25">
        <v>44.444443999999997</v>
      </c>
      <c r="F239" s="25">
        <v>12.777778</v>
      </c>
      <c r="G239" s="25">
        <v>2.2222219999999999</v>
      </c>
      <c r="H239" s="25">
        <v>40.555556000000003</v>
      </c>
      <c r="I239" s="25">
        <v>57.222222000000002</v>
      </c>
    </row>
    <row r="240" spans="1:9" ht="11.1" customHeight="1" x14ac:dyDescent="0.2">
      <c r="A240" s="20" t="s">
        <v>407</v>
      </c>
      <c r="B240" s="21">
        <v>77</v>
      </c>
      <c r="C240" s="21">
        <v>7</v>
      </c>
      <c r="D240" s="21">
        <v>22</v>
      </c>
      <c r="E240" s="21">
        <v>33</v>
      </c>
      <c r="F240" s="21">
        <v>12</v>
      </c>
      <c r="G240" s="21">
        <v>3</v>
      </c>
      <c r="H240" s="21">
        <v>29</v>
      </c>
      <c r="I240" s="21">
        <v>45</v>
      </c>
    </row>
    <row r="241" spans="1:9" ht="11.1" customHeight="1" x14ac:dyDescent="0.2">
      <c r="A241" s="24" t="s">
        <v>3</v>
      </c>
      <c r="B241" s="25">
        <v>100</v>
      </c>
      <c r="C241" s="25">
        <v>9.0909089999999999</v>
      </c>
      <c r="D241" s="25">
        <v>28.571428999999998</v>
      </c>
      <c r="E241" s="25">
        <v>42.857143000000001</v>
      </c>
      <c r="F241" s="25">
        <v>15.584415999999999</v>
      </c>
      <c r="G241" s="25">
        <v>3.8961039999999998</v>
      </c>
      <c r="H241" s="25">
        <v>37.662337999999998</v>
      </c>
      <c r="I241" s="25">
        <v>58.441558000000001</v>
      </c>
    </row>
    <row r="242" spans="1:9" ht="11.1" customHeight="1" x14ac:dyDescent="0.2">
      <c r="A242" s="20" t="s">
        <v>400</v>
      </c>
      <c r="B242" s="21">
        <v>296</v>
      </c>
      <c r="C242" s="21">
        <v>47</v>
      </c>
      <c r="D242" s="21">
        <v>110</v>
      </c>
      <c r="E242" s="21">
        <v>92</v>
      </c>
      <c r="F242" s="21">
        <v>43</v>
      </c>
      <c r="G242" s="21">
        <v>4</v>
      </c>
      <c r="H242" s="21">
        <v>157</v>
      </c>
      <c r="I242" s="21">
        <v>135</v>
      </c>
    </row>
    <row r="243" spans="1:9" ht="11.1" customHeight="1" x14ac:dyDescent="0.2">
      <c r="A243" s="26"/>
      <c r="B243" s="27">
        <v>100</v>
      </c>
      <c r="C243" s="27">
        <v>15.878378</v>
      </c>
      <c r="D243" s="27">
        <v>37.162162000000002</v>
      </c>
      <c r="E243" s="27">
        <v>31.081081000000001</v>
      </c>
      <c r="F243" s="27">
        <v>14.527027</v>
      </c>
      <c r="G243" s="27">
        <v>1.351351</v>
      </c>
      <c r="H243" s="27">
        <v>53.040540999999997</v>
      </c>
      <c r="I243" s="27">
        <v>45.608108000000001</v>
      </c>
    </row>
    <row r="244" spans="1:9" ht="11.1" customHeight="1" x14ac:dyDescent="0.2"/>
  </sheetData>
  <phoneticPr fontId="2"/>
  <pageMargins left="0.75" right="0.75" top="1" bottom="1" header="0.5" footer="0.5"/>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761AC-F2B9-4197-9FAA-06B477AA023A}">
  <dimension ref="A1:P244"/>
  <sheetViews>
    <sheetView workbookViewId="0">
      <selection activeCell="P9" sqref="P9"/>
    </sheetView>
  </sheetViews>
  <sheetFormatPr defaultColWidth="9" defaultRowHeight="12.6" x14ac:dyDescent="0.2"/>
  <cols>
    <col min="1" max="1" width="43" style="12" bestFit="1" customWidth="1"/>
    <col min="2" max="257" width="7.6640625" style="12" customWidth="1"/>
    <col min="258" max="16384" width="9" style="12"/>
  </cols>
  <sheetData>
    <row r="1" spans="1:16" x14ac:dyDescent="0.2">
      <c r="A1" s="11" t="s">
        <v>3</v>
      </c>
      <c r="B1" s="7"/>
    </row>
    <row r="2" spans="1:16" x14ac:dyDescent="0.2">
      <c r="A2" s="15" t="str">
        <f xml:space="preserve"> HYPERLINK("#'目次'!B36","[30]")</f>
        <v>[30]</v>
      </c>
    </row>
    <row r="3" spans="1:16" x14ac:dyDescent="0.2">
      <c r="A3" s="7" t="s">
        <v>3</v>
      </c>
      <c r="B3" s="8" t="s">
        <v>35</v>
      </c>
    </row>
    <row r="4" spans="1:16" x14ac:dyDescent="0.2">
      <c r="A4" s="7" t="s">
        <v>3</v>
      </c>
      <c r="B4" s="8" t="s">
        <v>34</v>
      </c>
    </row>
    <row r="5" spans="1:16" s="18" customFormat="1" ht="113.4" x14ac:dyDescent="0.2">
      <c r="A5" s="16" t="s">
        <v>3</v>
      </c>
      <c r="B5" s="17" t="s">
        <v>335</v>
      </c>
      <c r="C5" s="17" t="s">
        <v>202</v>
      </c>
      <c r="D5" s="17" t="s">
        <v>203</v>
      </c>
      <c r="E5" s="17" t="s">
        <v>204</v>
      </c>
      <c r="F5" s="17" t="s">
        <v>205</v>
      </c>
      <c r="G5" s="17" t="s">
        <v>206</v>
      </c>
      <c r="H5" s="17" t="s">
        <v>207</v>
      </c>
      <c r="I5" s="17" t="s">
        <v>208</v>
      </c>
      <c r="J5" s="17" t="s">
        <v>209</v>
      </c>
      <c r="K5" s="17" t="s">
        <v>210</v>
      </c>
      <c r="L5" s="17" t="s">
        <v>211</v>
      </c>
      <c r="M5" s="17" t="s">
        <v>387</v>
      </c>
      <c r="N5" s="49" t="s">
        <v>882</v>
      </c>
      <c r="O5" s="17" t="s">
        <v>495</v>
      </c>
      <c r="P5" s="17" t="s">
        <v>366</v>
      </c>
    </row>
    <row r="6" spans="1:16" x14ac:dyDescent="0.2">
      <c r="A6" s="19" t="s">
        <v>338</v>
      </c>
      <c r="B6" s="10">
        <v>2677</v>
      </c>
      <c r="C6" s="10">
        <v>425</v>
      </c>
      <c r="D6" s="10">
        <v>811</v>
      </c>
      <c r="E6" s="10">
        <v>207</v>
      </c>
      <c r="F6" s="10">
        <v>154</v>
      </c>
      <c r="G6" s="10">
        <v>318</v>
      </c>
      <c r="H6" s="10">
        <v>203</v>
      </c>
      <c r="I6" s="10">
        <v>79</v>
      </c>
      <c r="J6" s="10">
        <v>68</v>
      </c>
      <c r="K6" s="10">
        <v>586</v>
      </c>
      <c r="L6" s="10">
        <v>276</v>
      </c>
      <c r="M6" s="10">
        <v>197</v>
      </c>
      <c r="N6" s="10">
        <v>1692</v>
      </c>
      <c r="O6" s="10">
        <v>944</v>
      </c>
      <c r="P6" s="10">
        <v>41</v>
      </c>
    </row>
    <row r="7" spans="1:16" x14ac:dyDescent="0.2">
      <c r="A7" s="24" t="s">
        <v>3</v>
      </c>
      <c r="B7" s="25">
        <v>100</v>
      </c>
      <c r="C7" s="25">
        <v>15.875980999999999</v>
      </c>
      <c r="D7" s="25">
        <v>30.295106000000001</v>
      </c>
      <c r="E7" s="25">
        <v>7.7325359999999996</v>
      </c>
      <c r="F7" s="25">
        <v>5.7527080000000002</v>
      </c>
      <c r="G7" s="25">
        <v>11.878969</v>
      </c>
      <c r="H7" s="25">
        <v>7.5831150000000003</v>
      </c>
      <c r="I7" s="25">
        <v>2.9510649999999998</v>
      </c>
      <c r="J7" s="25">
        <v>2.5401570000000002</v>
      </c>
      <c r="K7" s="25">
        <v>21.890176</v>
      </c>
      <c r="L7" s="25">
        <v>10.310048999999999</v>
      </c>
      <c r="M7" s="25">
        <v>7.3589840000000004</v>
      </c>
      <c r="N7" s="25">
        <v>63.205080000000002</v>
      </c>
      <c r="O7" s="25">
        <v>35.263354999999997</v>
      </c>
      <c r="P7" s="25">
        <v>1.5315650000000001</v>
      </c>
    </row>
    <row r="8" spans="1:16" x14ac:dyDescent="0.2">
      <c r="A8" s="9" t="s">
        <v>339</v>
      </c>
      <c r="B8" s="9"/>
      <c r="C8" s="9"/>
      <c r="D8" s="9"/>
      <c r="E8" s="9"/>
      <c r="F8" s="9"/>
      <c r="G8" s="9"/>
      <c r="H8" s="9"/>
      <c r="I8" s="9"/>
      <c r="J8" s="9"/>
      <c r="K8" s="9"/>
      <c r="L8" s="9"/>
      <c r="M8" s="9"/>
      <c r="N8" s="9"/>
      <c r="O8" s="9"/>
      <c r="P8" s="9"/>
    </row>
    <row r="9" spans="1:16" x14ac:dyDescent="0.2">
      <c r="A9" s="20" t="s">
        <v>340</v>
      </c>
      <c r="B9" s="21">
        <v>1277</v>
      </c>
      <c r="C9" s="21">
        <v>176</v>
      </c>
      <c r="D9" s="21">
        <v>377</v>
      </c>
      <c r="E9" s="21">
        <v>115</v>
      </c>
      <c r="F9" s="21">
        <v>86</v>
      </c>
      <c r="G9" s="21">
        <v>207</v>
      </c>
      <c r="H9" s="21">
        <v>135</v>
      </c>
      <c r="I9" s="21">
        <v>33</v>
      </c>
      <c r="J9" s="21">
        <v>27</v>
      </c>
      <c r="K9" s="21">
        <v>319</v>
      </c>
      <c r="L9" s="21">
        <v>168</v>
      </c>
      <c r="M9" s="21">
        <v>106</v>
      </c>
      <c r="N9" s="21">
        <v>836</v>
      </c>
      <c r="O9" s="21">
        <v>425</v>
      </c>
      <c r="P9" s="21">
        <v>16</v>
      </c>
    </row>
    <row r="10" spans="1:16" x14ac:dyDescent="0.2">
      <c r="A10" s="24" t="s">
        <v>3</v>
      </c>
      <c r="B10" s="25">
        <v>100</v>
      </c>
      <c r="C10" s="25">
        <v>13.782302</v>
      </c>
      <c r="D10" s="25">
        <v>29.522317999999999</v>
      </c>
      <c r="E10" s="25">
        <v>9.0054820000000007</v>
      </c>
      <c r="F10" s="25">
        <v>6.734534</v>
      </c>
      <c r="G10" s="25">
        <v>16.209866999999999</v>
      </c>
      <c r="H10" s="25">
        <v>10.571652</v>
      </c>
      <c r="I10" s="25">
        <v>2.5841820000000002</v>
      </c>
      <c r="J10" s="25">
        <v>2.1143299999999998</v>
      </c>
      <c r="K10" s="25">
        <v>24.980422999999998</v>
      </c>
      <c r="L10" s="25">
        <v>13.155834</v>
      </c>
      <c r="M10" s="25">
        <v>8.3007050000000007</v>
      </c>
      <c r="N10" s="25">
        <v>65.465935999999999</v>
      </c>
      <c r="O10" s="25">
        <v>33.281128000000002</v>
      </c>
      <c r="P10" s="25">
        <v>1.252937</v>
      </c>
    </row>
    <row r="11" spans="1:16" x14ac:dyDescent="0.2">
      <c r="A11" s="20" t="s">
        <v>341</v>
      </c>
      <c r="B11" s="21">
        <v>1400</v>
      </c>
      <c r="C11" s="21">
        <v>249</v>
      </c>
      <c r="D11" s="21">
        <v>434</v>
      </c>
      <c r="E11" s="21">
        <v>92</v>
      </c>
      <c r="F11" s="21">
        <v>68</v>
      </c>
      <c r="G11" s="21">
        <v>111</v>
      </c>
      <c r="H11" s="21">
        <v>68</v>
      </c>
      <c r="I11" s="21">
        <v>46</v>
      </c>
      <c r="J11" s="21">
        <v>41</v>
      </c>
      <c r="K11" s="21">
        <v>267</v>
      </c>
      <c r="L11" s="21">
        <v>108</v>
      </c>
      <c r="M11" s="21">
        <v>91</v>
      </c>
      <c r="N11" s="21">
        <v>856</v>
      </c>
      <c r="O11" s="21">
        <v>519</v>
      </c>
      <c r="P11" s="21">
        <v>25</v>
      </c>
    </row>
    <row r="12" spans="1:16" x14ac:dyDescent="0.2">
      <c r="A12" s="24" t="s">
        <v>3</v>
      </c>
      <c r="B12" s="25">
        <v>100</v>
      </c>
      <c r="C12" s="25">
        <v>17.785713999999999</v>
      </c>
      <c r="D12" s="25">
        <v>31</v>
      </c>
      <c r="E12" s="25">
        <v>6.5714290000000002</v>
      </c>
      <c r="F12" s="25">
        <v>4.8571429999999998</v>
      </c>
      <c r="G12" s="25">
        <v>7.9285709999999998</v>
      </c>
      <c r="H12" s="25">
        <v>4.8571429999999998</v>
      </c>
      <c r="I12" s="25">
        <v>3.285714</v>
      </c>
      <c r="J12" s="25">
        <v>2.9285709999999998</v>
      </c>
      <c r="K12" s="25">
        <v>19.071428999999998</v>
      </c>
      <c r="L12" s="25">
        <v>7.7142860000000004</v>
      </c>
      <c r="M12" s="25">
        <v>6.5</v>
      </c>
      <c r="N12" s="25">
        <v>61.142856999999999</v>
      </c>
      <c r="O12" s="25">
        <v>37.071429000000002</v>
      </c>
      <c r="P12" s="25">
        <v>1.785714</v>
      </c>
    </row>
    <row r="13" spans="1:16" x14ac:dyDescent="0.2">
      <c r="A13" s="9" t="s">
        <v>342</v>
      </c>
      <c r="B13" s="9"/>
      <c r="C13" s="9"/>
      <c r="D13" s="9"/>
      <c r="E13" s="9"/>
      <c r="F13" s="9"/>
      <c r="G13" s="9"/>
      <c r="H13" s="9"/>
      <c r="I13" s="9"/>
      <c r="J13" s="9"/>
      <c r="K13" s="9"/>
      <c r="L13" s="9"/>
      <c r="M13" s="9"/>
      <c r="N13" s="9"/>
      <c r="O13" s="9"/>
      <c r="P13" s="9"/>
    </row>
    <row r="14" spans="1:16" x14ac:dyDescent="0.2">
      <c r="A14" s="20" t="s">
        <v>343</v>
      </c>
      <c r="B14" s="21">
        <v>610</v>
      </c>
      <c r="C14" s="21">
        <v>102</v>
      </c>
      <c r="D14" s="21">
        <v>178</v>
      </c>
      <c r="E14" s="21">
        <v>40</v>
      </c>
      <c r="F14" s="21">
        <v>40</v>
      </c>
      <c r="G14" s="21">
        <v>83</v>
      </c>
      <c r="H14" s="21">
        <v>35</v>
      </c>
      <c r="I14" s="21">
        <v>19</v>
      </c>
      <c r="J14" s="21">
        <v>22</v>
      </c>
      <c r="K14" s="21">
        <v>141</v>
      </c>
      <c r="L14" s="21">
        <v>71</v>
      </c>
      <c r="M14" s="21">
        <v>44</v>
      </c>
      <c r="N14" s="21">
        <v>404</v>
      </c>
      <c r="O14" s="21">
        <v>202</v>
      </c>
      <c r="P14" s="21">
        <v>4</v>
      </c>
    </row>
    <row r="15" spans="1:16" x14ac:dyDescent="0.2">
      <c r="A15" s="24" t="s">
        <v>3</v>
      </c>
      <c r="B15" s="25">
        <v>100</v>
      </c>
      <c r="C15" s="25">
        <v>16.721311</v>
      </c>
      <c r="D15" s="25">
        <v>29.180327999999999</v>
      </c>
      <c r="E15" s="25">
        <v>6.5573769999999998</v>
      </c>
      <c r="F15" s="25">
        <v>6.5573769999999998</v>
      </c>
      <c r="G15" s="25">
        <v>13.606557</v>
      </c>
      <c r="H15" s="25">
        <v>5.7377050000000001</v>
      </c>
      <c r="I15" s="25">
        <v>3.114754</v>
      </c>
      <c r="J15" s="25">
        <v>3.606557</v>
      </c>
      <c r="K15" s="25">
        <v>23.114754000000001</v>
      </c>
      <c r="L15" s="25">
        <v>11.639343999999999</v>
      </c>
      <c r="M15" s="25">
        <v>7.2131150000000002</v>
      </c>
      <c r="N15" s="25">
        <v>66.229507999999996</v>
      </c>
      <c r="O15" s="25">
        <v>33.114753999999998</v>
      </c>
      <c r="P15" s="25">
        <v>0.65573800000000004</v>
      </c>
    </row>
    <row r="16" spans="1:16" x14ac:dyDescent="0.2">
      <c r="A16" s="20" t="s">
        <v>344</v>
      </c>
      <c r="B16" s="21">
        <v>755</v>
      </c>
      <c r="C16" s="21">
        <v>125</v>
      </c>
      <c r="D16" s="21">
        <v>234</v>
      </c>
      <c r="E16" s="21">
        <v>63</v>
      </c>
      <c r="F16" s="21">
        <v>53</v>
      </c>
      <c r="G16" s="21">
        <v>97</v>
      </c>
      <c r="H16" s="21">
        <v>77</v>
      </c>
      <c r="I16" s="21">
        <v>19</v>
      </c>
      <c r="J16" s="21">
        <v>30</v>
      </c>
      <c r="K16" s="21">
        <v>169</v>
      </c>
      <c r="L16" s="21">
        <v>90</v>
      </c>
      <c r="M16" s="21">
        <v>62</v>
      </c>
      <c r="N16" s="21">
        <v>494</v>
      </c>
      <c r="O16" s="21">
        <v>251</v>
      </c>
      <c r="P16" s="21">
        <v>10</v>
      </c>
    </row>
    <row r="17" spans="1:16" x14ac:dyDescent="0.2">
      <c r="A17" s="24" t="s">
        <v>3</v>
      </c>
      <c r="B17" s="25">
        <v>100</v>
      </c>
      <c r="C17" s="25">
        <v>16.556291000000002</v>
      </c>
      <c r="D17" s="25">
        <v>30.993376999999999</v>
      </c>
      <c r="E17" s="25">
        <v>8.3443710000000006</v>
      </c>
      <c r="F17" s="25">
        <v>7.0198679999999998</v>
      </c>
      <c r="G17" s="25">
        <v>12.847682000000001</v>
      </c>
      <c r="H17" s="25">
        <v>10.198675</v>
      </c>
      <c r="I17" s="25">
        <v>2.516556</v>
      </c>
      <c r="J17" s="25">
        <v>3.9735100000000001</v>
      </c>
      <c r="K17" s="25">
        <v>22.384105999999999</v>
      </c>
      <c r="L17" s="25">
        <v>11.920529999999999</v>
      </c>
      <c r="M17" s="25">
        <v>8.2119210000000002</v>
      </c>
      <c r="N17" s="25">
        <v>65.430464000000001</v>
      </c>
      <c r="O17" s="25">
        <v>33.245032999999999</v>
      </c>
      <c r="P17" s="25">
        <v>1.324503</v>
      </c>
    </row>
    <row r="18" spans="1:16" x14ac:dyDescent="0.2">
      <c r="A18" s="20" t="s">
        <v>345</v>
      </c>
      <c r="B18" s="21">
        <v>601</v>
      </c>
      <c r="C18" s="21">
        <v>103</v>
      </c>
      <c r="D18" s="21">
        <v>194</v>
      </c>
      <c r="E18" s="21">
        <v>48</v>
      </c>
      <c r="F18" s="21">
        <v>31</v>
      </c>
      <c r="G18" s="21">
        <v>74</v>
      </c>
      <c r="H18" s="21">
        <v>47</v>
      </c>
      <c r="I18" s="21">
        <v>17</v>
      </c>
      <c r="J18" s="21">
        <v>12</v>
      </c>
      <c r="K18" s="21">
        <v>142</v>
      </c>
      <c r="L18" s="21">
        <v>68</v>
      </c>
      <c r="M18" s="21">
        <v>39</v>
      </c>
      <c r="N18" s="21">
        <v>390</v>
      </c>
      <c r="O18" s="21">
        <v>199</v>
      </c>
      <c r="P18" s="21">
        <v>12</v>
      </c>
    </row>
    <row r="19" spans="1:16" x14ac:dyDescent="0.2">
      <c r="A19" s="24" t="s">
        <v>3</v>
      </c>
      <c r="B19" s="25">
        <v>100</v>
      </c>
      <c r="C19" s="25">
        <v>17.138103000000001</v>
      </c>
      <c r="D19" s="25">
        <v>32.279533999999998</v>
      </c>
      <c r="E19" s="25">
        <v>7.9866890000000001</v>
      </c>
      <c r="F19" s="25">
        <v>5.1580700000000004</v>
      </c>
      <c r="G19" s="25">
        <v>12.312811999999999</v>
      </c>
      <c r="H19" s="25">
        <v>7.8202999999999996</v>
      </c>
      <c r="I19" s="25">
        <v>2.8286190000000002</v>
      </c>
      <c r="J19" s="25">
        <v>1.996672</v>
      </c>
      <c r="K19" s="25">
        <v>23.627288</v>
      </c>
      <c r="L19" s="25">
        <v>11.314476000000001</v>
      </c>
      <c r="M19" s="25">
        <v>6.489185</v>
      </c>
      <c r="N19" s="25">
        <v>64.891846999999999</v>
      </c>
      <c r="O19" s="25">
        <v>33.111480999999998</v>
      </c>
      <c r="P19" s="25">
        <v>1.996672</v>
      </c>
    </row>
    <row r="20" spans="1:16" x14ac:dyDescent="0.2">
      <c r="A20" s="20" t="s">
        <v>346</v>
      </c>
      <c r="B20" s="21">
        <v>425</v>
      </c>
      <c r="C20" s="21">
        <v>60</v>
      </c>
      <c r="D20" s="21">
        <v>137</v>
      </c>
      <c r="E20" s="21">
        <v>37</v>
      </c>
      <c r="F20" s="21">
        <v>18</v>
      </c>
      <c r="G20" s="21">
        <v>42</v>
      </c>
      <c r="H20" s="21">
        <v>31</v>
      </c>
      <c r="I20" s="21">
        <v>17</v>
      </c>
      <c r="J20" s="21">
        <v>3</v>
      </c>
      <c r="K20" s="21">
        <v>99</v>
      </c>
      <c r="L20" s="21">
        <v>38</v>
      </c>
      <c r="M20" s="21">
        <v>31</v>
      </c>
      <c r="N20" s="21">
        <v>269</v>
      </c>
      <c r="O20" s="21">
        <v>145</v>
      </c>
      <c r="P20" s="21">
        <v>11</v>
      </c>
    </row>
    <row r="21" spans="1:16" x14ac:dyDescent="0.2">
      <c r="A21" s="24" t="s">
        <v>3</v>
      </c>
      <c r="B21" s="25">
        <v>100</v>
      </c>
      <c r="C21" s="25">
        <v>14.117647</v>
      </c>
      <c r="D21" s="25">
        <v>32.235294000000003</v>
      </c>
      <c r="E21" s="25">
        <v>8.7058820000000008</v>
      </c>
      <c r="F21" s="25">
        <v>4.2352939999999997</v>
      </c>
      <c r="G21" s="25">
        <v>9.8823530000000002</v>
      </c>
      <c r="H21" s="25">
        <v>7.2941180000000001</v>
      </c>
      <c r="I21" s="25">
        <v>4</v>
      </c>
      <c r="J21" s="25">
        <v>0.70588200000000001</v>
      </c>
      <c r="K21" s="25">
        <v>23.294118000000001</v>
      </c>
      <c r="L21" s="25">
        <v>8.9411760000000005</v>
      </c>
      <c r="M21" s="25">
        <v>7.2941180000000001</v>
      </c>
      <c r="N21" s="25">
        <v>63.294117999999997</v>
      </c>
      <c r="O21" s="25">
        <v>34.117646999999998</v>
      </c>
      <c r="P21" s="25">
        <v>2.5882350000000001</v>
      </c>
    </row>
    <row r="22" spans="1:16" x14ac:dyDescent="0.2">
      <c r="A22" s="20" t="s">
        <v>347</v>
      </c>
      <c r="B22" s="21">
        <v>217</v>
      </c>
      <c r="C22" s="21">
        <v>25</v>
      </c>
      <c r="D22" s="21">
        <v>57</v>
      </c>
      <c r="E22" s="21">
        <v>18</v>
      </c>
      <c r="F22" s="21">
        <v>11</v>
      </c>
      <c r="G22" s="21">
        <v>21</v>
      </c>
      <c r="H22" s="21">
        <v>12</v>
      </c>
      <c r="I22" s="21">
        <v>4</v>
      </c>
      <c r="J22" s="21">
        <v>1</v>
      </c>
      <c r="K22" s="21">
        <v>28</v>
      </c>
      <c r="L22" s="21">
        <v>9</v>
      </c>
      <c r="M22" s="21">
        <v>19</v>
      </c>
      <c r="N22" s="21">
        <v>105</v>
      </c>
      <c r="O22" s="21">
        <v>108</v>
      </c>
      <c r="P22" s="21">
        <v>4</v>
      </c>
    </row>
    <row r="23" spans="1:16" x14ac:dyDescent="0.2">
      <c r="A23" s="24" t="s">
        <v>3</v>
      </c>
      <c r="B23" s="25">
        <v>100</v>
      </c>
      <c r="C23" s="25">
        <v>11.520737</v>
      </c>
      <c r="D23" s="25">
        <v>26.267281000000001</v>
      </c>
      <c r="E23" s="25">
        <v>8.2949310000000001</v>
      </c>
      <c r="F23" s="25">
        <v>5.0691240000000004</v>
      </c>
      <c r="G23" s="25">
        <v>9.6774190000000004</v>
      </c>
      <c r="H23" s="25">
        <v>5.529954</v>
      </c>
      <c r="I23" s="25">
        <v>1.843318</v>
      </c>
      <c r="J23" s="25">
        <v>0.46082899999999999</v>
      </c>
      <c r="K23" s="25">
        <v>12.903226</v>
      </c>
      <c r="L23" s="25">
        <v>4.1474650000000004</v>
      </c>
      <c r="M23" s="25">
        <v>8.7557600000000004</v>
      </c>
      <c r="N23" s="25">
        <v>48.387096999999997</v>
      </c>
      <c r="O23" s="25">
        <v>49.769584999999999</v>
      </c>
      <c r="P23" s="25">
        <v>1.843318</v>
      </c>
    </row>
    <row r="24" spans="1:16" x14ac:dyDescent="0.2">
      <c r="A24" s="20" t="s">
        <v>348</v>
      </c>
      <c r="B24" s="21">
        <v>56</v>
      </c>
      <c r="C24" s="21">
        <v>8</v>
      </c>
      <c r="D24" s="21">
        <v>10</v>
      </c>
      <c r="E24" s="21">
        <v>1</v>
      </c>
      <c r="F24" s="21">
        <v>1</v>
      </c>
      <c r="G24" s="21">
        <v>1</v>
      </c>
      <c r="H24" s="21">
        <v>1</v>
      </c>
      <c r="I24" s="21">
        <v>2</v>
      </c>
      <c r="J24" s="21">
        <v>0</v>
      </c>
      <c r="K24" s="21">
        <v>6</v>
      </c>
      <c r="L24" s="21">
        <v>0</v>
      </c>
      <c r="M24" s="21">
        <v>1</v>
      </c>
      <c r="N24" s="21">
        <v>24</v>
      </c>
      <c r="O24" s="21">
        <v>32</v>
      </c>
      <c r="P24" s="21">
        <v>0</v>
      </c>
    </row>
    <row r="25" spans="1:16" x14ac:dyDescent="0.2">
      <c r="A25" s="24" t="s">
        <v>3</v>
      </c>
      <c r="B25" s="25">
        <v>100</v>
      </c>
      <c r="C25" s="25">
        <v>14.285714</v>
      </c>
      <c r="D25" s="25">
        <v>17.857143000000001</v>
      </c>
      <c r="E25" s="25">
        <v>1.785714</v>
      </c>
      <c r="F25" s="25">
        <v>1.785714</v>
      </c>
      <c r="G25" s="25">
        <v>1.785714</v>
      </c>
      <c r="H25" s="25">
        <v>1.785714</v>
      </c>
      <c r="I25" s="25">
        <v>3.5714290000000002</v>
      </c>
      <c r="J25" s="25">
        <v>0</v>
      </c>
      <c r="K25" s="25">
        <v>10.714286</v>
      </c>
      <c r="L25" s="25">
        <v>0</v>
      </c>
      <c r="M25" s="25">
        <v>1.785714</v>
      </c>
      <c r="N25" s="25">
        <v>42.857143000000001</v>
      </c>
      <c r="O25" s="25">
        <v>57.142856999999999</v>
      </c>
      <c r="P25" s="25">
        <v>0</v>
      </c>
    </row>
    <row r="26" spans="1:16" x14ac:dyDescent="0.2">
      <c r="A26" s="20" t="s">
        <v>349</v>
      </c>
      <c r="B26" s="21">
        <v>13</v>
      </c>
      <c r="C26" s="21">
        <v>2</v>
      </c>
      <c r="D26" s="21">
        <v>1</v>
      </c>
      <c r="E26" s="21">
        <v>0</v>
      </c>
      <c r="F26" s="21">
        <v>0</v>
      </c>
      <c r="G26" s="21">
        <v>0</v>
      </c>
      <c r="H26" s="21">
        <v>0</v>
      </c>
      <c r="I26" s="21">
        <v>1</v>
      </c>
      <c r="J26" s="21">
        <v>0</v>
      </c>
      <c r="K26" s="21">
        <v>1</v>
      </c>
      <c r="L26" s="21">
        <v>0</v>
      </c>
      <c r="M26" s="21">
        <v>1</v>
      </c>
      <c r="N26" s="21">
        <v>6</v>
      </c>
      <c r="O26" s="21">
        <v>7</v>
      </c>
      <c r="P26" s="21">
        <v>0</v>
      </c>
    </row>
    <row r="27" spans="1:16" x14ac:dyDescent="0.2">
      <c r="A27" s="24" t="s">
        <v>3</v>
      </c>
      <c r="B27" s="25">
        <v>100</v>
      </c>
      <c r="C27" s="25">
        <v>15.384615</v>
      </c>
      <c r="D27" s="25">
        <v>7.6923079999999997</v>
      </c>
      <c r="E27" s="25">
        <v>0</v>
      </c>
      <c r="F27" s="25">
        <v>0</v>
      </c>
      <c r="G27" s="25">
        <v>0</v>
      </c>
      <c r="H27" s="25">
        <v>0</v>
      </c>
      <c r="I27" s="25">
        <v>7.6923079999999997</v>
      </c>
      <c r="J27" s="25">
        <v>0</v>
      </c>
      <c r="K27" s="25">
        <v>7.6923079999999997</v>
      </c>
      <c r="L27" s="25">
        <v>0</v>
      </c>
      <c r="M27" s="25">
        <v>7.6923079999999997</v>
      </c>
      <c r="N27" s="25">
        <v>46.153846000000001</v>
      </c>
      <c r="O27" s="25">
        <v>53.846153999999999</v>
      </c>
      <c r="P27" s="25">
        <v>0</v>
      </c>
    </row>
    <row r="28" spans="1:16" x14ac:dyDescent="0.2">
      <c r="A28" s="20" t="s">
        <v>350</v>
      </c>
      <c r="B28" s="21">
        <v>1365</v>
      </c>
      <c r="C28" s="21">
        <v>227</v>
      </c>
      <c r="D28" s="21">
        <v>412</v>
      </c>
      <c r="E28" s="21">
        <v>103</v>
      </c>
      <c r="F28" s="21">
        <v>93</v>
      </c>
      <c r="G28" s="21">
        <v>180</v>
      </c>
      <c r="H28" s="21">
        <v>112</v>
      </c>
      <c r="I28" s="21">
        <v>38</v>
      </c>
      <c r="J28" s="21">
        <v>52</v>
      </c>
      <c r="K28" s="21">
        <v>310</v>
      </c>
      <c r="L28" s="21">
        <v>161</v>
      </c>
      <c r="M28" s="21">
        <v>106</v>
      </c>
      <c r="N28" s="21">
        <v>898</v>
      </c>
      <c r="O28" s="21">
        <v>453</v>
      </c>
      <c r="P28" s="21">
        <v>14</v>
      </c>
    </row>
    <row r="29" spans="1:16" x14ac:dyDescent="0.2">
      <c r="A29" s="24" t="s">
        <v>3</v>
      </c>
      <c r="B29" s="25">
        <v>100</v>
      </c>
      <c r="C29" s="25">
        <v>16.630037000000002</v>
      </c>
      <c r="D29" s="25">
        <v>30.183150000000001</v>
      </c>
      <c r="E29" s="25">
        <v>7.5457879999999999</v>
      </c>
      <c r="F29" s="25">
        <v>6.8131870000000001</v>
      </c>
      <c r="G29" s="25">
        <v>13.186813000000001</v>
      </c>
      <c r="H29" s="25">
        <v>8.2051280000000002</v>
      </c>
      <c r="I29" s="25">
        <v>2.7838829999999999</v>
      </c>
      <c r="J29" s="25">
        <v>3.8095240000000001</v>
      </c>
      <c r="K29" s="25">
        <v>22.710622999999998</v>
      </c>
      <c r="L29" s="25">
        <v>11.794872</v>
      </c>
      <c r="M29" s="25">
        <v>7.765568</v>
      </c>
      <c r="N29" s="25">
        <v>65.787546000000006</v>
      </c>
      <c r="O29" s="25">
        <v>33.186813000000001</v>
      </c>
      <c r="P29" s="25">
        <v>1.025641</v>
      </c>
    </row>
    <row r="30" spans="1:16" x14ac:dyDescent="0.2">
      <c r="A30" s="20" t="s">
        <v>351</v>
      </c>
      <c r="B30" s="21">
        <v>1026</v>
      </c>
      <c r="C30" s="21">
        <v>163</v>
      </c>
      <c r="D30" s="21">
        <v>331</v>
      </c>
      <c r="E30" s="21">
        <v>85</v>
      </c>
      <c r="F30" s="21">
        <v>49</v>
      </c>
      <c r="G30" s="21">
        <v>116</v>
      </c>
      <c r="H30" s="21">
        <v>78</v>
      </c>
      <c r="I30" s="21">
        <v>34</v>
      </c>
      <c r="J30" s="21">
        <v>15</v>
      </c>
      <c r="K30" s="21">
        <v>241</v>
      </c>
      <c r="L30" s="21">
        <v>106</v>
      </c>
      <c r="M30" s="21">
        <v>70</v>
      </c>
      <c r="N30" s="21">
        <v>659</v>
      </c>
      <c r="O30" s="21">
        <v>344</v>
      </c>
      <c r="P30" s="21">
        <v>23</v>
      </c>
    </row>
    <row r="31" spans="1:16" x14ac:dyDescent="0.2">
      <c r="A31" s="24" t="s">
        <v>3</v>
      </c>
      <c r="B31" s="25">
        <v>100</v>
      </c>
      <c r="C31" s="25">
        <v>15.886939999999999</v>
      </c>
      <c r="D31" s="25">
        <v>32.261209000000001</v>
      </c>
      <c r="E31" s="25">
        <v>8.2845999999999993</v>
      </c>
      <c r="F31" s="25">
        <v>4.7758279999999997</v>
      </c>
      <c r="G31" s="25">
        <v>11.306043000000001</v>
      </c>
      <c r="H31" s="25">
        <v>7.6023389999999997</v>
      </c>
      <c r="I31" s="25">
        <v>3.3138399999999999</v>
      </c>
      <c r="J31" s="25">
        <v>1.4619880000000001</v>
      </c>
      <c r="K31" s="25">
        <v>23.489279</v>
      </c>
      <c r="L31" s="25">
        <v>10.331384</v>
      </c>
      <c r="M31" s="25">
        <v>6.8226120000000003</v>
      </c>
      <c r="N31" s="25">
        <v>64.230018999999999</v>
      </c>
      <c r="O31" s="25">
        <v>33.528264999999998</v>
      </c>
      <c r="P31" s="25">
        <v>2.2417150000000001</v>
      </c>
    </row>
    <row r="32" spans="1:16" x14ac:dyDescent="0.2">
      <c r="A32" s="20" t="s">
        <v>352</v>
      </c>
      <c r="B32" s="21">
        <v>286</v>
      </c>
      <c r="C32" s="21">
        <v>35</v>
      </c>
      <c r="D32" s="21">
        <v>68</v>
      </c>
      <c r="E32" s="21">
        <v>19</v>
      </c>
      <c r="F32" s="21">
        <v>12</v>
      </c>
      <c r="G32" s="21">
        <v>22</v>
      </c>
      <c r="H32" s="21">
        <v>13</v>
      </c>
      <c r="I32" s="21">
        <v>7</v>
      </c>
      <c r="J32" s="21">
        <v>1</v>
      </c>
      <c r="K32" s="21">
        <v>35</v>
      </c>
      <c r="L32" s="21">
        <v>9</v>
      </c>
      <c r="M32" s="21">
        <v>21</v>
      </c>
      <c r="N32" s="21">
        <v>135</v>
      </c>
      <c r="O32" s="21">
        <v>147</v>
      </c>
      <c r="P32" s="21">
        <v>4</v>
      </c>
    </row>
    <row r="33" spans="1:16" x14ac:dyDescent="0.2">
      <c r="A33" s="24" t="s">
        <v>3</v>
      </c>
      <c r="B33" s="25">
        <v>100</v>
      </c>
      <c r="C33" s="25">
        <v>12.237762</v>
      </c>
      <c r="D33" s="25">
        <v>23.776223999999999</v>
      </c>
      <c r="E33" s="25">
        <v>6.643357</v>
      </c>
      <c r="F33" s="25">
        <v>4.1958039999999999</v>
      </c>
      <c r="G33" s="25">
        <v>7.6923079999999997</v>
      </c>
      <c r="H33" s="25">
        <v>4.5454549999999996</v>
      </c>
      <c r="I33" s="25">
        <v>2.4475519999999999</v>
      </c>
      <c r="J33" s="25">
        <v>0.34965000000000002</v>
      </c>
      <c r="K33" s="25">
        <v>12.237762</v>
      </c>
      <c r="L33" s="25">
        <v>3.1468530000000001</v>
      </c>
      <c r="M33" s="25">
        <v>7.342657</v>
      </c>
      <c r="N33" s="25">
        <v>47.202796999999997</v>
      </c>
      <c r="O33" s="25">
        <v>51.398600999999999</v>
      </c>
      <c r="P33" s="25">
        <v>1.398601</v>
      </c>
    </row>
    <row r="34" spans="1:16" x14ac:dyDescent="0.2">
      <c r="A34" s="20" t="s">
        <v>353</v>
      </c>
      <c r="B34" s="21">
        <v>1312</v>
      </c>
      <c r="C34" s="21">
        <v>198</v>
      </c>
      <c r="D34" s="21">
        <v>399</v>
      </c>
      <c r="E34" s="21">
        <v>104</v>
      </c>
      <c r="F34" s="21">
        <v>61</v>
      </c>
      <c r="G34" s="21">
        <v>138</v>
      </c>
      <c r="H34" s="21">
        <v>91</v>
      </c>
      <c r="I34" s="21">
        <v>41</v>
      </c>
      <c r="J34" s="21">
        <v>16</v>
      </c>
      <c r="K34" s="21">
        <v>276</v>
      </c>
      <c r="L34" s="21">
        <v>115</v>
      </c>
      <c r="M34" s="21">
        <v>91</v>
      </c>
      <c r="N34" s="21">
        <v>794</v>
      </c>
      <c r="O34" s="21">
        <v>491</v>
      </c>
      <c r="P34" s="21">
        <v>27</v>
      </c>
    </row>
    <row r="35" spans="1:16" x14ac:dyDescent="0.2">
      <c r="A35" s="24" t="s">
        <v>3</v>
      </c>
      <c r="B35" s="25">
        <v>100</v>
      </c>
      <c r="C35" s="25">
        <v>15.091462999999999</v>
      </c>
      <c r="D35" s="25">
        <v>30.411584999999999</v>
      </c>
      <c r="E35" s="25">
        <v>7.9268289999999997</v>
      </c>
      <c r="F35" s="25">
        <v>4.6493900000000004</v>
      </c>
      <c r="G35" s="25">
        <v>10.518293</v>
      </c>
      <c r="H35" s="25">
        <v>6.9359760000000001</v>
      </c>
      <c r="I35" s="25">
        <v>3.125</v>
      </c>
      <c r="J35" s="25">
        <v>1.2195119999999999</v>
      </c>
      <c r="K35" s="25">
        <v>21.036584999999999</v>
      </c>
      <c r="L35" s="25">
        <v>8.7652439999999991</v>
      </c>
      <c r="M35" s="25">
        <v>6.9359760000000001</v>
      </c>
      <c r="N35" s="25">
        <v>60.518293</v>
      </c>
      <c r="O35" s="25">
        <v>37.423780000000001</v>
      </c>
      <c r="P35" s="25">
        <v>2.0579269999999998</v>
      </c>
    </row>
    <row r="36" spans="1:16" x14ac:dyDescent="0.2">
      <c r="A36" s="9" t="s">
        <v>354</v>
      </c>
      <c r="B36" s="10">
        <v>298</v>
      </c>
      <c r="C36" s="10">
        <v>34</v>
      </c>
      <c r="D36" s="10">
        <v>86</v>
      </c>
      <c r="E36" s="10">
        <v>25</v>
      </c>
      <c r="F36" s="10">
        <v>26</v>
      </c>
      <c r="G36" s="10">
        <v>48</v>
      </c>
      <c r="H36" s="10">
        <v>24</v>
      </c>
      <c r="I36" s="10">
        <v>3</v>
      </c>
      <c r="J36" s="10">
        <v>6</v>
      </c>
      <c r="K36" s="10">
        <v>69</v>
      </c>
      <c r="L36" s="10">
        <v>42</v>
      </c>
      <c r="M36" s="10">
        <v>26</v>
      </c>
      <c r="N36" s="10">
        <v>196</v>
      </c>
      <c r="O36" s="10">
        <v>100</v>
      </c>
      <c r="P36" s="10">
        <v>2</v>
      </c>
    </row>
    <row r="37" spans="1:16" x14ac:dyDescent="0.2">
      <c r="A37" s="24" t="s">
        <v>3</v>
      </c>
      <c r="B37" s="25">
        <v>100</v>
      </c>
      <c r="C37" s="25">
        <v>11.409395999999999</v>
      </c>
      <c r="D37" s="25">
        <v>28.859059999999999</v>
      </c>
      <c r="E37" s="25">
        <v>8.3892620000000004</v>
      </c>
      <c r="F37" s="25">
        <v>8.7248319999999993</v>
      </c>
      <c r="G37" s="25">
        <v>16.107382999999999</v>
      </c>
      <c r="H37" s="25">
        <v>8.0536910000000006</v>
      </c>
      <c r="I37" s="25">
        <v>1.0067109999999999</v>
      </c>
      <c r="J37" s="25">
        <v>2.013423</v>
      </c>
      <c r="K37" s="25">
        <v>23.154361999999999</v>
      </c>
      <c r="L37" s="25">
        <v>14.093959999999999</v>
      </c>
      <c r="M37" s="25">
        <v>8.7248319999999993</v>
      </c>
      <c r="N37" s="25">
        <v>65.771811999999997</v>
      </c>
      <c r="O37" s="25">
        <v>33.557046999999997</v>
      </c>
      <c r="P37" s="25">
        <v>0.67114099999999999</v>
      </c>
    </row>
    <row r="38" spans="1:16" x14ac:dyDescent="0.2">
      <c r="A38" s="20" t="s">
        <v>344</v>
      </c>
      <c r="B38" s="21">
        <v>388</v>
      </c>
      <c r="C38" s="21">
        <v>50</v>
      </c>
      <c r="D38" s="21">
        <v>110</v>
      </c>
      <c r="E38" s="21">
        <v>34</v>
      </c>
      <c r="F38" s="21">
        <v>29</v>
      </c>
      <c r="G38" s="21">
        <v>64</v>
      </c>
      <c r="H38" s="21">
        <v>49</v>
      </c>
      <c r="I38" s="21">
        <v>6</v>
      </c>
      <c r="J38" s="21">
        <v>14</v>
      </c>
      <c r="K38" s="21">
        <v>98</v>
      </c>
      <c r="L38" s="21">
        <v>56</v>
      </c>
      <c r="M38" s="21">
        <v>33</v>
      </c>
      <c r="N38" s="21">
        <v>253</v>
      </c>
      <c r="O38" s="21">
        <v>132</v>
      </c>
      <c r="P38" s="21">
        <v>3</v>
      </c>
    </row>
    <row r="39" spans="1:16" x14ac:dyDescent="0.2">
      <c r="A39" s="24" t="s">
        <v>3</v>
      </c>
      <c r="B39" s="25">
        <v>100</v>
      </c>
      <c r="C39" s="25">
        <v>12.886597999999999</v>
      </c>
      <c r="D39" s="25">
        <v>28.350515000000001</v>
      </c>
      <c r="E39" s="25">
        <v>8.7628869999999992</v>
      </c>
      <c r="F39" s="25">
        <v>7.474227</v>
      </c>
      <c r="G39" s="25">
        <v>16.494845000000002</v>
      </c>
      <c r="H39" s="25">
        <v>12.628866</v>
      </c>
      <c r="I39" s="25">
        <v>1.546392</v>
      </c>
      <c r="J39" s="25">
        <v>3.608247</v>
      </c>
      <c r="K39" s="25">
        <v>25.257732000000001</v>
      </c>
      <c r="L39" s="25">
        <v>14.43299</v>
      </c>
      <c r="M39" s="25">
        <v>8.5051550000000002</v>
      </c>
      <c r="N39" s="25">
        <v>65.206186000000002</v>
      </c>
      <c r="O39" s="25">
        <v>34.020619000000003</v>
      </c>
      <c r="P39" s="25">
        <v>0.77319599999999999</v>
      </c>
    </row>
    <row r="40" spans="1:16" x14ac:dyDescent="0.2">
      <c r="A40" s="20" t="s">
        <v>345</v>
      </c>
      <c r="B40" s="21">
        <v>299</v>
      </c>
      <c r="C40" s="21">
        <v>57</v>
      </c>
      <c r="D40" s="21">
        <v>93</v>
      </c>
      <c r="E40" s="21">
        <v>25</v>
      </c>
      <c r="F40" s="21">
        <v>16</v>
      </c>
      <c r="G40" s="21">
        <v>57</v>
      </c>
      <c r="H40" s="21">
        <v>33</v>
      </c>
      <c r="I40" s="21">
        <v>8</v>
      </c>
      <c r="J40" s="21">
        <v>6</v>
      </c>
      <c r="K40" s="21">
        <v>82</v>
      </c>
      <c r="L40" s="21">
        <v>47</v>
      </c>
      <c r="M40" s="21">
        <v>21</v>
      </c>
      <c r="N40" s="21">
        <v>206</v>
      </c>
      <c r="O40" s="21">
        <v>89</v>
      </c>
      <c r="P40" s="21">
        <v>4</v>
      </c>
    </row>
    <row r="41" spans="1:16" x14ac:dyDescent="0.2">
      <c r="A41" s="24" t="s">
        <v>3</v>
      </c>
      <c r="B41" s="25">
        <v>100</v>
      </c>
      <c r="C41" s="25">
        <v>19.063545000000001</v>
      </c>
      <c r="D41" s="25">
        <v>31.103679</v>
      </c>
      <c r="E41" s="25">
        <v>8.3612040000000007</v>
      </c>
      <c r="F41" s="25">
        <v>5.3511709999999999</v>
      </c>
      <c r="G41" s="25">
        <v>19.063545000000001</v>
      </c>
      <c r="H41" s="25">
        <v>11.036789000000001</v>
      </c>
      <c r="I41" s="25">
        <v>2.6755849999999999</v>
      </c>
      <c r="J41" s="25">
        <v>2.0066890000000002</v>
      </c>
      <c r="K41" s="25">
        <v>27.424748999999998</v>
      </c>
      <c r="L41" s="25">
        <v>15.719063999999999</v>
      </c>
      <c r="M41" s="25">
        <v>7.0234110000000003</v>
      </c>
      <c r="N41" s="25">
        <v>68.896321</v>
      </c>
      <c r="O41" s="25">
        <v>29.765885999999998</v>
      </c>
      <c r="P41" s="25">
        <v>1.337793</v>
      </c>
    </row>
    <row r="42" spans="1:16" x14ac:dyDescent="0.2">
      <c r="A42" s="20" t="s">
        <v>346</v>
      </c>
      <c r="B42" s="21">
        <v>192</v>
      </c>
      <c r="C42" s="21">
        <v>21</v>
      </c>
      <c r="D42" s="21">
        <v>65</v>
      </c>
      <c r="E42" s="21">
        <v>24</v>
      </c>
      <c r="F42" s="21">
        <v>12</v>
      </c>
      <c r="G42" s="21">
        <v>26</v>
      </c>
      <c r="H42" s="21">
        <v>23</v>
      </c>
      <c r="I42" s="21">
        <v>10</v>
      </c>
      <c r="J42" s="21">
        <v>1</v>
      </c>
      <c r="K42" s="21">
        <v>55</v>
      </c>
      <c r="L42" s="21">
        <v>19</v>
      </c>
      <c r="M42" s="21">
        <v>20</v>
      </c>
      <c r="N42" s="21">
        <v>132</v>
      </c>
      <c r="O42" s="21">
        <v>55</v>
      </c>
      <c r="P42" s="21">
        <v>5</v>
      </c>
    </row>
    <row r="43" spans="1:16" x14ac:dyDescent="0.2">
      <c r="A43" s="24" t="s">
        <v>3</v>
      </c>
      <c r="B43" s="25">
        <v>100</v>
      </c>
      <c r="C43" s="25">
        <v>10.9375</v>
      </c>
      <c r="D43" s="25">
        <v>33.854166999999997</v>
      </c>
      <c r="E43" s="25">
        <v>12.5</v>
      </c>
      <c r="F43" s="25">
        <v>6.25</v>
      </c>
      <c r="G43" s="25">
        <v>13.541667</v>
      </c>
      <c r="H43" s="25">
        <v>11.979167</v>
      </c>
      <c r="I43" s="25">
        <v>5.2083329999999997</v>
      </c>
      <c r="J43" s="25">
        <v>0.52083299999999999</v>
      </c>
      <c r="K43" s="25">
        <v>28.645833</v>
      </c>
      <c r="L43" s="25">
        <v>9.8958329999999997</v>
      </c>
      <c r="M43" s="25">
        <v>10.416667</v>
      </c>
      <c r="N43" s="25">
        <v>68.75</v>
      </c>
      <c r="O43" s="25">
        <v>28.645833</v>
      </c>
      <c r="P43" s="25">
        <v>2.6041669999999999</v>
      </c>
    </row>
    <row r="44" spans="1:16" x14ac:dyDescent="0.2">
      <c r="A44" s="20" t="s">
        <v>347</v>
      </c>
      <c r="B44" s="21">
        <v>77</v>
      </c>
      <c r="C44" s="21">
        <v>13</v>
      </c>
      <c r="D44" s="21">
        <v>19</v>
      </c>
      <c r="E44" s="21">
        <v>7</v>
      </c>
      <c r="F44" s="21">
        <v>2</v>
      </c>
      <c r="G44" s="21">
        <v>11</v>
      </c>
      <c r="H44" s="21">
        <v>6</v>
      </c>
      <c r="I44" s="21">
        <v>3</v>
      </c>
      <c r="J44" s="21">
        <v>0</v>
      </c>
      <c r="K44" s="21">
        <v>10</v>
      </c>
      <c r="L44" s="21">
        <v>4</v>
      </c>
      <c r="M44" s="21">
        <v>6</v>
      </c>
      <c r="N44" s="21">
        <v>37</v>
      </c>
      <c r="O44" s="21">
        <v>38</v>
      </c>
      <c r="P44" s="21">
        <v>2</v>
      </c>
    </row>
    <row r="45" spans="1:16" x14ac:dyDescent="0.2">
      <c r="A45" s="24" t="s">
        <v>3</v>
      </c>
      <c r="B45" s="25">
        <v>100</v>
      </c>
      <c r="C45" s="25">
        <v>16.883116999999999</v>
      </c>
      <c r="D45" s="25">
        <v>24.675325000000001</v>
      </c>
      <c r="E45" s="25">
        <v>9.0909089999999999</v>
      </c>
      <c r="F45" s="25">
        <v>2.5974029999999999</v>
      </c>
      <c r="G45" s="25">
        <v>14.285714</v>
      </c>
      <c r="H45" s="25">
        <v>7.7922079999999996</v>
      </c>
      <c r="I45" s="25">
        <v>3.8961039999999998</v>
      </c>
      <c r="J45" s="25">
        <v>0</v>
      </c>
      <c r="K45" s="25">
        <v>12.987012999999999</v>
      </c>
      <c r="L45" s="25">
        <v>5.1948049999999997</v>
      </c>
      <c r="M45" s="25">
        <v>7.7922079999999996</v>
      </c>
      <c r="N45" s="25">
        <v>48.051948000000003</v>
      </c>
      <c r="O45" s="25">
        <v>49.350648999999997</v>
      </c>
      <c r="P45" s="25">
        <v>2.5974029999999999</v>
      </c>
    </row>
    <row r="46" spans="1:16" x14ac:dyDescent="0.2">
      <c r="A46" s="20" t="s">
        <v>348</v>
      </c>
      <c r="B46" s="21">
        <v>19</v>
      </c>
      <c r="C46" s="21">
        <v>1</v>
      </c>
      <c r="D46" s="21">
        <v>4</v>
      </c>
      <c r="E46" s="21">
        <v>0</v>
      </c>
      <c r="F46" s="21">
        <v>1</v>
      </c>
      <c r="G46" s="21">
        <v>1</v>
      </c>
      <c r="H46" s="21">
        <v>0</v>
      </c>
      <c r="I46" s="21">
        <v>2</v>
      </c>
      <c r="J46" s="21">
        <v>0</v>
      </c>
      <c r="K46" s="21">
        <v>4</v>
      </c>
      <c r="L46" s="21">
        <v>0</v>
      </c>
      <c r="M46" s="21">
        <v>0</v>
      </c>
      <c r="N46" s="21">
        <v>10</v>
      </c>
      <c r="O46" s="21">
        <v>9</v>
      </c>
      <c r="P46" s="21">
        <v>0</v>
      </c>
    </row>
    <row r="47" spans="1:16" x14ac:dyDescent="0.2">
      <c r="A47" s="24" t="s">
        <v>3</v>
      </c>
      <c r="B47" s="25">
        <v>100</v>
      </c>
      <c r="C47" s="25">
        <v>5.2631579999999998</v>
      </c>
      <c r="D47" s="25">
        <v>21.052631999999999</v>
      </c>
      <c r="E47" s="25">
        <v>0</v>
      </c>
      <c r="F47" s="25">
        <v>5.2631579999999998</v>
      </c>
      <c r="G47" s="25">
        <v>5.2631579999999998</v>
      </c>
      <c r="H47" s="25">
        <v>0</v>
      </c>
      <c r="I47" s="25">
        <v>10.526316</v>
      </c>
      <c r="J47" s="25">
        <v>0</v>
      </c>
      <c r="K47" s="25">
        <v>21.052631999999999</v>
      </c>
      <c r="L47" s="25">
        <v>0</v>
      </c>
      <c r="M47" s="25">
        <v>0</v>
      </c>
      <c r="N47" s="25">
        <v>52.631579000000002</v>
      </c>
      <c r="O47" s="25">
        <v>47.368420999999998</v>
      </c>
      <c r="P47" s="25">
        <v>0</v>
      </c>
    </row>
    <row r="48" spans="1:16" x14ac:dyDescent="0.2">
      <c r="A48" s="20" t="s">
        <v>349</v>
      </c>
      <c r="B48" s="21">
        <v>4</v>
      </c>
      <c r="C48" s="21">
        <v>0</v>
      </c>
      <c r="D48" s="21">
        <v>0</v>
      </c>
      <c r="E48" s="21">
        <v>0</v>
      </c>
      <c r="F48" s="21">
        <v>0</v>
      </c>
      <c r="G48" s="21">
        <v>0</v>
      </c>
      <c r="H48" s="21">
        <v>0</v>
      </c>
      <c r="I48" s="21">
        <v>1</v>
      </c>
      <c r="J48" s="21">
        <v>0</v>
      </c>
      <c r="K48" s="21">
        <v>1</v>
      </c>
      <c r="L48" s="21">
        <v>0</v>
      </c>
      <c r="M48" s="21">
        <v>0</v>
      </c>
      <c r="N48" s="21">
        <v>2</v>
      </c>
      <c r="O48" s="21">
        <v>2</v>
      </c>
      <c r="P48" s="21">
        <v>0</v>
      </c>
    </row>
    <row r="49" spans="1:16" x14ac:dyDescent="0.2">
      <c r="A49" s="24" t="s">
        <v>3</v>
      </c>
      <c r="B49" s="25">
        <v>100</v>
      </c>
      <c r="C49" s="25">
        <v>0</v>
      </c>
      <c r="D49" s="25">
        <v>0</v>
      </c>
      <c r="E49" s="25">
        <v>0</v>
      </c>
      <c r="F49" s="25">
        <v>0</v>
      </c>
      <c r="G49" s="25">
        <v>0</v>
      </c>
      <c r="H49" s="25">
        <v>0</v>
      </c>
      <c r="I49" s="25">
        <v>25</v>
      </c>
      <c r="J49" s="25">
        <v>0</v>
      </c>
      <c r="K49" s="25">
        <v>25</v>
      </c>
      <c r="L49" s="25">
        <v>0</v>
      </c>
      <c r="M49" s="25">
        <v>0</v>
      </c>
      <c r="N49" s="25">
        <v>50</v>
      </c>
      <c r="O49" s="25">
        <v>50</v>
      </c>
      <c r="P49" s="25">
        <v>0</v>
      </c>
    </row>
    <row r="50" spans="1:16" x14ac:dyDescent="0.2">
      <c r="A50" s="20" t="s">
        <v>350</v>
      </c>
      <c r="B50" s="21">
        <v>686</v>
      </c>
      <c r="C50" s="21">
        <v>84</v>
      </c>
      <c r="D50" s="21">
        <v>196</v>
      </c>
      <c r="E50" s="21">
        <v>59</v>
      </c>
      <c r="F50" s="21">
        <v>55</v>
      </c>
      <c r="G50" s="21">
        <v>112</v>
      </c>
      <c r="H50" s="21">
        <v>73</v>
      </c>
      <c r="I50" s="21">
        <v>9</v>
      </c>
      <c r="J50" s="21">
        <v>20</v>
      </c>
      <c r="K50" s="21">
        <v>167</v>
      </c>
      <c r="L50" s="21">
        <v>98</v>
      </c>
      <c r="M50" s="21">
        <v>59</v>
      </c>
      <c r="N50" s="21">
        <v>449</v>
      </c>
      <c r="O50" s="21">
        <v>232</v>
      </c>
      <c r="P50" s="21">
        <v>5</v>
      </c>
    </row>
    <row r="51" spans="1:16" x14ac:dyDescent="0.2">
      <c r="A51" s="24" t="s">
        <v>3</v>
      </c>
      <c r="B51" s="25">
        <v>100</v>
      </c>
      <c r="C51" s="25">
        <v>12.244897999999999</v>
      </c>
      <c r="D51" s="25">
        <v>28.571428999999998</v>
      </c>
      <c r="E51" s="25">
        <v>8.6005830000000003</v>
      </c>
      <c r="F51" s="25">
        <v>8.017493</v>
      </c>
      <c r="G51" s="25">
        <v>16.326530999999999</v>
      </c>
      <c r="H51" s="25">
        <v>10.641399</v>
      </c>
      <c r="I51" s="25">
        <v>1.3119529999999999</v>
      </c>
      <c r="J51" s="25">
        <v>2.9154520000000002</v>
      </c>
      <c r="K51" s="25">
        <v>24.344023</v>
      </c>
      <c r="L51" s="25">
        <v>14.285714</v>
      </c>
      <c r="M51" s="25">
        <v>8.6005830000000003</v>
      </c>
      <c r="N51" s="25">
        <v>65.451894999999993</v>
      </c>
      <c r="O51" s="25">
        <v>33.819242000000003</v>
      </c>
      <c r="P51" s="25">
        <v>0.72886300000000004</v>
      </c>
    </row>
    <row r="52" spans="1:16" x14ac:dyDescent="0.2">
      <c r="A52" s="20" t="s">
        <v>351</v>
      </c>
      <c r="B52" s="21">
        <v>491</v>
      </c>
      <c r="C52" s="21">
        <v>78</v>
      </c>
      <c r="D52" s="21">
        <v>158</v>
      </c>
      <c r="E52" s="21">
        <v>49</v>
      </c>
      <c r="F52" s="21">
        <v>28</v>
      </c>
      <c r="G52" s="21">
        <v>83</v>
      </c>
      <c r="H52" s="21">
        <v>56</v>
      </c>
      <c r="I52" s="21">
        <v>18</v>
      </c>
      <c r="J52" s="21">
        <v>7</v>
      </c>
      <c r="K52" s="21">
        <v>137</v>
      </c>
      <c r="L52" s="21">
        <v>66</v>
      </c>
      <c r="M52" s="21">
        <v>41</v>
      </c>
      <c r="N52" s="21">
        <v>338</v>
      </c>
      <c r="O52" s="21">
        <v>144</v>
      </c>
      <c r="P52" s="21">
        <v>9</v>
      </c>
    </row>
    <row r="53" spans="1:16" x14ac:dyDescent="0.2">
      <c r="A53" s="24" t="s">
        <v>3</v>
      </c>
      <c r="B53" s="25">
        <v>100</v>
      </c>
      <c r="C53" s="25">
        <v>15.885947</v>
      </c>
      <c r="D53" s="25">
        <v>32.179226</v>
      </c>
      <c r="E53" s="25">
        <v>9.9796329999999998</v>
      </c>
      <c r="F53" s="25">
        <v>5.7026479999999999</v>
      </c>
      <c r="G53" s="25">
        <v>16.904277</v>
      </c>
      <c r="H53" s="25">
        <v>11.405295000000001</v>
      </c>
      <c r="I53" s="25">
        <v>3.665988</v>
      </c>
      <c r="J53" s="25">
        <v>1.425662</v>
      </c>
      <c r="K53" s="25">
        <v>27.902239999999999</v>
      </c>
      <c r="L53" s="25">
        <v>13.441955</v>
      </c>
      <c r="M53" s="25">
        <v>8.3503050000000005</v>
      </c>
      <c r="N53" s="25">
        <v>68.839104000000006</v>
      </c>
      <c r="O53" s="25">
        <v>29.327902000000002</v>
      </c>
      <c r="P53" s="25">
        <v>1.832994</v>
      </c>
    </row>
    <row r="54" spans="1:16" x14ac:dyDescent="0.2">
      <c r="A54" s="20" t="s">
        <v>352</v>
      </c>
      <c r="B54" s="21">
        <v>100</v>
      </c>
      <c r="C54" s="21">
        <v>14</v>
      </c>
      <c r="D54" s="21">
        <v>23</v>
      </c>
      <c r="E54" s="21">
        <v>7</v>
      </c>
      <c r="F54" s="21">
        <v>3</v>
      </c>
      <c r="G54" s="21">
        <v>12</v>
      </c>
      <c r="H54" s="21">
        <v>6</v>
      </c>
      <c r="I54" s="21">
        <v>6</v>
      </c>
      <c r="J54" s="21">
        <v>0</v>
      </c>
      <c r="K54" s="21">
        <v>15</v>
      </c>
      <c r="L54" s="21">
        <v>4</v>
      </c>
      <c r="M54" s="21">
        <v>6</v>
      </c>
      <c r="N54" s="21">
        <v>49</v>
      </c>
      <c r="O54" s="21">
        <v>49</v>
      </c>
      <c r="P54" s="21">
        <v>2</v>
      </c>
    </row>
    <row r="55" spans="1:16" x14ac:dyDescent="0.2">
      <c r="A55" s="24" t="s">
        <v>3</v>
      </c>
      <c r="B55" s="25">
        <v>100</v>
      </c>
      <c r="C55" s="25">
        <v>14</v>
      </c>
      <c r="D55" s="25">
        <v>23</v>
      </c>
      <c r="E55" s="25">
        <v>7</v>
      </c>
      <c r="F55" s="25">
        <v>3</v>
      </c>
      <c r="G55" s="25">
        <v>12</v>
      </c>
      <c r="H55" s="25">
        <v>6</v>
      </c>
      <c r="I55" s="25">
        <v>6</v>
      </c>
      <c r="J55" s="25">
        <v>0</v>
      </c>
      <c r="K55" s="25">
        <v>15</v>
      </c>
      <c r="L55" s="25">
        <v>4</v>
      </c>
      <c r="M55" s="25">
        <v>6</v>
      </c>
      <c r="N55" s="25">
        <v>49</v>
      </c>
      <c r="O55" s="25">
        <v>49</v>
      </c>
      <c r="P55" s="25">
        <v>2</v>
      </c>
    </row>
    <row r="56" spans="1:16" x14ac:dyDescent="0.2">
      <c r="A56" s="20" t="s">
        <v>353</v>
      </c>
      <c r="B56" s="21">
        <v>591</v>
      </c>
      <c r="C56" s="21">
        <v>92</v>
      </c>
      <c r="D56" s="21">
        <v>181</v>
      </c>
      <c r="E56" s="21">
        <v>56</v>
      </c>
      <c r="F56" s="21">
        <v>31</v>
      </c>
      <c r="G56" s="21">
        <v>95</v>
      </c>
      <c r="H56" s="21">
        <v>62</v>
      </c>
      <c r="I56" s="21">
        <v>24</v>
      </c>
      <c r="J56" s="21">
        <v>7</v>
      </c>
      <c r="K56" s="21">
        <v>152</v>
      </c>
      <c r="L56" s="21">
        <v>70</v>
      </c>
      <c r="M56" s="21">
        <v>47</v>
      </c>
      <c r="N56" s="21">
        <v>387</v>
      </c>
      <c r="O56" s="21">
        <v>193</v>
      </c>
      <c r="P56" s="21">
        <v>11</v>
      </c>
    </row>
    <row r="57" spans="1:16" x14ac:dyDescent="0.2">
      <c r="A57" s="24" t="s">
        <v>3</v>
      </c>
      <c r="B57" s="25">
        <v>100</v>
      </c>
      <c r="C57" s="25">
        <v>15.566836</v>
      </c>
      <c r="D57" s="25">
        <v>30.626058</v>
      </c>
      <c r="E57" s="25">
        <v>9.4754649999999998</v>
      </c>
      <c r="F57" s="25">
        <v>5.2453469999999998</v>
      </c>
      <c r="G57" s="25">
        <v>16.074449999999999</v>
      </c>
      <c r="H57" s="25">
        <v>10.490694</v>
      </c>
      <c r="I57" s="25">
        <v>4.0609140000000004</v>
      </c>
      <c r="J57" s="25">
        <v>1.1844330000000001</v>
      </c>
      <c r="K57" s="25">
        <v>25.71912</v>
      </c>
      <c r="L57" s="25">
        <v>11.844332</v>
      </c>
      <c r="M57" s="25">
        <v>7.952623</v>
      </c>
      <c r="N57" s="25">
        <v>65.482234000000005</v>
      </c>
      <c r="O57" s="25">
        <v>32.656514000000001</v>
      </c>
      <c r="P57" s="25">
        <v>1.8612519999999999</v>
      </c>
    </row>
    <row r="58" spans="1:16" x14ac:dyDescent="0.2">
      <c r="A58" s="9" t="s">
        <v>355</v>
      </c>
      <c r="B58" s="10">
        <v>312</v>
      </c>
      <c r="C58" s="10">
        <v>68</v>
      </c>
      <c r="D58" s="10">
        <v>92</v>
      </c>
      <c r="E58" s="10">
        <v>15</v>
      </c>
      <c r="F58" s="10">
        <v>14</v>
      </c>
      <c r="G58" s="10">
        <v>35</v>
      </c>
      <c r="H58" s="10">
        <v>11</v>
      </c>
      <c r="I58" s="10">
        <v>16</v>
      </c>
      <c r="J58" s="10">
        <v>16</v>
      </c>
      <c r="K58" s="10">
        <v>72</v>
      </c>
      <c r="L58" s="10">
        <v>29</v>
      </c>
      <c r="M58" s="10">
        <v>18</v>
      </c>
      <c r="N58" s="10">
        <v>208</v>
      </c>
      <c r="O58" s="10">
        <v>102</v>
      </c>
      <c r="P58" s="10">
        <v>2</v>
      </c>
    </row>
    <row r="59" spans="1:16" x14ac:dyDescent="0.2">
      <c r="A59" s="24" t="s">
        <v>3</v>
      </c>
      <c r="B59" s="25">
        <v>100</v>
      </c>
      <c r="C59" s="25">
        <v>21.794872000000002</v>
      </c>
      <c r="D59" s="25">
        <v>29.487179000000001</v>
      </c>
      <c r="E59" s="25">
        <v>4.8076920000000003</v>
      </c>
      <c r="F59" s="25">
        <v>4.4871790000000003</v>
      </c>
      <c r="G59" s="25">
        <v>11.217949000000001</v>
      </c>
      <c r="H59" s="25">
        <v>3.5256409999999998</v>
      </c>
      <c r="I59" s="25">
        <v>5.1282050000000003</v>
      </c>
      <c r="J59" s="25">
        <v>5.1282050000000003</v>
      </c>
      <c r="K59" s="25">
        <v>23.076923000000001</v>
      </c>
      <c r="L59" s="25">
        <v>9.2948719999999998</v>
      </c>
      <c r="M59" s="25">
        <v>5.7692310000000004</v>
      </c>
      <c r="N59" s="25">
        <v>66.666667000000004</v>
      </c>
      <c r="O59" s="25">
        <v>32.692307999999997</v>
      </c>
      <c r="P59" s="25">
        <v>0.64102599999999998</v>
      </c>
    </row>
    <row r="60" spans="1:16" x14ac:dyDescent="0.2">
      <c r="A60" s="20" t="s">
        <v>344</v>
      </c>
      <c r="B60" s="21">
        <v>367</v>
      </c>
      <c r="C60" s="21">
        <v>75</v>
      </c>
      <c r="D60" s="21">
        <v>124</v>
      </c>
      <c r="E60" s="21">
        <v>29</v>
      </c>
      <c r="F60" s="21">
        <v>24</v>
      </c>
      <c r="G60" s="21">
        <v>33</v>
      </c>
      <c r="H60" s="21">
        <v>28</v>
      </c>
      <c r="I60" s="21">
        <v>13</v>
      </c>
      <c r="J60" s="21">
        <v>16</v>
      </c>
      <c r="K60" s="21">
        <v>71</v>
      </c>
      <c r="L60" s="21">
        <v>34</v>
      </c>
      <c r="M60" s="21">
        <v>29</v>
      </c>
      <c r="N60" s="21">
        <v>241</v>
      </c>
      <c r="O60" s="21">
        <v>119</v>
      </c>
      <c r="P60" s="21">
        <v>7</v>
      </c>
    </row>
    <row r="61" spans="1:16" x14ac:dyDescent="0.2">
      <c r="A61" s="24" t="s">
        <v>3</v>
      </c>
      <c r="B61" s="25">
        <v>100</v>
      </c>
      <c r="C61" s="25">
        <v>20.435967000000002</v>
      </c>
      <c r="D61" s="25">
        <v>33.787466000000002</v>
      </c>
      <c r="E61" s="25">
        <v>7.9019069999999996</v>
      </c>
      <c r="F61" s="25">
        <v>6.5395099999999999</v>
      </c>
      <c r="G61" s="25">
        <v>8.9918259999999997</v>
      </c>
      <c r="H61" s="25">
        <v>7.6294279999999999</v>
      </c>
      <c r="I61" s="25">
        <v>3.5422340000000001</v>
      </c>
      <c r="J61" s="25">
        <v>4.3596729999999999</v>
      </c>
      <c r="K61" s="25">
        <v>19.346049000000001</v>
      </c>
      <c r="L61" s="25">
        <v>9.2643050000000002</v>
      </c>
      <c r="M61" s="25">
        <v>7.9019069999999996</v>
      </c>
      <c r="N61" s="25">
        <v>65.667574999999999</v>
      </c>
      <c r="O61" s="25">
        <v>32.425068000000003</v>
      </c>
      <c r="P61" s="25">
        <v>1.907357</v>
      </c>
    </row>
    <row r="62" spans="1:16" x14ac:dyDescent="0.2">
      <c r="A62" s="20" t="s">
        <v>345</v>
      </c>
      <c r="B62" s="21">
        <v>302</v>
      </c>
      <c r="C62" s="21">
        <v>46</v>
      </c>
      <c r="D62" s="21">
        <v>101</v>
      </c>
      <c r="E62" s="21">
        <v>23</v>
      </c>
      <c r="F62" s="21">
        <v>15</v>
      </c>
      <c r="G62" s="21">
        <v>17</v>
      </c>
      <c r="H62" s="21">
        <v>14</v>
      </c>
      <c r="I62" s="21">
        <v>9</v>
      </c>
      <c r="J62" s="21">
        <v>6</v>
      </c>
      <c r="K62" s="21">
        <v>60</v>
      </c>
      <c r="L62" s="21">
        <v>21</v>
      </c>
      <c r="M62" s="21">
        <v>18</v>
      </c>
      <c r="N62" s="21">
        <v>184</v>
      </c>
      <c r="O62" s="21">
        <v>110</v>
      </c>
      <c r="P62" s="21">
        <v>8</v>
      </c>
    </row>
    <row r="63" spans="1:16" x14ac:dyDescent="0.2">
      <c r="A63" s="24" t="s">
        <v>3</v>
      </c>
      <c r="B63" s="25">
        <v>100</v>
      </c>
      <c r="C63" s="25">
        <v>15.231788</v>
      </c>
      <c r="D63" s="25">
        <v>33.443708999999998</v>
      </c>
      <c r="E63" s="25">
        <v>7.6158939999999999</v>
      </c>
      <c r="F63" s="25">
        <v>4.9668869999999998</v>
      </c>
      <c r="G63" s="25">
        <v>5.6291390000000003</v>
      </c>
      <c r="H63" s="25">
        <v>4.6357619999999997</v>
      </c>
      <c r="I63" s="25">
        <v>2.9801319999999998</v>
      </c>
      <c r="J63" s="25">
        <v>1.986755</v>
      </c>
      <c r="K63" s="25">
        <v>19.867550000000001</v>
      </c>
      <c r="L63" s="25">
        <v>6.9536420000000003</v>
      </c>
      <c r="M63" s="25">
        <v>5.9602649999999997</v>
      </c>
      <c r="N63" s="25">
        <v>60.927152</v>
      </c>
      <c r="O63" s="25">
        <v>36.423841000000003</v>
      </c>
      <c r="P63" s="25">
        <v>2.6490070000000001</v>
      </c>
    </row>
    <row r="64" spans="1:16" x14ac:dyDescent="0.2">
      <c r="A64" s="20" t="s">
        <v>346</v>
      </c>
      <c r="B64" s="21">
        <v>233</v>
      </c>
      <c r="C64" s="21">
        <v>39</v>
      </c>
      <c r="D64" s="21">
        <v>72</v>
      </c>
      <c r="E64" s="21">
        <v>13</v>
      </c>
      <c r="F64" s="21">
        <v>6</v>
      </c>
      <c r="G64" s="21">
        <v>16</v>
      </c>
      <c r="H64" s="21">
        <v>8</v>
      </c>
      <c r="I64" s="21">
        <v>7</v>
      </c>
      <c r="J64" s="21">
        <v>2</v>
      </c>
      <c r="K64" s="21">
        <v>44</v>
      </c>
      <c r="L64" s="21">
        <v>19</v>
      </c>
      <c r="M64" s="21">
        <v>11</v>
      </c>
      <c r="N64" s="21">
        <v>137</v>
      </c>
      <c r="O64" s="21">
        <v>90</v>
      </c>
      <c r="P64" s="21">
        <v>6</v>
      </c>
    </row>
    <row r="65" spans="1:16" x14ac:dyDescent="0.2">
      <c r="A65" s="24" t="s">
        <v>3</v>
      </c>
      <c r="B65" s="25">
        <v>100</v>
      </c>
      <c r="C65" s="25">
        <v>16.738197</v>
      </c>
      <c r="D65" s="25">
        <v>30.901288000000001</v>
      </c>
      <c r="E65" s="25">
        <v>5.5793990000000004</v>
      </c>
      <c r="F65" s="25">
        <v>2.575107</v>
      </c>
      <c r="G65" s="25">
        <v>6.8669529999999996</v>
      </c>
      <c r="H65" s="25">
        <v>3.4334760000000002</v>
      </c>
      <c r="I65" s="25">
        <v>3.004292</v>
      </c>
      <c r="J65" s="25">
        <v>0.85836900000000005</v>
      </c>
      <c r="K65" s="25">
        <v>18.884119999999999</v>
      </c>
      <c r="L65" s="25">
        <v>8.1545059999999996</v>
      </c>
      <c r="M65" s="25">
        <v>4.7210299999999998</v>
      </c>
      <c r="N65" s="25">
        <v>58.798282999999998</v>
      </c>
      <c r="O65" s="25">
        <v>38.626609000000002</v>
      </c>
      <c r="P65" s="25">
        <v>2.575107</v>
      </c>
    </row>
    <row r="66" spans="1:16" x14ac:dyDescent="0.2">
      <c r="A66" s="20" t="s">
        <v>347</v>
      </c>
      <c r="B66" s="21">
        <v>140</v>
      </c>
      <c r="C66" s="21">
        <v>12</v>
      </c>
      <c r="D66" s="21">
        <v>38</v>
      </c>
      <c r="E66" s="21">
        <v>11</v>
      </c>
      <c r="F66" s="21">
        <v>9</v>
      </c>
      <c r="G66" s="21">
        <v>10</v>
      </c>
      <c r="H66" s="21">
        <v>6</v>
      </c>
      <c r="I66" s="21">
        <v>1</v>
      </c>
      <c r="J66" s="21">
        <v>1</v>
      </c>
      <c r="K66" s="21">
        <v>18</v>
      </c>
      <c r="L66" s="21">
        <v>5</v>
      </c>
      <c r="M66" s="21">
        <v>13</v>
      </c>
      <c r="N66" s="21">
        <v>68</v>
      </c>
      <c r="O66" s="21">
        <v>70</v>
      </c>
      <c r="P66" s="21">
        <v>2</v>
      </c>
    </row>
    <row r="67" spans="1:16" x14ac:dyDescent="0.2">
      <c r="A67" s="24" t="s">
        <v>3</v>
      </c>
      <c r="B67" s="25">
        <v>100</v>
      </c>
      <c r="C67" s="25">
        <v>8.5714290000000002</v>
      </c>
      <c r="D67" s="25">
        <v>27.142856999999999</v>
      </c>
      <c r="E67" s="25">
        <v>7.8571429999999998</v>
      </c>
      <c r="F67" s="25">
        <v>6.4285709999999998</v>
      </c>
      <c r="G67" s="25">
        <v>7.1428570000000002</v>
      </c>
      <c r="H67" s="25">
        <v>4.2857139999999996</v>
      </c>
      <c r="I67" s="25">
        <v>0.71428599999999998</v>
      </c>
      <c r="J67" s="25">
        <v>0.71428599999999998</v>
      </c>
      <c r="K67" s="25">
        <v>12.857143000000001</v>
      </c>
      <c r="L67" s="25">
        <v>3.5714290000000002</v>
      </c>
      <c r="M67" s="25">
        <v>9.2857140000000005</v>
      </c>
      <c r="N67" s="25">
        <v>48.571429000000002</v>
      </c>
      <c r="O67" s="25">
        <v>50</v>
      </c>
      <c r="P67" s="25">
        <v>1.428571</v>
      </c>
    </row>
    <row r="68" spans="1:16" x14ac:dyDescent="0.2">
      <c r="A68" s="20" t="s">
        <v>348</v>
      </c>
      <c r="B68" s="21">
        <v>37</v>
      </c>
      <c r="C68" s="21">
        <v>7</v>
      </c>
      <c r="D68" s="21">
        <v>6</v>
      </c>
      <c r="E68" s="21">
        <v>1</v>
      </c>
      <c r="F68" s="21">
        <v>0</v>
      </c>
      <c r="G68" s="21">
        <v>0</v>
      </c>
      <c r="H68" s="21">
        <v>1</v>
      </c>
      <c r="I68" s="21">
        <v>0</v>
      </c>
      <c r="J68" s="21">
        <v>0</v>
      </c>
      <c r="K68" s="21">
        <v>2</v>
      </c>
      <c r="L68" s="21">
        <v>0</v>
      </c>
      <c r="M68" s="21">
        <v>1</v>
      </c>
      <c r="N68" s="21">
        <v>14</v>
      </c>
      <c r="O68" s="21">
        <v>23</v>
      </c>
      <c r="P68" s="21">
        <v>0</v>
      </c>
    </row>
    <row r="69" spans="1:16" x14ac:dyDescent="0.2">
      <c r="A69" s="24" t="s">
        <v>3</v>
      </c>
      <c r="B69" s="25">
        <v>100</v>
      </c>
      <c r="C69" s="25">
        <v>18.918918999999999</v>
      </c>
      <c r="D69" s="25">
        <v>16.216215999999999</v>
      </c>
      <c r="E69" s="25">
        <v>2.7027030000000001</v>
      </c>
      <c r="F69" s="25">
        <v>0</v>
      </c>
      <c r="G69" s="25">
        <v>0</v>
      </c>
      <c r="H69" s="25">
        <v>2.7027030000000001</v>
      </c>
      <c r="I69" s="25">
        <v>0</v>
      </c>
      <c r="J69" s="25">
        <v>0</v>
      </c>
      <c r="K69" s="25">
        <v>5.405405</v>
      </c>
      <c r="L69" s="25">
        <v>0</v>
      </c>
      <c r="M69" s="25">
        <v>2.7027030000000001</v>
      </c>
      <c r="N69" s="25">
        <v>37.837837999999998</v>
      </c>
      <c r="O69" s="25">
        <v>62.162162000000002</v>
      </c>
      <c r="P69" s="25">
        <v>0</v>
      </c>
    </row>
    <row r="70" spans="1:16" x14ac:dyDescent="0.2">
      <c r="A70" s="20" t="s">
        <v>349</v>
      </c>
      <c r="B70" s="21">
        <v>9</v>
      </c>
      <c r="C70" s="21">
        <v>2</v>
      </c>
      <c r="D70" s="21">
        <v>1</v>
      </c>
      <c r="E70" s="21">
        <v>0</v>
      </c>
      <c r="F70" s="21">
        <v>0</v>
      </c>
      <c r="G70" s="21">
        <v>0</v>
      </c>
      <c r="H70" s="21">
        <v>0</v>
      </c>
      <c r="I70" s="21">
        <v>0</v>
      </c>
      <c r="J70" s="21">
        <v>0</v>
      </c>
      <c r="K70" s="21">
        <v>0</v>
      </c>
      <c r="L70" s="21">
        <v>0</v>
      </c>
      <c r="M70" s="21">
        <v>1</v>
      </c>
      <c r="N70" s="21">
        <v>4</v>
      </c>
      <c r="O70" s="21">
        <v>5</v>
      </c>
      <c r="P70" s="21">
        <v>0</v>
      </c>
    </row>
    <row r="71" spans="1:16" x14ac:dyDescent="0.2">
      <c r="A71" s="24" t="s">
        <v>3</v>
      </c>
      <c r="B71" s="25">
        <v>100</v>
      </c>
      <c r="C71" s="25">
        <v>22.222221999999999</v>
      </c>
      <c r="D71" s="25">
        <v>11.111110999999999</v>
      </c>
      <c r="E71" s="25">
        <v>0</v>
      </c>
      <c r="F71" s="25">
        <v>0</v>
      </c>
      <c r="G71" s="25">
        <v>0</v>
      </c>
      <c r="H71" s="25">
        <v>0</v>
      </c>
      <c r="I71" s="25">
        <v>0</v>
      </c>
      <c r="J71" s="25">
        <v>0</v>
      </c>
      <c r="K71" s="25">
        <v>0</v>
      </c>
      <c r="L71" s="25">
        <v>0</v>
      </c>
      <c r="M71" s="25">
        <v>11.111110999999999</v>
      </c>
      <c r="N71" s="25">
        <v>44.444443999999997</v>
      </c>
      <c r="O71" s="25">
        <v>55.555556000000003</v>
      </c>
      <c r="P71" s="25">
        <v>0</v>
      </c>
    </row>
    <row r="72" spans="1:16" x14ac:dyDescent="0.2">
      <c r="A72" s="20" t="s">
        <v>350</v>
      </c>
      <c r="B72" s="21">
        <v>679</v>
      </c>
      <c r="C72" s="21">
        <v>143</v>
      </c>
      <c r="D72" s="21">
        <v>216</v>
      </c>
      <c r="E72" s="21">
        <v>44</v>
      </c>
      <c r="F72" s="21">
        <v>38</v>
      </c>
      <c r="G72" s="21">
        <v>68</v>
      </c>
      <c r="H72" s="21">
        <v>39</v>
      </c>
      <c r="I72" s="21">
        <v>29</v>
      </c>
      <c r="J72" s="21">
        <v>32</v>
      </c>
      <c r="K72" s="21">
        <v>143</v>
      </c>
      <c r="L72" s="21">
        <v>63</v>
      </c>
      <c r="M72" s="21">
        <v>47</v>
      </c>
      <c r="N72" s="21">
        <v>449</v>
      </c>
      <c r="O72" s="21">
        <v>221</v>
      </c>
      <c r="P72" s="21">
        <v>9</v>
      </c>
    </row>
    <row r="73" spans="1:16" x14ac:dyDescent="0.2">
      <c r="A73" s="24" t="s">
        <v>3</v>
      </c>
      <c r="B73" s="25">
        <v>100</v>
      </c>
      <c r="C73" s="25">
        <v>21.060383000000002</v>
      </c>
      <c r="D73" s="25">
        <v>31.811487</v>
      </c>
      <c r="E73" s="25">
        <v>6.480118</v>
      </c>
      <c r="F73" s="25">
        <v>5.5964650000000002</v>
      </c>
      <c r="G73" s="25">
        <v>10.014728</v>
      </c>
      <c r="H73" s="25">
        <v>5.743741</v>
      </c>
      <c r="I73" s="25">
        <v>4.2709869999999999</v>
      </c>
      <c r="J73" s="25">
        <v>4.7128129999999997</v>
      </c>
      <c r="K73" s="25">
        <v>21.060383000000002</v>
      </c>
      <c r="L73" s="25">
        <v>9.2783510000000007</v>
      </c>
      <c r="M73" s="25">
        <v>6.9219439999999999</v>
      </c>
      <c r="N73" s="25">
        <v>66.126656999999994</v>
      </c>
      <c r="O73" s="25">
        <v>32.547865000000002</v>
      </c>
      <c r="P73" s="25">
        <v>1.3254790000000001</v>
      </c>
    </row>
    <row r="74" spans="1:16" x14ac:dyDescent="0.2">
      <c r="A74" s="20" t="s">
        <v>351</v>
      </c>
      <c r="B74" s="21">
        <v>535</v>
      </c>
      <c r="C74" s="21">
        <v>85</v>
      </c>
      <c r="D74" s="21">
        <v>173</v>
      </c>
      <c r="E74" s="21">
        <v>36</v>
      </c>
      <c r="F74" s="21">
        <v>21</v>
      </c>
      <c r="G74" s="21">
        <v>33</v>
      </c>
      <c r="H74" s="21">
        <v>22</v>
      </c>
      <c r="I74" s="21">
        <v>16</v>
      </c>
      <c r="J74" s="21">
        <v>8</v>
      </c>
      <c r="K74" s="21">
        <v>104</v>
      </c>
      <c r="L74" s="21">
        <v>40</v>
      </c>
      <c r="M74" s="21">
        <v>29</v>
      </c>
      <c r="N74" s="21">
        <v>321</v>
      </c>
      <c r="O74" s="21">
        <v>200</v>
      </c>
      <c r="P74" s="21">
        <v>14</v>
      </c>
    </row>
    <row r="75" spans="1:16" x14ac:dyDescent="0.2">
      <c r="A75" s="24" t="s">
        <v>3</v>
      </c>
      <c r="B75" s="25">
        <v>100</v>
      </c>
      <c r="C75" s="25">
        <v>15.88785</v>
      </c>
      <c r="D75" s="25">
        <v>32.336449000000002</v>
      </c>
      <c r="E75" s="25">
        <v>6.7289719999999997</v>
      </c>
      <c r="F75" s="25">
        <v>3.9252340000000001</v>
      </c>
      <c r="G75" s="25">
        <v>6.1682240000000004</v>
      </c>
      <c r="H75" s="25">
        <v>4.1121499999999997</v>
      </c>
      <c r="I75" s="25">
        <v>2.9906540000000001</v>
      </c>
      <c r="J75" s="25">
        <v>1.4953270000000001</v>
      </c>
      <c r="K75" s="25">
        <v>19.439252</v>
      </c>
      <c r="L75" s="25">
        <v>7.4766360000000001</v>
      </c>
      <c r="M75" s="25">
        <v>5.4205610000000002</v>
      </c>
      <c r="N75" s="25">
        <v>60</v>
      </c>
      <c r="O75" s="25">
        <v>37.383178000000001</v>
      </c>
      <c r="P75" s="25">
        <v>2.616822</v>
      </c>
    </row>
    <row r="76" spans="1:16" x14ac:dyDescent="0.2">
      <c r="A76" s="20" t="s">
        <v>352</v>
      </c>
      <c r="B76" s="21">
        <v>186</v>
      </c>
      <c r="C76" s="21">
        <v>21</v>
      </c>
      <c r="D76" s="21">
        <v>45</v>
      </c>
      <c r="E76" s="21">
        <v>12</v>
      </c>
      <c r="F76" s="21">
        <v>9</v>
      </c>
      <c r="G76" s="21">
        <v>10</v>
      </c>
      <c r="H76" s="21">
        <v>7</v>
      </c>
      <c r="I76" s="21">
        <v>1</v>
      </c>
      <c r="J76" s="21">
        <v>1</v>
      </c>
      <c r="K76" s="21">
        <v>20</v>
      </c>
      <c r="L76" s="21">
        <v>5</v>
      </c>
      <c r="M76" s="21">
        <v>15</v>
      </c>
      <c r="N76" s="21">
        <v>86</v>
      </c>
      <c r="O76" s="21">
        <v>98</v>
      </c>
      <c r="P76" s="21">
        <v>2</v>
      </c>
    </row>
    <row r="77" spans="1:16" x14ac:dyDescent="0.2">
      <c r="A77" s="24" t="s">
        <v>3</v>
      </c>
      <c r="B77" s="25">
        <v>100</v>
      </c>
      <c r="C77" s="25">
        <v>11.290323000000001</v>
      </c>
      <c r="D77" s="25">
        <v>24.193548</v>
      </c>
      <c r="E77" s="25">
        <v>6.451613</v>
      </c>
      <c r="F77" s="25">
        <v>4.8387099999999998</v>
      </c>
      <c r="G77" s="25">
        <v>5.3763439999999996</v>
      </c>
      <c r="H77" s="25">
        <v>3.7634409999999998</v>
      </c>
      <c r="I77" s="25">
        <v>0.53763399999999995</v>
      </c>
      <c r="J77" s="25">
        <v>0.53763399999999995</v>
      </c>
      <c r="K77" s="25">
        <v>10.752687999999999</v>
      </c>
      <c r="L77" s="25">
        <v>2.6881719999999998</v>
      </c>
      <c r="M77" s="25">
        <v>8.0645159999999994</v>
      </c>
      <c r="N77" s="25">
        <v>46.236559</v>
      </c>
      <c r="O77" s="25">
        <v>52.688172000000002</v>
      </c>
      <c r="P77" s="25">
        <v>1.075269</v>
      </c>
    </row>
    <row r="78" spans="1:16" x14ac:dyDescent="0.2">
      <c r="A78" s="20" t="s">
        <v>353</v>
      </c>
      <c r="B78" s="21">
        <v>721</v>
      </c>
      <c r="C78" s="21">
        <v>106</v>
      </c>
      <c r="D78" s="21">
        <v>218</v>
      </c>
      <c r="E78" s="21">
        <v>48</v>
      </c>
      <c r="F78" s="21">
        <v>30</v>
      </c>
      <c r="G78" s="21">
        <v>43</v>
      </c>
      <c r="H78" s="21">
        <v>29</v>
      </c>
      <c r="I78" s="21">
        <v>17</v>
      </c>
      <c r="J78" s="21">
        <v>9</v>
      </c>
      <c r="K78" s="21">
        <v>124</v>
      </c>
      <c r="L78" s="21">
        <v>45</v>
      </c>
      <c r="M78" s="21">
        <v>44</v>
      </c>
      <c r="N78" s="21">
        <v>407</v>
      </c>
      <c r="O78" s="21">
        <v>298</v>
      </c>
      <c r="P78" s="21">
        <v>16</v>
      </c>
    </row>
    <row r="79" spans="1:16" x14ac:dyDescent="0.2">
      <c r="A79" s="24" t="s">
        <v>3</v>
      </c>
      <c r="B79" s="25">
        <v>100</v>
      </c>
      <c r="C79" s="25">
        <v>14.701803</v>
      </c>
      <c r="D79" s="25">
        <v>30.235783999999999</v>
      </c>
      <c r="E79" s="25">
        <v>6.6574200000000001</v>
      </c>
      <c r="F79" s="25">
        <v>4.1608879999999999</v>
      </c>
      <c r="G79" s="25">
        <v>5.9639389999999999</v>
      </c>
      <c r="H79" s="25">
        <v>4.0221910000000003</v>
      </c>
      <c r="I79" s="25">
        <v>2.3578359999999998</v>
      </c>
      <c r="J79" s="25">
        <v>1.2482660000000001</v>
      </c>
      <c r="K79" s="25">
        <v>17.198336000000001</v>
      </c>
      <c r="L79" s="25">
        <v>6.2413309999999997</v>
      </c>
      <c r="M79" s="25">
        <v>6.1026350000000003</v>
      </c>
      <c r="N79" s="25">
        <v>56.449376000000001</v>
      </c>
      <c r="O79" s="25">
        <v>41.331484000000003</v>
      </c>
      <c r="P79" s="25">
        <v>2.2191399999999999</v>
      </c>
    </row>
    <row r="80" spans="1:16" x14ac:dyDescent="0.2">
      <c r="A80" s="9" t="s">
        <v>356</v>
      </c>
      <c r="B80" s="9"/>
      <c r="C80" s="9"/>
      <c r="D80" s="9"/>
      <c r="E80" s="9"/>
      <c r="F80" s="9"/>
      <c r="G80" s="9"/>
      <c r="H80" s="9"/>
      <c r="I80" s="9"/>
      <c r="J80" s="9"/>
      <c r="K80" s="9"/>
      <c r="L80" s="9"/>
      <c r="M80" s="9"/>
      <c r="N80" s="9"/>
      <c r="O80" s="9"/>
      <c r="P80" s="9"/>
    </row>
    <row r="81" spans="1:16" x14ac:dyDescent="0.2">
      <c r="A81" s="20" t="s">
        <v>357</v>
      </c>
      <c r="B81" s="21">
        <v>138</v>
      </c>
      <c r="C81" s="21">
        <v>16</v>
      </c>
      <c r="D81" s="21">
        <v>29</v>
      </c>
      <c r="E81" s="21">
        <v>4</v>
      </c>
      <c r="F81" s="21">
        <v>6</v>
      </c>
      <c r="G81" s="21">
        <v>10</v>
      </c>
      <c r="H81" s="21">
        <v>6</v>
      </c>
      <c r="I81" s="21">
        <v>3</v>
      </c>
      <c r="J81" s="21">
        <v>0</v>
      </c>
      <c r="K81" s="21">
        <v>24</v>
      </c>
      <c r="L81" s="21">
        <v>10</v>
      </c>
      <c r="M81" s="21">
        <v>15</v>
      </c>
      <c r="N81" s="21">
        <v>72</v>
      </c>
      <c r="O81" s="21">
        <v>64</v>
      </c>
      <c r="P81" s="21">
        <v>2</v>
      </c>
    </row>
    <row r="82" spans="1:16" x14ac:dyDescent="0.2">
      <c r="A82" s="24" t="s">
        <v>3</v>
      </c>
      <c r="B82" s="25">
        <v>100</v>
      </c>
      <c r="C82" s="25">
        <v>11.594203</v>
      </c>
      <c r="D82" s="25">
        <v>21.014493000000002</v>
      </c>
      <c r="E82" s="25">
        <v>2.8985509999999999</v>
      </c>
      <c r="F82" s="25">
        <v>4.3478260000000004</v>
      </c>
      <c r="G82" s="25">
        <v>7.2463769999999998</v>
      </c>
      <c r="H82" s="25">
        <v>4.3478260000000004</v>
      </c>
      <c r="I82" s="25">
        <v>2.1739130000000002</v>
      </c>
      <c r="J82" s="25">
        <v>0</v>
      </c>
      <c r="K82" s="25">
        <v>17.391304000000002</v>
      </c>
      <c r="L82" s="25">
        <v>7.2463769999999998</v>
      </c>
      <c r="M82" s="25">
        <v>10.869565</v>
      </c>
      <c r="N82" s="25">
        <v>52.173912999999999</v>
      </c>
      <c r="O82" s="25">
        <v>46.376812000000001</v>
      </c>
      <c r="P82" s="25">
        <v>1.4492750000000001</v>
      </c>
    </row>
    <row r="83" spans="1:16" x14ac:dyDescent="0.2">
      <c r="A83" s="20" t="s">
        <v>328</v>
      </c>
      <c r="B83" s="21">
        <v>1747</v>
      </c>
      <c r="C83" s="21">
        <v>301</v>
      </c>
      <c r="D83" s="21">
        <v>564</v>
      </c>
      <c r="E83" s="21">
        <v>155</v>
      </c>
      <c r="F83" s="21">
        <v>120</v>
      </c>
      <c r="G83" s="21">
        <v>252</v>
      </c>
      <c r="H83" s="21">
        <v>161</v>
      </c>
      <c r="I83" s="21">
        <v>56</v>
      </c>
      <c r="J83" s="21">
        <v>58</v>
      </c>
      <c r="K83" s="21">
        <v>439</v>
      </c>
      <c r="L83" s="21">
        <v>216</v>
      </c>
      <c r="M83" s="21">
        <v>126</v>
      </c>
      <c r="N83" s="21">
        <v>1185</v>
      </c>
      <c r="O83" s="21">
        <v>540</v>
      </c>
      <c r="P83" s="21">
        <v>22</v>
      </c>
    </row>
    <row r="84" spans="1:16" x14ac:dyDescent="0.2">
      <c r="A84" s="24" t="s">
        <v>3</v>
      </c>
      <c r="B84" s="25">
        <v>100</v>
      </c>
      <c r="C84" s="25">
        <v>17.229536</v>
      </c>
      <c r="D84" s="25">
        <v>32.283915</v>
      </c>
      <c r="E84" s="25">
        <v>8.8723530000000004</v>
      </c>
      <c r="F84" s="25">
        <v>6.8689179999999999</v>
      </c>
      <c r="G84" s="25">
        <v>14.424728</v>
      </c>
      <c r="H84" s="25">
        <v>9.2157990000000005</v>
      </c>
      <c r="I84" s="25">
        <v>3.205495</v>
      </c>
      <c r="J84" s="25">
        <v>3.3199770000000002</v>
      </c>
      <c r="K84" s="25">
        <v>25.128792000000001</v>
      </c>
      <c r="L84" s="25">
        <v>12.364053</v>
      </c>
      <c r="M84" s="25">
        <v>7.212364</v>
      </c>
      <c r="N84" s="25">
        <v>67.830567000000002</v>
      </c>
      <c r="O84" s="25">
        <v>30.910132000000001</v>
      </c>
      <c r="P84" s="25">
        <v>1.2593019999999999</v>
      </c>
    </row>
    <row r="85" spans="1:16" x14ac:dyDescent="0.2">
      <c r="A85" s="20" t="s">
        <v>329</v>
      </c>
      <c r="B85" s="21">
        <v>191</v>
      </c>
      <c r="C85" s="21">
        <v>23</v>
      </c>
      <c r="D85" s="21">
        <v>50</v>
      </c>
      <c r="E85" s="21">
        <v>16</v>
      </c>
      <c r="F85" s="21">
        <v>8</v>
      </c>
      <c r="G85" s="21">
        <v>15</v>
      </c>
      <c r="H85" s="21">
        <v>8</v>
      </c>
      <c r="I85" s="21">
        <v>6</v>
      </c>
      <c r="J85" s="21">
        <v>6</v>
      </c>
      <c r="K85" s="21">
        <v>18</v>
      </c>
      <c r="L85" s="21">
        <v>9</v>
      </c>
      <c r="M85" s="21">
        <v>20</v>
      </c>
      <c r="N85" s="21">
        <v>97</v>
      </c>
      <c r="O85" s="21">
        <v>88</v>
      </c>
      <c r="P85" s="21">
        <v>6</v>
      </c>
    </row>
    <row r="86" spans="1:16" x14ac:dyDescent="0.2">
      <c r="A86" s="24" t="s">
        <v>3</v>
      </c>
      <c r="B86" s="25">
        <v>100</v>
      </c>
      <c r="C86" s="25">
        <v>12.041885000000001</v>
      </c>
      <c r="D86" s="25">
        <v>26.17801</v>
      </c>
      <c r="E86" s="25">
        <v>8.3769629999999999</v>
      </c>
      <c r="F86" s="25">
        <v>4.1884819999999996</v>
      </c>
      <c r="G86" s="25">
        <v>7.8534030000000001</v>
      </c>
      <c r="H86" s="25">
        <v>4.1884819999999996</v>
      </c>
      <c r="I86" s="25">
        <v>3.1413609999999998</v>
      </c>
      <c r="J86" s="25">
        <v>3.1413609999999998</v>
      </c>
      <c r="K86" s="25">
        <v>9.4240840000000006</v>
      </c>
      <c r="L86" s="25">
        <v>4.7120420000000003</v>
      </c>
      <c r="M86" s="25">
        <v>10.471204</v>
      </c>
      <c r="N86" s="25">
        <v>50.785339999999998</v>
      </c>
      <c r="O86" s="25">
        <v>46.073298000000001</v>
      </c>
      <c r="P86" s="25">
        <v>3.1413609999999998</v>
      </c>
    </row>
    <row r="87" spans="1:16" x14ac:dyDescent="0.2">
      <c r="A87" s="20" t="s">
        <v>330</v>
      </c>
      <c r="B87" s="21">
        <v>544</v>
      </c>
      <c r="C87" s="21">
        <v>80</v>
      </c>
      <c r="D87" s="21">
        <v>153</v>
      </c>
      <c r="E87" s="21">
        <v>27</v>
      </c>
      <c r="F87" s="21">
        <v>19</v>
      </c>
      <c r="G87" s="21">
        <v>37</v>
      </c>
      <c r="H87" s="21">
        <v>26</v>
      </c>
      <c r="I87" s="21">
        <v>14</v>
      </c>
      <c r="J87" s="21">
        <v>3</v>
      </c>
      <c r="K87" s="21">
        <v>91</v>
      </c>
      <c r="L87" s="21">
        <v>39</v>
      </c>
      <c r="M87" s="21">
        <v>32</v>
      </c>
      <c r="N87" s="21">
        <v>304</v>
      </c>
      <c r="O87" s="21">
        <v>229</v>
      </c>
      <c r="P87" s="21">
        <v>11</v>
      </c>
    </row>
    <row r="88" spans="1:16" x14ac:dyDescent="0.2">
      <c r="A88" s="24" t="s">
        <v>3</v>
      </c>
      <c r="B88" s="25">
        <v>100</v>
      </c>
      <c r="C88" s="25">
        <v>14.705882000000001</v>
      </c>
      <c r="D88" s="25">
        <v>28.125</v>
      </c>
      <c r="E88" s="25">
        <v>4.9632350000000001</v>
      </c>
      <c r="F88" s="25">
        <v>3.4926469999999998</v>
      </c>
      <c r="G88" s="25">
        <v>6.8014710000000003</v>
      </c>
      <c r="H88" s="25">
        <v>4.7794119999999998</v>
      </c>
      <c r="I88" s="25">
        <v>2.5735290000000002</v>
      </c>
      <c r="J88" s="25">
        <v>0.55147100000000004</v>
      </c>
      <c r="K88" s="25">
        <v>16.727941000000001</v>
      </c>
      <c r="L88" s="25">
        <v>7.1691180000000001</v>
      </c>
      <c r="M88" s="25">
        <v>5.8823530000000002</v>
      </c>
      <c r="N88" s="25">
        <v>55.882353000000002</v>
      </c>
      <c r="O88" s="25">
        <v>42.095587999999999</v>
      </c>
      <c r="P88" s="25">
        <v>2.0220590000000001</v>
      </c>
    </row>
    <row r="89" spans="1:16" x14ac:dyDescent="0.2">
      <c r="A89" s="20" t="s">
        <v>358</v>
      </c>
      <c r="B89" s="21">
        <v>57</v>
      </c>
      <c r="C89" s="21">
        <v>5</v>
      </c>
      <c r="D89" s="21">
        <v>15</v>
      </c>
      <c r="E89" s="21">
        <v>5</v>
      </c>
      <c r="F89" s="21">
        <v>1</v>
      </c>
      <c r="G89" s="21">
        <v>4</v>
      </c>
      <c r="H89" s="21">
        <v>2</v>
      </c>
      <c r="I89" s="21">
        <v>0</v>
      </c>
      <c r="J89" s="21">
        <v>1</v>
      </c>
      <c r="K89" s="21">
        <v>14</v>
      </c>
      <c r="L89" s="21">
        <v>2</v>
      </c>
      <c r="M89" s="21">
        <v>4</v>
      </c>
      <c r="N89" s="21">
        <v>34</v>
      </c>
      <c r="O89" s="21">
        <v>23</v>
      </c>
      <c r="P89" s="21">
        <v>0</v>
      </c>
    </row>
    <row r="90" spans="1:16" x14ac:dyDescent="0.2">
      <c r="A90" s="24" t="s">
        <v>3</v>
      </c>
      <c r="B90" s="25">
        <v>100</v>
      </c>
      <c r="C90" s="25">
        <v>8.7719299999999993</v>
      </c>
      <c r="D90" s="25">
        <v>26.315788999999999</v>
      </c>
      <c r="E90" s="25">
        <v>8.7719299999999993</v>
      </c>
      <c r="F90" s="25">
        <v>1.754386</v>
      </c>
      <c r="G90" s="25">
        <v>7.017544</v>
      </c>
      <c r="H90" s="25">
        <v>3.508772</v>
      </c>
      <c r="I90" s="25">
        <v>0</v>
      </c>
      <c r="J90" s="25">
        <v>1.754386</v>
      </c>
      <c r="K90" s="25">
        <v>24.561404</v>
      </c>
      <c r="L90" s="25">
        <v>3.508772</v>
      </c>
      <c r="M90" s="25">
        <v>7.017544</v>
      </c>
      <c r="N90" s="25">
        <v>59.649123000000003</v>
      </c>
      <c r="O90" s="25">
        <v>40.350876999999997</v>
      </c>
      <c r="P90" s="25">
        <v>0</v>
      </c>
    </row>
    <row r="91" spans="1:16" x14ac:dyDescent="0.2">
      <c r="A91" s="9" t="s">
        <v>359</v>
      </c>
      <c r="B91" s="10">
        <v>89</v>
      </c>
      <c r="C91" s="10">
        <v>8</v>
      </c>
      <c r="D91" s="10">
        <v>17</v>
      </c>
      <c r="E91" s="10">
        <v>4</v>
      </c>
      <c r="F91" s="10">
        <v>4</v>
      </c>
      <c r="G91" s="10">
        <v>7</v>
      </c>
      <c r="H91" s="10">
        <v>4</v>
      </c>
      <c r="I91" s="10">
        <v>2</v>
      </c>
      <c r="J91" s="10">
        <v>0</v>
      </c>
      <c r="K91" s="10">
        <v>15</v>
      </c>
      <c r="L91" s="10">
        <v>10</v>
      </c>
      <c r="M91" s="10">
        <v>11</v>
      </c>
      <c r="N91" s="10">
        <v>46</v>
      </c>
      <c r="O91" s="10">
        <v>43</v>
      </c>
      <c r="P91" s="10">
        <v>0</v>
      </c>
    </row>
    <row r="92" spans="1:16" x14ac:dyDescent="0.2">
      <c r="A92" s="24" t="s">
        <v>3</v>
      </c>
      <c r="B92" s="25">
        <v>100</v>
      </c>
      <c r="C92" s="25">
        <v>8.9887639999999998</v>
      </c>
      <c r="D92" s="25">
        <v>19.101123999999999</v>
      </c>
      <c r="E92" s="25">
        <v>4.4943819999999999</v>
      </c>
      <c r="F92" s="25">
        <v>4.4943819999999999</v>
      </c>
      <c r="G92" s="25">
        <v>7.8651689999999999</v>
      </c>
      <c r="H92" s="25">
        <v>4.4943819999999999</v>
      </c>
      <c r="I92" s="25">
        <v>2.2471909999999999</v>
      </c>
      <c r="J92" s="25">
        <v>0</v>
      </c>
      <c r="K92" s="25">
        <v>16.853933000000001</v>
      </c>
      <c r="L92" s="25">
        <v>11.235955000000001</v>
      </c>
      <c r="M92" s="25">
        <v>12.359551</v>
      </c>
      <c r="N92" s="25">
        <v>51.685392999999998</v>
      </c>
      <c r="O92" s="25">
        <v>48.314607000000002</v>
      </c>
      <c r="P92" s="25">
        <v>0</v>
      </c>
    </row>
    <row r="93" spans="1:16" x14ac:dyDescent="0.2">
      <c r="A93" s="20" t="s">
        <v>331</v>
      </c>
      <c r="B93" s="21">
        <v>977</v>
      </c>
      <c r="C93" s="21">
        <v>145</v>
      </c>
      <c r="D93" s="21">
        <v>313</v>
      </c>
      <c r="E93" s="21">
        <v>101</v>
      </c>
      <c r="F93" s="21">
        <v>74</v>
      </c>
      <c r="G93" s="21">
        <v>181</v>
      </c>
      <c r="H93" s="21">
        <v>119</v>
      </c>
      <c r="I93" s="21">
        <v>25</v>
      </c>
      <c r="J93" s="21">
        <v>26</v>
      </c>
      <c r="K93" s="21">
        <v>267</v>
      </c>
      <c r="L93" s="21">
        <v>141</v>
      </c>
      <c r="M93" s="21">
        <v>74</v>
      </c>
      <c r="N93" s="21">
        <v>672</v>
      </c>
      <c r="O93" s="21">
        <v>293</v>
      </c>
      <c r="P93" s="21">
        <v>12</v>
      </c>
    </row>
    <row r="94" spans="1:16" x14ac:dyDescent="0.2">
      <c r="A94" s="24" t="s">
        <v>3</v>
      </c>
      <c r="B94" s="25">
        <v>100</v>
      </c>
      <c r="C94" s="25">
        <v>14.841351</v>
      </c>
      <c r="D94" s="25">
        <v>32.036847000000002</v>
      </c>
      <c r="E94" s="25">
        <v>10.337769</v>
      </c>
      <c r="F94" s="25">
        <v>7.5742070000000004</v>
      </c>
      <c r="G94" s="25">
        <v>18.5261</v>
      </c>
      <c r="H94" s="25">
        <v>12.180142999999999</v>
      </c>
      <c r="I94" s="25">
        <v>2.5588540000000002</v>
      </c>
      <c r="J94" s="25">
        <v>2.6612079999999998</v>
      </c>
      <c r="K94" s="25">
        <v>27.328557</v>
      </c>
      <c r="L94" s="25">
        <v>14.431934</v>
      </c>
      <c r="M94" s="25">
        <v>7.5742070000000004</v>
      </c>
      <c r="N94" s="25">
        <v>68.781986000000003</v>
      </c>
      <c r="O94" s="25">
        <v>29.989764999999998</v>
      </c>
      <c r="P94" s="25">
        <v>1.2282500000000001</v>
      </c>
    </row>
    <row r="95" spans="1:16" x14ac:dyDescent="0.2">
      <c r="A95" s="20" t="s">
        <v>332</v>
      </c>
      <c r="B95" s="21">
        <v>73</v>
      </c>
      <c r="C95" s="21">
        <v>5</v>
      </c>
      <c r="D95" s="21">
        <v>17</v>
      </c>
      <c r="E95" s="21">
        <v>3</v>
      </c>
      <c r="F95" s="21">
        <v>1</v>
      </c>
      <c r="G95" s="21">
        <v>6</v>
      </c>
      <c r="H95" s="21">
        <v>4</v>
      </c>
      <c r="I95" s="21">
        <v>0</v>
      </c>
      <c r="J95" s="21">
        <v>0</v>
      </c>
      <c r="K95" s="21">
        <v>4</v>
      </c>
      <c r="L95" s="21">
        <v>2</v>
      </c>
      <c r="M95" s="21">
        <v>12</v>
      </c>
      <c r="N95" s="21">
        <v>36</v>
      </c>
      <c r="O95" s="21">
        <v>34</v>
      </c>
      <c r="P95" s="21">
        <v>3</v>
      </c>
    </row>
    <row r="96" spans="1:16" x14ac:dyDescent="0.2">
      <c r="A96" s="24" t="s">
        <v>3</v>
      </c>
      <c r="B96" s="25">
        <v>100</v>
      </c>
      <c r="C96" s="25">
        <v>6.8493149999999998</v>
      </c>
      <c r="D96" s="25">
        <v>23.287671</v>
      </c>
      <c r="E96" s="25">
        <v>4.1095889999999997</v>
      </c>
      <c r="F96" s="25">
        <v>1.3698630000000001</v>
      </c>
      <c r="G96" s="25">
        <v>8.2191779999999994</v>
      </c>
      <c r="H96" s="25">
        <v>5.4794520000000002</v>
      </c>
      <c r="I96" s="25">
        <v>0</v>
      </c>
      <c r="J96" s="25">
        <v>0</v>
      </c>
      <c r="K96" s="25">
        <v>5.4794520000000002</v>
      </c>
      <c r="L96" s="25">
        <v>2.7397260000000001</v>
      </c>
      <c r="M96" s="25">
        <v>16.438355999999999</v>
      </c>
      <c r="N96" s="25">
        <v>49.315067999999997</v>
      </c>
      <c r="O96" s="25">
        <v>46.575341999999999</v>
      </c>
      <c r="P96" s="25">
        <v>4.1095889999999997</v>
      </c>
    </row>
    <row r="97" spans="1:16" x14ac:dyDescent="0.2">
      <c r="A97" s="20" t="s">
        <v>333</v>
      </c>
      <c r="B97" s="21">
        <v>108</v>
      </c>
      <c r="C97" s="21">
        <v>15</v>
      </c>
      <c r="D97" s="21">
        <v>23</v>
      </c>
      <c r="E97" s="21">
        <v>4</v>
      </c>
      <c r="F97" s="21">
        <v>6</v>
      </c>
      <c r="G97" s="21">
        <v>10</v>
      </c>
      <c r="H97" s="21">
        <v>7</v>
      </c>
      <c r="I97" s="21">
        <v>6</v>
      </c>
      <c r="J97" s="21">
        <v>0</v>
      </c>
      <c r="K97" s="21">
        <v>23</v>
      </c>
      <c r="L97" s="21">
        <v>13</v>
      </c>
      <c r="M97" s="21">
        <v>8</v>
      </c>
      <c r="N97" s="21">
        <v>64</v>
      </c>
      <c r="O97" s="21">
        <v>43</v>
      </c>
      <c r="P97" s="21">
        <v>1</v>
      </c>
    </row>
    <row r="98" spans="1:16" x14ac:dyDescent="0.2">
      <c r="A98" s="24" t="s">
        <v>3</v>
      </c>
      <c r="B98" s="25">
        <v>100</v>
      </c>
      <c r="C98" s="25">
        <v>13.888889000000001</v>
      </c>
      <c r="D98" s="25">
        <v>21.296296000000002</v>
      </c>
      <c r="E98" s="25">
        <v>3.7037040000000001</v>
      </c>
      <c r="F98" s="25">
        <v>5.5555560000000002</v>
      </c>
      <c r="G98" s="25">
        <v>9.2592590000000001</v>
      </c>
      <c r="H98" s="25">
        <v>6.4814809999999996</v>
      </c>
      <c r="I98" s="25">
        <v>5.5555560000000002</v>
      </c>
      <c r="J98" s="25">
        <v>0</v>
      </c>
      <c r="K98" s="25">
        <v>21.296296000000002</v>
      </c>
      <c r="L98" s="25">
        <v>12.037037</v>
      </c>
      <c r="M98" s="25">
        <v>7.4074070000000001</v>
      </c>
      <c r="N98" s="25">
        <v>59.259259</v>
      </c>
      <c r="O98" s="25">
        <v>39.814815000000003</v>
      </c>
      <c r="P98" s="25">
        <v>0.92592600000000003</v>
      </c>
    </row>
    <row r="99" spans="1:16" x14ac:dyDescent="0.2">
      <c r="A99" s="20" t="s">
        <v>358</v>
      </c>
      <c r="B99" s="21">
        <v>30</v>
      </c>
      <c r="C99" s="21">
        <v>3</v>
      </c>
      <c r="D99" s="21">
        <v>7</v>
      </c>
      <c r="E99" s="21">
        <v>3</v>
      </c>
      <c r="F99" s="21">
        <v>1</v>
      </c>
      <c r="G99" s="21">
        <v>3</v>
      </c>
      <c r="H99" s="21">
        <v>1</v>
      </c>
      <c r="I99" s="21">
        <v>0</v>
      </c>
      <c r="J99" s="21">
        <v>1</v>
      </c>
      <c r="K99" s="21">
        <v>10</v>
      </c>
      <c r="L99" s="21">
        <v>2</v>
      </c>
      <c r="M99" s="21">
        <v>1</v>
      </c>
      <c r="N99" s="21">
        <v>18</v>
      </c>
      <c r="O99" s="21">
        <v>12</v>
      </c>
      <c r="P99" s="21">
        <v>0</v>
      </c>
    </row>
    <row r="100" spans="1:16" x14ac:dyDescent="0.2">
      <c r="A100" s="24" t="s">
        <v>3</v>
      </c>
      <c r="B100" s="25">
        <v>100</v>
      </c>
      <c r="C100" s="25">
        <v>10</v>
      </c>
      <c r="D100" s="25">
        <v>23.333333</v>
      </c>
      <c r="E100" s="25">
        <v>10</v>
      </c>
      <c r="F100" s="25">
        <v>3.3333330000000001</v>
      </c>
      <c r="G100" s="25">
        <v>10</v>
      </c>
      <c r="H100" s="25">
        <v>3.3333330000000001</v>
      </c>
      <c r="I100" s="25">
        <v>0</v>
      </c>
      <c r="J100" s="25">
        <v>3.3333330000000001</v>
      </c>
      <c r="K100" s="25">
        <v>33.333333000000003</v>
      </c>
      <c r="L100" s="25">
        <v>6.6666670000000003</v>
      </c>
      <c r="M100" s="25">
        <v>3.3333330000000001</v>
      </c>
      <c r="N100" s="25">
        <v>60</v>
      </c>
      <c r="O100" s="25">
        <v>40</v>
      </c>
      <c r="P100" s="25">
        <v>0</v>
      </c>
    </row>
    <row r="101" spans="1:16" x14ac:dyDescent="0.2">
      <c r="A101" s="9" t="s">
        <v>360</v>
      </c>
      <c r="B101" s="10">
        <v>49</v>
      </c>
      <c r="C101" s="10">
        <v>8</v>
      </c>
      <c r="D101" s="10">
        <v>12</v>
      </c>
      <c r="E101" s="10">
        <v>0</v>
      </c>
      <c r="F101" s="10">
        <v>2</v>
      </c>
      <c r="G101" s="10">
        <v>3</v>
      </c>
      <c r="H101" s="10">
        <v>2</v>
      </c>
      <c r="I101" s="10">
        <v>1</v>
      </c>
      <c r="J101" s="10">
        <v>0</v>
      </c>
      <c r="K101" s="10">
        <v>9</v>
      </c>
      <c r="L101" s="10">
        <v>0</v>
      </c>
      <c r="M101" s="10">
        <v>4</v>
      </c>
      <c r="N101" s="10">
        <v>26</v>
      </c>
      <c r="O101" s="10">
        <v>21</v>
      </c>
      <c r="P101" s="10">
        <v>2</v>
      </c>
    </row>
    <row r="102" spans="1:16" x14ac:dyDescent="0.2">
      <c r="A102" s="24" t="s">
        <v>3</v>
      </c>
      <c r="B102" s="25">
        <v>100</v>
      </c>
      <c r="C102" s="25">
        <v>16.326530999999999</v>
      </c>
      <c r="D102" s="25">
        <v>24.489795999999998</v>
      </c>
      <c r="E102" s="25">
        <v>0</v>
      </c>
      <c r="F102" s="25">
        <v>4.0816330000000001</v>
      </c>
      <c r="G102" s="25">
        <v>6.1224489999999996</v>
      </c>
      <c r="H102" s="25">
        <v>4.0816330000000001</v>
      </c>
      <c r="I102" s="25">
        <v>2.040816</v>
      </c>
      <c r="J102" s="25">
        <v>0</v>
      </c>
      <c r="K102" s="25">
        <v>18.367346999999999</v>
      </c>
      <c r="L102" s="25">
        <v>0</v>
      </c>
      <c r="M102" s="25">
        <v>8.1632650000000009</v>
      </c>
      <c r="N102" s="25">
        <v>53.061224000000003</v>
      </c>
      <c r="O102" s="25">
        <v>42.857143000000001</v>
      </c>
      <c r="P102" s="25">
        <v>4.0816330000000001</v>
      </c>
    </row>
    <row r="103" spans="1:16" x14ac:dyDescent="0.2">
      <c r="A103" s="20" t="s">
        <v>331</v>
      </c>
      <c r="B103" s="21">
        <v>770</v>
      </c>
      <c r="C103" s="21">
        <v>156</v>
      </c>
      <c r="D103" s="21">
        <v>251</v>
      </c>
      <c r="E103" s="21">
        <v>54</v>
      </c>
      <c r="F103" s="21">
        <v>46</v>
      </c>
      <c r="G103" s="21">
        <v>71</v>
      </c>
      <c r="H103" s="21">
        <v>42</v>
      </c>
      <c r="I103" s="21">
        <v>31</v>
      </c>
      <c r="J103" s="21">
        <v>32</v>
      </c>
      <c r="K103" s="21">
        <v>172</v>
      </c>
      <c r="L103" s="21">
        <v>75</v>
      </c>
      <c r="M103" s="21">
        <v>52</v>
      </c>
      <c r="N103" s="21">
        <v>513</v>
      </c>
      <c r="O103" s="21">
        <v>247</v>
      </c>
      <c r="P103" s="21">
        <v>10</v>
      </c>
    </row>
    <row r="104" spans="1:16" x14ac:dyDescent="0.2">
      <c r="A104" s="24" t="s">
        <v>3</v>
      </c>
      <c r="B104" s="25">
        <v>100</v>
      </c>
      <c r="C104" s="25">
        <v>20.259740000000001</v>
      </c>
      <c r="D104" s="25">
        <v>32.597403</v>
      </c>
      <c r="E104" s="25">
        <v>7.0129869999999999</v>
      </c>
      <c r="F104" s="25">
        <v>5.9740260000000003</v>
      </c>
      <c r="G104" s="25">
        <v>9.2207790000000003</v>
      </c>
      <c r="H104" s="25">
        <v>5.4545450000000004</v>
      </c>
      <c r="I104" s="25">
        <v>4.0259739999999997</v>
      </c>
      <c r="J104" s="25">
        <v>4.1558440000000001</v>
      </c>
      <c r="K104" s="25">
        <v>22.337662000000002</v>
      </c>
      <c r="L104" s="25">
        <v>9.7402599999999993</v>
      </c>
      <c r="M104" s="25">
        <v>6.753247</v>
      </c>
      <c r="N104" s="25">
        <v>66.623377000000005</v>
      </c>
      <c r="O104" s="25">
        <v>32.077922000000001</v>
      </c>
      <c r="P104" s="25">
        <v>1.2987010000000001</v>
      </c>
    </row>
    <row r="105" spans="1:16" x14ac:dyDescent="0.2">
      <c r="A105" s="20" t="s">
        <v>332</v>
      </c>
      <c r="B105" s="21">
        <v>118</v>
      </c>
      <c r="C105" s="21">
        <v>18</v>
      </c>
      <c r="D105" s="21">
        <v>33</v>
      </c>
      <c r="E105" s="21">
        <v>13</v>
      </c>
      <c r="F105" s="21">
        <v>7</v>
      </c>
      <c r="G105" s="21">
        <v>9</v>
      </c>
      <c r="H105" s="21">
        <v>4</v>
      </c>
      <c r="I105" s="21">
        <v>6</v>
      </c>
      <c r="J105" s="21">
        <v>6</v>
      </c>
      <c r="K105" s="21">
        <v>14</v>
      </c>
      <c r="L105" s="21">
        <v>7</v>
      </c>
      <c r="M105" s="21">
        <v>8</v>
      </c>
      <c r="N105" s="21">
        <v>61</v>
      </c>
      <c r="O105" s="21">
        <v>54</v>
      </c>
      <c r="P105" s="21">
        <v>3</v>
      </c>
    </row>
    <row r="106" spans="1:16" x14ac:dyDescent="0.2">
      <c r="A106" s="24" t="s">
        <v>3</v>
      </c>
      <c r="B106" s="25">
        <v>100</v>
      </c>
      <c r="C106" s="25">
        <v>15.254237</v>
      </c>
      <c r="D106" s="25">
        <v>27.966101999999999</v>
      </c>
      <c r="E106" s="25">
        <v>11.016949</v>
      </c>
      <c r="F106" s="25">
        <v>5.9322030000000003</v>
      </c>
      <c r="G106" s="25">
        <v>7.6271190000000004</v>
      </c>
      <c r="H106" s="25">
        <v>3.389831</v>
      </c>
      <c r="I106" s="25">
        <v>5.084746</v>
      </c>
      <c r="J106" s="25">
        <v>5.084746</v>
      </c>
      <c r="K106" s="25">
        <v>11.864407</v>
      </c>
      <c r="L106" s="25">
        <v>5.9322030000000003</v>
      </c>
      <c r="M106" s="25">
        <v>6.7796609999999999</v>
      </c>
      <c r="N106" s="25">
        <v>51.694915000000002</v>
      </c>
      <c r="O106" s="25">
        <v>45.762712000000001</v>
      </c>
      <c r="P106" s="25">
        <v>2.542373</v>
      </c>
    </row>
    <row r="107" spans="1:16" x14ac:dyDescent="0.2">
      <c r="A107" s="20" t="s">
        <v>333</v>
      </c>
      <c r="B107" s="21">
        <v>436</v>
      </c>
      <c r="C107" s="21">
        <v>65</v>
      </c>
      <c r="D107" s="21">
        <v>130</v>
      </c>
      <c r="E107" s="21">
        <v>23</v>
      </c>
      <c r="F107" s="21">
        <v>13</v>
      </c>
      <c r="G107" s="21">
        <v>27</v>
      </c>
      <c r="H107" s="21">
        <v>19</v>
      </c>
      <c r="I107" s="21">
        <v>8</v>
      </c>
      <c r="J107" s="21">
        <v>3</v>
      </c>
      <c r="K107" s="21">
        <v>68</v>
      </c>
      <c r="L107" s="21">
        <v>26</v>
      </c>
      <c r="M107" s="21">
        <v>24</v>
      </c>
      <c r="N107" s="21">
        <v>240</v>
      </c>
      <c r="O107" s="21">
        <v>186</v>
      </c>
      <c r="P107" s="21">
        <v>10</v>
      </c>
    </row>
    <row r="108" spans="1:16" x14ac:dyDescent="0.2">
      <c r="A108" s="24" t="s">
        <v>3</v>
      </c>
      <c r="B108" s="25">
        <v>100</v>
      </c>
      <c r="C108" s="25">
        <v>14.908257000000001</v>
      </c>
      <c r="D108" s="25">
        <v>29.816514000000002</v>
      </c>
      <c r="E108" s="25">
        <v>5.2752290000000004</v>
      </c>
      <c r="F108" s="25">
        <v>2.9816509999999998</v>
      </c>
      <c r="G108" s="25">
        <v>6.1926610000000002</v>
      </c>
      <c r="H108" s="25">
        <v>4.3577979999999998</v>
      </c>
      <c r="I108" s="25">
        <v>1.834862</v>
      </c>
      <c r="J108" s="25">
        <v>0.68807300000000005</v>
      </c>
      <c r="K108" s="25">
        <v>15.59633</v>
      </c>
      <c r="L108" s="25">
        <v>5.9633029999999998</v>
      </c>
      <c r="M108" s="25">
        <v>5.5045869999999999</v>
      </c>
      <c r="N108" s="25">
        <v>55.045872000000003</v>
      </c>
      <c r="O108" s="25">
        <v>42.660550000000001</v>
      </c>
      <c r="P108" s="25">
        <v>2.2935780000000001</v>
      </c>
    </row>
    <row r="109" spans="1:16" x14ac:dyDescent="0.2">
      <c r="A109" s="20" t="s">
        <v>358</v>
      </c>
      <c r="B109" s="21">
        <v>27</v>
      </c>
      <c r="C109" s="21">
        <v>2</v>
      </c>
      <c r="D109" s="21">
        <v>8</v>
      </c>
      <c r="E109" s="21">
        <v>2</v>
      </c>
      <c r="F109" s="21">
        <v>0</v>
      </c>
      <c r="G109" s="21">
        <v>1</v>
      </c>
      <c r="H109" s="21">
        <v>1</v>
      </c>
      <c r="I109" s="21">
        <v>0</v>
      </c>
      <c r="J109" s="21">
        <v>0</v>
      </c>
      <c r="K109" s="21">
        <v>4</v>
      </c>
      <c r="L109" s="21">
        <v>0</v>
      </c>
      <c r="M109" s="21">
        <v>3</v>
      </c>
      <c r="N109" s="21">
        <v>16</v>
      </c>
      <c r="O109" s="21">
        <v>11</v>
      </c>
      <c r="P109" s="21">
        <v>0</v>
      </c>
    </row>
    <row r="110" spans="1:16" x14ac:dyDescent="0.2">
      <c r="A110" s="24" t="s">
        <v>3</v>
      </c>
      <c r="B110" s="25">
        <v>100</v>
      </c>
      <c r="C110" s="25">
        <v>7.4074070000000001</v>
      </c>
      <c r="D110" s="25">
        <v>29.629629999999999</v>
      </c>
      <c r="E110" s="25">
        <v>7.4074070000000001</v>
      </c>
      <c r="F110" s="25">
        <v>0</v>
      </c>
      <c r="G110" s="25">
        <v>3.7037040000000001</v>
      </c>
      <c r="H110" s="25">
        <v>3.7037040000000001</v>
      </c>
      <c r="I110" s="25">
        <v>0</v>
      </c>
      <c r="J110" s="25">
        <v>0</v>
      </c>
      <c r="K110" s="25">
        <v>14.814814999999999</v>
      </c>
      <c r="L110" s="25">
        <v>0</v>
      </c>
      <c r="M110" s="25">
        <v>11.111110999999999</v>
      </c>
      <c r="N110" s="25">
        <v>59.259259</v>
      </c>
      <c r="O110" s="25">
        <v>40.740741</v>
      </c>
      <c r="P110" s="25">
        <v>0</v>
      </c>
    </row>
    <row r="111" spans="1:16" x14ac:dyDescent="0.2">
      <c r="A111" s="9" t="s">
        <v>361</v>
      </c>
      <c r="B111" s="9"/>
      <c r="C111" s="9"/>
      <c r="D111" s="9"/>
      <c r="E111" s="9"/>
      <c r="F111" s="9"/>
      <c r="G111" s="9"/>
      <c r="H111" s="9"/>
      <c r="I111" s="9"/>
      <c r="J111" s="9"/>
      <c r="K111" s="9"/>
      <c r="L111" s="9"/>
      <c r="M111" s="9"/>
      <c r="N111" s="9"/>
      <c r="O111" s="9"/>
      <c r="P111" s="9"/>
    </row>
    <row r="112" spans="1:16" x14ac:dyDescent="0.2">
      <c r="A112" s="20" t="s">
        <v>362</v>
      </c>
      <c r="B112" s="21">
        <v>360</v>
      </c>
      <c r="C112" s="21">
        <v>47</v>
      </c>
      <c r="D112" s="21">
        <v>96</v>
      </c>
      <c r="E112" s="21">
        <v>32</v>
      </c>
      <c r="F112" s="21">
        <v>24</v>
      </c>
      <c r="G112" s="21">
        <v>55</v>
      </c>
      <c r="H112" s="21">
        <v>32</v>
      </c>
      <c r="I112" s="21">
        <v>13</v>
      </c>
      <c r="J112" s="21">
        <v>4</v>
      </c>
      <c r="K112" s="21">
        <v>92</v>
      </c>
      <c r="L112" s="21">
        <v>51</v>
      </c>
      <c r="M112" s="21">
        <v>27</v>
      </c>
      <c r="N112" s="21">
        <v>225</v>
      </c>
      <c r="O112" s="21">
        <v>128</v>
      </c>
      <c r="P112" s="21">
        <v>7</v>
      </c>
    </row>
    <row r="113" spans="1:16" x14ac:dyDescent="0.2">
      <c r="A113" s="24" t="s">
        <v>3</v>
      </c>
      <c r="B113" s="25">
        <v>100</v>
      </c>
      <c r="C113" s="25">
        <v>13.055555999999999</v>
      </c>
      <c r="D113" s="25">
        <v>26.666667</v>
      </c>
      <c r="E113" s="25">
        <v>8.8888890000000007</v>
      </c>
      <c r="F113" s="25">
        <v>6.6666670000000003</v>
      </c>
      <c r="G113" s="25">
        <v>15.277778</v>
      </c>
      <c r="H113" s="25">
        <v>8.8888890000000007</v>
      </c>
      <c r="I113" s="25">
        <v>3.6111110000000002</v>
      </c>
      <c r="J113" s="25">
        <v>1.111111</v>
      </c>
      <c r="K113" s="25">
        <v>25.555555999999999</v>
      </c>
      <c r="L113" s="25">
        <v>14.166667</v>
      </c>
      <c r="M113" s="25">
        <v>7.5</v>
      </c>
      <c r="N113" s="25">
        <v>62.5</v>
      </c>
      <c r="O113" s="25">
        <v>35.555556000000003</v>
      </c>
      <c r="P113" s="25">
        <v>1.9444440000000001</v>
      </c>
    </row>
    <row r="114" spans="1:16" x14ac:dyDescent="0.2">
      <c r="A114" s="20" t="s">
        <v>363</v>
      </c>
      <c r="B114" s="21">
        <v>1326</v>
      </c>
      <c r="C114" s="21">
        <v>224</v>
      </c>
      <c r="D114" s="21">
        <v>435</v>
      </c>
      <c r="E114" s="21">
        <v>99</v>
      </c>
      <c r="F114" s="21">
        <v>69</v>
      </c>
      <c r="G114" s="21">
        <v>145</v>
      </c>
      <c r="H114" s="21">
        <v>105</v>
      </c>
      <c r="I114" s="21">
        <v>35</v>
      </c>
      <c r="J114" s="21">
        <v>35</v>
      </c>
      <c r="K114" s="21">
        <v>276</v>
      </c>
      <c r="L114" s="21">
        <v>132</v>
      </c>
      <c r="M114" s="21">
        <v>98</v>
      </c>
      <c r="N114" s="21">
        <v>861</v>
      </c>
      <c r="O114" s="21">
        <v>447</v>
      </c>
      <c r="P114" s="21">
        <v>18</v>
      </c>
    </row>
    <row r="115" spans="1:16" x14ac:dyDescent="0.2">
      <c r="A115" s="24" t="s">
        <v>3</v>
      </c>
      <c r="B115" s="25">
        <v>100</v>
      </c>
      <c r="C115" s="25">
        <v>16.892911000000002</v>
      </c>
      <c r="D115" s="25">
        <v>32.805430000000001</v>
      </c>
      <c r="E115" s="25">
        <v>7.4660630000000001</v>
      </c>
      <c r="F115" s="25">
        <v>5.2036199999999999</v>
      </c>
      <c r="G115" s="25">
        <v>10.935143</v>
      </c>
      <c r="H115" s="25">
        <v>7.918552</v>
      </c>
      <c r="I115" s="25">
        <v>2.6395170000000001</v>
      </c>
      <c r="J115" s="25">
        <v>2.6395170000000001</v>
      </c>
      <c r="K115" s="25">
        <v>20.81448</v>
      </c>
      <c r="L115" s="25">
        <v>9.9547509999999999</v>
      </c>
      <c r="M115" s="25">
        <v>7.3906489999999998</v>
      </c>
      <c r="N115" s="25">
        <v>64.932126999999994</v>
      </c>
      <c r="O115" s="25">
        <v>33.710406999999996</v>
      </c>
      <c r="P115" s="25">
        <v>1.3574660000000001</v>
      </c>
    </row>
    <row r="116" spans="1:16" x14ac:dyDescent="0.2">
      <c r="A116" s="20" t="s">
        <v>364</v>
      </c>
      <c r="B116" s="21">
        <v>649</v>
      </c>
      <c r="C116" s="21">
        <v>114</v>
      </c>
      <c r="D116" s="21">
        <v>191</v>
      </c>
      <c r="E116" s="21">
        <v>53</v>
      </c>
      <c r="F116" s="21">
        <v>47</v>
      </c>
      <c r="G116" s="21">
        <v>88</v>
      </c>
      <c r="H116" s="21">
        <v>47</v>
      </c>
      <c r="I116" s="21">
        <v>24</v>
      </c>
      <c r="J116" s="21">
        <v>28</v>
      </c>
      <c r="K116" s="21">
        <v>155</v>
      </c>
      <c r="L116" s="21">
        <v>69</v>
      </c>
      <c r="M116" s="21">
        <v>39</v>
      </c>
      <c r="N116" s="21">
        <v>415</v>
      </c>
      <c r="O116" s="21">
        <v>221</v>
      </c>
      <c r="P116" s="21">
        <v>13</v>
      </c>
    </row>
    <row r="117" spans="1:16" x14ac:dyDescent="0.2">
      <c r="A117" s="24" t="s">
        <v>3</v>
      </c>
      <c r="B117" s="25">
        <v>100</v>
      </c>
      <c r="C117" s="25">
        <v>17.565484999999999</v>
      </c>
      <c r="D117" s="25">
        <v>29.429891999999999</v>
      </c>
      <c r="E117" s="25">
        <v>8.1664100000000008</v>
      </c>
      <c r="F117" s="25">
        <v>7.241911</v>
      </c>
      <c r="G117" s="25">
        <v>13.559322</v>
      </c>
      <c r="H117" s="25">
        <v>7.241911</v>
      </c>
      <c r="I117" s="25">
        <v>3.697997</v>
      </c>
      <c r="J117" s="25">
        <v>4.31433</v>
      </c>
      <c r="K117" s="25">
        <v>23.882897</v>
      </c>
      <c r="L117" s="25">
        <v>10.631741</v>
      </c>
      <c r="M117" s="25">
        <v>6.0092449999999999</v>
      </c>
      <c r="N117" s="25">
        <v>63.94453</v>
      </c>
      <c r="O117" s="25">
        <v>34.052388000000001</v>
      </c>
      <c r="P117" s="25">
        <v>2.003082</v>
      </c>
    </row>
    <row r="118" spans="1:16" x14ac:dyDescent="0.2">
      <c r="A118" s="20" t="s">
        <v>365</v>
      </c>
      <c r="B118" s="21">
        <v>277</v>
      </c>
      <c r="C118" s="21">
        <v>33</v>
      </c>
      <c r="D118" s="21">
        <v>74</v>
      </c>
      <c r="E118" s="21">
        <v>17</v>
      </c>
      <c r="F118" s="21">
        <v>13</v>
      </c>
      <c r="G118" s="21">
        <v>24</v>
      </c>
      <c r="H118" s="21">
        <v>17</v>
      </c>
      <c r="I118" s="21">
        <v>6</v>
      </c>
      <c r="J118" s="21">
        <v>0</v>
      </c>
      <c r="K118" s="21">
        <v>45</v>
      </c>
      <c r="L118" s="21">
        <v>21</v>
      </c>
      <c r="M118" s="21">
        <v>27</v>
      </c>
      <c r="N118" s="21">
        <v>149</v>
      </c>
      <c r="O118" s="21">
        <v>126</v>
      </c>
      <c r="P118" s="21">
        <v>2</v>
      </c>
    </row>
    <row r="119" spans="1:16" x14ac:dyDescent="0.2">
      <c r="A119" s="24" t="s">
        <v>3</v>
      </c>
      <c r="B119" s="25">
        <v>100</v>
      </c>
      <c r="C119" s="25">
        <v>11.913357</v>
      </c>
      <c r="D119" s="25">
        <v>26.714801000000001</v>
      </c>
      <c r="E119" s="25">
        <v>6.1371840000000004</v>
      </c>
      <c r="F119" s="25">
        <v>4.6931409999999998</v>
      </c>
      <c r="G119" s="25">
        <v>8.6642600000000005</v>
      </c>
      <c r="H119" s="25">
        <v>6.1371840000000004</v>
      </c>
      <c r="I119" s="25">
        <v>2.1660650000000001</v>
      </c>
      <c r="J119" s="25">
        <v>0</v>
      </c>
      <c r="K119" s="25">
        <v>16.245487000000001</v>
      </c>
      <c r="L119" s="25">
        <v>7.5812270000000002</v>
      </c>
      <c r="M119" s="25">
        <v>9.7472919999999998</v>
      </c>
      <c r="N119" s="25">
        <v>53.790613999999998</v>
      </c>
      <c r="O119" s="25">
        <v>45.487364999999997</v>
      </c>
      <c r="P119" s="25">
        <v>0.72202200000000005</v>
      </c>
    </row>
    <row r="120" spans="1:16" x14ac:dyDescent="0.2">
      <c r="A120" s="20" t="s">
        <v>366</v>
      </c>
      <c r="B120" s="21">
        <v>65</v>
      </c>
      <c r="C120" s="21">
        <v>7</v>
      </c>
      <c r="D120" s="21">
        <v>15</v>
      </c>
      <c r="E120" s="21">
        <v>6</v>
      </c>
      <c r="F120" s="21">
        <v>1</v>
      </c>
      <c r="G120" s="21">
        <v>6</v>
      </c>
      <c r="H120" s="21">
        <v>2</v>
      </c>
      <c r="I120" s="21">
        <v>1</v>
      </c>
      <c r="J120" s="21">
        <v>1</v>
      </c>
      <c r="K120" s="21">
        <v>18</v>
      </c>
      <c r="L120" s="21">
        <v>3</v>
      </c>
      <c r="M120" s="21">
        <v>6</v>
      </c>
      <c r="N120" s="21">
        <v>42</v>
      </c>
      <c r="O120" s="21">
        <v>22</v>
      </c>
      <c r="P120" s="21">
        <v>1</v>
      </c>
    </row>
    <row r="121" spans="1:16" x14ac:dyDescent="0.2">
      <c r="A121" s="24" t="s">
        <v>3</v>
      </c>
      <c r="B121" s="25">
        <v>100</v>
      </c>
      <c r="C121" s="25">
        <v>10.769231</v>
      </c>
      <c r="D121" s="25">
        <v>23.076923000000001</v>
      </c>
      <c r="E121" s="25">
        <v>9.2307690000000004</v>
      </c>
      <c r="F121" s="25">
        <v>1.538462</v>
      </c>
      <c r="G121" s="25">
        <v>9.2307690000000004</v>
      </c>
      <c r="H121" s="25">
        <v>3.0769229999999999</v>
      </c>
      <c r="I121" s="25">
        <v>1.538462</v>
      </c>
      <c r="J121" s="25">
        <v>1.538462</v>
      </c>
      <c r="K121" s="25">
        <v>27.692308000000001</v>
      </c>
      <c r="L121" s="25">
        <v>4.6153849999999998</v>
      </c>
      <c r="M121" s="25">
        <v>9.2307690000000004</v>
      </c>
      <c r="N121" s="25">
        <v>64.615385000000003</v>
      </c>
      <c r="O121" s="25">
        <v>33.846153999999999</v>
      </c>
      <c r="P121" s="25">
        <v>1.538462</v>
      </c>
    </row>
    <row r="122" spans="1:16" x14ac:dyDescent="0.2">
      <c r="A122" s="9" t="s">
        <v>367</v>
      </c>
      <c r="B122" s="9"/>
      <c r="C122" s="9"/>
      <c r="D122" s="9"/>
      <c r="E122" s="9"/>
      <c r="F122" s="9"/>
      <c r="G122" s="9"/>
      <c r="H122" s="9"/>
      <c r="I122" s="9"/>
      <c r="J122" s="9"/>
      <c r="K122" s="9"/>
      <c r="L122" s="9"/>
      <c r="M122" s="9"/>
      <c r="N122" s="9"/>
      <c r="O122" s="9"/>
      <c r="P122" s="9"/>
    </row>
    <row r="123" spans="1:16" x14ac:dyDescent="0.2">
      <c r="A123" s="20" t="s">
        <v>368</v>
      </c>
      <c r="B123" s="21">
        <v>537</v>
      </c>
      <c r="C123" s="21">
        <v>76</v>
      </c>
      <c r="D123" s="21">
        <v>145</v>
      </c>
      <c r="E123" s="21">
        <v>25</v>
      </c>
      <c r="F123" s="21">
        <v>16</v>
      </c>
      <c r="G123" s="21">
        <v>36</v>
      </c>
      <c r="H123" s="21">
        <v>22</v>
      </c>
      <c r="I123" s="21">
        <v>14</v>
      </c>
      <c r="J123" s="21">
        <v>6</v>
      </c>
      <c r="K123" s="21">
        <v>75</v>
      </c>
      <c r="L123" s="21">
        <v>37</v>
      </c>
      <c r="M123" s="21">
        <v>49</v>
      </c>
      <c r="N123" s="21">
        <v>292</v>
      </c>
      <c r="O123" s="21">
        <v>234</v>
      </c>
      <c r="P123" s="21">
        <v>11</v>
      </c>
    </row>
    <row r="124" spans="1:16" x14ac:dyDescent="0.2">
      <c r="A124" s="24" t="s">
        <v>3</v>
      </c>
      <c r="B124" s="25">
        <v>100</v>
      </c>
      <c r="C124" s="25">
        <v>14.152699999999999</v>
      </c>
      <c r="D124" s="25">
        <v>27.001861999999999</v>
      </c>
      <c r="E124" s="25">
        <v>4.6554929999999999</v>
      </c>
      <c r="F124" s="25">
        <v>2.9795159999999998</v>
      </c>
      <c r="G124" s="25">
        <v>6.7039109999999997</v>
      </c>
      <c r="H124" s="25">
        <v>4.0968340000000003</v>
      </c>
      <c r="I124" s="25">
        <v>2.6070760000000002</v>
      </c>
      <c r="J124" s="25">
        <v>1.117318</v>
      </c>
      <c r="K124" s="25">
        <v>13.966480000000001</v>
      </c>
      <c r="L124" s="25">
        <v>6.8901300000000001</v>
      </c>
      <c r="M124" s="25">
        <v>9.1247670000000003</v>
      </c>
      <c r="N124" s="25">
        <v>54.376164000000003</v>
      </c>
      <c r="O124" s="25">
        <v>43.575418999999997</v>
      </c>
      <c r="P124" s="25">
        <v>2.0484170000000002</v>
      </c>
    </row>
    <row r="125" spans="1:16" x14ac:dyDescent="0.2">
      <c r="A125" s="20" t="s">
        <v>180</v>
      </c>
      <c r="B125" s="21">
        <v>1667</v>
      </c>
      <c r="C125" s="21">
        <v>284</v>
      </c>
      <c r="D125" s="21">
        <v>543</v>
      </c>
      <c r="E125" s="21">
        <v>148</v>
      </c>
      <c r="F125" s="21">
        <v>116</v>
      </c>
      <c r="G125" s="21">
        <v>236</v>
      </c>
      <c r="H125" s="21">
        <v>153</v>
      </c>
      <c r="I125" s="21">
        <v>51</v>
      </c>
      <c r="J125" s="21">
        <v>55</v>
      </c>
      <c r="K125" s="21">
        <v>414</v>
      </c>
      <c r="L125" s="21">
        <v>207</v>
      </c>
      <c r="M125" s="21">
        <v>117</v>
      </c>
      <c r="N125" s="21">
        <v>1129</v>
      </c>
      <c r="O125" s="21">
        <v>517</v>
      </c>
      <c r="P125" s="21">
        <v>21</v>
      </c>
    </row>
    <row r="126" spans="1:16" x14ac:dyDescent="0.2">
      <c r="A126" s="24" t="s">
        <v>3</v>
      </c>
      <c r="B126" s="25">
        <v>100</v>
      </c>
      <c r="C126" s="25">
        <v>17.036593</v>
      </c>
      <c r="D126" s="25">
        <v>32.573484999999998</v>
      </c>
      <c r="E126" s="25">
        <v>8.8782239999999994</v>
      </c>
      <c r="F126" s="25">
        <v>6.9586079999999999</v>
      </c>
      <c r="G126" s="25">
        <v>14.157169</v>
      </c>
      <c r="H126" s="25">
        <v>9.1781640000000007</v>
      </c>
      <c r="I126" s="25">
        <v>3.0593880000000002</v>
      </c>
      <c r="J126" s="25">
        <v>3.2993399999999999</v>
      </c>
      <c r="K126" s="25">
        <v>24.835032999999999</v>
      </c>
      <c r="L126" s="25">
        <v>12.417516000000001</v>
      </c>
      <c r="M126" s="25">
        <v>7.0185959999999996</v>
      </c>
      <c r="N126" s="25">
        <v>67.726455000000001</v>
      </c>
      <c r="O126" s="25">
        <v>31.013797</v>
      </c>
      <c r="P126" s="25">
        <v>1.2597480000000001</v>
      </c>
    </row>
    <row r="127" spans="1:16" x14ac:dyDescent="0.2">
      <c r="A127" s="20" t="s">
        <v>369</v>
      </c>
      <c r="B127" s="21">
        <v>99</v>
      </c>
      <c r="C127" s="21">
        <v>12</v>
      </c>
      <c r="D127" s="21">
        <v>41</v>
      </c>
      <c r="E127" s="21">
        <v>15</v>
      </c>
      <c r="F127" s="21">
        <v>8</v>
      </c>
      <c r="G127" s="21">
        <v>19</v>
      </c>
      <c r="H127" s="21">
        <v>16</v>
      </c>
      <c r="I127" s="21">
        <v>5</v>
      </c>
      <c r="J127" s="21">
        <v>3</v>
      </c>
      <c r="K127" s="21">
        <v>36</v>
      </c>
      <c r="L127" s="21">
        <v>23</v>
      </c>
      <c r="M127" s="21">
        <v>8</v>
      </c>
      <c r="N127" s="21">
        <v>81</v>
      </c>
      <c r="O127" s="21">
        <v>16</v>
      </c>
      <c r="P127" s="21">
        <v>2</v>
      </c>
    </row>
    <row r="128" spans="1:16" x14ac:dyDescent="0.2">
      <c r="A128" s="24" t="s">
        <v>3</v>
      </c>
      <c r="B128" s="25">
        <v>100</v>
      </c>
      <c r="C128" s="25">
        <v>12.121212</v>
      </c>
      <c r="D128" s="25">
        <v>41.414141000000001</v>
      </c>
      <c r="E128" s="25">
        <v>15.151515</v>
      </c>
      <c r="F128" s="25">
        <v>8.0808079999999993</v>
      </c>
      <c r="G128" s="25">
        <v>19.191918999999999</v>
      </c>
      <c r="H128" s="25">
        <v>16.161615999999999</v>
      </c>
      <c r="I128" s="25">
        <v>5.0505050000000002</v>
      </c>
      <c r="J128" s="25">
        <v>3.030303</v>
      </c>
      <c r="K128" s="25">
        <v>36.363636</v>
      </c>
      <c r="L128" s="25">
        <v>23.232323000000001</v>
      </c>
      <c r="M128" s="25">
        <v>8.0808079999999993</v>
      </c>
      <c r="N128" s="25">
        <v>81.818181999999993</v>
      </c>
      <c r="O128" s="25">
        <v>16.161615999999999</v>
      </c>
      <c r="P128" s="25">
        <v>2.0202019999999998</v>
      </c>
    </row>
    <row r="129" spans="1:16" x14ac:dyDescent="0.2">
      <c r="A129" s="20" t="s">
        <v>370</v>
      </c>
      <c r="B129" s="21">
        <v>819</v>
      </c>
      <c r="C129" s="21">
        <v>134</v>
      </c>
      <c r="D129" s="21">
        <v>223</v>
      </c>
      <c r="E129" s="21">
        <v>73</v>
      </c>
      <c r="F129" s="21">
        <v>59</v>
      </c>
      <c r="G129" s="21">
        <v>121</v>
      </c>
      <c r="H129" s="21">
        <v>62</v>
      </c>
      <c r="I129" s="21">
        <v>29</v>
      </c>
      <c r="J129" s="21">
        <v>30</v>
      </c>
      <c r="K129" s="21">
        <v>198</v>
      </c>
      <c r="L129" s="21">
        <v>95</v>
      </c>
      <c r="M129" s="21">
        <v>49</v>
      </c>
      <c r="N129" s="21">
        <v>512</v>
      </c>
      <c r="O129" s="21">
        <v>295</v>
      </c>
      <c r="P129" s="21">
        <v>12</v>
      </c>
    </row>
    <row r="130" spans="1:16" x14ac:dyDescent="0.2">
      <c r="A130" s="24" t="s">
        <v>3</v>
      </c>
      <c r="B130" s="25">
        <v>100</v>
      </c>
      <c r="C130" s="25">
        <v>16.361415999999998</v>
      </c>
      <c r="D130" s="25">
        <v>27.228327</v>
      </c>
      <c r="E130" s="25">
        <v>8.9133089999999999</v>
      </c>
      <c r="F130" s="25">
        <v>7.2039070000000001</v>
      </c>
      <c r="G130" s="25">
        <v>14.774115</v>
      </c>
      <c r="H130" s="25">
        <v>7.570208</v>
      </c>
      <c r="I130" s="25">
        <v>3.5409039999999998</v>
      </c>
      <c r="J130" s="25">
        <v>3.6630039999999999</v>
      </c>
      <c r="K130" s="25">
        <v>24.175823999999999</v>
      </c>
      <c r="L130" s="25">
        <v>11.599512000000001</v>
      </c>
      <c r="M130" s="25">
        <v>5.9829059999999998</v>
      </c>
      <c r="N130" s="25">
        <v>62.515262999999997</v>
      </c>
      <c r="O130" s="25">
        <v>36.019536000000002</v>
      </c>
      <c r="P130" s="25">
        <v>1.465201</v>
      </c>
    </row>
    <row r="131" spans="1:16" x14ac:dyDescent="0.2">
      <c r="A131" s="20" t="s">
        <v>371</v>
      </c>
      <c r="B131" s="21">
        <v>87</v>
      </c>
      <c r="C131" s="21">
        <v>12</v>
      </c>
      <c r="D131" s="21">
        <v>25</v>
      </c>
      <c r="E131" s="21">
        <v>9</v>
      </c>
      <c r="F131" s="21">
        <v>6</v>
      </c>
      <c r="G131" s="21">
        <v>13</v>
      </c>
      <c r="H131" s="21">
        <v>9</v>
      </c>
      <c r="I131" s="21">
        <v>2</v>
      </c>
      <c r="J131" s="21">
        <v>2</v>
      </c>
      <c r="K131" s="21">
        <v>21</v>
      </c>
      <c r="L131" s="21">
        <v>10</v>
      </c>
      <c r="M131" s="21">
        <v>4</v>
      </c>
      <c r="N131" s="21">
        <v>54</v>
      </c>
      <c r="O131" s="21">
        <v>30</v>
      </c>
      <c r="P131" s="21">
        <v>3</v>
      </c>
    </row>
    <row r="132" spans="1:16" x14ac:dyDescent="0.2">
      <c r="A132" s="24" t="s">
        <v>3</v>
      </c>
      <c r="B132" s="25">
        <v>100</v>
      </c>
      <c r="C132" s="25">
        <v>13.793103</v>
      </c>
      <c r="D132" s="25">
        <v>28.735631999999999</v>
      </c>
      <c r="E132" s="25">
        <v>10.344828</v>
      </c>
      <c r="F132" s="25">
        <v>6.8965519999999998</v>
      </c>
      <c r="G132" s="25">
        <v>14.942529</v>
      </c>
      <c r="H132" s="25">
        <v>10.344828</v>
      </c>
      <c r="I132" s="25">
        <v>2.298851</v>
      </c>
      <c r="J132" s="25">
        <v>2.298851</v>
      </c>
      <c r="K132" s="25">
        <v>24.137930999999998</v>
      </c>
      <c r="L132" s="25">
        <v>11.494253</v>
      </c>
      <c r="M132" s="25">
        <v>4.5977009999999998</v>
      </c>
      <c r="N132" s="25">
        <v>62.068966000000003</v>
      </c>
      <c r="O132" s="25">
        <v>34.482759000000001</v>
      </c>
      <c r="P132" s="25">
        <v>3.4482759999999999</v>
      </c>
    </row>
    <row r="133" spans="1:16" x14ac:dyDescent="0.2">
      <c r="A133" s="20" t="s">
        <v>366</v>
      </c>
      <c r="B133" s="21">
        <v>55</v>
      </c>
      <c r="C133" s="21">
        <v>4</v>
      </c>
      <c r="D133" s="21">
        <v>17</v>
      </c>
      <c r="E133" s="21">
        <v>6</v>
      </c>
      <c r="F133" s="21">
        <v>1</v>
      </c>
      <c r="G133" s="21">
        <v>5</v>
      </c>
      <c r="H133" s="21">
        <v>2</v>
      </c>
      <c r="I133" s="21">
        <v>0</v>
      </c>
      <c r="J133" s="21">
        <v>1</v>
      </c>
      <c r="K133" s="21">
        <v>15</v>
      </c>
      <c r="L133" s="21">
        <v>2</v>
      </c>
      <c r="M133" s="21">
        <v>4</v>
      </c>
      <c r="N133" s="21">
        <v>35</v>
      </c>
      <c r="O133" s="21">
        <v>20</v>
      </c>
      <c r="P133" s="21">
        <v>0</v>
      </c>
    </row>
    <row r="134" spans="1:16" x14ac:dyDescent="0.2">
      <c r="A134" s="24" t="s">
        <v>3</v>
      </c>
      <c r="B134" s="25">
        <v>100</v>
      </c>
      <c r="C134" s="25">
        <v>7.2727269999999997</v>
      </c>
      <c r="D134" s="25">
        <v>30.909091</v>
      </c>
      <c r="E134" s="25">
        <v>10.909091</v>
      </c>
      <c r="F134" s="25">
        <v>1.818182</v>
      </c>
      <c r="G134" s="25">
        <v>9.0909089999999999</v>
      </c>
      <c r="H134" s="25">
        <v>3.6363639999999999</v>
      </c>
      <c r="I134" s="25">
        <v>0</v>
      </c>
      <c r="J134" s="25">
        <v>1.818182</v>
      </c>
      <c r="K134" s="25">
        <v>27.272727</v>
      </c>
      <c r="L134" s="25">
        <v>3.6363639999999999</v>
      </c>
      <c r="M134" s="25">
        <v>7.2727269999999997</v>
      </c>
      <c r="N134" s="25">
        <v>63.636364</v>
      </c>
      <c r="O134" s="25">
        <v>36.363636</v>
      </c>
      <c r="P134" s="25">
        <v>0</v>
      </c>
    </row>
    <row r="135" spans="1:16" x14ac:dyDescent="0.2">
      <c r="A135" s="9" t="s">
        <v>372</v>
      </c>
      <c r="B135" s="9"/>
      <c r="C135" s="9"/>
      <c r="D135" s="9"/>
      <c r="E135" s="9"/>
      <c r="F135" s="9"/>
      <c r="G135" s="9"/>
      <c r="H135" s="9"/>
      <c r="I135" s="9"/>
      <c r="J135" s="9"/>
      <c r="K135" s="9"/>
      <c r="L135" s="9"/>
      <c r="M135" s="9"/>
      <c r="N135" s="9"/>
      <c r="O135" s="9"/>
      <c r="P135" s="9"/>
    </row>
    <row r="136" spans="1:16" x14ac:dyDescent="0.2">
      <c r="A136" s="20" t="s">
        <v>373</v>
      </c>
      <c r="B136" s="21">
        <v>537</v>
      </c>
      <c r="C136" s="21">
        <v>76</v>
      </c>
      <c r="D136" s="21">
        <v>145</v>
      </c>
      <c r="E136" s="21">
        <v>25</v>
      </c>
      <c r="F136" s="21">
        <v>16</v>
      </c>
      <c r="G136" s="21">
        <v>36</v>
      </c>
      <c r="H136" s="21">
        <v>22</v>
      </c>
      <c r="I136" s="21">
        <v>14</v>
      </c>
      <c r="J136" s="21">
        <v>6</v>
      </c>
      <c r="K136" s="21">
        <v>75</v>
      </c>
      <c r="L136" s="21">
        <v>37</v>
      </c>
      <c r="M136" s="21">
        <v>49</v>
      </c>
      <c r="N136" s="21">
        <v>292</v>
      </c>
      <c r="O136" s="21">
        <v>234</v>
      </c>
      <c r="P136" s="21">
        <v>11</v>
      </c>
    </row>
    <row r="137" spans="1:16" x14ac:dyDescent="0.2">
      <c r="A137" s="24" t="s">
        <v>3</v>
      </c>
      <c r="B137" s="25">
        <v>100</v>
      </c>
      <c r="C137" s="25">
        <v>14.152699999999999</v>
      </c>
      <c r="D137" s="25">
        <v>27.001861999999999</v>
      </c>
      <c r="E137" s="25">
        <v>4.6554929999999999</v>
      </c>
      <c r="F137" s="25">
        <v>2.9795159999999998</v>
      </c>
      <c r="G137" s="25">
        <v>6.7039109999999997</v>
      </c>
      <c r="H137" s="25">
        <v>4.0968340000000003</v>
      </c>
      <c r="I137" s="25">
        <v>2.6070760000000002</v>
      </c>
      <c r="J137" s="25">
        <v>1.117318</v>
      </c>
      <c r="K137" s="25">
        <v>13.966480000000001</v>
      </c>
      <c r="L137" s="25">
        <v>6.8901300000000001</v>
      </c>
      <c r="M137" s="25">
        <v>9.1247670000000003</v>
      </c>
      <c r="N137" s="25">
        <v>54.376164000000003</v>
      </c>
      <c r="O137" s="25">
        <v>43.575418999999997</v>
      </c>
      <c r="P137" s="25">
        <v>2.0484170000000002</v>
      </c>
    </row>
    <row r="138" spans="1:16" x14ac:dyDescent="0.2">
      <c r="A138" s="20" t="s">
        <v>374</v>
      </c>
      <c r="B138" s="21">
        <v>1329</v>
      </c>
      <c r="C138" s="21">
        <v>211</v>
      </c>
      <c r="D138" s="21">
        <v>430</v>
      </c>
      <c r="E138" s="21">
        <v>100</v>
      </c>
      <c r="F138" s="21">
        <v>82</v>
      </c>
      <c r="G138" s="21">
        <v>157</v>
      </c>
      <c r="H138" s="21">
        <v>113</v>
      </c>
      <c r="I138" s="21">
        <v>35</v>
      </c>
      <c r="J138" s="21">
        <v>29</v>
      </c>
      <c r="K138" s="21">
        <v>292</v>
      </c>
      <c r="L138" s="21">
        <v>136</v>
      </c>
      <c r="M138" s="21">
        <v>97</v>
      </c>
      <c r="N138" s="21">
        <v>870</v>
      </c>
      <c r="O138" s="21">
        <v>442</v>
      </c>
      <c r="P138" s="21">
        <v>17</v>
      </c>
    </row>
    <row r="139" spans="1:16" x14ac:dyDescent="0.2">
      <c r="A139" s="24" t="s">
        <v>3</v>
      </c>
      <c r="B139" s="25">
        <v>100</v>
      </c>
      <c r="C139" s="25">
        <v>15.876599000000001</v>
      </c>
      <c r="D139" s="25">
        <v>32.355153999999999</v>
      </c>
      <c r="E139" s="25">
        <v>7.5244540000000004</v>
      </c>
      <c r="F139" s="25">
        <v>6.1700530000000002</v>
      </c>
      <c r="G139" s="25">
        <v>11.813394000000001</v>
      </c>
      <c r="H139" s="25">
        <v>8.5026340000000005</v>
      </c>
      <c r="I139" s="25">
        <v>2.633559</v>
      </c>
      <c r="J139" s="25">
        <v>2.1820919999999999</v>
      </c>
      <c r="K139" s="25">
        <v>21.971406999999999</v>
      </c>
      <c r="L139" s="25">
        <v>10.233257999999999</v>
      </c>
      <c r="M139" s="25">
        <v>7.2987209999999996</v>
      </c>
      <c r="N139" s="25">
        <v>65.462754000000004</v>
      </c>
      <c r="O139" s="25">
        <v>33.258088999999998</v>
      </c>
      <c r="P139" s="25">
        <v>1.2791570000000001</v>
      </c>
    </row>
    <row r="140" spans="1:16" x14ac:dyDescent="0.2">
      <c r="A140" s="20" t="s">
        <v>375</v>
      </c>
      <c r="B140" s="21">
        <v>406</v>
      </c>
      <c r="C140" s="21">
        <v>78</v>
      </c>
      <c r="D140" s="21">
        <v>116</v>
      </c>
      <c r="E140" s="21">
        <v>34</v>
      </c>
      <c r="F140" s="21">
        <v>30</v>
      </c>
      <c r="G140" s="21">
        <v>63</v>
      </c>
      <c r="H140" s="21">
        <v>35</v>
      </c>
      <c r="I140" s="21">
        <v>14</v>
      </c>
      <c r="J140" s="21">
        <v>15</v>
      </c>
      <c r="K140" s="21">
        <v>99</v>
      </c>
      <c r="L140" s="21">
        <v>49</v>
      </c>
      <c r="M140" s="21">
        <v>24</v>
      </c>
      <c r="N140" s="21">
        <v>255</v>
      </c>
      <c r="O140" s="21">
        <v>145</v>
      </c>
      <c r="P140" s="21">
        <v>6</v>
      </c>
    </row>
    <row r="141" spans="1:16" x14ac:dyDescent="0.2">
      <c r="A141" s="24" t="s">
        <v>3</v>
      </c>
      <c r="B141" s="25">
        <v>100</v>
      </c>
      <c r="C141" s="25">
        <v>19.211822999999999</v>
      </c>
      <c r="D141" s="25">
        <v>28.571428999999998</v>
      </c>
      <c r="E141" s="25">
        <v>8.3743839999999992</v>
      </c>
      <c r="F141" s="25">
        <v>7.3891629999999999</v>
      </c>
      <c r="G141" s="25">
        <v>15.517241</v>
      </c>
      <c r="H141" s="25">
        <v>8.6206899999999997</v>
      </c>
      <c r="I141" s="25">
        <v>3.4482759999999999</v>
      </c>
      <c r="J141" s="25">
        <v>3.6945809999999999</v>
      </c>
      <c r="K141" s="25">
        <v>24.384236000000001</v>
      </c>
      <c r="L141" s="25">
        <v>12.068966</v>
      </c>
      <c r="M141" s="25">
        <v>5.9113300000000004</v>
      </c>
      <c r="N141" s="25">
        <v>62.807881999999999</v>
      </c>
      <c r="O141" s="25">
        <v>35.714286000000001</v>
      </c>
      <c r="P141" s="25">
        <v>1.477833</v>
      </c>
    </row>
    <row r="142" spans="1:16" x14ac:dyDescent="0.2">
      <c r="A142" s="20" t="s">
        <v>376</v>
      </c>
      <c r="B142" s="21">
        <v>152</v>
      </c>
      <c r="C142" s="21">
        <v>21</v>
      </c>
      <c r="D142" s="21">
        <v>42</v>
      </c>
      <c r="E142" s="21">
        <v>13</v>
      </c>
      <c r="F142" s="21">
        <v>11</v>
      </c>
      <c r="G142" s="21">
        <v>30</v>
      </c>
      <c r="H142" s="21">
        <v>11</v>
      </c>
      <c r="I142" s="21">
        <v>8</v>
      </c>
      <c r="J142" s="21">
        <v>5</v>
      </c>
      <c r="K142" s="21">
        <v>45</v>
      </c>
      <c r="L142" s="21">
        <v>20</v>
      </c>
      <c r="M142" s="21">
        <v>13</v>
      </c>
      <c r="N142" s="21">
        <v>100</v>
      </c>
      <c r="O142" s="21">
        <v>49</v>
      </c>
      <c r="P142" s="21">
        <v>3</v>
      </c>
    </row>
    <row r="143" spans="1:16" x14ac:dyDescent="0.2">
      <c r="A143" s="24" t="s">
        <v>3</v>
      </c>
      <c r="B143" s="25">
        <v>100</v>
      </c>
      <c r="C143" s="25">
        <v>13.815789000000001</v>
      </c>
      <c r="D143" s="25">
        <v>27.631578999999999</v>
      </c>
      <c r="E143" s="25">
        <v>8.5526319999999991</v>
      </c>
      <c r="F143" s="25">
        <v>7.2368420000000002</v>
      </c>
      <c r="G143" s="25">
        <v>19.736841999999999</v>
      </c>
      <c r="H143" s="25">
        <v>7.2368420000000002</v>
      </c>
      <c r="I143" s="25">
        <v>5.2631579999999998</v>
      </c>
      <c r="J143" s="25">
        <v>3.2894739999999998</v>
      </c>
      <c r="K143" s="25">
        <v>29.605263000000001</v>
      </c>
      <c r="L143" s="25">
        <v>13.157895</v>
      </c>
      <c r="M143" s="25">
        <v>8.5526319999999991</v>
      </c>
      <c r="N143" s="25">
        <v>65.789473999999998</v>
      </c>
      <c r="O143" s="25">
        <v>32.236842000000003</v>
      </c>
      <c r="P143" s="25">
        <v>1.973684</v>
      </c>
    </row>
    <row r="144" spans="1:16" x14ac:dyDescent="0.2">
      <c r="A144" s="20" t="s">
        <v>377</v>
      </c>
      <c r="B144" s="21">
        <v>88</v>
      </c>
      <c r="C144" s="21">
        <v>16</v>
      </c>
      <c r="D144" s="21">
        <v>31</v>
      </c>
      <c r="E144" s="21">
        <v>15</v>
      </c>
      <c r="F144" s="21">
        <v>6</v>
      </c>
      <c r="G144" s="21">
        <v>15</v>
      </c>
      <c r="H144" s="21">
        <v>7</v>
      </c>
      <c r="I144" s="21">
        <v>3</v>
      </c>
      <c r="J144" s="21">
        <v>4</v>
      </c>
      <c r="K144" s="21">
        <v>26</v>
      </c>
      <c r="L144" s="21">
        <v>13</v>
      </c>
      <c r="M144" s="21">
        <v>5</v>
      </c>
      <c r="N144" s="21">
        <v>63</v>
      </c>
      <c r="O144" s="21">
        <v>24</v>
      </c>
      <c r="P144" s="21">
        <v>1</v>
      </c>
    </row>
    <row r="145" spans="1:16" x14ac:dyDescent="0.2">
      <c r="A145" s="24" t="s">
        <v>3</v>
      </c>
      <c r="B145" s="25">
        <v>100</v>
      </c>
      <c r="C145" s="25">
        <v>18.181818</v>
      </c>
      <c r="D145" s="25">
        <v>35.227272999999997</v>
      </c>
      <c r="E145" s="25">
        <v>17.045455</v>
      </c>
      <c r="F145" s="25">
        <v>6.8181820000000002</v>
      </c>
      <c r="G145" s="25">
        <v>17.045455</v>
      </c>
      <c r="H145" s="25">
        <v>7.9545450000000004</v>
      </c>
      <c r="I145" s="25">
        <v>3.4090910000000001</v>
      </c>
      <c r="J145" s="25">
        <v>4.5454549999999996</v>
      </c>
      <c r="K145" s="25">
        <v>29.545455</v>
      </c>
      <c r="L145" s="25">
        <v>14.772727</v>
      </c>
      <c r="M145" s="25">
        <v>5.6818179999999998</v>
      </c>
      <c r="N145" s="25">
        <v>71.590908999999996</v>
      </c>
      <c r="O145" s="25">
        <v>27.272727</v>
      </c>
      <c r="P145" s="25">
        <v>1.1363639999999999</v>
      </c>
    </row>
    <row r="146" spans="1:16" x14ac:dyDescent="0.2">
      <c r="A146" s="20" t="s">
        <v>378</v>
      </c>
      <c r="B146" s="21">
        <v>84</v>
      </c>
      <c r="C146" s="21">
        <v>16</v>
      </c>
      <c r="D146" s="21">
        <v>24</v>
      </c>
      <c r="E146" s="21">
        <v>12</v>
      </c>
      <c r="F146" s="21">
        <v>6</v>
      </c>
      <c r="G146" s="21">
        <v>12</v>
      </c>
      <c r="H146" s="21">
        <v>10</v>
      </c>
      <c r="I146" s="21">
        <v>5</v>
      </c>
      <c r="J146" s="21">
        <v>7</v>
      </c>
      <c r="K146" s="21">
        <v>29</v>
      </c>
      <c r="L146" s="21">
        <v>15</v>
      </c>
      <c r="M146" s="21">
        <v>4</v>
      </c>
      <c r="N146" s="21">
        <v>62</v>
      </c>
      <c r="O146" s="21">
        <v>21</v>
      </c>
      <c r="P146" s="21">
        <v>1</v>
      </c>
    </row>
    <row r="147" spans="1:16" x14ac:dyDescent="0.2">
      <c r="A147" s="24" t="s">
        <v>3</v>
      </c>
      <c r="B147" s="25">
        <v>100</v>
      </c>
      <c r="C147" s="25">
        <v>19.047619000000001</v>
      </c>
      <c r="D147" s="25">
        <v>28.571428999999998</v>
      </c>
      <c r="E147" s="25">
        <v>14.285714</v>
      </c>
      <c r="F147" s="25">
        <v>7.1428570000000002</v>
      </c>
      <c r="G147" s="25">
        <v>14.285714</v>
      </c>
      <c r="H147" s="25">
        <v>11.904762</v>
      </c>
      <c r="I147" s="25">
        <v>5.9523809999999999</v>
      </c>
      <c r="J147" s="25">
        <v>8.3333329999999997</v>
      </c>
      <c r="K147" s="25">
        <v>34.523809999999997</v>
      </c>
      <c r="L147" s="25">
        <v>17.857143000000001</v>
      </c>
      <c r="M147" s="25">
        <v>4.7619049999999996</v>
      </c>
      <c r="N147" s="25">
        <v>73.809523999999996</v>
      </c>
      <c r="O147" s="25">
        <v>25</v>
      </c>
      <c r="P147" s="25">
        <v>1.1904760000000001</v>
      </c>
    </row>
    <row r="148" spans="1:16" x14ac:dyDescent="0.2">
      <c r="A148" s="20" t="s">
        <v>366</v>
      </c>
      <c r="B148" s="21">
        <v>81</v>
      </c>
      <c r="C148" s="21">
        <v>7</v>
      </c>
      <c r="D148" s="21">
        <v>23</v>
      </c>
      <c r="E148" s="21">
        <v>8</v>
      </c>
      <c r="F148" s="21">
        <v>3</v>
      </c>
      <c r="G148" s="21">
        <v>5</v>
      </c>
      <c r="H148" s="21">
        <v>5</v>
      </c>
      <c r="I148" s="21">
        <v>0</v>
      </c>
      <c r="J148" s="21">
        <v>2</v>
      </c>
      <c r="K148" s="21">
        <v>20</v>
      </c>
      <c r="L148" s="21">
        <v>6</v>
      </c>
      <c r="M148" s="21">
        <v>5</v>
      </c>
      <c r="N148" s="21">
        <v>50</v>
      </c>
      <c r="O148" s="21">
        <v>29</v>
      </c>
      <c r="P148" s="21">
        <v>2</v>
      </c>
    </row>
    <row r="149" spans="1:16" x14ac:dyDescent="0.2">
      <c r="A149" s="24" t="s">
        <v>3</v>
      </c>
      <c r="B149" s="25">
        <v>100</v>
      </c>
      <c r="C149" s="25">
        <v>8.6419750000000004</v>
      </c>
      <c r="D149" s="25">
        <v>28.395061999999999</v>
      </c>
      <c r="E149" s="25">
        <v>9.8765429999999999</v>
      </c>
      <c r="F149" s="25">
        <v>3.7037040000000001</v>
      </c>
      <c r="G149" s="25">
        <v>6.1728399999999999</v>
      </c>
      <c r="H149" s="25">
        <v>6.1728399999999999</v>
      </c>
      <c r="I149" s="25">
        <v>0</v>
      </c>
      <c r="J149" s="25">
        <v>2.4691360000000002</v>
      </c>
      <c r="K149" s="25">
        <v>24.691358000000001</v>
      </c>
      <c r="L149" s="25">
        <v>7.4074070000000001</v>
      </c>
      <c r="M149" s="25">
        <v>6.1728399999999999</v>
      </c>
      <c r="N149" s="25">
        <v>61.728394999999999</v>
      </c>
      <c r="O149" s="25">
        <v>35.802469000000002</v>
      </c>
      <c r="P149" s="25">
        <v>2.4691360000000002</v>
      </c>
    </row>
    <row r="150" spans="1:16" x14ac:dyDescent="0.2">
      <c r="A150" s="9" t="s">
        <v>379</v>
      </c>
      <c r="B150" s="9"/>
      <c r="C150" s="9"/>
      <c r="D150" s="9"/>
      <c r="E150" s="9"/>
      <c r="F150" s="9"/>
      <c r="G150" s="9"/>
      <c r="H150" s="9"/>
      <c r="I150" s="9"/>
      <c r="J150" s="9"/>
      <c r="K150" s="9"/>
      <c r="L150" s="9"/>
      <c r="M150" s="9"/>
      <c r="N150" s="9"/>
      <c r="O150" s="9"/>
      <c r="P150" s="9"/>
    </row>
    <row r="151" spans="1:16" x14ac:dyDescent="0.2">
      <c r="A151" s="20" t="s">
        <v>380</v>
      </c>
      <c r="B151" s="21">
        <v>788</v>
      </c>
      <c r="C151" s="21">
        <v>123</v>
      </c>
      <c r="D151" s="21">
        <v>235</v>
      </c>
      <c r="E151" s="21">
        <v>106</v>
      </c>
      <c r="F151" s="21">
        <v>64</v>
      </c>
      <c r="G151" s="21">
        <v>112</v>
      </c>
      <c r="H151" s="21">
        <v>74</v>
      </c>
      <c r="I151" s="21">
        <v>30</v>
      </c>
      <c r="J151" s="21">
        <v>35</v>
      </c>
      <c r="K151" s="21">
        <v>199</v>
      </c>
      <c r="L151" s="21">
        <v>104</v>
      </c>
      <c r="M151" s="21">
        <v>59</v>
      </c>
      <c r="N151" s="21">
        <v>543</v>
      </c>
      <c r="O151" s="21">
        <v>233</v>
      </c>
      <c r="P151" s="21">
        <v>12</v>
      </c>
    </row>
    <row r="152" spans="1:16" x14ac:dyDescent="0.2">
      <c r="A152" s="24" t="s">
        <v>3</v>
      </c>
      <c r="B152" s="25">
        <v>100</v>
      </c>
      <c r="C152" s="25">
        <v>15.609137</v>
      </c>
      <c r="D152" s="25">
        <v>29.822334999999999</v>
      </c>
      <c r="E152" s="25">
        <v>13.451777</v>
      </c>
      <c r="F152" s="25">
        <v>8.1218269999999997</v>
      </c>
      <c r="G152" s="25">
        <v>14.213198</v>
      </c>
      <c r="H152" s="25">
        <v>9.3908629999999995</v>
      </c>
      <c r="I152" s="25">
        <v>3.8071069999999998</v>
      </c>
      <c r="J152" s="25">
        <v>4.441624</v>
      </c>
      <c r="K152" s="25">
        <v>25.253806999999998</v>
      </c>
      <c r="L152" s="25">
        <v>13.19797</v>
      </c>
      <c r="M152" s="25">
        <v>7.4873099999999999</v>
      </c>
      <c r="N152" s="25">
        <v>68.908629000000005</v>
      </c>
      <c r="O152" s="25">
        <v>29.568528000000001</v>
      </c>
      <c r="P152" s="25">
        <v>1.5228429999999999</v>
      </c>
    </row>
    <row r="153" spans="1:16" x14ac:dyDescent="0.2">
      <c r="A153" s="20" t="s">
        <v>381</v>
      </c>
      <c r="B153" s="21">
        <v>1824</v>
      </c>
      <c r="C153" s="21">
        <v>298</v>
      </c>
      <c r="D153" s="21">
        <v>557</v>
      </c>
      <c r="E153" s="21">
        <v>94</v>
      </c>
      <c r="F153" s="21">
        <v>89</v>
      </c>
      <c r="G153" s="21">
        <v>199</v>
      </c>
      <c r="H153" s="21">
        <v>125</v>
      </c>
      <c r="I153" s="21">
        <v>49</v>
      </c>
      <c r="J153" s="21">
        <v>31</v>
      </c>
      <c r="K153" s="21">
        <v>369</v>
      </c>
      <c r="L153" s="21">
        <v>167</v>
      </c>
      <c r="M153" s="21">
        <v>134</v>
      </c>
      <c r="N153" s="21">
        <v>1109</v>
      </c>
      <c r="O153" s="21">
        <v>686</v>
      </c>
      <c r="P153" s="21">
        <v>29</v>
      </c>
    </row>
    <row r="154" spans="1:16" x14ac:dyDescent="0.2">
      <c r="A154" s="24" t="s">
        <v>3</v>
      </c>
      <c r="B154" s="25">
        <v>100</v>
      </c>
      <c r="C154" s="25">
        <v>16.337719</v>
      </c>
      <c r="D154" s="25">
        <v>30.537281</v>
      </c>
      <c r="E154" s="25">
        <v>5.1535089999999997</v>
      </c>
      <c r="F154" s="25">
        <v>4.8793860000000002</v>
      </c>
      <c r="G154" s="25">
        <v>10.910088</v>
      </c>
      <c r="H154" s="25">
        <v>6.8530699999999998</v>
      </c>
      <c r="I154" s="25">
        <v>2.686404</v>
      </c>
      <c r="J154" s="25">
        <v>1.6995610000000001</v>
      </c>
      <c r="K154" s="25">
        <v>20.230263000000001</v>
      </c>
      <c r="L154" s="25">
        <v>9.1557019999999998</v>
      </c>
      <c r="M154" s="25">
        <v>7.3464910000000003</v>
      </c>
      <c r="N154" s="25">
        <v>60.800438999999997</v>
      </c>
      <c r="O154" s="25">
        <v>37.609648999999997</v>
      </c>
      <c r="P154" s="25">
        <v>1.589912</v>
      </c>
    </row>
    <row r="155" spans="1:16" x14ac:dyDescent="0.2">
      <c r="A155" s="20" t="s">
        <v>366</v>
      </c>
      <c r="B155" s="21">
        <v>65</v>
      </c>
      <c r="C155" s="21">
        <v>4</v>
      </c>
      <c r="D155" s="21">
        <v>19</v>
      </c>
      <c r="E155" s="21">
        <v>7</v>
      </c>
      <c r="F155" s="21">
        <v>1</v>
      </c>
      <c r="G155" s="21">
        <v>7</v>
      </c>
      <c r="H155" s="21">
        <v>4</v>
      </c>
      <c r="I155" s="21">
        <v>0</v>
      </c>
      <c r="J155" s="21">
        <v>2</v>
      </c>
      <c r="K155" s="21">
        <v>18</v>
      </c>
      <c r="L155" s="21">
        <v>5</v>
      </c>
      <c r="M155" s="21">
        <v>4</v>
      </c>
      <c r="N155" s="21">
        <v>40</v>
      </c>
      <c r="O155" s="21">
        <v>25</v>
      </c>
      <c r="P155" s="21">
        <v>0</v>
      </c>
    </row>
    <row r="156" spans="1:16" x14ac:dyDescent="0.2">
      <c r="A156" s="24" t="s">
        <v>3</v>
      </c>
      <c r="B156" s="25">
        <v>100</v>
      </c>
      <c r="C156" s="25">
        <v>6.1538459999999997</v>
      </c>
      <c r="D156" s="25">
        <v>29.230768999999999</v>
      </c>
      <c r="E156" s="25">
        <v>10.769231</v>
      </c>
      <c r="F156" s="25">
        <v>1.538462</v>
      </c>
      <c r="G156" s="25">
        <v>10.769231</v>
      </c>
      <c r="H156" s="25">
        <v>6.1538459999999997</v>
      </c>
      <c r="I156" s="25">
        <v>0</v>
      </c>
      <c r="J156" s="25">
        <v>3.0769229999999999</v>
      </c>
      <c r="K156" s="25">
        <v>27.692308000000001</v>
      </c>
      <c r="L156" s="25">
        <v>7.6923079999999997</v>
      </c>
      <c r="M156" s="25">
        <v>6.1538459999999997</v>
      </c>
      <c r="N156" s="25">
        <v>61.538462000000003</v>
      </c>
      <c r="O156" s="25">
        <v>38.461537999999997</v>
      </c>
      <c r="P156" s="25">
        <v>0</v>
      </c>
    </row>
    <row r="157" spans="1:16" x14ac:dyDescent="0.2">
      <c r="A157" s="9" t="s">
        <v>382</v>
      </c>
      <c r="B157" s="9"/>
      <c r="C157" s="9"/>
      <c r="D157" s="9"/>
      <c r="E157" s="9"/>
      <c r="F157" s="9"/>
      <c r="G157" s="9"/>
      <c r="H157" s="9"/>
      <c r="I157" s="9"/>
      <c r="J157" s="9"/>
      <c r="K157" s="9"/>
      <c r="L157" s="9"/>
      <c r="M157" s="9"/>
      <c r="N157" s="9"/>
      <c r="O157" s="9"/>
      <c r="P157" s="9"/>
    </row>
    <row r="158" spans="1:16" x14ac:dyDescent="0.2">
      <c r="A158" s="20" t="s">
        <v>383</v>
      </c>
      <c r="B158" s="21">
        <v>393</v>
      </c>
      <c r="C158" s="21">
        <v>45</v>
      </c>
      <c r="D158" s="21">
        <v>99</v>
      </c>
      <c r="E158" s="21">
        <v>33</v>
      </c>
      <c r="F158" s="21">
        <v>25</v>
      </c>
      <c r="G158" s="21">
        <v>54</v>
      </c>
      <c r="H158" s="21">
        <v>28</v>
      </c>
      <c r="I158" s="21">
        <v>9</v>
      </c>
      <c r="J158" s="21">
        <v>16</v>
      </c>
      <c r="K158" s="21">
        <v>96</v>
      </c>
      <c r="L158" s="21">
        <v>49</v>
      </c>
      <c r="M158" s="21">
        <v>31</v>
      </c>
      <c r="N158" s="21">
        <v>250</v>
      </c>
      <c r="O158" s="21">
        <v>140</v>
      </c>
      <c r="P158" s="21">
        <v>3</v>
      </c>
    </row>
    <row r="159" spans="1:16" x14ac:dyDescent="0.2">
      <c r="A159" s="24" t="s">
        <v>3</v>
      </c>
      <c r="B159" s="25">
        <v>100</v>
      </c>
      <c r="C159" s="25">
        <v>11.450381999999999</v>
      </c>
      <c r="D159" s="25">
        <v>25.190840000000001</v>
      </c>
      <c r="E159" s="25">
        <v>8.3969470000000008</v>
      </c>
      <c r="F159" s="25">
        <v>6.3613229999999996</v>
      </c>
      <c r="G159" s="25">
        <v>13.740458</v>
      </c>
      <c r="H159" s="25">
        <v>7.124682</v>
      </c>
      <c r="I159" s="25">
        <v>2.290076</v>
      </c>
      <c r="J159" s="25">
        <v>4.0712469999999996</v>
      </c>
      <c r="K159" s="25">
        <v>24.427481</v>
      </c>
      <c r="L159" s="25">
        <v>12.468192999999999</v>
      </c>
      <c r="M159" s="25">
        <v>7.8880410000000003</v>
      </c>
      <c r="N159" s="25">
        <v>63.613232000000004</v>
      </c>
      <c r="O159" s="25">
        <v>35.62341</v>
      </c>
      <c r="P159" s="25">
        <v>0.76335900000000001</v>
      </c>
    </row>
    <row r="160" spans="1:16" x14ac:dyDescent="0.2">
      <c r="A160" s="20" t="s">
        <v>181</v>
      </c>
      <c r="B160" s="21">
        <v>1944</v>
      </c>
      <c r="C160" s="21">
        <v>333</v>
      </c>
      <c r="D160" s="21">
        <v>622</v>
      </c>
      <c r="E160" s="21">
        <v>154</v>
      </c>
      <c r="F160" s="21">
        <v>115</v>
      </c>
      <c r="G160" s="21">
        <v>232</v>
      </c>
      <c r="H160" s="21">
        <v>159</v>
      </c>
      <c r="I160" s="21">
        <v>60</v>
      </c>
      <c r="J160" s="21">
        <v>45</v>
      </c>
      <c r="K160" s="21">
        <v>424</v>
      </c>
      <c r="L160" s="21">
        <v>198</v>
      </c>
      <c r="M160" s="21">
        <v>135</v>
      </c>
      <c r="N160" s="21">
        <v>1241</v>
      </c>
      <c r="O160" s="21">
        <v>673</v>
      </c>
      <c r="P160" s="21">
        <v>30</v>
      </c>
    </row>
    <row r="161" spans="1:16" x14ac:dyDescent="0.2">
      <c r="A161" s="24" t="s">
        <v>3</v>
      </c>
      <c r="B161" s="25">
        <v>100</v>
      </c>
      <c r="C161" s="25">
        <v>17.129629999999999</v>
      </c>
      <c r="D161" s="25">
        <v>31.995885000000001</v>
      </c>
      <c r="E161" s="25">
        <v>7.9218109999999999</v>
      </c>
      <c r="F161" s="25">
        <v>5.9156380000000004</v>
      </c>
      <c r="G161" s="25">
        <v>11.934156</v>
      </c>
      <c r="H161" s="25">
        <v>8.1790120000000002</v>
      </c>
      <c r="I161" s="25">
        <v>3.0864199999999999</v>
      </c>
      <c r="J161" s="25">
        <v>2.3148149999999998</v>
      </c>
      <c r="K161" s="25">
        <v>21.810700000000001</v>
      </c>
      <c r="L161" s="25">
        <v>10.185185000000001</v>
      </c>
      <c r="M161" s="25">
        <v>6.9444439999999998</v>
      </c>
      <c r="N161" s="25">
        <v>63.837448999999999</v>
      </c>
      <c r="O161" s="25">
        <v>34.619342000000003</v>
      </c>
      <c r="P161" s="25">
        <v>1.54321</v>
      </c>
    </row>
    <row r="162" spans="1:16" x14ac:dyDescent="0.2">
      <c r="A162" s="20" t="s">
        <v>182</v>
      </c>
      <c r="B162" s="21">
        <v>38</v>
      </c>
      <c r="C162" s="21">
        <v>10</v>
      </c>
      <c r="D162" s="21">
        <v>8</v>
      </c>
      <c r="E162" s="21">
        <v>1</v>
      </c>
      <c r="F162" s="21">
        <v>4</v>
      </c>
      <c r="G162" s="21">
        <v>5</v>
      </c>
      <c r="H162" s="21">
        <v>4</v>
      </c>
      <c r="I162" s="21">
        <v>3</v>
      </c>
      <c r="J162" s="21">
        <v>0</v>
      </c>
      <c r="K162" s="21">
        <v>8</v>
      </c>
      <c r="L162" s="21">
        <v>3</v>
      </c>
      <c r="M162" s="21">
        <v>2</v>
      </c>
      <c r="N162" s="21">
        <v>25</v>
      </c>
      <c r="O162" s="21">
        <v>12</v>
      </c>
      <c r="P162" s="21">
        <v>1</v>
      </c>
    </row>
    <row r="163" spans="1:16" x14ac:dyDescent="0.2">
      <c r="A163" s="24" t="s">
        <v>3</v>
      </c>
      <c r="B163" s="25">
        <v>100</v>
      </c>
      <c r="C163" s="25">
        <v>26.315788999999999</v>
      </c>
      <c r="D163" s="25">
        <v>21.052631999999999</v>
      </c>
      <c r="E163" s="25">
        <v>2.6315789999999999</v>
      </c>
      <c r="F163" s="25">
        <v>10.526316</v>
      </c>
      <c r="G163" s="25">
        <v>13.157895</v>
      </c>
      <c r="H163" s="25">
        <v>10.526316</v>
      </c>
      <c r="I163" s="25">
        <v>7.8947370000000001</v>
      </c>
      <c r="J163" s="25">
        <v>0</v>
      </c>
      <c r="K163" s="25">
        <v>21.052631999999999</v>
      </c>
      <c r="L163" s="25">
        <v>7.8947370000000001</v>
      </c>
      <c r="M163" s="25">
        <v>5.2631579999999998</v>
      </c>
      <c r="N163" s="25">
        <v>65.789473999999998</v>
      </c>
      <c r="O163" s="25">
        <v>31.578946999999999</v>
      </c>
      <c r="P163" s="25">
        <v>2.6315789999999999</v>
      </c>
    </row>
    <row r="164" spans="1:16" x14ac:dyDescent="0.2">
      <c r="A164" s="20" t="s">
        <v>384</v>
      </c>
      <c r="B164" s="21">
        <v>36</v>
      </c>
      <c r="C164" s="21">
        <v>6</v>
      </c>
      <c r="D164" s="21">
        <v>14</v>
      </c>
      <c r="E164" s="21">
        <v>2</v>
      </c>
      <c r="F164" s="21">
        <v>1</v>
      </c>
      <c r="G164" s="21">
        <v>7</v>
      </c>
      <c r="H164" s="21">
        <v>1</v>
      </c>
      <c r="I164" s="21">
        <v>0</v>
      </c>
      <c r="J164" s="21">
        <v>0</v>
      </c>
      <c r="K164" s="21">
        <v>5</v>
      </c>
      <c r="L164" s="21">
        <v>8</v>
      </c>
      <c r="M164" s="21">
        <v>2</v>
      </c>
      <c r="N164" s="21">
        <v>24</v>
      </c>
      <c r="O164" s="21">
        <v>12</v>
      </c>
      <c r="P164" s="21">
        <v>0</v>
      </c>
    </row>
    <row r="165" spans="1:16" x14ac:dyDescent="0.2">
      <c r="A165" s="24" t="s">
        <v>3</v>
      </c>
      <c r="B165" s="25">
        <v>100</v>
      </c>
      <c r="C165" s="25">
        <v>16.666667</v>
      </c>
      <c r="D165" s="25">
        <v>38.888888999999999</v>
      </c>
      <c r="E165" s="25">
        <v>5.5555560000000002</v>
      </c>
      <c r="F165" s="25">
        <v>2.7777780000000001</v>
      </c>
      <c r="G165" s="25">
        <v>19.444444000000001</v>
      </c>
      <c r="H165" s="25">
        <v>2.7777780000000001</v>
      </c>
      <c r="I165" s="25">
        <v>0</v>
      </c>
      <c r="J165" s="25">
        <v>0</v>
      </c>
      <c r="K165" s="25">
        <v>13.888889000000001</v>
      </c>
      <c r="L165" s="25">
        <v>22.222221999999999</v>
      </c>
      <c r="M165" s="25">
        <v>5.5555560000000002</v>
      </c>
      <c r="N165" s="25">
        <v>66.666667000000004</v>
      </c>
      <c r="O165" s="25">
        <v>33.333333000000003</v>
      </c>
      <c r="P165" s="25">
        <v>0</v>
      </c>
    </row>
    <row r="166" spans="1:16" x14ac:dyDescent="0.2">
      <c r="A166" s="20" t="s">
        <v>183</v>
      </c>
      <c r="B166" s="21">
        <v>53</v>
      </c>
      <c r="C166" s="21">
        <v>13</v>
      </c>
      <c r="D166" s="21">
        <v>18</v>
      </c>
      <c r="E166" s="21">
        <v>5</v>
      </c>
      <c r="F166" s="21">
        <v>5</v>
      </c>
      <c r="G166" s="21">
        <v>9</v>
      </c>
      <c r="H166" s="21">
        <v>5</v>
      </c>
      <c r="I166" s="21">
        <v>3</v>
      </c>
      <c r="J166" s="21">
        <v>3</v>
      </c>
      <c r="K166" s="21">
        <v>16</v>
      </c>
      <c r="L166" s="21">
        <v>9</v>
      </c>
      <c r="M166" s="21">
        <v>1</v>
      </c>
      <c r="N166" s="21">
        <v>38</v>
      </c>
      <c r="O166" s="21">
        <v>14</v>
      </c>
      <c r="P166" s="21">
        <v>1</v>
      </c>
    </row>
    <row r="167" spans="1:16" x14ac:dyDescent="0.2">
      <c r="A167" s="24" t="s">
        <v>3</v>
      </c>
      <c r="B167" s="25">
        <v>100</v>
      </c>
      <c r="C167" s="25">
        <v>24.528302</v>
      </c>
      <c r="D167" s="25">
        <v>33.962263999999998</v>
      </c>
      <c r="E167" s="25">
        <v>9.4339619999999993</v>
      </c>
      <c r="F167" s="25">
        <v>9.4339619999999993</v>
      </c>
      <c r="G167" s="25">
        <v>16.981131999999999</v>
      </c>
      <c r="H167" s="25">
        <v>9.4339619999999993</v>
      </c>
      <c r="I167" s="25">
        <v>5.6603770000000004</v>
      </c>
      <c r="J167" s="25">
        <v>5.6603770000000004</v>
      </c>
      <c r="K167" s="25">
        <v>30.188679</v>
      </c>
      <c r="L167" s="25">
        <v>16.981131999999999</v>
      </c>
      <c r="M167" s="25">
        <v>1.886792</v>
      </c>
      <c r="N167" s="25">
        <v>71.698113000000006</v>
      </c>
      <c r="O167" s="25">
        <v>26.415094</v>
      </c>
      <c r="P167" s="25">
        <v>1.886792</v>
      </c>
    </row>
    <row r="168" spans="1:16" x14ac:dyDescent="0.2">
      <c r="A168" s="20" t="s">
        <v>385</v>
      </c>
      <c r="B168" s="21">
        <v>22</v>
      </c>
      <c r="C168" s="21">
        <v>3</v>
      </c>
      <c r="D168" s="21">
        <v>4</v>
      </c>
      <c r="E168" s="21">
        <v>0</v>
      </c>
      <c r="F168" s="21">
        <v>0</v>
      </c>
      <c r="G168" s="21">
        <v>0</v>
      </c>
      <c r="H168" s="21">
        <v>0</v>
      </c>
      <c r="I168" s="21">
        <v>2</v>
      </c>
      <c r="J168" s="21">
        <v>0</v>
      </c>
      <c r="K168" s="21">
        <v>1</v>
      </c>
      <c r="L168" s="21">
        <v>0</v>
      </c>
      <c r="M168" s="21">
        <v>0</v>
      </c>
      <c r="N168" s="21">
        <v>7</v>
      </c>
      <c r="O168" s="21">
        <v>15</v>
      </c>
      <c r="P168" s="21">
        <v>0</v>
      </c>
    </row>
    <row r="169" spans="1:16" x14ac:dyDescent="0.2">
      <c r="A169" s="24" t="s">
        <v>3</v>
      </c>
      <c r="B169" s="25">
        <v>100</v>
      </c>
      <c r="C169" s="25">
        <v>13.636364</v>
      </c>
      <c r="D169" s="25">
        <v>18.181818</v>
      </c>
      <c r="E169" s="25">
        <v>0</v>
      </c>
      <c r="F169" s="25">
        <v>0</v>
      </c>
      <c r="G169" s="25">
        <v>0</v>
      </c>
      <c r="H169" s="25">
        <v>0</v>
      </c>
      <c r="I169" s="25">
        <v>9.0909089999999999</v>
      </c>
      <c r="J169" s="25">
        <v>0</v>
      </c>
      <c r="K169" s="25">
        <v>4.5454549999999996</v>
      </c>
      <c r="L169" s="25">
        <v>0</v>
      </c>
      <c r="M169" s="25">
        <v>0</v>
      </c>
      <c r="N169" s="25">
        <v>31.818182</v>
      </c>
      <c r="O169" s="25">
        <v>68.181818000000007</v>
      </c>
      <c r="P169" s="25">
        <v>0</v>
      </c>
    </row>
    <row r="170" spans="1:16" x14ac:dyDescent="0.2">
      <c r="A170" s="20" t="s">
        <v>386</v>
      </c>
      <c r="B170" s="21">
        <v>32</v>
      </c>
      <c r="C170" s="21">
        <v>0</v>
      </c>
      <c r="D170" s="21">
        <v>5</v>
      </c>
      <c r="E170" s="21">
        <v>0</v>
      </c>
      <c r="F170" s="21">
        <v>0</v>
      </c>
      <c r="G170" s="21">
        <v>0</v>
      </c>
      <c r="H170" s="21">
        <v>0</v>
      </c>
      <c r="I170" s="21">
        <v>0</v>
      </c>
      <c r="J170" s="21">
        <v>0</v>
      </c>
      <c r="K170" s="21">
        <v>3</v>
      </c>
      <c r="L170" s="21">
        <v>1</v>
      </c>
      <c r="M170" s="21">
        <v>5</v>
      </c>
      <c r="N170" s="21">
        <v>11</v>
      </c>
      <c r="O170" s="21">
        <v>20</v>
      </c>
      <c r="P170" s="21">
        <v>1</v>
      </c>
    </row>
    <row r="171" spans="1:16" x14ac:dyDescent="0.2">
      <c r="A171" s="24" t="s">
        <v>3</v>
      </c>
      <c r="B171" s="25">
        <v>100</v>
      </c>
      <c r="C171" s="25">
        <v>0</v>
      </c>
      <c r="D171" s="25">
        <v>15.625</v>
      </c>
      <c r="E171" s="25">
        <v>0</v>
      </c>
      <c r="F171" s="25">
        <v>0</v>
      </c>
      <c r="G171" s="25">
        <v>0</v>
      </c>
      <c r="H171" s="25">
        <v>0</v>
      </c>
      <c r="I171" s="25">
        <v>0</v>
      </c>
      <c r="J171" s="25">
        <v>0</v>
      </c>
      <c r="K171" s="25">
        <v>9.375</v>
      </c>
      <c r="L171" s="25">
        <v>3.125</v>
      </c>
      <c r="M171" s="25">
        <v>15.625</v>
      </c>
      <c r="N171" s="25">
        <v>34.375</v>
      </c>
      <c r="O171" s="25">
        <v>62.5</v>
      </c>
      <c r="P171" s="25">
        <v>3.125</v>
      </c>
    </row>
    <row r="172" spans="1:16" x14ac:dyDescent="0.2">
      <c r="A172" s="20" t="s">
        <v>387</v>
      </c>
      <c r="B172" s="21">
        <v>9</v>
      </c>
      <c r="C172" s="21">
        <v>2</v>
      </c>
      <c r="D172" s="21">
        <v>2</v>
      </c>
      <c r="E172" s="21">
        <v>0</v>
      </c>
      <c r="F172" s="21">
        <v>0</v>
      </c>
      <c r="G172" s="21">
        <v>0</v>
      </c>
      <c r="H172" s="21">
        <v>0</v>
      </c>
      <c r="I172" s="21">
        <v>1</v>
      </c>
      <c r="J172" s="21">
        <v>0</v>
      </c>
      <c r="K172" s="21">
        <v>1</v>
      </c>
      <c r="L172" s="21">
        <v>0</v>
      </c>
      <c r="M172" s="21">
        <v>2</v>
      </c>
      <c r="N172" s="21">
        <v>6</v>
      </c>
      <c r="O172" s="21">
        <v>3</v>
      </c>
      <c r="P172" s="21">
        <v>0</v>
      </c>
    </row>
    <row r="173" spans="1:16" x14ac:dyDescent="0.2">
      <c r="A173" s="24" t="s">
        <v>3</v>
      </c>
      <c r="B173" s="25">
        <v>100</v>
      </c>
      <c r="C173" s="25">
        <v>22.222221999999999</v>
      </c>
      <c r="D173" s="25">
        <v>22.222221999999999</v>
      </c>
      <c r="E173" s="25">
        <v>0</v>
      </c>
      <c r="F173" s="25">
        <v>0</v>
      </c>
      <c r="G173" s="25">
        <v>0</v>
      </c>
      <c r="H173" s="25">
        <v>0</v>
      </c>
      <c r="I173" s="25">
        <v>11.111110999999999</v>
      </c>
      <c r="J173" s="25">
        <v>0</v>
      </c>
      <c r="K173" s="25">
        <v>11.111110999999999</v>
      </c>
      <c r="L173" s="25">
        <v>0</v>
      </c>
      <c r="M173" s="25">
        <v>22.222221999999999</v>
      </c>
      <c r="N173" s="25">
        <v>66.666667000000004</v>
      </c>
      <c r="O173" s="25">
        <v>33.333333000000003</v>
      </c>
      <c r="P173" s="25">
        <v>0</v>
      </c>
    </row>
    <row r="174" spans="1:16" x14ac:dyDescent="0.2">
      <c r="A174" s="20" t="s">
        <v>366</v>
      </c>
      <c r="B174" s="21">
        <v>150</v>
      </c>
      <c r="C174" s="21">
        <v>13</v>
      </c>
      <c r="D174" s="21">
        <v>39</v>
      </c>
      <c r="E174" s="21">
        <v>12</v>
      </c>
      <c r="F174" s="21">
        <v>4</v>
      </c>
      <c r="G174" s="21">
        <v>11</v>
      </c>
      <c r="H174" s="21">
        <v>6</v>
      </c>
      <c r="I174" s="21">
        <v>1</v>
      </c>
      <c r="J174" s="21">
        <v>4</v>
      </c>
      <c r="K174" s="21">
        <v>32</v>
      </c>
      <c r="L174" s="21">
        <v>8</v>
      </c>
      <c r="M174" s="21">
        <v>19</v>
      </c>
      <c r="N174" s="21">
        <v>90</v>
      </c>
      <c r="O174" s="21">
        <v>55</v>
      </c>
      <c r="P174" s="21">
        <v>5</v>
      </c>
    </row>
    <row r="175" spans="1:16" x14ac:dyDescent="0.2">
      <c r="A175" s="24" t="s">
        <v>3</v>
      </c>
      <c r="B175" s="25">
        <v>100</v>
      </c>
      <c r="C175" s="25">
        <v>8.6666670000000003</v>
      </c>
      <c r="D175" s="25">
        <v>26</v>
      </c>
      <c r="E175" s="25">
        <v>8</v>
      </c>
      <c r="F175" s="25">
        <v>2.6666669999999999</v>
      </c>
      <c r="G175" s="25">
        <v>7.3333329999999997</v>
      </c>
      <c r="H175" s="25">
        <v>4</v>
      </c>
      <c r="I175" s="25">
        <v>0.66666700000000001</v>
      </c>
      <c r="J175" s="25">
        <v>2.6666669999999999</v>
      </c>
      <c r="K175" s="25">
        <v>21.333333</v>
      </c>
      <c r="L175" s="25">
        <v>5.3333329999999997</v>
      </c>
      <c r="M175" s="25">
        <v>12.666667</v>
      </c>
      <c r="N175" s="25">
        <v>60</v>
      </c>
      <c r="O175" s="25">
        <v>36.666666999999997</v>
      </c>
      <c r="P175" s="25">
        <v>3.3333330000000001</v>
      </c>
    </row>
    <row r="176" spans="1:16" x14ac:dyDescent="0.2">
      <c r="A176" s="9" t="s">
        <v>388</v>
      </c>
      <c r="B176" s="9"/>
      <c r="C176" s="9"/>
      <c r="D176" s="9"/>
      <c r="E176" s="9"/>
      <c r="F176" s="9"/>
      <c r="G176" s="9"/>
      <c r="H176" s="9"/>
      <c r="I176" s="9"/>
      <c r="J176" s="9"/>
      <c r="K176" s="9"/>
      <c r="L176" s="9"/>
      <c r="M176" s="9"/>
      <c r="N176" s="9"/>
      <c r="O176" s="9"/>
      <c r="P176" s="9"/>
    </row>
    <row r="177" spans="1:16" x14ac:dyDescent="0.2">
      <c r="A177" s="20" t="s">
        <v>184</v>
      </c>
      <c r="B177" s="21">
        <v>54</v>
      </c>
      <c r="C177" s="21">
        <v>3</v>
      </c>
      <c r="D177" s="21">
        <v>16</v>
      </c>
      <c r="E177" s="21">
        <v>3</v>
      </c>
      <c r="F177" s="21">
        <v>1</v>
      </c>
      <c r="G177" s="21">
        <v>7</v>
      </c>
      <c r="H177" s="21">
        <v>5</v>
      </c>
      <c r="I177" s="21">
        <v>2</v>
      </c>
      <c r="J177" s="21">
        <v>0</v>
      </c>
      <c r="K177" s="21">
        <v>6</v>
      </c>
      <c r="L177" s="21">
        <v>6</v>
      </c>
      <c r="M177" s="21">
        <v>9</v>
      </c>
      <c r="N177" s="21">
        <v>31</v>
      </c>
      <c r="O177" s="21">
        <v>22</v>
      </c>
      <c r="P177" s="21">
        <v>1</v>
      </c>
    </row>
    <row r="178" spans="1:16" x14ac:dyDescent="0.2">
      <c r="A178" s="24" t="s">
        <v>3</v>
      </c>
      <c r="B178" s="25">
        <v>100</v>
      </c>
      <c r="C178" s="25">
        <v>5.5555560000000002</v>
      </c>
      <c r="D178" s="25">
        <v>29.629629999999999</v>
      </c>
      <c r="E178" s="25">
        <v>5.5555560000000002</v>
      </c>
      <c r="F178" s="25">
        <v>1.8518520000000001</v>
      </c>
      <c r="G178" s="25">
        <v>12.962963</v>
      </c>
      <c r="H178" s="25">
        <v>9.2592590000000001</v>
      </c>
      <c r="I178" s="25">
        <v>3.7037040000000001</v>
      </c>
      <c r="J178" s="25">
        <v>0</v>
      </c>
      <c r="K178" s="25">
        <v>11.111110999999999</v>
      </c>
      <c r="L178" s="25">
        <v>11.111110999999999</v>
      </c>
      <c r="M178" s="25">
        <v>16.666667</v>
      </c>
      <c r="N178" s="25">
        <v>57.407406999999999</v>
      </c>
      <c r="O178" s="25">
        <v>40.740741</v>
      </c>
      <c r="P178" s="25">
        <v>1.8518520000000001</v>
      </c>
    </row>
    <row r="179" spans="1:16" x14ac:dyDescent="0.2">
      <c r="A179" s="20" t="s">
        <v>185</v>
      </c>
      <c r="B179" s="21">
        <v>196</v>
      </c>
      <c r="C179" s="21">
        <v>22</v>
      </c>
      <c r="D179" s="21">
        <v>47</v>
      </c>
      <c r="E179" s="21">
        <v>15</v>
      </c>
      <c r="F179" s="21">
        <v>3</v>
      </c>
      <c r="G179" s="21">
        <v>8</v>
      </c>
      <c r="H179" s="21">
        <v>9</v>
      </c>
      <c r="I179" s="21">
        <v>5</v>
      </c>
      <c r="J179" s="21">
        <v>5</v>
      </c>
      <c r="K179" s="21">
        <v>31</v>
      </c>
      <c r="L179" s="21">
        <v>10</v>
      </c>
      <c r="M179" s="21">
        <v>15</v>
      </c>
      <c r="N179" s="21">
        <v>108</v>
      </c>
      <c r="O179" s="21">
        <v>86</v>
      </c>
      <c r="P179" s="21">
        <v>2</v>
      </c>
    </row>
    <row r="180" spans="1:16" x14ac:dyDescent="0.2">
      <c r="A180" s="24" t="s">
        <v>3</v>
      </c>
      <c r="B180" s="25">
        <v>100</v>
      </c>
      <c r="C180" s="25">
        <v>11.224489999999999</v>
      </c>
      <c r="D180" s="25">
        <v>23.979592</v>
      </c>
      <c r="E180" s="25">
        <v>7.6530610000000001</v>
      </c>
      <c r="F180" s="25">
        <v>1.5306120000000001</v>
      </c>
      <c r="G180" s="25">
        <v>4.0816330000000001</v>
      </c>
      <c r="H180" s="25">
        <v>4.5918369999999999</v>
      </c>
      <c r="I180" s="25">
        <v>2.5510199999999998</v>
      </c>
      <c r="J180" s="25">
        <v>2.5510199999999998</v>
      </c>
      <c r="K180" s="25">
        <v>15.816326999999999</v>
      </c>
      <c r="L180" s="25">
        <v>5.1020409999999998</v>
      </c>
      <c r="M180" s="25">
        <v>7.6530610000000001</v>
      </c>
      <c r="N180" s="25">
        <v>55.102041</v>
      </c>
      <c r="O180" s="25">
        <v>43.877550999999997</v>
      </c>
      <c r="P180" s="25">
        <v>1.020408</v>
      </c>
    </row>
    <row r="181" spans="1:16" x14ac:dyDescent="0.2">
      <c r="A181" s="20" t="s">
        <v>186</v>
      </c>
      <c r="B181" s="21">
        <v>310</v>
      </c>
      <c r="C181" s="21">
        <v>36</v>
      </c>
      <c r="D181" s="21">
        <v>79</v>
      </c>
      <c r="E181" s="21">
        <v>14</v>
      </c>
      <c r="F181" s="21">
        <v>12</v>
      </c>
      <c r="G181" s="21">
        <v>22</v>
      </c>
      <c r="H181" s="21">
        <v>15</v>
      </c>
      <c r="I181" s="21">
        <v>7</v>
      </c>
      <c r="J181" s="21">
        <v>5</v>
      </c>
      <c r="K181" s="21">
        <v>57</v>
      </c>
      <c r="L181" s="21">
        <v>25</v>
      </c>
      <c r="M181" s="21">
        <v>30</v>
      </c>
      <c r="N181" s="21">
        <v>177</v>
      </c>
      <c r="O181" s="21">
        <v>127</v>
      </c>
      <c r="P181" s="21">
        <v>6</v>
      </c>
    </row>
    <row r="182" spans="1:16" x14ac:dyDescent="0.2">
      <c r="A182" s="24" t="s">
        <v>3</v>
      </c>
      <c r="B182" s="25">
        <v>100</v>
      </c>
      <c r="C182" s="25">
        <v>11.612902999999999</v>
      </c>
      <c r="D182" s="25">
        <v>25.483871000000001</v>
      </c>
      <c r="E182" s="25">
        <v>4.5161290000000003</v>
      </c>
      <c r="F182" s="25">
        <v>3.870968</v>
      </c>
      <c r="G182" s="25">
        <v>7.0967739999999999</v>
      </c>
      <c r="H182" s="25">
        <v>4.8387099999999998</v>
      </c>
      <c r="I182" s="25">
        <v>2.2580650000000002</v>
      </c>
      <c r="J182" s="25">
        <v>1.612903</v>
      </c>
      <c r="K182" s="25">
        <v>18.387097000000001</v>
      </c>
      <c r="L182" s="25">
        <v>8.0645159999999994</v>
      </c>
      <c r="M182" s="25">
        <v>9.6774190000000004</v>
      </c>
      <c r="N182" s="25">
        <v>57.096774000000003</v>
      </c>
      <c r="O182" s="25">
        <v>40.967742000000001</v>
      </c>
      <c r="P182" s="25">
        <v>1.935484</v>
      </c>
    </row>
    <row r="183" spans="1:16" x14ac:dyDescent="0.2">
      <c r="A183" s="20" t="s">
        <v>187</v>
      </c>
      <c r="B183" s="21">
        <v>385</v>
      </c>
      <c r="C183" s="21">
        <v>67</v>
      </c>
      <c r="D183" s="21">
        <v>106</v>
      </c>
      <c r="E183" s="21">
        <v>24</v>
      </c>
      <c r="F183" s="21">
        <v>14</v>
      </c>
      <c r="G183" s="21">
        <v>44</v>
      </c>
      <c r="H183" s="21">
        <v>32</v>
      </c>
      <c r="I183" s="21">
        <v>14</v>
      </c>
      <c r="J183" s="21">
        <v>9</v>
      </c>
      <c r="K183" s="21">
        <v>75</v>
      </c>
      <c r="L183" s="21">
        <v>29</v>
      </c>
      <c r="M183" s="21">
        <v>24</v>
      </c>
      <c r="N183" s="21">
        <v>235</v>
      </c>
      <c r="O183" s="21">
        <v>143</v>
      </c>
      <c r="P183" s="21">
        <v>7</v>
      </c>
    </row>
    <row r="184" spans="1:16" x14ac:dyDescent="0.2">
      <c r="A184" s="24" t="s">
        <v>3</v>
      </c>
      <c r="B184" s="25">
        <v>100</v>
      </c>
      <c r="C184" s="25">
        <v>17.402597</v>
      </c>
      <c r="D184" s="25">
        <v>27.532468000000001</v>
      </c>
      <c r="E184" s="25">
        <v>6.2337660000000001</v>
      </c>
      <c r="F184" s="25">
        <v>3.6363639999999999</v>
      </c>
      <c r="G184" s="25">
        <v>11.428571</v>
      </c>
      <c r="H184" s="25">
        <v>8.3116880000000002</v>
      </c>
      <c r="I184" s="25">
        <v>3.6363639999999999</v>
      </c>
      <c r="J184" s="25">
        <v>2.3376619999999999</v>
      </c>
      <c r="K184" s="25">
        <v>19.480519000000001</v>
      </c>
      <c r="L184" s="25">
        <v>7.5324679999999997</v>
      </c>
      <c r="M184" s="25">
        <v>6.2337660000000001</v>
      </c>
      <c r="N184" s="25">
        <v>61.038961</v>
      </c>
      <c r="O184" s="25">
        <v>37.142856999999999</v>
      </c>
      <c r="P184" s="25">
        <v>1.818182</v>
      </c>
    </row>
    <row r="185" spans="1:16" x14ac:dyDescent="0.2">
      <c r="A185" s="20" t="s">
        <v>188</v>
      </c>
      <c r="B185" s="21">
        <v>361</v>
      </c>
      <c r="C185" s="21">
        <v>66</v>
      </c>
      <c r="D185" s="21">
        <v>117</v>
      </c>
      <c r="E185" s="21">
        <v>31</v>
      </c>
      <c r="F185" s="21">
        <v>19</v>
      </c>
      <c r="G185" s="21">
        <v>43</v>
      </c>
      <c r="H185" s="21">
        <v>34</v>
      </c>
      <c r="I185" s="21">
        <v>11</v>
      </c>
      <c r="J185" s="21">
        <v>7</v>
      </c>
      <c r="K185" s="21">
        <v>84</v>
      </c>
      <c r="L185" s="21">
        <v>51</v>
      </c>
      <c r="M185" s="21">
        <v>31</v>
      </c>
      <c r="N185" s="21">
        <v>249</v>
      </c>
      <c r="O185" s="21">
        <v>109</v>
      </c>
      <c r="P185" s="21">
        <v>3</v>
      </c>
    </row>
    <row r="186" spans="1:16" x14ac:dyDescent="0.2">
      <c r="A186" s="24" t="s">
        <v>3</v>
      </c>
      <c r="B186" s="25">
        <v>100</v>
      </c>
      <c r="C186" s="25">
        <v>18.282547999999998</v>
      </c>
      <c r="D186" s="25">
        <v>32.409972000000003</v>
      </c>
      <c r="E186" s="25">
        <v>8.5872580000000003</v>
      </c>
      <c r="F186" s="25">
        <v>5.2631579999999998</v>
      </c>
      <c r="G186" s="25">
        <v>11.911357000000001</v>
      </c>
      <c r="H186" s="25">
        <v>9.4182830000000006</v>
      </c>
      <c r="I186" s="25">
        <v>3.047091</v>
      </c>
      <c r="J186" s="25">
        <v>1.9390579999999999</v>
      </c>
      <c r="K186" s="25">
        <v>23.268698000000001</v>
      </c>
      <c r="L186" s="25">
        <v>14.127424</v>
      </c>
      <c r="M186" s="25">
        <v>8.5872580000000003</v>
      </c>
      <c r="N186" s="25">
        <v>68.975069000000005</v>
      </c>
      <c r="O186" s="25">
        <v>30.193905999999998</v>
      </c>
      <c r="P186" s="25">
        <v>0.83102500000000001</v>
      </c>
    </row>
    <row r="187" spans="1:16" x14ac:dyDescent="0.2">
      <c r="A187" s="20" t="s">
        <v>189</v>
      </c>
      <c r="B187" s="21">
        <v>315</v>
      </c>
      <c r="C187" s="21">
        <v>53</v>
      </c>
      <c r="D187" s="21">
        <v>110</v>
      </c>
      <c r="E187" s="21">
        <v>30</v>
      </c>
      <c r="F187" s="21">
        <v>24</v>
      </c>
      <c r="G187" s="21">
        <v>47</v>
      </c>
      <c r="H187" s="21">
        <v>28</v>
      </c>
      <c r="I187" s="21">
        <v>4</v>
      </c>
      <c r="J187" s="21">
        <v>4</v>
      </c>
      <c r="K187" s="21">
        <v>75</v>
      </c>
      <c r="L187" s="21">
        <v>45</v>
      </c>
      <c r="M187" s="21">
        <v>19</v>
      </c>
      <c r="N187" s="21">
        <v>215</v>
      </c>
      <c r="O187" s="21">
        <v>98</v>
      </c>
      <c r="P187" s="21">
        <v>2</v>
      </c>
    </row>
    <row r="188" spans="1:16" x14ac:dyDescent="0.2">
      <c r="A188" s="24" t="s">
        <v>3</v>
      </c>
      <c r="B188" s="25">
        <v>100</v>
      </c>
      <c r="C188" s="25">
        <v>16.825396999999999</v>
      </c>
      <c r="D188" s="25">
        <v>34.920634999999997</v>
      </c>
      <c r="E188" s="25">
        <v>9.5238099999999992</v>
      </c>
      <c r="F188" s="25">
        <v>7.6190480000000003</v>
      </c>
      <c r="G188" s="25">
        <v>14.920635000000001</v>
      </c>
      <c r="H188" s="25">
        <v>8.8888890000000007</v>
      </c>
      <c r="I188" s="25">
        <v>1.269841</v>
      </c>
      <c r="J188" s="25">
        <v>1.269841</v>
      </c>
      <c r="K188" s="25">
        <v>23.809524</v>
      </c>
      <c r="L188" s="25">
        <v>14.285714</v>
      </c>
      <c r="M188" s="25">
        <v>6.0317460000000001</v>
      </c>
      <c r="N188" s="25">
        <v>68.253968</v>
      </c>
      <c r="O188" s="25">
        <v>31.111111000000001</v>
      </c>
      <c r="P188" s="25">
        <v>0.63492099999999996</v>
      </c>
    </row>
    <row r="189" spans="1:16" x14ac:dyDescent="0.2">
      <c r="A189" s="20" t="s">
        <v>190</v>
      </c>
      <c r="B189" s="21">
        <v>364</v>
      </c>
      <c r="C189" s="21">
        <v>69</v>
      </c>
      <c r="D189" s="21">
        <v>129</v>
      </c>
      <c r="E189" s="21">
        <v>28</v>
      </c>
      <c r="F189" s="21">
        <v>30</v>
      </c>
      <c r="G189" s="21">
        <v>61</v>
      </c>
      <c r="H189" s="21">
        <v>28</v>
      </c>
      <c r="I189" s="21">
        <v>12</v>
      </c>
      <c r="J189" s="21">
        <v>13</v>
      </c>
      <c r="K189" s="21">
        <v>90</v>
      </c>
      <c r="L189" s="21">
        <v>41</v>
      </c>
      <c r="M189" s="21">
        <v>23</v>
      </c>
      <c r="N189" s="21">
        <v>244</v>
      </c>
      <c r="O189" s="21">
        <v>118</v>
      </c>
      <c r="P189" s="21">
        <v>2</v>
      </c>
    </row>
    <row r="190" spans="1:16" x14ac:dyDescent="0.2">
      <c r="A190" s="24" t="s">
        <v>3</v>
      </c>
      <c r="B190" s="25">
        <v>100</v>
      </c>
      <c r="C190" s="25">
        <v>18.956043999999999</v>
      </c>
      <c r="D190" s="25">
        <v>35.43956</v>
      </c>
      <c r="E190" s="25">
        <v>7.6923079999999997</v>
      </c>
      <c r="F190" s="25">
        <v>8.2417580000000008</v>
      </c>
      <c r="G190" s="25">
        <v>16.758241999999999</v>
      </c>
      <c r="H190" s="25">
        <v>7.6923079999999997</v>
      </c>
      <c r="I190" s="25">
        <v>3.2967029999999999</v>
      </c>
      <c r="J190" s="25">
        <v>3.5714290000000002</v>
      </c>
      <c r="K190" s="25">
        <v>24.725275</v>
      </c>
      <c r="L190" s="25">
        <v>11.263736</v>
      </c>
      <c r="M190" s="25">
        <v>6.3186809999999998</v>
      </c>
      <c r="N190" s="25">
        <v>67.032966999999999</v>
      </c>
      <c r="O190" s="25">
        <v>32.417582000000003</v>
      </c>
      <c r="P190" s="25">
        <v>0.54945100000000002</v>
      </c>
    </row>
    <row r="191" spans="1:16" x14ac:dyDescent="0.2">
      <c r="A191" s="20" t="s">
        <v>191</v>
      </c>
      <c r="B191" s="21">
        <v>267</v>
      </c>
      <c r="C191" s="21">
        <v>48</v>
      </c>
      <c r="D191" s="21">
        <v>105</v>
      </c>
      <c r="E191" s="21">
        <v>25</v>
      </c>
      <c r="F191" s="21">
        <v>24</v>
      </c>
      <c r="G191" s="21">
        <v>44</v>
      </c>
      <c r="H191" s="21">
        <v>24</v>
      </c>
      <c r="I191" s="21">
        <v>10</v>
      </c>
      <c r="J191" s="21">
        <v>13</v>
      </c>
      <c r="K191" s="21">
        <v>71</v>
      </c>
      <c r="L191" s="21">
        <v>36</v>
      </c>
      <c r="M191" s="21">
        <v>23</v>
      </c>
      <c r="N191" s="21">
        <v>189</v>
      </c>
      <c r="O191" s="21">
        <v>76</v>
      </c>
      <c r="P191" s="21">
        <v>2</v>
      </c>
    </row>
    <row r="192" spans="1:16" x14ac:dyDescent="0.2">
      <c r="A192" s="24" t="s">
        <v>3</v>
      </c>
      <c r="B192" s="25">
        <v>100</v>
      </c>
      <c r="C192" s="25">
        <v>17.977528</v>
      </c>
      <c r="D192" s="25">
        <v>39.325842999999999</v>
      </c>
      <c r="E192" s="25">
        <v>9.3632960000000001</v>
      </c>
      <c r="F192" s="25">
        <v>8.9887639999999998</v>
      </c>
      <c r="G192" s="25">
        <v>16.479400999999999</v>
      </c>
      <c r="H192" s="25">
        <v>8.9887639999999998</v>
      </c>
      <c r="I192" s="25">
        <v>3.7453180000000001</v>
      </c>
      <c r="J192" s="25">
        <v>4.8689140000000002</v>
      </c>
      <c r="K192" s="25">
        <v>26.591760000000001</v>
      </c>
      <c r="L192" s="25">
        <v>13.483146</v>
      </c>
      <c r="M192" s="25">
        <v>8.6142319999999994</v>
      </c>
      <c r="N192" s="25">
        <v>70.786517000000003</v>
      </c>
      <c r="O192" s="25">
        <v>28.464418999999999</v>
      </c>
      <c r="P192" s="25">
        <v>0.74906399999999995</v>
      </c>
    </row>
    <row r="193" spans="1:16" x14ac:dyDescent="0.2">
      <c r="A193" s="20" t="s">
        <v>192</v>
      </c>
      <c r="B193" s="21">
        <v>90</v>
      </c>
      <c r="C193" s="21">
        <v>18</v>
      </c>
      <c r="D193" s="21">
        <v>25</v>
      </c>
      <c r="E193" s="21">
        <v>7</v>
      </c>
      <c r="F193" s="21">
        <v>8</v>
      </c>
      <c r="G193" s="21">
        <v>13</v>
      </c>
      <c r="H193" s="21">
        <v>6</v>
      </c>
      <c r="I193" s="21">
        <v>5</v>
      </c>
      <c r="J193" s="21">
        <v>4</v>
      </c>
      <c r="K193" s="21">
        <v>22</v>
      </c>
      <c r="L193" s="21">
        <v>7</v>
      </c>
      <c r="M193" s="21">
        <v>3</v>
      </c>
      <c r="N193" s="21">
        <v>56</v>
      </c>
      <c r="O193" s="21">
        <v>32</v>
      </c>
      <c r="P193" s="21">
        <v>2</v>
      </c>
    </row>
    <row r="194" spans="1:16" x14ac:dyDescent="0.2">
      <c r="A194" s="24" t="s">
        <v>3</v>
      </c>
      <c r="B194" s="25">
        <v>100</v>
      </c>
      <c r="C194" s="25">
        <v>20</v>
      </c>
      <c r="D194" s="25">
        <v>27.777778000000001</v>
      </c>
      <c r="E194" s="25">
        <v>7.7777779999999996</v>
      </c>
      <c r="F194" s="25">
        <v>8.8888890000000007</v>
      </c>
      <c r="G194" s="25">
        <v>14.444444000000001</v>
      </c>
      <c r="H194" s="25">
        <v>6.6666670000000003</v>
      </c>
      <c r="I194" s="25">
        <v>5.5555560000000002</v>
      </c>
      <c r="J194" s="25">
        <v>4.4444439999999998</v>
      </c>
      <c r="K194" s="25">
        <v>24.444444000000001</v>
      </c>
      <c r="L194" s="25">
        <v>7.7777779999999996</v>
      </c>
      <c r="M194" s="25">
        <v>3.3333330000000001</v>
      </c>
      <c r="N194" s="25">
        <v>62.222222000000002</v>
      </c>
      <c r="O194" s="25">
        <v>35.555556000000003</v>
      </c>
      <c r="P194" s="25">
        <v>2.2222219999999999</v>
      </c>
    </row>
    <row r="195" spans="1:16" x14ac:dyDescent="0.2">
      <c r="A195" s="20" t="s">
        <v>193</v>
      </c>
      <c r="B195" s="21">
        <v>94</v>
      </c>
      <c r="C195" s="21">
        <v>19</v>
      </c>
      <c r="D195" s="21">
        <v>28</v>
      </c>
      <c r="E195" s="21">
        <v>13</v>
      </c>
      <c r="F195" s="21">
        <v>15</v>
      </c>
      <c r="G195" s="21">
        <v>16</v>
      </c>
      <c r="H195" s="21">
        <v>10</v>
      </c>
      <c r="I195" s="21">
        <v>6</v>
      </c>
      <c r="J195" s="21">
        <v>7</v>
      </c>
      <c r="K195" s="21">
        <v>31</v>
      </c>
      <c r="L195" s="21">
        <v>10</v>
      </c>
      <c r="M195" s="21">
        <v>4</v>
      </c>
      <c r="N195" s="21">
        <v>69</v>
      </c>
      <c r="O195" s="21">
        <v>23</v>
      </c>
      <c r="P195" s="21">
        <v>2</v>
      </c>
    </row>
    <row r="196" spans="1:16" x14ac:dyDescent="0.2">
      <c r="A196" s="24" t="s">
        <v>3</v>
      </c>
      <c r="B196" s="25">
        <v>100</v>
      </c>
      <c r="C196" s="25">
        <v>20.212765999999998</v>
      </c>
      <c r="D196" s="25">
        <v>29.787234000000002</v>
      </c>
      <c r="E196" s="25">
        <v>13.829787</v>
      </c>
      <c r="F196" s="25">
        <v>15.957447</v>
      </c>
      <c r="G196" s="25">
        <v>17.021277000000001</v>
      </c>
      <c r="H196" s="25">
        <v>10.638298000000001</v>
      </c>
      <c r="I196" s="25">
        <v>6.3829789999999997</v>
      </c>
      <c r="J196" s="25">
        <v>7.446809</v>
      </c>
      <c r="K196" s="25">
        <v>32.978723000000002</v>
      </c>
      <c r="L196" s="25">
        <v>10.638298000000001</v>
      </c>
      <c r="M196" s="25">
        <v>4.2553190000000001</v>
      </c>
      <c r="N196" s="25">
        <v>73.404255000000006</v>
      </c>
      <c r="O196" s="25">
        <v>24.468084999999999</v>
      </c>
      <c r="P196" s="25">
        <v>2.1276600000000001</v>
      </c>
    </row>
    <row r="197" spans="1:16" x14ac:dyDescent="0.2">
      <c r="A197" s="20" t="s">
        <v>389</v>
      </c>
      <c r="B197" s="21">
        <v>47</v>
      </c>
      <c r="C197" s="21">
        <v>4</v>
      </c>
      <c r="D197" s="21">
        <v>5</v>
      </c>
      <c r="E197" s="21">
        <v>0</v>
      </c>
      <c r="F197" s="21">
        <v>1</v>
      </c>
      <c r="G197" s="21">
        <v>1</v>
      </c>
      <c r="H197" s="21">
        <v>2</v>
      </c>
      <c r="I197" s="21">
        <v>1</v>
      </c>
      <c r="J197" s="21">
        <v>0</v>
      </c>
      <c r="K197" s="21">
        <v>7</v>
      </c>
      <c r="L197" s="21">
        <v>3</v>
      </c>
      <c r="M197" s="21">
        <v>4</v>
      </c>
      <c r="N197" s="21">
        <v>23</v>
      </c>
      <c r="O197" s="21">
        <v>24</v>
      </c>
      <c r="P197" s="21">
        <v>0</v>
      </c>
    </row>
    <row r="198" spans="1:16" x14ac:dyDescent="0.2">
      <c r="A198" s="24" t="s">
        <v>3</v>
      </c>
      <c r="B198" s="25">
        <v>100</v>
      </c>
      <c r="C198" s="25">
        <v>8.5106380000000001</v>
      </c>
      <c r="D198" s="25">
        <v>10.638298000000001</v>
      </c>
      <c r="E198" s="25">
        <v>0</v>
      </c>
      <c r="F198" s="25">
        <v>2.1276600000000001</v>
      </c>
      <c r="G198" s="25">
        <v>2.1276600000000001</v>
      </c>
      <c r="H198" s="25">
        <v>4.2553190000000001</v>
      </c>
      <c r="I198" s="25">
        <v>2.1276600000000001</v>
      </c>
      <c r="J198" s="25">
        <v>0</v>
      </c>
      <c r="K198" s="25">
        <v>14.893617000000001</v>
      </c>
      <c r="L198" s="25">
        <v>6.3829789999999997</v>
      </c>
      <c r="M198" s="25">
        <v>8.5106380000000001</v>
      </c>
      <c r="N198" s="25">
        <v>48.936169999999997</v>
      </c>
      <c r="O198" s="25">
        <v>51.063830000000003</v>
      </c>
      <c r="P198" s="25">
        <v>0</v>
      </c>
    </row>
    <row r="199" spans="1:16" x14ac:dyDescent="0.2">
      <c r="A199" s="20" t="s">
        <v>366</v>
      </c>
      <c r="B199" s="21">
        <v>194</v>
      </c>
      <c r="C199" s="21">
        <v>20</v>
      </c>
      <c r="D199" s="21">
        <v>44</v>
      </c>
      <c r="E199" s="21">
        <v>17</v>
      </c>
      <c r="F199" s="21">
        <v>3</v>
      </c>
      <c r="G199" s="21">
        <v>12</v>
      </c>
      <c r="H199" s="21">
        <v>10</v>
      </c>
      <c r="I199" s="21">
        <v>2</v>
      </c>
      <c r="J199" s="21">
        <v>1</v>
      </c>
      <c r="K199" s="21">
        <v>37</v>
      </c>
      <c r="L199" s="21">
        <v>13</v>
      </c>
      <c r="M199" s="21">
        <v>12</v>
      </c>
      <c r="N199" s="21">
        <v>96</v>
      </c>
      <c r="O199" s="21">
        <v>86</v>
      </c>
      <c r="P199" s="21">
        <v>12</v>
      </c>
    </row>
    <row r="200" spans="1:16" x14ac:dyDescent="0.2">
      <c r="A200" s="24" t="s">
        <v>3</v>
      </c>
      <c r="B200" s="25">
        <v>100</v>
      </c>
      <c r="C200" s="25">
        <v>10.309278000000001</v>
      </c>
      <c r="D200" s="25">
        <v>22.680412</v>
      </c>
      <c r="E200" s="25">
        <v>8.7628869999999992</v>
      </c>
      <c r="F200" s="25">
        <v>1.546392</v>
      </c>
      <c r="G200" s="25">
        <v>6.1855669999999998</v>
      </c>
      <c r="H200" s="25">
        <v>5.1546390000000004</v>
      </c>
      <c r="I200" s="25">
        <v>1.0309280000000001</v>
      </c>
      <c r="J200" s="25">
        <v>0.51546400000000003</v>
      </c>
      <c r="K200" s="25">
        <v>19.072164999999998</v>
      </c>
      <c r="L200" s="25">
        <v>6.7010310000000004</v>
      </c>
      <c r="M200" s="25">
        <v>6.1855669999999998</v>
      </c>
      <c r="N200" s="25">
        <v>49.484535999999999</v>
      </c>
      <c r="O200" s="25">
        <v>44.329897000000003</v>
      </c>
      <c r="P200" s="25">
        <v>6.1855669999999998</v>
      </c>
    </row>
    <row r="201" spans="1:16" ht="11.1" customHeight="1" x14ac:dyDescent="0.2">
      <c r="A201" s="9" t="s">
        <v>390</v>
      </c>
      <c r="B201" s="9"/>
      <c r="C201" s="9"/>
      <c r="D201" s="9"/>
      <c r="E201" s="9"/>
      <c r="F201" s="9"/>
      <c r="G201" s="9"/>
      <c r="H201" s="9"/>
      <c r="I201" s="9"/>
      <c r="J201" s="9"/>
      <c r="K201" s="9"/>
      <c r="L201" s="9"/>
      <c r="M201" s="9"/>
      <c r="N201" s="9"/>
      <c r="O201" s="9"/>
      <c r="P201" s="9"/>
    </row>
    <row r="202" spans="1:16" ht="11.1" customHeight="1" x14ac:dyDescent="0.2">
      <c r="A202" s="20" t="s">
        <v>391</v>
      </c>
      <c r="B202" s="21">
        <v>633</v>
      </c>
      <c r="C202" s="21">
        <v>96</v>
      </c>
      <c r="D202" s="21">
        <v>178</v>
      </c>
      <c r="E202" s="21">
        <v>35</v>
      </c>
      <c r="F202" s="21">
        <v>31</v>
      </c>
      <c r="G202" s="21">
        <v>45</v>
      </c>
      <c r="H202" s="21">
        <v>45</v>
      </c>
      <c r="I202" s="21">
        <v>11</v>
      </c>
      <c r="J202" s="21">
        <v>11</v>
      </c>
      <c r="K202" s="21">
        <v>113</v>
      </c>
      <c r="L202" s="21">
        <v>42</v>
      </c>
      <c r="M202" s="21">
        <v>48</v>
      </c>
      <c r="N202" s="21">
        <v>376</v>
      </c>
      <c r="O202" s="21">
        <v>251</v>
      </c>
      <c r="P202" s="21">
        <v>6</v>
      </c>
    </row>
    <row r="203" spans="1:16" ht="11.1" customHeight="1" x14ac:dyDescent="0.2">
      <c r="A203" s="24" t="s">
        <v>3</v>
      </c>
      <c r="B203" s="25">
        <v>100</v>
      </c>
      <c r="C203" s="25">
        <v>15.165877</v>
      </c>
      <c r="D203" s="25">
        <v>28.120062999999998</v>
      </c>
      <c r="E203" s="25">
        <v>5.5292260000000004</v>
      </c>
      <c r="F203" s="25">
        <v>4.8973139999999997</v>
      </c>
      <c r="G203" s="25">
        <v>7.1090049999999998</v>
      </c>
      <c r="H203" s="25">
        <v>7.1090049999999998</v>
      </c>
      <c r="I203" s="25">
        <v>1.737757</v>
      </c>
      <c r="J203" s="25">
        <v>1.737757</v>
      </c>
      <c r="K203" s="25">
        <v>17.851500999999999</v>
      </c>
      <c r="L203" s="25">
        <v>6.6350709999999999</v>
      </c>
      <c r="M203" s="25">
        <v>7.5829380000000004</v>
      </c>
      <c r="N203" s="25">
        <v>59.399684000000001</v>
      </c>
      <c r="O203" s="25">
        <v>39.652448999999997</v>
      </c>
      <c r="P203" s="25">
        <v>0.94786700000000002</v>
      </c>
    </row>
    <row r="204" spans="1:16" ht="11.1" customHeight="1" x14ac:dyDescent="0.2">
      <c r="A204" s="20" t="s">
        <v>392</v>
      </c>
      <c r="B204" s="21">
        <v>1123</v>
      </c>
      <c r="C204" s="21">
        <v>176</v>
      </c>
      <c r="D204" s="21">
        <v>344</v>
      </c>
      <c r="E204" s="21">
        <v>83</v>
      </c>
      <c r="F204" s="21">
        <v>60</v>
      </c>
      <c r="G204" s="21">
        <v>121</v>
      </c>
      <c r="H204" s="21">
        <v>67</v>
      </c>
      <c r="I204" s="21">
        <v>36</v>
      </c>
      <c r="J204" s="21">
        <v>33</v>
      </c>
      <c r="K204" s="21">
        <v>216</v>
      </c>
      <c r="L204" s="21">
        <v>107</v>
      </c>
      <c r="M204" s="21">
        <v>78</v>
      </c>
      <c r="N204" s="21">
        <v>689</v>
      </c>
      <c r="O204" s="21">
        <v>413</v>
      </c>
      <c r="P204" s="21">
        <v>21</v>
      </c>
    </row>
    <row r="205" spans="1:16" ht="11.1" customHeight="1" x14ac:dyDescent="0.2">
      <c r="A205" s="24" t="s">
        <v>3</v>
      </c>
      <c r="B205" s="25">
        <v>100</v>
      </c>
      <c r="C205" s="25">
        <v>15.672306000000001</v>
      </c>
      <c r="D205" s="25">
        <v>30.632235000000001</v>
      </c>
      <c r="E205" s="25">
        <v>7.390917</v>
      </c>
      <c r="F205" s="25">
        <v>5.3428319999999996</v>
      </c>
      <c r="G205" s="25">
        <v>10.774711</v>
      </c>
      <c r="H205" s="25">
        <v>5.9661619999999997</v>
      </c>
      <c r="I205" s="25">
        <v>3.2056990000000001</v>
      </c>
      <c r="J205" s="25">
        <v>2.9385569999999999</v>
      </c>
      <c r="K205" s="25">
        <v>19.234193999999999</v>
      </c>
      <c r="L205" s="25">
        <v>9.5280500000000004</v>
      </c>
      <c r="M205" s="25">
        <v>6.9456810000000004</v>
      </c>
      <c r="N205" s="25">
        <v>61.353516999999997</v>
      </c>
      <c r="O205" s="25">
        <v>36.776491999999998</v>
      </c>
      <c r="P205" s="25">
        <v>1.869991</v>
      </c>
    </row>
    <row r="206" spans="1:16" ht="11.1" customHeight="1" x14ac:dyDescent="0.2">
      <c r="A206" s="20" t="s">
        <v>393</v>
      </c>
      <c r="B206" s="21">
        <v>660</v>
      </c>
      <c r="C206" s="21">
        <v>123</v>
      </c>
      <c r="D206" s="21">
        <v>201</v>
      </c>
      <c r="E206" s="21">
        <v>65</v>
      </c>
      <c r="F206" s="21">
        <v>45</v>
      </c>
      <c r="G206" s="21">
        <v>104</v>
      </c>
      <c r="H206" s="21">
        <v>65</v>
      </c>
      <c r="I206" s="21">
        <v>24</v>
      </c>
      <c r="J206" s="21">
        <v>16</v>
      </c>
      <c r="K206" s="21">
        <v>173</v>
      </c>
      <c r="L206" s="21">
        <v>83</v>
      </c>
      <c r="M206" s="21">
        <v>55</v>
      </c>
      <c r="N206" s="21">
        <v>449</v>
      </c>
      <c r="O206" s="21">
        <v>201</v>
      </c>
      <c r="P206" s="21">
        <v>10</v>
      </c>
    </row>
    <row r="207" spans="1:16" ht="11.1" customHeight="1" x14ac:dyDescent="0.2">
      <c r="A207" s="24" t="s">
        <v>3</v>
      </c>
      <c r="B207" s="25">
        <v>100</v>
      </c>
      <c r="C207" s="25">
        <v>18.636364</v>
      </c>
      <c r="D207" s="25">
        <v>30.454545</v>
      </c>
      <c r="E207" s="25">
        <v>9.8484850000000002</v>
      </c>
      <c r="F207" s="25">
        <v>6.8181820000000002</v>
      </c>
      <c r="G207" s="25">
        <v>15.757576</v>
      </c>
      <c r="H207" s="25">
        <v>9.8484850000000002</v>
      </c>
      <c r="I207" s="25">
        <v>3.6363639999999999</v>
      </c>
      <c r="J207" s="25">
        <v>2.424242</v>
      </c>
      <c r="K207" s="25">
        <v>26.212121</v>
      </c>
      <c r="L207" s="25">
        <v>12.575758</v>
      </c>
      <c r="M207" s="25">
        <v>8.3333329999999997</v>
      </c>
      <c r="N207" s="25">
        <v>68.030303000000004</v>
      </c>
      <c r="O207" s="25">
        <v>30.454545</v>
      </c>
      <c r="P207" s="25">
        <v>1.5151520000000001</v>
      </c>
    </row>
    <row r="208" spans="1:16" ht="11.1" customHeight="1" x14ac:dyDescent="0.2">
      <c r="A208" s="20" t="s">
        <v>394</v>
      </c>
      <c r="B208" s="21">
        <v>261</v>
      </c>
      <c r="C208" s="21">
        <v>30</v>
      </c>
      <c r="D208" s="21">
        <v>88</v>
      </c>
      <c r="E208" s="21">
        <v>24</v>
      </c>
      <c r="F208" s="21">
        <v>18</v>
      </c>
      <c r="G208" s="21">
        <v>48</v>
      </c>
      <c r="H208" s="21">
        <v>26</v>
      </c>
      <c r="I208" s="21">
        <v>8</v>
      </c>
      <c r="J208" s="21">
        <v>8</v>
      </c>
      <c r="K208" s="21">
        <v>84</v>
      </c>
      <c r="L208" s="21">
        <v>44</v>
      </c>
      <c r="M208" s="21">
        <v>16</v>
      </c>
      <c r="N208" s="21">
        <v>178</v>
      </c>
      <c r="O208" s="21">
        <v>79</v>
      </c>
      <c r="P208" s="21">
        <v>4</v>
      </c>
    </row>
    <row r="209" spans="1:16" ht="11.1" customHeight="1" x14ac:dyDescent="0.2">
      <c r="A209" s="24" t="s">
        <v>3</v>
      </c>
      <c r="B209" s="25">
        <v>100</v>
      </c>
      <c r="C209" s="25">
        <v>11.494253</v>
      </c>
      <c r="D209" s="25">
        <v>33.716475000000003</v>
      </c>
      <c r="E209" s="25">
        <v>9.1954019999999996</v>
      </c>
      <c r="F209" s="25">
        <v>6.8965519999999998</v>
      </c>
      <c r="G209" s="25">
        <v>18.390805</v>
      </c>
      <c r="H209" s="25">
        <v>9.9616860000000003</v>
      </c>
      <c r="I209" s="25">
        <v>3.065134</v>
      </c>
      <c r="J209" s="25">
        <v>3.065134</v>
      </c>
      <c r="K209" s="25">
        <v>32.183908000000002</v>
      </c>
      <c r="L209" s="25">
        <v>16.858238</v>
      </c>
      <c r="M209" s="25">
        <v>6.1302680000000001</v>
      </c>
      <c r="N209" s="25">
        <v>68.199234000000004</v>
      </c>
      <c r="O209" s="25">
        <v>30.268198999999999</v>
      </c>
      <c r="P209" s="25">
        <v>1.532567</v>
      </c>
    </row>
    <row r="210" spans="1:16" ht="11.1" customHeight="1" x14ac:dyDescent="0.2">
      <c r="A210" s="9" t="s">
        <v>395</v>
      </c>
      <c r="B210" s="9"/>
      <c r="C210" s="9"/>
      <c r="D210" s="9"/>
      <c r="E210" s="9"/>
      <c r="F210" s="9"/>
      <c r="G210" s="9"/>
      <c r="H210" s="9"/>
      <c r="I210" s="9"/>
      <c r="J210" s="9"/>
      <c r="K210" s="9"/>
      <c r="L210" s="9"/>
      <c r="M210" s="9"/>
      <c r="N210" s="9"/>
      <c r="O210" s="9"/>
      <c r="P210" s="9"/>
    </row>
    <row r="211" spans="1:16" ht="11.1" customHeight="1" x14ac:dyDescent="0.2">
      <c r="A211" s="20" t="s">
        <v>396</v>
      </c>
      <c r="B211" s="21">
        <v>329</v>
      </c>
      <c r="C211" s="21">
        <v>41</v>
      </c>
      <c r="D211" s="21">
        <v>93</v>
      </c>
      <c r="E211" s="21">
        <v>20</v>
      </c>
      <c r="F211" s="21">
        <v>16</v>
      </c>
      <c r="G211" s="21">
        <v>44</v>
      </c>
      <c r="H211" s="21">
        <v>25</v>
      </c>
      <c r="I211" s="21">
        <v>6</v>
      </c>
      <c r="J211" s="21">
        <v>6</v>
      </c>
      <c r="K211" s="21">
        <v>63</v>
      </c>
      <c r="L211" s="21">
        <v>32</v>
      </c>
      <c r="M211" s="21">
        <v>31</v>
      </c>
      <c r="N211" s="21">
        <v>205</v>
      </c>
      <c r="O211" s="21">
        <v>119</v>
      </c>
      <c r="P211" s="21">
        <v>5</v>
      </c>
    </row>
    <row r="212" spans="1:16" ht="11.1" customHeight="1" x14ac:dyDescent="0.2">
      <c r="A212" s="24" t="s">
        <v>3</v>
      </c>
      <c r="B212" s="25">
        <v>100</v>
      </c>
      <c r="C212" s="25">
        <v>12.462006000000001</v>
      </c>
      <c r="D212" s="25">
        <v>28.267477</v>
      </c>
      <c r="E212" s="25">
        <v>6.079027</v>
      </c>
      <c r="F212" s="25">
        <v>4.8632220000000004</v>
      </c>
      <c r="G212" s="25">
        <v>13.373860000000001</v>
      </c>
      <c r="H212" s="25">
        <v>7.5987840000000002</v>
      </c>
      <c r="I212" s="25">
        <v>1.8237080000000001</v>
      </c>
      <c r="J212" s="25">
        <v>1.8237080000000001</v>
      </c>
      <c r="K212" s="25">
        <v>19.148935999999999</v>
      </c>
      <c r="L212" s="25">
        <v>9.7264440000000008</v>
      </c>
      <c r="M212" s="25">
        <v>9.4224920000000001</v>
      </c>
      <c r="N212" s="25">
        <v>62.310029999999998</v>
      </c>
      <c r="O212" s="25">
        <v>36.170212999999997</v>
      </c>
      <c r="P212" s="25">
        <v>1.519757</v>
      </c>
    </row>
    <row r="213" spans="1:16" ht="11.1" customHeight="1" x14ac:dyDescent="0.2">
      <c r="A213" s="20" t="s">
        <v>397</v>
      </c>
      <c r="B213" s="21">
        <v>828</v>
      </c>
      <c r="C213" s="21">
        <v>136</v>
      </c>
      <c r="D213" s="21">
        <v>256</v>
      </c>
      <c r="E213" s="21">
        <v>59</v>
      </c>
      <c r="F213" s="21">
        <v>44</v>
      </c>
      <c r="G213" s="21">
        <v>72</v>
      </c>
      <c r="H213" s="21">
        <v>66</v>
      </c>
      <c r="I213" s="21">
        <v>21</v>
      </c>
      <c r="J213" s="21">
        <v>22</v>
      </c>
      <c r="K213" s="21">
        <v>152</v>
      </c>
      <c r="L213" s="21">
        <v>67</v>
      </c>
      <c r="M213" s="21">
        <v>56</v>
      </c>
      <c r="N213" s="21">
        <v>506</v>
      </c>
      <c r="O213" s="21">
        <v>312</v>
      </c>
      <c r="P213" s="21">
        <v>10</v>
      </c>
    </row>
    <row r="214" spans="1:16" ht="11.1" customHeight="1" x14ac:dyDescent="0.2">
      <c r="A214" s="24" t="s">
        <v>3</v>
      </c>
      <c r="B214" s="25">
        <v>100</v>
      </c>
      <c r="C214" s="25">
        <v>16.425121000000001</v>
      </c>
      <c r="D214" s="25">
        <v>30.917874000000001</v>
      </c>
      <c r="E214" s="25">
        <v>7.125604</v>
      </c>
      <c r="F214" s="25">
        <v>5.3140099999999997</v>
      </c>
      <c r="G214" s="25">
        <v>8.6956520000000008</v>
      </c>
      <c r="H214" s="25">
        <v>7.9710140000000003</v>
      </c>
      <c r="I214" s="25">
        <v>2.536232</v>
      </c>
      <c r="J214" s="25">
        <v>2.6570049999999998</v>
      </c>
      <c r="K214" s="25">
        <v>18.357488</v>
      </c>
      <c r="L214" s="25">
        <v>8.0917870000000001</v>
      </c>
      <c r="M214" s="25">
        <v>6.7632849999999998</v>
      </c>
      <c r="N214" s="25">
        <v>61.111111000000001</v>
      </c>
      <c r="O214" s="25">
        <v>37.681159000000001</v>
      </c>
      <c r="P214" s="25">
        <v>1.2077290000000001</v>
      </c>
    </row>
    <row r="215" spans="1:16" ht="11.1" customHeight="1" x14ac:dyDescent="0.2">
      <c r="A215" s="20" t="s">
        <v>879</v>
      </c>
      <c r="B215" s="21">
        <v>499</v>
      </c>
      <c r="C215" s="21">
        <v>79</v>
      </c>
      <c r="D215" s="21">
        <v>155</v>
      </c>
      <c r="E215" s="21">
        <v>48</v>
      </c>
      <c r="F215" s="21">
        <v>39</v>
      </c>
      <c r="G215" s="21">
        <v>79</v>
      </c>
      <c r="H215" s="21">
        <v>54</v>
      </c>
      <c r="I215" s="21">
        <v>18</v>
      </c>
      <c r="J215" s="21">
        <v>9</v>
      </c>
      <c r="K215" s="21">
        <v>146</v>
      </c>
      <c r="L215" s="21">
        <v>66</v>
      </c>
      <c r="M215" s="21">
        <v>36</v>
      </c>
      <c r="N215" s="21">
        <v>359</v>
      </c>
      <c r="O215" s="21">
        <v>135</v>
      </c>
      <c r="P215" s="21">
        <v>5</v>
      </c>
    </row>
    <row r="216" spans="1:16" ht="11.1" customHeight="1" x14ac:dyDescent="0.2">
      <c r="A216" s="24" t="s">
        <v>3</v>
      </c>
      <c r="B216" s="25">
        <v>100</v>
      </c>
      <c r="C216" s="25">
        <v>15.831663000000001</v>
      </c>
      <c r="D216" s="25">
        <v>31.062124000000001</v>
      </c>
      <c r="E216" s="25">
        <v>9.6192379999999993</v>
      </c>
      <c r="F216" s="25">
        <v>7.8156309999999998</v>
      </c>
      <c r="G216" s="25">
        <v>15.831663000000001</v>
      </c>
      <c r="H216" s="25">
        <v>10.821643</v>
      </c>
      <c r="I216" s="25">
        <v>3.6072139999999999</v>
      </c>
      <c r="J216" s="25">
        <v>1.803607</v>
      </c>
      <c r="K216" s="25">
        <v>29.258517000000001</v>
      </c>
      <c r="L216" s="25">
        <v>13.226452999999999</v>
      </c>
      <c r="M216" s="25">
        <v>7.214429</v>
      </c>
      <c r="N216" s="25">
        <v>71.943888000000001</v>
      </c>
      <c r="O216" s="25">
        <v>27.054107999999999</v>
      </c>
      <c r="P216" s="25">
        <v>1.0020039999999999</v>
      </c>
    </row>
    <row r="217" spans="1:16" ht="11.1" customHeight="1" x14ac:dyDescent="0.2">
      <c r="A217" s="20" t="s">
        <v>398</v>
      </c>
      <c r="B217" s="21">
        <v>468</v>
      </c>
      <c r="C217" s="21">
        <v>81</v>
      </c>
      <c r="D217" s="21">
        <v>127</v>
      </c>
      <c r="E217" s="21">
        <v>37</v>
      </c>
      <c r="F217" s="21">
        <v>24</v>
      </c>
      <c r="G217" s="21">
        <v>39</v>
      </c>
      <c r="H217" s="21">
        <v>18</v>
      </c>
      <c r="I217" s="21">
        <v>12</v>
      </c>
      <c r="J217" s="21">
        <v>13</v>
      </c>
      <c r="K217" s="21">
        <v>92</v>
      </c>
      <c r="L217" s="21">
        <v>41</v>
      </c>
      <c r="M217" s="21">
        <v>37</v>
      </c>
      <c r="N217" s="21">
        <v>276</v>
      </c>
      <c r="O217" s="21">
        <v>185</v>
      </c>
      <c r="P217" s="21">
        <v>7</v>
      </c>
    </row>
    <row r="218" spans="1:16" ht="11.1" customHeight="1" x14ac:dyDescent="0.2">
      <c r="A218" s="24" t="s">
        <v>3</v>
      </c>
      <c r="B218" s="25">
        <v>100</v>
      </c>
      <c r="C218" s="25">
        <v>17.307691999999999</v>
      </c>
      <c r="D218" s="25">
        <v>27.136752000000001</v>
      </c>
      <c r="E218" s="25">
        <v>7.905983</v>
      </c>
      <c r="F218" s="25">
        <v>5.1282050000000003</v>
      </c>
      <c r="G218" s="25">
        <v>8.3333329999999997</v>
      </c>
      <c r="H218" s="25">
        <v>3.8461539999999999</v>
      </c>
      <c r="I218" s="25">
        <v>2.5641029999999998</v>
      </c>
      <c r="J218" s="25">
        <v>2.7777780000000001</v>
      </c>
      <c r="K218" s="25">
        <v>19.65812</v>
      </c>
      <c r="L218" s="25">
        <v>8.7606839999999995</v>
      </c>
      <c r="M218" s="25">
        <v>7.905983</v>
      </c>
      <c r="N218" s="25">
        <v>58.974359</v>
      </c>
      <c r="O218" s="25">
        <v>39.529915000000003</v>
      </c>
      <c r="P218" s="25">
        <v>1.4957260000000001</v>
      </c>
    </row>
    <row r="219" spans="1:16" ht="11.1" customHeight="1" x14ac:dyDescent="0.2">
      <c r="A219" s="20" t="s">
        <v>399</v>
      </c>
      <c r="B219" s="21">
        <v>257</v>
      </c>
      <c r="C219" s="21">
        <v>52</v>
      </c>
      <c r="D219" s="21">
        <v>90</v>
      </c>
      <c r="E219" s="21">
        <v>17</v>
      </c>
      <c r="F219" s="21">
        <v>18</v>
      </c>
      <c r="G219" s="21">
        <v>35</v>
      </c>
      <c r="H219" s="21">
        <v>15</v>
      </c>
      <c r="I219" s="21">
        <v>9</v>
      </c>
      <c r="J219" s="21">
        <v>8</v>
      </c>
      <c r="K219" s="21">
        <v>60</v>
      </c>
      <c r="L219" s="21">
        <v>29</v>
      </c>
      <c r="M219" s="21">
        <v>21</v>
      </c>
      <c r="N219" s="21">
        <v>166</v>
      </c>
      <c r="O219" s="21">
        <v>86</v>
      </c>
      <c r="P219" s="21">
        <v>5</v>
      </c>
    </row>
    <row r="220" spans="1:16" ht="11.1" customHeight="1" x14ac:dyDescent="0.2">
      <c r="A220" s="24" t="s">
        <v>3</v>
      </c>
      <c r="B220" s="25">
        <v>100</v>
      </c>
      <c r="C220" s="25">
        <v>20.233463</v>
      </c>
      <c r="D220" s="25">
        <v>35.019455000000001</v>
      </c>
      <c r="E220" s="25">
        <v>6.6147859999999996</v>
      </c>
      <c r="F220" s="25">
        <v>7.0038910000000003</v>
      </c>
      <c r="G220" s="25">
        <v>13.618677</v>
      </c>
      <c r="H220" s="25">
        <v>5.836576</v>
      </c>
      <c r="I220" s="25">
        <v>3.5019459999999998</v>
      </c>
      <c r="J220" s="25">
        <v>3.1128399999999998</v>
      </c>
      <c r="K220" s="25">
        <v>23.346304</v>
      </c>
      <c r="L220" s="25">
        <v>11.284046999999999</v>
      </c>
      <c r="M220" s="25">
        <v>8.1712059999999997</v>
      </c>
      <c r="N220" s="25">
        <v>64.591440000000006</v>
      </c>
      <c r="O220" s="25">
        <v>33.463034999999998</v>
      </c>
      <c r="P220" s="25">
        <v>1.9455249999999999</v>
      </c>
    </row>
    <row r="221" spans="1:16" ht="11.1" customHeight="1" x14ac:dyDescent="0.2">
      <c r="A221" s="20" t="s">
        <v>400</v>
      </c>
      <c r="B221" s="21">
        <v>296</v>
      </c>
      <c r="C221" s="21">
        <v>36</v>
      </c>
      <c r="D221" s="21">
        <v>90</v>
      </c>
      <c r="E221" s="21">
        <v>26</v>
      </c>
      <c r="F221" s="21">
        <v>13</v>
      </c>
      <c r="G221" s="21">
        <v>49</v>
      </c>
      <c r="H221" s="21">
        <v>25</v>
      </c>
      <c r="I221" s="21">
        <v>13</v>
      </c>
      <c r="J221" s="21">
        <v>10</v>
      </c>
      <c r="K221" s="21">
        <v>73</v>
      </c>
      <c r="L221" s="21">
        <v>41</v>
      </c>
      <c r="M221" s="21">
        <v>16</v>
      </c>
      <c r="N221" s="21">
        <v>180</v>
      </c>
      <c r="O221" s="21">
        <v>107</v>
      </c>
      <c r="P221" s="21">
        <v>9</v>
      </c>
    </row>
    <row r="222" spans="1:16" ht="11.1" customHeight="1" x14ac:dyDescent="0.2">
      <c r="A222" s="24" t="s">
        <v>3</v>
      </c>
      <c r="B222" s="25">
        <v>100</v>
      </c>
      <c r="C222" s="25">
        <v>12.162162</v>
      </c>
      <c r="D222" s="25">
        <v>30.405404999999998</v>
      </c>
      <c r="E222" s="25">
        <v>8.7837840000000007</v>
      </c>
      <c r="F222" s="25">
        <v>4.3918920000000004</v>
      </c>
      <c r="G222" s="25">
        <v>16.554054000000001</v>
      </c>
      <c r="H222" s="25">
        <v>8.4459459999999993</v>
      </c>
      <c r="I222" s="25">
        <v>4.3918920000000004</v>
      </c>
      <c r="J222" s="25">
        <v>3.3783780000000001</v>
      </c>
      <c r="K222" s="25">
        <v>24.662161999999999</v>
      </c>
      <c r="L222" s="25">
        <v>13.851350999999999</v>
      </c>
      <c r="M222" s="25">
        <v>5.405405</v>
      </c>
      <c r="N222" s="25">
        <v>60.810811000000001</v>
      </c>
      <c r="O222" s="25">
        <v>36.148648999999999</v>
      </c>
      <c r="P222" s="25">
        <v>3.0405410000000002</v>
      </c>
    </row>
    <row r="223" spans="1:16" ht="11.1" customHeight="1" x14ac:dyDescent="0.2">
      <c r="A223" s="9" t="s">
        <v>401</v>
      </c>
      <c r="B223" s="9"/>
      <c r="C223" s="9"/>
      <c r="D223" s="9"/>
      <c r="E223" s="9"/>
      <c r="F223" s="9"/>
      <c r="G223" s="9"/>
      <c r="H223" s="9"/>
      <c r="I223" s="9"/>
      <c r="J223" s="9"/>
      <c r="K223" s="9"/>
      <c r="L223" s="9"/>
      <c r="M223" s="9"/>
      <c r="N223" s="9"/>
      <c r="O223" s="9"/>
      <c r="P223" s="9"/>
    </row>
    <row r="224" spans="1:16" ht="11.1" customHeight="1" x14ac:dyDescent="0.2">
      <c r="A224" s="20" t="s">
        <v>878</v>
      </c>
      <c r="B224" s="21">
        <v>116</v>
      </c>
      <c r="C224" s="21">
        <v>11</v>
      </c>
      <c r="D224" s="21">
        <v>34</v>
      </c>
      <c r="E224" s="21">
        <v>6</v>
      </c>
      <c r="F224" s="21">
        <v>6</v>
      </c>
      <c r="G224" s="21">
        <v>15</v>
      </c>
      <c r="H224" s="21">
        <v>6</v>
      </c>
      <c r="I224" s="21">
        <v>2</v>
      </c>
      <c r="J224" s="21">
        <v>2</v>
      </c>
      <c r="K224" s="21">
        <v>14</v>
      </c>
      <c r="L224" s="21">
        <v>5</v>
      </c>
      <c r="M224" s="21">
        <v>10</v>
      </c>
      <c r="N224" s="21">
        <v>66</v>
      </c>
      <c r="O224" s="21">
        <v>48</v>
      </c>
      <c r="P224" s="21">
        <v>2</v>
      </c>
    </row>
    <row r="225" spans="1:16" ht="11.1" customHeight="1" x14ac:dyDescent="0.2">
      <c r="A225" s="24" t="s">
        <v>3</v>
      </c>
      <c r="B225" s="25">
        <v>100</v>
      </c>
      <c r="C225" s="25">
        <v>9.4827589999999997</v>
      </c>
      <c r="D225" s="25">
        <v>29.310345000000002</v>
      </c>
      <c r="E225" s="25">
        <v>5.1724139999999998</v>
      </c>
      <c r="F225" s="25">
        <v>5.1724139999999998</v>
      </c>
      <c r="G225" s="25">
        <v>12.931034</v>
      </c>
      <c r="H225" s="25">
        <v>5.1724139999999998</v>
      </c>
      <c r="I225" s="25">
        <v>1.7241379999999999</v>
      </c>
      <c r="J225" s="25">
        <v>1.7241379999999999</v>
      </c>
      <c r="K225" s="25">
        <v>12.068966</v>
      </c>
      <c r="L225" s="25">
        <v>4.3103449999999999</v>
      </c>
      <c r="M225" s="25">
        <v>8.6206899999999997</v>
      </c>
      <c r="N225" s="25">
        <v>56.896552</v>
      </c>
      <c r="O225" s="25">
        <v>41.379309999999997</v>
      </c>
      <c r="P225" s="25">
        <v>1.7241379999999999</v>
      </c>
    </row>
    <row r="226" spans="1:16" ht="11.1" customHeight="1" x14ac:dyDescent="0.2">
      <c r="A226" s="20" t="s">
        <v>402</v>
      </c>
      <c r="B226" s="21">
        <v>213</v>
      </c>
      <c r="C226" s="21">
        <v>30</v>
      </c>
      <c r="D226" s="21">
        <v>59</v>
      </c>
      <c r="E226" s="21">
        <v>14</v>
      </c>
      <c r="F226" s="21">
        <v>10</v>
      </c>
      <c r="G226" s="21">
        <v>29</v>
      </c>
      <c r="H226" s="21">
        <v>19</v>
      </c>
      <c r="I226" s="21">
        <v>4</v>
      </c>
      <c r="J226" s="21">
        <v>4</v>
      </c>
      <c r="K226" s="21">
        <v>49</v>
      </c>
      <c r="L226" s="21">
        <v>27</v>
      </c>
      <c r="M226" s="21">
        <v>21</v>
      </c>
      <c r="N226" s="21">
        <v>139</v>
      </c>
      <c r="O226" s="21">
        <v>71</v>
      </c>
      <c r="P226" s="21">
        <v>3</v>
      </c>
    </row>
    <row r="227" spans="1:16" ht="11.1" customHeight="1" x14ac:dyDescent="0.2">
      <c r="A227" s="24" t="s">
        <v>3</v>
      </c>
      <c r="B227" s="25">
        <v>100</v>
      </c>
      <c r="C227" s="25">
        <v>14.084507</v>
      </c>
      <c r="D227" s="25">
        <v>27.699531</v>
      </c>
      <c r="E227" s="25">
        <v>6.5727700000000002</v>
      </c>
      <c r="F227" s="25">
        <v>4.6948359999999996</v>
      </c>
      <c r="G227" s="25">
        <v>13.615023000000001</v>
      </c>
      <c r="H227" s="25">
        <v>8.9201879999999996</v>
      </c>
      <c r="I227" s="25">
        <v>1.877934</v>
      </c>
      <c r="J227" s="25">
        <v>1.877934</v>
      </c>
      <c r="K227" s="25">
        <v>23.004695000000002</v>
      </c>
      <c r="L227" s="25">
        <v>12.676056000000001</v>
      </c>
      <c r="M227" s="25">
        <v>9.8591549999999994</v>
      </c>
      <c r="N227" s="25">
        <v>65.258216000000004</v>
      </c>
      <c r="O227" s="25">
        <v>33.333333000000003</v>
      </c>
      <c r="P227" s="25">
        <v>1.4084509999999999</v>
      </c>
    </row>
    <row r="228" spans="1:16" ht="11.1" customHeight="1" x14ac:dyDescent="0.2">
      <c r="A228" s="20" t="s">
        <v>397</v>
      </c>
      <c r="B228" s="21">
        <v>828</v>
      </c>
      <c r="C228" s="21">
        <v>136</v>
      </c>
      <c r="D228" s="21">
        <v>256</v>
      </c>
      <c r="E228" s="21">
        <v>59</v>
      </c>
      <c r="F228" s="21">
        <v>44</v>
      </c>
      <c r="G228" s="21">
        <v>72</v>
      </c>
      <c r="H228" s="21">
        <v>66</v>
      </c>
      <c r="I228" s="21">
        <v>21</v>
      </c>
      <c r="J228" s="21">
        <v>22</v>
      </c>
      <c r="K228" s="21">
        <v>152</v>
      </c>
      <c r="L228" s="21">
        <v>67</v>
      </c>
      <c r="M228" s="21">
        <v>56</v>
      </c>
      <c r="N228" s="21">
        <v>506</v>
      </c>
      <c r="O228" s="21">
        <v>312</v>
      </c>
      <c r="P228" s="21">
        <v>10</v>
      </c>
    </row>
    <row r="229" spans="1:16" ht="11.1" customHeight="1" x14ac:dyDescent="0.2">
      <c r="A229" s="24" t="s">
        <v>3</v>
      </c>
      <c r="B229" s="25">
        <v>100</v>
      </c>
      <c r="C229" s="25">
        <v>16.425121000000001</v>
      </c>
      <c r="D229" s="25">
        <v>30.917874000000001</v>
      </c>
      <c r="E229" s="25">
        <v>7.125604</v>
      </c>
      <c r="F229" s="25">
        <v>5.3140099999999997</v>
      </c>
      <c r="G229" s="25">
        <v>8.6956520000000008</v>
      </c>
      <c r="H229" s="25">
        <v>7.9710140000000003</v>
      </c>
      <c r="I229" s="25">
        <v>2.536232</v>
      </c>
      <c r="J229" s="25">
        <v>2.6570049999999998</v>
      </c>
      <c r="K229" s="25">
        <v>18.357488</v>
      </c>
      <c r="L229" s="25">
        <v>8.0917870000000001</v>
      </c>
      <c r="M229" s="25">
        <v>6.7632849999999998</v>
      </c>
      <c r="N229" s="25">
        <v>61.111111000000001</v>
      </c>
      <c r="O229" s="25">
        <v>37.681159000000001</v>
      </c>
      <c r="P229" s="25">
        <v>1.2077290000000001</v>
      </c>
    </row>
    <row r="230" spans="1:16" ht="11.1" customHeight="1" x14ac:dyDescent="0.2">
      <c r="A230" s="20" t="s">
        <v>403</v>
      </c>
      <c r="B230" s="21">
        <v>133</v>
      </c>
      <c r="C230" s="21">
        <v>23</v>
      </c>
      <c r="D230" s="21">
        <v>35</v>
      </c>
      <c r="E230" s="21">
        <v>15</v>
      </c>
      <c r="F230" s="21">
        <v>10</v>
      </c>
      <c r="G230" s="21">
        <v>28</v>
      </c>
      <c r="H230" s="21">
        <v>20</v>
      </c>
      <c r="I230" s="21">
        <v>7</v>
      </c>
      <c r="J230" s="21">
        <v>2</v>
      </c>
      <c r="K230" s="21">
        <v>43</v>
      </c>
      <c r="L230" s="21">
        <v>17</v>
      </c>
      <c r="M230" s="21">
        <v>9</v>
      </c>
      <c r="N230" s="21">
        <v>93</v>
      </c>
      <c r="O230" s="21">
        <v>39</v>
      </c>
      <c r="P230" s="21">
        <v>1</v>
      </c>
    </row>
    <row r="231" spans="1:16" ht="11.1" customHeight="1" x14ac:dyDescent="0.2">
      <c r="A231" s="24" t="s">
        <v>3</v>
      </c>
      <c r="B231" s="25">
        <v>100</v>
      </c>
      <c r="C231" s="25">
        <v>17.293233000000001</v>
      </c>
      <c r="D231" s="25">
        <v>26.315788999999999</v>
      </c>
      <c r="E231" s="25">
        <v>11.278195</v>
      </c>
      <c r="F231" s="25">
        <v>7.5187970000000002</v>
      </c>
      <c r="G231" s="25">
        <v>21.052631999999999</v>
      </c>
      <c r="H231" s="25">
        <v>15.037594</v>
      </c>
      <c r="I231" s="25">
        <v>5.2631579999999998</v>
      </c>
      <c r="J231" s="25">
        <v>1.5037590000000001</v>
      </c>
      <c r="K231" s="25">
        <v>32.330826999999999</v>
      </c>
      <c r="L231" s="25">
        <v>12.781955</v>
      </c>
      <c r="M231" s="25">
        <v>6.7669170000000003</v>
      </c>
      <c r="N231" s="25">
        <v>69.924812000000003</v>
      </c>
      <c r="O231" s="25">
        <v>29.323308000000001</v>
      </c>
      <c r="P231" s="25">
        <v>0.75187999999999999</v>
      </c>
    </row>
    <row r="232" spans="1:16" ht="11.1" customHeight="1" x14ac:dyDescent="0.2">
      <c r="A232" s="20" t="s">
        <v>404</v>
      </c>
      <c r="B232" s="21">
        <v>120</v>
      </c>
      <c r="C232" s="21">
        <v>20</v>
      </c>
      <c r="D232" s="21">
        <v>35</v>
      </c>
      <c r="E232" s="21">
        <v>16</v>
      </c>
      <c r="F232" s="21">
        <v>13</v>
      </c>
      <c r="G232" s="21">
        <v>19</v>
      </c>
      <c r="H232" s="21">
        <v>13</v>
      </c>
      <c r="I232" s="21">
        <v>3</v>
      </c>
      <c r="J232" s="21">
        <v>1</v>
      </c>
      <c r="K232" s="21">
        <v>32</v>
      </c>
      <c r="L232" s="21">
        <v>10</v>
      </c>
      <c r="M232" s="21">
        <v>8</v>
      </c>
      <c r="N232" s="21">
        <v>82</v>
      </c>
      <c r="O232" s="21">
        <v>36</v>
      </c>
      <c r="P232" s="21">
        <v>2</v>
      </c>
    </row>
    <row r="233" spans="1:16" ht="11.1" customHeight="1" x14ac:dyDescent="0.2">
      <c r="A233" s="24" t="s">
        <v>3</v>
      </c>
      <c r="B233" s="25">
        <v>100</v>
      </c>
      <c r="C233" s="25">
        <v>16.666667</v>
      </c>
      <c r="D233" s="25">
        <v>29.166667</v>
      </c>
      <c r="E233" s="25">
        <v>13.333333</v>
      </c>
      <c r="F233" s="25">
        <v>10.833333</v>
      </c>
      <c r="G233" s="25">
        <v>15.833333</v>
      </c>
      <c r="H233" s="25">
        <v>10.833333</v>
      </c>
      <c r="I233" s="25">
        <v>2.5</v>
      </c>
      <c r="J233" s="25">
        <v>0.83333299999999999</v>
      </c>
      <c r="K233" s="25">
        <v>26.666667</v>
      </c>
      <c r="L233" s="25">
        <v>8.3333329999999997</v>
      </c>
      <c r="M233" s="25">
        <v>6.6666670000000003</v>
      </c>
      <c r="N233" s="25">
        <v>68.333332999999996</v>
      </c>
      <c r="O233" s="25">
        <v>30</v>
      </c>
      <c r="P233" s="25">
        <v>1.6666669999999999</v>
      </c>
    </row>
    <row r="234" spans="1:16" ht="11.1" customHeight="1" x14ac:dyDescent="0.2">
      <c r="A234" s="20" t="s">
        <v>405</v>
      </c>
      <c r="B234" s="21">
        <v>246</v>
      </c>
      <c r="C234" s="21">
        <v>36</v>
      </c>
      <c r="D234" s="21">
        <v>85</v>
      </c>
      <c r="E234" s="21">
        <v>17</v>
      </c>
      <c r="F234" s="21">
        <v>16</v>
      </c>
      <c r="G234" s="21">
        <v>32</v>
      </c>
      <c r="H234" s="21">
        <v>21</v>
      </c>
      <c r="I234" s="21">
        <v>8</v>
      </c>
      <c r="J234" s="21">
        <v>6</v>
      </c>
      <c r="K234" s="21">
        <v>71</v>
      </c>
      <c r="L234" s="21">
        <v>39</v>
      </c>
      <c r="M234" s="21">
        <v>19</v>
      </c>
      <c r="N234" s="21">
        <v>184</v>
      </c>
      <c r="O234" s="21">
        <v>60</v>
      </c>
      <c r="P234" s="21">
        <v>2</v>
      </c>
    </row>
    <row r="235" spans="1:16" ht="11.1" customHeight="1" x14ac:dyDescent="0.2">
      <c r="A235" s="24" t="s">
        <v>3</v>
      </c>
      <c r="B235" s="25">
        <v>100</v>
      </c>
      <c r="C235" s="25">
        <v>14.634145999999999</v>
      </c>
      <c r="D235" s="25">
        <v>34.552846000000002</v>
      </c>
      <c r="E235" s="25">
        <v>6.9105689999999997</v>
      </c>
      <c r="F235" s="25">
        <v>6.5040649999999998</v>
      </c>
      <c r="G235" s="25">
        <v>13.00813</v>
      </c>
      <c r="H235" s="25">
        <v>8.5365850000000005</v>
      </c>
      <c r="I235" s="25">
        <v>3.252033</v>
      </c>
      <c r="J235" s="25">
        <v>2.4390239999999999</v>
      </c>
      <c r="K235" s="25">
        <v>28.861789000000002</v>
      </c>
      <c r="L235" s="25">
        <v>15.853659</v>
      </c>
      <c r="M235" s="25">
        <v>7.7235769999999997</v>
      </c>
      <c r="N235" s="25">
        <v>74.796747999999994</v>
      </c>
      <c r="O235" s="25">
        <v>24.390243999999999</v>
      </c>
      <c r="P235" s="25">
        <v>0.81300799999999995</v>
      </c>
    </row>
    <row r="236" spans="1:16" ht="11.1" customHeight="1" x14ac:dyDescent="0.2">
      <c r="A236" s="20" t="s">
        <v>398</v>
      </c>
      <c r="B236" s="21">
        <v>468</v>
      </c>
      <c r="C236" s="21">
        <v>81</v>
      </c>
      <c r="D236" s="21">
        <v>127</v>
      </c>
      <c r="E236" s="21">
        <v>37</v>
      </c>
      <c r="F236" s="21">
        <v>24</v>
      </c>
      <c r="G236" s="21">
        <v>39</v>
      </c>
      <c r="H236" s="21">
        <v>18</v>
      </c>
      <c r="I236" s="21">
        <v>12</v>
      </c>
      <c r="J236" s="21">
        <v>13</v>
      </c>
      <c r="K236" s="21">
        <v>92</v>
      </c>
      <c r="L236" s="21">
        <v>41</v>
      </c>
      <c r="M236" s="21">
        <v>37</v>
      </c>
      <c r="N236" s="21">
        <v>276</v>
      </c>
      <c r="O236" s="21">
        <v>185</v>
      </c>
      <c r="P236" s="21">
        <v>7</v>
      </c>
    </row>
    <row r="237" spans="1:16" ht="11.1" customHeight="1" x14ac:dyDescent="0.2">
      <c r="A237" s="24" t="s">
        <v>3</v>
      </c>
      <c r="B237" s="25">
        <v>100</v>
      </c>
      <c r="C237" s="25">
        <v>17.307691999999999</v>
      </c>
      <c r="D237" s="25">
        <v>27.136752000000001</v>
      </c>
      <c r="E237" s="25">
        <v>7.905983</v>
      </c>
      <c r="F237" s="25">
        <v>5.1282050000000003</v>
      </c>
      <c r="G237" s="25">
        <v>8.3333329999999997</v>
      </c>
      <c r="H237" s="25">
        <v>3.8461539999999999</v>
      </c>
      <c r="I237" s="25">
        <v>2.5641029999999998</v>
      </c>
      <c r="J237" s="25">
        <v>2.7777780000000001</v>
      </c>
      <c r="K237" s="25">
        <v>19.65812</v>
      </c>
      <c r="L237" s="25">
        <v>8.7606839999999995</v>
      </c>
      <c r="M237" s="25">
        <v>7.905983</v>
      </c>
      <c r="N237" s="25">
        <v>58.974359</v>
      </c>
      <c r="O237" s="25">
        <v>39.529915000000003</v>
      </c>
      <c r="P237" s="25">
        <v>1.4957260000000001</v>
      </c>
    </row>
    <row r="238" spans="1:16" ht="11.1" customHeight="1" x14ac:dyDescent="0.2">
      <c r="A238" s="20" t="s">
        <v>406</v>
      </c>
      <c r="B238" s="21">
        <v>180</v>
      </c>
      <c r="C238" s="21">
        <v>32</v>
      </c>
      <c r="D238" s="21">
        <v>66</v>
      </c>
      <c r="E238" s="21">
        <v>11</v>
      </c>
      <c r="F238" s="21">
        <v>14</v>
      </c>
      <c r="G238" s="21">
        <v>27</v>
      </c>
      <c r="H238" s="21">
        <v>11</v>
      </c>
      <c r="I238" s="21">
        <v>6</v>
      </c>
      <c r="J238" s="21">
        <v>6</v>
      </c>
      <c r="K238" s="21">
        <v>43</v>
      </c>
      <c r="L238" s="21">
        <v>20</v>
      </c>
      <c r="M238" s="21">
        <v>13</v>
      </c>
      <c r="N238" s="21">
        <v>115</v>
      </c>
      <c r="O238" s="21">
        <v>63</v>
      </c>
      <c r="P238" s="21">
        <v>2</v>
      </c>
    </row>
    <row r="239" spans="1:16" ht="11.1" customHeight="1" x14ac:dyDescent="0.2">
      <c r="A239" s="24" t="s">
        <v>3</v>
      </c>
      <c r="B239" s="25">
        <v>100</v>
      </c>
      <c r="C239" s="25">
        <v>17.777778000000001</v>
      </c>
      <c r="D239" s="25">
        <v>36.666666999999997</v>
      </c>
      <c r="E239" s="25">
        <v>6.1111110000000002</v>
      </c>
      <c r="F239" s="25">
        <v>7.7777779999999996</v>
      </c>
      <c r="G239" s="25">
        <v>15</v>
      </c>
      <c r="H239" s="25">
        <v>6.1111110000000002</v>
      </c>
      <c r="I239" s="25">
        <v>3.3333330000000001</v>
      </c>
      <c r="J239" s="25">
        <v>3.3333330000000001</v>
      </c>
      <c r="K239" s="25">
        <v>23.888888999999999</v>
      </c>
      <c r="L239" s="25">
        <v>11.111110999999999</v>
      </c>
      <c r="M239" s="25">
        <v>7.2222220000000004</v>
      </c>
      <c r="N239" s="25">
        <v>63.888888999999999</v>
      </c>
      <c r="O239" s="25">
        <v>35</v>
      </c>
      <c r="P239" s="25">
        <v>1.111111</v>
      </c>
    </row>
    <row r="240" spans="1:16" ht="11.1" customHeight="1" x14ac:dyDescent="0.2">
      <c r="A240" s="20" t="s">
        <v>407</v>
      </c>
      <c r="B240" s="21">
        <v>77</v>
      </c>
      <c r="C240" s="21">
        <v>20</v>
      </c>
      <c r="D240" s="21">
        <v>24</v>
      </c>
      <c r="E240" s="21">
        <v>6</v>
      </c>
      <c r="F240" s="21">
        <v>4</v>
      </c>
      <c r="G240" s="21">
        <v>8</v>
      </c>
      <c r="H240" s="21">
        <v>4</v>
      </c>
      <c r="I240" s="21">
        <v>3</v>
      </c>
      <c r="J240" s="21">
        <v>2</v>
      </c>
      <c r="K240" s="21">
        <v>17</v>
      </c>
      <c r="L240" s="21">
        <v>9</v>
      </c>
      <c r="M240" s="21">
        <v>8</v>
      </c>
      <c r="N240" s="21">
        <v>51</v>
      </c>
      <c r="O240" s="21">
        <v>23</v>
      </c>
      <c r="P240" s="21">
        <v>3</v>
      </c>
    </row>
    <row r="241" spans="1:16" ht="11.1" customHeight="1" x14ac:dyDescent="0.2">
      <c r="A241" s="24" t="s">
        <v>3</v>
      </c>
      <c r="B241" s="25">
        <v>100</v>
      </c>
      <c r="C241" s="25">
        <v>25.974025999999999</v>
      </c>
      <c r="D241" s="25">
        <v>31.168831000000001</v>
      </c>
      <c r="E241" s="25">
        <v>7.7922079999999996</v>
      </c>
      <c r="F241" s="25">
        <v>5.1948049999999997</v>
      </c>
      <c r="G241" s="25">
        <v>10.389609999999999</v>
      </c>
      <c r="H241" s="25">
        <v>5.1948049999999997</v>
      </c>
      <c r="I241" s="25">
        <v>3.8961039999999998</v>
      </c>
      <c r="J241" s="25">
        <v>2.5974029999999999</v>
      </c>
      <c r="K241" s="25">
        <v>22.077922000000001</v>
      </c>
      <c r="L241" s="25">
        <v>11.688312</v>
      </c>
      <c r="M241" s="25">
        <v>10.389609999999999</v>
      </c>
      <c r="N241" s="25">
        <v>66.233766000000003</v>
      </c>
      <c r="O241" s="25">
        <v>29.87013</v>
      </c>
      <c r="P241" s="25">
        <v>3.8961039999999998</v>
      </c>
    </row>
    <row r="242" spans="1:16" ht="11.1" customHeight="1" x14ac:dyDescent="0.2">
      <c r="A242" s="20" t="s">
        <v>400</v>
      </c>
      <c r="B242" s="21">
        <v>296</v>
      </c>
      <c r="C242" s="21">
        <v>36</v>
      </c>
      <c r="D242" s="21">
        <v>90</v>
      </c>
      <c r="E242" s="21">
        <v>26</v>
      </c>
      <c r="F242" s="21">
        <v>13</v>
      </c>
      <c r="G242" s="21">
        <v>49</v>
      </c>
      <c r="H242" s="21">
        <v>25</v>
      </c>
      <c r="I242" s="21">
        <v>13</v>
      </c>
      <c r="J242" s="21">
        <v>10</v>
      </c>
      <c r="K242" s="21">
        <v>73</v>
      </c>
      <c r="L242" s="21">
        <v>41</v>
      </c>
      <c r="M242" s="21">
        <v>16</v>
      </c>
      <c r="N242" s="21">
        <v>180</v>
      </c>
      <c r="O242" s="21">
        <v>107</v>
      </c>
      <c r="P242" s="21">
        <v>9</v>
      </c>
    </row>
    <row r="243" spans="1:16" ht="11.1" customHeight="1" x14ac:dyDescent="0.2">
      <c r="A243" s="26"/>
      <c r="B243" s="27">
        <v>100</v>
      </c>
      <c r="C243" s="27">
        <v>12.162162</v>
      </c>
      <c r="D243" s="27">
        <v>30.405404999999998</v>
      </c>
      <c r="E243" s="27">
        <v>8.7837840000000007</v>
      </c>
      <c r="F243" s="27">
        <v>4.3918920000000004</v>
      </c>
      <c r="G243" s="27">
        <v>16.554054000000001</v>
      </c>
      <c r="H243" s="27">
        <v>8.4459459999999993</v>
      </c>
      <c r="I243" s="27">
        <v>4.3918920000000004</v>
      </c>
      <c r="J243" s="27">
        <v>3.3783780000000001</v>
      </c>
      <c r="K243" s="27">
        <v>24.662161999999999</v>
      </c>
      <c r="L243" s="27">
        <v>13.851350999999999</v>
      </c>
      <c r="M243" s="27">
        <v>5.405405</v>
      </c>
      <c r="N243" s="27">
        <v>60.810811000000001</v>
      </c>
      <c r="O243" s="27">
        <v>36.148648999999999</v>
      </c>
      <c r="P243" s="27">
        <v>3.0405410000000002</v>
      </c>
    </row>
    <row r="244" spans="1:16" ht="11.1" customHeight="1" x14ac:dyDescent="0.2"/>
  </sheetData>
  <phoneticPr fontId="2"/>
  <pageMargins left="0.75" right="0.75" top="1" bottom="1" header="0.5" footer="0.5"/>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DB9EE-8CD7-4731-BFF6-E5AB019970E4}">
  <dimension ref="A1:O245"/>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5" x14ac:dyDescent="0.2">
      <c r="A1" s="11" t="s">
        <v>3</v>
      </c>
      <c r="B1" s="7"/>
    </row>
    <row r="2" spans="1:15" x14ac:dyDescent="0.2">
      <c r="A2" s="15" t="str">
        <f xml:space="preserve"> HYPERLINK("#'目次'!B37","[31]")</f>
        <v>[31]</v>
      </c>
    </row>
    <row r="3" spans="1:15" x14ac:dyDescent="0.2">
      <c r="A3" s="7" t="s">
        <v>3</v>
      </c>
      <c r="B3" s="8" t="s">
        <v>829</v>
      </c>
    </row>
    <row r="4" spans="1:15" x14ac:dyDescent="0.2">
      <c r="A4" s="7" t="s">
        <v>3</v>
      </c>
      <c r="B4" s="8" t="s">
        <v>37</v>
      </c>
    </row>
    <row r="5" spans="1:15" x14ac:dyDescent="0.2">
      <c r="A5" s="7" t="s">
        <v>3</v>
      </c>
      <c r="B5" s="8" t="s">
        <v>36</v>
      </c>
    </row>
    <row r="6" spans="1:15" s="18" customFormat="1" ht="75.599999999999994" x14ac:dyDescent="0.2">
      <c r="A6" s="16" t="s">
        <v>3</v>
      </c>
      <c r="B6" s="17" t="s">
        <v>335</v>
      </c>
      <c r="C6" s="17" t="s">
        <v>212</v>
      </c>
      <c r="D6" s="17" t="s">
        <v>496</v>
      </c>
      <c r="E6" s="17" t="s">
        <v>497</v>
      </c>
      <c r="F6" s="17" t="s">
        <v>498</v>
      </c>
      <c r="G6" s="17" t="s">
        <v>499</v>
      </c>
      <c r="H6" s="17" t="s">
        <v>213</v>
      </c>
      <c r="I6" s="17" t="s">
        <v>500</v>
      </c>
      <c r="J6" s="17" t="s">
        <v>501</v>
      </c>
      <c r="K6" s="17" t="s">
        <v>214</v>
      </c>
      <c r="L6" s="17" t="s">
        <v>502</v>
      </c>
      <c r="M6" s="17" t="s">
        <v>387</v>
      </c>
      <c r="N6" s="17" t="s">
        <v>503</v>
      </c>
      <c r="O6" s="17" t="s">
        <v>366</v>
      </c>
    </row>
    <row r="7" spans="1:15" x14ac:dyDescent="0.2">
      <c r="A7" s="19" t="s">
        <v>338</v>
      </c>
      <c r="B7" s="10">
        <v>944</v>
      </c>
      <c r="C7" s="10">
        <v>176</v>
      </c>
      <c r="D7" s="10">
        <v>55</v>
      </c>
      <c r="E7" s="10">
        <v>124</v>
      </c>
      <c r="F7" s="10">
        <v>173</v>
      </c>
      <c r="G7" s="10">
        <v>80</v>
      </c>
      <c r="H7" s="10">
        <v>264</v>
      </c>
      <c r="I7" s="10">
        <v>72</v>
      </c>
      <c r="J7" s="10">
        <v>298</v>
      </c>
      <c r="K7" s="10">
        <v>18</v>
      </c>
      <c r="L7" s="10">
        <v>207</v>
      </c>
      <c r="M7" s="10">
        <v>78</v>
      </c>
      <c r="N7" s="10">
        <v>147</v>
      </c>
      <c r="O7" s="10">
        <v>11</v>
      </c>
    </row>
    <row r="8" spans="1:15" x14ac:dyDescent="0.2">
      <c r="A8" s="24" t="s">
        <v>3</v>
      </c>
      <c r="B8" s="25">
        <v>100</v>
      </c>
      <c r="C8" s="25">
        <v>18.644068000000001</v>
      </c>
      <c r="D8" s="25">
        <v>5.8262710000000002</v>
      </c>
      <c r="E8" s="25">
        <v>13.135593</v>
      </c>
      <c r="F8" s="25">
        <v>18.326270999999998</v>
      </c>
      <c r="G8" s="25">
        <v>8.4745760000000008</v>
      </c>
      <c r="H8" s="25">
        <v>27.966101999999999</v>
      </c>
      <c r="I8" s="25">
        <v>7.6271190000000004</v>
      </c>
      <c r="J8" s="25">
        <v>31.567796999999999</v>
      </c>
      <c r="K8" s="25">
        <v>1.9067799999999999</v>
      </c>
      <c r="L8" s="25">
        <v>21.927966000000001</v>
      </c>
      <c r="M8" s="25">
        <v>8.2627120000000005</v>
      </c>
      <c r="N8" s="25">
        <v>15.572034</v>
      </c>
      <c r="O8" s="25">
        <v>1.165254</v>
      </c>
    </row>
    <row r="9" spans="1:15" x14ac:dyDescent="0.2">
      <c r="A9" s="9" t="s">
        <v>339</v>
      </c>
      <c r="B9" s="9"/>
      <c r="C9" s="9"/>
      <c r="D9" s="9"/>
      <c r="E9" s="9"/>
      <c r="F9" s="9"/>
      <c r="G9" s="9"/>
      <c r="H9" s="9"/>
      <c r="I9" s="9"/>
      <c r="J9" s="9"/>
      <c r="K9" s="9"/>
      <c r="L9" s="9"/>
      <c r="M9" s="9"/>
      <c r="N9" s="9"/>
      <c r="O9" s="9"/>
    </row>
    <row r="10" spans="1:15" x14ac:dyDescent="0.2">
      <c r="A10" s="20" t="s">
        <v>340</v>
      </c>
      <c r="B10" s="21">
        <v>425</v>
      </c>
      <c r="C10" s="21">
        <v>86</v>
      </c>
      <c r="D10" s="21">
        <v>23</v>
      </c>
      <c r="E10" s="21">
        <v>68</v>
      </c>
      <c r="F10" s="21">
        <v>93</v>
      </c>
      <c r="G10" s="21">
        <v>32</v>
      </c>
      <c r="H10" s="21">
        <v>104</v>
      </c>
      <c r="I10" s="21">
        <v>23</v>
      </c>
      <c r="J10" s="21">
        <v>109</v>
      </c>
      <c r="K10" s="21">
        <v>9</v>
      </c>
      <c r="L10" s="21">
        <v>109</v>
      </c>
      <c r="M10" s="21">
        <v>33</v>
      </c>
      <c r="N10" s="21">
        <v>79</v>
      </c>
      <c r="O10" s="21">
        <v>3</v>
      </c>
    </row>
    <row r="11" spans="1:15" x14ac:dyDescent="0.2">
      <c r="A11" s="24" t="s">
        <v>3</v>
      </c>
      <c r="B11" s="25">
        <v>100</v>
      </c>
      <c r="C11" s="25">
        <v>20.235294</v>
      </c>
      <c r="D11" s="25">
        <v>5.4117649999999999</v>
      </c>
      <c r="E11" s="25">
        <v>16</v>
      </c>
      <c r="F11" s="25">
        <v>21.882352999999998</v>
      </c>
      <c r="G11" s="25">
        <v>7.5294119999999998</v>
      </c>
      <c r="H11" s="25">
        <v>24.470587999999999</v>
      </c>
      <c r="I11" s="25">
        <v>5.4117649999999999</v>
      </c>
      <c r="J11" s="25">
        <v>25.647058999999999</v>
      </c>
      <c r="K11" s="25">
        <v>2.1176469999999998</v>
      </c>
      <c r="L11" s="25">
        <v>25.647058999999999</v>
      </c>
      <c r="M11" s="25">
        <v>7.7647060000000003</v>
      </c>
      <c r="N11" s="25">
        <v>18.588235000000001</v>
      </c>
      <c r="O11" s="25">
        <v>0.70588200000000001</v>
      </c>
    </row>
    <row r="12" spans="1:15" x14ac:dyDescent="0.2">
      <c r="A12" s="20" t="s">
        <v>341</v>
      </c>
      <c r="B12" s="21">
        <v>519</v>
      </c>
      <c r="C12" s="21">
        <v>90</v>
      </c>
      <c r="D12" s="21">
        <v>32</v>
      </c>
      <c r="E12" s="21">
        <v>56</v>
      </c>
      <c r="F12" s="21">
        <v>80</v>
      </c>
      <c r="G12" s="21">
        <v>48</v>
      </c>
      <c r="H12" s="21">
        <v>160</v>
      </c>
      <c r="I12" s="21">
        <v>49</v>
      </c>
      <c r="J12" s="21">
        <v>189</v>
      </c>
      <c r="K12" s="21">
        <v>9</v>
      </c>
      <c r="L12" s="21">
        <v>98</v>
      </c>
      <c r="M12" s="21">
        <v>45</v>
      </c>
      <c r="N12" s="21">
        <v>68</v>
      </c>
      <c r="O12" s="21">
        <v>8</v>
      </c>
    </row>
    <row r="13" spans="1:15" x14ac:dyDescent="0.2">
      <c r="A13" s="24" t="s">
        <v>3</v>
      </c>
      <c r="B13" s="25">
        <v>100</v>
      </c>
      <c r="C13" s="25">
        <v>17.34104</v>
      </c>
      <c r="D13" s="25">
        <v>6.1657029999999997</v>
      </c>
      <c r="E13" s="25">
        <v>10.789980999999999</v>
      </c>
      <c r="F13" s="25">
        <v>15.414258</v>
      </c>
      <c r="G13" s="25">
        <v>9.2485549999999996</v>
      </c>
      <c r="H13" s="25">
        <v>30.828516</v>
      </c>
      <c r="I13" s="25">
        <v>9.4412330000000004</v>
      </c>
      <c r="J13" s="25">
        <v>36.416184999999999</v>
      </c>
      <c r="K13" s="25">
        <v>1.7341040000000001</v>
      </c>
      <c r="L13" s="25">
        <v>18.882466000000001</v>
      </c>
      <c r="M13" s="25">
        <v>8.6705199999999998</v>
      </c>
      <c r="N13" s="25">
        <v>13.102119</v>
      </c>
      <c r="O13" s="25">
        <v>1.541426</v>
      </c>
    </row>
    <row r="14" spans="1:15" x14ac:dyDescent="0.2">
      <c r="A14" s="9" t="s">
        <v>342</v>
      </c>
      <c r="B14" s="9"/>
      <c r="C14" s="9"/>
      <c r="D14" s="9"/>
      <c r="E14" s="9"/>
      <c r="F14" s="9"/>
      <c r="G14" s="9"/>
      <c r="H14" s="9"/>
      <c r="I14" s="9"/>
      <c r="J14" s="9"/>
      <c r="K14" s="9"/>
      <c r="L14" s="9"/>
      <c r="M14" s="9"/>
      <c r="N14" s="9"/>
      <c r="O14" s="9"/>
    </row>
    <row r="15" spans="1:15" x14ac:dyDescent="0.2">
      <c r="A15" s="20" t="s">
        <v>343</v>
      </c>
      <c r="B15" s="21">
        <v>202</v>
      </c>
      <c r="C15" s="21">
        <v>52</v>
      </c>
      <c r="D15" s="21">
        <v>19</v>
      </c>
      <c r="E15" s="21">
        <v>30</v>
      </c>
      <c r="F15" s="21">
        <v>40</v>
      </c>
      <c r="G15" s="21">
        <v>18</v>
      </c>
      <c r="H15" s="21">
        <v>73</v>
      </c>
      <c r="I15" s="21">
        <v>14</v>
      </c>
      <c r="J15" s="21">
        <v>38</v>
      </c>
      <c r="K15" s="21">
        <v>2</v>
      </c>
      <c r="L15" s="21">
        <v>51</v>
      </c>
      <c r="M15" s="21">
        <v>15</v>
      </c>
      <c r="N15" s="21">
        <v>33</v>
      </c>
      <c r="O15" s="21">
        <v>3</v>
      </c>
    </row>
    <row r="16" spans="1:15" x14ac:dyDescent="0.2">
      <c r="A16" s="24" t="s">
        <v>3</v>
      </c>
      <c r="B16" s="25">
        <v>100</v>
      </c>
      <c r="C16" s="25">
        <v>25.742574000000001</v>
      </c>
      <c r="D16" s="25">
        <v>9.4059410000000003</v>
      </c>
      <c r="E16" s="25">
        <v>14.851485</v>
      </c>
      <c r="F16" s="25">
        <v>19.80198</v>
      </c>
      <c r="G16" s="25">
        <v>8.9108909999999995</v>
      </c>
      <c r="H16" s="25">
        <v>36.138613999999997</v>
      </c>
      <c r="I16" s="25">
        <v>6.9306929999999998</v>
      </c>
      <c r="J16" s="25">
        <v>18.811881</v>
      </c>
      <c r="K16" s="25">
        <v>0.99009899999999995</v>
      </c>
      <c r="L16" s="25">
        <v>25.247525</v>
      </c>
      <c r="M16" s="25">
        <v>7.4257429999999998</v>
      </c>
      <c r="N16" s="25">
        <v>16.336634</v>
      </c>
      <c r="O16" s="25">
        <v>1.4851490000000001</v>
      </c>
    </row>
    <row r="17" spans="1:15" x14ac:dyDescent="0.2">
      <c r="A17" s="20" t="s">
        <v>344</v>
      </c>
      <c r="B17" s="21">
        <v>251</v>
      </c>
      <c r="C17" s="21">
        <v>48</v>
      </c>
      <c r="D17" s="21">
        <v>21</v>
      </c>
      <c r="E17" s="21">
        <v>36</v>
      </c>
      <c r="F17" s="21">
        <v>56</v>
      </c>
      <c r="G17" s="21">
        <v>22</v>
      </c>
      <c r="H17" s="21">
        <v>76</v>
      </c>
      <c r="I17" s="21">
        <v>13</v>
      </c>
      <c r="J17" s="21">
        <v>57</v>
      </c>
      <c r="K17" s="21">
        <v>9</v>
      </c>
      <c r="L17" s="21">
        <v>68</v>
      </c>
      <c r="M17" s="21">
        <v>19</v>
      </c>
      <c r="N17" s="21">
        <v>44</v>
      </c>
      <c r="O17" s="21">
        <v>3</v>
      </c>
    </row>
    <row r="18" spans="1:15" x14ac:dyDescent="0.2">
      <c r="A18" s="24" t="s">
        <v>3</v>
      </c>
      <c r="B18" s="25">
        <v>100</v>
      </c>
      <c r="C18" s="25">
        <v>19.123505999999999</v>
      </c>
      <c r="D18" s="25">
        <v>8.3665339999999997</v>
      </c>
      <c r="E18" s="25">
        <v>14.342629000000001</v>
      </c>
      <c r="F18" s="25">
        <v>22.310756999999999</v>
      </c>
      <c r="G18" s="25">
        <v>8.7649399999999993</v>
      </c>
      <c r="H18" s="25">
        <v>30.278884000000001</v>
      </c>
      <c r="I18" s="25">
        <v>5.1792829999999999</v>
      </c>
      <c r="J18" s="25">
        <v>22.709163</v>
      </c>
      <c r="K18" s="25">
        <v>3.5856569999999999</v>
      </c>
      <c r="L18" s="25">
        <v>27.091633000000002</v>
      </c>
      <c r="M18" s="25">
        <v>7.5697210000000004</v>
      </c>
      <c r="N18" s="25">
        <v>17.529879999999999</v>
      </c>
      <c r="O18" s="25">
        <v>1.195219</v>
      </c>
    </row>
    <row r="19" spans="1:15" x14ac:dyDescent="0.2">
      <c r="A19" s="20" t="s">
        <v>345</v>
      </c>
      <c r="B19" s="21">
        <v>199</v>
      </c>
      <c r="C19" s="21">
        <v>40</v>
      </c>
      <c r="D19" s="21">
        <v>8</v>
      </c>
      <c r="E19" s="21">
        <v>27</v>
      </c>
      <c r="F19" s="21">
        <v>30</v>
      </c>
      <c r="G19" s="21">
        <v>20</v>
      </c>
      <c r="H19" s="21">
        <v>53</v>
      </c>
      <c r="I19" s="21">
        <v>20</v>
      </c>
      <c r="J19" s="21">
        <v>59</v>
      </c>
      <c r="K19" s="21">
        <v>4</v>
      </c>
      <c r="L19" s="21">
        <v>34</v>
      </c>
      <c r="M19" s="21">
        <v>16</v>
      </c>
      <c r="N19" s="21">
        <v>36</v>
      </c>
      <c r="O19" s="21">
        <v>2</v>
      </c>
    </row>
    <row r="20" spans="1:15" x14ac:dyDescent="0.2">
      <c r="A20" s="24" t="s">
        <v>3</v>
      </c>
      <c r="B20" s="25">
        <v>100</v>
      </c>
      <c r="C20" s="25">
        <v>20.100503</v>
      </c>
      <c r="D20" s="25">
        <v>4.0201010000000004</v>
      </c>
      <c r="E20" s="25">
        <v>13.567838999999999</v>
      </c>
      <c r="F20" s="25">
        <v>15.075377</v>
      </c>
      <c r="G20" s="25">
        <v>10.050250999999999</v>
      </c>
      <c r="H20" s="25">
        <v>26.633165999999999</v>
      </c>
      <c r="I20" s="25">
        <v>10.050250999999999</v>
      </c>
      <c r="J20" s="25">
        <v>29.648240999999999</v>
      </c>
      <c r="K20" s="25">
        <v>2.0100500000000001</v>
      </c>
      <c r="L20" s="25">
        <v>17.085426999999999</v>
      </c>
      <c r="M20" s="25">
        <v>8.0402009999999997</v>
      </c>
      <c r="N20" s="25">
        <v>18.090451999999999</v>
      </c>
      <c r="O20" s="25">
        <v>1.0050250000000001</v>
      </c>
    </row>
    <row r="21" spans="1:15" x14ac:dyDescent="0.2">
      <c r="A21" s="20" t="s">
        <v>346</v>
      </c>
      <c r="B21" s="21">
        <v>145</v>
      </c>
      <c r="C21" s="21">
        <v>17</v>
      </c>
      <c r="D21" s="21">
        <v>3</v>
      </c>
      <c r="E21" s="21">
        <v>19</v>
      </c>
      <c r="F21" s="21">
        <v>20</v>
      </c>
      <c r="G21" s="21">
        <v>8</v>
      </c>
      <c r="H21" s="21">
        <v>33</v>
      </c>
      <c r="I21" s="21">
        <v>15</v>
      </c>
      <c r="J21" s="21">
        <v>67</v>
      </c>
      <c r="K21" s="21">
        <v>1</v>
      </c>
      <c r="L21" s="21">
        <v>24</v>
      </c>
      <c r="M21" s="21">
        <v>6</v>
      </c>
      <c r="N21" s="21">
        <v>23</v>
      </c>
      <c r="O21" s="21">
        <v>2</v>
      </c>
    </row>
    <row r="22" spans="1:15" x14ac:dyDescent="0.2">
      <c r="A22" s="24" t="s">
        <v>3</v>
      </c>
      <c r="B22" s="25">
        <v>100</v>
      </c>
      <c r="C22" s="25">
        <v>11.724138</v>
      </c>
      <c r="D22" s="25">
        <v>2.0689660000000001</v>
      </c>
      <c r="E22" s="25">
        <v>13.103448</v>
      </c>
      <c r="F22" s="25">
        <v>13.793103</v>
      </c>
      <c r="G22" s="25">
        <v>5.5172410000000003</v>
      </c>
      <c r="H22" s="25">
        <v>22.758621000000002</v>
      </c>
      <c r="I22" s="25">
        <v>10.344828</v>
      </c>
      <c r="J22" s="25">
        <v>46.206896999999998</v>
      </c>
      <c r="K22" s="25">
        <v>0.68965500000000002</v>
      </c>
      <c r="L22" s="25">
        <v>16.551724</v>
      </c>
      <c r="M22" s="25">
        <v>4.137931</v>
      </c>
      <c r="N22" s="25">
        <v>15.862069</v>
      </c>
      <c r="O22" s="25">
        <v>1.37931</v>
      </c>
    </row>
    <row r="23" spans="1:15" x14ac:dyDescent="0.2">
      <c r="A23" s="20" t="s">
        <v>347</v>
      </c>
      <c r="B23" s="21">
        <v>108</v>
      </c>
      <c r="C23" s="21">
        <v>11</v>
      </c>
      <c r="D23" s="21">
        <v>3</v>
      </c>
      <c r="E23" s="21">
        <v>10</v>
      </c>
      <c r="F23" s="21">
        <v>15</v>
      </c>
      <c r="G23" s="21">
        <v>7</v>
      </c>
      <c r="H23" s="21">
        <v>22</v>
      </c>
      <c r="I23" s="21">
        <v>5</v>
      </c>
      <c r="J23" s="21">
        <v>54</v>
      </c>
      <c r="K23" s="21">
        <v>2</v>
      </c>
      <c r="L23" s="21">
        <v>24</v>
      </c>
      <c r="M23" s="21">
        <v>18</v>
      </c>
      <c r="N23" s="21">
        <v>9</v>
      </c>
      <c r="O23" s="21">
        <v>0</v>
      </c>
    </row>
    <row r="24" spans="1:15" x14ac:dyDescent="0.2">
      <c r="A24" s="24" t="s">
        <v>3</v>
      </c>
      <c r="B24" s="25">
        <v>100</v>
      </c>
      <c r="C24" s="25">
        <v>10.185185000000001</v>
      </c>
      <c r="D24" s="25">
        <v>2.7777780000000001</v>
      </c>
      <c r="E24" s="25">
        <v>9.2592590000000001</v>
      </c>
      <c r="F24" s="25">
        <v>13.888889000000001</v>
      </c>
      <c r="G24" s="25">
        <v>6.4814809999999996</v>
      </c>
      <c r="H24" s="25">
        <v>20.370370000000001</v>
      </c>
      <c r="I24" s="25">
        <v>4.6296299999999997</v>
      </c>
      <c r="J24" s="25">
        <v>50</v>
      </c>
      <c r="K24" s="25">
        <v>1.8518520000000001</v>
      </c>
      <c r="L24" s="25">
        <v>22.222221999999999</v>
      </c>
      <c r="M24" s="25">
        <v>16.666667</v>
      </c>
      <c r="N24" s="25">
        <v>8.3333329999999997</v>
      </c>
      <c r="O24" s="25">
        <v>0</v>
      </c>
    </row>
    <row r="25" spans="1:15" x14ac:dyDescent="0.2">
      <c r="A25" s="20" t="s">
        <v>348</v>
      </c>
      <c r="B25" s="21">
        <v>32</v>
      </c>
      <c r="C25" s="21">
        <v>7</v>
      </c>
      <c r="D25" s="21">
        <v>1</v>
      </c>
      <c r="E25" s="21">
        <v>2</v>
      </c>
      <c r="F25" s="21">
        <v>11</v>
      </c>
      <c r="G25" s="21">
        <v>5</v>
      </c>
      <c r="H25" s="21">
        <v>6</v>
      </c>
      <c r="I25" s="21">
        <v>5</v>
      </c>
      <c r="J25" s="21">
        <v>17</v>
      </c>
      <c r="K25" s="21">
        <v>0</v>
      </c>
      <c r="L25" s="21">
        <v>3</v>
      </c>
      <c r="M25" s="21">
        <v>4</v>
      </c>
      <c r="N25" s="21">
        <v>2</v>
      </c>
      <c r="O25" s="21">
        <v>1</v>
      </c>
    </row>
    <row r="26" spans="1:15" x14ac:dyDescent="0.2">
      <c r="A26" s="24" t="s">
        <v>3</v>
      </c>
      <c r="B26" s="25">
        <v>100</v>
      </c>
      <c r="C26" s="25">
        <v>21.875</v>
      </c>
      <c r="D26" s="25">
        <v>3.125</v>
      </c>
      <c r="E26" s="25">
        <v>6.25</v>
      </c>
      <c r="F26" s="25">
        <v>34.375</v>
      </c>
      <c r="G26" s="25">
        <v>15.625</v>
      </c>
      <c r="H26" s="25">
        <v>18.75</v>
      </c>
      <c r="I26" s="25">
        <v>15.625</v>
      </c>
      <c r="J26" s="25">
        <v>53.125</v>
      </c>
      <c r="K26" s="25">
        <v>0</v>
      </c>
      <c r="L26" s="25">
        <v>9.375</v>
      </c>
      <c r="M26" s="25">
        <v>12.5</v>
      </c>
      <c r="N26" s="25">
        <v>6.25</v>
      </c>
      <c r="O26" s="25">
        <v>3.125</v>
      </c>
    </row>
    <row r="27" spans="1:15" x14ac:dyDescent="0.2">
      <c r="A27" s="20" t="s">
        <v>349</v>
      </c>
      <c r="B27" s="21">
        <v>7</v>
      </c>
      <c r="C27" s="21">
        <v>1</v>
      </c>
      <c r="D27" s="21">
        <v>0</v>
      </c>
      <c r="E27" s="21">
        <v>0</v>
      </c>
      <c r="F27" s="21">
        <v>1</v>
      </c>
      <c r="G27" s="21">
        <v>0</v>
      </c>
      <c r="H27" s="21">
        <v>1</v>
      </c>
      <c r="I27" s="21">
        <v>0</v>
      </c>
      <c r="J27" s="21">
        <v>6</v>
      </c>
      <c r="K27" s="21">
        <v>0</v>
      </c>
      <c r="L27" s="21">
        <v>3</v>
      </c>
      <c r="M27" s="21">
        <v>0</v>
      </c>
      <c r="N27" s="21">
        <v>0</v>
      </c>
      <c r="O27" s="21">
        <v>0</v>
      </c>
    </row>
    <row r="28" spans="1:15" x14ac:dyDescent="0.2">
      <c r="A28" s="24" t="s">
        <v>3</v>
      </c>
      <c r="B28" s="25">
        <v>100</v>
      </c>
      <c r="C28" s="25">
        <v>14.285714</v>
      </c>
      <c r="D28" s="25">
        <v>0</v>
      </c>
      <c r="E28" s="25">
        <v>0</v>
      </c>
      <c r="F28" s="25">
        <v>14.285714</v>
      </c>
      <c r="G28" s="25">
        <v>0</v>
      </c>
      <c r="H28" s="25">
        <v>14.285714</v>
      </c>
      <c r="I28" s="25">
        <v>0</v>
      </c>
      <c r="J28" s="25">
        <v>85.714286000000001</v>
      </c>
      <c r="K28" s="25">
        <v>0</v>
      </c>
      <c r="L28" s="25">
        <v>42.857143000000001</v>
      </c>
      <c r="M28" s="25">
        <v>0</v>
      </c>
      <c r="N28" s="25">
        <v>0</v>
      </c>
      <c r="O28" s="25">
        <v>0</v>
      </c>
    </row>
    <row r="29" spans="1:15" x14ac:dyDescent="0.2">
      <c r="A29" s="20" t="s">
        <v>350</v>
      </c>
      <c r="B29" s="21">
        <v>453</v>
      </c>
      <c r="C29" s="21">
        <v>100</v>
      </c>
      <c r="D29" s="21">
        <v>40</v>
      </c>
      <c r="E29" s="21">
        <v>66</v>
      </c>
      <c r="F29" s="21">
        <v>96</v>
      </c>
      <c r="G29" s="21">
        <v>40</v>
      </c>
      <c r="H29" s="21">
        <v>149</v>
      </c>
      <c r="I29" s="21">
        <v>27</v>
      </c>
      <c r="J29" s="21">
        <v>95</v>
      </c>
      <c r="K29" s="21">
        <v>11</v>
      </c>
      <c r="L29" s="21">
        <v>119</v>
      </c>
      <c r="M29" s="21">
        <v>34</v>
      </c>
      <c r="N29" s="21">
        <v>77</v>
      </c>
      <c r="O29" s="21">
        <v>6</v>
      </c>
    </row>
    <row r="30" spans="1:15" x14ac:dyDescent="0.2">
      <c r="A30" s="24" t="s">
        <v>3</v>
      </c>
      <c r="B30" s="25">
        <v>100</v>
      </c>
      <c r="C30" s="25">
        <v>22.075054999999999</v>
      </c>
      <c r="D30" s="25">
        <v>8.8300219999999996</v>
      </c>
      <c r="E30" s="25">
        <v>14.569535999999999</v>
      </c>
      <c r="F30" s="25">
        <v>21.192053000000001</v>
      </c>
      <c r="G30" s="25">
        <v>8.8300219999999996</v>
      </c>
      <c r="H30" s="25">
        <v>32.891832000000001</v>
      </c>
      <c r="I30" s="25">
        <v>5.9602649999999997</v>
      </c>
      <c r="J30" s="25">
        <v>20.971302000000001</v>
      </c>
      <c r="K30" s="25">
        <v>2.4282560000000002</v>
      </c>
      <c r="L30" s="25">
        <v>26.269316</v>
      </c>
      <c r="M30" s="25">
        <v>7.5055189999999996</v>
      </c>
      <c r="N30" s="25">
        <v>16.997792</v>
      </c>
      <c r="O30" s="25">
        <v>1.324503</v>
      </c>
    </row>
    <row r="31" spans="1:15" x14ac:dyDescent="0.2">
      <c r="A31" s="20" t="s">
        <v>351</v>
      </c>
      <c r="B31" s="21">
        <v>344</v>
      </c>
      <c r="C31" s="21">
        <v>57</v>
      </c>
      <c r="D31" s="21">
        <v>11</v>
      </c>
      <c r="E31" s="21">
        <v>46</v>
      </c>
      <c r="F31" s="21">
        <v>50</v>
      </c>
      <c r="G31" s="21">
        <v>28</v>
      </c>
      <c r="H31" s="21">
        <v>86</v>
      </c>
      <c r="I31" s="21">
        <v>35</v>
      </c>
      <c r="J31" s="21">
        <v>126</v>
      </c>
      <c r="K31" s="21">
        <v>5</v>
      </c>
      <c r="L31" s="21">
        <v>58</v>
      </c>
      <c r="M31" s="21">
        <v>22</v>
      </c>
      <c r="N31" s="21">
        <v>59</v>
      </c>
      <c r="O31" s="21">
        <v>4</v>
      </c>
    </row>
    <row r="32" spans="1:15" x14ac:dyDescent="0.2">
      <c r="A32" s="24" t="s">
        <v>3</v>
      </c>
      <c r="B32" s="25">
        <v>100</v>
      </c>
      <c r="C32" s="25">
        <v>16.569766999999999</v>
      </c>
      <c r="D32" s="25">
        <v>3.1976740000000001</v>
      </c>
      <c r="E32" s="25">
        <v>13.372093</v>
      </c>
      <c r="F32" s="25">
        <v>14.534884</v>
      </c>
      <c r="G32" s="25">
        <v>8.1395350000000004</v>
      </c>
      <c r="H32" s="25">
        <v>25</v>
      </c>
      <c r="I32" s="25">
        <v>10.174419</v>
      </c>
      <c r="J32" s="25">
        <v>36.627907</v>
      </c>
      <c r="K32" s="25">
        <v>1.4534879999999999</v>
      </c>
      <c r="L32" s="25">
        <v>16.860465000000001</v>
      </c>
      <c r="M32" s="25">
        <v>6.3953490000000004</v>
      </c>
      <c r="N32" s="25">
        <v>17.151163</v>
      </c>
      <c r="O32" s="25">
        <v>1.1627909999999999</v>
      </c>
    </row>
    <row r="33" spans="1:15" x14ac:dyDescent="0.2">
      <c r="A33" s="20" t="s">
        <v>352</v>
      </c>
      <c r="B33" s="21">
        <v>147</v>
      </c>
      <c r="C33" s="21">
        <v>19</v>
      </c>
      <c r="D33" s="21">
        <v>4</v>
      </c>
      <c r="E33" s="21">
        <v>12</v>
      </c>
      <c r="F33" s="21">
        <v>27</v>
      </c>
      <c r="G33" s="21">
        <v>12</v>
      </c>
      <c r="H33" s="21">
        <v>29</v>
      </c>
      <c r="I33" s="21">
        <v>10</v>
      </c>
      <c r="J33" s="21">
        <v>77</v>
      </c>
      <c r="K33" s="21">
        <v>2</v>
      </c>
      <c r="L33" s="21">
        <v>30</v>
      </c>
      <c r="M33" s="21">
        <v>22</v>
      </c>
      <c r="N33" s="21">
        <v>11</v>
      </c>
      <c r="O33" s="21">
        <v>1</v>
      </c>
    </row>
    <row r="34" spans="1:15" x14ac:dyDescent="0.2">
      <c r="A34" s="24" t="s">
        <v>3</v>
      </c>
      <c r="B34" s="25">
        <v>100</v>
      </c>
      <c r="C34" s="25">
        <v>12.92517</v>
      </c>
      <c r="D34" s="25">
        <v>2.721088</v>
      </c>
      <c r="E34" s="25">
        <v>8.1632650000000009</v>
      </c>
      <c r="F34" s="25">
        <v>18.367346999999999</v>
      </c>
      <c r="G34" s="25">
        <v>8.1632650000000009</v>
      </c>
      <c r="H34" s="25">
        <v>19.727891</v>
      </c>
      <c r="I34" s="25">
        <v>6.802721</v>
      </c>
      <c r="J34" s="25">
        <v>52.380952000000001</v>
      </c>
      <c r="K34" s="25">
        <v>1.360544</v>
      </c>
      <c r="L34" s="25">
        <v>20.408162999999998</v>
      </c>
      <c r="M34" s="25">
        <v>14.965985999999999</v>
      </c>
      <c r="N34" s="25">
        <v>7.4829929999999996</v>
      </c>
      <c r="O34" s="25">
        <v>0.68027199999999999</v>
      </c>
    </row>
    <row r="35" spans="1:15" x14ac:dyDescent="0.2">
      <c r="A35" s="20" t="s">
        <v>353</v>
      </c>
      <c r="B35" s="21">
        <v>491</v>
      </c>
      <c r="C35" s="21">
        <v>76</v>
      </c>
      <c r="D35" s="21">
        <v>15</v>
      </c>
      <c r="E35" s="21">
        <v>58</v>
      </c>
      <c r="F35" s="21">
        <v>77</v>
      </c>
      <c r="G35" s="21">
        <v>40</v>
      </c>
      <c r="H35" s="21">
        <v>115</v>
      </c>
      <c r="I35" s="21">
        <v>45</v>
      </c>
      <c r="J35" s="21">
        <v>203</v>
      </c>
      <c r="K35" s="21">
        <v>7</v>
      </c>
      <c r="L35" s="21">
        <v>88</v>
      </c>
      <c r="M35" s="21">
        <v>44</v>
      </c>
      <c r="N35" s="21">
        <v>70</v>
      </c>
      <c r="O35" s="21">
        <v>5</v>
      </c>
    </row>
    <row r="36" spans="1:15" x14ac:dyDescent="0.2">
      <c r="A36" s="24" t="s">
        <v>3</v>
      </c>
      <c r="B36" s="25">
        <v>100</v>
      </c>
      <c r="C36" s="25">
        <v>15.478615</v>
      </c>
      <c r="D36" s="25">
        <v>3.0549900000000001</v>
      </c>
      <c r="E36" s="25">
        <v>11.812627000000001</v>
      </c>
      <c r="F36" s="25">
        <v>15.682281</v>
      </c>
      <c r="G36" s="25">
        <v>8.1466399999999997</v>
      </c>
      <c r="H36" s="25">
        <v>23.421589000000001</v>
      </c>
      <c r="I36" s="25">
        <v>9.1649689999999993</v>
      </c>
      <c r="J36" s="25">
        <v>41.344195999999997</v>
      </c>
      <c r="K36" s="25">
        <v>1.425662</v>
      </c>
      <c r="L36" s="25">
        <v>17.922606999999999</v>
      </c>
      <c r="M36" s="25">
        <v>8.9613029999999991</v>
      </c>
      <c r="N36" s="25">
        <v>14.256619000000001</v>
      </c>
      <c r="O36" s="25">
        <v>1.01833</v>
      </c>
    </row>
    <row r="37" spans="1:15" x14ac:dyDescent="0.2">
      <c r="A37" s="9" t="s">
        <v>354</v>
      </c>
      <c r="B37" s="10">
        <v>100</v>
      </c>
      <c r="C37" s="10">
        <v>30</v>
      </c>
      <c r="D37" s="10">
        <v>10</v>
      </c>
      <c r="E37" s="10">
        <v>19</v>
      </c>
      <c r="F37" s="10">
        <v>21</v>
      </c>
      <c r="G37" s="10">
        <v>7</v>
      </c>
      <c r="H37" s="10">
        <v>28</v>
      </c>
      <c r="I37" s="10">
        <v>7</v>
      </c>
      <c r="J37" s="10">
        <v>15</v>
      </c>
      <c r="K37" s="10">
        <v>2</v>
      </c>
      <c r="L37" s="10">
        <v>29</v>
      </c>
      <c r="M37" s="10">
        <v>8</v>
      </c>
      <c r="N37" s="10">
        <v>19</v>
      </c>
      <c r="O37" s="10">
        <v>0</v>
      </c>
    </row>
    <row r="38" spans="1:15" x14ac:dyDescent="0.2">
      <c r="A38" s="24" t="s">
        <v>3</v>
      </c>
      <c r="B38" s="25">
        <v>100</v>
      </c>
      <c r="C38" s="25">
        <v>30</v>
      </c>
      <c r="D38" s="25">
        <v>10</v>
      </c>
      <c r="E38" s="25">
        <v>19</v>
      </c>
      <c r="F38" s="25">
        <v>21</v>
      </c>
      <c r="G38" s="25">
        <v>7</v>
      </c>
      <c r="H38" s="25">
        <v>28</v>
      </c>
      <c r="I38" s="25">
        <v>7</v>
      </c>
      <c r="J38" s="25">
        <v>15</v>
      </c>
      <c r="K38" s="25">
        <v>2</v>
      </c>
      <c r="L38" s="25">
        <v>29</v>
      </c>
      <c r="M38" s="25">
        <v>8</v>
      </c>
      <c r="N38" s="25">
        <v>19</v>
      </c>
      <c r="O38" s="25">
        <v>0</v>
      </c>
    </row>
    <row r="39" spans="1:15" x14ac:dyDescent="0.2">
      <c r="A39" s="20" t="s">
        <v>344</v>
      </c>
      <c r="B39" s="21">
        <v>132</v>
      </c>
      <c r="C39" s="21">
        <v>28</v>
      </c>
      <c r="D39" s="21">
        <v>5</v>
      </c>
      <c r="E39" s="21">
        <v>25</v>
      </c>
      <c r="F39" s="21">
        <v>33</v>
      </c>
      <c r="G39" s="21">
        <v>10</v>
      </c>
      <c r="H39" s="21">
        <v>32</v>
      </c>
      <c r="I39" s="21">
        <v>5</v>
      </c>
      <c r="J39" s="21">
        <v>28</v>
      </c>
      <c r="K39" s="21">
        <v>5</v>
      </c>
      <c r="L39" s="21">
        <v>41</v>
      </c>
      <c r="M39" s="21">
        <v>10</v>
      </c>
      <c r="N39" s="21">
        <v>25</v>
      </c>
      <c r="O39" s="21">
        <v>1</v>
      </c>
    </row>
    <row r="40" spans="1:15" x14ac:dyDescent="0.2">
      <c r="A40" s="24" t="s">
        <v>3</v>
      </c>
      <c r="B40" s="25">
        <v>100</v>
      </c>
      <c r="C40" s="25">
        <v>21.212121</v>
      </c>
      <c r="D40" s="25">
        <v>3.7878790000000002</v>
      </c>
      <c r="E40" s="25">
        <v>18.939394</v>
      </c>
      <c r="F40" s="25">
        <v>25</v>
      </c>
      <c r="G40" s="25">
        <v>7.5757580000000004</v>
      </c>
      <c r="H40" s="25">
        <v>24.242424</v>
      </c>
      <c r="I40" s="25">
        <v>3.7878790000000002</v>
      </c>
      <c r="J40" s="25">
        <v>21.212121</v>
      </c>
      <c r="K40" s="25">
        <v>3.7878790000000002</v>
      </c>
      <c r="L40" s="25">
        <v>31.060606</v>
      </c>
      <c r="M40" s="25">
        <v>7.5757580000000004</v>
      </c>
      <c r="N40" s="25">
        <v>18.939394</v>
      </c>
      <c r="O40" s="25">
        <v>0.75757600000000003</v>
      </c>
    </row>
    <row r="41" spans="1:15" x14ac:dyDescent="0.2">
      <c r="A41" s="20" t="s">
        <v>345</v>
      </c>
      <c r="B41" s="21">
        <v>89</v>
      </c>
      <c r="C41" s="21">
        <v>18</v>
      </c>
      <c r="D41" s="21">
        <v>5</v>
      </c>
      <c r="E41" s="21">
        <v>12</v>
      </c>
      <c r="F41" s="21">
        <v>14</v>
      </c>
      <c r="G41" s="21">
        <v>8</v>
      </c>
      <c r="H41" s="21">
        <v>23</v>
      </c>
      <c r="I41" s="21">
        <v>5</v>
      </c>
      <c r="J41" s="21">
        <v>21</v>
      </c>
      <c r="K41" s="21">
        <v>1</v>
      </c>
      <c r="L41" s="21">
        <v>15</v>
      </c>
      <c r="M41" s="21">
        <v>7</v>
      </c>
      <c r="N41" s="21">
        <v>20</v>
      </c>
      <c r="O41" s="21">
        <v>1</v>
      </c>
    </row>
    <row r="42" spans="1:15" x14ac:dyDescent="0.2">
      <c r="A42" s="24" t="s">
        <v>3</v>
      </c>
      <c r="B42" s="25">
        <v>100</v>
      </c>
      <c r="C42" s="25">
        <v>20.224719</v>
      </c>
      <c r="D42" s="25">
        <v>5.6179779999999999</v>
      </c>
      <c r="E42" s="25">
        <v>13.483146</v>
      </c>
      <c r="F42" s="25">
        <v>15.730337</v>
      </c>
      <c r="G42" s="25">
        <v>8.9887639999999998</v>
      </c>
      <c r="H42" s="25">
        <v>25.842697000000001</v>
      </c>
      <c r="I42" s="25">
        <v>5.6179779999999999</v>
      </c>
      <c r="J42" s="25">
        <v>23.595506</v>
      </c>
      <c r="K42" s="25">
        <v>1.123596</v>
      </c>
      <c r="L42" s="25">
        <v>16.853933000000001</v>
      </c>
      <c r="M42" s="25">
        <v>7.8651689999999999</v>
      </c>
      <c r="N42" s="25">
        <v>22.471910000000001</v>
      </c>
      <c r="O42" s="25">
        <v>1.123596</v>
      </c>
    </row>
    <row r="43" spans="1:15" x14ac:dyDescent="0.2">
      <c r="A43" s="20" t="s">
        <v>346</v>
      </c>
      <c r="B43" s="21">
        <v>55</v>
      </c>
      <c r="C43" s="21">
        <v>2</v>
      </c>
      <c r="D43" s="21">
        <v>1</v>
      </c>
      <c r="E43" s="21">
        <v>7</v>
      </c>
      <c r="F43" s="21">
        <v>12</v>
      </c>
      <c r="G43" s="21">
        <v>3</v>
      </c>
      <c r="H43" s="21">
        <v>11</v>
      </c>
      <c r="I43" s="21">
        <v>4</v>
      </c>
      <c r="J43" s="21">
        <v>20</v>
      </c>
      <c r="K43" s="21">
        <v>0</v>
      </c>
      <c r="L43" s="21">
        <v>13</v>
      </c>
      <c r="M43" s="21">
        <v>3</v>
      </c>
      <c r="N43" s="21">
        <v>11</v>
      </c>
      <c r="O43" s="21">
        <v>1</v>
      </c>
    </row>
    <row r="44" spans="1:15" x14ac:dyDescent="0.2">
      <c r="A44" s="24" t="s">
        <v>3</v>
      </c>
      <c r="B44" s="25">
        <v>100</v>
      </c>
      <c r="C44" s="25">
        <v>3.6363639999999999</v>
      </c>
      <c r="D44" s="25">
        <v>1.818182</v>
      </c>
      <c r="E44" s="25">
        <v>12.727273</v>
      </c>
      <c r="F44" s="25">
        <v>21.818182</v>
      </c>
      <c r="G44" s="25">
        <v>5.4545450000000004</v>
      </c>
      <c r="H44" s="25">
        <v>20</v>
      </c>
      <c r="I44" s="25">
        <v>7.2727269999999997</v>
      </c>
      <c r="J44" s="25">
        <v>36.363636</v>
      </c>
      <c r="K44" s="25">
        <v>0</v>
      </c>
      <c r="L44" s="25">
        <v>23.636364</v>
      </c>
      <c r="M44" s="25">
        <v>5.4545450000000004</v>
      </c>
      <c r="N44" s="25">
        <v>20</v>
      </c>
      <c r="O44" s="25">
        <v>1.818182</v>
      </c>
    </row>
    <row r="45" spans="1:15" x14ac:dyDescent="0.2">
      <c r="A45" s="20" t="s">
        <v>347</v>
      </c>
      <c r="B45" s="21">
        <v>38</v>
      </c>
      <c r="C45" s="21">
        <v>5</v>
      </c>
      <c r="D45" s="21">
        <v>2</v>
      </c>
      <c r="E45" s="21">
        <v>5</v>
      </c>
      <c r="F45" s="21">
        <v>8</v>
      </c>
      <c r="G45" s="21">
        <v>1</v>
      </c>
      <c r="H45" s="21">
        <v>9</v>
      </c>
      <c r="I45" s="21">
        <v>1</v>
      </c>
      <c r="J45" s="21">
        <v>21</v>
      </c>
      <c r="K45" s="21">
        <v>1</v>
      </c>
      <c r="L45" s="21">
        <v>8</v>
      </c>
      <c r="M45" s="21">
        <v>3</v>
      </c>
      <c r="N45" s="21">
        <v>3</v>
      </c>
      <c r="O45" s="21">
        <v>0</v>
      </c>
    </row>
    <row r="46" spans="1:15" x14ac:dyDescent="0.2">
      <c r="A46" s="24" t="s">
        <v>3</v>
      </c>
      <c r="B46" s="25">
        <v>100</v>
      </c>
      <c r="C46" s="25">
        <v>13.157895</v>
      </c>
      <c r="D46" s="25">
        <v>5.2631579999999998</v>
      </c>
      <c r="E46" s="25">
        <v>13.157895</v>
      </c>
      <c r="F46" s="25">
        <v>21.052631999999999</v>
      </c>
      <c r="G46" s="25">
        <v>2.6315789999999999</v>
      </c>
      <c r="H46" s="25">
        <v>23.684211000000001</v>
      </c>
      <c r="I46" s="25">
        <v>2.6315789999999999</v>
      </c>
      <c r="J46" s="25">
        <v>55.263157999999997</v>
      </c>
      <c r="K46" s="25">
        <v>2.6315789999999999</v>
      </c>
      <c r="L46" s="25">
        <v>21.052631999999999</v>
      </c>
      <c r="M46" s="25">
        <v>7.8947370000000001</v>
      </c>
      <c r="N46" s="25">
        <v>7.8947370000000001</v>
      </c>
      <c r="O46" s="25">
        <v>0</v>
      </c>
    </row>
    <row r="47" spans="1:15" x14ac:dyDescent="0.2">
      <c r="A47" s="20" t="s">
        <v>348</v>
      </c>
      <c r="B47" s="21">
        <v>9</v>
      </c>
      <c r="C47" s="21">
        <v>3</v>
      </c>
      <c r="D47" s="21">
        <v>0</v>
      </c>
      <c r="E47" s="21">
        <v>0</v>
      </c>
      <c r="F47" s="21">
        <v>5</v>
      </c>
      <c r="G47" s="21">
        <v>3</v>
      </c>
      <c r="H47" s="21">
        <v>1</v>
      </c>
      <c r="I47" s="21">
        <v>1</v>
      </c>
      <c r="J47" s="21">
        <v>2</v>
      </c>
      <c r="K47" s="21">
        <v>0</v>
      </c>
      <c r="L47" s="21">
        <v>2</v>
      </c>
      <c r="M47" s="21">
        <v>2</v>
      </c>
      <c r="N47" s="21">
        <v>1</v>
      </c>
      <c r="O47" s="21">
        <v>0</v>
      </c>
    </row>
    <row r="48" spans="1:15" x14ac:dyDescent="0.2">
      <c r="A48" s="24" t="s">
        <v>3</v>
      </c>
      <c r="B48" s="25">
        <v>100</v>
      </c>
      <c r="C48" s="25">
        <v>33.333333000000003</v>
      </c>
      <c r="D48" s="25">
        <v>0</v>
      </c>
      <c r="E48" s="25">
        <v>0</v>
      </c>
      <c r="F48" s="25">
        <v>55.555556000000003</v>
      </c>
      <c r="G48" s="25">
        <v>33.333333000000003</v>
      </c>
      <c r="H48" s="25">
        <v>11.111110999999999</v>
      </c>
      <c r="I48" s="25">
        <v>11.111110999999999</v>
      </c>
      <c r="J48" s="25">
        <v>22.222221999999999</v>
      </c>
      <c r="K48" s="25">
        <v>0</v>
      </c>
      <c r="L48" s="25">
        <v>22.222221999999999</v>
      </c>
      <c r="M48" s="25">
        <v>22.222221999999999</v>
      </c>
      <c r="N48" s="25">
        <v>11.111110999999999</v>
      </c>
      <c r="O48" s="25">
        <v>0</v>
      </c>
    </row>
    <row r="49" spans="1:15" x14ac:dyDescent="0.2">
      <c r="A49" s="20" t="s">
        <v>349</v>
      </c>
      <c r="B49" s="21">
        <v>2</v>
      </c>
      <c r="C49" s="21">
        <v>0</v>
      </c>
      <c r="D49" s="21">
        <v>0</v>
      </c>
      <c r="E49" s="21">
        <v>0</v>
      </c>
      <c r="F49" s="21">
        <v>0</v>
      </c>
      <c r="G49" s="21">
        <v>0</v>
      </c>
      <c r="H49" s="21">
        <v>0</v>
      </c>
      <c r="I49" s="21">
        <v>0</v>
      </c>
      <c r="J49" s="21">
        <v>2</v>
      </c>
      <c r="K49" s="21">
        <v>0</v>
      </c>
      <c r="L49" s="21">
        <v>1</v>
      </c>
      <c r="M49" s="21">
        <v>0</v>
      </c>
      <c r="N49" s="21">
        <v>0</v>
      </c>
      <c r="O49" s="21">
        <v>0</v>
      </c>
    </row>
    <row r="50" spans="1:15" x14ac:dyDescent="0.2">
      <c r="A50" s="24" t="s">
        <v>3</v>
      </c>
      <c r="B50" s="25">
        <v>100</v>
      </c>
      <c r="C50" s="25">
        <v>0</v>
      </c>
      <c r="D50" s="25">
        <v>0</v>
      </c>
      <c r="E50" s="25">
        <v>0</v>
      </c>
      <c r="F50" s="25">
        <v>0</v>
      </c>
      <c r="G50" s="25">
        <v>0</v>
      </c>
      <c r="H50" s="25">
        <v>0</v>
      </c>
      <c r="I50" s="25">
        <v>0</v>
      </c>
      <c r="J50" s="25">
        <v>100</v>
      </c>
      <c r="K50" s="25">
        <v>0</v>
      </c>
      <c r="L50" s="25">
        <v>50</v>
      </c>
      <c r="M50" s="25">
        <v>0</v>
      </c>
      <c r="N50" s="25">
        <v>0</v>
      </c>
      <c r="O50" s="25">
        <v>0</v>
      </c>
    </row>
    <row r="51" spans="1:15" x14ac:dyDescent="0.2">
      <c r="A51" s="20" t="s">
        <v>350</v>
      </c>
      <c r="B51" s="21">
        <v>232</v>
      </c>
      <c r="C51" s="21">
        <v>58</v>
      </c>
      <c r="D51" s="21">
        <v>15</v>
      </c>
      <c r="E51" s="21">
        <v>44</v>
      </c>
      <c r="F51" s="21">
        <v>54</v>
      </c>
      <c r="G51" s="21">
        <v>17</v>
      </c>
      <c r="H51" s="21">
        <v>60</v>
      </c>
      <c r="I51" s="21">
        <v>12</v>
      </c>
      <c r="J51" s="21">
        <v>43</v>
      </c>
      <c r="K51" s="21">
        <v>7</v>
      </c>
      <c r="L51" s="21">
        <v>70</v>
      </c>
      <c r="M51" s="21">
        <v>18</v>
      </c>
      <c r="N51" s="21">
        <v>44</v>
      </c>
      <c r="O51" s="21">
        <v>1</v>
      </c>
    </row>
    <row r="52" spans="1:15" x14ac:dyDescent="0.2">
      <c r="A52" s="24" t="s">
        <v>3</v>
      </c>
      <c r="B52" s="25">
        <v>100</v>
      </c>
      <c r="C52" s="25">
        <v>25</v>
      </c>
      <c r="D52" s="25">
        <v>6.4655170000000002</v>
      </c>
      <c r="E52" s="25">
        <v>18.965516999999998</v>
      </c>
      <c r="F52" s="25">
        <v>23.275862</v>
      </c>
      <c r="G52" s="25">
        <v>7.3275860000000002</v>
      </c>
      <c r="H52" s="25">
        <v>25.862069000000002</v>
      </c>
      <c r="I52" s="25">
        <v>5.1724139999999998</v>
      </c>
      <c r="J52" s="25">
        <v>18.534483000000002</v>
      </c>
      <c r="K52" s="25">
        <v>3.0172409999999998</v>
      </c>
      <c r="L52" s="25">
        <v>30.172414</v>
      </c>
      <c r="M52" s="25">
        <v>7.7586209999999998</v>
      </c>
      <c r="N52" s="25">
        <v>18.965516999999998</v>
      </c>
      <c r="O52" s="25">
        <v>0.43103399999999997</v>
      </c>
    </row>
    <row r="53" spans="1:15" x14ac:dyDescent="0.2">
      <c r="A53" s="20" t="s">
        <v>351</v>
      </c>
      <c r="B53" s="21">
        <v>144</v>
      </c>
      <c r="C53" s="21">
        <v>20</v>
      </c>
      <c r="D53" s="21">
        <v>6</v>
      </c>
      <c r="E53" s="21">
        <v>19</v>
      </c>
      <c r="F53" s="21">
        <v>26</v>
      </c>
      <c r="G53" s="21">
        <v>11</v>
      </c>
      <c r="H53" s="21">
        <v>34</v>
      </c>
      <c r="I53" s="21">
        <v>9</v>
      </c>
      <c r="J53" s="21">
        <v>41</v>
      </c>
      <c r="K53" s="21">
        <v>1</v>
      </c>
      <c r="L53" s="21">
        <v>28</v>
      </c>
      <c r="M53" s="21">
        <v>10</v>
      </c>
      <c r="N53" s="21">
        <v>31</v>
      </c>
      <c r="O53" s="21">
        <v>2</v>
      </c>
    </row>
    <row r="54" spans="1:15" x14ac:dyDescent="0.2">
      <c r="A54" s="24" t="s">
        <v>3</v>
      </c>
      <c r="B54" s="25">
        <v>100</v>
      </c>
      <c r="C54" s="25">
        <v>13.888889000000001</v>
      </c>
      <c r="D54" s="25">
        <v>4.1666670000000003</v>
      </c>
      <c r="E54" s="25">
        <v>13.194444000000001</v>
      </c>
      <c r="F54" s="25">
        <v>18.055555999999999</v>
      </c>
      <c r="G54" s="25">
        <v>7.6388889999999998</v>
      </c>
      <c r="H54" s="25">
        <v>23.611111000000001</v>
      </c>
      <c r="I54" s="25">
        <v>6.25</v>
      </c>
      <c r="J54" s="25">
        <v>28.472221999999999</v>
      </c>
      <c r="K54" s="25">
        <v>0.69444399999999995</v>
      </c>
      <c r="L54" s="25">
        <v>19.444444000000001</v>
      </c>
      <c r="M54" s="25">
        <v>6.9444439999999998</v>
      </c>
      <c r="N54" s="25">
        <v>21.527778000000001</v>
      </c>
      <c r="O54" s="25">
        <v>1.388889</v>
      </c>
    </row>
    <row r="55" spans="1:15" x14ac:dyDescent="0.2">
      <c r="A55" s="20" t="s">
        <v>352</v>
      </c>
      <c r="B55" s="21">
        <v>49</v>
      </c>
      <c r="C55" s="21">
        <v>8</v>
      </c>
      <c r="D55" s="21">
        <v>2</v>
      </c>
      <c r="E55" s="21">
        <v>5</v>
      </c>
      <c r="F55" s="21">
        <v>13</v>
      </c>
      <c r="G55" s="21">
        <v>4</v>
      </c>
      <c r="H55" s="21">
        <v>10</v>
      </c>
      <c r="I55" s="21">
        <v>2</v>
      </c>
      <c r="J55" s="21">
        <v>25</v>
      </c>
      <c r="K55" s="21">
        <v>1</v>
      </c>
      <c r="L55" s="21">
        <v>11</v>
      </c>
      <c r="M55" s="21">
        <v>5</v>
      </c>
      <c r="N55" s="21">
        <v>4</v>
      </c>
      <c r="O55" s="21">
        <v>0</v>
      </c>
    </row>
    <row r="56" spans="1:15" x14ac:dyDescent="0.2">
      <c r="A56" s="24" t="s">
        <v>3</v>
      </c>
      <c r="B56" s="25">
        <v>100</v>
      </c>
      <c r="C56" s="25">
        <v>16.326530999999999</v>
      </c>
      <c r="D56" s="25">
        <v>4.0816330000000001</v>
      </c>
      <c r="E56" s="25">
        <v>10.204082</v>
      </c>
      <c r="F56" s="25">
        <v>26.530612000000001</v>
      </c>
      <c r="G56" s="25">
        <v>8.1632650000000009</v>
      </c>
      <c r="H56" s="25">
        <v>20.408162999999998</v>
      </c>
      <c r="I56" s="25">
        <v>4.0816330000000001</v>
      </c>
      <c r="J56" s="25">
        <v>51.020408000000003</v>
      </c>
      <c r="K56" s="25">
        <v>2.040816</v>
      </c>
      <c r="L56" s="25">
        <v>22.448979999999999</v>
      </c>
      <c r="M56" s="25">
        <v>10.204082</v>
      </c>
      <c r="N56" s="25">
        <v>8.1632650000000009</v>
      </c>
      <c r="O56" s="25">
        <v>0</v>
      </c>
    </row>
    <row r="57" spans="1:15" x14ac:dyDescent="0.2">
      <c r="A57" s="20" t="s">
        <v>353</v>
      </c>
      <c r="B57" s="21">
        <v>193</v>
      </c>
      <c r="C57" s="21">
        <v>28</v>
      </c>
      <c r="D57" s="21">
        <v>8</v>
      </c>
      <c r="E57" s="21">
        <v>24</v>
      </c>
      <c r="F57" s="21">
        <v>39</v>
      </c>
      <c r="G57" s="21">
        <v>15</v>
      </c>
      <c r="H57" s="21">
        <v>44</v>
      </c>
      <c r="I57" s="21">
        <v>11</v>
      </c>
      <c r="J57" s="21">
        <v>66</v>
      </c>
      <c r="K57" s="21">
        <v>2</v>
      </c>
      <c r="L57" s="21">
        <v>39</v>
      </c>
      <c r="M57" s="21">
        <v>15</v>
      </c>
      <c r="N57" s="21">
        <v>35</v>
      </c>
      <c r="O57" s="21">
        <v>2</v>
      </c>
    </row>
    <row r="58" spans="1:15" x14ac:dyDescent="0.2">
      <c r="A58" s="24" t="s">
        <v>3</v>
      </c>
      <c r="B58" s="25">
        <v>100</v>
      </c>
      <c r="C58" s="25">
        <v>14.507771999999999</v>
      </c>
      <c r="D58" s="25">
        <v>4.1450779999999998</v>
      </c>
      <c r="E58" s="25">
        <v>12.435233</v>
      </c>
      <c r="F58" s="25">
        <v>20.207253999999999</v>
      </c>
      <c r="G58" s="25">
        <v>7.7720209999999996</v>
      </c>
      <c r="H58" s="25">
        <v>22.797927000000001</v>
      </c>
      <c r="I58" s="25">
        <v>5.6994819999999997</v>
      </c>
      <c r="J58" s="25">
        <v>34.196891000000001</v>
      </c>
      <c r="K58" s="25">
        <v>1.0362690000000001</v>
      </c>
      <c r="L58" s="25">
        <v>20.207253999999999</v>
      </c>
      <c r="M58" s="25">
        <v>7.7720209999999996</v>
      </c>
      <c r="N58" s="25">
        <v>18.134715</v>
      </c>
      <c r="O58" s="25">
        <v>1.0362690000000001</v>
      </c>
    </row>
    <row r="59" spans="1:15" x14ac:dyDescent="0.2">
      <c r="A59" s="9" t="s">
        <v>355</v>
      </c>
      <c r="B59" s="10">
        <v>102</v>
      </c>
      <c r="C59" s="10">
        <v>22</v>
      </c>
      <c r="D59" s="10">
        <v>9</v>
      </c>
      <c r="E59" s="10">
        <v>11</v>
      </c>
      <c r="F59" s="10">
        <v>19</v>
      </c>
      <c r="G59" s="10">
        <v>11</v>
      </c>
      <c r="H59" s="10">
        <v>45</v>
      </c>
      <c r="I59" s="10">
        <v>7</v>
      </c>
      <c r="J59" s="10">
        <v>23</v>
      </c>
      <c r="K59" s="10">
        <v>0</v>
      </c>
      <c r="L59" s="10">
        <v>22</v>
      </c>
      <c r="M59" s="10">
        <v>7</v>
      </c>
      <c r="N59" s="10">
        <v>14</v>
      </c>
      <c r="O59" s="10">
        <v>3</v>
      </c>
    </row>
    <row r="60" spans="1:15" x14ac:dyDescent="0.2">
      <c r="A60" s="24" t="s">
        <v>3</v>
      </c>
      <c r="B60" s="25">
        <v>100</v>
      </c>
      <c r="C60" s="25">
        <v>21.568626999999999</v>
      </c>
      <c r="D60" s="25">
        <v>8.8235290000000006</v>
      </c>
      <c r="E60" s="25">
        <v>10.784314</v>
      </c>
      <c r="F60" s="25">
        <v>18.627451000000001</v>
      </c>
      <c r="G60" s="25">
        <v>10.784314</v>
      </c>
      <c r="H60" s="25">
        <v>44.117646999999998</v>
      </c>
      <c r="I60" s="25">
        <v>6.8627450000000003</v>
      </c>
      <c r="J60" s="25">
        <v>22.549019999999999</v>
      </c>
      <c r="K60" s="25">
        <v>0</v>
      </c>
      <c r="L60" s="25">
        <v>21.568626999999999</v>
      </c>
      <c r="M60" s="25">
        <v>6.8627450000000003</v>
      </c>
      <c r="N60" s="25">
        <v>13.725490000000001</v>
      </c>
      <c r="O60" s="25">
        <v>2.941176</v>
      </c>
    </row>
    <row r="61" spans="1:15" x14ac:dyDescent="0.2">
      <c r="A61" s="20" t="s">
        <v>344</v>
      </c>
      <c r="B61" s="21">
        <v>119</v>
      </c>
      <c r="C61" s="21">
        <v>20</v>
      </c>
      <c r="D61" s="21">
        <v>16</v>
      </c>
      <c r="E61" s="21">
        <v>11</v>
      </c>
      <c r="F61" s="21">
        <v>23</v>
      </c>
      <c r="G61" s="21">
        <v>12</v>
      </c>
      <c r="H61" s="21">
        <v>44</v>
      </c>
      <c r="I61" s="21">
        <v>8</v>
      </c>
      <c r="J61" s="21">
        <v>29</v>
      </c>
      <c r="K61" s="21">
        <v>4</v>
      </c>
      <c r="L61" s="21">
        <v>27</v>
      </c>
      <c r="M61" s="21">
        <v>9</v>
      </c>
      <c r="N61" s="21">
        <v>19</v>
      </c>
      <c r="O61" s="21">
        <v>2</v>
      </c>
    </row>
    <row r="62" spans="1:15" x14ac:dyDescent="0.2">
      <c r="A62" s="24" t="s">
        <v>3</v>
      </c>
      <c r="B62" s="25">
        <v>100</v>
      </c>
      <c r="C62" s="25">
        <v>16.806723000000002</v>
      </c>
      <c r="D62" s="25">
        <v>13.445378</v>
      </c>
      <c r="E62" s="25">
        <v>9.2436969999999992</v>
      </c>
      <c r="F62" s="25">
        <v>19.327731</v>
      </c>
      <c r="G62" s="25">
        <v>10.084034000000001</v>
      </c>
      <c r="H62" s="25">
        <v>36.974789999999999</v>
      </c>
      <c r="I62" s="25">
        <v>6.7226889999999999</v>
      </c>
      <c r="J62" s="25">
        <v>24.369748000000001</v>
      </c>
      <c r="K62" s="25">
        <v>3.361345</v>
      </c>
      <c r="L62" s="25">
        <v>22.689076</v>
      </c>
      <c r="M62" s="25">
        <v>7.5630249999999997</v>
      </c>
      <c r="N62" s="25">
        <v>15.966386999999999</v>
      </c>
      <c r="O62" s="25">
        <v>1.6806719999999999</v>
      </c>
    </row>
    <row r="63" spans="1:15" x14ac:dyDescent="0.2">
      <c r="A63" s="20" t="s">
        <v>345</v>
      </c>
      <c r="B63" s="21">
        <v>110</v>
      </c>
      <c r="C63" s="21">
        <v>22</v>
      </c>
      <c r="D63" s="21">
        <v>3</v>
      </c>
      <c r="E63" s="21">
        <v>15</v>
      </c>
      <c r="F63" s="21">
        <v>16</v>
      </c>
      <c r="G63" s="21">
        <v>12</v>
      </c>
      <c r="H63" s="21">
        <v>30</v>
      </c>
      <c r="I63" s="21">
        <v>15</v>
      </c>
      <c r="J63" s="21">
        <v>38</v>
      </c>
      <c r="K63" s="21">
        <v>3</v>
      </c>
      <c r="L63" s="21">
        <v>19</v>
      </c>
      <c r="M63" s="21">
        <v>9</v>
      </c>
      <c r="N63" s="21">
        <v>16</v>
      </c>
      <c r="O63" s="21">
        <v>1</v>
      </c>
    </row>
    <row r="64" spans="1:15" x14ac:dyDescent="0.2">
      <c r="A64" s="24" t="s">
        <v>3</v>
      </c>
      <c r="B64" s="25">
        <v>100</v>
      </c>
      <c r="C64" s="25">
        <v>20</v>
      </c>
      <c r="D64" s="25">
        <v>2.7272729999999998</v>
      </c>
      <c r="E64" s="25">
        <v>13.636364</v>
      </c>
      <c r="F64" s="25">
        <v>14.545455</v>
      </c>
      <c r="G64" s="25">
        <v>10.909091</v>
      </c>
      <c r="H64" s="25">
        <v>27.272727</v>
      </c>
      <c r="I64" s="25">
        <v>13.636364</v>
      </c>
      <c r="J64" s="25">
        <v>34.545454999999997</v>
      </c>
      <c r="K64" s="25">
        <v>2.7272729999999998</v>
      </c>
      <c r="L64" s="25">
        <v>17.272727</v>
      </c>
      <c r="M64" s="25">
        <v>8.1818179999999998</v>
      </c>
      <c r="N64" s="25">
        <v>14.545455</v>
      </c>
      <c r="O64" s="25">
        <v>0.90909099999999998</v>
      </c>
    </row>
    <row r="65" spans="1:15" x14ac:dyDescent="0.2">
      <c r="A65" s="20" t="s">
        <v>346</v>
      </c>
      <c r="B65" s="21">
        <v>90</v>
      </c>
      <c r="C65" s="21">
        <v>15</v>
      </c>
      <c r="D65" s="21">
        <v>2</v>
      </c>
      <c r="E65" s="21">
        <v>12</v>
      </c>
      <c r="F65" s="21">
        <v>8</v>
      </c>
      <c r="G65" s="21">
        <v>5</v>
      </c>
      <c r="H65" s="21">
        <v>22</v>
      </c>
      <c r="I65" s="21">
        <v>11</v>
      </c>
      <c r="J65" s="21">
        <v>47</v>
      </c>
      <c r="K65" s="21">
        <v>1</v>
      </c>
      <c r="L65" s="21">
        <v>11</v>
      </c>
      <c r="M65" s="21">
        <v>3</v>
      </c>
      <c r="N65" s="21">
        <v>12</v>
      </c>
      <c r="O65" s="21">
        <v>1</v>
      </c>
    </row>
    <row r="66" spans="1:15" x14ac:dyDescent="0.2">
      <c r="A66" s="24" t="s">
        <v>3</v>
      </c>
      <c r="B66" s="25">
        <v>100</v>
      </c>
      <c r="C66" s="25">
        <v>16.666667</v>
      </c>
      <c r="D66" s="25">
        <v>2.2222219999999999</v>
      </c>
      <c r="E66" s="25">
        <v>13.333333</v>
      </c>
      <c r="F66" s="25">
        <v>8.8888890000000007</v>
      </c>
      <c r="G66" s="25">
        <v>5.5555560000000002</v>
      </c>
      <c r="H66" s="25">
        <v>24.444444000000001</v>
      </c>
      <c r="I66" s="25">
        <v>12.222222</v>
      </c>
      <c r="J66" s="25">
        <v>52.222222000000002</v>
      </c>
      <c r="K66" s="25">
        <v>1.111111</v>
      </c>
      <c r="L66" s="25">
        <v>12.222222</v>
      </c>
      <c r="M66" s="25">
        <v>3.3333330000000001</v>
      </c>
      <c r="N66" s="25">
        <v>13.333333</v>
      </c>
      <c r="O66" s="25">
        <v>1.111111</v>
      </c>
    </row>
    <row r="67" spans="1:15" x14ac:dyDescent="0.2">
      <c r="A67" s="20" t="s">
        <v>347</v>
      </c>
      <c r="B67" s="21">
        <v>70</v>
      </c>
      <c r="C67" s="21">
        <v>6</v>
      </c>
      <c r="D67" s="21">
        <v>1</v>
      </c>
      <c r="E67" s="21">
        <v>5</v>
      </c>
      <c r="F67" s="21">
        <v>7</v>
      </c>
      <c r="G67" s="21">
        <v>6</v>
      </c>
      <c r="H67" s="21">
        <v>13</v>
      </c>
      <c r="I67" s="21">
        <v>4</v>
      </c>
      <c r="J67" s="21">
        <v>33</v>
      </c>
      <c r="K67" s="21">
        <v>1</v>
      </c>
      <c r="L67" s="21">
        <v>16</v>
      </c>
      <c r="M67" s="21">
        <v>15</v>
      </c>
      <c r="N67" s="21">
        <v>6</v>
      </c>
      <c r="O67" s="21">
        <v>0</v>
      </c>
    </row>
    <row r="68" spans="1:15" x14ac:dyDescent="0.2">
      <c r="A68" s="24" t="s">
        <v>3</v>
      </c>
      <c r="B68" s="25">
        <v>100</v>
      </c>
      <c r="C68" s="25">
        <v>8.5714290000000002</v>
      </c>
      <c r="D68" s="25">
        <v>1.428571</v>
      </c>
      <c r="E68" s="25">
        <v>7.1428570000000002</v>
      </c>
      <c r="F68" s="25">
        <v>10</v>
      </c>
      <c r="G68" s="25">
        <v>8.5714290000000002</v>
      </c>
      <c r="H68" s="25">
        <v>18.571428999999998</v>
      </c>
      <c r="I68" s="25">
        <v>5.7142860000000004</v>
      </c>
      <c r="J68" s="25">
        <v>47.142856999999999</v>
      </c>
      <c r="K68" s="25">
        <v>1.428571</v>
      </c>
      <c r="L68" s="25">
        <v>22.857143000000001</v>
      </c>
      <c r="M68" s="25">
        <v>21.428571000000002</v>
      </c>
      <c r="N68" s="25">
        <v>8.5714290000000002</v>
      </c>
      <c r="O68" s="25">
        <v>0</v>
      </c>
    </row>
    <row r="69" spans="1:15" x14ac:dyDescent="0.2">
      <c r="A69" s="20" t="s">
        <v>348</v>
      </c>
      <c r="B69" s="21">
        <v>23</v>
      </c>
      <c r="C69" s="21">
        <v>4</v>
      </c>
      <c r="D69" s="21">
        <v>1</v>
      </c>
      <c r="E69" s="21">
        <v>2</v>
      </c>
      <c r="F69" s="21">
        <v>6</v>
      </c>
      <c r="G69" s="21">
        <v>2</v>
      </c>
      <c r="H69" s="21">
        <v>5</v>
      </c>
      <c r="I69" s="21">
        <v>4</v>
      </c>
      <c r="J69" s="21">
        <v>15</v>
      </c>
      <c r="K69" s="21">
        <v>0</v>
      </c>
      <c r="L69" s="21">
        <v>1</v>
      </c>
      <c r="M69" s="21">
        <v>2</v>
      </c>
      <c r="N69" s="21">
        <v>1</v>
      </c>
      <c r="O69" s="21">
        <v>1</v>
      </c>
    </row>
    <row r="70" spans="1:15" x14ac:dyDescent="0.2">
      <c r="A70" s="24" t="s">
        <v>3</v>
      </c>
      <c r="B70" s="25">
        <v>100</v>
      </c>
      <c r="C70" s="25">
        <v>17.391304000000002</v>
      </c>
      <c r="D70" s="25">
        <v>4.3478260000000004</v>
      </c>
      <c r="E70" s="25">
        <v>8.6956520000000008</v>
      </c>
      <c r="F70" s="25">
        <v>26.086957000000002</v>
      </c>
      <c r="G70" s="25">
        <v>8.6956520000000008</v>
      </c>
      <c r="H70" s="25">
        <v>21.739129999999999</v>
      </c>
      <c r="I70" s="25">
        <v>17.391304000000002</v>
      </c>
      <c r="J70" s="25">
        <v>65.217391000000006</v>
      </c>
      <c r="K70" s="25">
        <v>0</v>
      </c>
      <c r="L70" s="25">
        <v>4.3478260000000004</v>
      </c>
      <c r="M70" s="25">
        <v>8.6956520000000008</v>
      </c>
      <c r="N70" s="25">
        <v>4.3478260000000004</v>
      </c>
      <c r="O70" s="25">
        <v>4.3478260000000004</v>
      </c>
    </row>
    <row r="71" spans="1:15" x14ac:dyDescent="0.2">
      <c r="A71" s="20" t="s">
        <v>349</v>
      </c>
      <c r="B71" s="21">
        <v>5</v>
      </c>
      <c r="C71" s="21">
        <v>1</v>
      </c>
      <c r="D71" s="21">
        <v>0</v>
      </c>
      <c r="E71" s="21">
        <v>0</v>
      </c>
      <c r="F71" s="21">
        <v>1</v>
      </c>
      <c r="G71" s="21">
        <v>0</v>
      </c>
      <c r="H71" s="21">
        <v>1</v>
      </c>
      <c r="I71" s="21">
        <v>0</v>
      </c>
      <c r="J71" s="21">
        <v>4</v>
      </c>
      <c r="K71" s="21">
        <v>0</v>
      </c>
      <c r="L71" s="21">
        <v>2</v>
      </c>
      <c r="M71" s="21">
        <v>0</v>
      </c>
      <c r="N71" s="21">
        <v>0</v>
      </c>
      <c r="O71" s="21">
        <v>0</v>
      </c>
    </row>
    <row r="72" spans="1:15" x14ac:dyDescent="0.2">
      <c r="A72" s="24" t="s">
        <v>3</v>
      </c>
      <c r="B72" s="25">
        <v>100</v>
      </c>
      <c r="C72" s="25">
        <v>20</v>
      </c>
      <c r="D72" s="25">
        <v>0</v>
      </c>
      <c r="E72" s="25">
        <v>0</v>
      </c>
      <c r="F72" s="25">
        <v>20</v>
      </c>
      <c r="G72" s="25">
        <v>0</v>
      </c>
      <c r="H72" s="25">
        <v>20</v>
      </c>
      <c r="I72" s="25">
        <v>0</v>
      </c>
      <c r="J72" s="25">
        <v>80</v>
      </c>
      <c r="K72" s="25">
        <v>0</v>
      </c>
      <c r="L72" s="25">
        <v>40</v>
      </c>
      <c r="M72" s="25">
        <v>0</v>
      </c>
      <c r="N72" s="25">
        <v>0</v>
      </c>
      <c r="O72" s="25">
        <v>0</v>
      </c>
    </row>
    <row r="73" spans="1:15" x14ac:dyDescent="0.2">
      <c r="A73" s="20" t="s">
        <v>350</v>
      </c>
      <c r="B73" s="21">
        <v>221</v>
      </c>
      <c r="C73" s="21">
        <v>42</v>
      </c>
      <c r="D73" s="21">
        <v>25</v>
      </c>
      <c r="E73" s="21">
        <v>22</v>
      </c>
      <c r="F73" s="21">
        <v>42</v>
      </c>
      <c r="G73" s="21">
        <v>23</v>
      </c>
      <c r="H73" s="21">
        <v>89</v>
      </c>
      <c r="I73" s="21">
        <v>15</v>
      </c>
      <c r="J73" s="21">
        <v>52</v>
      </c>
      <c r="K73" s="21">
        <v>4</v>
      </c>
      <c r="L73" s="21">
        <v>49</v>
      </c>
      <c r="M73" s="21">
        <v>16</v>
      </c>
      <c r="N73" s="21">
        <v>33</v>
      </c>
      <c r="O73" s="21">
        <v>5</v>
      </c>
    </row>
    <row r="74" spans="1:15" x14ac:dyDescent="0.2">
      <c r="A74" s="24" t="s">
        <v>3</v>
      </c>
      <c r="B74" s="25">
        <v>100</v>
      </c>
      <c r="C74" s="25">
        <v>19.004525000000001</v>
      </c>
      <c r="D74" s="25">
        <v>11.312217</v>
      </c>
      <c r="E74" s="25">
        <v>9.9547509999999999</v>
      </c>
      <c r="F74" s="25">
        <v>19.004525000000001</v>
      </c>
      <c r="G74" s="25">
        <v>10.40724</v>
      </c>
      <c r="H74" s="25">
        <v>40.271493</v>
      </c>
      <c r="I74" s="25">
        <v>6.7873299999999999</v>
      </c>
      <c r="J74" s="25">
        <v>23.529412000000001</v>
      </c>
      <c r="K74" s="25">
        <v>1.809955</v>
      </c>
      <c r="L74" s="25">
        <v>22.171945999999998</v>
      </c>
      <c r="M74" s="25">
        <v>7.2398189999999998</v>
      </c>
      <c r="N74" s="25">
        <v>14.932126999999999</v>
      </c>
      <c r="O74" s="25">
        <v>2.2624430000000002</v>
      </c>
    </row>
    <row r="75" spans="1:15" x14ac:dyDescent="0.2">
      <c r="A75" s="20" t="s">
        <v>351</v>
      </c>
      <c r="B75" s="21">
        <v>200</v>
      </c>
      <c r="C75" s="21">
        <v>37</v>
      </c>
      <c r="D75" s="21">
        <v>5</v>
      </c>
      <c r="E75" s="21">
        <v>27</v>
      </c>
      <c r="F75" s="21">
        <v>24</v>
      </c>
      <c r="G75" s="21">
        <v>17</v>
      </c>
      <c r="H75" s="21">
        <v>52</v>
      </c>
      <c r="I75" s="21">
        <v>26</v>
      </c>
      <c r="J75" s="21">
        <v>85</v>
      </c>
      <c r="K75" s="21">
        <v>4</v>
      </c>
      <c r="L75" s="21">
        <v>30</v>
      </c>
      <c r="M75" s="21">
        <v>12</v>
      </c>
      <c r="N75" s="21">
        <v>28</v>
      </c>
      <c r="O75" s="21">
        <v>2</v>
      </c>
    </row>
    <row r="76" spans="1:15" x14ac:dyDescent="0.2">
      <c r="A76" s="24" t="s">
        <v>3</v>
      </c>
      <c r="B76" s="25">
        <v>100</v>
      </c>
      <c r="C76" s="25">
        <v>18.5</v>
      </c>
      <c r="D76" s="25">
        <v>2.5</v>
      </c>
      <c r="E76" s="25">
        <v>13.5</v>
      </c>
      <c r="F76" s="25">
        <v>12</v>
      </c>
      <c r="G76" s="25">
        <v>8.5</v>
      </c>
      <c r="H76" s="25">
        <v>26</v>
      </c>
      <c r="I76" s="25">
        <v>13</v>
      </c>
      <c r="J76" s="25">
        <v>42.5</v>
      </c>
      <c r="K76" s="25">
        <v>2</v>
      </c>
      <c r="L76" s="25">
        <v>15</v>
      </c>
      <c r="M76" s="25">
        <v>6</v>
      </c>
      <c r="N76" s="25">
        <v>14</v>
      </c>
      <c r="O76" s="25">
        <v>1</v>
      </c>
    </row>
    <row r="77" spans="1:15" x14ac:dyDescent="0.2">
      <c r="A77" s="20" t="s">
        <v>352</v>
      </c>
      <c r="B77" s="21">
        <v>98</v>
      </c>
      <c r="C77" s="21">
        <v>11</v>
      </c>
      <c r="D77" s="21">
        <v>2</v>
      </c>
      <c r="E77" s="21">
        <v>7</v>
      </c>
      <c r="F77" s="21">
        <v>14</v>
      </c>
      <c r="G77" s="21">
        <v>8</v>
      </c>
      <c r="H77" s="21">
        <v>19</v>
      </c>
      <c r="I77" s="21">
        <v>8</v>
      </c>
      <c r="J77" s="21">
        <v>52</v>
      </c>
      <c r="K77" s="21">
        <v>1</v>
      </c>
      <c r="L77" s="21">
        <v>19</v>
      </c>
      <c r="M77" s="21">
        <v>17</v>
      </c>
      <c r="N77" s="21">
        <v>7</v>
      </c>
      <c r="O77" s="21">
        <v>1</v>
      </c>
    </row>
    <row r="78" spans="1:15" x14ac:dyDescent="0.2">
      <c r="A78" s="24" t="s">
        <v>3</v>
      </c>
      <c r="B78" s="25">
        <v>100</v>
      </c>
      <c r="C78" s="25">
        <v>11.224489999999999</v>
      </c>
      <c r="D78" s="25">
        <v>2.040816</v>
      </c>
      <c r="E78" s="25">
        <v>7.1428570000000002</v>
      </c>
      <c r="F78" s="25">
        <v>14.285714</v>
      </c>
      <c r="G78" s="25">
        <v>8.1632650000000009</v>
      </c>
      <c r="H78" s="25">
        <v>19.387754999999999</v>
      </c>
      <c r="I78" s="25">
        <v>8.1632650000000009</v>
      </c>
      <c r="J78" s="25">
        <v>53.061224000000003</v>
      </c>
      <c r="K78" s="25">
        <v>1.020408</v>
      </c>
      <c r="L78" s="25">
        <v>19.387754999999999</v>
      </c>
      <c r="M78" s="25">
        <v>17.346938999999999</v>
      </c>
      <c r="N78" s="25">
        <v>7.1428570000000002</v>
      </c>
      <c r="O78" s="25">
        <v>1.020408</v>
      </c>
    </row>
    <row r="79" spans="1:15" x14ac:dyDescent="0.2">
      <c r="A79" s="20" t="s">
        <v>353</v>
      </c>
      <c r="B79" s="21">
        <v>298</v>
      </c>
      <c r="C79" s="21">
        <v>48</v>
      </c>
      <c r="D79" s="21">
        <v>7</v>
      </c>
      <c r="E79" s="21">
        <v>34</v>
      </c>
      <c r="F79" s="21">
        <v>38</v>
      </c>
      <c r="G79" s="21">
        <v>25</v>
      </c>
      <c r="H79" s="21">
        <v>71</v>
      </c>
      <c r="I79" s="21">
        <v>34</v>
      </c>
      <c r="J79" s="21">
        <v>137</v>
      </c>
      <c r="K79" s="21">
        <v>5</v>
      </c>
      <c r="L79" s="21">
        <v>49</v>
      </c>
      <c r="M79" s="21">
        <v>29</v>
      </c>
      <c r="N79" s="21">
        <v>35</v>
      </c>
      <c r="O79" s="21">
        <v>3</v>
      </c>
    </row>
    <row r="80" spans="1:15" x14ac:dyDescent="0.2">
      <c r="A80" s="24" t="s">
        <v>3</v>
      </c>
      <c r="B80" s="25">
        <v>100</v>
      </c>
      <c r="C80" s="25">
        <v>16.107382999999999</v>
      </c>
      <c r="D80" s="25">
        <v>2.3489930000000001</v>
      </c>
      <c r="E80" s="25">
        <v>11.409395999999999</v>
      </c>
      <c r="F80" s="25">
        <v>12.751678</v>
      </c>
      <c r="G80" s="25">
        <v>8.3892620000000004</v>
      </c>
      <c r="H80" s="25">
        <v>23.825503000000001</v>
      </c>
      <c r="I80" s="25">
        <v>11.409395999999999</v>
      </c>
      <c r="J80" s="25">
        <v>45.973154000000001</v>
      </c>
      <c r="K80" s="25">
        <v>1.6778519999999999</v>
      </c>
      <c r="L80" s="25">
        <v>16.442952999999999</v>
      </c>
      <c r="M80" s="25">
        <v>9.7315439999999995</v>
      </c>
      <c r="N80" s="25">
        <v>11.744966</v>
      </c>
      <c r="O80" s="25">
        <v>1.0067109999999999</v>
      </c>
    </row>
    <row r="81" spans="1:15" x14ac:dyDescent="0.2">
      <c r="A81" s="9" t="s">
        <v>356</v>
      </c>
      <c r="B81" s="9"/>
      <c r="C81" s="9"/>
      <c r="D81" s="9"/>
      <c r="E81" s="9"/>
      <c r="F81" s="9"/>
      <c r="G81" s="9"/>
      <c r="H81" s="9"/>
      <c r="I81" s="9"/>
      <c r="J81" s="9"/>
      <c r="K81" s="9"/>
      <c r="L81" s="9"/>
      <c r="M81" s="9"/>
      <c r="N81" s="9"/>
      <c r="O81" s="9"/>
    </row>
    <row r="82" spans="1:15" x14ac:dyDescent="0.2">
      <c r="A82" s="20" t="s">
        <v>357</v>
      </c>
      <c r="B82" s="21">
        <v>64</v>
      </c>
      <c r="C82" s="21">
        <v>19</v>
      </c>
      <c r="D82" s="21">
        <v>3</v>
      </c>
      <c r="E82" s="21">
        <v>9</v>
      </c>
      <c r="F82" s="21">
        <v>12</v>
      </c>
      <c r="G82" s="21">
        <v>5</v>
      </c>
      <c r="H82" s="21">
        <v>14</v>
      </c>
      <c r="I82" s="21">
        <v>4</v>
      </c>
      <c r="J82" s="21">
        <v>10</v>
      </c>
      <c r="K82" s="21">
        <v>3</v>
      </c>
      <c r="L82" s="21">
        <v>16</v>
      </c>
      <c r="M82" s="21">
        <v>8</v>
      </c>
      <c r="N82" s="21">
        <v>15</v>
      </c>
      <c r="O82" s="21">
        <v>0</v>
      </c>
    </row>
    <row r="83" spans="1:15" x14ac:dyDescent="0.2">
      <c r="A83" s="24" t="s">
        <v>3</v>
      </c>
      <c r="B83" s="25">
        <v>100</v>
      </c>
      <c r="C83" s="25">
        <v>29.6875</v>
      </c>
      <c r="D83" s="25">
        <v>4.6875</v>
      </c>
      <c r="E83" s="25">
        <v>14.0625</v>
      </c>
      <c r="F83" s="25">
        <v>18.75</v>
      </c>
      <c r="G83" s="25">
        <v>7.8125</v>
      </c>
      <c r="H83" s="25">
        <v>21.875</v>
      </c>
      <c r="I83" s="25">
        <v>6.25</v>
      </c>
      <c r="J83" s="25">
        <v>15.625</v>
      </c>
      <c r="K83" s="25">
        <v>4.6875</v>
      </c>
      <c r="L83" s="25">
        <v>25</v>
      </c>
      <c r="M83" s="25">
        <v>12.5</v>
      </c>
      <c r="N83" s="25">
        <v>23.4375</v>
      </c>
      <c r="O83" s="25">
        <v>0</v>
      </c>
    </row>
    <row r="84" spans="1:15" x14ac:dyDescent="0.2">
      <c r="A84" s="20" t="s">
        <v>328</v>
      </c>
      <c r="B84" s="21">
        <v>540</v>
      </c>
      <c r="C84" s="21">
        <v>94</v>
      </c>
      <c r="D84" s="21">
        <v>26</v>
      </c>
      <c r="E84" s="21">
        <v>77</v>
      </c>
      <c r="F84" s="21">
        <v>92</v>
      </c>
      <c r="G84" s="21">
        <v>44</v>
      </c>
      <c r="H84" s="21">
        <v>162</v>
      </c>
      <c r="I84" s="21">
        <v>39</v>
      </c>
      <c r="J84" s="21">
        <v>158</v>
      </c>
      <c r="K84" s="21">
        <v>10</v>
      </c>
      <c r="L84" s="21">
        <v>110</v>
      </c>
      <c r="M84" s="21">
        <v>42</v>
      </c>
      <c r="N84" s="21">
        <v>83</v>
      </c>
      <c r="O84" s="21">
        <v>8</v>
      </c>
    </row>
    <row r="85" spans="1:15" x14ac:dyDescent="0.2">
      <c r="A85" s="24" t="s">
        <v>3</v>
      </c>
      <c r="B85" s="25">
        <v>100</v>
      </c>
      <c r="C85" s="25">
        <v>17.407406999999999</v>
      </c>
      <c r="D85" s="25">
        <v>4.8148150000000003</v>
      </c>
      <c r="E85" s="25">
        <v>14.259259</v>
      </c>
      <c r="F85" s="25">
        <v>17.037037000000002</v>
      </c>
      <c r="G85" s="25">
        <v>8.1481480000000008</v>
      </c>
      <c r="H85" s="25">
        <v>30</v>
      </c>
      <c r="I85" s="25">
        <v>7.2222220000000004</v>
      </c>
      <c r="J85" s="25">
        <v>29.259259</v>
      </c>
      <c r="K85" s="25">
        <v>1.8518520000000001</v>
      </c>
      <c r="L85" s="25">
        <v>20.370370000000001</v>
      </c>
      <c r="M85" s="25">
        <v>7.7777779999999996</v>
      </c>
      <c r="N85" s="25">
        <v>15.370369999999999</v>
      </c>
      <c r="O85" s="25">
        <v>1.481481</v>
      </c>
    </row>
    <row r="86" spans="1:15" x14ac:dyDescent="0.2">
      <c r="A86" s="20" t="s">
        <v>329</v>
      </c>
      <c r="B86" s="21">
        <v>88</v>
      </c>
      <c r="C86" s="21">
        <v>24</v>
      </c>
      <c r="D86" s="21">
        <v>11</v>
      </c>
      <c r="E86" s="21">
        <v>11</v>
      </c>
      <c r="F86" s="21">
        <v>25</v>
      </c>
      <c r="G86" s="21">
        <v>11</v>
      </c>
      <c r="H86" s="21">
        <v>26</v>
      </c>
      <c r="I86" s="21">
        <v>5</v>
      </c>
      <c r="J86" s="21">
        <v>29</v>
      </c>
      <c r="K86" s="21">
        <v>2</v>
      </c>
      <c r="L86" s="21">
        <v>23</v>
      </c>
      <c r="M86" s="21">
        <v>6</v>
      </c>
      <c r="N86" s="21">
        <v>12</v>
      </c>
      <c r="O86" s="21">
        <v>0</v>
      </c>
    </row>
    <row r="87" spans="1:15" x14ac:dyDescent="0.2">
      <c r="A87" s="24" t="s">
        <v>3</v>
      </c>
      <c r="B87" s="25">
        <v>100</v>
      </c>
      <c r="C87" s="25">
        <v>27.272727</v>
      </c>
      <c r="D87" s="25">
        <v>12.5</v>
      </c>
      <c r="E87" s="25">
        <v>12.5</v>
      </c>
      <c r="F87" s="25">
        <v>28.409091</v>
      </c>
      <c r="G87" s="25">
        <v>12.5</v>
      </c>
      <c r="H87" s="25">
        <v>29.545455</v>
      </c>
      <c r="I87" s="25">
        <v>5.6818179999999998</v>
      </c>
      <c r="J87" s="25">
        <v>32.954545000000003</v>
      </c>
      <c r="K87" s="25">
        <v>2.2727270000000002</v>
      </c>
      <c r="L87" s="25">
        <v>26.136364</v>
      </c>
      <c r="M87" s="25">
        <v>6.8181820000000002</v>
      </c>
      <c r="N87" s="25">
        <v>13.636364</v>
      </c>
      <c r="O87" s="25">
        <v>0</v>
      </c>
    </row>
    <row r="88" spans="1:15" x14ac:dyDescent="0.2">
      <c r="A88" s="20" t="s">
        <v>330</v>
      </c>
      <c r="B88" s="21">
        <v>229</v>
      </c>
      <c r="C88" s="21">
        <v>31</v>
      </c>
      <c r="D88" s="21">
        <v>15</v>
      </c>
      <c r="E88" s="21">
        <v>26</v>
      </c>
      <c r="F88" s="21">
        <v>38</v>
      </c>
      <c r="G88" s="21">
        <v>17</v>
      </c>
      <c r="H88" s="21">
        <v>59</v>
      </c>
      <c r="I88" s="21">
        <v>24</v>
      </c>
      <c r="J88" s="21">
        <v>96</v>
      </c>
      <c r="K88" s="21">
        <v>2</v>
      </c>
      <c r="L88" s="21">
        <v>54</v>
      </c>
      <c r="M88" s="21">
        <v>20</v>
      </c>
      <c r="N88" s="21">
        <v>33</v>
      </c>
      <c r="O88" s="21">
        <v>2</v>
      </c>
    </row>
    <row r="89" spans="1:15" x14ac:dyDescent="0.2">
      <c r="A89" s="24" t="s">
        <v>3</v>
      </c>
      <c r="B89" s="25">
        <v>100</v>
      </c>
      <c r="C89" s="25">
        <v>13.537118</v>
      </c>
      <c r="D89" s="25">
        <v>6.5502180000000001</v>
      </c>
      <c r="E89" s="25">
        <v>11.353712</v>
      </c>
      <c r="F89" s="25">
        <v>16.593886000000001</v>
      </c>
      <c r="G89" s="25">
        <v>7.4235810000000004</v>
      </c>
      <c r="H89" s="25">
        <v>25.764192000000001</v>
      </c>
      <c r="I89" s="25">
        <v>10.480349</v>
      </c>
      <c r="J89" s="25">
        <v>41.921396999999999</v>
      </c>
      <c r="K89" s="25">
        <v>0.87336199999999997</v>
      </c>
      <c r="L89" s="25">
        <v>23.580786</v>
      </c>
      <c r="M89" s="25">
        <v>8.7336240000000007</v>
      </c>
      <c r="N89" s="25">
        <v>14.41048</v>
      </c>
      <c r="O89" s="25">
        <v>0.87336199999999997</v>
      </c>
    </row>
    <row r="90" spans="1:15" x14ac:dyDescent="0.2">
      <c r="A90" s="20" t="s">
        <v>358</v>
      </c>
      <c r="B90" s="21">
        <v>23</v>
      </c>
      <c r="C90" s="21">
        <v>8</v>
      </c>
      <c r="D90" s="21">
        <v>0</v>
      </c>
      <c r="E90" s="21">
        <v>1</v>
      </c>
      <c r="F90" s="21">
        <v>6</v>
      </c>
      <c r="G90" s="21">
        <v>3</v>
      </c>
      <c r="H90" s="21">
        <v>3</v>
      </c>
      <c r="I90" s="21">
        <v>0</v>
      </c>
      <c r="J90" s="21">
        <v>5</v>
      </c>
      <c r="K90" s="21">
        <v>1</v>
      </c>
      <c r="L90" s="21">
        <v>4</v>
      </c>
      <c r="M90" s="21">
        <v>2</v>
      </c>
      <c r="N90" s="21">
        <v>4</v>
      </c>
      <c r="O90" s="21">
        <v>1</v>
      </c>
    </row>
    <row r="91" spans="1:15" x14ac:dyDescent="0.2">
      <c r="A91" s="24" t="s">
        <v>3</v>
      </c>
      <c r="B91" s="25">
        <v>100</v>
      </c>
      <c r="C91" s="25">
        <v>34.782609000000001</v>
      </c>
      <c r="D91" s="25">
        <v>0</v>
      </c>
      <c r="E91" s="25">
        <v>4.3478260000000004</v>
      </c>
      <c r="F91" s="25">
        <v>26.086957000000002</v>
      </c>
      <c r="G91" s="25">
        <v>13.043478</v>
      </c>
      <c r="H91" s="25">
        <v>13.043478</v>
      </c>
      <c r="I91" s="25">
        <v>0</v>
      </c>
      <c r="J91" s="25">
        <v>21.739129999999999</v>
      </c>
      <c r="K91" s="25">
        <v>4.3478260000000004</v>
      </c>
      <c r="L91" s="25">
        <v>17.391304000000002</v>
      </c>
      <c r="M91" s="25">
        <v>8.6956520000000008</v>
      </c>
      <c r="N91" s="25">
        <v>17.391304000000002</v>
      </c>
      <c r="O91" s="25">
        <v>4.3478260000000004</v>
      </c>
    </row>
    <row r="92" spans="1:15" x14ac:dyDescent="0.2">
      <c r="A92" s="9" t="s">
        <v>359</v>
      </c>
      <c r="B92" s="10">
        <v>43</v>
      </c>
      <c r="C92" s="10">
        <v>11</v>
      </c>
      <c r="D92" s="10">
        <v>1</v>
      </c>
      <c r="E92" s="10">
        <v>5</v>
      </c>
      <c r="F92" s="10">
        <v>10</v>
      </c>
      <c r="G92" s="10">
        <v>2</v>
      </c>
      <c r="H92" s="10">
        <v>4</v>
      </c>
      <c r="I92" s="10">
        <v>3</v>
      </c>
      <c r="J92" s="10">
        <v>4</v>
      </c>
      <c r="K92" s="10">
        <v>3</v>
      </c>
      <c r="L92" s="10">
        <v>11</v>
      </c>
      <c r="M92" s="10">
        <v>6</v>
      </c>
      <c r="N92" s="10">
        <v>13</v>
      </c>
      <c r="O92" s="10">
        <v>0</v>
      </c>
    </row>
    <row r="93" spans="1:15" x14ac:dyDescent="0.2">
      <c r="A93" s="24" t="s">
        <v>3</v>
      </c>
      <c r="B93" s="25">
        <v>100</v>
      </c>
      <c r="C93" s="25">
        <v>25.581395000000001</v>
      </c>
      <c r="D93" s="25">
        <v>2.3255810000000001</v>
      </c>
      <c r="E93" s="25">
        <v>11.627907</v>
      </c>
      <c r="F93" s="25">
        <v>23.255814000000001</v>
      </c>
      <c r="G93" s="25">
        <v>4.6511630000000004</v>
      </c>
      <c r="H93" s="25">
        <v>9.3023260000000008</v>
      </c>
      <c r="I93" s="25">
        <v>6.9767440000000001</v>
      </c>
      <c r="J93" s="25">
        <v>9.3023260000000008</v>
      </c>
      <c r="K93" s="25">
        <v>6.9767440000000001</v>
      </c>
      <c r="L93" s="25">
        <v>25.581395000000001</v>
      </c>
      <c r="M93" s="25">
        <v>13.953488</v>
      </c>
      <c r="N93" s="25">
        <v>30.232558000000001</v>
      </c>
      <c r="O93" s="25">
        <v>0</v>
      </c>
    </row>
    <row r="94" spans="1:15" x14ac:dyDescent="0.2">
      <c r="A94" s="20" t="s">
        <v>331</v>
      </c>
      <c r="B94" s="21">
        <v>293</v>
      </c>
      <c r="C94" s="21">
        <v>55</v>
      </c>
      <c r="D94" s="21">
        <v>14</v>
      </c>
      <c r="E94" s="21">
        <v>47</v>
      </c>
      <c r="F94" s="21">
        <v>57</v>
      </c>
      <c r="G94" s="21">
        <v>22</v>
      </c>
      <c r="H94" s="21">
        <v>79</v>
      </c>
      <c r="I94" s="21">
        <v>16</v>
      </c>
      <c r="J94" s="21">
        <v>81</v>
      </c>
      <c r="K94" s="21">
        <v>4</v>
      </c>
      <c r="L94" s="21">
        <v>73</v>
      </c>
      <c r="M94" s="21">
        <v>22</v>
      </c>
      <c r="N94" s="21">
        <v>49</v>
      </c>
      <c r="O94" s="21">
        <v>2</v>
      </c>
    </row>
    <row r="95" spans="1:15" x14ac:dyDescent="0.2">
      <c r="A95" s="24" t="s">
        <v>3</v>
      </c>
      <c r="B95" s="25">
        <v>100</v>
      </c>
      <c r="C95" s="25">
        <v>18.771331</v>
      </c>
      <c r="D95" s="25">
        <v>4.7781570000000002</v>
      </c>
      <c r="E95" s="25">
        <v>16.040956000000001</v>
      </c>
      <c r="F95" s="25">
        <v>19.453925000000002</v>
      </c>
      <c r="G95" s="25">
        <v>7.5085319999999998</v>
      </c>
      <c r="H95" s="25">
        <v>26.962457000000001</v>
      </c>
      <c r="I95" s="25">
        <v>5.4607510000000001</v>
      </c>
      <c r="J95" s="25">
        <v>27.645050999999999</v>
      </c>
      <c r="K95" s="25">
        <v>1.3651880000000001</v>
      </c>
      <c r="L95" s="25">
        <v>24.914676</v>
      </c>
      <c r="M95" s="25">
        <v>7.5085319999999998</v>
      </c>
      <c r="N95" s="25">
        <v>16.723548999999998</v>
      </c>
      <c r="O95" s="25">
        <v>0.68259400000000003</v>
      </c>
    </row>
    <row r="96" spans="1:15" x14ac:dyDescent="0.2">
      <c r="A96" s="20" t="s">
        <v>332</v>
      </c>
      <c r="B96" s="21">
        <v>34</v>
      </c>
      <c r="C96" s="21">
        <v>10</v>
      </c>
      <c r="D96" s="21">
        <v>4</v>
      </c>
      <c r="E96" s="21">
        <v>8</v>
      </c>
      <c r="F96" s="21">
        <v>13</v>
      </c>
      <c r="G96" s="21">
        <v>5</v>
      </c>
      <c r="H96" s="21">
        <v>9</v>
      </c>
      <c r="I96" s="21">
        <v>2</v>
      </c>
      <c r="J96" s="21">
        <v>7</v>
      </c>
      <c r="K96" s="21">
        <v>0</v>
      </c>
      <c r="L96" s="21">
        <v>13</v>
      </c>
      <c r="M96" s="21">
        <v>1</v>
      </c>
      <c r="N96" s="21">
        <v>8</v>
      </c>
      <c r="O96" s="21">
        <v>0</v>
      </c>
    </row>
    <row r="97" spans="1:15" x14ac:dyDescent="0.2">
      <c r="A97" s="24" t="s">
        <v>3</v>
      </c>
      <c r="B97" s="25">
        <v>100</v>
      </c>
      <c r="C97" s="25">
        <v>29.411764999999999</v>
      </c>
      <c r="D97" s="25">
        <v>11.764706</v>
      </c>
      <c r="E97" s="25">
        <v>23.529412000000001</v>
      </c>
      <c r="F97" s="25">
        <v>38.235294000000003</v>
      </c>
      <c r="G97" s="25">
        <v>14.705882000000001</v>
      </c>
      <c r="H97" s="25">
        <v>26.470587999999999</v>
      </c>
      <c r="I97" s="25">
        <v>5.8823530000000002</v>
      </c>
      <c r="J97" s="25">
        <v>20.588235000000001</v>
      </c>
      <c r="K97" s="25">
        <v>0</v>
      </c>
      <c r="L97" s="25">
        <v>38.235294000000003</v>
      </c>
      <c r="M97" s="25">
        <v>2.941176</v>
      </c>
      <c r="N97" s="25">
        <v>23.529412000000001</v>
      </c>
      <c r="O97" s="25">
        <v>0</v>
      </c>
    </row>
    <row r="98" spans="1:15" x14ac:dyDescent="0.2">
      <c r="A98" s="20" t="s">
        <v>333</v>
      </c>
      <c r="B98" s="21">
        <v>43</v>
      </c>
      <c r="C98" s="21">
        <v>6</v>
      </c>
      <c r="D98" s="21">
        <v>4</v>
      </c>
      <c r="E98" s="21">
        <v>7</v>
      </c>
      <c r="F98" s="21">
        <v>8</v>
      </c>
      <c r="G98" s="21">
        <v>1</v>
      </c>
      <c r="H98" s="21">
        <v>11</v>
      </c>
      <c r="I98" s="21">
        <v>2</v>
      </c>
      <c r="J98" s="21">
        <v>17</v>
      </c>
      <c r="K98" s="21">
        <v>1</v>
      </c>
      <c r="L98" s="21">
        <v>11</v>
      </c>
      <c r="M98" s="21">
        <v>4</v>
      </c>
      <c r="N98" s="21">
        <v>6</v>
      </c>
      <c r="O98" s="21">
        <v>0</v>
      </c>
    </row>
    <row r="99" spans="1:15" x14ac:dyDescent="0.2">
      <c r="A99" s="24" t="s">
        <v>3</v>
      </c>
      <c r="B99" s="25">
        <v>100</v>
      </c>
      <c r="C99" s="25">
        <v>13.953488</v>
      </c>
      <c r="D99" s="25">
        <v>9.3023260000000008</v>
      </c>
      <c r="E99" s="25">
        <v>16.279070000000001</v>
      </c>
      <c r="F99" s="25">
        <v>18.604651</v>
      </c>
      <c r="G99" s="25">
        <v>2.3255810000000001</v>
      </c>
      <c r="H99" s="25">
        <v>25.581395000000001</v>
      </c>
      <c r="I99" s="25">
        <v>4.6511630000000004</v>
      </c>
      <c r="J99" s="25">
        <v>39.534883999999998</v>
      </c>
      <c r="K99" s="25">
        <v>2.3255810000000001</v>
      </c>
      <c r="L99" s="25">
        <v>25.581395000000001</v>
      </c>
      <c r="M99" s="25">
        <v>9.3023260000000008</v>
      </c>
      <c r="N99" s="25">
        <v>13.953488</v>
      </c>
      <c r="O99" s="25">
        <v>0</v>
      </c>
    </row>
    <row r="100" spans="1:15" x14ac:dyDescent="0.2">
      <c r="A100" s="20" t="s">
        <v>358</v>
      </c>
      <c r="B100" s="21">
        <v>12</v>
      </c>
      <c r="C100" s="21">
        <v>4</v>
      </c>
      <c r="D100" s="21">
        <v>0</v>
      </c>
      <c r="E100" s="21">
        <v>1</v>
      </c>
      <c r="F100" s="21">
        <v>5</v>
      </c>
      <c r="G100" s="21">
        <v>2</v>
      </c>
      <c r="H100" s="21">
        <v>1</v>
      </c>
      <c r="I100" s="21">
        <v>0</v>
      </c>
      <c r="J100" s="21">
        <v>0</v>
      </c>
      <c r="K100" s="21">
        <v>1</v>
      </c>
      <c r="L100" s="21">
        <v>1</v>
      </c>
      <c r="M100" s="21">
        <v>0</v>
      </c>
      <c r="N100" s="21">
        <v>3</v>
      </c>
      <c r="O100" s="21">
        <v>1</v>
      </c>
    </row>
    <row r="101" spans="1:15" x14ac:dyDescent="0.2">
      <c r="A101" s="24" t="s">
        <v>3</v>
      </c>
      <c r="B101" s="25">
        <v>100</v>
      </c>
      <c r="C101" s="25">
        <v>33.333333000000003</v>
      </c>
      <c r="D101" s="25">
        <v>0</v>
      </c>
      <c r="E101" s="25">
        <v>8.3333329999999997</v>
      </c>
      <c r="F101" s="25">
        <v>41.666666999999997</v>
      </c>
      <c r="G101" s="25">
        <v>16.666667</v>
      </c>
      <c r="H101" s="25">
        <v>8.3333329999999997</v>
      </c>
      <c r="I101" s="25">
        <v>0</v>
      </c>
      <c r="J101" s="25">
        <v>0</v>
      </c>
      <c r="K101" s="25">
        <v>8.3333329999999997</v>
      </c>
      <c r="L101" s="25">
        <v>8.3333329999999997</v>
      </c>
      <c r="M101" s="25">
        <v>0</v>
      </c>
      <c r="N101" s="25">
        <v>25</v>
      </c>
      <c r="O101" s="25">
        <v>8.3333329999999997</v>
      </c>
    </row>
    <row r="102" spans="1:15" x14ac:dyDescent="0.2">
      <c r="A102" s="9" t="s">
        <v>360</v>
      </c>
      <c r="B102" s="10">
        <v>21</v>
      </c>
      <c r="C102" s="10">
        <v>8</v>
      </c>
      <c r="D102" s="10">
        <v>2</v>
      </c>
      <c r="E102" s="10">
        <v>4</v>
      </c>
      <c r="F102" s="10">
        <v>2</v>
      </c>
      <c r="G102" s="10">
        <v>3</v>
      </c>
      <c r="H102" s="10">
        <v>10</v>
      </c>
      <c r="I102" s="10">
        <v>1</v>
      </c>
      <c r="J102" s="10">
        <v>6</v>
      </c>
      <c r="K102" s="10">
        <v>0</v>
      </c>
      <c r="L102" s="10">
        <v>5</v>
      </c>
      <c r="M102" s="10">
        <v>2</v>
      </c>
      <c r="N102" s="10">
        <v>2</v>
      </c>
      <c r="O102" s="10">
        <v>0</v>
      </c>
    </row>
    <row r="103" spans="1:15" x14ac:dyDescent="0.2">
      <c r="A103" s="24" t="s">
        <v>3</v>
      </c>
      <c r="B103" s="25">
        <v>100</v>
      </c>
      <c r="C103" s="25">
        <v>38.095238000000002</v>
      </c>
      <c r="D103" s="25">
        <v>9.5238099999999992</v>
      </c>
      <c r="E103" s="25">
        <v>19.047619000000001</v>
      </c>
      <c r="F103" s="25">
        <v>9.5238099999999992</v>
      </c>
      <c r="G103" s="25">
        <v>14.285714</v>
      </c>
      <c r="H103" s="25">
        <v>47.619047999999999</v>
      </c>
      <c r="I103" s="25">
        <v>4.7619049999999996</v>
      </c>
      <c r="J103" s="25">
        <v>28.571428999999998</v>
      </c>
      <c r="K103" s="25">
        <v>0</v>
      </c>
      <c r="L103" s="25">
        <v>23.809524</v>
      </c>
      <c r="M103" s="25">
        <v>9.5238099999999992</v>
      </c>
      <c r="N103" s="25">
        <v>9.5238099999999992</v>
      </c>
      <c r="O103" s="25">
        <v>0</v>
      </c>
    </row>
    <row r="104" spans="1:15" x14ac:dyDescent="0.2">
      <c r="A104" s="20" t="s">
        <v>331</v>
      </c>
      <c r="B104" s="21">
        <v>247</v>
      </c>
      <c r="C104" s="21">
        <v>39</v>
      </c>
      <c r="D104" s="21">
        <v>12</v>
      </c>
      <c r="E104" s="21">
        <v>30</v>
      </c>
      <c r="F104" s="21">
        <v>35</v>
      </c>
      <c r="G104" s="21">
        <v>22</v>
      </c>
      <c r="H104" s="21">
        <v>83</v>
      </c>
      <c r="I104" s="21">
        <v>23</v>
      </c>
      <c r="J104" s="21">
        <v>77</v>
      </c>
      <c r="K104" s="21">
        <v>6</v>
      </c>
      <c r="L104" s="21">
        <v>37</v>
      </c>
      <c r="M104" s="21">
        <v>20</v>
      </c>
      <c r="N104" s="21">
        <v>34</v>
      </c>
      <c r="O104" s="21">
        <v>6</v>
      </c>
    </row>
    <row r="105" spans="1:15" x14ac:dyDescent="0.2">
      <c r="A105" s="24" t="s">
        <v>3</v>
      </c>
      <c r="B105" s="25">
        <v>100</v>
      </c>
      <c r="C105" s="25">
        <v>15.789474</v>
      </c>
      <c r="D105" s="25">
        <v>4.8582999999999998</v>
      </c>
      <c r="E105" s="25">
        <v>12.145749</v>
      </c>
      <c r="F105" s="25">
        <v>14.17004</v>
      </c>
      <c r="G105" s="25">
        <v>8.9068830000000005</v>
      </c>
      <c r="H105" s="25">
        <v>33.603239000000002</v>
      </c>
      <c r="I105" s="25">
        <v>9.3117409999999996</v>
      </c>
      <c r="J105" s="25">
        <v>31.174088999999999</v>
      </c>
      <c r="K105" s="25">
        <v>2.4291499999999999</v>
      </c>
      <c r="L105" s="25">
        <v>14.979756999999999</v>
      </c>
      <c r="M105" s="25">
        <v>8.0971659999999996</v>
      </c>
      <c r="N105" s="25">
        <v>13.765181999999999</v>
      </c>
      <c r="O105" s="25">
        <v>2.4291499999999999</v>
      </c>
    </row>
    <row r="106" spans="1:15" x14ac:dyDescent="0.2">
      <c r="A106" s="20" t="s">
        <v>332</v>
      </c>
      <c r="B106" s="21">
        <v>54</v>
      </c>
      <c r="C106" s="21">
        <v>14</v>
      </c>
      <c r="D106" s="21">
        <v>7</v>
      </c>
      <c r="E106" s="21">
        <v>3</v>
      </c>
      <c r="F106" s="21">
        <v>12</v>
      </c>
      <c r="G106" s="21">
        <v>6</v>
      </c>
      <c r="H106" s="21">
        <v>17</v>
      </c>
      <c r="I106" s="21">
        <v>3</v>
      </c>
      <c r="J106" s="21">
        <v>22</v>
      </c>
      <c r="K106" s="21">
        <v>2</v>
      </c>
      <c r="L106" s="21">
        <v>10</v>
      </c>
      <c r="M106" s="21">
        <v>5</v>
      </c>
      <c r="N106" s="21">
        <v>4</v>
      </c>
      <c r="O106" s="21">
        <v>0</v>
      </c>
    </row>
    <row r="107" spans="1:15" x14ac:dyDescent="0.2">
      <c r="A107" s="24" t="s">
        <v>3</v>
      </c>
      <c r="B107" s="25">
        <v>100</v>
      </c>
      <c r="C107" s="25">
        <v>25.925926</v>
      </c>
      <c r="D107" s="25">
        <v>12.962963</v>
      </c>
      <c r="E107" s="25">
        <v>5.5555560000000002</v>
      </c>
      <c r="F107" s="25">
        <v>22.222221999999999</v>
      </c>
      <c r="G107" s="25">
        <v>11.111110999999999</v>
      </c>
      <c r="H107" s="25">
        <v>31.481480999999999</v>
      </c>
      <c r="I107" s="25">
        <v>5.5555560000000002</v>
      </c>
      <c r="J107" s="25">
        <v>40.740741</v>
      </c>
      <c r="K107" s="25">
        <v>3.7037040000000001</v>
      </c>
      <c r="L107" s="25">
        <v>18.518519000000001</v>
      </c>
      <c r="M107" s="25">
        <v>9.2592590000000001</v>
      </c>
      <c r="N107" s="25">
        <v>7.4074070000000001</v>
      </c>
      <c r="O107" s="25">
        <v>0</v>
      </c>
    </row>
    <row r="108" spans="1:15" x14ac:dyDescent="0.2">
      <c r="A108" s="20" t="s">
        <v>333</v>
      </c>
      <c r="B108" s="21">
        <v>186</v>
      </c>
      <c r="C108" s="21">
        <v>25</v>
      </c>
      <c r="D108" s="21">
        <v>11</v>
      </c>
      <c r="E108" s="21">
        <v>19</v>
      </c>
      <c r="F108" s="21">
        <v>30</v>
      </c>
      <c r="G108" s="21">
        <v>16</v>
      </c>
      <c r="H108" s="21">
        <v>48</v>
      </c>
      <c r="I108" s="21">
        <v>22</v>
      </c>
      <c r="J108" s="21">
        <v>79</v>
      </c>
      <c r="K108" s="21">
        <v>1</v>
      </c>
      <c r="L108" s="21">
        <v>43</v>
      </c>
      <c r="M108" s="21">
        <v>16</v>
      </c>
      <c r="N108" s="21">
        <v>27</v>
      </c>
      <c r="O108" s="21">
        <v>2</v>
      </c>
    </row>
    <row r="109" spans="1:15" x14ac:dyDescent="0.2">
      <c r="A109" s="24" t="s">
        <v>3</v>
      </c>
      <c r="B109" s="25">
        <v>100</v>
      </c>
      <c r="C109" s="25">
        <v>13.440860000000001</v>
      </c>
      <c r="D109" s="25">
        <v>5.9139780000000002</v>
      </c>
      <c r="E109" s="25">
        <v>10.215054</v>
      </c>
      <c r="F109" s="25">
        <v>16.129031999999999</v>
      </c>
      <c r="G109" s="25">
        <v>8.6021509999999992</v>
      </c>
      <c r="H109" s="25">
        <v>25.806452</v>
      </c>
      <c r="I109" s="25">
        <v>11.827957</v>
      </c>
      <c r="J109" s="25">
        <v>42.473117999999999</v>
      </c>
      <c r="K109" s="25">
        <v>0.53763399999999995</v>
      </c>
      <c r="L109" s="25">
        <v>23.118279999999999</v>
      </c>
      <c r="M109" s="25">
        <v>8.6021509999999992</v>
      </c>
      <c r="N109" s="25">
        <v>14.516128999999999</v>
      </c>
      <c r="O109" s="25">
        <v>1.075269</v>
      </c>
    </row>
    <row r="110" spans="1:15" x14ac:dyDescent="0.2">
      <c r="A110" s="20" t="s">
        <v>358</v>
      </c>
      <c r="B110" s="21">
        <v>11</v>
      </c>
      <c r="C110" s="21">
        <v>4</v>
      </c>
      <c r="D110" s="21">
        <v>0</v>
      </c>
      <c r="E110" s="21">
        <v>0</v>
      </c>
      <c r="F110" s="21">
        <v>1</v>
      </c>
      <c r="G110" s="21">
        <v>1</v>
      </c>
      <c r="H110" s="21">
        <v>2</v>
      </c>
      <c r="I110" s="21">
        <v>0</v>
      </c>
      <c r="J110" s="21">
        <v>5</v>
      </c>
      <c r="K110" s="21">
        <v>0</v>
      </c>
      <c r="L110" s="21">
        <v>3</v>
      </c>
      <c r="M110" s="21">
        <v>2</v>
      </c>
      <c r="N110" s="21">
        <v>1</v>
      </c>
      <c r="O110" s="21">
        <v>0</v>
      </c>
    </row>
    <row r="111" spans="1:15" x14ac:dyDescent="0.2">
      <c r="A111" s="24" t="s">
        <v>3</v>
      </c>
      <c r="B111" s="25">
        <v>100</v>
      </c>
      <c r="C111" s="25">
        <v>36.363636</v>
      </c>
      <c r="D111" s="25">
        <v>0</v>
      </c>
      <c r="E111" s="25">
        <v>0</v>
      </c>
      <c r="F111" s="25">
        <v>9.0909089999999999</v>
      </c>
      <c r="G111" s="25">
        <v>9.0909089999999999</v>
      </c>
      <c r="H111" s="25">
        <v>18.181818</v>
      </c>
      <c r="I111" s="25">
        <v>0</v>
      </c>
      <c r="J111" s="25">
        <v>45.454545000000003</v>
      </c>
      <c r="K111" s="25">
        <v>0</v>
      </c>
      <c r="L111" s="25">
        <v>27.272727</v>
      </c>
      <c r="M111" s="25">
        <v>18.181818</v>
      </c>
      <c r="N111" s="25">
        <v>9.0909089999999999</v>
      </c>
      <c r="O111" s="25">
        <v>0</v>
      </c>
    </row>
    <row r="112" spans="1:15" x14ac:dyDescent="0.2">
      <c r="A112" s="9" t="s">
        <v>361</v>
      </c>
      <c r="B112" s="9"/>
      <c r="C112" s="9"/>
      <c r="D112" s="9"/>
      <c r="E112" s="9"/>
      <c r="F112" s="9"/>
      <c r="G112" s="9"/>
      <c r="H112" s="9"/>
      <c r="I112" s="9"/>
      <c r="J112" s="9"/>
      <c r="K112" s="9"/>
      <c r="L112" s="9"/>
      <c r="M112" s="9"/>
      <c r="N112" s="9"/>
      <c r="O112" s="9"/>
    </row>
    <row r="113" spans="1:15" x14ac:dyDescent="0.2">
      <c r="A113" s="20" t="s">
        <v>362</v>
      </c>
      <c r="B113" s="21">
        <v>128</v>
      </c>
      <c r="C113" s="21">
        <v>14</v>
      </c>
      <c r="D113" s="21">
        <v>10</v>
      </c>
      <c r="E113" s="21">
        <v>19</v>
      </c>
      <c r="F113" s="21">
        <v>20</v>
      </c>
      <c r="G113" s="21">
        <v>16</v>
      </c>
      <c r="H113" s="21">
        <v>32</v>
      </c>
      <c r="I113" s="21">
        <v>13</v>
      </c>
      <c r="J113" s="21">
        <v>46</v>
      </c>
      <c r="K113" s="21">
        <v>3</v>
      </c>
      <c r="L113" s="21">
        <v>23</v>
      </c>
      <c r="M113" s="21">
        <v>10</v>
      </c>
      <c r="N113" s="21">
        <v>26</v>
      </c>
      <c r="O113" s="21">
        <v>1</v>
      </c>
    </row>
    <row r="114" spans="1:15" x14ac:dyDescent="0.2">
      <c r="A114" s="24" t="s">
        <v>3</v>
      </c>
      <c r="B114" s="25">
        <v>100</v>
      </c>
      <c r="C114" s="25">
        <v>10.9375</v>
      </c>
      <c r="D114" s="25">
        <v>7.8125</v>
      </c>
      <c r="E114" s="25">
        <v>14.84375</v>
      </c>
      <c r="F114" s="25">
        <v>15.625</v>
      </c>
      <c r="G114" s="25">
        <v>12.5</v>
      </c>
      <c r="H114" s="25">
        <v>25</v>
      </c>
      <c r="I114" s="25">
        <v>10.15625</v>
      </c>
      <c r="J114" s="25">
        <v>35.9375</v>
      </c>
      <c r="K114" s="25">
        <v>2.34375</v>
      </c>
      <c r="L114" s="25">
        <v>17.96875</v>
      </c>
      <c r="M114" s="25">
        <v>7.8125</v>
      </c>
      <c r="N114" s="25">
        <v>20.3125</v>
      </c>
      <c r="O114" s="25">
        <v>0.78125</v>
      </c>
    </row>
    <row r="115" spans="1:15" x14ac:dyDescent="0.2">
      <c r="A115" s="20" t="s">
        <v>363</v>
      </c>
      <c r="B115" s="21">
        <v>447</v>
      </c>
      <c r="C115" s="21">
        <v>81</v>
      </c>
      <c r="D115" s="21">
        <v>20</v>
      </c>
      <c r="E115" s="21">
        <v>59</v>
      </c>
      <c r="F115" s="21">
        <v>81</v>
      </c>
      <c r="G115" s="21">
        <v>37</v>
      </c>
      <c r="H115" s="21">
        <v>141</v>
      </c>
      <c r="I115" s="21">
        <v>33</v>
      </c>
      <c r="J115" s="21">
        <v>148</v>
      </c>
      <c r="K115" s="21">
        <v>7</v>
      </c>
      <c r="L115" s="21">
        <v>107</v>
      </c>
      <c r="M115" s="21">
        <v>32</v>
      </c>
      <c r="N115" s="21">
        <v>65</v>
      </c>
      <c r="O115" s="21">
        <v>6</v>
      </c>
    </row>
    <row r="116" spans="1:15" x14ac:dyDescent="0.2">
      <c r="A116" s="24" t="s">
        <v>3</v>
      </c>
      <c r="B116" s="25">
        <v>100</v>
      </c>
      <c r="C116" s="25">
        <v>18.120805000000001</v>
      </c>
      <c r="D116" s="25">
        <v>4.4742730000000002</v>
      </c>
      <c r="E116" s="25">
        <v>13.199104999999999</v>
      </c>
      <c r="F116" s="25">
        <v>18.120805000000001</v>
      </c>
      <c r="G116" s="25">
        <v>8.2774049999999999</v>
      </c>
      <c r="H116" s="25">
        <v>31.543624000000001</v>
      </c>
      <c r="I116" s="25">
        <v>7.3825500000000002</v>
      </c>
      <c r="J116" s="25">
        <v>33.10962</v>
      </c>
      <c r="K116" s="25">
        <v>1.5659959999999999</v>
      </c>
      <c r="L116" s="25">
        <v>23.937360000000002</v>
      </c>
      <c r="M116" s="25">
        <v>7.1588370000000001</v>
      </c>
      <c r="N116" s="25">
        <v>14.541387</v>
      </c>
      <c r="O116" s="25">
        <v>1.342282</v>
      </c>
    </row>
    <row r="117" spans="1:15" x14ac:dyDescent="0.2">
      <c r="A117" s="20" t="s">
        <v>364</v>
      </c>
      <c r="B117" s="21">
        <v>221</v>
      </c>
      <c r="C117" s="21">
        <v>39</v>
      </c>
      <c r="D117" s="21">
        <v>16</v>
      </c>
      <c r="E117" s="21">
        <v>30</v>
      </c>
      <c r="F117" s="21">
        <v>39</v>
      </c>
      <c r="G117" s="21">
        <v>15</v>
      </c>
      <c r="H117" s="21">
        <v>63</v>
      </c>
      <c r="I117" s="21">
        <v>18</v>
      </c>
      <c r="J117" s="21">
        <v>74</v>
      </c>
      <c r="K117" s="21">
        <v>4</v>
      </c>
      <c r="L117" s="21">
        <v>39</v>
      </c>
      <c r="M117" s="21">
        <v>20</v>
      </c>
      <c r="N117" s="21">
        <v>30</v>
      </c>
      <c r="O117" s="21">
        <v>3</v>
      </c>
    </row>
    <row r="118" spans="1:15" x14ac:dyDescent="0.2">
      <c r="A118" s="24" t="s">
        <v>3</v>
      </c>
      <c r="B118" s="25">
        <v>100</v>
      </c>
      <c r="C118" s="25">
        <v>17.647058999999999</v>
      </c>
      <c r="D118" s="25">
        <v>7.2398189999999998</v>
      </c>
      <c r="E118" s="25">
        <v>13.574661000000001</v>
      </c>
      <c r="F118" s="25">
        <v>17.647058999999999</v>
      </c>
      <c r="G118" s="25">
        <v>6.7873299999999999</v>
      </c>
      <c r="H118" s="25">
        <v>28.506786999999999</v>
      </c>
      <c r="I118" s="25">
        <v>8.1447959999999995</v>
      </c>
      <c r="J118" s="25">
        <v>33.484163000000002</v>
      </c>
      <c r="K118" s="25">
        <v>1.809955</v>
      </c>
      <c r="L118" s="25">
        <v>17.647058999999999</v>
      </c>
      <c r="M118" s="25">
        <v>9.0497739999999993</v>
      </c>
      <c r="N118" s="25">
        <v>13.574661000000001</v>
      </c>
      <c r="O118" s="25">
        <v>1.3574660000000001</v>
      </c>
    </row>
    <row r="119" spans="1:15" x14ac:dyDescent="0.2">
      <c r="A119" s="20" t="s">
        <v>365</v>
      </c>
      <c r="B119" s="21">
        <v>126</v>
      </c>
      <c r="C119" s="21">
        <v>32</v>
      </c>
      <c r="D119" s="21">
        <v>9</v>
      </c>
      <c r="E119" s="21">
        <v>15</v>
      </c>
      <c r="F119" s="21">
        <v>28</v>
      </c>
      <c r="G119" s="21">
        <v>9</v>
      </c>
      <c r="H119" s="21">
        <v>25</v>
      </c>
      <c r="I119" s="21">
        <v>8</v>
      </c>
      <c r="J119" s="21">
        <v>25</v>
      </c>
      <c r="K119" s="21">
        <v>3</v>
      </c>
      <c r="L119" s="21">
        <v>35</v>
      </c>
      <c r="M119" s="21">
        <v>13</v>
      </c>
      <c r="N119" s="21">
        <v>24</v>
      </c>
      <c r="O119" s="21">
        <v>0</v>
      </c>
    </row>
    <row r="120" spans="1:15" x14ac:dyDescent="0.2">
      <c r="A120" s="24" t="s">
        <v>3</v>
      </c>
      <c r="B120" s="25">
        <v>100</v>
      </c>
      <c r="C120" s="25">
        <v>25.396825</v>
      </c>
      <c r="D120" s="25">
        <v>7.1428570000000002</v>
      </c>
      <c r="E120" s="25">
        <v>11.904762</v>
      </c>
      <c r="F120" s="25">
        <v>22.222221999999999</v>
      </c>
      <c r="G120" s="25">
        <v>7.1428570000000002</v>
      </c>
      <c r="H120" s="25">
        <v>19.841270000000002</v>
      </c>
      <c r="I120" s="25">
        <v>6.3492059999999997</v>
      </c>
      <c r="J120" s="25">
        <v>19.841270000000002</v>
      </c>
      <c r="K120" s="25">
        <v>2.3809520000000002</v>
      </c>
      <c r="L120" s="25">
        <v>27.777778000000001</v>
      </c>
      <c r="M120" s="25">
        <v>10.317460000000001</v>
      </c>
      <c r="N120" s="25">
        <v>19.047619000000001</v>
      </c>
      <c r="O120" s="25">
        <v>0</v>
      </c>
    </row>
    <row r="121" spans="1:15" x14ac:dyDescent="0.2">
      <c r="A121" s="20" t="s">
        <v>366</v>
      </c>
      <c r="B121" s="21">
        <v>22</v>
      </c>
      <c r="C121" s="21">
        <v>10</v>
      </c>
      <c r="D121" s="21">
        <v>0</v>
      </c>
      <c r="E121" s="21">
        <v>1</v>
      </c>
      <c r="F121" s="21">
        <v>5</v>
      </c>
      <c r="G121" s="21">
        <v>3</v>
      </c>
      <c r="H121" s="21">
        <v>3</v>
      </c>
      <c r="I121" s="21">
        <v>0</v>
      </c>
      <c r="J121" s="21">
        <v>5</v>
      </c>
      <c r="K121" s="21">
        <v>1</v>
      </c>
      <c r="L121" s="21">
        <v>3</v>
      </c>
      <c r="M121" s="21">
        <v>3</v>
      </c>
      <c r="N121" s="21">
        <v>2</v>
      </c>
      <c r="O121" s="21">
        <v>1</v>
      </c>
    </row>
    <row r="122" spans="1:15" x14ac:dyDescent="0.2">
      <c r="A122" s="24" t="s">
        <v>3</v>
      </c>
      <c r="B122" s="25">
        <v>100</v>
      </c>
      <c r="C122" s="25">
        <v>45.454545000000003</v>
      </c>
      <c r="D122" s="25">
        <v>0</v>
      </c>
      <c r="E122" s="25">
        <v>4.5454549999999996</v>
      </c>
      <c r="F122" s="25">
        <v>22.727273</v>
      </c>
      <c r="G122" s="25">
        <v>13.636364</v>
      </c>
      <c r="H122" s="25">
        <v>13.636364</v>
      </c>
      <c r="I122" s="25">
        <v>0</v>
      </c>
      <c r="J122" s="25">
        <v>22.727273</v>
      </c>
      <c r="K122" s="25">
        <v>4.5454549999999996</v>
      </c>
      <c r="L122" s="25">
        <v>13.636364</v>
      </c>
      <c r="M122" s="25">
        <v>13.636364</v>
      </c>
      <c r="N122" s="25">
        <v>9.0909089999999999</v>
      </c>
      <c r="O122" s="25">
        <v>4.5454549999999996</v>
      </c>
    </row>
    <row r="123" spans="1:15" x14ac:dyDescent="0.2">
      <c r="A123" s="9" t="s">
        <v>367</v>
      </c>
      <c r="B123" s="9"/>
      <c r="C123" s="9"/>
      <c r="D123" s="9"/>
      <c r="E123" s="9"/>
      <c r="F123" s="9"/>
      <c r="G123" s="9"/>
      <c r="H123" s="9"/>
      <c r="I123" s="9"/>
      <c r="J123" s="9"/>
      <c r="K123" s="9"/>
      <c r="L123" s="9"/>
      <c r="M123" s="9"/>
      <c r="N123" s="9"/>
      <c r="O123" s="9"/>
    </row>
    <row r="124" spans="1:15" x14ac:dyDescent="0.2">
      <c r="A124" s="20" t="s">
        <v>368</v>
      </c>
      <c r="B124" s="21">
        <v>234</v>
      </c>
      <c r="C124" s="21">
        <v>54</v>
      </c>
      <c r="D124" s="21">
        <v>19</v>
      </c>
      <c r="E124" s="21">
        <v>30</v>
      </c>
      <c r="F124" s="21">
        <v>54</v>
      </c>
      <c r="G124" s="21">
        <v>20</v>
      </c>
      <c r="H124" s="21">
        <v>56</v>
      </c>
      <c r="I124" s="21">
        <v>20</v>
      </c>
      <c r="J124" s="21">
        <v>76</v>
      </c>
      <c r="K124" s="21">
        <v>3</v>
      </c>
      <c r="L124" s="21">
        <v>68</v>
      </c>
      <c r="M124" s="21">
        <v>21</v>
      </c>
      <c r="N124" s="21">
        <v>34</v>
      </c>
      <c r="O124" s="21">
        <v>1</v>
      </c>
    </row>
    <row r="125" spans="1:15" x14ac:dyDescent="0.2">
      <c r="A125" s="24" t="s">
        <v>3</v>
      </c>
      <c r="B125" s="25">
        <v>100</v>
      </c>
      <c r="C125" s="25">
        <v>23.076923000000001</v>
      </c>
      <c r="D125" s="25">
        <v>8.1196579999999994</v>
      </c>
      <c r="E125" s="25">
        <v>12.820513</v>
      </c>
      <c r="F125" s="25">
        <v>23.076923000000001</v>
      </c>
      <c r="G125" s="25">
        <v>8.5470089999999992</v>
      </c>
      <c r="H125" s="25">
        <v>23.931623999999999</v>
      </c>
      <c r="I125" s="25">
        <v>8.5470089999999992</v>
      </c>
      <c r="J125" s="25">
        <v>32.478631999999998</v>
      </c>
      <c r="K125" s="25">
        <v>1.2820510000000001</v>
      </c>
      <c r="L125" s="25">
        <v>29.059829000000001</v>
      </c>
      <c r="M125" s="25">
        <v>8.9743589999999998</v>
      </c>
      <c r="N125" s="25">
        <v>14.529915000000001</v>
      </c>
      <c r="O125" s="25">
        <v>0.42735000000000001</v>
      </c>
    </row>
    <row r="126" spans="1:15" x14ac:dyDescent="0.2">
      <c r="A126" s="20" t="s">
        <v>180</v>
      </c>
      <c r="B126" s="21">
        <v>517</v>
      </c>
      <c r="C126" s="21">
        <v>90</v>
      </c>
      <c r="D126" s="21">
        <v>26</v>
      </c>
      <c r="E126" s="21">
        <v>76</v>
      </c>
      <c r="F126" s="21">
        <v>90</v>
      </c>
      <c r="G126" s="21">
        <v>44</v>
      </c>
      <c r="H126" s="21">
        <v>157</v>
      </c>
      <c r="I126" s="21">
        <v>38</v>
      </c>
      <c r="J126" s="21">
        <v>146</v>
      </c>
      <c r="K126" s="21">
        <v>11</v>
      </c>
      <c r="L126" s="21">
        <v>102</v>
      </c>
      <c r="M126" s="21">
        <v>37</v>
      </c>
      <c r="N126" s="21">
        <v>84</v>
      </c>
      <c r="O126" s="21">
        <v>8</v>
      </c>
    </row>
    <row r="127" spans="1:15" x14ac:dyDescent="0.2">
      <c r="A127" s="24" t="s">
        <v>3</v>
      </c>
      <c r="B127" s="25">
        <v>100</v>
      </c>
      <c r="C127" s="25">
        <v>17.408124000000001</v>
      </c>
      <c r="D127" s="25">
        <v>5.0290140000000001</v>
      </c>
      <c r="E127" s="25">
        <v>14.700193000000001</v>
      </c>
      <c r="F127" s="25">
        <v>17.408124000000001</v>
      </c>
      <c r="G127" s="25">
        <v>8.5106380000000001</v>
      </c>
      <c r="H127" s="25">
        <v>30.367505000000001</v>
      </c>
      <c r="I127" s="25">
        <v>7.3500969999999999</v>
      </c>
      <c r="J127" s="25">
        <v>28.239844999999999</v>
      </c>
      <c r="K127" s="25">
        <v>2.1276600000000001</v>
      </c>
      <c r="L127" s="25">
        <v>19.729206999999999</v>
      </c>
      <c r="M127" s="25">
        <v>7.1566729999999996</v>
      </c>
      <c r="N127" s="25">
        <v>16.247582000000001</v>
      </c>
      <c r="O127" s="25">
        <v>1.5473889999999999</v>
      </c>
    </row>
    <row r="128" spans="1:15" x14ac:dyDescent="0.2">
      <c r="A128" s="20" t="s">
        <v>369</v>
      </c>
      <c r="B128" s="21">
        <v>16</v>
      </c>
      <c r="C128" s="21">
        <v>1</v>
      </c>
      <c r="D128" s="21">
        <v>1</v>
      </c>
      <c r="E128" s="21">
        <v>1</v>
      </c>
      <c r="F128" s="21">
        <v>2</v>
      </c>
      <c r="G128" s="21">
        <v>1</v>
      </c>
      <c r="H128" s="21">
        <v>9</v>
      </c>
      <c r="I128" s="21">
        <v>0</v>
      </c>
      <c r="J128" s="21">
        <v>5</v>
      </c>
      <c r="K128" s="21">
        <v>0</v>
      </c>
      <c r="L128" s="21">
        <v>2</v>
      </c>
      <c r="M128" s="21">
        <v>1</v>
      </c>
      <c r="N128" s="21">
        <v>5</v>
      </c>
      <c r="O128" s="21">
        <v>0</v>
      </c>
    </row>
    <row r="129" spans="1:15" x14ac:dyDescent="0.2">
      <c r="A129" s="24" t="s">
        <v>3</v>
      </c>
      <c r="B129" s="25">
        <v>100</v>
      </c>
      <c r="C129" s="25">
        <v>6.25</v>
      </c>
      <c r="D129" s="25">
        <v>6.25</v>
      </c>
      <c r="E129" s="25">
        <v>6.25</v>
      </c>
      <c r="F129" s="25">
        <v>12.5</v>
      </c>
      <c r="G129" s="25">
        <v>6.25</v>
      </c>
      <c r="H129" s="25">
        <v>56.25</v>
      </c>
      <c r="I129" s="25">
        <v>0</v>
      </c>
      <c r="J129" s="25">
        <v>31.25</v>
      </c>
      <c r="K129" s="25">
        <v>0</v>
      </c>
      <c r="L129" s="25">
        <v>12.5</v>
      </c>
      <c r="M129" s="25">
        <v>6.25</v>
      </c>
      <c r="N129" s="25">
        <v>31.25</v>
      </c>
      <c r="O129" s="25">
        <v>0</v>
      </c>
    </row>
    <row r="130" spans="1:15" x14ac:dyDescent="0.2">
      <c r="A130" s="20" t="s">
        <v>370</v>
      </c>
      <c r="B130" s="21">
        <v>295</v>
      </c>
      <c r="C130" s="21">
        <v>44</v>
      </c>
      <c r="D130" s="21">
        <v>26</v>
      </c>
      <c r="E130" s="21">
        <v>39</v>
      </c>
      <c r="F130" s="21">
        <v>49</v>
      </c>
      <c r="G130" s="21">
        <v>25</v>
      </c>
      <c r="H130" s="21">
        <v>88</v>
      </c>
      <c r="I130" s="21">
        <v>24</v>
      </c>
      <c r="J130" s="21">
        <v>103</v>
      </c>
      <c r="K130" s="21">
        <v>6</v>
      </c>
      <c r="L130" s="21">
        <v>56</v>
      </c>
      <c r="M130" s="21">
        <v>22</v>
      </c>
      <c r="N130" s="21">
        <v>47</v>
      </c>
      <c r="O130" s="21">
        <v>4</v>
      </c>
    </row>
    <row r="131" spans="1:15" x14ac:dyDescent="0.2">
      <c r="A131" s="24" t="s">
        <v>3</v>
      </c>
      <c r="B131" s="25">
        <v>100</v>
      </c>
      <c r="C131" s="25">
        <v>14.915253999999999</v>
      </c>
      <c r="D131" s="25">
        <v>8.8135589999999997</v>
      </c>
      <c r="E131" s="25">
        <v>13.220338999999999</v>
      </c>
      <c r="F131" s="25">
        <v>16.610168999999999</v>
      </c>
      <c r="G131" s="25">
        <v>8.4745760000000008</v>
      </c>
      <c r="H131" s="25">
        <v>29.830507999999998</v>
      </c>
      <c r="I131" s="25">
        <v>8.1355930000000001</v>
      </c>
      <c r="J131" s="25">
        <v>34.915253999999997</v>
      </c>
      <c r="K131" s="25">
        <v>2.0338980000000002</v>
      </c>
      <c r="L131" s="25">
        <v>18.983051</v>
      </c>
      <c r="M131" s="25">
        <v>7.4576269999999996</v>
      </c>
      <c r="N131" s="25">
        <v>15.932202999999999</v>
      </c>
      <c r="O131" s="25">
        <v>1.3559319999999999</v>
      </c>
    </row>
    <row r="132" spans="1:15" x14ac:dyDescent="0.2">
      <c r="A132" s="20" t="s">
        <v>371</v>
      </c>
      <c r="B132" s="21">
        <v>30</v>
      </c>
      <c r="C132" s="21">
        <v>4</v>
      </c>
      <c r="D132" s="21">
        <v>1</v>
      </c>
      <c r="E132" s="21">
        <v>3</v>
      </c>
      <c r="F132" s="21">
        <v>0</v>
      </c>
      <c r="G132" s="21">
        <v>1</v>
      </c>
      <c r="H132" s="21">
        <v>5</v>
      </c>
      <c r="I132" s="21">
        <v>2</v>
      </c>
      <c r="J132" s="21">
        <v>7</v>
      </c>
      <c r="K132" s="21">
        <v>1</v>
      </c>
      <c r="L132" s="21">
        <v>5</v>
      </c>
      <c r="M132" s="21">
        <v>6</v>
      </c>
      <c r="N132" s="21">
        <v>7</v>
      </c>
      <c r="O132" s="21">
        <v>1</v>
      </c>
    </row>
    <row r="133" spans="1:15" x14ac:dyDescent="0.2">
      <c r="A133" s="24" t="s">
        <v>3</v>
      </c>
      <c r="B133" s="25">
        <v>100</v>
      </c>
      <c r="C133" s="25">
        <v>13.333333</v>
      </c>
      <c r="D133" s="25">
        <v>3.3333330000000001</v>
      </c>
      <c r="E133" s="25">
        <v>10</v>
      </c>
      <c r="F133" s="25">
        <v>0</v>
      </c>
      <c r="G133" s="25">
        <v>3.3333330000000001</v>
      </c>
      <c r="H133" s="25">
        <v>16.666667</v>
      </c>
      <c r="I133" s="25">
        <v>6.6666670000000003</v>
      </c>
      <c r="J133" s="25">
        <v>23.333333</v>
      </c>
      <c r="K133" s="25">
        <v>3.3333330000000001</v>
      </c>
      <c r="L133" s="25">
        <v>16.666667</v>
      </c>
      <c r="M133" s="25">
        <v>20</v>
      </c>
      <c r="N133" s="25">
        <v>23.333333</v>
      </c>
      <c r="O133" s="25">
        <v>3.3333330000000001</v>
      </c>
    </row>
    <row r="134" spans="1:15" x14ac:dyDescent="0.2">
      <c r="A134" s="20" t="s">
        <v>366</v>
      </c>
      <c r="B134" s="21">
        <v>20</v>
      </c>
      <c r="C134" s="21">
        <v>8</v>
      </c>
      <c r="D134" s="21">
        <v>0</v>
      </c>
      <c r="E134" s="21">
        <v>1</v>
      </c>
      <c r="F134" s="21">
        <v>5</v>
      </c>
      <c r="G134" s="21">
        <v>3</v>
      </c>
      <c r="H134" s="21">
        <v>2</v>
      </c>
      <c r="I134" s="21">
        <v>0</v>
      </c>
      <c r="J134" s="21">
        <v>5</v>
      </c>
      <c r="K134" s="21">
        <v>1</v>
      </c>
      <c r="L134" s="21">
        <v>4</v>
      </c>
      <c r="M134" s="21">
        <v>2</v>
      </c>
      <c r="N134" s="21">
        <v>2</v>
      </c>
      <c r="O134" s="21">
        <v>1</v>
      </c>
    </row>
    <row r="135" spans="1:15" x14ac:dyDescent="0.2">
      <c r="A135" s="24" t="s">
        <v>3</v>
      </c>
      <c r="B135" s="25">
        <v>100</v>
      </c>
      <c r="C135" s="25">
        <v>40</v>
      </c>
      <c r="D135" s="25">
        <v>0</v>
      </c>
      <c r="E135" s="25">
        <v>5</v>
      </c>
      <c r="F135" s="25">
        <v>25</v>
      </c>
      <c r="G135" s="25">
        <v>15</v>
      </c>
      <c r="H135" s="25">
        <v>10</v>
      </c>
      <c r="I135" s="25">
        <v>0</v>
      </c>
      <c r="J135" s="25">
        <v>25</v>
      </c>
      <c r="K135" s="25">
        <v>5</v>
      </c>
      <c r="L135" s="25">
        <v>20</v>
      </c>
      <c r="M135" s="25">
        <v>10</v>
      </c>
      <c r="N135" s="25">
        <v>10</v>
      </c>
      <c r="O135" s="25">
        <v>5</v>
      </c>
    </row>
    <row r="136" spans="1:15" x14ac:dyDescent="0.2">
      <c r="A136" s="9" t="s">
        <v>372</v>
      </c>
      <c r="B136" s="9"/>
      <c r="C136" s="9"/>
      <c r="D136" s="9"/>
      <c r="E136" s="9"/>
      <c r="F136" s="9"/>
      <c r="G136" s="9"/>
      <c r="H136" s="9"/>
      <c r="I136" s="9"/>
      <c r="J136" s="9"/>
      <c r="K136" s="9"/>
      <c r="L136" s="9"/>
      <c r="M136" s="9"/>
      <c r="N136" s="9"/>
      <c r="O136" s="9"/>
    </row>
    <row r="137" spans="1:15" x14ac:dyDescent="0.2">
      <c r="A137" s="20" t="s">
        <v>373</v>
      </c>
      <c r="B137" s="21">
        <v>234</v>
      </c>
      <c r="C137" s="21">
        <v>54</v>
      </c>
      <c r="D137" s="21">
        <v>19</v>
      </c>
      <c r="E137" s="21">
        <v>30</v>
      </c>
      <c r="F137" s="21">
        <v>54</v>
      </c>
      <c r="G137" s="21">
        <v>20</v>
      </c>
      <c r="H137" s="21">
        <v>56</v>
      </c>
      <c r="I137" s="21">
        <v>20</v>
      </c>
      <c r="J137" s="21">
        <v>76</v>
      </c>
      <c r="K137" s="21">
        <v>3</v>
      </c>
      <c r="L137" s="21">
        <v>68</v>
      </c>
      <c r="M137" s="21">
        <v>21</v>
      </c>
      <c r="N137" s="21">
        <v>34</v>
      </c>
      <c r="O137" s="21">
        <v>1</v>
      </c>
    </row>
    <row r="138" spans="1:15" x14ac:dyDescent="0.2">
      <c r="A138" s="24" t="s">
        <v>3</v>
      </c>
      <c r="B138" s="25">
        <v>100</v>
      </c>
      <c r="C138" s="25">
        <v>23.076923000000001</v>
      </c>
      <c r="D138" s="25">
        <v>8.1196579999999994</v>
      </c>
      <c r="E138" s="25">
        <v>12.820513</v>
      </c>
      <c r="F138" s="25">
        <v>23.076923000000001</v>
      </c>
      <c r="G138" s="25">
        <v>8.5470089999999992</v>
      </c>
      <c r="H138" s="25">
        <v>23.931623999999999</v>
      </c>
      <c r="I138" s="25">
        <v>8.5470089999999992</v>
      </c>
      <c r="J138" s="25">
        <v>32.478631999999998</v>
      </c>
      <c r="K138" s="25">
        <v>1.2820510000000001</v>
      </c>
      <c r="L138" s="25">
        <v>29.059829000000001</v>
      </c>
      <c r="M138" s="25">
        <v>8.9743589999999998</v>
      </c>
      <c r="N138" s="25">
        <v>14.529915000000001</v>
      </c>
      <c r="O138" s="25">
        <v>0.42735000000000001</v>
      </c>
    </row>
    <row r="139" spans="1:15" x14ac:dyDescent="0.2">
      <c r="A139" s="20" t="s">
        <v>374</v>
      </c>
      <c r="B139" s="21">
        <v>442</v>
      </c>
      <c r="C139" s="21">
        <v>82</v>
      </c>
      <c r="D139" s="21">
        <v>17</v>
      </c>
      <c r="E139" s="21">
        <v>62</v>
      </c>
      <c r="F139" s="21">
        <v>78</v>
      </c>
      <c r="G139" s="21">
        <v>40</v>
      </c>
      <c r="H139" s="21">
        <v>137</v>
      </c>
      <c r="I139" s="21">
        <v>36</v>
      </c>
      <c r="J139" s="21">
        <v>138</v>
      </c>
      <c r="K139" s="21">
        <v>9</v>
      </c>
      <c r="L139" s="21">
        <v>88</v>
      </c>
      <c r="M139" s="21">
        <v>34</v>
      </c>
      <c r="N139" s="21">
        <v>68</v>
      </c>
      <c r="O139" s="21">
        <v>4</v>
      </c>
    </row>
    <row r="140" spans="1:15" x14ac:dyDescent="0.2">
      <c r="A140" s="24" t="s">
        <v>3</v>
      </c>
      <c r="B140" s="25">
        <v>100</v>
      </c>
      <c r="C140" s="25">
        <v>18.552036000000001</v>
      </c>
      <c r="D140" s="25">
        <v>3.8461539999999999</v>
      </c>
      <c r="E140" s="25">
        <v>14.027149</v>
      </c>
      <c r="F140" s="25">
        <v>17.647058999999999</v>
      </c>
      <c r="G140" s="25">
        <v>9.0497739999999993</v>
      </c>
      <c r="H140" s="25">
        <v>30.995474999999999</v>
      </c>
      <c r="I140" s="25">
        <v>8.1447959999999995</v>
      </c>
      <c r="J140" s="25">
        <v>31.221719</v>
      </c>
      <c r="K140" s="25">
        <v>2.0361989999999999</v>
      </c>
      <c r="L140" s="25">
        <v>19.909502</v>
      </c>
      <c r="M140" s="25">
        <v>7.6923079999999997</v>
      </c>
      <c r="N140" s="25">
        <v>15.384615</v>
      </c>
      <c r="O140" s="25">
        <v>0.90497700000000003</v>
      </c>
    </row>
    <row r="141" spans="1:15" x14ac:dyDescent="0.2">
      <c r="A141" s="20" t="s">
        <v>375</v>
      </c>
      <c r="B141" s="21">
        <v>145</v>
      </c>
      <c r="C141" s="21">
        <v>11</v>
      </c>
      <c r="D141" s="21">
        <v>11</v>
      </c>
      <c r="E141" s="21">
        <v>19</v>
      </c>
      <c r="F141" s="21">
        <v>19</v>
      </c>
      <c r="G141" s="21">
        <v>11</v>
      </c>
      <c r="H141" s="21">
        <v>43</v>
      </c>
      <c r="I141" s="21">
        <v>12</v>
      </c>
      <c r="J141" s="21">
        <v>41</v>
      </c>
      <c r="K141" s="21">
        <v>2</v>
      </c>
      <c r="L141" s="21">
        <v>35</v>
      </c>
      <c r="M141" s="21">
        <v>11</v>
      </c>
      <c r="N141" s="21">
        <v>25</v>
      </c>
      <c r="O141" s="21">
        <v>4</v>
      </c>
    </row>
    <row r="142" spans="1:15" x14ac:dyDescent="0.2">
      <c r="A142" s="24" t="s">
        <v>3</v>
      </c>
      <c r="B142" s="25">
        <v>100</v>
      </c>
      <c r="C142" s="25">
        <v>7.5862069999999999</v>
      </c>
      <c r="D142" s="25">
        <v>7.5862069999999999</v>
      </c>
      <c r="E142" s="25">
        <v>13.103448</v>
      </c>
      <c r="F142" s="25">
        <v>13.103448</v>
      </c>
      <c r="G142" s="25">
        <v>7.5862069999999999</v>
      </c>
      <c r="H142" s="25">
        <v>29.655172</v>
      </c>
      <c r="I142" s="25">
        <v>8.2758620000000001</v>
      </c>
      <c r="J142" s="25">
        <v>28.275862</v>
      </c>
      <c r="K142" s="25">
        <v>1.37931</v>
      </c>
      <c r="L142" s="25">
        <v>24.137930999999998</v>
      </c>
      <c r="M142" s="25">
        <v>7.5862069999999999</v>
      </c>
      <c r="N142" s="25">
        <v>17.241378999999998</v>
      </c>
      <c r="O142" s="25">
        <v>2.7586210000000002</v>
      </c>
    </row>
    <row r="143" spans="1:15" x14ac:dyDescent="0.2">
      <c r="A143" s="20" t="s">
        <v>376</v>
      </c>
      <c r="B143" s="21">
        <v>49</v>
      </c>
      <c r="C143" s="21">
        <v>12</v>
      </c>
      <c r="D143" s="21">
        <v>3</v>
      </c>
      <c r="E143" s="21">
        <v>6</v>
      </c>
      <c r="F143" s="21">
        <v>11</v>
      </c>
      <c r="G143" s="21">
        <v>3</v>
      </c>
      <c r="H143" s="21">
        <v>13</v>
      </c>
      <c r="I143" s="21">
        <v>3</v>
      </c>
      <c r="J143" s="21">
        <v>18</v>
      </c>
      <c r="K143" s="21">
        <v>1</v>
      </c>
      <c r="L143" s="21">
        <v>8</v>
      </c>
      <c r="M143" s="21">
        <v>4</v>
      </c>
      <c r="N143" s="21">
        <v>8</v>
      </c>
      <c r="O143" s="21">
        <v>1</v>
      </c>
    </row>
    <row r="144" spans="1:15" x14ac:dyDescent="0.2">
      <c r="A144" s="24" t="s">
        <v>3</v>
      </c>
      <c r="B144" s="25">
        <v>100</v>
      </c>
      <c r="C144" s="25">
        <v>24.489795999999998</v>
      </c>
      <c r="D144" s="25">
        <v>6.1224489999999996</v>
      </c>
      <c r="E144" s="25">
        <v>12.244897999999999</v>
      </c>
      <c r="F144" s="25">
        <v>22.448979999999999</v>
      </c>
      <c r="G144" s="25">
        <v>6.1224489999999996</v>
      </c>
      <c r="H144" s="25">
        <v>26.530612000000001</v>
      </c>
      <c r="I144" s="25">
        <v>6.1224489999999996</v>
      </c>
      <c r="J144" s="25">
        <v>36.734693999999998</v>
      </c>
      <c r="K144" s="25">
        <v>2.040816</v>
      </c>
      <c r="L144" s="25">
        <v>16.326530999999999</v>
      </c>
      <c r="M144" s="25">
        <v>8.1632650000000009</v>
      </c>
      <c r="N144" s="25">
        <v>16.326530999999999</v>
      </c>
      <c r="O144" s="25">
        <v>2.040816</v>
      </c>
    </row>
    <row r="145" spans="1:15" x14ac:dyDescent="0.2">
      <c r="A145" s="20" t="s">
        <v>377</v>
      </c>
      <c r="B145" s="21">
        <v>24</v>
      </c>
      <c r="C145" s="21">
        <v>4</v>
      </c>
      <c r="D145" s="21">
        <v>1</v>
      </c>
      <c r="E145" s="21">
        <v>3</v>
      </c>
      <c r="F145" s="21">
        <v>4</v>
      </c>
      <c r="G145" s="21">
        <v>2</v>
      </c>
      <c r="H145" s="21">
        <v>6</v>
      </c>
      <c r="I145" s="21">
        <v>0</v>
      </c>
      <c r="J145" s="21">
        <v>7</v>
      </c>
      <c r="K145" s="21">
        <v>2</v>
      </c>
      <c r="L145" s="21">
        <v>3</v>
      </c>
      <c r="M145" s="21">
        <v>1</v>
      </c>
      <c r="N145" s="21">
        <v>7</v>
      </c>
      <c r="O145" s="21">
        <v>0</v>
      </c>
    </row>
    <row r="146" spans="1:15" x14ac:dyDescent="0.2">
      <c r="A146" s="24" t="s">
        <v>3</v>
      </c>
      <c r="B146" s="25">
        <v>100</v>
      </c>
      <c r="C146" s="25">
        <v>16.666667</v>
      </c>
      <c r="D146" s="25">
        <v>4.1666670000000003</v>
      </c>
      <c r="E146" s="25">
        <v>12.5</v>
      </c>
      <c r="F146" s="25">
        <v>16.666667</v>
      </c>
      <c r="G146" s="25">
        <v>8.3333329999999997</v>
      </c>
      <c r="H146" s="25">
        <v>25</v>
      </c>
      <c r="I146" s="25">
        <v>0</v>
      </c>
      <c r="J146" s="25">
        <v>29.166667</v>
      </c>
      <c r="K146" s="25">
        <v>8.3333329999999997</v>
      </c>
      <c r="L146" s="25">
        <v>12.5</v>
      </c>
      <c r="M146" s="25">
        <v>4.1666670000000003</v>
      </c>
      <c r="N146" s="25">
        <v>29.166667</v>
      </c>
      <c r="O146" s="25">
        <v>0</v>
      </c>
    </row>
    <row r="147" spans="1:15" x14ac:dyDescent="0.2">
      <c r="A147" s="20" t="s">
        <v>378</v>
      </c>
      <c r="B147" s="21">
        <v>21</v>
      </c>
      <c r="C147" s="21">
        <v>3</v>
      </c>
      <c r="D147" s="21">
        <v>3</v>
      </c>
      <c r="E147" s="21">
        <v>2</v>
      </c>
      <c r="F147" s="21">
        <v>1</v>
      </c>
      <c r="G147" s="21">
        <v>1</v>
      </c>
      <c r="H147" s="21">
        <v>6</v>
      </c>
      <c r="I147" s="21">
        <v>1</v>
      </c>
      <c r="J147" s="21">
        <v>9</v>
      </c>
      <c r="K147" s="21">
        <v>0</v>
      </c>
      <c r="L147" s="21">
        <v>0</v>
      </c>
      <c r="M147" s="21">
        <v>2</v>
      </c>
      <c r="N147" s="21">
        <v>3</v>
      </c>
      <c r="O147" s="21">
        <v>0</v>
      </c>
    </row>
    <row r="148" spans="1:15" x14ac:dyDescent="0.2">
      <c r="A148" s="24" t="s">
        <v>3</v>
      </c>
      <c r="B148" s="25">
        <v>100</v>
      </c>
      <c r="C148" s="25">
        <v>14.285714</v>
      </c>
      <c r="D148" s="25">
        <v>14.285714</v>
      </c>
      <c r="E148" s="25">
        <v>9.5238099999999992</v>
      </c>
      <c r="F148" s="25">
        <v>4.7619049999999996</v>
      </c>
      <c r="G148" s="25">
        <v>4.7619049999999996</v>
      </c>
      <c r="H148" s="25">
        <v>28.571428999999998</v>
      </c>
      <c r="I148" s="25">
        <v>4.7619049999999996</v>
      </c>
      <c r="J148" s="25">
        <v>42.857143000000001</v>
      </c>
      <c r="K148" s="25">
        <v>0</v>
      </c>
      <c r="L148" s="25">
        <v>0</v>
      </c>
      <c r="M148" s="25">
        <v>9.5238099999999992</v>
      </c>
      <c r="N148" s="25">
        <v>14.285714</v>
      </c>
      <c r="O148" s="25">
        <v>0</v>
      </c>
    </row>
    <row r="149" spans="1:15" x14ac:dyDescent="0.2">
      <c r="A149" s="20" t="s">
        <v>366</v>
      </c>
      <c r="B149" s="21">
        <v>29</v>
      </c>
      <c r="C149" s="21">
        <v>10</v>
      </c>
      <c r="D149" s="21">
        <v>1</v>
      </c>
      <c r="E149" s="21">
        <v>2</v>
      </c>
      <c r="F149" s="21">
        <v>6</v>
      </c>
      <c r="G149" s="21">
        <v>3</v>
      </c>
      <c r="H149" s="21">
        <v>3</v>
      </c>
      <c r="I149" s="21">
        <v>0</v>
      </c>
      <c r="J149" s="21">
        <v>9</v>
      </c>
      <c r="K149" s="21">
        <v>1</v>
      </c>
      <c r="L149" s="21">
        <v>5</v>
      </c>
      <c r="M149" s="21">
        <v>5</v>
      </c>
      <c r="N149" s="21">
        <v>2</v>
      </c>
      <c r="O149" s="21">
        <v>1</v>
      </c>
    </row>
    <row r="150" spans="1:15" x14ac:dyDescent="0.2">
      <c r="A150" s="24" t="s">
        <v>3</v>
      </c>
      <c r="B150" s="25">
        <v>100</v>
      </c>
      <c r="C150" s="25">
        <v>34.482759000000001</v>
      </c>
      <c r="D150" s="25">
        <v>3.4482759999999999</v>
      </c>
      <c r="E150" s="25">
        <v>6.8965519999999998</v>
      </c>
      <c r="F150" s="25">
        <v>20.689654999999998</v>
      </c>
      <c r="G150" s="25">
        <v>10.344828</v>
      </c>
      <c r="H150" s="25">
        <v>10.344828</v>
      </c>
      <c r="I150" s="25">
        <v>0</v>
      </c>
      <c r="J150" s="25">
        <v>31.034483000000002</v>
      </c>
      <c r="K150" s="25">
        <v>3.4482759999999999</v>
      </c>
      <c r="L150" s="25">
        <v>17.241378999999998</v>
      </c>
      <c r="M150" s="25">
        <v>17.241378999999998</v>
      </c>
      <c r="N150" s="25">
        <v>6.8965519999999998</v>
      </c>
      <c r="O150" s="25">
        <v>3.4482759999999999</v>
      </c>
    </row>
    <row r="151" spans="1:15" x14ac:dyDescent="0.2">
      <c r="A151" s="9" t="s">
        <v>379</v>
      </c>
      <c r="B151" s="9"/>
      <c r="C151" s="9"/>
      <c r="D151" s="9"/>
      <c r="E151" s="9"/>
      <c r="F151" s="9"/>
      <c r="G151" s="9"/>
      <c r="H151" s="9"/>
      <c r="I151" s="9"/>
      <c r="J151" s="9"/>
      <c r="K151" s="9"/>
      <c r="L151" s="9"/>
      <c r="M151" s="9"/>
      <c r="N151" s="9"/>
      <c r="O151" s="9"/>
    </row>
    <row r="152" spans="1:15" x14ac:dyDescent="0.2">
      <c r="A152" s="20" t="s">
        <v>380</v>
      </c>
      <c r="B152" s="21">
        <v>233</v>
      </c>
      <c r="C152" s="21">
        <v>52</v>
      </c>
      <c r="D152" s="21">
        <v>19</v>
      </c>
      <c r="E152" s="21">
        <v>31</v>
      </c>
      <c r="F152" s="21">
        <v>42</v>
      </c>
      <c r="G152" s="21">
        <v>15</v>
      </c>
      <c r="H152" s="21">
        <v>103</v>
      </c>
      <c r="I152" s="21">
        <v>12</v>
      </c>
      <c r="J152" s="21">
        <v>35</v>
      </c>
      <c r="K152" s="21">
        <v>3</v>
      </c>
      <c r="L152" s="21">
        <v>41</v>
      </c>
      <c r="M152" s="21">
        <v>16</v>
      </c>
      <c r="N152" s="21">
        <v>48</v>
      </c>
      <c r="O152" s="21">
        <v>4</v>
      </c>
    </row>
    <row r="153" spans="1:15" x14ac:dyDescent="0.2">
      <c r="A153" s="24" t="s">
        <v>3</v>
      </c>
      <c r="B153" s="25">
        <v>100</v>
      </c>
      <c r="C153" s="25">
        <v>22.317596999999999</v>
      </c>
      <c r="D153" s="25">
        <v>8.1545059999999996</v>
      </c>
      <c r="E153" s="25">
        <v>13.304721000000001</v>
      </c>
      <c r="F153" s="25">
        <v>18.025751</v>
      </c>
      <c r="G153" s="25">
        <v>6.4377680000000002</v>
      </c>
      <c r="H153" s="25">
        <v>44.206009000000002</v>
      </c>
      <c r="I153" s="25">
        <v>5.1502150000000002</v>
      </c>
      <c r="J153" s="25">
        <v>15.021459</v>
      </c>
      <c r="K153" s="25">
        <v>1.2875540000000001</v>
      </c>
      <c r="L153" s="25">
        <v>17.596567</v>
      </c>
      <c r="M153" s="25">
        <v>6.8669529999999996</v>
      </c>
      <c r="N153" s="25">
        <v>20.600857999999999</v>
      </c>
      <c r="O153" s="25">
        <v>1.7167380000000001</v>
      </c>
    </row>
    <row r="154" spans="1:15" x14ac:dyDescent="0.2">
      <c r="A154" s="20" t="s">
        <v>381</v>
      </c>
      <c r="B154" s="21">
        <v>686</v>
      </c>
      <c r="C154" s="21">
        <v>115</v>
      </c>
      <c r="D154" s="21">
        <v>34</v>
      </c>
      <c r="E154" s="21">
        <v>90</v>
      </c>
      <c r="F154" s="21">
        <v>125</v>
      </c>
      <c r="G154" s="21">
        <v>61</v>
      </c>
      <c r="H154" s="21">
        <v>154</v>
      </c>
      <c r="I154" s="21">
        <v>59</v>
      </c>
      <c r="J154" s="21">
        <v>256</v>
      </c>
      <c r="K154" s="21">
        <v>14</v>
      </c>
      <c r="L154" s="21">
        <v>161</v>
      </c>
      <c r="M154" s="21">
        <v>60</v>
      </c>
      <c r="N154" s="21">
        <v>97</v>
      </c>
      <c r="O154" s="21">
        <v>6</v>
      </c>
    </row>
    <row r="155" spans="1:15" x14ac:dyDescent="0.2">
      <c r="A155" s="24" t="s">
        <v>3</v>
      </c>
      <c r="B155" s="25">
        <v>100</v>
      </c>
      <c r="C155" s="25">
        <v>16.763847999999999</v>
      </c>
      <c r="D155" s="25">
        <v>4.9562679999999997</v>
      </c>
      <c r="E155" s="25">
        <v>13.119534</v>
      </c>
      <c r="F155" s="25">
        <v>18.221574</v>
      </c>
      <c r="G155" s="25">
        <v>8.8921279999999996</v>
      </c>
      <c r="H155" s="25">
        <v>22.448979999999999</v>
      </c>
      <c r="I155" s="25">
        <v>8.6005830000000003</v>
      </c>
      <c r="J155" s="25">
        <v>37.317784000000003</v>
      </c>
      <c r="K155" s="25">
        <v>2.040816</v>
      </c>
      <c r="L155" s="25">
        <v>23.469387999999999</v>
      </c>
      <c r="M155" s="25">
        <v>8.7463560000000005</v>
      </c>
      <c r="N155" s="25">
        <v>14.139942</v>
      </c>
      <c r="O155" s="25">
        <v>0.87463599999999997</v>
      </c>
    </row>
    <row r="156" spans="1:15" x14ac:dyDescent="0.2">
      <c r="A156" s="20" t="s">
        <v>366</v>
      </c>
      <c r="B156" s="21">
        <v>25</v>
      </c>
      <c r="C156" s="21">
        <v>9</v>
      </c>
      <c r="D156" s="21">
        <v>2</v>
      </c>
      <c r="E156" s="21">
        <v>3</v>
      </c>
      <c r="F156" s="21">
        <v>6</v>
      </c>
      <c r="G156" s="21">
        <v>4</v>
      </c>
      <c r="H156" s="21">
        <v>7</v>
      </c>
      <c r="I156" s="21">
        <v>1</v>
      </c>
      <c r="J156" s="21">
        <v>7</v>
      </c>
      <c r="K156" s="21">
        <v>1</v>
      </c>
      <c r="L156" s="21">
        <v>5</v>
      </c>
      <c r="M156" s="21">
        <v>2</v>
      </c>
      <c r="N156" s="21">
        <v>2</v>
      </c>
      <c r="O156" s="21">
        <v>1</v>
      </c>
    </row>
    <row r="157" spans="1:15" x14ac:dyDescent="0.2">
      <c r="A157" s="24" t="s">
        <v>3</v>
      </c>
      <c r="B157" s="25">
        <v>100</v>
      </c>
      <c r="C157" s="25">
        <v>36</v>
      </c>
      <c r="D157" s="25">
        <v>8</v>
      </c>
      <c r="E157" s="25">
        <v>12</v>
      </c>
      <c r="F157" s="25">
        <v>24</v>
      </c>
      <c r="G157" s="25">
        <v>16</v>
      </c>
      <c r="H157" s="25">
        <v>28</v>
      </c>
      <c r="I157" s="25">
        <v>4</v>
      </c>
      <c r="J157" s="25">
        <v>28</v>
      </c>
      <c r="K157" s="25">
        <v>4</v>
      </c>
      <c r="L157" s="25">
        <v>20</v>
      </c>
      <c r="M157" s="25">
        <v>8</v>
      </c>
      <c r="N157" s="25">
        <v>8</v>
      </c>
      <c r="O157" s="25">
        <v>4</v>
      </c>
    </row>
    <row r="158" spans="1:15" x14ac:dyDescent="0.2">
      <c r="A158" s="9" t="s">
        <v>382</v>
      </c>
      <c r="B158" s="9"/>
      <c r="C158" s="9"/>
      <c r="D158" s="9"/>
      <c r="E158" s="9"/>
      <c r="F158" s="9"/>
      <c r="G158" s="9"/>
      <c r="H158" s="9"/>
      <c r="I158" s="9"/>
      <c r="J158" s="9"/>
      <c r="K158" s="9"/>
      <c r="L158" s="9"/>
      <c r="M158" s="9"/>
      <c r="N158" s="9"/>
      <c r="O158" s="9"/>
    </row>
    <row r="159" spans="1:15" x14ac:dyDescent="0.2">
      <c r="A159" s="20" t="s">
        <v>383</v>
      </c>
      <c r="B159" s="21">
        <v>140</v>
      </c>
      <c r="C159" s="21">
        <v>38</v>
      </c>
      <c r="D159" s="21">
        <v>12</v>
      </c>
      <c r="E159" s="21">
        <v>21</v>
      </c>
      <c r="F159" s="21">
        <v>26</v>
      </c>
      <c r="G159" s="21">
        <v>6</v>
      </c>
      <c r="H159" s="21">
        <v>63</v>
      </c>
      <c r="I159" s="21">
        <v>8</v>
      </c>
      <c r="J159" s="21">
        <v>18</v>
      </c>
      <c r="K159" s="21">
        <v>1</v>
      </c>
      <c r="L159" s="21">
        <v>23</v>
      </c>
      <c r="M159" s="21">
        <v>13</v>
      </c>
      <c r="N159" s="21">
        <v>24</v>
      </c>
      <c r="O159" s="21">
        <v>3</v>
      </c>
    </row>
    <row r="160" spans="1:15" x14ac:dyDescent="0.2">
      <c r="A160" s="24" t="s">
        <v>3</v>
      </c>
      <c r="B160" s="25">
        <v>100</v>
      </c>
      <c r="C160" s="25">
        <v>27.142856999999999</v>
      </c>
      <c r="D160" s="25">
        <v>8.5714290000000002</v>
      </c>
      <c r="E160" s="25">
        <v>15</v>
      </c>
      <c r="F160" s="25">
        <v>18.571428999999998</v>
      </c>
      <c r="G160" s="25">
        <v>4.2857139999999996</v>
      </c>
      <c r="H160" s="25">
        <v>45</v>
      </c>
      <c r="I160" s="25">
        <v>5.7142860000000004</v>
      </c>
      <c r="J160" s="25">
        <v>12.857143000000001</v>
      </c>
      <c r="K160" s="25">
        <v>0.71428599999999998</v>
      </c>
      <c r="L160" s="25">
        <v>16.428571000000002</v>
      </c>
      <c r="M160" s="25">
        <v>9.2857140000000005</v>
      </c>
      <c r="N160" s="25">
        <v>17.142856999999999</v>
      </c>
      <c r="O160" s="25">
        <v>2.1428569999999998</v>
      </c>
    </row>
    <row r="161" spans="1:15" x14ac:dyDescent="0.2">
      <c r="A161" s="20" t="s">
        <v>181</v>
      </c>
      <c r="B161" s="21">
        <v>673</v>
      </c>
      <c r="C161" s="21">
        <v>106</v>
      </c>
      <c r="D161" s="21">
        <v>37</v>
      </c>
      <c r="E161" s="21">
        <v>84</v>
      </c>
      <c r="F161" s="21">
        <v>120</v>
      </c>
      <c r="G161" s="21">
        <v>64</v>
      </c>
      <c r="H161" s="21">
        <v>169</v>
      </c>
      <c r="I161" s="21">
        <v>54</v>
      </c>
      <c r="J161" s="21">
        <v>238</v>
      </c>
      <c r="K161" s="21">
        <v>13</v>
      </c>
      <c r="L161" s="21">
        <v>153</v>
      </c>
      <c r="M161" s="21">
        <v>52</v>
      </c>
      <c r="N161" s="21">
        <v>104</v>
      </c>
      <c r="O161" s="21">
        <v>7</v>
      </c>
    </row>
    <row r="162" spans="1:15" x14ac:dyDescent="0.2">
      <c r="A162" s="24" t="s">
        <v>3</v>
      </c>
      <c r="B162" s="25">
        <v>100</v>
      </c>
      <c r="C162" s="25">
        <v>15.750370999999999</v>
      </c>
      <c r="D162" s="25">
        <v>5.4977710000000002</v>
      </c>
      <c r="E162" s="25">
        <v>12.481426000000001</v>
      </c>
      <c r="F162" s="25">
        <v>17.830608999999999</v>
      </c>
      <c r="G162" s="25">
        <v>9.5096579999999999</v>
      </c>
      <c r="H162" s="25">
        <v>25.111440999999999</v>
      </c>
      <c r="I162" s="25">
        <v>8.0237739999999995</v>
      </c>
      <c r="J162" s="25">
        <v>35.364041999999998</v>
      </c>
      <c r="K162" s="25">
        <v>1.9316489999999999</v>
      </c>
      <c r="L162" s="25">
        <v>22.734027000000001</v>
      </c>
      <c r="M162" s="25">
        <v>7.7265969999999999</v>
      </c>
      <c r="N162" s="25">
        <v>15.453194999999999</v>
      </c>
      <c r="O162" s="25">
        <v>1.040119</v>
      </c>
    </row>
    <row r="163" spans="1:15" x14ac:dyDescent="0.2">
      <c r="A163" s="20" t="s">
        <v>182</v>
      </c>
      <c r="B163" s="21">
        <v>12</v>
      </c>
      <c r="C163" s="21">
        <v>5</v>
      </c>
      <c r="D163" s="21">
        <v>0</v>
      </c>
      <c r="E163" s="21">
        <v>2</v>
      </c>
      <c r="F163" s="21">
        <v>4</v>
      </c>
      <c r="G163" s="21">
        <v>0</v>
      </c>
      <c r="H163" s="21">
        <v>4</v>
      </c>
      <c r="I163" s="21">
        <v>1</v>
      </c>
      <c r="J163" s="21">
        <v>2</v>
      </c>
      <c r="K163" s="21">
        <v>0</v>
      </c>
      <c r="L163" s="21">
        <v>4</v>
      </c>
      <c r="M163" s="21">
        <v>2</v>
      </c>
      <c r="N163" s="21">
        <v>0</v>
      </c>
      <c r="O163" s="21">
        <v>0</v>
      </c>
    </row>
    <row r="164" spans="1:15" x14ac:dyDescent="0.2">
      <c r="A164" s="24" t="s">
        <v>3</v>
      </c>
      <c r="B164" s="25">
        <v>100</v>
      </c>
      <c r="C164" s="25">
        <v>41.666666999999997</v>
      </c>
      <c r="D164" s="25">
        <v>0</v>
      </c>
      <c r="E164" s="25">
        <v>16.666667</v>
      </c>
      <c r="F164" s="25">
        <v>33.333333000000003</v>
      </c>
      <c r="G164" s="25">
        <v>0</v>
      </c>
      <c r="H164" s="25">
        <v>33.333333000000003</v>
      </c>
      <c r="I164" s="25">
        <v>8.3333329999999997</v>
      </c>
      <c r="J164" s="25">
        <v>16.666667</v>
      </c>
      <c r="K164" s="25">
        <v>0</v>
      </c>
      <c r="L164" s="25">
        <v>33.333333000000003</v>
      </c>
      <c r="M164" s="25">
        <v>16.666667</v>
      </c>
      <c r="N164" s="25">
        <v>0</v>
      </c>
      <c r="O164" s="25">
        <v>0</v>
      </c>
    </row>
    <row r="165" spans="1:15" x14ac:dyDescent="0.2">
      <c r="A165" s="20" t="s">
        <v>384</v>
      </c>
      <c r="B165" s="21">
        <v>12</v>
      </c>
      <c r="C165" s="21">
        <v>3</v>
      </c>
      <c r="D165" s="21">
        <v>0</v>
      </c>
      <c r="E165" s="21">
        <v>3</v>
      </c>
      <c r="F165" s="21">
        <v>5</v>
      </c>
      <c r="G165" s="21">
        <v>1</v>
      </c>
      <c r="H165" s="21">
        <v>0</v>
      </c>
      <c r="I165" s="21">
        <v>3</v>
      </c>
      <c r="J165" s="21">
        <v>4</v>
      </c>
      <c r="K165" s="21">
        <v>1</v>
      </c>
      <c r="L165" s="21">
        <v>1</v>
      </c>
      <c r="M165" s="21">
        <v>2</v>
      </c>
      <c r="N165" s="21">
        <v>1</v>
      </c>
      <c r="O165" s="21">
        <v>0</v>
      </c>
    </row>
    <row r="166" spans="1:15" x14ac:dyDescent="0.2">
      <c r="A166" s="24" t="s">
        <v>3</v>
      </c>
      <c r="B166" s="25">
        <v>100</v>
      </c>
      <c r="C166" s="25">
        <v>25</v>
      </c>
      <c r="D166" s="25">
        <v>0</v>
      </c>
      <c r="E166" s="25">
        <v>25</v>
      </c>
      <c r="F166" s="25">
        <v>41.666666999999997</v>
      </c>
      <c r="G166" s="25">
        <v>8.3333329999999997</v>
      </c>
      <c r="H166" s="25">
        <v>0</v>
      </c>
      <c r="I166" s="25">
        <v>25</v>
      </c>
      <c r="J166" s="25">
        <v>33.333333000000003</v>
      </c>
      <c r="K166" s="25">
        <v>8.3333329999999997</v>
      </c>
      <c r="L166" s="25">
        <v>8.3333329999999997</v>
      </c>
      <c r="M166" s="25">
        <v>16.666667</v>
      </c>
      <c r="N166" s="25">
        <v>8.3333329999999997</v>
      </c>
      <c r="O166" s="25">
        <v>0</v>
      </c>
    </row>
    <row r="167" spans="1:15" x14ac:dyDescent="0.2">
      <c r="A167" s="20" t="s">
        <v>183</v>
      </c>
      <c r="B167" s="21">
        <v>14</v>
      </c>
      <c r="C167" s="21">
        <v>2</v>
      </c>
      <c r="D167" s="21">
        <v>0</v>
      </c>
      <c r="E167" s="21">
        <v>0</v>
      </c>
      <c r="F167" s="21">
        <v>1</v>
      </c>
      <c r="G167" s="21">
        <v>0</v>
      </c>
      <c r="H167" s="21">
        <v>4</v>
      </c>
      <c r="I167" s="21">
        <v>0</v>
      </c>
      <c r="J167" s="21">
        <v>4</v>
      </c>
      <c r="K167" s="21">
        <v>0</v>
      </c>
      <c r="L167" s="21">
        <v>3</v>
      </c>
      <c r="M167" s="21">
        <v>2</v>
      </c>
      <c r="N167" s="21">
        <v>1</v>
      </c>
      <c r="O167" s="21">
        <v>0</v>
      </c>
    </row>
    <row r="168" spans="1:15" x14ac:dyDescent="0.2">
      <c r="A168" s="24" t="s">
        <v>3</v>
      </c>
      <c r="B168" s="25">
        <v>100</v>
      </c>
      <c r="C168" s="25">
        <v>14.285714</v>
      </c>
      <c r="D168" s="25">
        <v>0</v>
      </c>
      <c r="E168" s="25">
        <v>0</v>
      </c>
      <c r="F168" s="25">
        <v>7.1428570000000002</v>
      </c>
      <c r="G168" s="25">
        <v>0</v>
      </c>
      <c r="H168" s="25">
        <v>28.571428999999998</v>
      </c>
      <c r="I168" s="25">
        <v>0</v>
      </c>
      <c r="J168" s="25">
        <v>28.571428999999998</v>
      </c>
      <c r="K168" s="25">
        <v>0</v>
      </c>
      <c r="L168" s="25">
        <v>21.428571000000002</v>
      </c>
      <c r="M168" s="25">
        <v>14.285714</v>
      </c>
      <c r="N168" s="25">
        <v>7.1428570000000002</v>
      </c>
      <c r="O168" s="25">
        <v>0</v>
      </c>
    </row>
    <row r="169" spans="1:15" x14ac:dyDescent="0.2">
      <c r="A169" s="20" t="s">
        <v>385</v>
      </c>
      <c r="B169" s="21">
        <v>15</v>
      </c>
      <c r="C169" s="21">
        <v>2</v>
      </c>
      <c r="D169" s="21">
        <v>1</v>
      </c>
      <c r="E169" s="21">
        <v>3</v>
      </c>
      <c r="F169" s="21">
        <v>2</v>
      </c>
      <c r="G169" s="21">
        <v>1</v>
      </c>
      <c r="H169" s="21">
        <v>4</v>
      </c>
      <c r="I169" s="21">
        <v>2</v>
      </c>
      <c r="J169" s="21">
        <v>8</v>
      </c>
      <c r="K169" s="21">
        <v>0</v>
      </c>
      <c r="L169" s="21">
        <v>3</v>
      </c>
      <c r="M169" s="21">
        <v>1</v>
      </c>
      <c r="N169" s="21">
        <v>4</v>
      </c>
      <c r="O169" s="21">
        <v>0</v>
      </c>
    </row>
    <row r="170" spans="1:15" x14ac:dyDescent="0.2">
      <c r="A170" s="24" t="s">
        <v>3</v>
      </c>
      <c r="B170" s="25">
        <v>100</v>
      </c>
      <c r="C170" s="25">
        <v>13.333333</v>
      </c>
      <c r="D170" s="25">
        <v>6.6666670000000003</v>
      </c>
      <c r="E170" s="25">
        <v>20</v>
      </c>
      <c r="F170" s="25">
        <v>13.333333</v>
      </c>
      <c r="G170" s="25">
        <v>6.6666670000000003</v>
      </c>
      <c r="H170" s="25">
        <v>26.666667</v>
      </c>
      <c r="I170" s="25">
        <v>13.333333</v>
      </c>
      <c r="J170" s="25">
        <v>53.333333000000003</v>
      </c>
      <c r="K170" s="25">
        <v>0</v>
      </c>
      <c r="L170" s="25">
        <v>20</v>
      </c>
      <c r="M170" s="25">
        <v>6.6666670000000003</v>
      </c>
      <c r="N170" s="25">
        <v>26.666667</v>
      </c>
      <c r="O170" s="25">
        <v>0</v>
      </c>
    </row>
    <row r="171" spans="1:15" x14ac:dyDescent="0.2">
      <c r="A171" s="20" t="s">
        <v>386</v>
      </c>
      <c r="B171" s="21">
        <v>20</v>
      </c>
      <c r="C171" s="21">
        <v>2</v>
      </c>
      <c r="D171" s="21">
        <v>1</v>
      </c>
      <c r="E171" s="21">
        <v>1</v>
      </c>
      <c r="F171" s="21">
        <v>1</v>
      </c>
      <c r="G171" s="21">
        <v>0</v>
      </c>
      <c r="H171" s="21">
        <v>6</v>
      </c>
      <c r="I171" s="21">
        <v>0</v>
      </c>
      <c r="J171" s="21">
        <v>6</v>
      </c>
      <c r="K171" s="21">
        <v>2</v>
      </c>
      <c r="L171" s="21">
        <v>3</v>
      </c>
      <c r="M171" s="21">
        <v>0</v>
      </c>
      <c r="N171" s="21">
        <v>8</v>
      </c>
      <c r="O171" s="21">
        <v>0</v>
      </c>
    </row>
    <row r="172" spans="1:15" x14ac:dyDescent="0.2">
      <c r="A172" s="24" t="s">
        <v>3</v>
      </c>
      <c r="B172" s="25">
        <v>100</v>
      </c>
      <c r="C172" s="25">
        <v>10</v>
      </c>
      <c r="D172" s="25">
        <v>5</v>
      </c>
      <c r="E172" s="25">
        <v>5</v>
      </c>
      <c r="F172" s="25">
        <v>5</v>
      </c>
      <c r="G172" s="25">
        <v>0</v>
      </c>
      <c r="H172" s="25">
        <v>30</v>
      </c>
      <c r="I172" s="25">
        <v>0</v>
      </c>
      <c r="J172" s="25">
        <v>30</v>
      </c>
      <c r="K172" s="25">
        <v>10</v>
      </c>
      <c r="L172" s="25">
        <v>15</v>
      </c>
      <c r="M172" s="25">
        <v>0</v>
      </c>
      <c r="N172" s="25">
        <v>40</v>
      </c>
      <c r="O172" s="25">
        <v>0</v>
      </c>
    </row>
    <row r="173" spans="1:15" x14ac:dyDescent="0.2">
      <c r="A173" s="20" t="s">
        <v>387</v>
      </c>
      <c r="B173" s="21">
        <v>3</v>
      </c>
      <c r="C173" s="21">
        <v>2</v>
      </c>
      <c r="D173" s="21">
        <v>1</v>
      </c>
      <c r="E173" s="21">
        <v>2</v>
      </c>
      <c r="F173" s="21">
        <v>2</v>
      </c>
      <c r="G173" s="21">
        <v>1</v>
      </c>
      <c r="H173" s="21">
        <v>1</v>
      </c>
      <c r="I173" s="21">
        <v>1</v>
      </c>
      <c r="J173" s="21">
        <v>2</v>
      </c>
      <c r="K173" s="21">
        <v>0</v>
      </c>
      <c r="L173" s="21">
        <v>1</v>
      </c>
      <c r="M173" s="21">
        <v>0</v>
      </c>
      <c r="N173" s="21">
        <v>0</v>
      </c>
      <c r="O173" s="21">
        <v>0</v>
      </c>
    </row>
    <row r="174" spans="1:15" x14ac:dyDescent="0.2">
      <c r="A174" s="24" t="s">
        <v>3</v>
      </c>
      <c r="B174" s="25">
        <v>100</v>
      </c>
      <c r="C174" s="25">
        <v>66.666667000000004</v>
      </c>
      <c r="D174" s="25">
        <v>33.333333000000003</v>
      </c>
      <c r="E174" s="25">
        <v>66.666667000000004</v>
      </c>
      <c r="F174" s="25">
        <v>66.666667000000004</v>
      </c>
      <c r="G174" s="25">
        <v>33.333333000000003</v>
      </c>
      <c r="H174" s="25">
        <v>33.333333000000003</v>
      </c>
      <c r="I174" s="25">
        <v>33.333333000000003</v>
      </c>
      <c r="J174" s="25">
        <v>66.666667000000004</v>
      </c>
      <c r="K174" s="25">
        <v>0</v>
      </c>
      <c r="L174" s="25">
        <v>33.333333000000003</v>
      </c>
      <c r="M174" s="25">
        <v>0</v>
      </c>
      <c r="N174" s="25">
        <v>0</v>
      </c>
      <c r="O174" s="25">
        <v>0</v>
      </c>
    </row>
    <row r="175" spans="1:15" x14ac:dyDescent="0.2">
      <c r="A175" s="20" t="s">
        <v>366</v>
      </c>
      <c r="B175" s="21">
        <v>55</v>
      </c>
      <c r="C175" s="21">
        <v>16</v>
      </c>
      <c r="D175" s="21">
        <v>3</v>
      </c>
      <c r="E175" s="21">
        <v>8</v>
      </c>
      <c r="F175" s="21">
        <v>12</v>
      </c>
      <c r="G175" s="21">
        <v>7</v>
      </c>
      <c r="H175" s="21">
        <v>13</v>
      </c>
      <c r="I175" s="21">
        <v>3</v>
      </c>
      <c r="J175" s="21">
        <v>16</v>
      </c>
      <c r="K175" s="21">
        <v>1</v>
      </c>
      <c r="L175" s="21">
        <v>16</v>
      </c>
      <c r="M175" s="21">
        <v>6</v>
      </c>
      <c r="N175" s="21">
        <v>5</v>
      </c>
      <c r="O175" s="21">
        <v>1</v>
      </c>
    </row>
    <row r="176" spans="1:15" x14ac:dyDescent="0.2">
      <c r="A176" s="24" t="s">
        <v>3</v>
      </c>
      <c r="B176" s="25">
        <v>100</v>
      </c>
      <c r="C176" s="25">
        <v>29.090909</v>
      </c>
      <c r="D176" s="25">
        <v>5.4545450000000004</v>
      </c>
      <c r="E176" s="25">
        <v>14.545455</v>
      </c>
      <c r="F176" s="25">
        <v>21.818182</v>
      </c>
      <c r="G176" s="25">
        <v>12.727273</v>
      </c>
      <c r="H176" s="25">
        <v>23.636364</v>
      </c>
      <c r="I176" s="25">
        <v>5.4545450000000004</v>
      </c>
      <c r="J176" s="25">
        <v>29.090909</v>
      </c>
      <c r="K176" s="25">
        <v>1.818182</v>
      </c>
      <c r="L176" s="25">
        <v>29.090909</v>
      </c>
      <c r="M176" s="25">
        <v>10.909091</v>
      </c>
      <c r="N176" s="25">
        <v>9.0909089999999999</v>
      </c>
      <c r="O176" s="25">
        <v>1.818182</v>
      </c>
    </row>
    <row r="177" spans="1:15" x14ac:dyDescent="0.2">
      <c r="A177" s="9" t="s">
        <v>388</v>
      </c>
      <c r="B177" s="9"/>
      <c r="C177" s="9"/>
      <c r="D177" s="9"/>
      <c r="E177" s="9"/>
      <c r="F177" s="9"/>
      <c r="G177" s="9"/>
      <c r="H177" s="9"/>
      <c r="I177" s="9"/>
      <c r="J177" s="9"/>
      <c r="K177" s="9"/>
      <c r="L177" s="9"/>
      <c r="M177" s="9"/>
      <c r="N177" s="9"/>
      <c r="O177" s="9"/>
    </row>
    <row r="178" spans="1:15" x14ac:dyDescent="0.2">
      <c r="A178" s="20" t="s">
        <v>184</v>
      </c>
      <c r="B178" s="21">
        <v>22</v>
      </c>
      <c r="C178" s="21">
        <v>6</v>
      </c>
      <c r="D178" s="21">
        <v>2</v>
      </c>
      <c r="E178" s="21">
        <v>4</v>
      </c>
      <c r="F178" s="21">
        <v>2</v>
      </c>
      <c r="G178" s="21">
        <v>2</v>
      </c>
      <c r="H178" s="21">
        <v>5</v>
      </c>
      <c r="I178" s="21">
        <v>1</v>
      </c>
      <c r="J178" s="21">
        <v>8</v>
      </c>
      <c r="K178" s="21">
        <v>1</v>
      </c>
      <c r="L178" s="21">
        <v>5</v>
      </c>
      <c r="M178" s="21">
        <v>2</v>
      </c>
      <c r="N178" s="21">
        <v>3</v>
      </c>
      <c r="O178" s="21">
        <v>0</v>
      </c>
    </row>
    <row r="179" spans="1:15" x14ac:dyDescent="0.2">
      <c r="A179" s="24" t="s">
        <v>3</v>
      </c>
      <c r="B179" s="25">
        <v>100</v>
      </c>
      <c r="C179" s="25">
        <v>27.272727</v>
      </c>
      <c r="D179" s="25">
        <v>9.0909089999999999</v>
      </c>
      <c r="E179" s="25">
        <v>18.181818</v>
      </c>
      <c r="F179" s="25">
        <v>9.0909089999999999</v>
      </c>
      <c r="G179" s="25">
        <v>9.0909089999999999</v>
      </c>
      <c r="H179" s="25">
        <v>22.727273</v>
      </c>
      <c r="I179" s="25">
        <v>4.5454549999999996</v>
      </c>
      <c r="J179" s="25">
        <v>36.363636</v>
      </c>
      <c r="K179" s="25">
        <v>4.5454549999999996</v>
      </c>
      <c r="L179" s="25">
        <v>22.727273</v>
      </c>
      <c r="M179" s="25">
        <v>9.0909089999999999</v>
      </c>
      <c r="N179" s="25">
        <v>13.636364</v>
      </c>
      <c r="O179" s="25">
        <v>0</v>
      </c>
    </row>
    <row r="180" spans="1:15" x14ac:dyDescent="0.2">
      <c r="A180" s="20" t="s">
        <v>185</v>
      </c>
      <c r="B180" s="21">
        <v>86</v>
      </c>
      <c r="C180" s="21">
        <v>13</v>
      </c>
      <c r="D180" s="21">
        <v>10</v>
      </c>
      <c r="E180" s="21">
        <v>14</v>
      </c>
      <c r="F180" s="21">
        <v>16</v>
      </c>
      <c r="G180" s="21">
        <v>8</v>
      </c>
      <c r="H180" s="21">
        <v>18</v>
      </c>
      <c r="I180" s="21">
        <v>7</v>
      </c>
      <c r="J180" s="21">
        <v>43</v>
      </c>
      <c r="K180" s="21">
        <v>2</v>
      </c>
      <c r="L180" s="21">
        <v>21</v>
      </c>
      <c r="M180" s="21">
        <v>5</v>
      </c>
      <c r="N180" s="21">
        <v>12</v>
      </c>
      <c r="O180" s="21">
        <v>0</v>
      </c>
    </row>
    <row r="181" spans="1:15" x14ac:dyDescent="0.2">
      <c r="A181" s="24" t="s">
        <v>3</v>
      </c>
      <c r="B181" s="25">
        <v>100</v>
      </c>
      <c r="C181" s="25">
        <v>15.116279</v>
      </c>
      <c r="D181" s="25">
        <v>11.627907</v>
      </c>
      <c r="E181" s="25">
        <v>16.279070000000001</v>
      </c>
      <c r="F181" s="25">
        <v>18.604651</v>
      </c>
      <c r="G181" s="25">
        <v>9.3023260000000008</v>
      </c>
      <c r="H181" s="25">
        <v>20.930233000000001</v>
      </c>
      <c r="I181" s="25">
        <v>8.1395350000000004</v>
      </c>
      <c r="J181" s="25">
        <v>50</v>
      </c>
      <c r="K181" s="25">
        <v>2.3255810000000001</v>
      </c>
      <c r="L181" s="25">
        <v>24.418604999999999</v>
      </c>
      <c r="M181" s="25">
        <v>5.8139529999999997</v>
      </c>
      <c r="N181" s="25">
        <v>13.953488</v>
      </c>
      <c r="O181" s="25">
        <v>0</v>
      </c>
    </row>
    <row r="182" spans="1:15" x14ac:dyDescent="0.2">
      <c r="A182" s="20" t="s">
        <v>186</v>
      </c>
      <c r="B182" s="21">
        <v>127</v>
      </c>
      <c r="C182" s="21">
        <v>26</v>
      </c>
      <c r="D182" s="21">
        <v>6</v>
      </c>
      <c r="E182" s="21">
        <v>12</v>
      </c>
      <c r="F182" s="21">
        <v>28</v>
      </c>
      <c r="G182" s="21">
        <v>10</v>
      </c>
      <c r="H182" s="21">
        <v>33</v>
      </c>
      <c r="I182" s="21">
        <v>9</v>
      </c>
      <c r="J182" s="21">
        <v>41</v>
      </c>
      <c r="K182" s="21">
        <v>4</v>
      </c>
      <c r="L182" s="21">
        <v>29</v>
      </c>
      <c r="M182" s="21">
        <v>9</v>
      </c>
      <c r="N182" s="21">
        <v>22</v>
      </c>
      <c r="O182" s="21">
        <v>2</v>
      </c>
    </row>
    <row r="183" spans="1:15" x14ac:dyDescent="0.2">
      <c r="A183" s="24" t="s">
        <v>3</v>
      </c>
      <c r="B183" s="25">
        <v>100</v>
      </c>
      <c r="C183" s="25">
        <v>20.472441</v>
      </c>
      <c r="D183" s="25">
        <v>4.7244089999999996</v>
      </c>
      <c r="E183" s="25">
        <v>9.4488190000000003</v>
      </c>
      <c r="F183" s="25">
        <v>22.047243999999999</v>
      </c>
      <c r="G183" s="25">
        <v>7.8740160000000001</v>
      </c>
      <c r="H183" s="25">
        <v>25.984252000000001</v>
      </c>
      <c r="I183" s="25">
        <v>7.086614</v>
      </c>
      <c r="J183" s="25">
        <v>32.283465</v>
      </c>
      <c r="K183" s="25">
        <v>3.1496059999999999</v>
      </c>
      <c r="L183" s="25">
        <v>22.834645999999999</v>
      </c>
      <c r="M183" s="25">
        <v>7.086614</v>
      </c>
      <c r="N183" s="25">
        <v>17.322835000000001</v>
      </c>
      <c r="O183" s="25">
        <v>1.574803</v>
      </c>
    </row>
    <row r="184" spans="1:15" x14ac:dyDescent="0.2">
      <c r="A184" s="20" t="s">
        <v>187</v>
      </c>
      <c r="B184" s="21">
        <v>143</v>
      </c>
      <c r="C184" s="21">
        <v>24</v>
      </c>
      <c r="D184" s="21">
        <v>14</v>
      </c>
      <c r="E184" s="21">
        <v>23</v>
      </c>
      <c r="F184" s="21">
        <v>27</v>
      </c>
      <c r="G184" s="21">
        <v>11</v>
      </c>
      <c r="H184" s="21">
        <v>43</v>
      </c>
      <c r="I184" s="21">
        <v>12</v>
      </c>
      <c r="J184" s="21">
        <v>39</v>
      </c>
      <c r="K184" s="21">
        <v>5</v>
      </c>
      <c r="L184" s="21">
        <v>42</v>
      </c>
      <c r="M184" s="21">
        <v>11</v>
      </c>
      <c r="N184" s="21">
        <v>14</v>
      </c>
      <c r="O184" s="21">
        <v>1</v>
      </c>
    </row>
    <row r="185" spans="1:15" x14ac:dyDescent="0.2">
      <c r="A185" s="24" t="s">
        <v>3</v>
      </c>
      <c r="B185" s="25">
        <v>100</v>
      </c>
      <c r="C185" s="25">
        <v>16.783217</v>
      </c>
      <c r="D185" s="25">
        <v>9.7902100000000001</v>
      </c>
      <c r="E185" s="25">
        <v>16.083915999999999</v>
      </c>
      <c r="F185" s="25">
        <v>18.881119000000002</v>
      </c>
      <c r="G185" s="25">
        <v>7.6923079999999997</v>
      </c>
      <c r="H185" s="25">
        <v>30.069929999999999</v>
      </c>
      <c r="I185" s="25">
        <v>8.3916079999999997</v>
      </c>
      <c r="J185" s="25">
        <v>27.272727</v>
      </c>
      <c r="K185" s="25">
        <v>3.4965030000000001</v>
      </c>
      <c r="L185" s="25">
        <v>29.370629000000001</v>
      </c>
      <c r="M185" s="25">
        <v>7.6923079999999997</v>
      </c>
      <c r="N185" s="25">
        <v>9.7902100000000001</v>
      </c>
      <c r="O185" s="25">
        <v>0.69930099999999995</v>
      </c>
    </row>
    <row r="186" spans="1:15" x14ac:dyDescent="0.2">
      <c r="A186" s="20" t="s">
        <v>188</v>
      </c>
      <c r="B186" s="21">
        <v>109</v>
      </c>
      <c r="C186" s="21">
        <v>15</v>
      </c>
      <c r="D186" s="21">
        <v>4</v>
      </c>
      <c r="E186" s="21">
        <v>17</v>
      </c>
      <c r="F186" s="21">
        <v>11</v>
      </c>
      <c r="G186" s="21">
        <v>8</v>
      </c>
      <c r="H186" s="21">
        <v>39</v>
      </c>
      <c r="I186" s="21">
        <v>8</v>
      </c>
      <c r="J186" s="21">
        <v>42</v>
      </c>
      <c r="K186" s="21">
        <v>0</v>
      </c>
      <c r="L186" s="21">
        <v>23</v>
      </c>
      <c r="M186" s="21">
        <v>11</v>
      </c>
      <c r="N186" s="21">
        <v>14</v>
      </c>
      <c r="O186" s="21">
        <v>0</v>
      </c>
    </row>
    <row r="187" spans="1:15" x14ac:dyDescent="0.2">
      <c r="A187" s="24" t="s">
        <v>3</v>
      </c>
      <c r="B187" s="25">
        <v>100</v>
      </c>
      <c r="C187" s="25">
        <v>13.761468000000001</v>
      </c>
      <c r="D187" s="25">
        <v>3.6697250000000001</v>
      </c>
      <c r="E187" s="25">
        <v>15.59633</v>
      </c>
      <c r="F187" s="25">
        <v>10.091742999999999</v>
      </c>
      <c r="G187" s="25">
        <v>7.3394500000000003</v>
      </c>
      <c r="H187" s="25">
        <v>35.779817000000001</v>
      </c>
      <c r="I187" s="25">
        <v>7.3394500000000003</v>
      </c>
      <c r="J187" s="25">
        <v>38.532110000000003</v>
      </c>
      <c r="K187" s="25">
        <v>0</v>
      </c>
      <c r="L187" s="25">
        <v>21.100916999999999</v>
      </c>
      <c r="M187" s="25">
        <v>10.091742999999999</v>
      </c>
      <c r="N187" s="25">
        <v>12.844037</v>
      </c>
      <c r="O187" s="25">
        <v>0</v>
      </c>
    </row>
    <row r="188" spans="1:15" x14ac:dyDescent="0.2">
      <c r="A188" s="20" t="s">
        <v>189</v>
      </c>
      <c r="B188" s="21">
        <v>98</v>
      </c>
      <c r="C188" s="21">
        <v>16</v>
      </c>
      <c r="D188" s="21">
        <v>3</v>
      </c>
      <c r="E188" s="21">
        <v>13</v>
      </c>
      <c r="F188" s="21">
        <v>18</v>
      </c>
      <c r="G188" s="21">
        <v>12</v>
      </c>
      <c r="H188" s="21">
        <v>28</v>
      </c>
      <c r="I188" s="21">
        <v>12</v>
      </c>
      <c r="J188" s="21">
        <v>28</v>
      </c>
      <c r="K188" s="21">
        <v>0</v>
      </c>
      <c r="L188" s="21">
        <v>21</v>
      </c>
      <c r="M188" s="21">
        <v>6</v>
      </c>
      <c r="N188" s="21">
        <v>18</v>
      </c>
      <c r="O188" s="21">
        <v>1</v>
      </c>
    </row>
    <row r="189" spans="1:15" x14ac:dyDescent="0.2">
      <c r="A189" s="24" t="s">
        <v>3</v>
      </c>
      <c r="B189" s="25">
        <v>100</v>
      </c>
      <c r="C189" s="25">
        <v>16.326530999999999</v>
      </c>
      <c r="D189" s="25">
        <v>3.0612240000000002</v>
      </c>
      <c r="E189" s="25">
        <v>13.265306000000001</v>
      </c>
      <c r="F189" s="25">
        <v>18.367346999999999</v>
      </c>
      <c r="G189" s="25">
        <v>12.244897999999999</v>
      </c>
      <c r="H189" s="25">
        <v>28.571428999999998</v>
      </c>
      <c r="I189" s="25">
        <v>12.244897999999999</v>
      </c>
      <c r="J189" s="25">
        <v>28.571428999999998</v>
      </c>
      <c r="K189" s="25">
        <v>0</v>
      </c>
      <c r="L189" s="25">
        <v>21.428571000000002</v>
      </c>
      <c r="M189" s="25">
        <v>6.1224489999999996</v>
      </c>
      <c r="N189" s="25">
        <v>18.367346999999999</v>
      </c>
      <c r="O189" s="25">
        <v>1.020408</v>
      </c>
    </row>
    <row r="190" spans="1:15" x14ac:dyDescent="0.2">
      <c r="A190" s="20" t="s">
        <v>190</v>
      </c>
      <c r="B190" s="21">
        <v>118</v>
      </c>
      <c r="C190" s="21">
        <v>22</v>
      </c>
      <c r="D190" s="21">
        <v>9</v>
      </c>
      <c r="E190" s="21">
        <v>14</v>
      </c>
      <c r="F190" s="21">
        <v>25</v>
      </c>
      <c r="G190" s="21">
        <v>11</v>
      </c>
      <c r="H190" s="21">
        <v>36</v>
      </c>
      <c r="I190" s="21">
        <v>10</v>
      </c>
      <c r="J190" s="21">
        <v>32</v>
      </c>
      <c r="K190" s="21">
        <v>2</v>
      </c>
      <c r="L190" s="21">
        <v>19</v>
      </c>
      <c r="M190" s="21">
        <v>14</v>
      </c>
      <c r="N190" s="21">
        <v>20</v>
      </c>
      <c r="O190" s="21">
        <v>4</v>
      </c>
    </row>
    <row r="191" spans="1:15" x14ac:dyDescent="0.2">
      <c r="A191" s="24" t="s">
        <v>3</v>
      </c>
      <c r="B191" s="25">
        <v>100</v>
      </c>
      <c r="C191" s="25">
        <v>18.644068000000001</v>
      </c>
      <c r="D191" s="25">
        <v>7.6271190000000004</v>
      </c>
      <c r="E191" s="25">
        <v>11.864407</v>
      </c>
      <c r="F191" s="25">
        <v>21.186440999999999</v>
      </c>
      <c r="G191" s="25">
        <v>9.3220340000000004</v>
      </c>
      <c r="H191" s="25">
        <v>30.508475000000001</v>
      </c>
      <c r="I191" s="25">
        <v>8.4745760000000008</v>
      </c>
      <c r="J191" s="25">
        <v>27.118644</v>
      </c>
      <c r="K191" s="25">
        <v>1.6949149999999999</v>
      </c>
      <c r="L191" s="25">
        <v>16.101694999999999</v>
      </c>
      <c r="M191" s="25">
        <v>11.864407</v>
      </c>
      <c r="N191" s="25">
        <v>16.949152999999999</v>
      </c>
      <c r="O191" s="25">
        <v>3.389831</v>
      </c>
    </row>
    <row r="192" spans="1:15" x14ac:dyDescent="0.2">
      <c r="A192" s="20" t="s">
        <v>191</v>
      </c>
      <c r="B192" s="21">
        <v>76</v>
      </c>
      <c r="C192" s="21">
        <v>19</v>
      </c>
      <c r="D192" s="21">
        <v>4</v>
      </c>
      <c r="E192" s="21">
        <v>13</v>
      </c>
      <c r="F192" s="21">
        <v>18</v>
      </c>
      <c r="G192" s="21">
        <v>5</v>
      </c>
      <c r="H192" s="21">
        <v>23</v>
      </c>
      <c r="I192" s="21">
        <v>4</v>
      </c>
      <c r="J192" s="21">
        <v>23</v>
      </c>
      <c r="K192" s="21">
        <v>2</v>
      </c>
      <c r="L192" s="21">
        <v>16</v>
      </c>
      <c r="M192" s="21">
        <v>8</v>
      </c>
      <c r="N192" s="21">
        <v>10</v>
      </c>
      <c r="O192" s="21">
        <v>1</v>
      </c>
    </row>
    <row r="193" spans="1:15" x14ac:dyDescent="0.2">
      <c r="A193" s="24" t="s">
        <v>3</v>
      </c>
      <c r="B193" s="25">
        <v>100</v>
      </c>
      <c r="C193" s="25">
        <v>25</v>
      </c>
      <c r="D193" s="25">
        <v>5.2631579999999998</v>
      </c>
      <c r="E193" s="25">
        <v>17.105263000000001</v>
      </c>
      <c r="F193" s="25">
        <v>23.684211000000001</v>
      </c>
      <c r="G193" s="25">
        <v>6.5789470000000003</v>
      </c>
      <c r="H193" s="25">
        <v>30.263158000000001</v>
      </c>
      <c r="I193" s="25">
        <v>5.2631579999999998</v>
      </c>
      <c r="J193" s="25">
        <v>30.263158000000001</v>
      </c>
      <c r="K193" s="25">
        <v>2.6315789999999999</v>
      </c>
      <c r="L193" s="25">
        <v>21.052631999999999</v>
      </c>
      <c r="M193" s="25">
        <v>10.526316</v>
      </c>
      <c r="N193" s="25">
        <v>13.157895</v>
      </c>
      <c r="O193" s="25">
        <v>1.3157890000000001</v>
      </c>
    </row>
    <row r="194" spans="1:15" x14ac:dyDescent="0.2">
      <c r="A194" s="20" t="s">
        <v>192</v>
      </c>
      <c r="B194" s="21">
        <v>32</v>
      </c>
      <c r="C194" s="21">
        <v>7</v>
      </c>
      <c r="D194" s="21">
        <v>1</v>
      </c>
      <c r="E194" s="21">
        <v>3</v>
      </c>
      <c r="F194" s="21">
        <v>6</v>
      </c>
      <c r="G194" s="21">
        <v>2</v>
      </c>
      <c r="H194" s="21">
        <v>11</v>
      </c>
      <c r="I194" s="21">
        <v>0</v>
      </c>
      <c r="J194" s="21">
        <v>8</v>
      </c>
      <c r="K194" s="21">
        <v>0</v>
      </c>
      <c r="L194" s="21">
        <v>3</v>
      </c>
      <c r="M194" s="21">
        <v>2</v>
      </c>
      <c r="N194" s="21">
        <v>4</v>
      </c>
      <c r="O194" s="21">
        <v>0</v>
      </c>
    </row>
    <row r="195" spans="1:15" x14ac:dyDescent="0.2">
      <c r="A195" s="24" t="s">
        <v>3</v>
      </c>
      <c r="B195" s="25">
        <v>100</v>
      </c>
      <c r="C195" s="25">
        <v>21.875</v>
      </c>
      <c r="D195" s="25">
        <v>3.125</v>
      </c>
      <c r="E195" s="25">
        <v>9.375</v>
      </c>
      <c r="F195" s="25">
        <v>18.75</v>
      </c>
      <c r="G195" s="25">
        <v>6.25</v>
      </c>
      <c r="H195" s="25">
        <v>34.375</v>
      </c>
      <c r="I195" s="25">
        <v>0</v>
      </c>
      <c r="J195" s="25">
        <v>25</v>
      </c>
      <c r="K195" s="25">
        <v>0</v>
      </c>
      <c r="L195" s="25">
        <v>9.375</v>
      </c>
      <c r="M195" s="25">
        <v>6.25</v>
      </c>
      <c r="N195" s="25">
        <v>12.5</v>
      </c>
      <c r="O195" s="25">
        <v>0</v>
      </c>
    </row>
    <row r="196" spans="1:15" x14ac:dyDescent="0.2">
      <c r="A196" s="20" t="s">
        <v>193</v>
      </c>
      <c r="B196" s="21">
        <v>23</v>
      </c>
      <c r="C196" s="21">
        <v>1</v>
      </c>
      <c r="D196" s="21">
        <v>0</v>
      </c>
      <c r="E196" s="21">
        <v>1</v>
      </c>
      <c r="F196" s="21">
        <v>1</v>
      </c>
      <c r="G196" s="21">
        <v>1</v>
      </c>
      <c r="H196" s="21">
        <v>4</v>
      </c>
      <c r="I196" s="21">
        <v>3</v>
      </c>
      <c r="J196" s="21">
        <v>5</v>
      </c>
      <c r="K196" s="21">
        <v>0</v>
      </c>
      <c r="L196" s="21">
        <v>6</v>
      </c>
      <c r="M196" s="21">
        <v>2</v>
      </c>
      <c r="N196" s="21">
        <v>7</v>
      </c>
      <c r="O196" s="21">
        <v>0</v>
      </c>
    </row>
    <row r="197" spans="1:15" x14ac:dyDescent="0.2">
      <c r="A197" s="24" t="s">
        <v>3</v>
      </c>
      <c r="B197" s="25">
        <v>100</v>
      </c>
      <c r="C197" s="25">
        <v>4.3478260000000004</v>
      </c>
      <c r="D197" s="25">
        <v>0</v>
      </c>
      <c r="E197" s="25">
        <v>4.3478260000000004</v>
      </c>
      <c r="F197" s="25">
        <v>4.3478260000000004</v>
      </c>
      <c r="G197" s="25">
        <v>4.3478260000000004</v>
      </c>
      <c r="H197" s="25">
        <v>17.391304000000002</v>
      </c>
      <c r="I197" s="25">
        <v>13.043478</v>
      </c>
      <c r="J197" s="25">
        <v>21.739129999999999</v>
      </c>
      <c r="K197" s="25">
        <v>0</v>
      </c>
      <c r="L197" s="25">
        <v>26.086957000000002</v>
      </c>
      <c r="M197" s="25">
        <v>8.6956520000000008</v>
      </c>
      <c r="N197" s="25">
        <v>30.434782999999999</v>
      </c>
      <c r="O197" s="25">
        <v>0</v>
      </c>
    </row>
    <row r="198" spans="1:15" x14ac:dyDescent="0.2">
      <c r="A198" s="20" t="s">
        <v>389</v>
      </c>
      <c r="B198" s="21">
        <v>24</v>
      </c>
      <c r="C198" s="21">
        <v>6</v>
      </c>
      <c r="D198" s="21">
        <v>0</v>
      </c>
      <c r="E198" s="21">
        <v>4</v>
      </c>
      <c r="F198" s="21">
        <v>5</v>
      </c>
      <c r="G198" s="21">
        <v>1</v>
      </c>
      <c r="H198" s="21">
        <v>4</v>
      </c>
      <c r="I198" s="21">
        <v>0</v>
      </c>
      <c r="J198" s="21">
        <v>8</v>
      </c>
      <c r="K198" s="21">
        <v>1</v>
      </c>
      <c r="L198" s="21">
        <v>5</v>
      </c>
      <c r="M198" s="21">
        <v>0</v>
      </c>
      <c r="N198" s="21">
        <v>5</v>
      </c>
      <c r="O198" s="21">
        <v>0</v>
      </c>
    </row>
    <row r="199" spans="1:15" x14ac:dyDescent="0.2">
      <c r="A199" s="24" t="s">
        <v>3</v>
      </c>
      <c r="B199" s="25">
        <v>100</v>
      </c>
      <c r="C199" s="25">
        <v>25</v>
      </c>
      <c r="D199" s="25">
        <v>0</v>
      </c>
      <c r="E199" s="25">
        <v>16.666667</v>
      </c>
      <c r="F199" s="25">
        <v>20.833333</v>
      </c>
      <c r="G199" s="25">
        <v>4.1666670000000003</v>
      </c>
      <c r="H199" s="25">
        <v>16.666667</v>
      </c>
      <c r="I199" s="25">
        <v>0</v>
      </c>
      <c r="J199" s="25">
        <v>33.333333000000003</v>
      </c>
      <c r="K199" s="25">
        <v>4.1666670000000003</v>
      </c>
      <c r="L199" s="25">
        <v>20.833333</v>
      </c>
      <c r="M199" s="25">
        <v>0</v>
      </c>
      <c r="N199" s="25">
        <v>20.833333</v>
      </c>
      <c r="O199" s="25">
        <v>0</v>
      </c>
    </row>
    <row r="200" spans="1:15" x14ac:dyDescent="0.2">
      <c r="A200" s="20" t="s">
        <v>366</v>
      </c>
      <c r="B200" s="21">
        <v>86</v>
      </c>
      <c r="C200" s="21">
        <v>21</v>
      </c>
      <c r="D200" s="21">
        <v>2</v>
      </c>
      <c r="E200" s="21">
        <v>6</v>
      </c>
      <c r="F200" s="21">
        <v>16</v>
      </c>
      <c r="G200" s="21">
        <v>9</v>
      </c>
      <c r="H200" s="21">
        <v>20</v>
      </c>
      <c r="I200" s="21">
        <v>6</v>
      </c>
      <c r="J200" s="21">
        <v>21</v>
      </c>
      <c r="K200" s="21">
        <v>1</v>
      </c>
      <c r="L200" s="21">
        <v>17</v>
      </c>
      <c r="M200" s="21">
        <v>8</v>
      </c>
      <c r="N200" s="21">
        <v>18</v>
      </c>
      <c r="O200" s="21">
        <v>2</v>
      </c>
    </row>
    <row r="201" spans="1:15" ht="11.1" customHeight="1" x14ac:dyDescent="0.2">
      <c r="A201" s="24" t="s">
        <v>3</v>
      </c>
      <c r="B201" s="25">
        <v>100</v>
      </c>
      <c r="C201" s="25">
        <v>24.418604999999999</v>
      </c>
      <c r="D201" s="25">
        <v>2.3255810000000001</v>
      </c>
      <c r="E201" s="25">
        <v>6.9767440000000001</v>
      </c>
      <c r="F201" s="25">
        <v>18.604651</v>
      </c>
      <c r="G201" s="25">
        <v>10.465116</v>
      </c>
      <c r="H201" s="25">
        <v>23.255814000000001</v>
      </c>
      <c r="I201" s="25">
        <v>6.9767440000000001</v>
      </c>
      <c r="J201" s="25">
        <v>24.418604999999999</v>
      </c>
      <c r="K201" s="25">
        <v>1.1627909999999999</v>
      </c>
      <c r="L201" s="25">
        <v>19.767441999999999</v>
      </c>
      <c r="M201" s="25">
        <v>9.3023260000000008</v>
      </c>
      <c r="N201" s="25">
        <v>20.930233000000001</v>
      </c>
      <c r="O201" s="25">
        <v>2.3255810000000001</v>
      </c>
    </row>
    <row r="202" spans="1:15" ht="11.1" customHeight="1" x14ac:dyDescent="0.2">
      <c r="A202" s="9" t="s">
        <v>390</v>
      </c>
      <c r="B202" s="9"/>
      <c r="C202" s="9"/>
      <c r="D202" s="9"/>
      <c r="E202" s="9"/>
      <c r="F202" s="9"/>
      <c r="G202" s="9"/>
      <c r="H202" s="9"/>
      <c r="I202" s="9"/>
      <c r="J202" s="9"/>
      <c r="K202" s="9"/>
      <c r="L202" s="9"/>
      <c r="M202" s="9"/>
      <c r="N202" s="9"/>
      <c r="O202" s="9"/>
    </row>
    <row r="203" spans="1:15" ht="11.1" customHeight="1" x14ac:dyDescent="0.2">
      <c r="A203" s="20" t="s">
        <v>391</v>
      </c>
      <c r="B203" s="21">
        <v>251</v>
      </c>
      <c r="C203" s="21">
        <v>49</v>
      </c>
      <c r="D203" s="21">
        <v>12</v>
      </c>
      <c r="E203" s="21">
        <v>29</v>
      </c>
      <c r="F203" s="21">
        <v>45</v>
      </c>
      <c r="G203" s="21">
        <v>22</v>
      </c>
      <c r="H203" s="21">
        <v>75</v>
      </c>
      <c r="I203" s="21">
        <v>18</v>
      </c>
      <c r="J203" s="21">
        <v>70</v>
      </c>
      <c r="K203" s="21">
        <v>6</v>
      </c>
      <c r="L203" s="21">
        <v>47</v>
      </c>
      <c r="M203" s="21">
        <v>25</v>
      </c>
      <c r="N203" s="21">
        <v>41</v>
      </c>
      <c r="O203" s="21">
        <v>3</v>
      </c>
    </row>
    <row r="204" spans="1:15" ht="11.1" customHeight="1" x14ac:dyDescent="0.2">
      <c r="A204" s="24" t="s">
        <v>3</v>
      </c>
      <c r="B204" s="25">
        <v>100</v>
      </c>
      <c r="C204" s="25">
        <v>19.521912</v>
      </c>
      <c r="D204" s="25">
        <v>4.7808760000000001</v>
      </c>
      <c r="E204" s="25">
        <v>11.553785</v>
      </c>
      <c r="F204" s="25">
        <v>17.928287000000001</v>
      </c>
      <c r="G204" s="25">
        <v>8.7649399999999993</v>
      </c>
      <c r="H204" s="25">
        <v>29.880478</v>
      </c>
      <c r="I204" s="25">
        <v>7.1713149999999999</v>
      </c>
      <c r="J204" s="25">
        <v>27.888445999999998</v>
      </c>
      <c r="K204" s="25">
        <v>2.3904380000000001</v>
      </c>
      <c r="L204" s="25">
        <v>18.725100000000001</v>
      </c>
      <c r="M204" s="25">
        <v>9.9601590000000009</v>
      </c>
      <c r="N204" s="25">
        <v>16.334661000000001</v>
      </c>
      <c r="O204" s="25">
        <v>1.195219</v>
      </c>
    </row>
    <row r="205" spans="1:15" ht="11.1" customHeight="1" x14ac:dyDescent="0.2">
      <c r="A205" s="20" t="s">
        <v>392</v>
      </c>
      <c r="B205" s="21">
        <v>413</v>
      </c>
      <c r="C205" s="21">
        <v>76</v>
      </c>
      <c r="D205" s="21">
        <v>31</v>
      </c>
      <c r="E205" s="21">
        <v>60</v>
      </c>
      <c r="F205" s="21">
        <v>80</v>
      </c>
      <c r="G205" s="21">
        <v>41</v>
      </c>
      <c r="H205" s="21">
        <v>106</v>
      </c>
      <c r="I205" s="21">
        <v>32</v>
      </c>
      <c r="J205" s="21">
        <v>138</v>
      </c>
      <c r="K205" s="21">
        <v>9</v>
      </c>
      <c r="L205" s="21">
        <v>104</v>
      </c>
      <c r="M205" s="21">
        <v>33</v>
      </c>
      <c r="N205" s="21">
        <v>61</v>
      </c>
      <c r="O205" s="21">
        <v>5</v>
      </c>
    </row>
    <row r="206" spans="1:15" ht="11.1" customHeight="1" x14ac:dyDescent="0.2">
      <c r="A206" s="24" t="s">
        <v>3</v>
      </c>
      <c r="B206" s="25">
        <v>100</v>
      </c>
      <c r="C206" s="25">
        <v>18.401937</v>
      </c>
      <c r="D206" s="25">
        <v>7.5060529999999996</v>
      </c>
      <c r="E206" s="25">
        <v>14.527844999999999</v>
      </c>
      <c r="F206" s="25">
        <v>19.370460000000001</v>
      </c>
      <c r="G206" s="25">
        <v>9.9273609999999994</v>
      </c>
      <c r="H206" s="25">
        <v>25.665859999999999</v>
      </c>
      <c r="I206" s="25">
        <v>7.7481840000000002</v>
      </c>
      <c r="J206" s="25">
        <v>33.414043999999997</v>
      </c>
      <c r="K206" s="25">
        <v>2.1791770000000001</v>
      </c>
      <c r="L206" s="25">
        <v>25.181598000000001</v>
      </c>
      <c r="M206" s="25">
        <v>7.9903149999999998</v>
      </c>
      <c r="N206" s="25">
        <v>14.769976</v>
      </c>
      <c r="O206" s="25">
        <v>1.2106539999999999</v>
      </c>
    </row>
    <row r="207" spans="1:15" ht="11.1" customHeight="1" x14ac:dyDescent="0.2">
      <c r="A207" s="20" t="s">
        <v>393</v>
      </c>
      <c r="B207" s="21">
        <v>201</v>
      </c>
      <c r="C207" s="21">
        <v>42</v>
      </c>
      <c r="D207" s="21">
        <v>9</v>
      </c>
      <c r="E207" s="21">
        <v>25</v>
      </c>
      <c r="F207" s="21">
        <v>35</v>
      </c>
      <c r="G207" s="21">
        <v>14</v>
      </c>
      <c r="H207" s="21">
        <v>55</v>
      </c>
      <c r="I207" s="21">
        <v>15</v>
      </c>
      <c r="J207" s="21">
        <v>72</v>
      </c>
      <c r="K207" s="21">
        <v>3</v>
      </c>
      <c r="L207" s="21">
        <v>45</v>
      </c>
      <c r="M207" s="21">
        <v>16</v>
      </c>
      <c r="N207" s="21">
        <v>29</v>
      </c>
      <c r="O207" s="21">
        <v>1</v>
      </c>
    </row>
    <row r="208" spans="1:15" ht="11.1" customHeight="1" x14ac:dyDescent="0.2">
      <c r="A208" s="24" t="s">
        <v>3</v>
      </c>
      <c r="B208" s="25">
        <v>100</v>
      </c>
      <c r="C208" s="25">
        <v>20.895522</v>
      </c>
      <c r="D208" s="25">
        <v>4.4776119999999997</v>
      </c>
      <c r="E208" s="25">
        <v>12.437811</v>
      </c>
      <c r="F208" s="25">
        <v>17.412935000000001</v>
      </c>
      <c r="G208" s="25">
        <v>6.9651740000000002</v>
      </c>
      <c r="H208" s="25">
        <v>27.363184</v>
      </c>
      <c r="I208" s="25">
        <v>7.4626869999999998</v>
      </c>
      <c r="J208" s="25">
        <v>35.820895999999998</v>
      </c>
      <c r="K208" s="25">
        <v>1.492537</v>
      </c>
      <c r="L208" s="25">
        <v>22.388059999999999</v>
      </c>
      <c r="M208" s="25">
        <v>7.9601990000000002</v>
      </c>
      <c r="N208" s="25">
        <v>14.427861</v>
      </c>
      <c r="O208" s="25">
        <v>0.49751200000000001</v>
      </c>
    </row>
    <row r="209" spans="1:15" ht="11.1" customHeight="1" x14ac:dyDescent="0.2">
      <c r="A209" s="20" t="s">
        <v>394</v>
      </c>
      <c r="B209" s="21">
        <v>79</v>
      </c>
      <c r="C209" s="21">
        <v>9</v>
      </c>
      <c r="D209" s="21">
        <v>3</v>
      </c>
      <c r="E209" s="21">
        <v>10</v>
      </c>
      <c r="F209" s="21">
        <v>13</v>
      </c>
      <c r="G209" s="21">
        <v>3</v>
      </c>
      <c r="H209" s="21">
        <v>28</v>
      </c>
      <c r="I209" s="21">
        <v>7</v>
      </c>
      <c r="J209" s="21">
        <v>18</v>
      </c>
      <c r="K209" s="21">
        <v>0</v>
      </c>
      <c r="L209" s="21">
        <v>11</v>
      </c>
      <c r="M209" s="21">
        <v>4</v>
      </c>
      <c r="N209" s="21">
        <v>16</v>
      </c>
      <c r="O209" s="21">
        <v>2</v>
      </c>
    </row>
    <row r="210" spans="1:15" ht="11.1" customHeight="1" x14ac:dyDescent="0.2">
      <c r="A210" s="24" t="s">
        <v>3</v>
      </c>
      <c r="B210" s="25">
        <v>100</v>
      </c>
      <c r="C210" s="25">
        <v>11.392405</v>
      </c>
      <c r="D210" s="25">
        <v>3.7974679999999998</v>
      </c>
      <c r="E210" s="25">
        <v>12.658227999999999</v>
      </c>
      <c r="F210" s="25">
        <v>16.455696</v>
      </c>
      <c r="G210" s="25">
        <v>3.7974679999999998</v>
      </c>
      <c r="H210" s="25">
        <v>35.443038000000001</v>
      </c>
      <c r="I210" s="25">
        <v>8.8607589999999998</v>
      </c>
      <c r="J210" s="25">
        <v>22.78481</v>
      </c>
      <c r="K210" s="25">
        <v>0</v>
      </c>
      <c r="L210" s="25">
        <v>13.924051</v>
      </c>
      <c r="M210" s="25">
        <v>5.0632910000000004</v>
      </c>
      <c r="N210" s="25">
        <v>20.253164999999999</v>
      </c>
      <c r="O210" s="25">
        <v>2.5316459999999998</v>
      </c>
    </row>
    <row r="211" spans="1:15" ht="11.1" customHeight="1" x14ac:dyDescent="0.2">
      <c r="A211" s="9" t="s">
        <v>395</v>
      </c>
      <c r="B211" s="9"/>
      <c r="C211" s="9"/>
      <c r="D211" s="9"/>
      <c r="E211" s="9"/>
      <c r="F211" s="9"/>
      <c r="G211" s="9"/>
      <c r="H211" s="9"/>
      <c r="I211" s="9"/>
      <c r="J211" s="9"/>
      <c r="K211" s="9"/>
      <c r="L211" s="9"/>
      <c r="M211" s="9"/>
      <c r="N211" s="9"/>
      <c r="O211" s="9"/>
    </row>
    <row r="212" spans="1:15" ht="11.1" customHeight="1" x14ac:dyDescent="0.2">
      <c r="A212" s="20" t="s">
        <v>396</v>
      </c>
      <c r="B212" s="21">
        <v>119</v>
      </c>
      <c r="C212" s="21">
        <v>20</v>
      </c>
      <c r="D212" s="21">
        <v>6</v>
      </c>
      <c r="E212" s="21">
        <v>22</v>
      </c>
      <c r="F212" s="21">
        <v>17</v>
      </c>
      <c r="G212" s="21">
        <v>9</v>
      </c>
      <c r="H212" s="21">
        <v>33</v>
      </c>
      <c r="I212" s="21">
        <v>12</v>
      </c>
      <c r="J212" s="21">
        <v>39</v>
      </c>
      <c r="K212" s="21">
        <v>6</v>
      </c>
      <c r="L212" s="21">
        <v>29</v>
      </c>
      <c r="M212" s="21">
        <v>9</v>
      </c>
      <c r="N212" s="21">
        <v>18</v>
      </c>
      <c r="O212" s="21">
        <v>1</v>
      </c>
    </row>
    <row r="213" spans="1:15" ht="11.1" customHeight="1" x14ac:dyDescent="0.2">
      <c r="A213" s="24" t="s">
        <v>3</v>
      </c>
      <c r="B213" s="25">
        <v>100</v>
      </c>
      <c r="C213" s="25">
        <v>16.806723000000002</v>
      </c>
      <c r="D213" s="25">
        <v>5.0420170000000004</v>
      </c>
      <c r="E213" s="25">
        <v>18.487394999999999</v>
      </c>
      <c r="F213" s="25">
        <v>14.285714</v>
      </c>
      <c r="G213" s="25">
        <v>7.5630249999999997</v>
      </c>
      <c r="H213" s="25">
        <v>27.731092</v>
      </c>
      <c r="I213" s="25">
        <v>10.084034000000001</v>
      </c>
      <c r="J213" s="25">
        <v>32.773108999999998</v>
      </c>
      <c r="K213" s="25">
        <v>5.0420170000000004</v>
      </c>
      <c r="L213" s="25">
        <v>24.369748000000001</v>
      </c>
      <c r="M213" s="25">
        <v>7.5630249999999997</v>
      </c>
      <c r="N213" s="25">
        <v>15.126049999999999</v>
      </c>
      <c r="O213" s="25">
        <v>0.84033599999999997</v>
      </c>
    </row>
    <row r="214" spans="1:15" ht="11.1" customHeight="1" x14ac:dyDescent="0.2">
      <c r="A214" s="20" t="s">
        <v>397</v>
      </c>
      <c r="B214" s="21">
        <v>312</v>
      </c>
      <c r="C214" s="21">
        <v>65</v>
      </c>
      <c r="D214" s="21">
        <v>17</v>
      </c>
      <c r="E214" s="21">
        <v>36</v>
      </c>
      <c r="F214" s="21">
        <v>67</v>
      </c>
      <c r="G214" s="21">
        <v>25</v>
      </c>
      <c r="H214" s="21">
        <v>80</v>
      </c>
      <c r="I214" s="21">
        <v>17</v>
      </c>
      <c r="J214" s="21">
        <v>87</v>
      </c>
      <c r="K214" s="21">
        <v>3</v>
      </c>
      <c r="L214" s="21">
        <v>67</v>
      </c>
      <c r="M214" s="21">
        <v>26</v>
      </c>
      <c r="N214" s="21">
        <v>49</v>
      </c>
      <c r="O214" s="21">
        <v>3</v>
      </c>
    </row>
    <row r="215" spans="1:15" ht="11.1" customHeight="1" x14ac:dyDescent="0.2">
      <c r="A215" s="24" t="s">
        <v>3</v>
      </c>
      <c r="B215" s="25">
        <v>100</v>
      </c>
      <c r="C215" s="25">
        <v>20.833333</v>
      </c>
      <c r="D215" s="25">
        <v>5.4487180000000004</v>
      </c>
      <c r="E215" s="25">
        <v>11.538462000000001</v>
      </c>
      <c r="F215" s="25">
        <v>21.474359</v>
      </c>
      <c r="G215" s="25">
        <v>8.0128210000000006</v>
      </c>
      <c r="H215" s="25">
        <v>25.641026</v>
      </c>
      <c r="I215" s="25">
        <v>5.4487180000000004</v>
      </c>
      <c r="J215" s="25">
        <v>27.884615</v>
      </c>
      <c r="K215" s="25">
        <v>0.961538</v>
      </c>
      <c r="L215" s="25">
        <v>21.474359</v>
      </c>
      <c r="M215" s="25">
        <v>8.3333329999999997</v>
      </c>
      <c r="N215" s="25">
        <v>15.705128</v>
      </c>
      <c r="O215" s="25">
        <v>0.961538</v>
      </c>
    </row>
    <row r="216" spans="1:15" ht="11.1" customHeight="1" x14ac:dyDescent="0.2">
      <c r="A216" s="20" t="s">
        <v>879</v>
      </c>
      <c r="B216" s="21">
        <v>135</v>
      </c>
      <c r="C216" s="21">
        <v>20</v>
      </c>
      <c r="D216" s="21">
        <v>9</v>
      </c>
      <c r="E216" s="21">
        <v>20</v>
      </c>
      <c r="F216" s="21">
        <v>26</v>
      </c>
      <c r="G216" s="21">
        <v>13</v>
      </c>
      <c r="H216" s="21">
        <v>45</v>
      </c>
      <c r="I216" s="21">
        <v>17</v>
      </c>
      <c r="J216" s="21">
        <v>49</v>
      </c>
      <c r="K216" s="21">
        <v>0</v>
      </c>
      <c r="L216" s="21">
        <v>27</v>
      </c>
      <c r="M216" s="21">
        <v>12</v>
      </c>
      <c r="N216" s="21">
        <v>22</v>
      </c>
      <c r="O216" s="21">
        <v>1</v>
      </c>
    </row>
    <row r="217" spans="1:15" ht="11.1" customHeight="1" x14ac:dyDescent="0.2">
      <c r="A217" s="24" t="s">
        <v>3</v>
      </c>
      <c r="B217" s="25">
        <v>100</v>
      </c>
      <c r="C217" s="25">
        <v>14.814814999999999</v>
      </c>
      <c r="D217" s="25">
        <v>6.6666670000000003</v>
      </c>
      <c r="E217" s="25">
        <v>14.814814999999999</v>
      </c>
      <c r="F217" s="25">
        <v>19.259259</v>
      </c>
      <c r="G217" s="25">
        <v>9.6296300000000006</v>
      </c>
      <c r="H217" s="25">
        <v>33.333333000000003</v>
      </c>
      <c r="I217" s="25">
        <v>12.592593000000001</v>
      </c>
      <c r="J217" s="25">
        <v>36.296295999999998</v>
      </c>
      <c r="K217" s="25">
        <v>0</v>
      </c>
      <c r="L217" s="25">
        <v>20</v>
      </c>
      <c r="M217" s="25">
        <v>8.8888890000000007</v>
      </c>
      <c r="N217" s="25">
        <v>16.296296000000002</v>
      </c>
      <c r="O217" s="25">
        <v>0.74074099999999998</v>
      </c>
    </row>
    <row r="218" spans="1:15" ht="11.1" customHeight="1" x14ac:dyDescent="0.2">
      <c r="A218" s="20" t="s">
        <v>398</v>
      </c>
      <c r="B218" s="21">
        <v>185</v>
      </c>
      <c r="C218" s="21">
        <v>40</v>
      </c>
      <c r="D218" s="21">
        <v>9</v>
      </c>
      <c r="E218" s="21">
        <v>28</v>
      </c>
      <c r="F218" s="21">
        <v>38</v>
      </c>
      <c r="G218" s="21">
        <v>14</v>
      </c>
      <c r="H218" s="21">
        <v>52</v>
      </c>
      <c r="I218" s="21">
        <v>15</v>
      </c>
      <c r="J218" s="21">
        <v>62</v>
      </c>
      <c r="K218" s="21">
        <v>4</v>
      </c>
      <c r="L218" s="21">
        <v>35</v>
      </c>
      <c r="M218" s="21">
        <v>20</v>
      </c>
      <c r="N218" s="21">
        <v>24</v>
      </c>
      <c r="O218" s="21">
        <v>6</v>
      </c>
    </row>
    <row r="219" spans="1:15" ht="11.1" customHeight="1" x14ac:dyDescent="0.2">
      <c r="A219" s="24" t="s">
        <v>3</v>
      </c>
      <c r="B219" s="25">
        <v>100</v>
      </c>
      <c r="C219" s="25">
        <v>21.621621999999999</v>
      </c>
      <c r="D219" s="25">
        <v>4.864865</v>
      </c>
      <c r="E219" s="25">
        <v>15.135135</v>
      </c>
      <c r="F219" s="25">
        <v>20.540541000000001</v>
      </c>
      <c r="G219" s="25">
        <v>7.5675679999999996</v>
      </c>
      <c r="H219" s="25">
        <v>28.108108000000001</v>
      </c>
      <c r="I219" s="25">
        <v>8.1081079999999996</v>
      </c>
      <c r="J219" s="25">
        <v>33.513514000000001</v>
      </c>
      <c r="K219" s="25">
        <v>2.1621619999999999</v>
      </c>
      <c r="L219" s="25">
        <v>18.918918999999999</v>
      </c>
      <c r="M219" s="25">
        <v>10.810810999999999</v>
      </c>
      <c r="N219" s="25">
        <v>12.972973</v>
      </c>
      <c r="O219" s="25">
        <v>3.2432430000000001</v>
      </c>
    </row>
    <row r="220" spans="1:15" ht="11.1" customHeight="1" x14ac:dyDescent="0.2">
      <c r="A220" s="20" t="s">
        <v>399</v>
      </c>
      <c r="B220" s="21">
        <v>86</v>
      </c>
      <c r="C220" s="21">
        <v>18</v>
      </c>
      <c r="D220" s="21">
        <v>7</v>
      </c>
      <c r="E220" s="21">
        <v>8</v>
      </c>
      <c r="F220" s="21">
        <v>14</v>
      </c>
      <c r="G220" s="21">
        <v>8</v>
      </c>
      <c r="H220" s="21">
        <v>23</v>
      </c>
      <c r="I220" s="21">
        <v>7</v>
      </c>
      <c r="J220" s="21">
        <v>27</v>
      </c>
      <c r="K220" s="21">
        <v>2</v>
      </c>
      <c r="L220" s="21">
        <v>17</v>
      </c>
      <c r="M220" s="21">
        <v>5</v>
      </c>
      <c r="N220" s="21">
        <v>17</v>
      </c>
      <c r="O220" s="21">
        <v>0</v>
      </c>
    </row>
    <row r="221" spans="1:15" ht="11.1" customHeight="1" x14ac:dyDescent="0.2">
      <c r="A221" s="24" t="s">
        <v>3</v>
      </c>
      <c r="B221" s="25">
        <v>100</v>
      </c>
      <c r="C221" s="25">
        <v>20.930233000000001</v>
      </c>
      <c r="D221" s="25">
        <v>8.1395350000000004</v>
      </c>
      <c r="E221" s="25">
        <v>9.3023260000000008</v>
      </c>
      <c r="F221" s="25">
        <v>16.279070000000001</v>
      </c>
      <c r="G221" s="25">
        <v>9.3023260000000008</v>
      </c>
      <c r="H221" s="25">
        <v>26.744185999999999</v>
      </c>
      <c r="I221" s="25">
        <v>8.1395350000000004</v>
      </c>
      <c r="J221" s="25">
        <v>31.395349</v>
      </c>
      <c r="K221" s="25">
        <v>2.3255810000000001</v>
      </c>
      <c r="L221" s="25">
        <v>19.767441999999999</v>
      </c>
      <c r="M221" s="25">
        <v>5.8139529999999997</v>
      </c>
      <c r="N221" s="25">
        <v>19.767441999999999</v>
      </c>
      <c r="O221" s="25">
        <v>0</v>
      </c>
    </row>
    <row r="222" spans="1:15" ht="11.1" customHeight="1" x14ac:dyDescent="0.2">
      <c r="A222" s="20" t="s">
        <v>400</v>
      </c>
      <c r="B222" s="21">
        <v>107</v>
      </c>
      <c r="C222" s="21">
        <v>13</v>
      </c>
      <c r="D222" s="21">
        <v>7</v>
      </c>
      <c r="E222" s="21">
        <v>10</v>
      </c>
      <c r="F222" s="21">
        <v>11</v>
      </c>
      <c r="G222" s="21">
        <v>11</v>
      </c>
      <c r="H222" s="21">
        <v>31</v>
      </c>
      <c r="I222" s="21">
        <v>4</v>
      </c>
      <c r="J222" s="21">
        <v>34</v>
      </c>
      <c r="K222" s="21">
        <v>3</v>
      </c>
      <c r="L222" s="21">
        <v>32</v>
      </c>
      <c r="M222" s="21">
        <v>6</v>
      </c>
      <c r="N222" s="21">
        <v>17</v>
      </c>
      <c r="O222" s="21">
        <v>0</v>
      </c>
    </row>
    <row r="223" spans="1:15" ht="11.1" customHeight="1" x14ac:dyDescent="0.2">
      <c r="A223" s="24" t="s">
        <v>3</v>
      </c>
      <c r="B223" s="25">
        <v>100</v>
      </c>
      <c r="C223" s="25">
        <v>12.149533</v>
      </c>
      <c r="D223" s="25">
        <v>6.5420559999999996</v>
      </c>
      <c r="E223" s="25">
        <v>9.3457939999999997</v>
      </c>
      <c r="F223" s="25">
        <v>10.280374</v>
      </c>
      <c r="G223" s="25">
        <v>10.280374</v>
      </c>
      <c r="H223" s="25">
        <v>28.971962999999999</v>
      </c>
      <c r="I223" s="25">
        <v>3.738318</v>
      </c>
      <c r="J223" s="25">
        <v>31.775701000000002</v>
      </c>
      <c r="K223" s="25">
        <v>2.8037380000000001</v>
      </c>
      <c r="L223" s="25">
        <v>29.906542000000002</v>
      </c>
      <c r="M223" s="25">
        <v>5.6074770000000003</v>
      </c>
      <c r="N223" s="25">
        <v>15.88785</v>
      </c>
      <c r="O223" s="25">
        <v>0</v>
      </c>
    </row>
    <row r="224" spans="1:15" ht="11.1" customHeight="1" x14ac:dyDescent="0.2">
      <c r="A224" s="9" t="s">
        <v>401</v>
      </c>
      <c r="B224" s="9"/>
      <c r="C224" s="9"/>
      <c r="D224" s="9"/>
      <c r="E224" s="9"/>
      <c r="F224" s="9"/>
      <c r="G224" s="9"/>
      <c r="H224" s="9"/>
      <c r="I224" s="9"/>
      <c r="J224" s="9"/>
      <c r="K224" s="9"/>
      <c r="L224" s="9"/>
      <c r="M224" s="9"/>
      <c r="N224" s="9"/>
      <c r="O224" s="9"/>
    </row>
    <row r="225" spans="1:15" ht="11.1" customHeight="1" x14ac:dyDescent="0.2">
      <c r="A225" s="20" t="s">
        <v>878</v>
      </c>
      <c r="B225" s="21">
        <v>48</v>
      </c>
      <c r="C225" s="21">
        <v>6</v>
      </c>
      <c r="D225" s="21">
        <v>2</v>
      </c>
      <c r="E225" s="21">
        <v>8</v>
      </c>
      <c r="F225" s="21">
        <v>4</v>
      </c>
      <c r="G225" s="21">
        <v>5</v>
      </c>
      <c r="H225" s="21">
        <v>14</v>
      </c>
      <c r="I225" s="21">
        <v>7</v>
      </c>
      <c r="J225" s="21">
        <v>15</v>
      </c>
      <c r="K225" s="21">
        <v>4</v>
      </c>
      <c r="L225" s="21">
        <v>14</v>
      </c>
      <c r="M225" s="21">
        <v>2</v>
      </c>
      <c r="N225" s="21">
        <v>9</v>
      </c>
      <c r="O225" s="21">
        <v>0</v>
      </c>
    </row>
    <row r="226" spans="1:15" ht="11.1" customHeight="1" x14ac:dyDescent="0.2">
      <c r="A226" s="24" t="s">
        <v>3</v>
      </c>
      <c r="B226" s="25">
        <v>100</v>
      </c>
      <c r="C226" s="25">
        <v>12.5</v>
      </c>
      <c r="D226" s="25">
        <v>4.1666670000000003</v>
      </c>
      <c r="E226" s="25">
        <v>16.666667</v>
      </c>
      <c r="F226" s="25">
        <v>8.3333329999999997</v>
      </c>
      <c r="G226" s="25">
        <v>10.416667</v>
      </c>
      <c r="H226" s="25">
        <v>29.166667</v>
      </c>
      <c r="I226" s="25">
        <v>14.583333</v>
      </c>
      <c r="J226" s="25">
        <v>31.25</v>
      </c>
      <c r="K226" s="25">
        <v>8.3333329999999997</v>
      </c>
      <c r="L226" s="25">
        <v>29.166667</v>
      </c>
      <c r="M226" s="25">
        <v>4.1666670000000003</v>
      </c>
      <c r="N226" s="25">
        <v>18.75</v>
      </c>
      <c r="O226" s="25">
        <v>0</v>
      </c>
    </row>
    <row r="227" spans="1:15" ht="11.1" customHeight="1" x14ac:dyDescent="0.2">
      <c r="A227" s="20" t="s">
        <v>402</v>
      </c>
      <c r="B227" s="21">
        <v>71</v>
      </c>
      <c r="C227" s="21">
        <v>14</v>
      </c>
      <c r="D227" s="21">
        <v>4</v>
      </c>
      <c r="E227" s="21">
        <v>14</v>
      </c>
      <c r="F227" s="21">
        <v>13</v>
      </c>
      <c r="G227" s="21">
        <v>4</v>
      </c>
      <c r="H227" s="21">
        <v>19</v>
      </c>
      <c r="I227" s="21">
        <v>5</v>
      </c>
      <c r="J227" s="21">
        <v>24</v>
      </c>
      <c r="K227" s="21">
        <v>2</v>
      </c>
      <c r="L227" s="21">
        <v>15</v>
      </c>
      <c r="M227" s="21">
        <v>7</v>
      </c>
      <c r="N227" s="21">
        <v>9</v>
      </c>
      <c r="O227" s="21">
        <v>1</v>
      </c>
    </row>
    <row r="228" spans="1:15" ht="11.1" customHeight="1" x14ac:dyDescent="0.2">
      <c r="A228" s="24" t="s">
        <v>3</v>
      </c>
      <c r="B228" s="25">
        <v>100</v>
      </c>
      <c r="C228" s="25">
        <v>19.718309999999999</v>
      </c>
      <c r="D228" s="25">
        <v>5.6338030000000003</v>
      </c>
      <c r="E228" s="25">
        <v>19.718309999999999</v>
      </c>
      <c r="F228" s="25">
        <v>18.309858999999999</v>
      </c>
      <c r="G228" s="25">
        <v>5.6338030000000003</v>
      </c>
      <c r="H228" s="25">
        <v>26.760563000000001</v>
      </c>
      <c r="I228" s="25">
        <v>7.0422539999999998</v>
      </c>
      <c r="J228" s="25">
        <v>33.802816999999997</v>
      </c>
      <c r="K228" s="25">
        <v>2.8169010000000001</v>
      </c>
      <c r="L228" s="25">
        <v>21.126760999999998</v>
      </c>
      <c r="M228" s="25">
        <v>9.8591549999999994</v>
      </c>
      <c r="N228" s="25">
        <v>12.676056000000001</v>
      </c>
      <c r="O228" s="25">
        <v>1.4084509999999999</v>
      </c>
    </row>
    <row r="229" spans="1:15" ht="11.1" customHeight="1" x14ac:dyDescent="0.2">
      <c r="A229" s="20" t="s">
        <v>397</v>
      </c>
      <c r="B229" s="21">
        <v>312</v>
      </c>
      <c r="C229" s="21">
        <v>65</v>
      </c>
      <c r="D229" s="21">
        <v>17</v>
      </c>
      <c r="E229" s="21">
        <v>36</v>
      </c>
      <c r="F229" s="21">
        <v>67</v>
      </c>
      <c r="G229" s="21">
        <v>25</v>
      </c>
      <c r="H229" s="21">
        <v>80</v>
      </c>
      <c r="I229" s="21">
        <v>17</v>
      </c>
      <c r="J229" s="21">
        <v>87</v>
      </c>
      <c r="K229" s="21">
        <v>3</v>
      </c>
      <c r="L229" s="21">
        <v>67</v>
      </c>
      <c r="M229" s="21">
        <v>26</v>
      </c>
      <c r="N229" s="21">
        <v>49</v>
      </c>
      <c r="O229" s="21">
        <v>3</v>
      </c>
    </row>
    <row r="230" spans="1:15" ht="11.1" customHeight="1" x14ac:dyDescent="0.2">
      <c r="A230" s="24" t="s">
        <v>3</v>
      </c>
      <c r="B230" s="25">
        <v>100</v>
      </c>
      <c r="C230" s="25">
        <v>20.833333</v>
      </c>
      <c r="D230" s="25">
        <v>5.4487180000000004</v>
      </c>
      <c r="E230" s="25">
        <v>11.538462000000001</v>
      </c>
      <c r="F230" s="25">
        <v>21.474359</v>
      </c>
      <c r="G230" s="25">
        <v>8.0128210000000006</v>
      </c>
      <c r="H230" s="25">
        <v>25.641026</v>
      </c>
      <c r="I230" s="25">
        <v>5.4487180000000004</v>
      </c>
      <c r="J230" s="25">
        <v>27.884615</v>
      </c>
      <c r="K230" s="25">
        <v>0.961538</v>
      </c>
      <c r="L230" s="25">
        <v>21.474359</v>
      </c>
      <c r="M230" s="25">
        <v>8.3333329999999997</v>
      </c>
      <c r="N230" s="25">
        <v>15.705128</v>
      </c>
      <c r="O230" s="25">
        <v>0.961538</v>
      </c>
    </row>
    <row r="231" spans="1:15" ht="11.1" customHeight="1" x14ac:dyDescent="0.2">
      <c r="A231" s="20" t="s">
        <v>403</v>
      </c>
      <c r="B231" s="21">
        <v>39</v>
      </c>
      <c r="C231" s="21">
        <v>9</v>
      </c>
      <c r="D231" s="21">
        <v>2</v>
      </c>
      <c r="E231" s="21">
        <v>5</v>
      </c>
      <c r="F231" s="21">
        <v>9</v>
      </c>
      <c r="G231" s="21">
        <v>4</v>
      </c>
      <c r="H231" s="21">
        <v>15</v>
      </c>
      <c r="I231" s="21">
        <v>3</v>
      </c>
      <c r="J231" s="21">
        <v>13</v>
      </c>
      <c r="K231" s="21">
        <v>0</v>
      </c>
      <c r="L231" s="21">
        <v>5</v>
      </c>
      <c r="M231" s="21">
        <v>6</v>
      </c>
      <c r="N231" s="21">
        <v>7</v>
      </c>
      <c r="O231" s="21">
        <v>0</v>
      </c>
    </row>
    <row r="232" spans="1:15" ht="11.1" customHeight="1" x14ac:dyDescent="0.2">
      <c r="A232" s="24" t="s">
        <v>3</v>
      </c>
      <c r="B232" s="25">
        <v>100</v>
      </c>
      <c r="C232" s="25">
        <v>23.076923000000001</v>
      </c>
      <c r="D232" s="25">
        <v>5.1282050000000003</v>
      </c>
      <c r="E232" s="25">
        <v>12.820513</v>
      </c>
      <c r="F232" s="25">
        <v>23.076923000000001</v>
      </c>
      <c r="G232" s="25">
        <v>10.256410000000001</v>
      </c>
      <c r="H232" s="25">
        <v>38.461537999999997</v>
      </c>
      <c r="I232" s="25">
        <v>7.6923079999999997</v>
      </c>
      <c r="J232" s="25">
        <v>33.333333000000003</v>
      </c>
      <c r="K232" s="25">
        <v>0</v>
      </c>
      <c r="L232" s="25">
        <v>12.820513</v>
      </c>
      <c r="M232" s="25">
        <v>15.384615</v>
      </c>
      <c r="N232" s="25">
        <v>17.948718</v>
      </c>
      <c r="O232" s="25">
        <v>0</v>
      </c>
    </row>
    <row r="233" spans="1:15" ht="11.1" customHeight="1" x14ac:dyDescent="0.2">
      <c r="A233" s="20" t="s">
        <v>404</v>
      </c>
      <c r="B233" s="21">
        <v>36</v>
      </c>
      <c r="C233" s="21">
        <v>3</v>
      </c>
      <c r="D233" s="21">
        <v>2</v>
      </c>
      <c r="E233" s="21">
        <v>7</v>
      </c>
      <c r="F233" s="21">
        <v>7</v>
      </c>
      <c r="G233" s="21">
        <v>3</v>
      </c>
      <c r="H233" s="21">
        <v>9</v>
      </c>
      <c r="I233" s="21">
        <v>3</v>
      </c>
      <c r="J233" s="21">
        <v>15</v>
      </c>
      <c r="K233" s="21">
        <v>0</v>
      </c>
      <c r="L233" s="21">
        <v>9</v>
      </c>
      <c r="M233" s="21">
        <v>1</v>
      </c>
      <c r="N233" s="21">
        <v>8</v>
      </c>
      <c r="O233" s="21">
        <v>1</v>
      </c>
    </row>
    <row r="234" spans="1:15" ht="11.1" customHeight="1" x14ac:dyDescent="0.2">
      <c r="A234" s="24" t="s">
        <v>3</v>
      </c>
      <c r="B234" s="25">
        <v>100</v>
      </c>
      <c r="C234" s="25">
        <v>8.3333329999999997</v>
      </c>
      <c r="D234" s="25">
        <v>5.5555560000000002</v>
      </c>
      <c r="E234" s="25">
        <v>19.444444000000001</v>
      </c>
      <c r="F234" s="25">
        <v>19.444444000000001</v>
      </c>
      <c r="G234" s="25">
        <v>8.3333329999999997</v>
      </c>
      <c r="H234" s="25">
        <v>25</v>
      </c>
      <c r="I234" s="25">
        <v>8.3333329999999997</v>
      </c>
      <c r="J234" s="25">
        <v>41.666666999999997</v>
      </c>
      <c r="K234" s="25">
        <v>0</v>
      </c>
      <c r="L234" s="25">
        <v>25</v>
      </c>
      <c r="M234" s="25">
        <v>2.7777780000000001</v>
      </c>
      <c r="N234" s="25">
        <v>22.222221999999999</v>
      </c>
      <c r="O234" s="25">
        <v>2.7777780000000001</v>
      </c>
    </row>
    <row r="235" spans="1:15" ht="11.1" customHeight="1" x14ac:dyDescent="0.2">
      <c r="A235" s="20" t="s">
        <v>405</v>
      </c>
      <c r="B235" s="21">
        <v>60</v>
      </c>
      <c r="C235" s="21">
        <v>8</v>
      </c>
      <c r="D235" s="21">
        <v>5</v>
      </c>
      <c r="E235" s="21">
        <v>8</v>
      </c>
      <c r="F235" s="21">
        <v>10</v>
      </c>
      <c r="G235" s="21">
        <v>6</v>
      </c>
      <c r="H235" s="21">
        <v>21</v>
      </c>
      <c r="I235" s="21">
        <v>11</v>
      </c>
      <c r="J235" s="21">
        <v>21</v>
      </c>
      <c r="K235" s="21">
        <v>0</v>
      </c>
      <c r="L235" s="21">
        <v>13</v>
      </c>
      <c r="M235" s="21">
        <v>5</v>
      </c>
      <c r="N235" s="21">
        <v>7</v>
      </c>
      <c r="O235" s="21">
        <v>0</v>
      </c>
    </row>
    <row r="236" spans="1:15" ht="11.1" customHeight="1" x14ac:dyDescent="0.2">
      <c r="A236" s="24" t="s">
        <v>3</v>
      </c>
      <c r="B236" s="25">
        <v>100</v>
      </c>
      <c r="C236" s="25">
        <v>13.333333</v>
      </c>
      <c r="D236" s="25">
        <v>8.3333329999999997</v>
      </c>
      <c r="E236" s="25">
        <v>13.333333</v>
      </c>
      <c r="F236" s="25">
        <v>16.666667</v>
      </c>
      <c r="G236" s="25">
        <v>10</v>
      </c>
      <c r="H236" s="25">
        <v>35</v>
      </c>
      <c r="I236" s="25">
        <v>18.333333</v>
      </c>
      <c r="J236" s="25">
        <v>35</v>
      </c>
      <c r="K236" s="25">
        <v>0</v>
      </c>
      <c r="L236" s="25">
        <v>21.666667</v>
      </c>
      <c r="M236" s="25">
        <v>8.3333329999999997</v>
      </c>
      <c r="N236" s="25">
        <v>11.666667</v>
      </c>
      <c r="O236" s="25">
        <v>0</v>
      </c>
    </row>
    <row r="237" spans="1:15" ht="11.1" customHeight="1" x14ac:dyDescent="0.2">
      <c r="A237" s="20" t="s">
        <v>398</v>
      </c>
      <c r="B237" s="21">
        <v>185</v>
      </c>
      <c r="C237" s="21">
        <v>40</v>
      </c>
      <c r="D237" s="21">
        <v>9</v>
      </c>
      <c r="E237" s="21">
        <v>28</v>
      </c>
      <c r="F237" s="21">
        <v>38</v>
      </c>
      <c r="G237" s="21">
        <v>14</v>
      </c>
      <c r="H237" s="21">
        <v>52</v>
      </c>
      <c r="I237" s="21">
        <v>15</v>
      </c>
      <c r="J237" s="21">
        <v>62</v>
      </c>
      <c r="K237" s="21">
        <v>4</v>
      </c>
      <c r="L237" s="21">
        <v>35</v>
      </c>
      <c r="M237" s="21">
        <v>20</v>
      </c>
      <c r="N237" s="21">
        <v>24</v>
      </c>
      <c r="O237" s="21">
        <v>6</v>
      </c>
    </row>
    <row r="238" spans="1:15" ht="11.1" customHeight="1" x14ac:dyDescent="0.2">
      <c r="A238" s="24" t="s">
        <v>3</v>
      </c>
      <c r="B238" s="25">
        <v>100</v>
      </c>
      <c r="C238" s="25">
        <v>21.621621999999999</v>
      </c>
      <c r="D238" s="25">
        <v>4.864865</v>
      </c>
      <c r="E238" s="25">
        <v>15.135135</v>
      </c>
      <c r="F238" s="25">
        <v>20.540541000000001</v>
      </c>
      <c r="G238" s="25">
        <v>7.5675679999999996</v>
      </c>
      <c r="H238" s="25">
        <v>28.108108000000001</v>
      </c>
      <c r="I238" s="25">
        <v>8.1081079999999996</v>
      </c>
      <c r="J238" s="25">
        <v>33.513514000000001</v>
      </c>
      <c r="K238" s="25">
        <v>2.1621619999999999</v>
      </c>
      <c r="L238" s="25">
        <v>18.918918999999999</v>
      </c>
      <c r="M238" s="25">
        <v>10.810810999999999</v>
      </c>
      <c r="N238" s="25">
        <v>12.972973</v>
      </c>
      <c r="O238" s="25">
        <v>3.2432430000000001</v>
      </c>
    </row>
    <row r="239" spans="1:15" ht="11.1" customHeight="1" x14ac:dyDescent="0.2">
      <c r="A239" s="20" t="s">
        <v>406</v>
      </c>
      <c r="B239" s="21">
        <v>63</v>
      </c>
      <c r="C239" s="21">
        <v>13</v>
      </c>
      <c r="D239" s="21">
        <v>3</v>
      </c>
      <c r="E239" s="21">
        <v>7</v>
      </c>
      <c r="F239" s="21">
        <v>11</v>
      </c>
      <c r="G239" s="21">
        <v>5</v>
      </c>
      <c r="H239" s="21">
        <v>17</v>
      </c>
      <c r="I239" s="21">
        <v>5</v>
      </c>
      <c r="J239" s="21">
        <v>20</v>
      </c>
      <c r="K239" s="21">
        <v>1</v>
      </c>
      <c r="L239" s="21">
        <v>10</v>
      </c>
      <c r="M239" s="21">
        <v>4</v>
      </c>
      <c r="N239" s="21">
        <v>14</v>
      </c>
      <c r="O239" s="21">
        <v>0</v>
      </c>
    </row>
    <row r="240" spans="1:15" ht="11.1" customHeight="1" x14ac:dyDescent="0.2">
      <c r="A240" s="24" t="s">
        <v>3</v>
      </c>
      <c r="B240" s="25">
        <v>100</v>
      </c>
      <c r="C240" s="25">
        <v>20.634920999999999</v>
      </c>
      <c r="D240" s="25">
        <v>4.7619049999999996</v>
      </c>
      <c r="E240" s="25">
        <v>11.111110999999999</v>
      </c>
      <c r="F240" s="25">
        <v>17.460317</v>
      </c>
      <c r="G240" s="25">
        <v>7.9365079999999999</v>
      </c>
      <c r="H240" s="25">
        <v>26.984127000000001</v>
      </c>
      <c r="I240" s="25">
        <v>7.9365079999999999</v>
      </c>
      <c r="J240" s="25">
        <v>31.746032</v>
      </c>
      <c r="K240" s="25">
        <v>1.587302</v>
      </c>
      <c r="L240" s="25">
        <v>15.873016</v>
      </c>
      <c r="M240" s="25">
        <v>6.3492059999999997</v>
      </c>
      <c r="N240" s="25">
        <v>22.222221999999999</v>
      </c>
      <c r="O240" s="25">
        <v>0</v>
      </c>
    </row>
    <row r="241" spans="1:15" ht="11.1" customHeight="1" x14ac:dyDescent="0.2">
      <c r="A241" s="20" t="s">
        <v>407</v>
      </c>
      <c r="B241" s="21">
        <v>23</v>
      </c>
      <c r="C241" s="21">
        <v>5</v>
      </c>
      <c r="D241" s="21">
        <v>4</v>
      </c>
      <c r="E241" s="21">
        <v>1</v>
      </c>
      <c r="F241" s="21">
        <v>3</v>
      </c>
      <c r="G241" s="21">
        <v>3</v>
      </c>
      <c r="H241" s="21">
        <v>6</v>
      </c>
      <c r="I241" s="21">
        <v>2</v>
      </c>
      <c r="J241" s="21">
        <v>7</v>
      </c>
      <c r="K241" s="21">
        <v>1</v>
      </c>
      <c r="L241" s="21">
        <v>7</v>
      </c>
      <c r="M241" s="21">
        <v>1</v>
      </c>
      <c r="N241" s="21">
        <v>3</v>
      </c>
      <c r="O241" s="21">
        <v>0</v>
      </c>
    </row>
    <row r="242" spans="1:15" ht="11.1" customHeight="1" x14ac:dyDescent="0.2">
      <c r="A242" s="24" t="s">
        <v>3</v>
      </c>
      <c r="B242" s="25">
        <v>100</v>
      </c>
      <c r="C242" s="25">
        <v>21.739129999999999</v>
      </c>
      <c r="D242" s="25">
        <v>17.391304000000002</v>
      </c>
      <c r="E242" s="25">
        <v>4.3478260000000004</v>
      </c>
      <c r="F242" s="25">
        <v>13.043478</v>
      </c>
      <c r="G242" s="25">
        <v>13.043478</v>
      </c>
      <c r="H242" s="25">
        <v>26.086957000000002</v>
      </c>
      <c r="I242" s="25">
        <v>8.6956520000000008</v>
      </c>
      <c r="J242" s="25">
        <v>30.434782999999999</v>
      </c>
      <c r="K242" s="25">
        <v>4.3478260000000004</v>
      </c>
      <c r="L242" s="25">
        <v>30.434782999999999</v>
      </c>
      <c r="M242" s="25">
        <v>4.3478260000000004</v>
      </c>
      <c r="N242" s="25">
        <v>13.043478</v>
      </c>
      <c r="O242" s="25">
        <v>0</v>
      </c>
    </row>
    <row r="243" spans="1:15" ht="11.1" customHeight="1" x14ac:dyDescent="0.2">
      <c r="A243" s="20" t="s">
        <v>400</v>
      </c>
      <c r="B243" s="21">
        <v>107</v>
      </c>
      <c r="C243" s="21">
        <v>13</v>
      </c>
      <c r="D243" s="21">
        <v>7</v>
      </c>
      <c r="E243" s="21">
        <v>10</v>
      </c>
      <c r="F243" s="21">
        <v>11</v>
      </c>
      <c r="G243" s="21">
        <v>11</v>
      </c>
      <c r="H243" s="21">
        <v>31</v>
      </c>
      <c r="I243" s="21">
        <v>4</v>
      </c>
      <c r="J243" s="21">
        <v>34</v>
      </c>
      <c r="K243" s="21">
        <v>3</v>
      </c>
      <c r="L243" s="21">
        <v>32</v>
      </c>
      <c r="M243" s="21">
        <v>6</v>
      </c>
      <c r="N243" s="21">
        <v>17</v>
      </c>
      <c r="O243" s="21">
        <v>0</v>
      </c>
    </row>
    <row r="244" spans="1:15" ht="11.1" customHeight="1" x14ac:dyDescent="0.2">
      <c r="A244" s="26"/>
      <c r="B244" s="27">
        <v>100</v>
      </c>
      <c r="C244" s="27">
        <v>12.149533</v>
      </c>
      <c r="D244" s="27">
        <v>6.5420559999999996</v>
      </c>
      <c r="E244" s="27">
        <v>9.3457939999999997</v>
      </c>
      <c r="F244" s="27">
        <v>10.280374</v>
      </c>
      <c r="G244" s="27">
        <v>10.280374</v>
      </c>
      <c r="H244" s="27">
        <v>28.971962999999999</v>
      </c>
      <c r="I244" s="27">
        <v>3.738318</v>
      </c>
      <c r="J244" s="27">
        <v>31.775701000000002</v>
      </c>
      <c r="K244" s="27">
        <v>2.8037380000000001</v>
      </c>
      <c r="L244" s="27">
        <v>29.906542000000002</v>
      </c>
      <c r="M244" s="27">
        <v>5.6074770000000003</v>
      </c>
      <c r="N244" s="27">
        <v>15.88785</v>
      </c>
      <c r="O244" s="27">
        <v>0</v>
      </c>
    </row>
    <row r="245" spans="1:15" ht="11.1" customHeight="1" x14ac:dyDescent="0.2"/>
  </sheetData>
  <phoneticPr fontId="2"/>
  <pageMargins left="0.75" right="0.75" top="1" bottom="1" header="0.5" footer="0.5"/>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01253-0FF0-4BEB-BB3D-49BB3F755460}">
  <dimension ref="A1:J245"/>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0" x14ac:dyDescent="0.2">
      <c r="A1" s="11" t="s">
        <v>3</v>
      </c>
      <c r="B1" s="7"/>
    </row>
    <row r="2" spans="1:10" x14ac:dyDescent="0.2">
      <c r="A2" s="15" t="str">
        <f xml:space="preserve"> HYPERLINK("#'目次'!B38","[32]")</f>
        <v>[32]</v>
      </c>
    </row>
    <row r="3" spans="1:10" x14ac:dyDescent="0.2">
      <c r="A3" s="7" t="s">
        <v>3</v>
      </c>
      <c r="B3" s="8" t="s">
        <v>40</v>
      </c>
    </row>
    <row r="4" spans="1:10" x14ac:dyDescent="0.2">
      <c r="A4" s="7" t="s">
        <v>3</v>
      </c>
      <c r="B4" s="8" t="s">
        <v>1</v>
      </c>
    </row>
    <row r="5" spans="1:10" x14ac:dyDescent="0.2">
      <c r="A5" s="7" t="s">
        <v>3</v>
      </c>
      <c r="B5" s="8" t="s">
        <v>39</v>
      </c>
    </row>
    <row r="6" spans="1:10" s="18" customFormat="1" ht="63" x14ac:dyDescent="0.2">
      <c r="A6" s="16" t="s">
        <v>3</v>
      </c>
      <c r="B6" s="17" t="s">
        <v>335</v>
      </c>
      <c r="C6" s="17" t="s">
        <v>504</v>
      </c>
      <c r="D6" s="17" t="s">
        <v>215</v>
      </c>
      <c r="E6" s="17" t="s">
        <v>505</v>
      </c>
      <c r="F6" s="17" t="s">
        <v>216</v>
      </c>
      <c r="G6" s="17" t="s">
        <v>217</v>
      </c>
      <c r="H6" s="17" t="s">
        <v>506</v>
      </c>
      <c r="I6" s="17" t="s">
        <v>387</v>
      </c>
      <c r="J6" s="17" t="s">
        <v>366</v>
      </c>
    </row>
    <row r="7" spans="1:10" x14ac:dyDescent="0.2">
      <c r="A7" s="19" t="s">
        <v>338</v>
      </c>
      <c r="B7" s="10">
        <v>2677</v>
      </c>
      <c r="C7" s="10">
        <v>2041</v>
      </c>
      <c r="D7" s="10">
        <v>221</v>
      </c>
      <c r="E7" s="10">
        <v>64</v>
      </c>
      <c r="F7" s="10">
        <v>158</v>
      </c>
      <c r="G7" s="10">
        <v>120</v>
      </c>
      <c r="H7" s="10">
        <v>10</v>
      </c>
      <c r="I7" s="10">
        <v>39</v>
      </c>
      <c r="J7" s="10">
        <v>24</v>
      </c>
    </row>
    <row r="8" spans="1:10" x14ac:dyDescent="0.2">
      <c r="A8" s="24" t="s">
        <v>3</v>
      </c>
      <c r="B8" s="25">
        <v>100</v>
      </c>
      <c r="C8" s="25">
        <v>76.242062000000004</v>
      </c>
      <c r="D8" s="25">
        <v>8.2555099999999992</v>
      </c>
      <c r="E8" s="25">
        <v>2.390736</v>
      </c>
      <c r="F8" s="25">
        <v>5.9021290000000004</v>
      </c>
      <c r="G8" s="25">
        <v>4.4826300000000003</v>
      </c>
      <c r="H8" s="25">
        <v>0.373552</v>
      </c>
      <c r="I8" s="25">
        <v>1.456855</v>
      </c>
      <c r="J8" s="25">
        <v>0.89652600000000005</v>
      </c>
    </row>
    <row r="9" spans="1:10" x14ac:dyDescent="0.2">
      <c r="A9" s="9" t="s">
        <v>339</v>
      </c>
      <c r="B9" s="9"/>
      <c r="C9" s="9"/>
      <c r="D9" s="9"/>
      <c r="E9" s="9"/>
      <c r="F9" s="9"/>
      <c r="G9" s="9"/>
      <c r="H9" s="9"/>
      <c r="I9" s="9"/>
      <c r="J9" s="9"/>
    </row>
    <row r="10" spans="1:10" x14ac:dyDescent="0.2">
      <c r="A10" s="20" t="s">
        <v>340</v>
      </c>
      <c r="B10" s="21">
        <v>1277</v>
      </c>
      <c r="C10" s="21">
        <v>984</v>
      </c>
      <c r="D10" s="21">
        <v>97</v>
      </c>
      <c r="E10" s="21">
        <v>32</v>
      </c>
      <c r="F10" s="21">
        <v>90</v>
      </c>
      <c r="G10" s="21">
        <v>52</v>
      </c>
      <c r="H10" s="21">
        <v>3</v>
      </c>
      <c r="I10" s="21">
        <v>13</v>
      </c>
      <c r="J10" s="21">
        <v>6</v>
      </c>
    </row>
    <row r="11" spans="1:10" x14ac:dyDescent="0.2">
      <c r="A11" s="24" t="s">
        <v>3</v>
      </c>
      <c r="B11" s="25">
        <v>100</v>
      </c>
      <c r="C11" s="25">
        <v>77.055599000000001</v>
      </c>
      <c r="D11" s="25">
        <v>7.5959279999999998</v>
      </c>
      <c r="E11" s="25">
        <v>2.5058729999999998</v>
      </c>
      <c r="F11" s="25">
        <v>7.0477679999999996</v>
      </c>
      <c r="G11" s="25">
        <v>4.072044</v>
      </c>
      <c r="H11" s="25">
        <v>0.234926</v>
      </c>
      <c r="I11" s="25">
        <v>1.018011</v>
      </c>
      <c r="J11" s="25">
        <v>0.46985100000000002</v>
      </c>
    </row>
    <row r="12" spans="1:10" x14ac:dyDescent="0.2">
      <c r="A12" s="20" t="s">
        <v>341</v>
      </c>
      <c r="B12" s="21">
        <v>1400</v>
      </c>
      <c r="C12" s="21">
        <v>1057</v>
      </c>
      <c r="D12" s="21">
        <v>124</v>
      </c>
      <c r="E12" s="21">
        <v>32</v>
      </c>
      <c r="F12" s="21">
        <v>68</v>
      </c>
      <c r="G12" s="21">
        <v>68</v>
      </c>
      <c r="H12" s="21">
        <v>7</v>
      </c>
      <c r="I12" s="21">
        <v>26</v>
      </c>
      <c r="J12" s="21">
        <v>18</v>
      </c>
    </row>
    <row r="13" spans="1:10" x14ac:dyDescent="0.2">
      <c r="A13" s="24" t="s">
        <v>3</v>
      </c>
      <c r="B13" s="25">
        <v>100</v>
      </c>
      <c r="C13" s="25">
        <v>75.5</v>
      </c>
      <c r="D13" s="25">
        <v>8.8571430000000007</v>
      </c>
      <c r="E13" s="25">
        <v>2.285714</v>
      </c>
      <c r="F13" s="25">
        <v>4.8571429999999998</v>
      </c>
      <c r="G13" s="25">
        <v>4.8571429999999998</v>
      </c>
      <c r="H13" s="25">
        <v>0.5</v>
      </c>
      <c r="I13" s="25">
        <v>1.857143</v>
      </c>
      <c r="J13" s="25">
        <v>1.285714</v>
      </c>
    </row>
    <row r="14" spans="1:10" x14ac:dyDescent="0.2">
      <c r="A14" s="9" t="s">
        <v>342</v>
      </c>
      <c r="B14" s="9"/>
      <c r="C14" s="9"/>
      <c r="D14" s="9"/>
      <c r="E14" s="9"/>
      <c r="F14" s="9"/>
      <c r="G14" s="9"/>
      <c r="H14" s="9"/>
      <c r="I14" s="9"/>
      <c r="J14" s="9"/>
    </row>
    <row r="15" spans="1:10" x14ac:dyDescent="0.2">
      <c r="A15" s="20" t="s">
        <v>343</v>
      </c>
      <c r="B15" s="21">
        <v>610</v>
      </c>
      <c r="C15" s="21">
        <v>449</v>
      </c>
      <c r="D15" s="21">
        <v>65</v>
      </c>
      <c r="E15" s="21">
        <v>18</v>
      </c>
      <c r="F15" s="21">
        <v>46</v>
      </c>
      <c r="G15" s="21">
        <v>18</v>
      </c>
      <c r="H15" s="21">
        <v>1</v>
      </c>
      <c r="I15" s="21">
        <v>10</v>
      </c>
      <c r="J15" s="21">
        <v>3</v>
      </c>
    </row>
    <row r="16" spans="1:10" x14ac:dyDescent="0.2">
      <c r="A16" s="24" t="s">
        <v>3</v>
      </c>
      <c r="B16" s="25">
        <v>100</v>
      </c>
      <c r="C16" s="25">
        <v>73.606556999999995</v>
      </c>
      <c r="D16" s="25">
        <v>10.655737999999999</v>
      </c>
      <c r="E16" s="25">
        <v>2.9508200000000002</v>
      </c>
      <c r="F16" s="25">
        <v>7.5409839999999999</v>
      </c>
      <c r="G16" s="25">
        <v>2.9508200000000002</v>
      </c>
      <c r="H16" s="25">
        <v>0.163934</v>
      </c>
      <c r="I16" s="25">
        <v>1.6393439999999999</v>
      </c>
      <c r="J16" s="25">
        <v>0.49180299999999999</v>
      </c>
    </row>
    <row r="17" spans="1:10" x14ac:dyDescent="0.2">
      <c r="A17" s="20" t="s">
        <v>344</v>
      </c>
      <c r="B17" s="21">
        <v>755</v>
      </c>
      <c r="C17" s="21">
        <v>580</v>
      </c>
      <c r="D17" s="21">
        <v>63</v>
      </c>
      <c r="E17" s="21">
        <v>20</v>
      </c>
      <c r="F17" s="21">
        <v>49</v>
      </c>
      <c r="G17" s="21">
        <v>30</v>
      </c>
      <c r="H17" s="21">
        <v>1</v>
      </c>
      <c r="I17" s="21">
        <v>7</v>
      </c>
      <c r="J17" s="21">
        <v>5</v>
      </c>
    </row>
    <row r="18" spans="1:10" x14ac:dyDescent="0.2">
      <c r="A18" s="24" t="s">
        <v>3</v>
      </c>
      <c r="B18" s="25">
        <v>100</v>
      </c>
      <c r="C18" s="25">
        <v>76.821191999999996</v>
      </c>
      <c r="D18" s="25">
        <v>8.3443710000000006</v>
      </c>
      <c r="E18" s="25">
        <v>2.6490070000000001</v>
      </c>
      <c r="F18" s="25">
        <v>6.4900659999999997</v>
      </c>
      <c r="G18" s="25">
        <v>3.9735100000000001</v>
      </c>
      <c r="H18" s="25">
        <v>0.13245000000000001</v>
      </c>
      <c r="I18" s="25">
        <v>0.92715199999999998</v>
      </c>
      <c r="J18" s="25">
        <v>0.66225199999999995</v>
      </c>
    </row>
    <row r="19" spans="1:10" x14ac:dyDescent="0.2">
      <c r="A19" s="20" t="s">
        <v>345</v>
      </c>
      <c r="B19" s="21">
        <v>601</v>
      </c>
      <c r="C19" s="21">
        <v>463</v>
      </c>
      <c r="D19" s="21">
        <v>46</v>
      </c>
      <c r="E19" s="21">
        <v>14</v>
      </c>
      <c r="F19" s="21">
        <v>37</v>
      </c>
      <c r="G19" s="21">
        <v>27</v>
      </c>
      <c r="H19" s="21">
        <v>1</v>
      </c>
      <c r="I19" s="21">
        <v>7</v>
      </c>
      <c r="J19" s="21">
        <v>6</v>
      </c>
    </row>
    <row r="20" spans="1:10" x14ac:dyDescent="0.2">
      <c r="A20" s="24" t="s">
        <v>3</v>
      </c>
      <c r="B20" s="25">
        <v>100</v>
      </c>
      <c r="C20" s="25">
        <v>77.038269999999997</v>
      </c>
      <c r="D20" s="25">
        <v>7.6539099999999998</v>
      </c>
      <c r="E20" s="25">
        <v>2.3294510000000002</v>
      </c>
      <c r="F20" s="25">
        <v>6.1564059999999996</v>
      </c>
      <c r="G20" s="25">
        <v>4.4925119999999996</v>
      </c>
      <c r="H20" s="25">
        <v>0.16638900000000001</v>
      </c>
      <c r="I20" s="25">
        <v>1.164725</v>
      </c>
      <c r="J20" s="25">
        <v>0.998336</v>
      </c>
    </row>
    <row r="21" spans="1:10" x14ac:dyDescent="0.2">
      <c r="A21" s="20" t="s">
        <v>346</v>
      </c>
      <c r="B21" s="21">
        <v>425</v>
      </c>
      <c r="C21" s="21">
        <v>321</v>
      </c>
      <c r="D21" s="21">
        <v>32</v>
      </c>
      <c r="E21" s="21">
        <v>9</v>
      </c>
      <c r="F21" s="21">
        <v>21</v>
      </c>
      <c r="G21" s="21">
        <v>28</v>
      </c>
      <c r="H21" s="21">
        <v>2</v>
      </c>
      <c r="I21" s="21">
        <v>4</v>
      </c>
      <c r="J21" s="21">
        <v>8</v>
      </c>
    </row>
    <row r="22" spans="1:10" x14ac:dyDescent="0.2">
      <c r="A22" s="24" t="s">
        <v>3</v>
      </c>
      <c r="B22" s="25">
        <v>100</v>
      </c>
      <c r="C22" s="25">
        <v>75.529411999999994</v>
      </c>
      <c r="D22" s="25">
        <v>7.5294119999999998</v>
      </c>
      <c r="E22" s="25">
        <v>2.1176469999999998</v>
      </c>
      <c r="F22" s="25">
        <v>4.9411759999999996</v>
      </c>
      <c r="G22" s="25">
        <v>6.5882350000000001</v>
      </c>
      <c r="H22" s="25">
        <v>0.47058800000000001</v>
      </c>
      <c r="I22" s="25">
        <v>0.94117600000000001</v>
      </c>
      <c r="J22" s="25">
        <v>1.8823529999999999</v>
      </c>
    </row>
    <row r="23" spans="1:10" x14ac:dyDescent="0.2">
      <c r="A23" s="20" t="s">
        <v>347</v>
      </c>
      <c r="B23" s="21">
        <v>217</v>
      </c>
      <c r="C23" s="21">
        <v>169</v>
      </c>
      <c r="D23" s="21">
        <v>14</v>
      </c>
      <c r="E23" s="21">
        <v>3</v>
      </c>
      <c r="F23" s="21">
        <v>5</v>
      </c>
      <c r="G23" s="21">
        <v>13</v>
      </c>
      <c r="H23" s="21">
        <v>2</v>
      </c>
      <c r="I23" s="21">
        <v>9</v>
      </c>
      <c r="J23" s="21">
        <v>2</v>
      </c>
    </row>
    <row r="24" spans="1:10" x14ac:dyDescent="0.2">
      <c r="A24" s="24" t="s">
        <v>3</v>
      </c>
      <c r="B24" s="25">
        <v>100</v>
      </c>
      <c r="C24" s="25">
        <v>77.880184</v>
      </c>
      <c r="D24" s="25">
        <v>6.451613</v>
      </c>
      <c r="E24" s="25">
        <v>1.3824879999999999</v>
      </c>
      <c r="F24" s="25">
        <v>2.3041469999999999</v>
      </c>
      <c r="G24" s="25">
        <v>5.9907830000000004</v>
      </c>
      <c r="H24" s="25">
        <v>0.92165900000000001</v>
      </c>
      <c r="I24" s="25">
        <v>4.1474650000000004</v>
      </c>
      <c r="J24" s="25">
        <v>0.92165900000000001</v>
      </c>
    </row>
    <row r="25" spans="1:10" x14ac:dyDescent="0.2">
      <c r="A25" s="20" t="s">
        <v>348</v>
      </c>
      <c r="B25" s="21">
        <v>56</v>
      </c>
      <c r="C25" s="21">
        <v>49</v>
      </c>
      <c r="D25" s="21">
        <v>1</v>
      </c>
      <c r="E25" s="21">
        <v>0</v>
      </c>
      <c r="F25" s="21">
        <v>0</v>
      </c>
      <c r="G25" s="21">
        <v>4</v>
      </c>
      <c r="H25" s="21">
        <v>1</v>
      </c>
      <c r="I25" s="21">
        <v>1</v>
      </c>
      <c r="J25" s="21">
        <v>0</v>
      </c>
    </row>
    <row r="26" spans="1:10" x14ac:dyDescent="0.2">
      <c r="A26" s="24" t="s">
        <v>3</v>
      </c>
      <c r="B26" s="25">
        <v>100</v>
      </c>
      <c r="C26" s="25">
        <v>87.5</v>
      </c>
      <c r="D26" s="25">
        <v>1.785714</v>
      </c>
      <c r="E26" s="25">
        <v>0</v>
      </c>
      <c r="F26" s="25">
        <v>0</v>
      </c>
      <c r="G26" s="25">
        <v>7.1428570000000002</v>
      </c>
      <c r="H26" s="25">
        <v>1.785714</v>
      </c>
      <c r="I26" s="25">
        <v>1.785714</v>
      </c>
      <c r="J26" s="25">
        <v>0</v>
      </c>
    </row>
    <row r="27" spans="1:10" x14ac:dyDescent="0.2">
      <c r="A27" s="20" t="s">
        <v>349</v>
      </c>
      <c r="B27" s="21">
        <v>13</v>
      </c>
      <c r="C27" s="21">
        <v>10</v>
      </c>
      <c r="D27" s="21">
        <v>0</v>
      </c>
      <c r="E27" s="21">
        <v>0</v>
      </c>
      <c r="F27" s="21">
        <v>0</v>
      </c>
      <c r="G27" s="21">
        <v>0</v>
      </c>
      <c r="H27" s="21">
        <v>2</v>
      </c>
      <c r="I27" s="21">
        <v>1</v>
      </c>
      <c r="J27" s="21">
        <v>0</v>
      </c>
    </row>
    <row r="28" spans="1:10" x14ac:dyDescent="0.2">
      <c r="A28" s="24" t="s">
        <v>3</v>
      </c>
      <c r="B28" s="25">
        <v>100</v>
      </c>
      <c r="C28" s="25">
        <v>76.923077000000006</v>
      </c>
      <c r="D28" s="25">
        <v>0</v>
      </c>
      <c r="E28" s="25">
        <v>0</v>
      </c>
      <c r="F28" s="25">
        <v>0</v>
      </c>
      <c r="G28" s="25">
        <v>0</v>
      </c>
      <c r="H28" s="25">
        <v>15.384615</v>
      </c>
      <c r="I28" s="25">
        <v>7.6923079999999997</v>
      </c>
      <c r="J28" s="25">
        <v>0</v>
      </c>
    </row>
    <row r="29" spans="1:10" x14ac:dyDescent="0.2">
      <c r="A29" s="20" t="s">
        <v>350</v>
      </c>
      <c r="B29" s="21">
        <v>1365</v>
      </c>
      <c r="C29" s="21">
        <v>1029</v>
      </c>
      <c r="D29" s="21">
        <v>128</v>
      </c>
      <c r="E29" s="21">
        <v>38</v>
      </c>
      <c r="F29" s="21">
        <v>95</v>
      </c>
      <c r="G29" s="21">
        <v>48</v>
      </c>
      <c r="H29" s="21">
        <v>2</v>
      </c>
      <c r="I29" s="21">
        <v>17</v>
      </c>
      <c r="J29" s="21">
        <v>8</v>
      </c>
    </row>
    <row r="30" spans="1:10" x14ac:dyDescent="0.2">
      <c r="A30" s="24" t="s">
        <v>3</v>
      </c>
      <c r="B30" s="25">
        <v>100</v>
      </c>
      <c r="C30" s="25">
        <v>75.384614999999997</v>
      </c>
      <c r="D30" s="25">
        <v>9.3772889999999993</v>
      </c>
      <c r="E30" s="25">
        <v>2.7838829999999999</v>
      </c>
      <c r="F30" s="25">
        <v>6.9597069999999999</v>
      </c>
      <c r="G30" s="25">
        <v>3.5164840000000002</v>
      </c>
      <c r="H30" s="25">
        <v>0.14652000000000001</v>
      </c>
      <c r="I30" s="25">
        <v>1.2454209999999999</v>
      </c>
      <c r="J30" s="25">
        <v>0.58608099999999996</v>
      </c>
    </row>
    <row r="31" spans="1:10" x14ac:dyDescent="0.2">
      <c r="A31" s="20" t="s">
        <v>351</v>
      </c>
      <c r="B31" s="21">
        <v>1026</v>
      </c>
      <c r="C31" s="21">
        <v>784</v>
      </c>
      <c r="D31" s="21">
        <v>78</v>
      </c>
      <c r="E31" s="21">
        <v>23</v>
      </c>
      <c r="F31" s="21">
        <v>58</v>
      </c>
      <c r="G31" s="21">
        <v>55</v>
      </c>
      <c r="H31" s="21">
        <v>3</v>
      </c>
      <c r="I31" s="21">
        <v>11</v>
      </c>
      <c r="J31" s="21">
        <v>14</v>
      </c>
    </row>
    <row r="32" spans="1:10" x14ac:dyDescent="0.2">
      <c r="A32" s="24" t="s">
        <v>3</v>
      </c>
      <c r="B32" s="25">
        <v>100</v>
      </c>
      <c r="C32" s="25">
        <v>76.413255000000007</v>
      </c>
      <c r="D32" s="25">
        <v>7.6023389999999997</v>
      </c>
      <c r="E32" s="25">
        <v>2.2417150000000001</v>
      </c>
      <c r="F32" s="25">
        <v>5.6530209999999999</v>
      </c>
      <c r="G32" s="25">
        <v>5.3606239999999996</v>
      </c>
      <c r="H32" s="25">
        <v>0.29239799999999999</v>
      </c>
      <c r="I32" s="25">
        <v>1.072125</v>
      </c>
      <c r="J32" s="25">
        <v>1.364522</v>
      </c>
    </row>
    <row r="33" spans="1:10" x14ac:dyDescent="0.2">
      <c r="A33" s="20" t="s">
        <v>352</v>
      </c>
      <c r="B33" s="21">
        <v>286</v>
      </c>
      <c r="C33" s="21">
        <v>228</v>
      </c>
      <c r="D33" s="21">
        <v>15</v>
      </c>
      <c r="E33" s="21">
        <v>3</v>
      </c>
      <c r="F33" s="21">
        <v>5</v>
      </c>
      <c r="G33" s="21">
        <v>17</v>
      </c>
      <c r="H33" s="21">
        <v>5</v>
      </c>
      <c r="I33" s="21">
        <v>11</v>
      </c>
      <c r="J33" s="21">
        <v>2</v>
      </c>
    </row>
    <row r="34" spans="1:10" x14ac:dyDescent="0.2">
      <c r="A34" s="24" t="s">
        <v>3</v>
      </c>
      <c r="B34" s="25">
        <v>100</v>
      </c>
      <c r="C34" s="25">
        <v>79.720280000000002</v>
      </c>
      <c r="D34" s="25">
        <v>5.2447549999999996</v>
      </c>
      <c r="E34" s="25">
        <v>1.048951</v>
      </c>
      <c r="F34" s="25">
        <v>1.7482519999999999</v>
      </c>
      <c r="G34" s="25">
        <v>5.9440559999999998</v>
      </c>
      <c r="H34" s="25">
        <v>1.7482519999999999</v>
      </c>
      <c r="I34" s="25">
        <v>3.8461539999999999</v>
      </c>
      <c r="J34" s="25">
        <v>0.69930099999999995</v>
      </c>
    </row>
    <row r="35" spans="1:10" x14ac:dyDescent="0.2">
      <c r="A35" s="20" t="s">
        <v>353</v>
      </c>
      <c r="B35" s="21">
        <v>1312</v>
      </c>
      <c r="C35" s="21">
        <v>1012</v>
      </c>
      <c r="D35" s="21">
        <v>93</v>
      </c>
      <c r="E35" s="21">
        <v>26</v>
      </c>
      <c r="F35" s="21">
        <v>63</v>
      </c>
      <c r="G35" s="21">
        <v>72</v>
      </c>
      <c r="H35" s="21">
        <v>8</v>
      </c>
      <c r="I35" s="21">
        <v>22</v>
      </c>
      <c r="J35" s="21">
        <v>16</v>
      </c>
    </row>
    <row r="36" spans="1:10" x14ac:dyDescent="0.2">
      <c r="A36" s="24" t="s">
        <v>3</v>
      </c>
      <c r="B36" s="25">
        <v>100</v>
      </c>
      <c r="C36" s="25">
        <v>77.134146000000001</v>
      </c>
      <c r="D36" s="25">
        <v>7.0884150000000004</v>
      </c>
      <c r="E36" s="25">
        <v>1.9817070000000001</v>
      </c>
      <c r="F36" s="25">
        <v>4.8018289999999997</v>
      </c>
      <c r="G36" s="25">
        <v>5.4878049999999998</v>
      </c>
      <c r="H36" s="25">
        <v>0.60975599999999996</v>
      </c>
      <c r="I36" s="25">
        <v>1.6768289999999999</v>
      </c>
      <c r="J36" s="25">
        <v>1.2195119999999999</v>
      </c>
    </row>
    <row r="37" spans="1:10" x14ac:dyDescent="0.2">
      <c r="A37" s="9" t="s">
        <v>354</v>
      </c>
      <c r="B37" s="10">
        <v>298</v>
      </c>
      <c r="C37" s="10">
        <v>219</v>
      </c>
      <c r="D37" s="10">
        <v>34</v>
      </c>
      <c r="E37" s="10">
        <v>8</v>
      </c>
      <c r="F37" s="10">
        <v>27</v>
      </c>
      <c r="G37" s="10">
        <v>8</v>
      </c>
      <c r="H37" s="10">
        <v>0</v>
      </c>
      <c r="I37" s="10">
        <v>2</v>
      </c>
      <c r="J37" s="10">
        <v>0</v>
      </c>
    </row>
    <row r="38" spans="1:10" x14ac:dyDescent="0.2">
      <c r="A38" s="24" t="s">
        <v>3</v>
      </c>
      <c r="B38" s="25">
        <v>100</v>
      </c>
      <c r="C38" s="25">
        <v>73.489932999999994</v>
      </c>
      <c r="D38" s="25">
        <v>11.409395999999999</v>
      </c>
      <c r="E38" s="25">
        <v>2.684564</v>
      </c>
      <c r="F38" s="25">
        <v>9.0604030000000009</v>
      </c>
      <c r="G38" s="25">
        <v>2.684564</v>
      </c>
      <c r="H38" s="25">
        <v>0</v>
      </c>
      <c r="I38" s="25">
        <v>0.67114099999999999</v>
      </c>
      <c r="J38" s="25">
        <v>0</v>
      </c>
    </row>
    <row r="39" spans="1:10" x14ac:dyDescent="0.2">
      <c r="A39" s="20" t="s">
        <v>344</v>
      </c>
      <c r="B39" s="21">
        <v>388</v>
      </c>
      <c r="C39" s="21">
        <v>300</v>
      </c>
      <c r="D39" s="21">
        <v>30</v>
      </c>
      <c r="E39" s="21">
        <v>10</v>
      </c>
      <c r="F39" s="21">
        <v>26</v>
      </c>
      <c r="G39" s="21">
        <v>15</v>
      </c>
      <c r="H39" s="21">
        <v>1</v>
      </c>
      <c r="I39" s="21">
        <v>5</v>
      </c>
      <c r="J39" s="21">
        <v>1</v>
      </c>
    </row>
    <row r="40" spans="1:10" x14ac:dyDescent="0.2">
      <c r="A40" s="24" t="s">
        <v>3</v>
      </c>
      <c r="B40" s="25">
        <v>100</v>
      </c>
      <c r="C40" s="25">
        <v>77.319587999999996</v>
      </c>
      <c r="D40" s="25">
        <v>7.7319589999999998</v>
      </c>
      <c r="E40" s="25">
        <v>2.5773199999999998</v>
      </c>
      <c r="F40" s="25">
        <v>6.7010310000000004</v>
      </c>
      <c r="G40" s="25">
        <v>3.8659789999999998</v>
      </c>
      <c r="H40" s="25">
        <v>0.25773200000000002</v>
      </c>
      <c r="I40" s="25">
        <v>1.2886599999999999</v>
      </c>
      <c r="J40" s="25">
        <v>0.25773200000000002</v>
      </c>
    </row>
    <row r="41" spans="1:10" x14ac:dyDescent="0.2">
      <c r="A41" s="20" t="s">
        <v>345</v>
      </c>
      <c r="B41" s="21">
        <v>299</v>
      </c>
      <c r="C41" s="21">
        <v>232</v>
      </c>
      <c r="D41" s="21">
        <v>15</v>
      </c>
      <c r="E41" s="21">
        <v>9</v>
      </c>
      <c r="F41" s="21">
        <v>25</v>
      </c>
      <c r="G41" s="21">
        <v>12</v>
      </c>
      <c r="H41" s="21">
        <v>0</v>
      </c>
      <c r="I41" s="21">
        <v>3</v>
      </c>
      <c r="J41" s="21">
        <v>3</v>
      </c>
    </row>
    <row r="42" spans="1:10" x14ac:dyDescent="0.2">
      <c r="A42" s="24" t="s">
        <v>3</v>
      </c>
      <c r="B42" s="25">
        <v>100</v>
      </c>
      <c r="C42" s="25">
        <v>77.591972999999996</v>
      </c>
      <c r="D42" s="25">
        <v>5.0167219999999997</v>
      </c>
      <c r="E42" s="25">
        <v>3.010033</v>
      </c>
      <c r="F42" s="25">
        <v>8.3612040000000007</v>
      </c>
      <c r="G42" s="25">
        <v>4.0133780000000003</v>
      </c>
      <c r="H42" s="25">
        <v>0</v>
      </c>
      <c r="I42" s="25">
        <v>1.003344</v>
      </c>
      <c r="J42" s="25">
        <v>1.003344</v>
      </c>
    </row>
    <row r="43" spans="1:10" x14ac:dyDescent="0.2">
      <c r="A43" s="20" t="s">
        <v>346</v>
      </c>
      <c r="B43" s="21">
        <v>192</v>
      </c>
      <c r="C43" s="21">
        <v>149</v>
      </c>
      <c r="D43" s="21">
        <v>14</v>
      </c>
      <c r="E43" s="21">
        <v>4</v>
      </c>
      <c r="F43" s="21">
        <v>10</v>
      </c>
      <c r="G43" s="21">
        <v>12</v>
      </c>
      <c r="H43" s="21">
        <v>1</v>
      </c>
      <c r="I43" s="21">
        <v>1</v>
      </c>
      <c r="J43" s="21">
        <v>1</v>
      </c>
    </row>
    <row r="44" spans="1:10" x14ac:dyDescent="0.2">
      <c r="A44" s="24" t="s">
        <v>3</v>
      </c>
      <c r="B44" s="25">
        <v>100</v>
      </c>
      <c r="C44" s="25">
        <v>77.604167000000004</v>
      </c>
      <c r="D44" s="25">
        <v>7.2916670000000003</v>
      </c>
      <c r="E44" s="25">
        <v>2.0833330000000001</v>
      </c>
      <c r="F44" s="25">
        <v>5.2083329999999997</v>
      </c>
      <c r="G44" s="25">
        <v>6.25</v>
      </c>
      <c r="H44" s="25">
        <v>0.52083299999999999</v>
      </c>
      <c r="I44" s="25">
        <v>0.52083299999999999</v>
      </c>
      <c r="J44" s="25">
        <v>0.52083299999999999</v>
      </c>
    </row>
    <row r="45" spans="1:10" x14ac:dyDescent="0.2">
      <c r="A45" s="20" t="s">
        <v>347</v>
      </c>
      <c r="B45" s="21">
        <v>77</v>
      </c>
      <c r="C45" s="21">
        <v>64</v>
      </c>
      <c r="D45" s="21">
        <v>4</v>
      </c>
      <c r="E45" s="21">
        <v>1</v>
      </c>
      <c r="F45" s="21">
        <v>2</v>
      </c>
      <c r="G45" s="21">
        <v>5</v>
      </c>
      <c r="H45" s="21">
        <v>0</v>
      </c>
      <c r="I45" s="21">
        <v>0</v>
      </c>
      <c r="J45" s="21">
        <v>1</v>
      </c>
    </row>
    <row r="46" spans="1:10" x14ac:dyDescent="0.2">
      <c r="A46" s="24" t="s">
        <v>3</v>
      </c>
      <c r="B46" s="25">
        <v>100</v>
      </c>
      <c r="C46" s="25">
        <v>83.116883000000001</v>
      </c>
      <c r="D46" s="25">
        <v>5.1948049999999997</v>
      </c>
      <c r="E46" s="25">
        <v>1.2987010000000001</v>
      </c>
      <c r="F46" s="25">
        <v>2.5974029999999999</v>
      </c>
      <c r="G46" s="25">
        <v>6.493506</v>
      </c>
      <c r="H46" s="25">
        <v>0</v>
      </c>
      <c r="I46" s="25">
        <v>0</v>
      </c>
      <c r="J46" s="25">
        <v>1.2987010000000001</v>
      </c>
    </row>
    <row r="47" spans="1:10" x14ac:dyDescent="0.2">
      <c r="A47" s="20" t="s">
        <v>348</v>
      </c>
      <c r="B47" s="21">
        <v>19</v>
      </c>
      <c r="C47" s="21">
        <v>18</v>
      </c>
      <c r="D47" s="21">
        <v>0</v>
      </c>
      <c r="E47" s="21">
        <v>0</v>
      </c>
      <c r="F47" s="21">
        <v>0</v>
      </c>
      <c r="G47" s="21">
        <v>0</v>
      </c>
      <c r="H47" s="21">
        <v>0</v>
      </c>
      <c r="I47" s="21">
        <v>1</v>
      </c>
      <c r="J47" s="21">
        <v>0</v>
      </c>
    </row>
    <row r="48" spans="1:10" x14ac:dyDescent="0.2">
      <c r="A48" s="24" t="s">
        <v>3</v>
      </c>
      <c r="B48" s="25">
        <v>100</v>
      </c>
      <c r="C48" s="25">
        <v>94.736841999999996</v>
      </c>
      <c r="D48" s="25">
        <v>0</v>
      </c>
      <c r="E48" s="25">
        <v>0</v>
      </c>
      <c r="F48" s="25">
        <v>0</v>
      </c>
      <c r="G48" s="25">
        <v>0</v>
      </c>
      <c r="H48" s="25">
        <v>0</v>
      </c>
      <c r="I48" s="25">
        <v>5.2631579999999998</v>
      </c>
      <c r="J48" s="25">
        <v>0</v>
      </c>
    </row>
    <row r="49" spans="1:10" x14ac:dyDescent="0.2">
      <c r="A49" s="20" t="s">
        <v>349</v>
      </c>
      <c r="B49" s="21">
        <v>4</v>
      </c>
      <c r="C49" s="21">
        <v>2</v>
      </c>
      <c r="D49" s="21">
        <v>0</v>
      </c>
      <c r="E49" s="21">
        <v>0</v>
      </c>
      <c r="F49" s="21">
        <v>0</v>
      </c>
      <c r="G49" s="21">
        <v>0</v>
      </c>
      <c r="H49" s="21">
        <v>1</v>
      </c>
      <c r="I49" s="21">
        <v>1</v>
      </c>
      <c r="J49" s="21">
        <v>0</v>
      </c>
    </row>
    <row r="50" spans="1:10" x14ac:dyDescent="0.2">
      <c r="A50" s="24" t="s">
        <v>3</v>
      </c>
      <c r="B50" s="25">
        <v>100</v>
      </c>
      <c r="C50" s="25">
        <v>50</v>
      </c>
      <c r="D50" s="25">
        <v>0</v>
      </c>
      <c r="E50" s="25">
        <v>0</v>
      </c>
      <c r="F50" s="25">
        <v>0</v>
      </c>
      <c r="G50" s="25">
        <v>0</v>
      </c>
      <c r="H50" s="25">
        <v>25</v>
      </c>
      <c r="I50" s="25">
        <v>25</v>
      </c>
      <c r="J50" s="25">
        <v>0</v>
      </c>
    </row>
    <row r="51" spans="1:10" x14ac:dyDescent="0.2">
      <c r="A51" s="20" t="s">
        <v>350</v>
      </c>
      <c r="B51" s="21">
        <v>686</v>
      </c>
      <c r="C51" s="21">
        <v>519</v>
      </c>
      <c r="D51" s="21">
        <v>64</v>
      </c>
      <c r="E51" s="21">
        <v>18</v>
      </c>
      <c r="F51" s="21">
        <v>53</v>
      </c>
      <c r="G51" s="21">
        <v>23</v>
      </c>
      <c r="H51" s="21">
        <v>1</v>
      </c>
      <c r="I51" s="21">
        <v>7</v>
      </c>
      <c r="J51" s="21">
        <v>1</v>
      </c>
    </row>
    <row r="52" spans="1:10" x14ac:dyDescent="0.2">
      <c r="A52" s="24" t="s">
        <v>3</v>
      </c>
      <c r="B52" s="25">
        <v>100</v>
      </c>
      <c r="C52" s="25">
        <v>75.655976999999993</v>
      </c>
      <c r="D52" s="25">
        <v>9.3294460000000008</v>
      </c>
      <c r="E52" s="25">
        <v>2.623907</v>
      </c>
      <c r="F52" s="25">
        <v>7.7259479999999998</v>
      </c>
      <c r="G52" s="25">
        <v>3.35277</v>
      </c>
      <c r="H52" s="25">
        <v>0.14577300000000001</v>
      </c>
      <c r="I52" s="25">
        <v>1.020408</v>
      </c>
      <c r="J52" s="25">
        <v>0.14577300000000001</v>
      </c>
    </row>
    <row r="53" spans="1:10" x14ac:dyDescent="0.2">
      <c r="A53" s="20" t="s">
        <v>351</v>
      </c>
      <c r="B53" s="21">
        <v>491</v>
      </c>
      <c r="C53" s="21">
        <v>381</v>
      </c>
      <c r="D53" s="21">
        <v>29</v>
      </c>
      <c r="E53" s="21">
        <v>13</v>
      </c>
      <c r="F53" s="21">
        <v>35</v>
      </c>
      <c r="G53" s="21">
        <v>24</v>
      </c>
      <c r="H53" s="21">
        <v>1</v>
      </c>
      <c r="I53" s="21">
        <v>4</v>
      </c>
      <c r="J53" s="21">
        <v>4</v>
      </c>
    </row>
    <row r="54" spans="1:10" x14ac:dyDescent="0.2">
      <c r="A54" s="24" t="s">
        <v>3</v>
      </c>
      <c r="B54" s="25">
        <v>100</v>
      </c>
      <c r="C54" s="25">
        <v>77.596740999999994</v>
      </c>
      <c r="D54" s="25">
        <v>5.9063140000000001</v>
      </c>
      <c r="E54" s="25">
        <v>2.6476579999999998</v>
      </c>
      <c r="F54" s="25">
        <v>7.1283099999999999</v>
      </c>
      <c r="G54" s="25">
        <v>4.8879840000000003</v>
      </c>
      <c r="H54" s="25">
        <v>0.20366600000000001</v>
      </c>
      <c r="I54" s="25">
        <v>0.81466400000000005</v>
      </c>
      <c r="J54" s="25">
        <v>0.81466400000000005</v>
      </c>
    </row>
    <row r="55" spans="1:10" x14ac:dyDescent="0.2">
      <c r="A55" s="20" t="s">
        <v>352</v>
      </c>
      <c r="B55" s="21">
        <v>100</v>
      </c>
      <c r="C55" s="21">
        <v>84</v>
      </c>
      <c r="D55" s="21">
        <v>4</v>
      </c>
      <c r="E55" s="21">
        <v>1</v>
      </c>
      <c r="F55" s="21">
        <v>2</v>
      </c>
      <c r="G55" s="21">
        <v>5</v>
      </c>
      <c r="H55" s="21">
        <v>1</v>
      </c>
      <c r="I55" s="21">
        <v>2</v>
      </c>
      <c r="J55" s="21">
        <v>1</v>
      </c>
    </row>
    <row r="56" spans="1:10" x14ac:dyDescent="0.2">
      <c r="A56" s="24" t="s">
        <v>3</v>
      </c>
      <c r="B56" s="25">
        <v>100</v>
      </c>
      <c r="C56" s="25">
        <v>84</v>
      </c>
      <c r="D56" s="25">
        <v>4</v>
      </c>
      <c r="E56" s="25">
        <v>1</v>
      </c>
      <c r="F56" s="25">
        <v>2</v>
      </c>
      <c r="G56" s="25">
        <v>5</v>
      </c>
      <c r="H56" s="25">
        <v>1</v>
      </c>
      <c r="I56" s="25">
        <v>2</v>
      </c>
      <c r="J56" s="25">
        <v>1</v>
      </c>
    </row>
    <row r="57" spans="1:10" x14ac:dyDescent="0.2">
      <c r="A57" s="20" t="s">
        <v>353</v>
      </c>
      <c r="B57" s="21">
        <v>591</v>
      </c>
      <c r="C57" s="21">
        <v>465</v>
      </c>
      <c r="D57" s="21">
        <v>33</v>
      </c>
      <c r="E57" s="21">
        <v>14</v>
      </c>
      <c r="F57" s="21">
        <v>37</v>
      </c>
      <c r="G57" s="21">
        <v>29</v>
      </c>
      <c r="H57" s="21">
        <v>2</v>
      </c>
      <c r="I57" s="21">
        <v>6</v>
      </c>
      <c r="J57" s="21">
        <v>5</v>
      </c>
    </row>
    <row r="58" spans="1:10" x14ac:dyDescent="0.2">
      <c r="A58" s="24" t="s">
        <v>3</v>
      </c>
      <c r="B58" s="25">
        <v>100</v>
      </c>
      <c r="C58" s="25">
        <v>78.680203000000006</v>
      </c>
      <c r="D58" s="25">
        <v>5.5837560000000002</v>
      </c>
      <c r="E58" s="25">
        <v>2.3688660000000001</v>
      </c>
      <c r="F58" s="25">
        <v>6.2605750000000002</v>
      </c>
      <c r="G58" s="25">
        <v>4.9069370000000001</v>
      </c>
      <c r="H58" s="25">
        <v>0.33840900000000002</v>
      </c>
      <c r="I58" s="25">
        <v>1.015228</v>
      </c>
      <c r="J58" s="25">
        <v>0.846024</v>
      </c>
    </row>
    <row r="59" spans="1:10" x14ac:dyDescent="0.2">
      <c r="A59" s="9" t="s">
        <v>355</v>
      </c>
      <c r="B59" s="10">
        <v>312</v>
      </c>
      <c r="C59" s="10">
        <v>230</v>
      </c>
      <c r="D59" s="10">
        <v>31</v>
      </c>
      <c r="E59" s="10">
        <v>10</v>
      </c>
      <c r="F59" s="10">
        <v>19</v>
      </c>
      <c r="G59" s="10">
        <v>10</v>
      </c>
      <c r="H59" s="10">
        <v>1</v>
      </c>
      <c r="I59" s="10">
        <v>8</v>
      </c>
      <c r="J59" s="10">
        <v>3</v>
      </c>
    </row>
    <row r="60" spans="1:10" x14ac:dyDescent="0.2">
      <c r="A60" s="24" t="s">
        <v>3</v>
      </c>
      <c r="B60" s="25">
        <v>100</v>
      </c>
      <c r="C60" s="25">
        <v>73.717949000000004</v>
      </c>
      <c r="D60" s="25">
        <v>9.9358970000000006</v>
      </c>
      <c r="E60" s="25">
        <v>3.2051280000000002</v>
      </c>
      <c r="F60" s="25">
        <v>6.0897439999999996</v>
      </c>
      <c r="G60" s="25">
        <v>3.2051280000000002</v>
      </c>
      <c r="H60" s="25">
        <v>0.32051299999999999</v>
      </c>
      <c r="I60" s="25">
        <v>2.5641029999999998</v>
      </c>
      <c r="J60" s="25">
        <v>0.961538</v>
      </c>
    </row>
    <row r="61" spans="1:10" x14ac:dyDescent="0.2">
      <c r="A61" s="20" t="s">
        <v>344</v>
      </c>
      <c r="B61" s="21">
        <v>367</v>
      </c>
      <c r="C61" s="21">
        <v>280</v>
      </c>
      <c r="D61" s="21">
        <v>33</v>
      </c>
      <c r="E61" s="21">
        <v>10</v>
      </c>
      <c r="F61" s="21">
        <v>23</v>
      </c>
      <c r="G61" s="21">
        <v>15</v>
      </c>
      <c r="H61" s="21">
        <v>0</v>
      </c>
      <c r="I61" s="21">
        <v>2</v>
      </c>
      <c r="J61" s="21">
        <v>4</v>
      </c>
    </row>
    <row r="62" spans="1:10" x14ac:dyDescent="0.2">
      <c r="A62" s="24" t="s">
        <v>3</v>
      </c>
      <c r="B62" s="25">
        <v>100</v>
      </c>
      <c r="C62" s="25">
        <v>76.294278000000006</v>
      </c>
      <c r="D62" s="25">
        <v>8.9918259999999997</v>
      </c>
      <c r="E62" s="25">
        <v>2.724796</v>
      </c>
      <c r="F62" s="25">
        <v>6.2670300000000001</v>
      </c>
      <c r="G62" s="25">
        <v>4.0871930000000001</v>
      </c>
      <c r="H62" s="25">
        <v>0</v>
      </c>
      <c r="I62" s="25">
        <v>0.54495899999999997</v>
      </c>
      <c r="J62" s="25">
        <v>1.0899179999999999</v>
      </c>
    </row>
    <row r="63" spans="1:10" x14ac:dyDescent="0.2">
      <c r="A63" s="20" t="s">
        <v>345</v>
      </c>
      <c r="B63" s="21">
        <v>302</v>
      </c>
      <c r="C63" s="21">
        <v>231</v>
      </c>
      <c r="D63" s="21">
        <v>31</v>
      </c>
      <c r="E63" s="21">
        <v>5</v>
      </c>
      <c r="F63" s="21">
        <v>12</v>
      </c>
      <c r="G63" s="21">
        <v>15</v>
      </c>
      <c r="H63" s="21">
        <v>1</v>
      </c>
      <c r="I63" s="21">
        <v>4</v>
      </c>
      <c r="J63" s="21">
        <v>3</v>
      </c>
    </row>
    <row r="64" spans="1:10" x14ac:dyDescent="0.2">
      <c r="A64" s="24" t="s">
        <v>3</v>
      </c>
      <c r="B64" s="25">
        <v>100</v>
      </c>
      <c r="C64" s="25">
        <v>76.490065999999999</v>
      </c>
      <c r="D64" s="25">
        <v>10.264901</v>
      </c>
      <c r="E64" s="25">
        <v>1.655629</v>
      </c>
      <c r="F64" s="25">
        <v>3.9735100000000001</v>
      </c>
      <c r="G64" s="25">
        <v>4.9668869999999998</v>
      </c>
      <c r="H64" s="25">
        <v>0.33112599999999998</v>
      </c>
      <c r="I64" s="25">
        <v>1.324503</v>
      </c>
      <c r="J64" s="25">
        <v>0.99337699999999995</v>
      </c>
    </row>
    <row r="65" spans="1:10" x14ac:dyDescent="0.2">
      <c r="A65" s="20" t="s">
        <v>346</v>
      </c>
      <c r="B65" s="21">
        <v>233</v>
      </c>
      <c r="C65" s="21">
        <v>172</v>
      </c>
      <c r="D65" s="21">
        <v>18</v>
      </c>
      <c r="E65" s="21">
        <v>5</v>
      </c>
      <c r="F65" s="21">
        <v>11</v>
      </c>
      <c r="G65" s="21">
        <v>16</v>
      </c>
      <c r="H65" s="21">
        <v>1</v>
      </c>
      <c r="I65" s="21">
        <v>3</v>
      </c>
      <c r="J65" s="21">
        <v>7</v>
      </c>
    </row>
    <row r="66" spans="1:10" x14ac:dyDescent="0.2">
      <c r="A66" s="24" t="s">
        <v>3</v>
      </c>
      <c r="B66" s="25">
        <v>100</v>
      </c>
      <c r="C66" s="25">
        <v>73.819742000000005</v>
      </c>
      <c r="D66" s="25">
        <v>7.7253220000000002</v>
      </c>
      <c r="E66" s="25">
        <v>2.1459229999999998</v>
      </c>
      <c r="F66" s="25">
        <v>4.7210299999999998</v>
      </c>
      <c r="G66" s="25">
        <v>6.8669529999999996</v>
      </c>
      <c r="H66" s="25">
        <v>0.42918499999999998</v>
      </c>
      <c r="I66" s="25">
        <v>1.2875540000000001</v>
      </c>
      <c r="J66" s="25">
        <v>3.004292</v>
      </c>
    </row>
    <row r="67" spans="1:10" x14ac:dyDescent="0.2">
      <c r="A67" s="20" t="s">
        <v>347</v>
      </c>
      <c r="B67" s="21">
        <v>140</v>
      </c>
      <c r="C67" s="21">
        <v>105</v>
      </c>
      <c r="D67" s="21">
        <v>10</v>
      </c>
      <c r="E67" s="21">
        <v>2</v>
      </c>
      <c r="F67" s="21">
        <v>3</v>
      </c>
      <c r="G67" s="21">
        <v>8</v>
      </c>
      <c r="H67" s="21">
        <v>2</v>
      </c>
      <c r="I67" s="21">
        <v>9</v>
      </c>
      <c r="J67" s="21">
        <v>1</v>
      </c>
    </row>
    <row r="68" spans="1:10" x14ac:dyDescent="0.2">
      <c r="A68" s="24" t="s">
        <v>3</v>
      </c>
      <c r="B68" s="25">
        <v>100</v>
      </c>
      <c r="C68" s="25">
        <v>75</v>
      </c>
      <c r="D68" s="25">
        <v>7.1428570000000002</v>
      </c>
      <c r="E68" s="25">
        <v>1.428571</v>
      </c>
      <c r="F68" s="25">
        <v>2.1428569999999998</v>
      </c>
      <c r="G68" s="25">
        <v>5.7142860000000004</v>
      </c>
      <c r="H68" s="25">
        <v>1.428571</v>
      </c>
      <c r="I68" s="25">
        <v>6.4285709999999998</v>
      </c>
      <c r="J68" s="25">
        <v>0.71428599999999998</v>
      </c>
    </row>
    <row r="69" spans="1:10" x14ac:dyDescent="0.2">
      <c r="A69" s="20" t="s">
        <v>348</v>
      </c>
      <c r="B69" s="21">
        <v>37</v>
      </c>
      <c r="C69" s="21">
        <v>31</v>
      </c>
      <c r="D69" s="21">
        <v>1</v>
      </c>
      <c r="E69" s="21">
        <v>0</v>
      </c>
      <c r="F69" s="21">
        <v>0</v>
      </c>
      <c r="G69" s="21">
        <v>4</v>
      </c>
      <c r="H69" s="21">
        <v>1</v>
      </c>
      <c r="I69" s="21">
        <v>0</v>
      </c>
      <c r="J69" s="21">
        <v>0</v>
      </c>
    </row>
    <row r="70" spans="1:10" x14ac:dyDescent="0.2">
      <c r="A70" s="24" t="s">
        <v>3</v>
      </c>
      <c r="B70" s="25">
        <v>100</v>
      </c>
      <c r="C70" s="25">
        <v>83.783783999999997</v>
      </c>
      <c r="D70" s="25">
        <v>2.7027030000000001</v>
      </c>
      <c r="E70" s="25">
        <v>0</v>
      </c>
      <c r="F70" s="25">
        <v>0</v>
      </c>
      <c r="G70" s="25">
        <v>10.810810999999999</v>
      </c>
      <c r="H70" s="25">
        <v>2.7027030000000001</v>
      </c>
      <c r="I70" s="25">
        <v>0</v>
      </c>
      <c r="J70" s="25">
        <v>0</v>
      </c>
    </row>
    <row r="71" spans="1:10" x14ac:dyDescent="0.2">
      <c r="A71" s="20" t="s">
        <v>349</v>
      </c>
      <c r="B71" s="21">
        <v>9</v>
      </c>
      <c r="C71" s="21">
        <v>8</v>
      </c>
      <c r="D71" s="21">
        <v>0</v>
      </c>
      <c r="E71" s="21">
        <v>0</v>
      </c>
      <c r="F71" s="21">
        <v>0</v>
      </c>
      <c r="G71" s="21">
        <v>0</v>
      </c>
      <c r="H71" s="21">
        <v>1</v>
      </c>
      <c r="I71" s="21">
        <v>0</v>
      </c>
      <c r="J71" s="21">
        <v>0</v>
      </c>
    </row>
    <row r="72" spans="1:10" x14ac:dyDescent="0.2">
      <c r="A72" s="24" t="s">
        <v>3</v>
      </c>
      <c r="B72" s="25">
        <v>100</v>
      </c>
      <c r="C72" s="25">
        <v>88.888889000000006</v>
      </c>
      <c r="D72" s="25">
        <v>0</v>
      </c>
      <c r="E72" s="25">
        <v>0</v>
      </c>
      <c r="F72" s="25">
        <v>0</v>
      </c>
      <c r="G72" s="25">
        <v>0</v>
      </c>
      <c r="H72" s="25">
        <v>11.111110999999999</v>
      </c>
      <c r="I72" s="25">
        <v>0</v>
      </c>
      <c r="J72" s="25">
        <v>0</v>
      </c>
    </row>
    <row r="73" spans="1:10" x14ac:dyDescent="0.2">
      <c r="A73" s="20" t="s">
        <v>350</v>
      </c>
      <c r="B73" s="21">
        <v>679</v>
      </c>
      <c r="C73" s="21">
        <v>510</v>
      </c>
      <c r="D73" s="21">
        <v>64</v>
      </c>
      <c r="E73" s="21">
        <v>20</v>
      </c>
      <c r="F73" s="21">
        <v>42</v>
      </c>
      <c r="G73" s="21">
        <v>25</v>
      </c>
      <c r="H73" s="21">
        <v>1</v>
      </c>
      <c r="I73" s="21">
        <v>10</v>
      </c>
      <c r="J73" s="21">
        <v>7</v>
      </c>
    </row>
    <row r="74" spans="1:10" x14ac:dyDescent="0.2">
      <c r="A74" s="24" t="s">
        <v>3</v>
      </c>
      <c r="B74" s="25">
        <v>100</v>
      </c>
      <c r="C74" s="25">
        <v>75.110456999999997</v>
      </c>
      <c r="D74" s="25">
        <v>9.4256259999999994</v>
      </c>
      <c r="E74" s="25">
        <v>2.9455079999999998</v>
      </c>
      <c r="F74" s="25">
        <v>6.1855669999999998</v>
      </c>
      <c r="G74" s="25">
        <v>3.6818849999999999</v>
      </c>
      <c r="H74" s="25">
        <v>0.14727499999999999</v>
      </c>
      <c r="I74" s="25">
        <v>1.4727539999999999</v>
      </c>
      <c r="J74" s="25">
        <v>1.0309280000000001</v>
      </c>
    </row>
    <row r="75" spans="1:10" x14ac:dyDescent="0.2">
      <c r="A75" s="20" t="s">
        <v>351</v>
      </c>
      <c r="B75" s="21">
        <v>535</v>
      </c>
      <c r="C75" s="21">
        <v>403</v>
      </c>
      <c r="D75" s="21">
        <v>49</v>
      </c>
      <c r="E75" s="21">
        <v>10</v>
      </c>
      <c r="F75" s="21">
        <v>23</v>
      </c>
      <c r="G75" s="21">
        <v>31</v>
      </c>
      <c r="H75" s="21">
        <v>2</v>
      </c>
      <c r="I75" s="21">
        <v>7</v>
      </c>
      <c r="J75" s="21">
        <v>10</v>
      </c>
    </row>
    <row r="76" spans="1:10" x14ac:dyDescent="0.2">
      <c r="A76" s="24" t="s">
        <v>3</v>
      </c>
      <c r="B76" s="25">
        <v>100</v>
      </c>
      <c r="C76" s="25">
        <v>75.327102999999994</v>
      </c>
      <c r="D76" s="25">
        <v>9.1588790000000007</v>
      </c>
      <c r="E76" s="25">
        <v>1.869159</v>
      </c>
      <c r="F76" s="25">
        <v>4.2990649999999997</v>
      </c>
      <c r="G76" s="25">
        <v>5.7943930000000003</v>
      </c>
      <c r="H76" s="25">
        <v>0.373832</v>
      </c>
      <c r="I76" s="25">
        <v>1.308411</v>
      </c>
      <c r="J76" s="25">
        <v>1.869159</v>
      </c>
    </row>
    <row r="77" spans="1:10" x14ac:dyDescent="0.2">
      <c r="A77" s="20" t="s">
        <v>352</v>
      </c>
      <c r="B77" s="21">
        <v>186</v>
      </c>
      <c r="C77" s="21">
        <v>144</v>
      </c>
      <c r="D77" s="21">
        <v>11</v>
      </c>
      <c r="E77" s="21">
        <v>2</v>
      </c>
      <c r="F77" s="21">
        <v>3</v>
      </c>
      <c r="G77" s="21">
        <v>12</v>
      </c>
      <c r="H77" s="21">
        <v>4</v>
      </c>
      <c r="I77" s="21">
        <v>9</v>
      </c>
      <c r="J77" s="21">
        <v>1</v>
      </c>
    </row>
    <row r="78" spans="1:10" x14ac:dyDescent="0.2">
      <c r="A78" s="24" t="s">
        <v>3</v>
      </c>
      <c r="B78" s="25">
        <v>100</v>
      </c>
      <c r="C78" s="25">
        <v>77.419354999999996</v>
      </c>
      <c r="D78" s="25">
        <v>5.9139780000000002</v>
      </c>
      <c r="E78" s="25">
        <v>1.075269</v>
      </c>
      <c r="F78" s="25">
        <v>1.612903</v>
      </c>
      <c r="G78" s="25">
        <v>6.451613</v>
      </c>
      <c r="H78" s="25">
        <v>2.1505380000000001</v>
      </c>
      <c r="I78" s="25">
        <v>4.8387099999999998</v>
      </c>
      <c r="J78" s="25">
        <v>0.53763399999999995</v>
      </c>
    </row>
    <row r="79" spans="1:10" x14ac:dyDescent="0.2">
      <c r="A79" s="20" t="s">
        <v>353</v>
      </c>
      <c r="B79" s="21">
        <v>721</v>
      </c>
      <c r="C79" s="21">
        <v>547</v>
      </c>
      <c r="D79" s="21">
        <v>60</v>
      </c>
      <c r="E79" s="21">
        <v>12</v>
      </c>
      <c r="F79" s="21">
        <v>26</v>
      </c>
      <c r="G79" s="21">
        <v>43</v>
      </c>
      <c r="H79" s="21">
        <v>6</v>
      </c>
      <c r="I79" s="21">
        <v>16</v>
      </c>
      <c r="J79" s="21">
        <v>11</v>
      </c>
    </row>
    <row r="80" spans="1:10" x14ac:dyDescent="0.2">
      <c r="A80" s="24" t="s">
        <v>3</v>
      </c>
      <c r="B80" s="25">
        <v>100</v>
      </c>
      <c r="C80" s="25">
        <v>75.866851999999994</v>
      </c>
      <c r="D80" s="25">
        <v>8.3217750000000006</v>
      </c>
      <c r="E80" s="25">
        <v>1.664355</v>
      </c>
      <c r="F80" s="25">
        <v>3.6061030000000001</v>
      </c>
      <c r="G80" s="25">
        <v>5.9639389999999999</v>
      </c>
      <c r="H80" s="25">
        <v>0.83217799999999997</v>
      </c>
      <c r="I80" s="25">
        <v>2.2191399999999999</v>
      </c>
      <c r="J80" s="25">
        <v>1.5256590000000001</v>
      </c>
    </row>
    <row r="81" spans="1:10" x14ac:dyDescent="0.2">
      <c r="A81" s="9" t="s">
        <v>356</v>
      </c>
      <c r="B81" s="9"/>
      <c r="C81" s="9"/>
      <c r="D81" s="9"/>
      <c r="E81" s="9"/>
      <c r="F81" s="9"/>
      <c r="G81" s="9"/>
      <c r="H81" s="9"/>
      <c r="I81" s="9"/>
      <c r="J81" s="9"/>
    </row>
    <row r="82" spans="1:10" x14ac:dyDescent="0.2">
      <c r="A82" s="20" t="s">
        <v>357</v>
      </c>
      <c r="B82" s="21">
        <v>138</v>
      </c>
      <c r="C82" s="21">
        <v>69</v>
      </c>
      <c r="D82" s="21">
        <v>19</v>
      </c>
      <c r="E82" s="21">
        <v>1</v>
      </c>
      <c r="F82" s="21">
        <v>24</v>
      </c>
      <c r="G82" s="21">
        <v>12</v>
      </c>
      <c r="H82" s="21">
        <v>0</v>
      </c>
      <c r="I82" s="21">
        <v>10</v>
      </c>
      <c r="J82" s="21">
        <v>3</v>
      </c>
    </row>
    <row r="83" spans="1:10" x14ac:dyDescent="0.2">
      <c r="A83" s="24" t="s">
        <v>3</v>
      </c>
      <c r="B83" s="25">
        <v>100</v>
      </c>
      <c r="C83" s="25">
        <v>50</v>
      </c>
      <c r="D83" s="25">
        <v>13.768115999999999</v>
      </c>
      <c r="E83" s="25">
        <v>0.724638</v>
      </c>
      <c r="F83" s="25">
        <v>17.391304000000002</v>
      </c>
      <c r="G83" s="25">
        <v>8.6956520000000008</v>
      </c>
      <c r="H83" s="25">
        <v>0</v>
      </c>
      <c r="I83" s="25">
        <v>7.2463769999999998</v>
      </c>
      <c r="J83" s="25">
        <v>2.1739130000000002</v>
      </c>
    </row>
    <row r="84" spans="1:10" x14ac:dyDescent="0.2">
      <c r="A84" s="20" t="s">
        <v>328</v>
      </c>
      <c r="B84" s="21">
        <v>1747</v>
      </c>
      <c r="C84" s="21">
        <v>1439</v>
      </c>
      <c r="D84" s="21">
        <v>138</v>
      </c>
      <c r="E84" s="21">
        <v>34</v>
      </c>
      <c r="F84" s="21">
        <v>67</v>
      </c>
      <c r="G84" s="21">
        <v>47</v>
      </c>
      <c r="H84" s="21">
        <v>2</v>
      </c>
      <c r="I84" s="21">
        <v>8</v>
      </c>
      <c r="J84" s="21">
        <v>12</v>
      </c>
    </row>
    <row r="85" spans="1:10" x14ac:dyDescent="0.2">
      <c r="A85" s="24" t="s">
        <v>3</v>
      </c>
      <c r="B85" s="25">
        <v>100</v>
      </c>
      <c r="C85" s="25">
        <v>82.369776999999999</v>
      </c>
      <c r="D85" s="25">
        <v>7.8992560000000003</v>
      </c>
      <c r="E85" s="25">
        <v>1.9461930000000001</v>
      </c>
      <c r="F85" s="25">
        <v>3.8351459999999999</v>
      </c>
      <c r="G85" s="25">
        <v>2.6903260000000002</v>
      </c>
      <c r="H85" s="25">
        <v>0.114482</v>
      </c>
      <c r="I85" s="25">
        <v>0.457928</v>
      </c>
      <c r="J85" s="25">
        <v>0.68689199999999995</v>
      </c>
    </row>
    <row r="86" spans="1:10" x14ac:dyDescent="0.2">
      <c r="A86" s="20" t="s">
        <v>329</v>
      </c>
      <c r="B86" s="21">
        <v>191</v>
      </c>
      <c r="C86" s="21">
        <v>88</v>
      </c>
      <c r="D86" s="21">
        <v>18</v>
      </c>
      <c r="E86" s="21">
        <v>15</v>
      </c>
      <c r="F86" s="21">
        <v>39</v>
      </c>
      <c r="G86" s="21">
        <v>24</v>
      </c>
      <c r="H86" s="21">
        <v>2</v>
      </c>
      <c r="I86" s="21">
        <v>5</v>
      </c>
      <c r="J86" s="21">
        <v>0</v>
      </c>
    </row>
    <row r="87" spans="1:10" x14ac:dyDescent="0.2">
      <c r="A87" s="24" t="s">
        <v>3</v>
      </c>
      <c r="B87" s="25">
        <v>100</v>
      </c>
      <c r="C87" s="25">
        <v>46.073298000000001</v>
      </c>
      <c r="D87" s="25">
        <v>9.4240840000000006</v>
      </c>
      <c r="E87" s="25">
        <v>7.8534030000000001</v>
      </c>
      <c r="F87" s="25">
        <v>20.418848000000001</v>
      </c>
      <c r="G87" s="25">
        <v>12.565445</v>
      </c>
      <c r="H87" s="25">
        <v>1.0471200000000001</v>
      </c>
      <c r="I87" s="25">
        <v>2.617801</v>
      </c>
      <c r="J87" s="25">
        <v>0</v>
      </c>
    </row>
    <row r="88" spans="1:10" x14ac:dyDescent="0.2">
      <c r="A88" s="20" t="s">
        <v>330</v>
      </c>
      <c r="B88" s="21">
        <v>544</v>
      </c>
      <c r="C88" s="21">
        <v>403</v>
      </c>
      <c r="D88" s="21">
        <v>42</v>
      </c>
      <c r="E88" s="21">
        <v>11</v>
      </c>
      <c r="F88" s="21">
        <v>25</v>
      </c>
      <c r="G88" s="21">
        <v>35</v>
      </c>
      <c r="H88" s="21">
        <v>6</v>
      </c>
      <c r="I88" s="21">
        <v>15</v>
      </c>
      <c r="J88" s="21">
        <v>7</v>
      </c>
    </row>
    <row r="89" spans="1:10" x14ac:dyDescent="0.2">
      <c r="A89" s="24" t="s">
        <v>3</v>
      </c>
      <c r="B89" s="25">
        <v>100</v>
      </c>
      <c r="C89" s="25">
        <v>74.080882000000003</v>
      </c>
      <c r="D89" s="25">
        <v>7.7205880000000002</v>
      </c>
      <c r="E89" s="25">
        <v>2.0220590000000001</v>
      </c>
      <c r="F89" s="25">
        <v>4.5955880000000002</v>
      </c>
      <c r="G89" s="25">
        <v>6.4338240000000004</v>
      </c>
      <c r="H89" s="25">
        <v>1.1029409999999999</v>
      </c>
      <c r="I89" s="25">
        <v>2.7573530000000002</v>
      </c>
      <c r="J89" s="25">
        <v>1.2867649999999999</v>
      </c>
    </row>
    <row r="90" spans="1:10" x14ac:dyDescent="0.2">
      <c r="A90" s="20" t="s">
        <v>358</v>
      </c>
      <c r="B90" s="21">
        <v>57</v>
      </c>
      <c r="C90" s="21">
        <v>42</v>
      </c>
      <c r="D90" s="21">
        <v>4</v>
      </c>
      <c r="E90" s="21">
        <v>3</v>
      </c>
      <c r="F90" s="21">
        <v>3</v>
      </c>
      <c r="G90" s="21">
        <v>2</v>
      </c>
      <c r="H90" s="21">
        <v>0</v>
      </c>
      <c r="I90" s="21">
        <v>1</v>
      </c>
      <c r="J90" s="21">
        <v>2</v>
      </c>
    </row>
    <row r="91" spans="1:10" x14ac:dyDescent="0.2">
      <c r="A91" s="24" t="s">
        <v>3</v>
      </c>
      <c r="B91" s="25">
        <v>100</v>
      </c>
      <c r="C91" s="25">
        <v>73.684211000000005</v>
      </c>
      <c r="D91" s="25">
        <v>7.017544</v>
      </c>
      <c r="E91" s="25">
        <v>5.2631579999999998</v>
      </c>
      <c r="F91" s="25">
        <v>5.2631579999999998</v>
      </c>
      <c r="G91" s="25">
        <v>3.508772</v>
      </c>
      <c r="H91" s="25">
        <v>0</v>
      </c>
      <c r="I91" s="25">
        <v>1.754386</v>
      </c>
      <c r="J91" s="25">
        <v>3.508772</v>
      </c>
    </row>
    <row r="92" spans="1:10" x14ac:dyDescent="0.2">
      <c r="A92" s="9" t="s">
        <v>359</v>
      </c>
      <c r="B92" s="10">
        <v>89</v>
      </c>
      <c r="C92" s="10">
        <v>46</v>
      </c>
      <c r="D92" s="10">
        <v>8</v>
      </c>
      <c r="E92" s="10">
        <v>0</v>
      </c>
      <c r="F92" s="10">
        <v>18</v>
      </c>
      <c r="G92" s="10">
        <v>10</v>
      </c>
      <c r="H92" s="10">
        <v>0</v>
      </c>
      <c r="I92" s="10">
        <v>5</v>
      </c>
      <c r="J92" s="10">
        <v>2</v>
      </c>
    </row>
    <row r="93" spans="1:10" x14ac:dyDescent="0.2">
      <c r="A93" s="24" t="s">
        <v>3</v>
      </c>
      <c r="B93" s="25">
        <v>100</v>
      </c>
      <c r="C93" s="25">
        <v>51.685392999999998</v>
      </c>
      <c r="D93" s="25">
        <v>8.9887639999999998</v>
      </c>
      <c r="E93" s="25">
        <v>0</v>
      </c>
      <c r="F93" s="25">
        <v>20.224719</v>
      </c>
      <c r="G93" s="25">
        <v>11.235955000000001</v>
      </c>
      <c r="H93" s="25">
        <v>0</v>
      </c>
      <c r="I93" s="25">
        <v>5.6179779999999999</v>
      </c>
      <c r="J93" s="25">
        <v>2.2471909999999999</v>
      </c>
    </row>
    <row r="94" spans="1:10" x14ac:dyDescent="0.2">
      <c r="A94" s="20" t="s">
        <v>331</v>
      </c>
      <c r="B94" s="21">
        <v>977</v>
      </c>
      <c r="C94" s="21">
        <v>803</v>
      </c>
      <c r="D94" s="21">
        <v>75</v>
      </c>
      <c r="E94" s="21">
        <v>19</v>
      </c>
      <c r="F94" s="21">
        <v>43</v>
      </c>
      <c r="G94" s="21">
        <v>29</v>
      </c>
      <c r="H94" s="21">
        <v>1</v>
      </c>
      <c r="I94" s="21">
        <v>4</v>
      </c>
      <c r="J94" s="21">
        <v>3</v>
      </c>
    </row>
    <row r="95" spans="1:10" x14ac:dyDescent="0.2">
      <c r="A95" s="24" t="s">
        <v>3</v>
      </c>
      <c r="B95" s="25">
        <v>100</v>
      </c>
      <c r="C95" s="25">
        <v>82.190378999999993</v>
      </c>
      <c r="D95" s="25">
        <v>7.6765610000000004</v>
      </c>
      <c r="E95" s="25">
        <v>1.9447289999999999</v>
      </c>
      <c r="F95" s="25">
        <v>4.4012279999999997</v>
      </c>
      <c r="G95" s="25">
        <v>2.96827</v>
      </c>
      <c r="H95" s="25">
        <v>0.102354</v>
      </c>
      <c r="I95" s="25">
        <v>0.40941699999999998</v>
      </c>
      <c r="J95" s="25">
        <v>0.307062</v>
      </c>
    </row>
    <row r="96" spans="1:10" x14ac:dyDescent="0.2">
      <c r="A96" s="20" t="s">
        <v>332</v>
      </c>
      <c r="B96" s="21">
        <v>73</v>
      </c>
      <c r="C96" s="21">
        <v>35</v>
      </c>
      <c r="D96" s="21">
        <v>3</v>
      </c>
      <c r="E96" s="21">
        <v>7</v>
      </c>
      <c r="F96" s="21">
        <v>19</v>
      </c>
      <c r="G96" s="21">
        <v>7</v>
      </c>
      <c r="H96" s="21">
        <v>1</v>
      </c>
      <c r="I96" s="21">
        <v>1</v>
      </c>
      <c r="J96" s="21">
        <v>0</v>
      </c>
    </row>
    <row r="97" spans="1:10" x14ac:dyDescent="0.2">
      <c r="A97" s="24" t="s">
        <v>3</v>
      </c>
      <c r="B97" s="25">
        <v>100</v>
      </c>
      <c r="C97" s="25">
        <v>47.945205000000001</v>
      </c>
      <c r="D97" s="25">
        <v>4.1095889999999997</v>
      </c>
      <c r="E97" s="25">
        <v>9.5890409999999999</v>
      </c>
      <c r="F97" s="25">
        <v>26.027397000000001</v>
      </c>
      <c r="G97" s="25">
        <v>9.5890409999999999</v>
      </c>
      <c r="H97" s="25">
        <v>1.3698630000000001</v>
      </c>
      <c r="I97" s="25">
        <v>1.3698630000000001</v>
      </c>
      <c r="J97" s="25">
        <v>0</v>
      </c>
    </row>
    <row r="98" spans="1:10" x14ac:dyDescent="0.2">
      <c r="A98" s="20" t="s">
        <v>333</v>
      </c>
      <c r="B98" s="21">
        <v>108</v>
      </c>
      <c r="C98" s="21">
        <v>78</v>
      </c>
      <c r="D98" s="21">
        <v>9</v>
      </c>
      <c r="E98" s="21">
        <v>5</v>
      </c>
      <c r="F98" s="21">
        <v>7</v>
      </c>
      <c r="G98" s="21">
        <v>5</v>
      </c>
      <c r="H98" s="21">
        <v>1</v>
      </c>
      <c r="I98" s="21">
        <v>3</v>
      </c>
      <c r="J98" s="21">
        <v>0</v>
      </c>
    </row>
    <row r="99" spans="1:10" x14ac:dyDescent="0.2">
      <c r="A99" s="24" t="s">
        <v>3</v>
      </c>
      <c r="B99" s="25">
        <v>100</v>
      </c>
      <c r="C99" s="25">
        <v>72.222222000000002</v>
      </c>
      <c r="D99" s="25">
        <v>8.3333329999999997</v>
      </c>
      <c r="E99" s="25">
        <v>4.6296299999999997</v>
      </c>
      <c r="F99" s="25">
        <v>6.4814809999999996</v>
      </c>
      <c r="G99" s="25">
        <v>4.6296299999999997</v>
      </c>
      <c r="H99" s="25">
        <v>0.92592600000000003</v>
      </c>
      <c r="I99" s="25">
        <v>2.7777780000000001</v>
      </c>
      <c r="J99" s="25">
        <v>0</v>
      </c>
    </row>
    <row r="100" spans="1:10" x14ac:dyDescent="0.2">
      <c r="A100" s="20" t="s">
        <v>358</v>
      </c>
      <c r="B100" s="21">
        <v>30</v>
      </c>
      <c r="C100" s="21">
        <v>22</v>
      </c>
      <c r="D100" s="21">
        <v>2</v>
      </c>
      <c r="E100" s="21">
        <v>1</v>
      </c>
      <c r="F100" s="21">
        <v>3</v>
      </c>
      <c r="G100" s="21">
        <v>1</v>
      </c>
      <c r="H100" s="21">
        <v>0</v>
      </c>
      <c r="I100" s="21">
        <v>0</v>
      </c>
      <c r="J100" s="21">
        <v>1</v>
      </c>
    </row>
    <row r="101" spans="1:10" x14ac:dyDescent="0.2">
      <c r="A101" s="24" t="s">
        <v>3</v>
      </c>
      <c r="B101" s="25">
        <v>100</v>
      </c>
      <c r="C101" s="25">
        <v>73.333332999999996</v>
      </c>
      <c r="D101" s="25">
        <v>6.6666670000000003</v>
      </c>
      <c r="E101" s="25">
        <v>3.3333330000000001</v>
      </c>
      <c r="F101" s="25">
        <v>10</v>
      </c>
      <c r="G101" s="25">
        <v>3.3333330000000001</v>
      </c>
      <c r="H101" s="25">
        <v>0</v>
      </c>
      <c r="I101" s="25">
        <v>0</v>
      </c>
      <c r="J101" s="25">
        <v>3.3333330000000001</v>
      </c>
    </row>
    <row r="102" spans="1:10" x14ac:dyDescent="0.2">
      <c r="A102" s="9" t="s">
        <v>360</v>
      </c>
      <c r="B102" s="10">
        <v>49</v>
      </c>
      <c r="C102" s="10">
        <v>23</v>
      </c>
      <c r="D102" s="10">
        <v>11</v>
      </c>
      <c r="E102" s="10">
        <v>1</v>
      </c>
      <c r="F102" s="10">
        <v>6</v>
      </c>
      <c r="G102" s="10">
        <v>2</v>
      </c>
      <c r="H102" s="10">
        <v>0</v>
      </c>
      <c r="I102" s="10">
        <v>5</v>
      </c>
      <c r="J102" s="10">
        <v>1</v>
      </c>
    </row>
    <row r="103" spans="1:10" x14ac:dyDescent="0.2">
      <c r="A103" s="24" t="s">
        <v>3</v>
      </c>
      <c r="B103" s="25">
        <v>100</v>
      </c>
      <c r="C103" s="25">
        <v>46.938775999999997</v>
      </c>
      <c r="D103" s="25">
        <v>22.448979999999999</v>
      </c>
      <c r="E103" s="25">
        <v>2.040816</v>
      </c>
      <c r="F103" s="25">
        <v>12.244897999999999</v>
      </c>
      <c r="G103" s="25">
        <v>4.0816330000000001</v>
      </c>
      <c r="H103" s="25">
        <v>0</v>
      </c>
      <c r="I103" s="25">
        <v>10.204082</v>
      </c>
      <c r="J103" s="25">
        <v>2.040816</v>
      </c>
    </row>
    <row r="104" spans="1:10" x14ac:dyDescent="0.2">
      <c r="A104" s="20" t="s">
        <v>331</v>
      </c>
      <c r="B104" s="21">
        <v>770</v>
      </c>
      <c r="C104" s="21">
        <v>636</v>
      </c>
      <c r="D104" s="21">
        <v>63</v>
      </c>
      <c r="E104" s="21">
        <v>15</v>
      </c>
      <c r="F104" s="21">
        <v>24</v>
      </c>
      <c r="G104" s="21">
        <v>18</v>
      </c>
      <c r="H104" s="21">
        <v>1</v>
      </c>
      <c r="I104" s="21">
        <v>4</v>
      </c>
      <c r="J104" s="21">
        <v>9</v>
      </c>
    </row>
    <row r="105" spans="1:10" x14ac:dyDescent="0.2">
      <c r="A105" s="24" t="s">
        <v>3</v>
      </c>
      <c r="B105" s="25">
        <v>100</v>
      </c>
      <c r="C105" s="25">
        <v>82.597403</v>
      </c>
      <c r="D105" s="25">
        <v>8.1818179999999998</v>
      </c>
      <c r="E105" s="25">
        <v>1.9480519999999999</v>
      </c>
      <c r="F105" s="25">
        <v>3.1168830000000001</v>
      </c>
      <c r="G105" s="25">
        <v>2.3376619999999999</v>
      </c>
      <c r="H105" s="25">
        <v>0.12987000000000001</v>
      </c>
      <c r="I105" s="25">
        <v>0.51948099999999997</v>
      </c>
      <c r="J105" s="25">
        <v>1.168831</v>
      </c>
    </row>
    <row r="106" spans="1:10" x14ac:dyDescent="0.2">
      <c r="A106" s="20" t="s">
        <v>332</v>
      </c>
      <c r="B106" s="21">
        <v>118</v>
      </c>
      <c r="C106" s="21">
        <v>53</v>
      </c>
      <c r="D106" s="21">
        <v>15</v>
      </c>
      <c r="E106" s="21">
        <v>8</v>
      </c>
      <c r="F106" s="21">
        <v>20</v>
      </c>
      <c r="G106" s="21">
        <v>17</v>
      </c>
      <c r="H106" s="21">
        <v>1</v>
      </c>
      <c r="I106" s="21">
        <v>4</v>
      </c>
      <c r="J106" s="21">
        <v>0</v>
      </c>
    </row>
    <row r="107" spans="1:10" x14ac:dyDescent="0.2">
      <c r="A107" s="24" t="s">
        <v>3</v>
      </c>
      <c r="B107" s="25">
        <v>100</v>
      </c>
      <c r="C107" s="25">
        <v>44.915253999999997</v>
      </c>
      <c r="D107" s="25">
        <v>12.711864</v>
      </c>
      <c r="E107" s="25">
        <v>6.7796609999999999</v>
      </c>
      <c r="F107" s="25">
        <v>16.949152999999999</v>
      </c>
      <c r="G107" s="25">
        <v>14.406779999999999</v>
      </c>
      <c r="H107" s="25">
        <v>0.84745800000000004</v>
      </c>
      <c r="I107" s="25">
        <v>3.389831</v>
      </c>
      <c r="J107" s="25">
        <v>0</v>
      </c>
    </row>
    <row r="108" spans="1:10" x14ac:dyDescent="0.2">
      <c r="A108" s="20" t="s">
        <v>333</v>
      </c>
      <c r="B108" s="21">
        <v>436</v>
      </c>
      <c r="C108" s="21">
        <v>325</v>
      </c>
      <c r="D108" s="21">
        <v>33</v>
      </c>
      <c r="E108" s="21">
        <v>6</v>
      </c>
      <c r="F108" s="21">
        <v>18</v>
      </c>
      <c r="G108" s="21">
        <v>30</v>
      </c>
      <c r="H108" s="21">
        <v>5</v>
      </c>
      <c r="I108" s="21">
        <v>12</v>
      </c>
      <c r="J108" s="21">
        <v>7</v>
      </c>
    </row>
    <row r="109" spans="1:10" x14ac:dyDescent="0.2">
      <c r="A109" s="24" t="s">
        <v>3</v>
      </c>
      <c r="B109" s="25">
        <v>100</v>
      </c>
      <c r="C109" s="25">
        <v>74.541284000000005</v>
      </c>
      <c r="D109" s="25">
        <v>7.5688069999999996</v>
      </c>
      <c r="E109" s="25">
        <v>1.376147</v>
      </c>
      <c r="F109" s="25">
        <v>4.1284400000000003</v>
      </c>
      <c r="G109" s="25">
        <v>6.8807340000000003</v>
      </c>
      <c r="H109" s="25">
        <v>1.1467890000000001</v>
      </c>
      <c r="I109" s="25">
        <v>2.752294</v>
      </c>
      <c r="J109" s="25">
        <v>1.605505</v>
      </c>
    </row>
    <row r="110" spans="1:10" x14ac:dyDescent="0.2">
      <c r="A110" s="20" t="s">
        <v>358</v>
      </c>
      <c r="B110" s="21">
        <v>27</v>
      </c>
      <c r="C110" s="21">
        <v>20</v>
      </c>
      <c r="D110" s="21">
        <v>2</v>
      </c>
      <c r="E110" s="21">
        <v>2</v>
      </c>
      <c r="F110" s="21">
        <v>0</v>
      </c>
      <c r="G110" s="21">
        <v>1</v>
      </c>
      <c r="H110" s="21">
        <v>0</v>
      </c>
      <c r="I110" s="21">
        <v>1</v>
      </c>
      <c r="J110" s="21">
        <v>1</v>
      </c>
    </row>
    <row r="111" spans="1:10" x14ac:dyDescent="0.2">
      <c r="A111" s="24" t="s">
        <v>3</v>
      </c>
      <c r="B111" s="25">
        <v>100</v>
      </c>
      <c r="C111" s="25">
        <v>74.074073999999996</v>
      </c>
      <c r="D111" s="25">
        <v>7.4074070000000001</v>
      </c>
      <c r="E111" s="25">
        <v>7.4074070000000001</v>
      </c>
      <c r="F111" s="25">
        <v>0</v>
      </c>
      <c r="G111" s="25">
        <v>3.7037040000000001</v>
      </c>
      <c r="H111" s="25">
        <v>0</v>
      </c>
      <c r="I111" s="25">
        <v>3.7037040000000001</v>
      </c>
      <c r="J111" s="25">
        <v>3.7037040000000001</v>
      </c>
    </row>
    <row r="112" spans="1:10" x14ac:dyDescent="0.2">
      <c r="A112" s="9" t="s">
        <v>361</v>
      </c>
      <c r="B112" s="9"/>
      <c r="C112" s="9"/>
      <c r="D112" s="9"/>
      <c r="E112" s="9"/>
      <c r="F112" s="9"/>
      <c r="G112" s="9"/>
      <c r="H112" s="9"/>
      <c r="I112" s="9"/>
      <c r="J112" s="9"/>
    </row>
    <row r="113" spans="1:10" x14ac:dyDescent="0.2">
      <c r="A113" s="20" t="s">
        <v>362</v>
      </c>
      <c r="B113" s="21">
        <v>360</v>
      </c>
      <c r="C113" s="21">
        <v>300</v>
      </c>
      <c r="D113" s="21">
        <v>20</v>
      </c>
      <c r="E113" s="21">
        <v>7</v>
      </c>
      <c r="F113" s="21">
        <v>16</v>
      </c>
      <c r="G113" s="21">
        <v>7</v>
      </c>
      <c r="H113" s="21">
        <v>0</v>
      </c>
      <c r="I113" s="21">
        <v>4</v>
      </c>
      <c r="J113" s="21">
        <v>6</v>
      </c>
    </row>
    <row r="114" spans="1:10" x14ac:dyDescent="0.2">
      <c r="A114" s="24" t="s">
        <v>3</v>
      </c>
      <c r="B114" s="25">
        <v>100</v>
      </c>
      <c r="C114" s="25">
        <v>83.333332999999996</v>
      </c>
      <c r="D114" s="25">
        <v>5.5555560000000002</v>
      </c>
      <c r="E114" s="25">
        <v>1.9444440000000001</v>
      </c>
      <c r="F114" s="25">
        <v>4.4444439999999998</v>
      </c>
      <c r="G114" s="25">
        <v>1.9444440000000001</v>
      </c>
      <c r="H114" s="25">
        <v>0</v>
      </c>
      <c r="I114" s="25">
        <v>1.111111</v>
      </c>
      <c r="J114" s="25">
        <v>1.6666669999999999</v>
      </c>
    </row>
    <row r="115" spans="1:10" x14ac:dyDescent="0.2">
      <c r="A115" s="20" t="s">
        <v>363</v>
      </c>
      <c r="B115" s="21">
        <v>1326</v>
      </c>
      <c r="C115" s="21">
        <v>995</v>
      </c>
      <c r="D115" s="21">
        <v>113</v>
      </c>
      <c r="E115" s="21">
        <v>33</v>
      </c>
      <c r="F115" s="21">
        <v>82</v>
      </c>
      <c r="G115" s="21">
        <v>71</v>
      </c>
      <c r="H115" s="21">
        <v>6</v>
      </c>
      <c r="I115" s="21">
        <v>17</v>
      </c>
      <c r="J115" s="21">
        <v>9</v>
      </c>
    </row>
    <row r="116" spans="1:10" x14ac:dyDescent="0.2">
      <c r="A116" s="24" t="s">
        <v>3</v>
      </c>
      <c r="B116" s="25">
        <v>100</v>
      </c>
      <c r="C116" s="25">
        <v>75.037706999999997</v>
      </c>
      <c r="D116" s="25">
        <v>8.5218699999999998</v>
      </c>
      <c r="E116" s="25">
        <v>2.4886879999999998</v>
      </c>
      <c r="F116" s="25">
        <v>6.1840120000000001</v>
      </c>
      <c r="G116" s="25">
        <v>5.3544489999999998</v>
      </c>
      <c r="H116" s="25">
        <v>0.45248899999999997</v>
      </c>
      <c r="I116" s="25">
        <v>1.2820510000000001</v>
      </c>
      <c r="J116" s="25">
        <v>0.67873300000000003</v>
      </c>
    </row>
    <row r="117" spans="1:10" x14ac:dyDescent="0.2">
      <c r="A117" s="20" t="s">
        <v>364</v>
      </c>
      <c r="B117" s="21">
        <v>649</v>
      </c>
      <c r="C117" s="21">
        <v>551</v>
      </c>
      <c r="D117" s="21">
        <v>45</v>
      </c>
      <c r="E117" s="21">
        <v>9</v>
      </c>
      <c r="F117" s="21">
        <v>16</v>
      </c>
      <c r="G117" s="21">
        <v>18</v>
      </c>
      <c r="H117" s="21">
        <v>0</v>
      </c>
      <c r="I117" s="21">
        <v>7</v>
      </c>
      <c r="J117" s="21">
        <v>3</v>
      </c>
    </row>
    <row r="118" spans="1:10" x14ac:dyDescent="0.2">
      <c r="A118" s="24" t="s">
        <v>3</v>
      </c>
      <c r="B118" s="25">
        <v>100</v>
      </c>
      <c r="C118" s="25">
        <v>84.899845999999997</v>
      </c>
      <c r="D118" s="25">
        <v>6.9337439999999999</v>
      </c>
      <c r="E118" s="25">
        <v>1.386749</v>
      </c>
      <c r="F118" s="25">
        <v>2.4653309999999999</v>
      </c>
      <c r="G118" s="25">
        <v>2.773498</v>
      </c>
      <c r="H118" s="25">
        <v>0</v>
      </c>
      <c r="I118" s="25">
        <v>1.0785819999999999</v>
      </c>
      <c r="J118" s="25">
        <v>0.46224999999999999</v>
      </c>
    </row>
    <row r="119" spans="1:10" x14ac:dyDescent="0.2">
      <c r="A119" s="20" t="s">
        <v>365</v>
      </c>
      <c r="B119" s="21">
        <v>277</v>
      </c>
      <c r="C119" s="21">
        <v>147</v>
      </c>
      <c r="D119" s="21">
        <v>41</v>
      </c>
      <c r="E119" s="21">
        <v>12</v>
      </c>
      <c r="F119" s="21">
        <v>41</v>
      </c>
      <c r="G119" s="21">
        <v>20</v>
      </c>
      <c r="H119" s="21">
        <v>4</v>
      </c>
      <c r="I119" s="21">
        <v>10</v>
      </c>
      <c r="J119" s="21">
        <v>2</v>
      </c>
    </row>
    <row r="120" spans="1:10" x14ac:dyDescent="0.2">
      <c r="A120" s="24" t="s">
        <v>3</v>
      </c>
      <c r="B120" s="25">
        <v>100</v>
      </c>
      <c r="C120" s="25">
        <v>53.068592000000002</v>
      </c>
      <c r="D120" s="25">
        <v>14.801444</v>
      </c>
      <c r="E120" s="25">
        <v>4.3321300000000003</v>
      </c>
      <c r="F120" s="25">
        <v>14.801444</v>
      </c>
      <c r="G120" s="25">
        <v>7.2202169999999999</v>
      </c>
      <c r="H120" s="25">
        <v>1.444043</v>
      </c>
      <c r="I120" s="25">
        <v>3.6101079999999999</v>
      </c>
      <c r="J120" s="25">
        <v>0.72202200000000005</v>
      </c>
    </row>
    <row r="121" spans="1:10" x14ac:dyDescent="0.2">
      <c r="A121" s="20" t="s">
        <v>366</v>
      </c>
      <c r="B121" s="21">
        <v>65</v>
      </c>
      <c r="C121" s="21">
        <v>48</v>
      </c>
      <c r="D121" s="21">
        <v>2</v>
      </c>
      <c r="E121" s="21">
        <v>3</v>
      </c>
      <c r="F121" s="21">
        <v>3</v>
      </c>
      <c r="G121" s="21">
        <v>4</v>
      </c>
      <c r="H121" s="21">
        <v>0</v>
      </c>
      <c r="I121" s="21">
        <v>1</v>
      </c>
      <c r="J121" s="21">
        <v>4</v>
      </c>
    </row>
    <row r="122" spans="1:10" x14ac:dyDescent="0.2">
      <c r="A122" s="24" t="s">
        <v>3</v>
      </c>
      <c r="B122" s="25">
        <v>100</v>
      </c>
      <c r="C122" s="25">
        <v>73.846153999999999</v>
      </c>
      <c r="D122" s="25">
        <v>3.0769229999999999</v>
      </c>
      <c r="E122" s="25">
        <v>4.6153849999999998</v>
      </c>
      <c r="F122" s="25">
        <v>4.6153849999999998</v>
      </c>
      <c r="G122" s="25">
        <v>6.1538459999999997</v>
      </c>
      <c r="H122" s="25">
        <v>0</v>
      </c>
      <c r="I122" s="25">
        <v>1.538462</v>
      </c>
      <c r="J122" s="25">
        <v>6.1538459999999997</v>
      </c>
    </row>
    <row r="123" spans="1:10" x14ac:dyDescent="0.2">
      <c r="A123" s="9" t="s">
        <v>367</v>
      </c>
      <c r="B123" s="9"/>
      <c r="C123" s="9"/>
      <c r="D123" s="9"/>
      <c r="E123" s="9"/>
      <c r="F123" s="9"/>
      <c r="G123" s="9"/>
      <c r="H123" s="9"/>
      <c r="I123" s="9"/>
      <c r="J123" s="9"/>
    </row>
    <row r="124" spans="1:10" x14ac:dyDescent="0.2">
      <c r="A124" s="20" t="s">
        <v>368</v>
      </c>
      <c r="B124" s="21">
        <v>537</v>
      </c>
      <c r="C124" s="21">
        <v>292</v>
      </c>
      <c r="D124" s="21">
        <v>59</v>
      </c>
      <c r="E124" s="21">
        <v>21</v>
      </c>
      <c r="F124" s="21">
        <v>81</v>
      </c>
      <c r="G124" s="21">
        <v>60</v>
      </c>
      <c r="H124" s="21">
        <v>7</v>
      </c>
      <c r="I124" s="21">
        <v>13</v>
      </c>
      <c r="J124" s="21">
        <v>4</v>
      </c>
    </row>
    <row r="125" spans="1:10" x14ac:dyDescent="0.2">
      <c r="A125" s="24" t="s">
        <v>3</v>
      </c>
      <c r="B125" s="25">
        <v>100</v>
      </c>
      <c r="C125" s="25">
        <v>54.376164000000003</v>
      </c>
      <c r="D125" s="25">
        <v>10.986965</v>
      </c>
      <c r="E125" s="25">
        <v>3.910615</v>
      </c>
      <c r="F125" s="25">
        <v>15.083799000000001</v>
      </c>
      <c r="G125" s="25">
        <v>11.173183999999999</v>
      </c>
      <c r="H125" s="25">
        <v>1.3035380000000001</v>
      </c>
      <c r="I125" s="25">
        <v>2.4208569999999998</v>
      </c>
      <c r="J125" s="25">
        <v>0.74487899999999996</v>
      </c>
    </row>
    <row r="126" spans="1:10" x14ac:dyDescent="0.2">
      <c r="A126" s="20" t="s">
        <v>180</v>
      </c>
      <c r="B126" s="21">
        <v>1667</v>
      </c>
      <c r="C126" s="21">
        <v>1373</v>
      </c>
      <c r="D126" s="21">
        <v>135</v>
      </c>
      <c r="E126" s="21">
        <v>32</v>
      </c>
      <c r="F126" s="21">
        <v>59</v>
      </c>
      <c r="G126" s="21">
        <v>47</v>
      </c>
      <c r="H126" s="21">
        <v>1</v>
      </c>
      <c r="I126" s="21">
        <v>8</v>
      </c>
      <c r="J126" s="21">
        <v>12</v>
      </c>
    </row>
    <row r="127" spans="1:10" x14ac:dyDescent="0.2">
      <c r="A127" s="24" t="s">
        <v>3</v>
      </c>
      <c r="B127" s="25">
        <v>100</v>
      </c>
      <c r="C127" s="25">
        <v>82.363527000000005</v>
      </c>
      <c r="D127" s="25">
        <v>8.0983800000000006</v>
      </c>
      <c r="E127" s="25">
        <v>1.919616</v>
      </c>
      <c r="F127" s="25">
        <v>3.5392920000000001</v>
      </c>
      <c r="G127" s="25">
        <v>2.8194360000000001</v>
      </c>
      <c r="H127" s="25">
        <v>5.9988E-2</v>
      </c>
      <c r="I127" s="25">
        <v>0.479904</v>
      </c>
      <c r="J127" s="25">
        <v>0.71985600000000005</v>
      </c>
    </row>
    <row r="128" spans="1:10" x14ac:dyDescent="0.2">
      <c r="A128" s="20" t="s">
        <v>369</v>
      </c>
      <c r="B128" s="21">
        <v>99</v>
      </c>
      <c r="C128" s="21">
        <v>92</v>
      </c>
      <c r="D128" s="21">
        <v>1</v>
      </c>
      <c r="E128" s="21">
        <v>1</v>
      </c>
      <c r="F128" s="21">
        <v>2</v>
      </c>
      <c r="G128" s="21">
        <v>0</v>
      </c>
      <c r="H128" s="21">
        <v>0</v>
      </c>
      <c r="I128" s="21">
        <v>2</v>
      </c>
      <c r="J128" s="21">
        <v>1</v>
      </c>
    </row>
    <row r="129" spans="1:10" x14ac:dyDescent="0.2">
      <c r="A129" s="24" t="s">
        <v>3</v>
      </c>
      <c r="B129" s="25">
        <v>100</v>
      </c>
      <c r="C129" s="25">
        <v>92.929293000000001</v>
      </c>
      <c r="D129" s="25">
        <v>1.0101009999999999</v>
      </c>
      <c r="E129" s="25">
        <v>1.0101009999999999</v>
      </c>
      <c r="F129" s="25">
        <v>2.0202019999999998</v>
      </c>
      <c r="G129" s="25">
        <v>0</v>
      </c>
      <c r="H129" s="25">
        <v>0</v>
      </c>
      <c r="I129" s="25">
        <v>2.0202019999999998</v>
      </c>
      <c r="J129" s="25">
        <v>1.0101009999999999</v>
      </c>
    </row>
    <row r="130" spans="1:10" x14ac:dyDescent="0.2">
      <c r="A130" s="20" t="s">
        <v>370</v>
      </c>
      <c r="B130" s="21">
        <v>819</v>
      </c>
      <c r="C130" s="21">
        <v>696</v>
      </c>
      <c r="D130" s="21">
        <v>57</v>
      </c>
      <c r="E130" s="21">
        <v>12</v>
      </c>
      <c r="F130" s="21">
        <v>22</v>
      </c>
      <c r="G130" s="21">
        <v>15</v>
      </c>
      <c r="H130" s="21">
        <v>0</v>
      </c>
      <c r="I130" s="21">
        <v>9</v>
      </c>
      <c r="J130" s="21">
        <v>8</v>
      </c>
    </row>
    <row r="131" spans="1:10" x14ac:dyDescent="0.2">
      <c r="A131" s="24" t="s">
        <v>3</v>
      </c>
      <c r="B131" s="25">
        <v>100</v>
      </c>
      <c r="C131" s="25">
        <v>84.981684999999999</v>
      </c>
      <c r="D131" s="25">
        <v>6.9597069999999999</v>
      </c>
      <c r="E131" s="25">
        <v>1.465201</v>
      </c>
      <c r="F131" s="25">
        <v>2.6862029999999999</v>
      </c>
      <c r="G131" s="25">
        <v>1.831502</v>
      </c>
      <c r="H131" s="25">
        <v>0</v>
      </c>
      <c r="I131" s="25">
        <v>1.0989009999999999</v>
      </c>
      <c r="J131" s="25">
        <v>0.97680100000000003</v>
      </c>
    </row>
    <row r="132" spans="1:10" x14ac:dyDescent="0.2">
      <c r="A132" s="20" t="s">
        <v>371</v>
      </c>
      <c r="B132" s="21">
        <v>87</v>
      </c>
      <c r="C132" s="21">
        <v>60</v>
      </c>
      <c r="D132" s="21">
        <v>7</v>
      </c>
      <c r="E132" s="21">
        <v>4</v>
      </c>
      <c r="F132" s="21">
        <v>2</v>
      </c>
      <c r="G132" s="21">
        <v>1</v>
      </c>
      <c r="H132" s="21">
        <v>2</v>
      </c>
      <c r="I132" s="21">
        <v>10</v>
      </c>
      <c r="J132" s="21">
        <v>1</v>
      </c>
    </row>
    <row r="133" spans="1:10" x14ac:dyDescent="0.2">
      <c r="A133" s="24" t="s">
        <v>3</v>
      </c>
      <c r="B133" s="25">
        <v>100</v>
      </c>
      <c r="C133" s="25">
        <v>68.965517000000006</v>
      </c>
      <c r="D133" s="25">
        <v>8.0459770000000006</v>
      </c>
      <c r="E133" s="25">
        <v>4.5977009999999998</v>
      </c>
      <c r="F133" s="25">
        <v>2.298851</v>
      </c>
      <c r="G133" s="25">
        <v>1.1494249999999999</v>
      </c>
      <c r="H133" s="25">
        <v>2.298851</v>
      </c>
      <c r="I133" s="25">
        <v>11.494253</v>
      </c>
      <c r="J133" s="25">
        <v>1.1494249999999999</v>
      </c>
    </row>
    <row r="134" spans="1:10" x14ac:dyDescent="0.2">
      <c r="A134" s="20" t="s">
        <v>366</v>
      </c>
      <c r="B134" s="21">
        <v>55</v>
      </c>
      <c r="C134" s="21">
        <v>44</v>
      </c>
      <c r="D134" s="21">
        <v>2</v>
      </c>
      <c r="E134" s="21">
        <v>3</v>
      </c>
      <c r="F134" s="21">
        <v>2</v>
      </c>
      <c r="G134" s="21">
        <v>2</v>
      </c>
      <c r="H134" s="21">
        <v>0</v>
      </c>
      <c r="I134" s="21">
        <v>0</v>
      </c>
      <c r="J134" s="21">
        <v>2</v>
      </c>
    </row>
    <row r="135" spans="1:10" x14ac:dyDescent="0.2">
      <c r="A135" s="24" t="s">
        <v>3</v>
      </c>
      <c r="B135" s="25">
        <v>100</v>
      </c>
      <c r="C135" s="25">
        <v>80</v>
      </c>
      <c r="D135" s="25">
        <v>3.6363639999999999</v>
      </c>
      <c r="E135" s="25">
        <v>5.4545450000000004</v>
      </c>
      <c r="F135" s="25">
        <v>3.6363639999999999</v>
      </c>
      <c r="G135" s="25">
        <v>3.6363639999999999</v>
      </c>
      <c r="H135" s="25">
        <v>0</v>
      </c>
      <c r="I135" s="25">
        <v>0</v>
      </c>
      <c r="J135" s="25">
        <v>3.6363639999999999</v>
      </c>
    </row>
    <row r="136" spans="1:10" x14ac:dyDescent="0.2">
      <c r="A136" s="9" t="s">
        <v>372</v>
      </c>
      <c r="B136" s="9"/>
      <c r="C136" s="9"/>
      <c r="D136" s="9"/>
      <c r="E136" s="9"/>
      <c r="F136" s="9"/>
      <c r="G136" s="9"/>
      <c r="H136" s="9"/>
      <c r="I136" s="9"/>
      <c r="J136" s="9"/>
    </row>
    <row r="137" spans="1:10" x14ac:dyDescent="0.2">
      <c r="A137" s="20" t="s">
        <v>373</v>
      </c>
      <c r="B137" s="21">
        <v>537</v>
      </c>
      <c r="C137" s="21">
        <v>292</v>
      </c>
      <c r="D137" s="21">
        <v>59</v>
      </c>
      <c r="E137" s="21">
        <v>21</v>
      </c>
      <c r="F137" s="21">
        <v>81</v>
      </c>
      <c r="G137" s="21">
        <v>60</v>
      </c>
      <c r="H137" s="21">
        <v>7</v>
      </c>
      <c r="I137" s="21">
        <v>13</v>
      </c>
      <c r="J137" s="21">
        <v>4</v>
      </c>
    </row>
    <row r="138" spans="1:10" x14ac:dyDescent="0.2">
      <c r="A138" s="24" t="s">
        <v>3</v>
      </c>
      <c r="B138" s="25">
        <v>100</v>
      </c>
      <c r="C138" s="25">
        <v>54.376164000000003</v>
      </c>
      <c r="D138" s="25">
        <v>10.986965</v>
      </c>
      <c r="E138" s="25">
        <v>3.910615</v>
      </c>
      <c r="F138" s="25">
        <v>15.083799000000001</v>
      </c>
      <c r="G138" s="25">
        <v>11.173183999999999</v>
      </c>
      <c r="H138" s="25">
        <v>1.3035380000000001</v>
      </c>
      <c r="I138" s="25">
        <v>2.4208569999999998</v>
      </c>
      <c r="J138" s="25">
        <v>0.74487899999999996</v>
      </c>
    </row>
    <row r="139" spans="1:10" x14ac:dyDescent="0.2">
      <c r="A139" s="20" t="s">
        <v>374</v>
      </c>
      <c r="B139" s="21">
        <v>1329</v>
      </c>
      <c r="C139" s="21">
        <v>1055</v>
      </c>
      <c r="D139" s="21">
        <v>115</v>
      </c>
      <c r="E139" s="21">
        <v>28</v>
      </c>
      <c r="F139" s="21">
        <v>60</v>
      </c>
      <c r="G139" s="21">
        <v>51</v>
      </c>
      <c r="H139" s="21">
        <v>1</v>
      </c>
      <c r="I139" s="21">
        <v>9</v>
      </c>
      <c r="J139" s="21">
        <v>10</v>
      </c>
    </row>
    <row r="140" spans="1:10" x14ac:dyDescent="0.2">
      <c r="A140" s="24" t="s">
        <v>3</v>
      </c>
      <c r="B140" s="25">
        <v>100</v>
      </c>
      <c r="C140" s="25">
        <v>79.382994999999994</v>
      </c>
      <c r="D140" s="25">
        <v>8.6531230000000008</v>
      </c>
      <c r="E140" s="25">
        <v>2.1068470000000001</v>
      </c>
      <c r="F140" s="25">
        <v>4.5146730000000002</v>
      </c>
      <c r="G140" s="25">
        <v>3.837472</v>
      </c>
      <c r="H140" s="25">
        <v>7.5245000000000006E-2</v>
      </c>
      <c r="I140" s="25">
        <v>0.67720100000000005</v>
      </c>
      <c r="J140" s="25">
        <v>0.75244500000000003</v>
      </c>
    </row>
    <row r="141" spans="1:10" x14ac:dyDescent="0.2">
      <c r="A141" s="20" t="s">
        <v>375</v>
      </c>
      <c r="B141" s="21">
        <v>406</v>
      </c>
      <c r="C141" s="21">
        <v>345</v>
      </c>
      <c r="D141" s="21">
        <v>34</v>
      </c>
      <c r="E141" s="21">
        <v>4</v>
      </c>
      <c r="F141" s="21">
        <v>8</v>
      </c>
      <c r="G141" s="21">
        <v>6</v>
      </c>
      <c r="H141" s="21">
        <v>0</v>
      </c>
      <c r="I141" s="21">
        <v>5</v>
      </c>
      <c r="J141" s="21">
        <v>4</v>
      </c>
    </row>
    <row r="142" spans="1:10" x14ac:dyDescent="0.2">
      <c r="A142" s="24" t="s">
        <v>3</v>
      </c>
      <c r="B142" s="25">
        <v>100</v>
      </c>
      <c r="C142" s="25">
        <v>84.975369000000001</v>
      </c>
      <c r="D142" s="25">
        <v>8.3743839999999992</v>
      </c>
      <c r="E142" s="25">
        <v>0.98522200000000004</v>
      </c>
      <c r="F142" s="25">
        <v>1.9704429999999999</v>
      </c>
      <c r="G142" s="25">
        <v>1.477833</v>
      </c>
      <c r="H142" s="25">
        <v>0</v>
      </c>
      <c r="I142" s="25">
        <v>1.231527</v>
      </c>
      <c r="J142" s="25">
        <v>0.98522200000000004</v>
      </c>
    </row>
    <row r="143" spans="1:10" x14ac:dyDescent="0.2">
      <c r="A143" s="20" t="s">
        <v>376</v>
      </c>
      <c r="B143" s="21">
        <v>152</v>
      </c>
      <c r="C143" s="21">
        <v>128</v>
      </c>
      <c r="D143" s="21">
        <v>9</v>
      </c>
      <c r="E143" s="21">
        <v>5</v>
      </c>
      <c r="F143" s="21">
        <v>5</v>
      </c>
      <c r="G143" s="21">
        <v>1</v>
      </c>
      <c r="H143" s="21">
        <v>0</v>
      </c>
      <c r="I143" s="21">
        <v>2</v>
      </c>
      <c r="J143" s="21">
        <v>2</v>
      </c>
    </row>
    <row r="144" spans="1:10" x14ac:dyDescent="0.2">
      <c r="A144" s="24" t="s">
        <v>3</v>
      </c>
      <c r="B144" s="25">
        <v>100</v>
      </c>
      <c r="C144" s="25">
        <v>84.210526000000002</v>
      </c>
      <c r="D144" s="25">
        <v>5.9210529999999997</v>
      </c>
      <c r="E144" s="25">
        <v>3.2894739999999998</v>
      </c>
      <c r="F144" s="25">
        <v>3.2894739999999998</v>
      </c>
      <c r="G144" s="25">
        <v>0.65789500000000001</v>
      </c>
      <c r="H144" s="25">
        <v>0</v>
      </c>
      <c r="I144" s="25">
        <v>1.3157890000000001</v>
      </c>
      <c r="J144" s="25">
        <v>1.3157890000000001</v>
      </c>
    </row>
    <row r="145" spans="1:10" x14ac:dyDescent="0.2">
      <c r="A145" s="20" t="s">
        <v>377</v>
      </c>
      <c r="B145" s="21">
        <v>88</v>
      </c>
      <c r="C145" s="21">
        <v>81</v>
      </c>
      <c r="D145" s="21">
        <v>0</v>
      </c>
      <c r="E145" s="21">
        <v>2</v>
      </c>
      <c r="F145" s="21">
        <v>1</v>
      </c>
      <c r="G145" s="21">
        <v>0</v>
      </c>
      <c r="H145" s="21">
        <v>0</v>
      </c>
      <c r="I145" s="21">
        <v>3</v>
      </c>
      <c r="J145" s="21">
        <v>1</v>
      </c>
    </row>
    <row r="146" spans="1:10" x14ac:dyDescent="0.2">
      <c r="A146" s="24" t="s">
        <v>3</v>
      </c>
      <c r="B146" s="25">
        <v>100</v>
      </c>
      <c r="C146" s="25">
        <v>92.045455000000004</v>
      </c>
      <c r="D146" s="25">
        <v>0</v>
      </c>
      <c r="E146" s="25">
        <v>2.2727270000000002</v>
      </c>
      <c r="F146" s="25">
        <v>1.1363639999999999</v>
      </c>
      <c r="G146" s="25">
        <v>0</v>
      </c>
      <c r="H146" s="25">
        <v>0</v>
      </c>
      <c r="I146" s="25">
        <v>3.4090910000000001</v>
      </c>
      <c r="J146" s="25">
        <v>1.1363639999999999</v>
      </c>
    </row>
    <row r="147" spans="1:10" x14ac:dyDescent="0.2">
      <c r="A147" s="20" t="s">
        <v>378</v>
      </c>
      <c r="B147" s="21">
        <v>84</v>
      </c>
      <c r="C147" s="21">
        <v>81</v>
      </c>
      <c r="D147" s="21">
        <v>1</v>
      </c>
      <c r="E147" s="21">
        <v>0</v>
      </c>
      <c r="F147" s="21">
        <v>0</v>
      </c>
      <c r="G147" s="21">
        <v>0</v>
      </c>
      <c r="H147" s="21">
        <v>0</v>
      </c>
      <c r="I147" s="21">
        <v>2</v>
      </c>
      <c r="J147" s="21">
        <v>0</v>
      </c>
    </row>
    <row r="148" spans="1:10" x14ac:dyDescent="0.2">
      <c r="A148" s="24" t="s">
        <v>3</v>
      </c>
      <c r="B148" s="25">
        <v>100</v>
      </c>
      <c r="C148" s="25">
        <v>96.428571000000005</v>
      </c>
      <c r="D148" s="25">
        <v>1.1904760000000001</v>
      </c>
      <c r="E148" s="25">
        <v>0</v>
      </c>
      <c r="F148" s="25">
        <v>0</v>
      </c>
      <c r="G148" s="25">
        <v>0</v>
      </c>
      <c r="H148" s="25">
        <v>0</v>
      </c>
      <c r="I148" s="25">
        <v>2.3809520000000002</v>
      </c>
      <c r="J148" s="25">
        <v>0</v>
      </c>
    </row>
    <row r="149" spans="1:10" x14ac:dyDescent="0.2">
      <c r="A149" s="20" t="s">
        <v>366</v>
      </c>
      <c r="B149" s="21">
        <v>81</v>
      </c>
      <c r="C149" s="21">
        <v>59</v>
      </c>
      <c r="D149" s="21">
        <v>3</v>
      </c>
      <c r="E149" s="21">
        <v>4</v>
      </c>
      <c r="F149" s="21">
        <v>3</v>
      </c>
      <c r="G149" s="21">
        <v>2</v>
      </c>
      <c r="H149" s="21">
        <v>2</v>
      </c>
      <c r="I149" s="21">
        <v>5</v>
      </c>
      <c r="J149" s="21">
        <v>3</v>
      </c>
    </row>
    <row r="150" spans="1:10" x14ac:dyDescent="0.2">
      <c r="A150" s="24" t="s">
        <v>3</v>
      </c>
      <c r="B150" s="25">
        <v>100</v>
      </c>
      <c r="C150" s="25">
        <v>72.839506</v>
      </c>
      <c r="D150" s="25">
        <v>3.7037040000000001</v>
      </c>
      <c r="E150" s="25">
        <v>4.9382720000000004</v>
      </c>
      <c r="F150" s="25">
        <v>3.7037040000000001</v>
      </c>
      <c r="G150" s="25">
        <v>2.4691360000000002</v>
      </c>
      <c r="H150" s="25">
        <v>2.4691360000000002</v>
      </c>
      <c r="I150" s="25">
        <v>6.1728399999999999</v>
      </c>
      <c r="J150" s="25">
        <v>3.7037040000000001</v>
      </c>
    </row>
    <row r="151" spans="1:10" x14ac:dyDescent="0.2">
      <c r="A151" s="9" t="s">
        <v>379</v>
      </c>
      <c r="B151" s="9"/>
      <c r="C151" s="9"/>
      <c r="D151" s="9"/>
      <c r="E151" s="9"/>
      <c r="F151" s="9"/>
      <c r="G151" s="9"/>
      <c r="H151" s="9"/>
      <c r="I151" s="9"/>
      <c r="J151" s="9"/>
    </row>
    <row r="152" spans="1:10" x14ac:dyDescent="0.2">
      <c r="A152" s="20" t="s">
        <v>380</v>
      </c>
      <c r="B152" s="21">
        <v>788</v>
      </c>
      <c r="C152" s="21">
        <v>585</v>
      </c>
      <c r="D152" s="21">
        <v>67</v>
      </c>
      <c r="E152" s="21">
        <v>25</v>
      </c>
      <c r="F152" s="21">
        <v>58</v>
      </c>
      <c r="G152" s="21">
        <v>32</v>
      </c>
      <c r="H152" s="21">
        <v>1</v>
      </c>
      <c r="I152" s="21">
        <v>13</v>
      </c>
      <c r="J152" s="21">
        <v>7</v>
      </c>
    </row>
    <row r="153" spans="1:10" x14ac:dyDescent="0.2">
      <c r="A153" s="24" t="s">
        <v>3</v>
      </c>
      <c r="B153" s="25">
        <v>100</v>
      </c>
      <c r="C153" s="25">
        <v>74.238579000000001</v>
      </c>
      <c r="D153" s="25">
        <v>8.5025379999999995</v>
      </c>
      <c r="E153" s="25">
        <v>3.1725889999999999</v>
      </c>
      <c r="F153" s="25">
        <v>7.3604060000000002</v>
      </c>
      <c r="G153" s="25">
        <v>4.0609140000000004</v>
      </c>
      <c r="H153" s="25">
        <v>0.12690399999999999</v>
      </c>
      <c r="I153" s="25">
        <v>1.6497459999999999</v>
      </c>
      <c r="J153" s="25">
        <v>0.88832500000000003</v>
      </c>
    </row>
    <row r="154" spans="1:10" x14ac:dyDescent="0.2">
      <c r="A154" s="20" t="s">
        <v>381</v>
      </c>
      <c r="B154" s="21">
        <v>1824</v>
      </c>
      <c r="C154" s="21">
        <v>1408</v>
      </c>
      <c r="D154" s="21">
        <v>149</v>
      </c>
      <c r="E154" s="21">
        <v>36</v>
      </c>
      <c r="F154" s="21">
        <v>97</v>
      </c>
      <c r="G154" s="21">
        <v>84</v>
      </c>
      <c r="H154" s="21">
        <v>9</v>
      </c>
      <c r="I154" s="21">
        <v>26</v>
      </c>
      <c r="J154" s="21">
        <v>15</v>
      </c>
    </row>
    <row r="155" spans="1:10" x14ac:dyDescent="0.2">
      <c r="A155" s="24" t="s">
        <v>3</v>
      </c>
      <c r="B155" s="25">
        <v>100</v>
      </c>
      <c r="C155" s="25">
        <v>77.192982000000001</v>
      </c>
      <c r="D155" s="25">
        <v>8.1688600000000005</v>
      </c>
      <c r="E155" s="25">
        <v>1.973684</v>
      </c>
      <c r="F155" s="25">
        <v>5.3179819999999998</v>
      </c>
      <c r="G155" s="25">
        <v>4.6052629999999999</v>
      </c>
      <c r="H155" s="25">
        <v>0.493421</v>
      </c>
      <c r="I155" s="25">
        <v>1.4254389999999999</v>
      </c>
      <c r="J155" s="25">
        <v>0.82236799999999999</v>
      </c>
    </row>
    <row r="156" spans="1:10" x14ac:dyDescent="0.2">
      <c r="A156" s="20" t="s">
        <v>366</v>
      </c>
      <c r="B156" s="21">
        <v>65</v>
      </c>
      <c r="C156" s="21">
        <v>48</v>
      </c>
      <c r="D156" s="21">
        <v>5</v>
      </c>
      <c r="E156" s="21">
        <v>3</v>
      </c>
      <c r="F156" s="21">
        <v>3</v>
      </c>
      <c r="G156" s="21">
        <v>4</v>
      </c>
      <c r="H156" s="21">
        <v>0</v>
      </c>
      <c r="I156" s="21">
        <v>0</v>
      </c>
      <c r="J156" s="21">
        <v>2</v>
      </c>
    </row>
    <row r="157" spans="1:10" x14ac:dyDescent="0.2">
      <c r="A157" s="24" t="s">
        <v>3</v>
      </c>
      <c r="B157" s="25">
        <v>100</v>
      </c>
      <c r="C157" s="25">
        <v>73.846153999999999</v>
      </c>
      <c r="D157" s="25">
        <v>7.6923079999999997</v>
      </c>
      <c r="E157" s="25">
        <v>4.6153849999999998</v>
      </c>
      <c r="F157" s="25">
        <v>4.6153849999999998</v>
      </c>
      <c r="G157" s="25">
        <v>6.1538459999999997</v>
      </c>
      <c r="H157" s="25">
        <v>0</v>
      </c>
      <c r="I157" s="25">
        <v>0</v>
      </c>
      <c r="J157" s="25">
        <v>3.0769229999999999</v>
      </c>
    </row>
    <row r="158" spans="1:10" x14ac:dyDescent="0.2">
      <c r="A158" s="9" t="s">
        <v>382</v>
      </c>
      <c r="B158" s="9"/>
      <c r="C158" s="9"/>
      <c r="D158" s="9"/>
      <c r="E158" s="9"/>
      <c r="F158" s="9"/>
      <c r="G158" s="9"/>
      <c r="H158" s="9"/>
      <c r="I158" s="9"/>
      <c r="J158" s="9"/>
    </row>
    <row r="159" spans="1:10" x14ac:dyDescent="0.2">
      <c r="A159" s="20" t="s">
        <v>383</v>
      </c>
      <c r="B159" s="21">
        <v>393</v>
      </c>
      <c r="C159" s="21">
        <v>285</v>
      </c>
      <c r="D159" s="21">
        <v>27</v>
      </c>
      <c r="E159" s="21">
        <v>17</v>
      </c>
      <c r="F159" s="21">
        <v>37</v>
      </c>
      <c r="G159" s="21">
        <v>16</v>
      </c>
      <c r="H159" s="21">
        <v>0</v>
      </c>
      <c r="I159" s="21">
        <v>8</v>
      </c>
      <c r="J159" s="21">
        <v>3</v>
      </c>
    </row>
    <row r="160" spans="1:10" x14ac:dyDescent="0.2">
      <c r="A160" s="24" t="s">
        <v>3</v>
      </c>
      <c r="B160" s="25">
        <v>100</v>
      </c>
      <c r="C160" s="25">
        <v>72.519084000000007</v>
      </c>
      <c r="D160" s="25">
        <v>6.8702290000000001</v>
      </c>
      <c r="E160" s="25">
        <v>4.3257000000000003</v>
      </c>
      <c r="F160" s="25">
        <v>9.4147580000000008</v>
      </c>
      <c r="G160" s="25">
        <v>4.0712469999999996</v>
      </c>
      <c r="H160" s="25">
        <v>0</v>
      </c>
      <c r="I160" s="25">
        <v>2.0356230000000002</v>
      </c>
      <c r="J160" s="25">
        <v>0.76335900000000001</v>
      </c>
    </row>
    <row r="161" spans="1:10" x14ac:dyDescent="0.2">
      <c r="A161" s="20" t="s">
        <v>181</v>
      </c>
      <c r="B161" s="21">
        <v>1944</v>
      </c>
      <c r="C161" s="21">
        <v>1537</v>
      </c>
      <c r="D161" s="21">
        <v>158</v>
      </c>
      <c r="E161" s="21">
        <v>33</v>
      </c>
      <c r="F161" s="21">
        <v>86</v>
      </c>
      <c r="G161" s="21">
        <v>78</v>
      </c>
      <c r="H161" s="21">
        <v>8</v>
      </c>
      <c r="I161" s="21">
        <v>29</v>
      </c>
      <c r="J161" s="21">
        <v>15</v>
      </c>
    </row>
    <row r="162" spans="1:10" x14ac:dyDescent="0.2">
      <c r="A162" s="24" t="s">
        <v>3</v>
      </c>
      <c r="B162" s="25">
        <v>100</v>
      </c>
      <c r="C162" s="25">
        <v>79.063785999999993</v>
      </c>
      <c r="D162" s="25">
        <v>8.1275720000000007</v>
      </c>
      <c r="E162" s="25">
        <v>1.6975309999999999</v>
      </c>
      <c r="F162" s="25">
        <v>4.4238679999999997</v>
      </c>
      <c r="G162" s="25">
        <v>4.012346</v>
      </c>
      <c r="H162" s="25">
        <v>0.41152300000000003</v>
      </c>
      <c r="I162" s="25">
        <v>1.49177</v>
      </c>
      <c r="J162" s="25">
        <v>0.77160499999999999</v>
      </c>
    </row>
    <row r="163" spans="1:10" x14ac:dyDescent="0.2">
      <c r="A163" s="20" t="s">
        <v>182</v>
      </c>
      <c r="B163" s="21">
        <v>38</v>
      </c>
      <c r="C163" s="21">
        <v>25</v>
      </c>
      <c r="D163" s="21">
        <v>9</v>
      </c>
      <c r="E163" s="21">
        <v>1</v>
      </c>
      <c r="F163" s="21">
        <v>0</v>
      </c>
      <c r="G163" s="21">
        <v>2</v>
      </c>
      <c r="H163" s="21">
        <v>0</v>
      </c>
      <c r="I163" s="21">
        <v>0</v>
      </c>
      <c r="J163" s="21">
        <v>1</v>
      </c>
    </row>
    <row r="164" spans="1:10" x14ac:dyDescent="0.2">
      <c r="A164" s="24" t="s">
        <v>3</v>
      </c>
      <c r="B164" s="25">
        <v>100</v>
      </c>
      <c r="C164" s="25">
        <v>65.789473999999998</v>
      </c>
      <c r="D164" s="25">
        <v>23.684211000000001</v>
      </c>
      <c r="E164" s="25">
        <v>2.6315789999999999</v>
      </c>
      <c r="F164" s="25">
        <v>0</v>
      </c>
      <c r="G164" s="25">
        <v>5.2631579999999998</v>
      </c>
      <c r="H164" s="25">
        <v>0</v>
      </c>
      <c r="I164" s="25">
        <v>0</v>
      </c>
      <c r="J164" s="25">
        <v>2.6315789999999999</v>
      </c>
    </row>
    <row r="165" spans="1:10" x14ac:dyDescent="0.2">
      <c r="A165" s="20" t="s">
        <v>384</v>
      </c>
      <c r="B165" s="21">
        <v>36</v>
      </c>
      <c r="C165" s="21">
        <v>28</v>
      </c>
      <c r="D165" s="21">
        <v>3</v>
      </c>
      <c r="E165" s="21">
        <v>1</v>
      </c>
      <c r="F165" s="21">
        <v>3</v>
      </c>
      <c r="G165" s="21">
        <v>0</v>
      </c>
      <c r="H165" s="21">
        <v>1</v>
      </c>
      <c r="I165" s="21">
        <v>0</v>
      </c>
      <c r="J165" s="21">
        <v>0</v>
      </c>
    </row>
    <row r="166" spans="1:10" x14ac:dyDescent="0.2">
      <c r="A166" s="24" t="s">
        <v>3</v>
      </c>
      <c r="B166" s="25">
        <v>100</v>
      </c>
      <c r="C166" s="25">
        <v>77.777777999999998</v>
      </c>
      <c r="D166" s="25">
        <v>8.3333329999999997</v>
      </c>
      <c r="E166" s="25">
        <v>2.7777780000000001</v>
      </c>
      <c r="F166" s="25">
        <v>8.3333329999999997</v>
      </c>
      <c r="G166" s="25">
        <v>0</v>
      </c>
      <c r="H166" s="25">
        <v>2.7777780000000001</v>
      </c>
      <c r="I166" s="25">
        <v>0</v>
      </c>
      <c r="J166" s="25">
        <v>0</v>
      </c>
    </row>
    <row r="167" spans="1:10" x14ac:dyDescent="0.2">
      <c r="A167" s="20" t="s">
        <v>183</v>
      </c>
      <c r="B167" s="21">
        <v>53</v>
      </c>
      <c r="C167" s="21">
        <v>47</v>
      </c>
      <c r="D167" s="21">
        <v>4</v>
      </c>
      <c r="E167" s="21">
        <v>0</v>
      </c>
      <c r="F167" s="21">
        <v>0</v>
      </c>
      <c r="G167" s="21">
        <v>1</v>
      </c>
      <c r="H167" s="21">
        <v>0</v>
      </c>
      <c r="I167" s="21">
        <v>0</v>
      </c>
      <c r="J167" s="21">
        <v>1</v>
      </c>
    </row>
    <row r="168" spans="1:10" x14ac:dyDescent="0.2">
      <c r="A168" s="24" t="s">
        <v>3</v>
      </c>
      <c r="B168" s="25">
        <v>100</v>
      </c>
      <c r="C168" s="25">
        <v>88.679244999999995</v>
      </c>
      <c r="D168" s="25">
        <v>7.5471700000000004</v>
      </c>
      <c r="E168" s="25">
        <v>0</v>
      </c>
      <c r="F168" s="25">
        <v>0</v>
      </c>
      <c r="G168" s="25">
        <v>1.886792</v>
      </c>
      <c r="H168" s="25">
        <v>0</v>
      </c>
      <c r="I168" s="25">
        <v>0</v>
      </c>
      <c r="J168" s="25">
        <v>1.886792</v>
      </c>
    </row>
    <row r="169" spans="1:10" x14ac:dyDescent="0.2">
      <c r="A169" s="20" t="s">
        <v>385</v>
      </c>
      <c r="B169" s="21">
        <v>22</v>
      </c>
      <c r="C169" s="21">
        <v>13</v>
      </c>
      <c r="D169" s="21">
        <v>2</v>
      </c>
      <c r="E169" s="21">
        <v>2</v>
      </c>
      <c r="F169" s="21">
        <v>2</v>
      </c>
      <c r="G169" s="21">
        <v>3</v>
      </c>
      <c r="H169" s="21">
        <v>0</v>
      </c>
      <c r="I169" s="21">
        <v>0</v>
      </c>
      <c r="J169" s="21">
        <v>0</v>
      </c>
    </row>
    <row r="170" spans="1:10" x14ac:dyDescent="0.2">
      <c r="A170" s="24" t="s">
        <v>3</v>
      </c>
      <c r="B170" s="25">
        <v>100</v>
      </c>
      <c r="C170" s="25">
        <v>59.090909000000003</v>
      </c>
      <c r="D170" s="25">
        <v>9.0909089999999999</v>
      </c>
      <c r="E170" s="25">
        <v>9.0909089999999999</v>
      </c>
      <c r="F170" s="25">
        <v>9.0909089999999999</v>
      </c>
      <c r="G170" s="25">
        <v>13.636364</v>
      </c>
      <c r="H170" s="25">
        <v>0</v>
      </c>
      <c r="I170" s="25">
        <v>0</v>
      </c>
      <c r="J170" s="25">
        <v>0</v>
      </c>
    </row>
    <row r="171" spans="1:10" x14ac:dyDescent="0.2">
      <c r="A171" s="20" t="s">
        <v>386</v>
      </c>
      <c r="B171" s="21">
        <v>32</v>
      </c>
      <c r="C171" s="21">
        <v>0</v>
      </c>
      <c r="D171" s="21">
        <v>0</v>
      </c>
      <c r="E171" s="21">
        <v>5</v>
      </c>
      <c r="F171" s="21">
        <v>15</v>
      </c>
      <c r="G171" s="21">
        <v>9</v>
      </c>
      <c r="H171" s="21">
        <v>1</v>
      </c>
      <c r="I171" s="21">
        <v>0</v>
      </c>
      <c r="J171" s="21">
        <v>2</v>
      </c>
    </row>
    <row r="172" spans="1:10" x14ac:dyDescent="0.2">
      <c r="A172" s="24" t="s">
        <v>3</v>
      </c>
      <c r="B172" s="25">
        <v>100</v>
      </c>
      <c r="C172" s="25">
        <v>0</v>
      </c>
      <c r="D172" s="25">
        <v>0</v>
      </c>
      <c r="E172" s="25">
        <v>15.625</v>
      </c>
      <c r="F172" s="25">
        <v>46.875</v>
      </c>
      <c r="G172" s="25">
        <v>28.125</v>
      </c>
      <c r="H172" s="25">
        <v>3.125</v>
      </c>
      <c r="I172" s="25">
        <v>0</v>
      </c>
      <c r="J172" s="25">
        <v>6.25</v>
      </c>
    </row>
    <row r="173" spans="1:10" x14ac:dyDescent="0.2">
      <c r="A173" s="20" t="s">
        <v>387</v>
      </c>
      <c r="B173" s="21">
        <v>9</v>
      </c>
      <c r="C173" s="21">
        <v>7</v>
      </c>
      <c r="D173" s="21">
        <v>0</v>
      </c>
      <c r="E173" s="21">
        <v>1</v>
      </c>
      <c r="F173" s="21">
        <v>1</v>
      </c>
      <c r="G173" s="21">
        <v>0</v>
      </c>
      <c r="H173" s="21">
        <v>0</v>
      </c>
      <c r="I173" s="21">
        <v>0</v>
      </c>
      <c r="J173" s="21">
        <v>0</v>
      </c>
    </row>
    <row r="174" spans="1:10" x14ac:dyDescent="0.2">
      <c r="A174" s="24" t="s">
        <v>3</v>
      </c>
      <c r="B174" s="25">
        <v>100</v>
      </c>
      <c r="C174" s="25">
        <v>77.777777999999998</v>
      </c>
      <c r="D174" s="25">
        <v>0</v>
      </c>
      <c r="E174" s="25">
        <v>11.111110999999999</v>
      </c>
      <c r="F174" s="25">
        <v>11.111110999999999</v>
      </c>
      <c r="G174" s="25">
        <v>0</v>
      </c>
      <c r="H174" s="25">
        <v>0</v>
      </c>
      <c r="I174" s="25">
        <v>0</v>
      </c>
      <c r="J174" s="25">
        <v>0</v>
      </c>
    </row>
    <row r="175" spans="1:10" x14ac:dyDescent="0.2">
      <c r="A175" s="20" t="s">
        <v>366</v>
      </c>
      <c r="B175" s="21">
        <v>150</v>
      </c>
      <c r="C175" s="21">
        <v>99</v>
      </c>
      <c r="D175" s="21">
        <v>18</v>
      </c>
      <c r="E175" s="21">
        <v>4</v>
      </c>
      <c r="F175" s="21">
        <v>14</v>
      </c>
      <c r="G175" s="21">
        <v>11</v>
      </c>
      <c r="H175" s="21">
        <v>0</v>
      </c>
      <c r="I175" s="21">
        <v>2</v>
      </c>
      <c r="J175" s="21">
        <v>2</v>
      </c>
    </row>
    <row r="176" spans="1:10" x14ac:dyDescent="0.2">
      <c r="A176" s="24" t="s">
        <v>3</v>
      </c>
      <c r="B176" s="25">
        <v>100</v>
      </c>
      <c r="C176" s="25">
        <v>66</v>
      </c>
      <c r="D176" s="25">
        <v>12</v>
      </c>
      <c r="E176" s="25">
        <v>2.6666669999999999</v>
      </c>
      <c r="F176" s="25">
        <v>9.3333329999999997</v>
      </c>
      <c r="G176" s="25">
        <v>7.3333329999999997</v>
      </c>
      <c r="H176" s="25">
        <v>0</v>
      </c>
      <c r="I176" s="25">
        <v>1.3333330000000001</v>
      </c>
      <c r="J176" s="25">
        <v>1.3333330000000001</v>
      </c>
    </row>
    <row r="177" spans="1:10" x14ac:dyDescent="0.2">
      <c r="A177" s="9" t="s">
        <v>388</v>
      </c>
      <c r="B177" s="9"/>
      <c r="C177" s="9"/>
      <c r="D177" s="9"/>
      <c r="E177" s="9"/>
      <c r="F177" s="9"/>
      <c r="G177" s="9"/>
      <c r="H177" s="9"/>
      <c r="I177" s="9"/>
      <c r="J177" s="9"/>
    </row>
    <row r="178" spans="1:10" x14ac:dyDescent="0.2">
      <c r="A178" s="20" t="s">
        <v>184</v>
      </c>
      <c r="B178" s="21">
        <v>54</v>
      </c>
      <c r="C178" s="21">
        <v>29</v>
      </c>
      <c r="D178" s="21">
        <v>2</v>
      </c>
      <c r="E178" s="21">
        <v>8</v>
      </c>
      <c r="F178" s="21">
        <v>8</v>
      </c>
      <c r="G178" s="21">
        <v>6</v>
      </c>
      <c r="H178" s="21">
        <v>0</v>
      </c>
      <c r="I178" s="21">
        <v>0</v>
      </c>
      <c r="J178" s="21">
        <v>1</v>
      </c>
    </row>
    <row r="179" spans="1:10" x14ac:dyDescent="0.2">
      <c r="A179" s="24" t="s">
        <v>3</v>
      </c>
      <c r="B179" s="25">
        <v>100</v>
      </c>
      <c r="C179" s="25">
        <v>53.703704000000002</v>
      </c>
      <c r="D179" s="25">
        <v>3.7037040000000001</v>
      </c>
      <c r="E179" s="25">
        <v>14.814814999999999</v>
      </c>
      <c r="F179" s="25">
        <v>14.814814999999999</v>
      </c>
      <c r="G179" s="25">
        <v>11.111110999999999</v>
      </c>
      <c r="H179" s="25">
        <v>0</v>
      </c>
      <c r="I179" s="25">
        <v>0</v>
      </c>
      <c r="J179" s="25">
        <v>1.8518520000000001</v>
      </c>
    </row>
    <row r="180" spans="1:10" x14ac:dyDescent="0.2">
      <c r="A180" s="20" t="s">
        <v>185</v>
      </c>
      <c r="B180" s="21">
        <v>196</v>
      </c>
      <c r="C180" s="21">
        <v>128</v>
      </c>
      <c r="D180" s="21">
        <v>5</v>
      </c>
      <c r="E180" s="21">
        <v>9</v>
      </c>
      <c r="F180" s="21">
        <v>20</v>
      </c>
      <c r="G180" s="21">
        <v>28</v>
      </c>
      <c r="H180" s="21">
        <v>1</v>
      </c>
      <c r="I180" s="21">
        <v>5</v>
      </c>
      <c r="J180" s="21">
        <v>0</v>
      </c>
    </row>
    <row r="181" spans="1:10" x14ac:dyDescent="0.2">
      <c r="A181" s="24" t="s">
        <v>3</v>
      </c>
      <c r="B181" s="25">
        <v>100</v>
      </c>
      <c r="C181" s="25">
        <v>65.306122000000002</v>
      </c>
      <c r="D181" s="25">
        <v>2.5510199999999998</v>
      </c>
      <c r="E181" s="25">
        <v>4.5918369999999999</v>
      </c>
      <c r="F181" s="25">
        <v>10.204082</v>
      </c>
      <c r="G181" s="25">
        <v>14.285714</v>
      </c>
      <c r="H181" s="25">
        <v>0.51020399999999999</v>
      </c>
      <c r="I181" s="25">
        <v>2.5510199999999998</v>
      </c>
      <c r="J181" s="25">
        <v>0</v>
      </c>
    </row>
    <row r="182" spans="1:10" x14ac:dyDescent="0.2">
      <c r="A182" s="20" t="s">
        <v>186</v>
      </c>
      <c r="B182" s="21">
        <v>310</v>
      </c>
      <c r="C182" s="21">
        <v>214</v>
      </c>
      <c r="D182" s="21">
        <v>29</v>
      </c>
      <c r="E182" s="21">
        <v>9</v>
      </c>
      <c r="F182" s="21">
        <v>25</v>
      </c>
      <c r="G182" s="21">
        <v>21</v>
      </c>
      <c r="H182" s="21">
        <v>1</v>
      </c>
      <c r="I182" s="21">
        <v>9</v>
      </c>
      <c r="J182" s="21">
        <v>2</v>
      </c>
    </row>
    <row r="183" spans="1:10" x14ac:dyDescent="0.2">
      <c r="A183" s="24" t="s">
        <v>3</v>
      </c>
      <c r="B183" s="25">
        <v>100</v>
      </c>
      <c r="C183" s="25">
        <v>69.032257999999999</v>
      </c>
      <c r="D183" s="25">
        <v>9.3548390000000001</v>
      </c>
      <c r="E183" s="25">
        <v>2.9032260000000001</v>
      </c>
      <c r="F183" s="25">
        <v>8.0645159999999994</v>
      </c>
      <c r="G183" s="25">
        <v>6.7741939999999996</v>
      </c>
      <c r="H183" s="25">
        <v>0.32258100000000001</v>
      </c>
      <c r="I183" s="25">
        <v>2.9032260000000001</v>
      </c>
      <c r="J183" s="25">
        <v>0.64516099999999998</v>
      </c>
    </row>
    <row r="184" spans="1:10" x14ac:dyDescent="0.2">
      <c r="A184" s="20" t="s">
        <v>187</v>
      </c>
      <c r="B184" s="21">
        <v>385</v>
      </c>
      <c r="C184" s="21">
        <v>278</v>
      </c>
      <c r="D184" s="21">
        <v>36</v>
      </c>
      <c r="E184" s="21">
        <v>9</v>
      </c>
      <c r="F184" s="21">
        <v>29</v>
      </c>
      <c r="G184" s="21">
        <v>19</v>
      </c>
      <c r="H184" s="21">
        <v>4</v>
      </c>
      <c r="I184" s="21">
        <v>6</v>
      </c>
      <c r="J184" s="21">
        <v>4</v>
      </c>
    </row>
    <row r="185" spans="1:10" x14ac:dyDescent="0.2">
      <c r="A185" s="24" t="s">
        <v>3</v>
      </c>
      <c r="B185" s="25">
        <v>100</v>
      </c>
      <c r="C185" s="25">
        <v>72.207791999999998</v>
      </c>
      <c r="D185" s="25">
        <v>9.3506490000000007</v>
      </c>
      <c r="E185" s="25">
        <v>2.3376619999999999</v>
      </c>
      <c r="F185" s="25">
        <v>7.5324679999999997</v>
      </c>
      <c r="G185" s="25">
        <v>4.9350649999999998</v>
      </c>
      <c r="H185" s="25">
        <v>1.038961</v>
      </c>
      <c r="I185" s="25">
        <v>1.5584420000000001</v>
      </c>
      <c r="J185" s="25">
        <v>1.038961</v>
      </c>
    </row>
    <row r="186" spans="1:10" x14ac:dyDescent="0.2">
      <c r="A186" s="20" t="s">
        <v>188</v>
      </c>
      <c r="B186" s="21">
        <v>361</v>
      </c>
      <c r="C186" s="21">
        <v>304</v>
      </c>
      <c r="D186" s="21">
        <v>29</v>
      </c>
      <c r="E186" s="21">
        <v>3</v>
      </c>
      <c r="F186" s="21">
        <v>10</v>
      </c>
      <c r="G186" s="21">
        <v>11</v>
      </c>
      <c r="H186" s="21">
        <v>1</v>
      </c>
      <c r="I186" s="21">
        <v>2</v>
      </c>
      <c r="J186" s="21">
        <v>1</v>
      </c>
    </row>
    <row r="187" spans="1:10" x14ac:dyDescent="0.2">
      <c r="A187" s="24" t="s">
        <v>3</v>
      </c>
      <c r="B187" s="25">
        <v>100</v>
      </c>
      <c r="C187" s="25">
        <v>84.210526000000002</v>
      </c>
      <c r="D187" s="25">
        <v>8.0332410000000003</v>
      </c>
      <c r="E187" s="25">
        <v>0.83102500000000001</v>
      </c>
      <c r="F187" s="25">
        <v>2.7700830000000001</v>
      </c>
      <c r="G187" s="25">
        <v>3.047091</v>
      </c>
      <c r="H187" s="25">
        <v>0.27700799999999998</v>
      </c>
      <c r="I187" s="25">
        <v>0.55401699999999998</v>
      </c>
      <c r="J187" s="25">
        <v>0.27700799999999998</v>
      </c>
    </row>
    <row r="188" spans="1:10" x14ac:dyDescent="0.2">
      <c r="A188" s="20" t="s">
        <v>189</v>
      </c>
      <c r="B188" s="21">
        <v>315</v>
      </c>
      <c r="C188" s="21">
        <v>252</v>
      </c>
      <c r="D188" s="21">
        <v>24</v>
      </c>
      <c r="E188" s="21">
        <v>7</v>
      </c>
      <c r="F188" s="21">
        <v>12</v>
      </c>
      <c r="G188" s="21">
        <v>12</v>
      </c>
      <c r="H188" s="21">
        <v>2</v>
      </c>
      <c r="I188" s="21">
        <v>4</v>
      </c>
      <c r="J188" s="21">
        <v>2</v>
      </c>
    </row>
    <row r="189" spans="1:10" x14ac:dyDescent="0.2">
      <c r="A189" s="24" t="s">
        <v>3</v>
      </c>
      <c r="B189" s="25">
        <v>100</v>
      </c>
      <c r="C189" s="25">
        <v>80</v>
      </c>
      <c r="D189" s="25">
        <v>7.6190480000000003</v>
      </c>
      <c r="E189" s="25">
        <v>2.2222219999999999</v>
      </c>
      <c r="F189" s="25">
        <v>3.8095240000000001</v>
      </c>
      <c r="G189" s="25">
        <v>3.8095240000000001</v>
      </c>
      <c r="H189" s="25">
        <v>0.63492099999999996</v>
      </c>
      <c r="I189" s="25">
        <v>1.269841</v>
      </c>
      <c r="J189" s="25">
        <v>0.63492099999999996</v>
      </c>
    </row>
    <row r="190" spans="1:10" x14ac:dyDescent="0.2">
      <c r="A190" s="20" t="s">
        <v>190</v>
      </c>
      <c r="B190" s="21">
        <v>364</v>
      </c>
      <c r="C190" s="21">
        <v>297</v>
      </c>
      <c r="D190" s="21">
        <v>42</v>
      </c>
      <c r="E190" s="21">
        <v>4</v>
      </c>
      <c r="F190" s="21">
        <v>13</v>
      </c>
      <c r="G190" s="21">
        <v>5</v>
      </c>
      <c r="H190" s="21">
        <v>0</v>
      </c>
      <c r="I190" s="21">
        <v>1</v>
      </c>
      <c r="J190" s="21">
        <v>2</v>
      </c>
    </row>
    <row r="191" spans="1:10" x14ac:dyDescent="0.2">
      <c r="A191" s="24" t="s">
        <v>3</v>
      </c>
      <c r="B191" s="25">
        <v>100</v>
      </c>
      <c r="C191" s="25">
        <v>81.593406999999999</v>
      </c>
      <c r="D191" s="25">
        <v>11.538462000000001</v>
      </c>
      <c r="E191" s="25">
        <v>1.0989009999999999</v>
      </c>
      <c r="F191" s="25">
        <v>3.5714290000000002</v>
      </c>
      <c r="G191" s="25">
        <v>1.373626</v>
      </c>
      <c r="H191" s="25">
        <v>0</v>
      </c>
      <c r="I191" s="25">
        <v>0.274725</v>
      </c>
      <c r="J191" s="25">
        <v>0.54945100000000002</v>
      </c>
    </row>
    <row r="192" spans="1:10" x14ac:dyDescent="0.2">
      <c r="A192" s="20" t="s">
        <v>191</v>
      </c>
      <c r="B192" s="21">
        <v>267</v>
      </c>
      <c r="C192" s="21">
        <v>230</v>
      </c>
      <c r="D192" s="21">
        <v>26</v>
      </c>
      <c r="E192" s="21">
        <v>1</v>
      </c>
      <c r="F192" s="21">
        <v>3</v>
      </c>
      <c r="G192" s="21">
        <v>0</v>
      </c>
      <c r="H192" s="21">
        <v>0</v>
      </c>
      <c r="I192" s="21">
        <v>4</v>
      </c>
      <c r="J192" s="21">
        <v>3</v>
      </c>
    </row>
    <row r="193" spans="1:10" x14ac:dyDescent="0.2">
      <c r="A193" s="24" t="s">
        <v>3</v>
      </c>
      <c r="B193" s="25">
        <v>100</v>
      </c>
      <c r="C193" s="25">
        <v>86.142321999999993</v>
      </c>
      <c r="D193" s="25">
        <v>9.7378280000000004</v>
      </c>
      <c r="E193" s="25">
        <v>0.37453199999999998</v>
      </c>
      <c r="F193" s="25">
        <v>1.123596</v>
      </c>
      <c r="G193" s="25">
        <v>0</v>
      </c>
      <c r="H193" s="25">
        <v>0</v>
      </c>
      <c r="I193" s="25">
        <v>1.498127</v>
      </c>
      <c r="J193" s="25">
        <v>1.123596</v>
      </c>
    </row>
    <row r="194" spans="1:10" x14ac:dyDescent="0.2">
      <c r="A194" s="20" t="s">
        <v>192</v>
      </c>
      <c r="B194" s="21">
        <v>90</v>
      </c>
      <c r="C194" s="21">
        <v>80</v>
      </c>
      <c r="D194" s="21">
        <v>6</v>
      </c>
      <c r="E194" s="21">
        <v>0</v>
      </c>
      <c r="F194" s="21">
        <v>4</v>
      </c>
      <c r="G194" s="21">
        <v>0</v>
      </c>
      <c r="H194" s="21">
        <v>0</v>
      </c>
      <c r="I194" s="21">
        <v>0</v>
      </c>
      <c r="J194" s="21">
        <v>0</v>
      </c>
    </row>
    <row r="195" spans="1:10" x14ac:dyDescent="0.2">
      <c r="A195" s="24" t="s">
        <v>3</v>
      </c>
      <c r="B195" s="25">
        <v>100</v>
      </c>
      <c r="C195" s="25">
        <v>88.888889000000006</v>
      </c>
      <c r="D195" s="25">
        <v>6.6666670000000003</v>
      </c>
      <c r="E195" s="25">
        <v>0</v>
      </c>
      <c r="F195" s="25">
        <v>4.4444439999999998</v>
      </c>
      <c r="G195" s="25">
        <v>0</v>
      </c>
      <c r="H195" s="25">
        <v>0</v>
      </c>
      <c r="I195" s="25">
        <v>0</v>
      </c>
      <c r="J195" s="25">
        <v>0</v>
      </c>
    </row>
    <row r="196" spans="1:10" x14ac:dyDescent="0.2">
      <c r="A196" s="20" t="s">
        <v>193</v>
      </c>
      <c r="B196" s="21">
        <v>94</v>
      </c>
      <c r="C196" s="21">
        <v>82</v>
      </c>
      <c r="D196" s="21">
        <v>6</v>
      </c>
      <c r="E196" s="21">
        <v>1</v>
      </c>
      <c r="F196" s="21">
        <v>2</v>
      </c>
      <c r="G196" s="21">
        <v>1</v>
      </c>
      <c r="H196" s="21">
        <v>0</v>
      </c>
      <c r="I196" s="21">
        <v>1</v>
      </c>
      <c r="J196" s="21">
        <v>1</v>
      </c>
    </row>
    <row r="197" spans="1:10" x14ac:dyDescent="0.2">
      <c r="A197" s="24" t="s">
        <v>3</v>
      </c>
      <c r="B197" s="25">
        <v>100</v>
      </c>
      <c r="C197" s="25">
        <v>87.234043</v>
      </c>
      <c r="D197" s="25">
        <v>6.3829789999999997</v>
      </c>
      <c r="E197" s="25">
        <v>1.0638300000000001</v>
      </c>
      <c r="F197" s="25">
        <v>2.1276600000000001</v>
      </c>
      <c r="G197" s="25">
        <v>1.0638300000000001</v>
      </c>
      <c r="H197" s="25">
        <v>0</v>
      </c>
      <c r="I197" s="25">
        <v>1.0638300000000001</v>
      </c>
      <c r="J197" s="25">
        <v>1.0638300000000001</v>
      </c>
    </row>
    <row r="198" spans="1:10" x14ac:dyDescent="0.2">
      <c r="A198" s="20" t="s">
        <v>389</v>
      </c>
      <c r="B198" s="21">
        <v>47</v>
      </c>
      <c r="C198" s="21">
        <v>13</v>
      </c>
      <c r="D198" s="21">
        <v>4</v>
      </c>
      <c r="E198" s="21">
        <v>8</v>
      </c>
      <c r="F198" s="21">
        <v>13</v>
      </c>
      <c r="G198" s="21">
        <v>6</v>
      </c>
      <c r="H198" s="21">
        <v>1</v>
      </c>
      <c r="I198" s="21">
        <v>1</v>
      </c>
      <c r="J198" s="21">
        <v>1</v>
      </c>
    </row>
    <row r="199" spans="1:10" x14ac:dyDescent="0.2">
      <c r="A199" s="24" t="s">
        <v>3</v>
      </c>
      <c r="B199" s="25">
        <v>100</v>
      </c>
      <c r="C199" s="25">
        <v>27.659573999999999</v>
      </c>
      <c r="D199" s="25">
        <v>8.5106380000000001</v>
      </c>
      <c r="E199" s="25">
        <v>17.021277000000001</v>
      </c>
      <c r="F199" s="25">
        <v>27.659573999999999</v>
      </c>
      <c r="G199" s="25">
        <v>12.765957</v>
      </c>
      <c r="H199" s="25">
        <v>2.1276600000000001</v>
      </c>
      <c r="I199" s="25">
        <v>2.1276600000000001</v>
      </c>
      <c r="J199" s="25">
        <v>2.1276600000000001</v>
      </c>
    </row>
    <row r="200" spans="1:10" x14ac:dyDescent="0.2">
      <c r="A200" s="20" t="s">
        <v>366</v>
      </c>
      <c r="B200" s="21">
        <v>194</v>
      </c>
      <c r="C200" s="21">
        <v>134</v>
      </c>
      <c r="D200" s="21">
        <v>12</v>
      </c>
      <c r="E200" s="21">
        <v>5</v>
      </c>
      <c r="F200" s="21">
        <v>19</v>
      </c>
      <c r="G200" s="21">
        <v>11</v>
      </c>
      <c r="H200" s="21">
        <v>0</v>
      </c>
      <c r="I200" s="21">
        <v>6</v>
      </c>
      <c r="J200" s="21">
        <v>7</v>
      </c>
    </row>
    <row r="201" spans="1:10" ht="11.1" customHeight="1" x14ac:dyDescent="0.2">
      <c r="A201" s="24" t="s">
        <v>3</v>
      </c>
      <c r="B201" s="25">
        <v>100</v>
      </c>
      <c r="C201" s="25">
        <v>69.072164999999998</v>
      </c>
      <c r="D201" s="25">
        <v>6.1855669999999998</v>
      </c>
      <c r="E201" s="25">
        <v>2.5773199999999998</v>
      </c>
      <c r="F201" s="25">
        <v>9.7938139999999994</v>
      </c>
      <c r="G201" s="25">
        <v>5.6701030000000001</v>
      </c>
      <c r="H201" s="25">
        <v>0</v>
      </c>
      <c r="I201" s="25">
        <v>3.092784</v>
      </c>
      <c r="J201" s="25">
        <v>3.608247</v>
      </c>
    </row>
    <row r="202" spans="1:10" ht="11.1" customHeight="1" x14ac:dyDescent="0.2">
      <c r="A202" s="9" t="s">
        <v>390</v>
      </c>
      <c r="B202" s="9"/>
      <c r="C202" s="9"/>
      <c r="D202" s="9"/>
      <c r="E202" s="9"/>
      <c r="F202" s="9"/>
      <c r="G202" s="9"/>
      <c r="H202" s="9"/>
      <c r="I202" s="9"/>
      <c r="J202" s="9"/>
    </row>
    <row r="203" spans="1:10" ht="11.1" customHeight="1" x14ac:dyDescent="0.2">
      <c r="A203" s="20" t="s">
        <v>391</v>
      </c>
      <c r="B203" s="21">
        <v>633</v>
      </c>
      <c r="C203" s="21">
        <v>380</v>
      </c>
      <c r="D203" s="21">
        <v>107</v>
      </c>
      <c r="E203" s="21">
        <v>15</v>
      </c>
      <c r="F203" s="21">
        <v>58</v>
      </c>
      <c r="G203" s="21">
        <v>54</v>
      </c>
      <c r="H203" s="21">
        <v>5</v>
      </c>
      <c r="I203" s="21">
        <v>10</v>
      </c>
      <c r="J203" s="21">
        <v>4</v>
      </c>
    </row>
    <row r="204" spans="1:10" ht="11.1" customHeight="1" x14ac:dyDescent="0.2">
      <c r="A204" s="24" t="s">
        <v>3</v>
      </c>
      <c r="B204" s="25">
        <v>100</v>
      </c>
      <c r="C204" s="25">
        <v>60.031596</v>
      </c>
      <c r="D204" s="25">
        <v>16.903632999999999</v>
      </c>
      <c r="E204" s="25">
        <v>2.3696679999999999</v>
      </c>
      <c r="F204" s="25">
        <v>9.1627170000000007</v>
      </c>
      <c r="G204" s="25">
        <v>8.5308060000000001</v>
      </c>
      <c r="H204" s="25">
        <v>0.78988899999999995</v>
      </c>
      <c r="I204" s="25">
        <v>1.579779</v>
      </c>
      <c r="J204" s="25">
        <v>0.63191200000000003</v>
      </c>
    </row>
    <row r="205" spans="1:10" ht="11.1" customHeight="1" x14ac:dyDescent="0.2">
      <c r="A205" s="20" t="s">
        <v>392</v>
      </c>
      <c r="B205" s="21">
        <v>1123</v>
      </c>
      <c r="C205" s="21">
        <v>876</v>
      </c>
      <c r="D205" s="21">
        <v>77</v>
      </c>
      <c r="E205" s="21">
        <v>27</v>
      </c>
      <c r="F205" s="21">
        <v>69</v>
      </c>
      <c r="G205" s="21">
        <v>40</v>
      </c>
      <c r="H205" s="21">
        <v>2</v>
      </c>
      <c r="I205" s="21">
        <v>18</v>
      </c>
      <c r="J205" s="21">
        <v>14</v>
      </c>
    </row>
    <row r="206" spans="1:10" ht="11.1" customHeight="1" x14ac:dyDescent="0.2">
      <c r="A206" s="24" t="s">
        <v>3</v>
      </c>
      <c r="B206" s="25">
        <v>100</v>
      </c>
      <c r="C206" s="25">
        <v>78.005342999999996</v>
      </c>
      <c r="D206" s="25">
        <v>6.8566339999999997</v>
      </c>
      <c r="E206" s="25">
        <v>2.404274</v>
      </c>
      <c r="F206" s="25">
        <v>6.1442560000000004</v>
      </c>
      <c r="G206" s="25">
        <v>3.5618880000000002</v>
      </c>
      <c r="H206" s="25">
        <v>0.178094</v>
      </c>
      <c r="I206" s="25">
        <v>1.6028500000000001</v>
      </c>
      <c r="J206" s="25">
        <v>1.246661</v>
      </c>
    </row>
    <row r="207" spans="1:10" ht="11.1" customHeight="1" x14ac:dyDescent="0.2">
      <c r="A207" s="20" t="s">
        <v>393</v>
      </c>
      <c r="B207" s="21">
        <v>660</v>
      </c>
      <c r="C207" s="21">
        <v>555</v>
      </c>
      <c r="D207" s="21">
        <v>30</v>
      </c>
      <c r="E207" s="21">
        <v>15</v>
      </c>
      <c r="F207" s="21">
        <v>25</v>
      </c>
      <c r="G207" s="21">
        <v>19</v>
      </c>
      <c r="H207" s="21">
        <v>1</v>
      </c>
      <c r="I207" s="21">
        <v>10</v>
      </c>
      <c r="J207" s="21">
        <v>5</v>
      </c>
    </row>
    <row r="208" spans="1:10" ht="11.1" customHeight="1" x14ac:dyDescent="0.2">
      <c r="A208" s="24" t="s">
        <v>3</v>
      </c>
      <c r="B208" s="25">
        <v>100</v>
      </c>
      <c r="C208" s="25">
        <v>84.090908999999996</v>
      </c>
      <c r="D208" s="25">
        <v>4.5454549999999996</v>
      </c>
      <c r="E208" s="25">
        <v>2.2727270000000002</v>
      </c>
      <c r="F208" s="25">
        <v>3.7878790000000002</v>
      </c>
      <c r="G208" s="25">
        <v>2.8787880000000001</v>
      </c>
      <c r="H208" s="25">
        <v>0.15151500000000001</v>
      </c>
      <c r="I208" s="25">
        <v>1.5151520000000001</v>
      </c>
      <c r="J208" s="25">
        <v>0.75757600000000003</v>
      </c>
    </row>
    <row r="209" spans="1:10" ht="11.1" customHeight="1" x14ac:dyDescent="0.2">
      <c r="A209" s="20" t="s">
        <v>394</v>
      </c>
      <c r="B209" s="21">
        <v>261</v>
      </c>
      <c r="C209" s="21">
        <v>230</v>
      </c>
      <c r="D209" s="21">
        <v>7</v>
      </c>
      <c r="E209" s="21">
        <v>7</v>
      </c>
      <c r="F209" s="21">
        <v>6</v>
      </c>
      <c r="G209" s="21">
        <v>7</v>
      </c>
      <c r="H209" s="21">
        <v>2</v>
      </c>
      <c r="I209" s="21">
        <v>1</v>
      </c>
      <c r="J209" s="21">
        <v>1</v>
      </c>
    </row>
    <row r="210" spans="1:10" ht="11.1" customHeight="1" x14ac:dyDescent="0.2">
      <c r="A210" s="24" t="s">
        <v>3</v>
      </c>
      <c r="B210" s="25">
        <v>100</v>
      </c>
      <c r="C210" s="25">
        <v>88.122604999999993</v>
      </c>
      <c r="D210" s="25">
        <v>2.6819920000000002</v>
      </c>
      <c r="E210" s="25">
        <v>2.6819920000000002</v>
      </c>
      <c r="F210" s="25">
        <v>2.298851</v>
      </c>
      <c r="G210" s="25">
        <v>2.6819920000000002</v>
      </c>
      <c r="H210" s="25">
        <v>0.76628399999999997</v>
      </c>
      <c r="I210" s="25">
        <v>0.38314199999999998</v>
      </c>
      <c r="J210" s="25">
        <v>0.38314199999999998</v>
      </c>
    </row>
    <row r="211" spans="1:10" ht="11.1" customHeight="1" x14ac:dyDescent="0.2">
      <c r="A211" s="9" t="s">
        <v>395</v>
      </c>
      <c r="B211" s="9"/>
      <c r="C211" s="9"/>
      <c r="D211" s="9"/>
      <c r="E211" s="9"/>
      <c r="F211" s="9"/>
      <c r="G211" s="9"/>
      <c r="H211" s="9"/>
      <c r="I211" s="9"/>
      <c r="J211" s="9"/>
    </row>
    <row r="212" spans="1:10" ht="11.1" customHeight="1" x14ac:dyDescent="0.2">
      <c r="A212" s="20" t="s">
        <v>396</v>
      </c>
      <c r="B212" s="21">
        <v>329</v>
      </c>
      <c r="C212" s="21">
        <v>248</v>
      </c>
      <c r="D212" s="21">
        <v>23</v>
      </c>
      <c r="E212" s="21">
        <v>11</v>
      </c>
      <c r="F212" s="21">
        <v>14</v>
      </c>
      <c r="G212" s="21">
        <v>26</v>
      </c>
      <c r="H212" s="21">
        <v>1</v>
      </c>
      <c r="I212" s="21">
        <v>6</v>
      </c>
      <c r="J212" s="21">
        <v>0</v>
      </c>
    </row>
    <row r="213" spans="1:10" ht="11.1" customHeight="1" x14ac:dyDescent="0.2">
      <c r="A213" s="24" t="s">
        <v>3</v>
      </c>
      <c r="B213" s="25">
        <v>100</v>
      </c>
      <c r="C213" s="25">
        <v>75.379938999999993</v>
      </c>
      <c r="D213" s="25">
        <v>6.9908809999999999</v>
      </c>
      <c r="E213" s="25">
        <v>3.3434650000000001</v>
      </c>
      <c r="F213" s="25">
        <v>4.2553190000000001</v>
      </c>
      <c r="G213" s="25">
        <v>7.902736</v>
      </c>
      <c r="H213" s="25">
        <v>0.30395100000000003</v>
      </c>
      <c r="I213" s="25">
        <v>1.8237080000000001</v>
      </c>
      <c r="J213" s="25">
        <v>0</v>
      </c>
    </row>
    <row r="214" spans="1:10" ht="11.1" customHeight="1" x14ac:dyDescent="0.2">
      <c r="A214" s="20" t="s">
        <v>397</v>
      </c>
      <c r="B214" s="21">
        <v>828</v>
      </c>
      <c r="C214" s="21">
        <v>543</v>
      </c>
      <c r="D214" s="21">
        <v>133</v>
      </c>
      <c r="E214" s="21">
        <v>17</v>
      </c>
      <c r="F214" s="21">
        <v>57</v>
      </c>
      <c r="G214" s="21">
        <v>59</v>
      </c>
      <c r="H214" s="21">
        <v>4</v>
      </c>
      <c r="I214" s="21">
        <v>11</v>
      </c>
      <c r="J214" s="21">
        <v>4</v>
      </c>
    </row>
    <row r="215" spans="1:10" ht="11.1" customHeight="1" x14ac:dyDescent="0.2">
      <c r="A215" s="24" t="s">
        <v>3</v>
      </c>
      <c r="B215" s="25">
        <v>100</v>
      </c>
      <c r="C215" s="25">
        <v>65.579710000000006</v>
      </c>
      <c r="D215" s="25">
        <v>16.062802000000001</v>
      </c>
      <c r="E215" s="25">
        <v>2.05314</v>
      </c>
      <c r="F215" s="25">
        <v>6.8840579999999996</v>
      </c>
      <c r="G215" s="25">
        <v>7.125604</v>
      </c>
      <c r="H215" s="25">
        <v>0.48309200000000002</v>
      </c>
      <c r="I215" s="25">
        <v>1.3285020000000001</v>
      </c>
      <c r="J215" s="25">
        <v>0.48309200000000002</v>
      </c>
    </row>
    <row r="216" spans="1:10" ht="11.1" customHeight="1" x14ac:dyDescent="0.2">
      <c r="A216" s="20" t="s">
        <v>879</v>
      </c>
      <c r="B216" s="21">
        <v>499</v>
      </c>
      <c r="C216" s="21">
        <v>442</v>
      </c>
      <c r="D216" s="21">
        <v>11</v>
      </c>
      <c r="E216" s="21">
        <v>11</v>
      </c>
      <c r="F216" s="21">
        <v>16</v>
      </c>
      <c r="G216" s="21">
        <v>8</v>
      </c>
      <c r="H216" s="21">
        <v>2</v>
      </c>
      <c r="I216" s="21">
        <v>3</v>
      </c>
      <c r="J216" s="21">
        <v>6</v>
      </c>
    </row>
    <row r="217" spans="1:10" ht="11.1" customHeight="1" x14ac:dyDescent="0.2">
      <c r="A217" s="24" t="s">
        <v>3</v>
      </c>
      <c r="B217" s="25">
        <v>100</v>
      </c>
      <c r="C217" s="25">
        <v>88.577153999999993</v>
      </c>
      <c r="D217" s="25">
        <v>2.2044090000000001</v>
      </c>
      <c r="E217" s="25">
        <v>2.2044090000000001</v>
      </c>
      <c r="F217" s="25">
        <v>3.206413</v>
      </c>
      <c r="G217" s="25">
        <v>1.6032059999999999</v>
      </c>
      <c r="H217" s="25">
        <v>0.40080199999999999</v>
      </c>
      <c r="I217" s="25">
        <v>0.60120200000000001</v>
      </c>
      <c r="J217" s="25">
        <v>1.2024049999999999</v>
      </c>
    </row>
    <row r="218" spans="1:10" ht="11.1" customHeight="1" x14ac:dyDescent="0.2">
      <c r="A218" s="20" t="s">
        <v>398</v>
      </c>
      <c r="B218" s="21">
        <v>468</v>
      </c>
      <c r="C218" s="21">
        <v>372</v>
      </c>
      <c r="D218" s="21">
        <v>29</v>
      </c>
      <c r="E218" s="21">
        <v>9</v>
      </c>
      <c r="F218" s="21">
        <v>28</v>
      </c>
      <c r="G218" s="21">
        <v>14</v>
      </c>
      <c r="H218" s="21">
        <v>0</v>
      </c>
      <c r="I218" s="21">
        <v>7</v>
      </c>
      <c r="J218" s="21">
        <v>9</v>
      </c>
    </row>
    <row r="219" spans="1:10" ht="11.1" customHeight="1" x14ac:dyDescent="0.2">
      <c r="A219" s="24" t="s">
        <v>3</v>
      </c>
      <c r="B219" s="25">
        <v>100</v>
      </c>
      <c r="C219" s="25">
        <v>79.487178999999998</v>
      </c>
      <c r="D219" s="25">
        <v>6.1965810000000001</v>
      </c>
      <c r="E219" s="25">
        <v>1.9230769999999999</v>
      </c>
      <c r="F219" s="25">
        <v>5.9829059999999998</v>
      </c>
      <c r="G219" s="25">
        <v>2.9914529999999999</v>
      </c>
      <c r="H219" s="25">
        <v>0</v>
      </c>
      <c r="I219" s="25">
        <v>1.4957260000000001</v>
      </c>
      <c r="J219" s="25">
        <v>1.9230769999999999</v>
      </c>
    </row>
    <row r="220" spans="1:10" ht="11.1" customHeight="1" x14ac:dyDescent="0.2">
      <c r="A220" s="20" t="s">
        <v>399</v>
      </c>
      <c r="B220" s="21">
        <v>257</v>
      </c>
      <c r="C220" s="21">
        <v>209</v>
      </c>
      <c r="D220" s="21">
        <v>4</v>
      </c>
      <c r="E220" s="21">
        <v>9</v>
      </c>
      <c r="F220" s="21">
        <v>15</v>
      </c>
      <c r="G220" s="21">
        <v>11</v>
      </c>
      <c r="H220" s="21">
        <v>2</v>
      </c>
      <c r="I220" s="21">
        <v>5</v>
      </c>
      <c r="J220" s="21">
        <v>2</v>
      </c>
    </row>
    <row r="221" spans="1:10" ht="11.1" customHeight="1" x14ac:dyDescent="0.2">
      <c r="A221" s="24" t="s">
        <v>3</v>
      </c>
      <c r="B221" s="25">
        <v>100</v>
      </c>
      <c r="C221" s="25">
        <v>81.322957000000002</v>
      </c>
      <c r="D221" s="25">
        <v>1.5564199999999999</v>
      </c>
      <c r="E221" s="25">
        <v>3.5019459999999998</v>
      </c>
      <c r="F221" s="25">
        <v>5.836576</v>
      </c>
      <c r="G221" s="25">
        <v>4.2801559999999998</v>
      </c>
      <c r="H221" s="25">
        <v>0.77820999999999996</v>
      </c>
      <c r="I221" s="25">
        <v>1.9455249999999999</v>
      </c>
      <c r="J221" s="25">
        <v>0.77820999999999996</v>
      </c>
    </row>
    <row r="222" spans="1:10" ht="11.1" customHeight="1" x14ac:dyDescent="0.2">
      <c r="A222" s="20" t="s">
        <v>400</v>
      </c>
      <c r="B222" s="21">
        <v>296</v>
      </c>
      <c r="C222" s="21">
        <v>227</v>
      </c>
      <c r="D222" s="21">
        <v>21</v>
      </c>
      <c r="E222" s="21">
        <v>7</v>
      </c>
      <c r="F222" s="21">
        <v>28</v>
      </c>
      <c r="G222" s="21">
        <v>2</v>
      </c>
      <c r="H222" s="21">
        <v>1</v>
      </c>
      <c r="I222" s="21">
        <v>7</v>
      </c>
      <c r="J222" s="21">
        <v>3</v>
      </c>
    </row>
    <row r="223" spans="1:10" ht="11.1" customHeight="1" x14ac:dyDescent="0.2">
      <c r="A223" s="24" t="s">
        <v>3</v>
      </c>
      <c r="B223" s="25">
        <v>100</v>
      </c>
      <c r="C223" s="25">
        <v>76.689188999999999</v>
      </c>
      <c r="D223" s="25">
        <v>7.094595</v>
      </c>
      <c r="E223" s="25">
        <v>2.364865</v>
      </c>
      <c r="F223" s="25">
        <v>9.4594590000000007</v>
      </c>
      <c r="G223" s="25">
        <v>0.67567600000000005</v>
      </c>
      <c r="H223" s="25">
        <v>0.33783800000000003</v>
      </c>
      <c r="I223" s="25">
        <v>2.364865</v>
      </c>
      <c r="J223" s="25">
        <v>1.013514</v>
      </c>
    </row>
    <row r="224" spans="1:10" ht="11.1" customHeight="1" x14ac:dyDescent="0.2">
      <c r="A224" s="9" t="s">
        <v>401</v>
      </c>
      <c r="B224" s="9"/>
      <c r="C224" s="9"/>
      <c r="D224" s="9"/>
      <c r="E224" s="9"/>
      <c r="F224" s="9"/>
      <c r="G224" s="9"/>
      <c r="H224" s="9"/>
      <c r="I224" s="9"/>
      <c r="J224" s="9"/>
    </row>
    <row r="225" spans="1:10" ht="11.1" customHeight="1" x14ac:dyDescent="0.2">
      <c r="A225" s="20" t="s">
        <v>878</v>
      </c>
      <c r="B225" s="21">
        <v>116</v>
      </c>
      <c r="C225" s="21">
        <v>70</v>
      </c>
      <c r="D225" s="21">
        <v>18</v>
      </c>
      <c r="E225" s="21">
        <v>2</v>
      </c>
      <c r="F225" s="21">
        <v>4</v>
      </c>
      <c r="G225" s="21">
        <v>18</v>
      </c>
      <c r="H225" s="21">
        <v>0</v>
      </c>
      <c r="I225" s="21">
        <v>4</v>
      </c>
      <c r="J225" s="21">
        <v>0</v>
      </c>
    </row>
    <row r="226" spans="1:10" ht="11.1" customHeight="1" x14ac:dyDescent="0.2">
      <c r="A226" s="24" t="s">
        <v>3</v>
      </c>
      <c r="B226" s="25">
        <v>100</v>
      </c>
      <c r="C226" s="25">
        <v>60.344828</v>
      </c>
      <c r="D226" s="25">
        <v>15.517241</v>
      </c>
      <c r="E226" s="25">
        <v>1.7241379999999999</v>
      </c>
      <c r="F226" s="25">
        <v>3.4482759999999999</v>
      </c>
      <c r="G226" s="25">
        <v>15.517241</v>
      </c>
      <c r="H226" s="25">
        <v>0</v>
      </c>
      <c r="I226" s="25">
        <v>3.4482759999999999</v>
      </c>
      <c r="J226" s="25">
        <v>0</v>
      </c>
    </row>
    <row r="227" spans="1:10" ht="11.1" customHeight="1" x14ac:dyDescent="0.2">
      <c r="A227" s="20" t="s">
        <v>402</v>
      </c>
      <c r="B227" s="21">
        <v>213</v>
      </c>
      <c r="C227" s="21">
        <v>178</v>
      </c>
      <c r="D227" s="21">
        <v>5</v>
      </c>
      <c r="E227" s="21">
        <v>9</v>
      </c>
      <c r="F227" s="21">
        <v>10</v>
      </c>
      <c r="G227" s="21">
        <v>8</v>
      </c>
      <c r="H227" s="21">
        <v>1</v>
      </c>
      <c r="I227" s="21">
        <v>2</v>
      </c>
      <c r="J227" s="21">
        <v>0</v>
      </c>
    </row>
    <row r="228" spans="1:10" ht="11.1" customHeight="1" x14ac:dyDescent="0.2">
      <c r="A228" s="24" t="s">
        <v>3</v>
      </c>
      <c r="B228" s="25">
        <v>100</v>
      </c>
      <c r="C228" s="25">
        <v>83.568074999999993</v>
      </c>
      <c r="D228" s="25">
        <v>2.3474179999999998</v>
      </c>
      <c r="E228" s="25">
        <v>4.225352</v>
      </c>
      <c r="F228" s="25">
        <v>4.6948359999999996</v>
      </c>
      <c r="G228" s="25">
        <v>3.7558690000000001</v>
      </c>
      <c r="H228" s="25">
        <v>0.46948400000000001</v>
      </c>
      <c r="I228" s="25">
        <v>0.938967</v>
      </c>
      <c r="J228" s="25">
        <v>0</v>
      </c>
    </row>
    <row r="229" spans="1:10" ht="11.1" customHeight="1" x14ac:dyDescent="0.2">
      <c r="A229" s="20" t="s">
        <v>397</v>
      </c>
      <c r="B229" s="21">
        <v>828</v>
      </c>
      <c r="C229" s="21">
        <v>543</v>
      </c>
      <c r="D229" s="21">
        <v>133</v>
      </c>
      <c r="E229" s="21">
        <v>17</v>
      </c>
      <c r="F229" s="21">
        <v>57</v>
      </c>
      <c r="G229" s="21">
        <v>59</v>
      </c>
      <c r="H229" s="21">
        <v>4</v>
      </c>
      <c r="I229" s="21">
        <v>11</v>
      </c>
      <c r="J229" s="21">
        <v>4</v>
      </c>
    </row>
    <row r="230" spans="1:10" ht="11.1" customHeight="1" x14ac:dyDescent="0.2">
      <c r="A230" s="24" t="s">
        <v>3</v>
      </c>
      <c r="B230" s="25">
        <v>100</v>
      </c>
      <c r="C230" s="25">
        <v>65.579710000000006</v>
      </c>
      <c r="D230" s="25">
        <v>16.062802000000001</v>
      </c>
      <c r="E230" s="25">
        <v>2.05314</v>
      </c>
      <c r="F230" s="25">
        <v>6.8840579999999996</v>
      </c>
      <c r="G230" s="25">
        <v>7.125604</v>
      </c>
      <c r="H230" s="25">
        <v>0.48309200000000002</v>
      </c>
      <c r="I230" s="25">
        <v>1.3285020000000001</v>
      </c>
      <c r="J230" s="25">
        <v>0.48309200000000002</v>
      </c>
    </row>
    <row r="231" spans="1:10" ht="11.1" customHeight="1" x14ac:dyDescent="0.2">
      <c r="A231" s="20" t="s">
        <v>403</v>
      </c>
      <c r="B231" s="21">
        <v>133</v>
      </c>
      <c r="C231" s="21">
        <v>130</v>
      </c>
      <c r="D231" s="21">
        <v>0</v>
      </c>
      <c r="E231" s="21">
        <v>2</v>
      </c>
      <c r="F231" s="21">
        <v>0</v>
      </c>
      <c r="G231" s="21">
        <v>0</v>
      </c>
      <c r="H231" s="21">
        <v>0</v>
      </c>
      <c r="I231" s="21">
        <v>0</v>
      </c>
      <c r="J231" s="21">
        <v>1</v>
      </c>
    </row>
    <row r="232" spans="1:10" ht="11.1" customHeight="1" x14ac:dyDescent="0.2">
      <c r="A232" s="24" t="s">
        <v>3</v>
      </c>
      <c r="B232" s="25">
        <v>100</v>
      </c>
      <c r="C232" s="25">
        <v>97.744360999999998</v>
      </c>
      <c r="D232" s="25">
        <v>0</v>
      </c>
      <c r="E232" s="25">
        <v>1.5037590000000001</v>
      </c>
      <c r="F232" s="25">
        <v>0</v>
      </c>
      <c r="G232" s="25">
        <v>0</v>
      </c>
      <c r="H232" s="25">
        <v>0</v>
      </c>
      <c r="I232" s="25">
        <v>0</v>
      </c>
      <c r="J232" s="25">
        <v>0.75187999999999999</v>
      </c>
    </row>
    <row r="233" spans="1:10" ht="11.1" customHeight="1" x14ac:dyDescent="0.2">
      <c r="A233" s="20" t="s">
        <v>404</v>
      </c>
      <c r="B233" s="21">
        <v>120</v>
      </c>
      <c r="C233" s="21">
        <v>100</v>
      </c>
      <c r="D233" s="21">
        <v>6</v>
      </c>
      <c r="E233" s="21">
        <v>4</v>
      </c>
      <c r="F233" s="21">
        <v>6</v>
      </c>
      <c r="G233" s="21">
        <v>0</v>
      </c>
      <c r="H233" s="21">
        <v>0</v>
      </c>
      <c r="I233" s="21">
        <v>1</v>
      </c>
      <c r="J233" s="21">
        <v>3</v>
      </c>
    </row>
    <row r="234" spans="1:10" ht="11.1" customHeight="1" x14ac:dyDescent="0.2">
      <c r="A234" s="24" t="s">
        <v>3</v>
      </c>
      <c r="B234" s="25">
        <v>100</v>
      </c>
      <c r="C234" s="25">
        <v>83.333332999999996</v>
      </c>
      <c r="D234" s="25">
        <v>5</v>
      </c>
      <c r="E234" s="25">
        <v>3.3333330000000001</v>
      </c>
      <c r="F234" s="25">
        <v>5</v>
      </c>
      <c r="G234" s="25">
        <v>0</v>
      </c>
      <c r="H234" s="25">
        <v>0</v>
      </c>
      <c r="I234" s="25">
        <v>0.83333299999999999</v>
      </c>
      <c r="J234" s="25">
        <v>2.5</v>
      </c>
    </row>
    <row r="235" spans="1:10" ht="11.1" customHeight="1" x14ac:dyDescent="0.2">
      <c r="A235" s="20" t="s">
        <v>405</v>
      </c>
      <c r="B235" s="21">
        <v>246</v>
      </c>
      <c r="C235" s="21">
        <v>212</v>
      </c>
      <c r="D235" s="21">
        <v>5</v>
      </c>
      <c r="E235" s="21">
        <v>5</v>
      </c>
      <c r="F235" s="21">
        <v>10</v>
      </c>
      <c r="G235" s="21">
        <v>8</v>
      </c>
      <c r="H235" s="21">
        <v>2</v>
      </c>
      <c r="I235" s="21">
        <v>2</v>
      </c>
      <c r="J235" s="21">
        <v>2</v>
      </c>
    </row>
    <row r="236" spans="1:10" ht="11.1" customHeight="1" x14ac:dyDescent="0.2">
      <c r="A236" s="24" t="s">
        <v>3</v>
      </c>
      <c r="B236" s="25">
        <v>100</v>
      </c>
      <c r="C236" s="25">
        <v>86.178861999999995</v>
      </c>
      <c r="D236" s="25">
        <v>2.0325199999999999</v>
      </c>
      <c r="E236" s="25">
        <v>2.0325199999999999</v>
      </c>
      <c r="F236" s="25">
        <v>4.0650409999999999</v>
      </c>
      <c r="G236" s="25">
        <v>3.252033</v>
      </c>
      <c r="H236" s="25">
        <v>0.81300799999999995</v>
      </c>
      <c r="I236" s="25">
        <v>0.81300799999999995</v>
      </c>
      <c r="J236" s="25">
        <v>0.81300799999999995</v>
      </c>
    </row>
    <row r="237" spans="1:10" ht="11.1" customHeight="1" x14ac:dyDescent="0.2">
      <c r="A237" s="20" t="s">
        <v>398</v>
      </c>
      <c r="B237" s="21">
        <v>468</v>
      </c>
      <c r="C237" s="21">
        <v>372</v>
      </c>
      <c r="D237" s="21">
        <v>29</v>
      </c>
      <c r="E237" s="21">
        <v>9</v>
      </c>
      <c r="F237" s="21">
        <v>28</v>
      </c>
      <c r="G237" s="21">
        <v>14</v>
      </c>
      <c r="H237" s="21">
        <v>0</v>
      </c>
      <c r="I237" s="21">
        <v>7</v>
      </c>
      <c r="J237" s="21">
        <v>9</v>
      </c>
    </row>
    <row r="238" spans="1:10" ht="11.1" customHeight="1" x14ac:dyDescent="0.2">
      <c r="A238" s="24" t="s">
        <v>3</v>
      </c>
      <c r="B238" s="25">
        <v>100</v>
      </c>
      <c r="C238" s="25">
        <v>79.487178999999998</v>
      </c>
      <c r="D238" s="25">
        <v>6.1965810000000001</v>
      </c>
      <c r="E238" s="25">
        <v>1.9230769999999999</v>
      </c>
      <c r="F238" s="25">
        <v>5.9829059999999998</v>
      </c>
      <c r="G238" s="25">
        <v>2.9914529999999999</v>
      </c>
      <c r="H238" s="25">
        <v>0</v>
      </c>
      <c r="I238" s="25">
        <v>1.4957260000000001</v>
      </c>
      <c r="J238" s="25">
        <v>1.9230769999999999</v>
      </c>
    </row>
    <row r="239" spans="1:10" ht="11.1" customHeight="1" x14ac:dyDescent="0.2">
      <c r="A239" s="20" t="s">
        <v>406</v>
      </c>
      <c r="B239" s="21">
        <v>180</v>
      </c>
      <c r="C239" s="21">
        <v>140</v>
      </c>
      <c r="D239" s="21">
        <v>4</v>
      </c>
      <c r="E239" s="21">
        <v>8</v>
      </c>
      <c r="F239" s="21">
        <v>11</v>
      </c>
      <c r="G239" s="21">
        <v>11</v>
      </c>
      <c r="H239" s="21">
        <v>1</v>
      </c>
      <c r="I239" s="21">
        <v>4</v>
      </c>
      <c r="J239" s="21">
        <v>1</v>
      </c>
    </row>
    <row r="240" spans="1:10" ht="11.1" customHeight="1" x14ac:dyDescent="0.2">
      <c r="A240" s="24" t="s">
        <v>3</v>
      </c>
      <c r="B240" s="25">
        <v>100</v>
      </c>
      <c r="C240" s="25">
        <v>77.777777999999998</v>
      </c>
      <c r="D240" s="25">
        <v>2.2222219999999999</v>
      </c>
      <c r="E240" s="25">
        <v>4.4444439999999998</v>
      </c>
      <c r="F240" s="25">
        <v>6.1111110000000002</v>
      </c>
      <c r="G240" s="25">
        <v>6.1111110000000002</v>
      </c>
      <c r="H240" s="25">
        <v>0.55555600000000005</v>
      </c>
      <c r="I240" s="25">
        <v>2.2222219999999999</v>
      </c>
      <c r="J240" s="25">
        <v>0.55555600000000005</v>
      </c>
    </row>
    <row r="241" spans="1:10" ht="11.1" customHeight="1" x14ac:dyDescent="0.2">
      <c r="A241" s="20" t="s">
        <v>407</v>
      </c>
      <c r="B241" s="21">
        <v>77</v>
      </c>
      <c r="C241" s="21">
        <v>69</v>
      </c>
      <c r="D241" s="21">
        <v>0</v>
      </c>
      <c r="E241" s="21">
        <v>1</v>
      </c>
      <c r="F241" s="21">
        <v>4</v>
      </c>
      <c r="G241" s="21">
        <v>0</v>
      </c>
      <c r="H241" s="21">
        <v>1</v>
      </c>
      <c r="I241" s="21">
        <v>1</v>
      </c>
      <c r="J241" s="21">
        <v>1</v>
      </c>
    </row>
    <row r="242" spans="1:10" ht="11.1" customHeight="1" x14ac:dyDescent="0.2">
      <c r="A242" s="24" t="s">
        <v>3</v>
      </c>
      <c r="B242" s="25">
        <v>100</v>
      </c>
      <c r="C242" s="25">
        <v>89.610389999999995</v>
      </c>
      <c r="D242" s="25">
        <v>0</v>
      </c>
      <c r="E242" s="25">
        <v>1.2987010000000001</v>
      </c>
      <c r="F242" s="25">
        <v>5.1948049999999997</v>
      </c>
      <c r="G242" s="25">
        <v>0</v>
      </c>
      <c r="H242" s="25">
        <v>1.2987010000000001</v>
      </c>
      <c r="I242" s="25">
        <v>1.2987010000000001</v>
      </c>
      <c r="J242" s="25">
        <v>1.2987010000000001</v>
      </c>
    </row>
    <row r="243" spans="1:10" ht="11.1" customHeight="1" x14ac:dyDescent="0.2">
      <c r="A243" s="20" t="s">
        <v>400</v>
      </c>
      <c r="B243" s="21">
        <v>296</v>
      </c>
      <c r="C243" s="21">
        <v>227</v>
      </c>
      <c r="D243" s="21">
        <v>21</v>
      </c>
      <c r="E243" s="21">
        <v>7</v>
      </c>
      <c r="F243" s="21">
        <v>28</v>
      </c>
      <c r="G243" s="21">
        <v>2</v>
      </c>
      <c r="H243" s="21">
        <v>1</v>
      </c>
      <c r="I243" s="21">
        <v>7</v>
      </c>
      <c r="J243" s="21">
        <v>3</v>
      </c>
    </row>
    <row r="244" spans="1:10" ht="11.1" customHeight="1" x14ac:dyDescent="0.2">
      <c r="A244" s="26"/>
      <c r="B244" s="27">
        <v>100</v>
      </c>
      <c r="C244" s="27">
        <v>76.689188999999999</v>
      </c>
      <c r="D244" s="27">
        <v>7.094595</v>
      </c>
      <c r="E244" s="27">
        <v>2.364865</v>
      </c>
      <c r="F244" s="27">
        <v>9.4594590000000007</v>
      </c>
      <c r="G244" s="27">
        <v>0.67567600000000005</v>
      </c>
      <c r="H244" s="27">
        <v>0.33783800000000003</v>
      </c>
      <c r="I244" s="27">
        <v>2.364865</v>
      </c>
      <c r="J244" s="27">
        <v>1.013514</v>
      </c>
    </row>
    <row r="245" spans="1:10" ht="11.1" customHeight="1" x14ac:dyDescent="0.2"/>
  </sheetData>
  <phoneticPr fontId="2"/>
  <pageMargins left="0.75" right="0.75" top="1" bottom="1" header="0.5" footer="0.5"/>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FDF38-3ECF-4005-AE50-9EEF8DD055E8}">
  <dimension ref="A1:E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5" x14ac:dyDescent="0.2">
      <c r="A1" s="11" t="s">
        <v>3</v>
      </c>
      <c r="B1" s="7"/>
    </row>
    <row r="2" spans="1:5" x14ac:dyDescent="0.2">
      <c r="A2" s="15" t="str">
        <f xml:space="preserve"> HYPERLINK("#'目次'!B39","[33]")</f>
        <v>[33]</v>
      </c>
    </row>
    <row r="3" spans="1:5" x14ac:dyDescent="0.2">
      <c r="A3" s="7" t="s">
        <v>3</v>
      </c>
      <c r="B3" s="8" t="s">
        <v>42</v>
      </c>
    </row>
    <row r="4" spans="1:5" x14ac:dyDescent="0.2">
      <c r="A4" s="7" t="s">
        <v>3</v>
      </c>
      <c r="B4" s="8" t="s">
        <v>41</v>
      </c>
    </row>
    <row r="5" spans="1:5" s="18" customFormat="1" ht="25.2" x14ac:dyDescent="0.2">
      <c r="A5" s="16" t="s">
        <v>3</v>
      </c>
      <c r="B5" s="17" t="s">
        <v>335</v>
      </c>
      <c r="C5" s="17" t="s">
        <v>453</v>
      </c>
      <c r="D5" s="17" t="s">
        <v>454</v>
      </c>
      <c r="E5" s="17" t="s">
        <v>366</v>
      </c>
    </row>
    <row r="6" spans="1:5" x14ac:dyDescent="0.2">
      <c r="A6" s="19" t="s">
        <v>338</v>
      </c>
      <c r="B6" s="10">
        <v>2677</v>
      </c>
      <c r="C6" s="10">
        <v>39</v>
      </c>
      <c r="D6" s="10">
        <v>2176</v>
      </c>
      <c r="E6" s="10">
        <v>462</v>
      </c>
    </row>
    <row r="7" spans="1:5" x14ac:dyDescent="0.2">
      <c r="A7" s="24" t="s">
        <v>3</v>
      </c>
      <c r="B7" s="25">
        <v>100</v>
      </c>
      <c r="C7" s="25">
        <v>1.456855</v>
      </c>
      <c r="D7" s="25">
        <v>81.285021</v>
      </c>
      <c r="E7" s="25">
        <v>17.258125</v>
      </c>
    </row>
    <row r="8" spans="1:5" x14ac:dyDescent="0.2">
      <c r="A8" s="9" t="s">
        <v>339</v>
      </c>
      <c r="B8" s="9"/>
      <c r="C8" s="9"/>
      <c r="D8" s="9"/>
      <c r="E8" s="9"/>
    </row>
    <row r="9" spans="1:5" x14ac:dyDescent="0.2">
      <c r="A9" s="20" t="s">
        <v>340</v>
      </c>
      <c r="B9" s="21">
        <v>1277</v>
      </c>
      <c r="C9" s="21">
        <v>21</v>
      </c>
      <c r="D9" s="21">
        <v>1075</v>
      </c>
      <c r="E9" s="21">
        <v>181</v>
      </c>
    </row>
    <row r="10" spans="1:5" x14ac:dyDescent="0.2">
      <c r="A10" s="24" t="s">
        <v>3</v>
      </c>
      <c r="B10" s="25">
        <v>100</v>
      </c>
      <c r="C10" s="25">
        <v>1.644479</v>
      </c>
      <c r="D10" s="25">
        <v>84.181675999999996</v>
      </c>
      <c r="E10" s="25">
        <v>14.173845</v>
      </c>
    </row>
    <row r="11" spans="1:5" x14ac:dyDescent="0.2">
      <c r="A11" s="20" t="s">
        <v>341</v>
      </c>
      <c r="B11" s="21">
        <v>1400</v>
      </c>
      <c r="C11" s="21">
        <v>18</v>
      </c>
      <c r="D11" s="21">
        <v>1101</v>
      </c>
      <c r="E11" s="21">
        <v>281</v>
      </c>
    </row>
    <row r="12" spans="1:5" x14ac:dyDescent="0.2">
      <c r="A12" s="24" t="s">
        <v>3</v>
      </c>
      <c r="B12" s="25">
        <v>100</v>
      </c>
      <c r="C12" s="25">
        <v>1.285714</v>
      </c>
      <c r="D12" s="25">
        <v>78.642857000000006</v>
      </c>
      <c r="E12" s="25">
        <v>20.071428999999998</v>
      </c>
    </row>
    <row r="13" spans="1:5" x14ac:dyDescent="0.2">
      <c r="A13" s="9" t="s">
        <v>342</v>
      </c>
      <c r="B13" s="9"/>
      <c r="C13" s="9"/>
      <c r="D13" s="9"/>
      <c r="E13" s="9"/>
    </row>
    <row r="14" spans="1:5" x14ac:dyDescent="0.2">
      <c r="A14" s="20" t="s">
        <v>343</v>
      </c>
      <c r="B14" s="21">
        <v>610</v>
      </c>
      <c r="C14" s="21">
        <v>7</v>
      </c>
      <c r="D14" s="21">
        <v>543</v>
      </c>
      <c r="E14" s="21">
        <v>60</v>
      </c>
    </row>
    <row r="15" spans="1:5" x14ac:dyDescent="0.2">
      <c r="A15" s="24" t="s">
        <v>3</v>
      </c>
      <c r="B15" s="25">
        <v>100</v>
      </c>
      <c r="C15" s="25">
        <v>1.1475409999999999</v>
      </c>
      <c r="D15" s="25">
        <v>89.016392999999994</v>
      </c>
      <c r="E15" s="25">
        <v>9.8360660000000006</v>
      </c>
    </row>
    <row r="16" spans="1:5" x14ac:dyDescent="0.2">
      <c r="A16" s="20" t="s">
        <v>344</v>
      </c>
      <c r="B16" s="21">
        <v>755</v>
      </c>
      <c r="C16" s="21">
        <v>7</v>
      </c>
      <c r="D16" s="21">
        <v>625</v>
      </c>
      <c r="E16" s="21">
        <v>123</v>
      </c>
    </row>
    <row r="17" spans="1:5" x14ac:dyDescent="0.2">
      <c r="A17" s="24" t="s">
        <v>3</v>
      </c>
      <c r="B17" s="25">
        <v>100</v>
      </c>
      <c r="C17" s="25">
        <v>0.92715199999999998</v>
      </c>
      <c r="D17" s="25">
        <v>82.781457000000003</v>
      </c>
      <c r="E17" s="25">
        <v>16.291391000000001</v>
      </c>
    </row>
    <row r="18" spans="1:5" x14ac:dyDescent="0.2">
      <c r="A18" s="20" t="s">
        <v>345</v>
      </c>
      <c r="B18" s="21">
        <v>601</v>
      </c>
      <c r="C18" s="21">
        <v>12</v>
      </c>
      <c r="D18" s="21">
        <v>474</v>
      </c>
      <c r="E18" s="21">
        <v>115</v>
      </c>
    </row>
    <row r="19" spans="1:5" x14ac:dyDescent="0.2">
      <c r="A19" s="24" t="s">
        <v>3</v>
      </c>
      <c r="B19" s="25">
        <v>100</v>
      </c>
      <c r="C19" s="25">
        <v>1.996672</v>
      </c>
      <c r="D19" s="25">
        <v>78.868551999999994</v>
      </c>
      <c r="E19" s="25">
        <v>19.134775000000001</v>
      </c>
    </row>
    <row r="20" spans="1:5" x14ac:dyDescent="0.2">
      <c r="A20" s="20" t="s">
        <v>346</v>
      </c>
      <c r="B20" s="21">
        <v>425</v>
      </c>
      <c r="C20" s="21">
        <v>8</v>
      </c>
      <c r="D20" s="21">
        <v>322</v>
      </c>
      <c r="E20" s="21">
        <v>95</v>
      </c>
    </row>
    <row r="21" spans="1:5" x14ac:dyDescent="0.2">
      <c r="A21" s="24" t="s">
        <v>3</v>
      </c>
      <c r="B21" s="25">
        <v>100</v>
      </c>
      <c r="C21" s="25">
        <v>1.8823529999999999</v>
      </c>
      <c r="D21" s="25">
        <v>75.764706000000004</v>
      </c>
      <c r="E21" s="25">
        <v>22.352941000000001</v>
      </c>
    </row>
    <row r="22" spans="1:5" x14ac:dyDescent="0.2">
      <c r="A22" s="20" t="s">
        <v>347</v>
      </c>
      <c r="B22" s="21">
        <v>217</v>
      </c>
      <c r="C22" s="21">
        <v>4</v>
      </c>
      <c r="D22" s="21">
        <v>160</v>
      </c>
      <c r="E22" s="21">
        <v>53</v>
      </c>
    </row>
    <row r="23" spans="1:5" x14ac:dyDescent="0.2">
      <c r="A23" s="24" t="s">
        <v>3</v>
      </c>
      <c r="B23" s="25">
        <v>100</v>
      </c>
      <c r="C23" s="25">
        <v>1.843318</v>
      </c>
      <c r="D23" s="25">
        <v>73.732719000000003</v>
      </c>
      <c r="E23" s="25">
        <v>24.423963000000001</v>
      </c>
    </row>
    <row r="24" spans="1:5" x14ac:dyDescent="0.2">
      <c r="A24" s="20" t="s">
        <v>348</v>
      </c>
      <c r="B24" s="21">
        <v>56</v>
      </c>
      <c r="C24" s="21">
        <v>1</v>
      </c>
      <c r="D24" s="21">
        <v>39</v>
      </c>
      <c r="E24" s="21">
        <v>16</v>
      </c>
    </row>
    <row r="25" spans="1:5" x14ac:dyDescent="0.2">
      <c r="A25" s="24" t="s">
        <v>3</v>
      </c>
      <c r="B25" s="25">
        <v>100</v>
      </c>
      <c r="C25" s="25">
        <v>1.785714</v>
      </c>
      <c r="D25" s="25">
        <v>69.642857000000006</v>
      </c>
      <c r="E25" s="25">
        <v>28.571428999999998</v>
      </c>
    </row>
    <row r="26" spans="1:5" x14ac:dyDescent="0.2">
      <c r="A26" s="20" t="s">
        <v>349</v>
      </c>
      <c r="B26" s="21">
        <v>13</v>
      </c>
      <c r="C26" s="21">
        <v>0</v>
      </c>
      <c r="D26" s="21">
        <v>13</v>
      </c>
      <c r="E26" s="21">
        <v>0</v>
      </c>
    </row>
    <row r="27" spans="1:5" x14ac:dyDescent="0.2">
      <c r="A27" s="24" t="s">
        <v>3</v>
      </c>
      <c r="B27" s="25">
        <v>100</v>
      </c>
      <c r="C27" s="25">
        <v>0</v>
      </c>
      <c r="D27" s="25">
        <v>100</v>
      </c>
      <c r="E27" s="25">
        <v>0</v>
      </c>
    </row>
    <row r="28" spans="1:5" x14ac:dyDescent="0.2">
      <c r="A28" s="20" t="s">
        <v>350</v>
      </c>
      <c r="B28" s="21">
        <v>1365</v>
      </c>
      <c r="C28" s="21">
        <v>14</v>
      </c>
      <c r="D28" s="21">
        <v>1168</v>
      </c>
      <c r="E28" s="21">
        <v>183</v>
      </c>
    </row>
    <row r="29" spans="1:5" x14ac:dyDescent="0.2">
      <c r="A29" s="24" t="s">
        <v>3</v>
      </c>
      <c r="B29" s="25">
        <v>100</v>
      </c>
      <c r="C29" s="25">
        <v>1.025641</v>
      </c>
      <c r="D29" s="25">
        <v>85.567766000000006</v>
      </c>
      <c r="E29" s="25">
        <v>13.406593000000001</v>
      </c>
    </row>
    <row r="30" spans="1:5" x14ac:dyDescent="0.2">
      <c r="A30" s="20" t="s">
        <v>351</v>
      </c>
      <c r="B30" s="21">
        <v>1026</v>
      </c>
      <c r="C30" s="21">
        <v>20</v>
      </c>
      <c r="D30" s="21">
        <v>796</v>
      </c>
      <c r="E30" s="21">
        <v>210</v>
      </c>
    </row>
    <row r="31" spans="1:5" x14ac:dyDescent="0.2">
      <c r="A31" s="24" t="s">
        <v>3</v>
      </c>
      <c r="B31" s="25">
        <v>100</v>
      </c>
      <c r="C31" s="25">
        <v>1.9493180000000001</v>
      </c>
      <c r="D31" s="25">
        <v>77.582846000000004</v>
      </c>
      <c r="E31" s="25">
        <v>20.467835999999998</v>
      </c>
    </row>
    <row r="32" spans="1:5" x14ac:dyDescent="0.2">
      <c r="A32" s="20" t="s">
        <v>352</v>
      </c>
      <c r="B32" s="21">
        <v>286</v>
      </c>
      <c r="C32" s="21">
        <v>5</v>
      </c>
      <c r="D32" s="21">
        <v>212</v>
      </c>
      <c r="E32" s="21">
        <v>69</v>
      </c>
    </row>
    <row r="33" spans="1:5" x14ac:dyDescent="0.2">
      <c r="A33" s="24" t="s">
        <v>3</v>
      </c>
      <c r="B33" s="25">
        <v>100</v>
      </c>
      <c r="C33" s="25">
        <v>1.7482519999999999</v>
      </c>
      <c r="D33" s="25">
        <v>74.125873999999996</v>
      </c>
      <c r="E33" s="25">
        <v>24.125874</v>
      </c>
    </row>
    <row r="34" spans="1:5" x14ac:dyDescent="0.2">
      <c r="A34" s="20" t="s">
        <v>353</v>
      </c>
      <c r="B34" s="21">
        <v>1312</v>
      </c>
      <c r="C34" s="21">
        <v>25</v>
      </c>
      <c r="D34" s="21">
        <v>1008</v>
      </c>
      <c r="E34" s="21">
        <v>279</v>
      </c>
    </row>
    <row r="35" spans="1:5" x14ac:dyDescent="0.2">
      <c r="A35" s="24" t="s">
        <v>3</v>
      </c>
      <c r="B35" s="25">
        <v>100</v>
      </c>
      <c r="C35" s="25">
        <v>1.9054880000000001</v>
      </c>
      <c r="D35" s="25">
        <v>76.829267999999999</v>
      </c>
      <c r="E35" s="25">
        <v>21.265243999999999</v>
      </c>
    </row>
    <row r="36" spans="1:5" x14ac:dyDescent="0.2">
      <c r="A36" s="9" t="s">
        <v>354</v>
      </c>
      <c r="B36" s="10">
        <v>298</v>
      </c>
      <c r="C36" s="10">
        <v>4</v>
      </c>
      <c r="D36" s="10">
        <v>271</v>
      </c>
      <c r="E36" s="10">
        <v>23</v>
      </c>
    </row>
    <row r="37" spans="1:5" x14ac:dyDescent="0.2">
      <c r="A37" s="24" t="s">
        <v>3</v>
      </c>
      <c r="B37" s="25">
        <v>100</v>
      </c>
      <c r="C37" s="25">
        <v>1.342282</v>
      </c>
      <c r="D37" s="25">
        <v>90.939597000000006</v>
      </c>
      <c r="E37" s="25">
        <v>7.718121</v>
      </c>
    </row>
    <row r="38" spans="1:5" x14ac:dyDescent="0.2">
      <c r="A38" s="20" t="s">
        <v>344</v>
      </c>
      <c r="B38" s="21">
        <v>388</v>
      </c>
      <c r="C38" s="21">
        <v>3</v>
      </c>
      <c r="D38" s="21">
        <v>333</v>
      </c>
      <c r="E38" s="21">
        <v>52</v>
      </c>
    </row>
    <row r="39" spans="1:5" x14ac:dyDescent="0.2">
      <c r="A39" s="24" t="s">
        <v>3</v>
      </c>
      <c r="B39" s="25">
        <v>100</v>
      </c>
      <c r="C39" s="25">
        <v>0.77319599999999999</v>
      </c>
      <c r="D39" s="25">
        <v>85.824742000000001</v>
      </c>
      <c r="E39" s="25">
        <v>13.402062000000001</v>
      </c>
    </row>
    <row r="40" spans="1:5" x14ac:dyDescent="0.2">
      <c r="A40" s="20" t="s">
        <v>345</v>
      </c>
      <c r="B40" s="21">
        <v>299</v>
      </c>
      <c r="C40" s="21">
        <v>8</v>
      </c>
      <c r="D40" s="21">
        <v>244</v>
      </c>
      <c r="E40" s="21">
        <v>47</v>
      </c>
    </row>
    <row r="41" spans="1:5" x14ac:dyDescent="0.2">
      <c r="A41" s="24" t="s">
        <v>3</v>
      </c>
      <c r="B41" s="25">
        <v>100</v>
      </c>
      <c r="C41" s="25">
        <v>2.6755849999999999</v>
      </c>
      <c r="D41" s="25">
        <v>81.605350999999999</v>
      </c>
      <c r="E41" s="25">
        <v>15.719063999999999</v>
      </c>
    </row>
    <row r="42" spans="1:5" x14ac:dyDescent="0.2">
      <c r="A42" s="20" t="s">
        <v>346</v>
      </c>
      <c r="B42" s="21">
        <v>192</v>
      </c>
      <c r="C42" s="21">
        <v>5</v>
      </c>
      <c r="D42" s="21">
        <v>153</v>
      </c>
      <c r="E42" s="21">
        <v>34</v>
      </c>
    </row>
    <row r="43" spans="1:5" x14ac:dyDescent="0.2">
      <c r="A43" s="24" t="s">
        <v>3</v>
      </c>
      <c r="B43" s="25">
        <v>100</v>
      </c>
      <c r="C43" s="25">
        <v>2.6041669999999999</v>
      </c>
      <c r="D43" s="25">
        <v>79.6875</v>
      </c>
      <c r="E43" s="25">
        <v>17.708333</v>
      </c>
    </row>
    <row r="44" spans="1:5" x14ac:dyDescent="0.2">
      <c r="A44" s="20" t="s">
        <v>347</v>
      </c>
      <c r="B44" s="21">
        <v>77</v>
      </c>
      <c r="C44" s="21">
        <v>1</v>
      </c>
      <c r="D44" s="21">
        <v>57</v>
      </c>
      <c r="E44" s="21">
        <v>19</v>
      </c>
    </row>
    <row r="45" spans="1:5" x14ac:dyDescent="0.2">
      <c r="A45" s="24" t="s">
        <v>3</v>
      </c>
      <c r="B45" s="25">
        <v>100</v>
      </c>
      <c r="C45" s="25">
        <v>1.2987010000000001</v>
      </c>
      <c r="D45" s="25">
        <v>74.025974000000005</v>
      </c>
      <c r="E45" s="25">
        <v>24.675325000000001</v>
      </c>
    </row>
    <row r="46" spans="1:5" x14ac:dyDescent="0.2">
      <c r="A46" s="20" t="s">
        <v>348</v>
      </c>
      <c r="B46" s="21">
        <v>19</v>
      </c>
      <c r="C46" s="21">
        <v>0</v>
      </c>
      <c r="D46" s="21">
        <v>13</v>
      </c>
      <c r="E46" s="21">
        <v>6</v>
      </c>
    </row>
    <row r="47" spans="1:5" x14ac:dyDescent="0.2">
      <c r="A47" s="24" t="s">
        <v>3</v>
      </c>
      <c r="B47" s="25">
        <v>100</v>
      </c>
      <c r="C47" s="25">
        <v>0</v>
      </c>
      <c r="D47" s="25">
        <v>68.421053000000001</v>
      </c>
      <c r="E47" s="25">
        <v>31.578946999999999</v>
      </c>
    </row>
    <row r="48" spans="1:5" x14ac:dyDescent="0.2">
      <c r="A48" s="20" t="s">
        <v>349</v>
      </c>
      <c r="B48" s="21">
        <v>4</v>
      </c>
      <c r="C48" s="21">
        <v>0</v>
      </c>
      <c r="D48" s="21">
        <v>4</v>
      </c>
      <c r="E48" s="21">
        <v>0</v>
      </c>
    </row>
    <row r="49" spans="1:5" x14ac:dyDescent="0.2">
      <c r="A49" s="24" t="s">
        <v>3</v>
      </c>
      <c r="B49" s="25">
        <v>100</v>
      </c>
      <c r="C49" s="25">
        <v>0</v>
      </c>
      <c r="D49" s="25">
        <v>100</v>
      </c>
      <c r="E49" s="25">
        <v>0</v>
      </c>
    </row>
    <row r="50" spans="1:5" x14ac:dyDescent="0.2">
      <c r="A50" s="20" t="s">
        <v>350</v>
      </c>
      <c r="B50" s="21">
        <v>686</v>
      </c>
      <c r="C50" s="21">
        <v>7</v>
      </c>
      <c r="D50" s="21">
        <v>604</v>
      </c>
      <c r="E50" s="21">
        <v>75</v>
      </c>
    </row>
    <row r="51" spans="1:5" x14ac:dyDescent="0.2">
      <c r="A51" s="24" t="s">
        <v>3</v>
      </c>
      <c r="B51" s="25">
        <v>100</v>
      </c>
      <c r="C51" s="25">
        <v>1.020408</v>
      </c>
      <c r="D51" s="25">
        <v>88.046646999999993</v>
      </c>
      <c r="E51" s="25">
        <v>10.932945</v>
      </c>
    </row>
    <row r="52" spans="1:5" x14ac:dyDescent="0.2">
      <c r="A52" s="20" t="s">
        <v>351</v>
      </c>
      <c r="B52" s="21">
        <v>491</v>
      </c>
      <c r="C52" s="21">
        <v>13</v>
      </c>
      <c r="D52" s="21">
        <v>397</v>
      </c>
      <c r="E52" s="21">
        <v>81</v>
      </c>
    </row>
    <row r="53" spans="1:5" x14ac:dyDescent="0.2">
      <c r="A53" s="24" t="s">
        <v>3</v>
      </c>
      <c r="B53" s="25">
        <v>100</v>
      </c>
      <c r="C53" s="25">
        <v>2.6476579999999998</v>
      </c>
      <c r="D53" s="25">
        <v>80.855396999999996</v>
      </c>
      <c r="E53" s="25">
        <v>16.496945</v>
      </c>
    </row>
    <row r="54" spans="1:5" x14ac:dyDescent="0.2">
      <c r="A54" s="20" t="s">
        <v>352</v>
      </c>
      <c r="B54" s="21">
        <v>100</v>
      </c>
      <c r="C54" s="21">
        <v>1</v>
      </c>
      <c r="D54" s="21">
        <v>74</v>
      </c>
      <c r="E54" s="21">
        <v>25</v>
      </c>
    </row>
    <row r="55" spans="1:5" x14ac:dyDescent="0.2">
      <c r="A55" s="24" t="s">
        <v>3</v>
      </c>
      <c r="B55" s="25">
        <v>100</v>
      </c>
      <c r="C55" s="25">
        <v>1</v>
      </c>
      <c r="D55" s="25">
        <v>74</v>
      </c>
      <c r="E55" s="25">
        <v>25</v>
      </c>
    </row>
    <row r="56" spans="1:5" x14ac:dyDescent="0.2">
      <c r="A56" s="20" t="s">
        <v>353</v>
      </c>
      <c r="B56" s="21">
        <v>591</v>
      </c>
      <c r="C56" s="21">
        <v>14</v>
      </c>
      <c r="D56" s="21">
        <v>471</v>
      </c>
      <c r="E56" s="21">
        <v>106</v>
      </c>
    </row>
    <row r="57" spans="1:5" x14ac:dyDescent="0.2">
      <c r="A57" s="24" t="s">
        <v>3</v>
      </c>
      <c r="B57" s="25">
        <v>100</v>
      </c>
      <c r="C57" s="25">
        <v>2.3688660000000001</v>
      </c>
      <c r="D57" s="25">
        <v>79.695430999999999</v>
      </c>
      <c r="E57" s="25">
        <v>17.935701999999999</v>
      </c>
    </row>
    <row r="58" spans="1:5" x14ac:dyDescent="0.2">
      <c r="A58" s="9" t="s">
        <v>355</v>
      </c>
      <c r="B58" s="10">
        <v>312</v>
      </c>
      <c r="C58" s="10">
        <v>3</v>
      </c>
      <c r="D58" s="10">
        <v>272</v>
      </c>
      <c r="E58" s="10">
        <v>37</v>
      </c>
    </row>
    <row r="59" spans="1:5" x14ac:dyDescent="0.2">
      <c r="A59" s="24" t="s">
        <v>3</v>
      </c>
      <c r="B59" s="25">
        <v>100</v>
      </c>
      <c r="C59" s="25">
        <v>0.961538</v>
      </c>
      <c r="D59" s="25">
        <v>87.179486999999995</v>
      </c>
      <c r="E59" s="25">
        <v>11.858974</v>
      </c>
    </row>
    <row r="60" spans="1:5" x14ac:dyDescent="0.2">
      <c r="A60" s="20" t="s">
        <v>344</v>
      </c>
      <c r="B60" s="21">
        <v>367</v>
      </c>
      <c r="C60" s="21">
        <v>4</v>
      </c>
      <c r="D60" s="21">
        <v>292</v>
      </c>
      <c r="E60" s="21">
        <v>71</v>
      </c>
    </row>
    <row r="61" spans="1:5" x14ac:dyDescent="0.2">
      <c r="A61" s="24" t="s">
        <v>3</v>
      </c>
      <c r="B61" s="25">
        <v>100</v>
      </c>
      <c r="C61" s="25">
        <v>1.0899179999999999</v>
      </c>
      <c r="D61" s="25">
        <v>79.564032999999995</v>
      </c>
      <c r="E61" s="25">
        <v>19.346049000000001</v>
      </c>
    </row>
    <row r="62" spans="1:5" x14ac:dyDescent="0.2">
      <c r="A62" s="20" t="s">
        <v>345</v>
      </c>
      <c r="B62" s="21">
        <v>302</v>
      </c>
      <c r="C62" s="21">
        <v>4</v>
      </c>
      <c r="D62" s="21">
        <v>230</v>
      </c>
      <c r="E62" s="21">
        <v>68</v>
      </c>
    </row>
    <row r="63" spans="1:5" x14ac:dyDescent="0.2">
      <c r="A63" s="24" t="s">
        <v>3</v>
      </c>
      <c r="B63" s="25">
        <v>100</v>
      </c>
      <c r="C63" s="25">
        <v>1.324503</v>
      </c>
      <c r="D63" s="25">
        <v>76.158940000000001</v>
      </c>
      <c r="E63" s="25">
        <v>22.516556000000001</v>
      </c>
    </row>
    <row r="64" spans="1:5" x14ac:dyDescent="0.2">
      <c r="A64" s="20" t="s">
        <v>346</v>
      </c>
      <c r="B64" s="21">
        <v>233</v>
      </c>
      <c r="C64" s="21">
        <v>3</v>
      </c>
      <c r="D64" s="21">
        <v>169</v>
      </c>
      <c r="E64" s="21">
        <v>61</v>
      </c>
    </row>
    <row r="65" spans="1:5" x14ac:dyDescent="0.2">
      <c r="A65" s="24" t="s">
        <v>3</v>
      </c>
      <c r="B65" s="25">
        <v>100</v>
      </c>
      <c r="C65" s="25">
        <v>1.2875540000000001</v>
      </c>
      <c r="D65" s="25">
        <v>72.532189000000002</v>
      </c>
      <c r="E65" s="25">
        <v>26.180257999999998</v>
      </c>
    </row>
    <row r="66" spans="1:5" x14ac:dyDescent="0.2">
      <c r="A66" s="20" t="s">
        <v>347</v>
      </c>
      <c r="B66" s="21">
        <v>140</v>
      </c>
      <c r="C66" s="21">
        <v>3</v>
      </c>
      <c r="D66" s="21">
        <v>103</v>
      </c>
      <c r="E66" s="21">
        <v>34</v>
      </c>
    </row>
    <row r="67" spans="1:5" x14ac:dyDescent="0.2">
      <c r="A67" s="24" t="s">
        <v>3</v>
      </c>
      <c r="B67" s="25">
        <v>100</v>
      </c>
      <c r="C67" s="25">
        <v>2.1428569999999998</v>
      </c>
      <c r="D67" s="25">
        <v>73.571428999999995</v>
      </c>
      <c r="E67" s="25">
        <v>24.285713999999999</v>
      </c>
    </row>
    <row r="68" spans="1:5" x14ac:dyDescent="0.2">
      <c r="A68" s="20" t="s">
        <v>348</v>
      </c>
      <c r="B68" s="21">
        <v>37</v>
      </c>
      <c r="C68" s="21">
        <v>1</v>
      </c>
      <c r="D68" s="21">
        <v>26</v>
      </c>
      <c r="E68" s="21">
        <v>10</v>
      </c>
    </row>
    <row r="69" spans="1:5" x14ac:dyDescent="0.2">
      <c r="A69" s="24" t="s">
        <v>3</v>
      </c>
      <c r="B69" s="25">
        <v>100</v>
      </c>
      <c r="C69" s="25">
        <v>2.7027030000000001</v>
      </c>
      <c r="D69" s="25">
        <v>70.270269999999996</v>
      </c>
      <c r="E69" s="25">
        <v>27.027027</v>
      </c>
    </row>
    <row r="70" spans="1:5" x14ac:dyDescent="0.2">
      <c r="A70" s="20" t="s">
        <v>349</v>
      </c>
      <c r="B70" s="21">
        <v>9</v>
      </c>
      <c r="C70" s="21">
        <v>0</v>
      </c>
      <c r="D70" s="21">
        <v>9</v>
      </c>
      <c r="E70" s="21">
        <v>0</v>
      </c>
    </row>
    <row r="71" spans="1:5" x14ac:dyDescent="0.2">
      <c r="A71" s="24" t="s">
        <v>3</v>
      </c>
      <c r="B71" s="25">
        <v>100</v>
      </c>
      <c r="C71" s="25">
        <v>0</v>
      </c>
      <c r="D71" s="25">
        <v>100</v>
      </c>
      <c r="E71" s="25">
        <v>0</v>
      </c>
    </row>
    <row r="72" spans="1:5" x14ac:dyDescent="0.2">
      <c r="A72" s="20" t="s">
        <v>350</v>
      </c>
      <c r="B72" s="21">
        <v>679</v>
      </c>
      <c r="C72" s="21">
        <v>7</v>
      </c>
      <c r="D72" s="21">
        <v>564</v>
      </c>
      <c r="E72" s="21">
        <v>108</v>
      </c>
    </row>
    <row r="73" spans="1:5" x14ac:dyDescent="0.2">
      <c r="A73" s="24" t="s">
        <v>3</v>
      </c>
      <c r="B73" s="25">
        <v>100</v>
      </c>
      <c r="C73" s="25">
        <v>1.0309280000000001</v>
      </c>
      <c r="D73" s="25">
        <v>83.063327999999998</v>
      </c>
      <c r="E73" s="25">
        <v>15.905744</v>
      </c>
    </row>
    <row r="74" spans="1:5" x14ac:dyDescent="0.2">
      <c r="A74" s="20" t="s">
        <v>351</v>
      </c>
      <c r="B74" s="21">
        <v>535</v>
      </c>
      <c r="C74" s="21">
        <v>7</v>
      </c>
      <c r="D74" s="21">
        <v>399</v>
      </c>
      <c r="E74" s="21">
        <v>129</v>
      </c>
    </row>
    <row r="75" spans="1:5" x14ac:dyDescent="0.2">
      <c r="A75" s="24" t="s">
        <v>3</v>
      </c>
      <c r="B75" s="25">
        <v>100</v>
      </c>
      <c r="C75" s="25">
        <v>1.308411</v>
      </c>
      <c r="D75" s="25">
        <v>74.579438999999994</v>
      </c>
      <c r="E75" s="25">
        <v>24.11215</v>
      </c>
    </row>
    <row r="76" spans="1:5" x14ac:dyDescent="0.2">
      <c r="A76" s="20" t="s">
        <v>352</v>
      </c>
      <c r="B76" s="21">
        <v>186</v>
      </c>
      <c r="C76" s="21">
        <v>4</v>
      </c>
      <c r="D76" s="21">
        <v>138</v>
      </c>
      <c r="E76" s="21">
        <v>44</v>
      </c>
    </row>
    <row r="77" spans="1:5" x14ac:dyDescent="0.2">
      <c r="A77" s="24" t="s">
        <v>3</v>
      </c>
      <c r="B77" s="25">
        <v>100</v>
      </c>
      <c r="C77" s="25">
        <v>2.1505380000000001</v>
      </c>
      <c r="D77" s="25">
        <v>74.193548000000007</v>
      </c>
      <c r="E77" s="25">
        <v>23.655913999999999</v>
      </c>
    </row>
    <row r="78" spans="1:5" x14ac:dyDescent="0.2">
      <c r="A78" s="20" t="s">
        <v>353</v>
      </c>
      <c r="B78" s="21">
        <v>721</v>
      </c>
      <c r="C78" s="21">
        <v>11</v>
      </c>
      <c r="D78" s="21">
        <v>537</v>
      </c>
      <c r="E78" s="21">
        <v>173</v>
      </c>
    </row>
    <row r="79" spans="1:5" x14ac:dyDescent="0.2">
      <c r="A79" s="24" t="s">
        <v>3</v>
      </c>
      <c r="B79" s="25">
        <v>100</v>
      </c>
      <c r="C79" s="25">
        <v>1.5256590000000001</v>
      </c>
      <c r="D79" s="25">
        <v>74.479889</v>
      </c>
      <c r="E79" s="25">
        <v>23.994451999999999</v>
      </c>
    </row>
    <row r="80" spans="1:5" x14ac:dyDescent="0.2">
      <c r="A80" s="9" t="s">
        <v>356</v>
      </c>
      <c r="B80" s="9"/>
      <c r="C80" s="9"/>
      <c r="D80" s="9"/>
      <c r="E80" s="9"/>
    </row>
    <row r="81" spans="1:5" x14ac:dyDescent="0.2">
      <c r="A81" s="20" t="s">
        <v>357</v>
      </c>
      <c r="B81" s="21">
        <v>138</v>
      </c>
      <c r="C81" s="21">
        <v>6</v>
      </c>
      <c r="D81" s="21">
        <v>118</v>
      </c>
      <c r="E81" s="21">
        <v>14</v>
      </c>
    </row>
    <row r="82" spans="1:5" x14ac:dyDescent="0.2">
      <c r="A82" s="24" t="s">
        <v>3</v>
      </c>
      <c r="B82" s="25">
        <v>100</v>
      </c>
      <c r="C82" s="25">
        <v>4.3478260000000004</v>
      </c>
      <c r="D82" s="25">
        <v>85.507245999999995</v>
      </c>
      <c r="E82" s="25">
        <v>10.144928</v>
      </c>
    </row>
    <row r="83" spans="1:5" x14ac:dyDescent="0.2">
      <c r="A83" s="20" t="s">
        <v>328</v>
      </c>
      <c r="B83" s="21">
        <v>1747</v>
      </c>
      <c r="C83" s="21">
        <v>7</v>
      </c>
      <c r="D83" s="21">
        <v>1452</v>
      </c>
      <c r="E83" s="21">
        <v>288</v>
      </c>
    </row>
    <row r="84" spans="1:5" x14ac:dyDescent="0.2">
      <c r="A84" s="24" t="s">
        <v>3</v>
      </c>
      <c r="B84" s="25">
        <v>100</v>
      </c>
      <c r="C84" s="25">
        <v>0.40068700000000002</v>
      </c>
      <c r="D84" s="25">
        <v>83.113910000000004</v>
      </c>
      <c r="E84" s="25">
        <v>16.485403999999999</v>
      </c>
    </row>
    <row r="85" spans="1:5" x14ac:dyDescent="0.2">
      <c r="A85" s="20" t="s">
        <v>329</v>
      </c>
      <c r="B85" s="21">
        <v>191</v>
      </c>
      <c r="C85" s="21">
        <v>13</v>
      </c>
      <c r="D85" s="21">
        <v>159</v>
      </c>
      <c r="E85" s="21">
        <v>19</v>
      </c>
    </row>
    <row r="86" spans="1:5" x14ac:dyDescent="0.2">
      <c r="A86" s="24" t="s">
        <v>3</v>
      </c>
      <c r="B86" s="25">
        <v>100</v>
      </c>
      <c r="C86" s="25">
        <v>6.8062829999999996</v>
      </c>
      <c r="D86" s="25">
        <v>83.246072999999996</v>
      </c>
      <c r="E86" s="25">
        <v>9.9476440000000004</v>
      </c>
    </row>
    <row r="87" spans="1:5" x14ac:dyDescent="0.2">
      <c r="A87" s="20" t="s">
        <v>330</v>
      </c>
      <c r="B87" s="21">
        <v>544</v>
      </c>
      <c r="C87" s="21">
        <v>11</v>
      </c>
      <c r="D87" s="21">
        <v>411</v>
      </c>
      <c r="E87" s="21">
        <v>122</v>
      </c>
    </row>
    <row r="88" spans="1:5" x14ac:dyDescent="0.2">
      <c r="A88" s="24" t="s">
        <v>3</v>
      </c>
      <c r="B88" s="25">
        <v>100</v>
      </c>
      <c r="C88" s="25">
        <v>2.0220590000000001</v>
      </c>
      <c r="D88" s="25">
        <v>75.551471000000006</v>
      </c>
      <c r="E88" s="25">
        <v>22.426470999999999</v>
      </c>
    </row>
    <row r="89" spans="1:5" x14ac:dyDescent="0.2">
      <c r="A89" s="20" t="s">
        <v>358</v>
      </c>
      <c r="B89" s="21">
        <v>57</v>
      </c>
      <c r="C89" s="21">
        <v>2</v>
      </c>
      <c r="D89" s="21">
        <v>36</v>
      </c>
      <c r="E89" s="21">
        <v>19</v>
      </c>
    </row>
    <row r="90" spans="1:5" x14ac:dyDescent="0.2">
      <c r="A90" s="24" t="s">
        <v>3</v>
      </c>
      <c r="B90" s="25">
        <v>100</v>
      </c>
      <c r="C90" s="25">
        <v>3.508772</v>
      </c>
      <c r="D90" s="25">
        <v>63.157895000000003</v>
      </c>
      <c r="E90" s="25">
        <v>33.333333000000003</v>
      </c>
    </row>
    <row r="91" spans="1:5" x14ac:dyDescent="0.2">
      <c r="A91" s="9" t="s">
        <v>359</v>
      </c>
      <c r="B91" s="10">
        <v>89</v>
      </c>
      <c r="C91" s="10">
        <v>6</v>
      </c>
      <c r="D91" s="10">
        <v>77</v>
      </c>
      <c r="E91" s="10">
        <v>6</v>
      </c>
    </row>
    <row r="92" spans="1:5" x14ac:dyDescent="0.2">
      <c r="A92" s="24" t="s">
        <v>3</v>
      </c>
      <c r="B92" s="25">
        <v>100</v>
      </c>
      <c r="C92" s="25">
        <v>6.7415729999999998</v>
      </c>
      <c r="D92" s="25">
        <v>86.516853999999995</v>
      </c>
      <c r="E92" s="25">
        <v>6.7415729999999998</v>
      </c>
    </row>
    <row r="93" spans="1:5" x14ac:dyDescent="0.2">
      <c r="A93" s="20" t="s">
        <v>331</v>
      </c>
      <c r="B93" s="21">
        <v>977</v>
      </c>
      <c r="C93" s="21">
        <v>5</v>
      </c>
      <c r="D93" s="21">
        <v>832</v>
      </c>
      <c r="E93" s="21">
        <v>140</v>
      </c>
    </row>
    <row r="94" spans="1:5" x14ac:dyDescent="0.2">
      <c r="A94" s="24" t="s">
        <v>3</v>
      </c>
      <c r="B94" s="25">
        <v>100</v>
      </c>
      <c r="C94" s="25">
        <v>0.51177099999999998</v>
      </c>
      <c r="D94" s="25">
        <v>85.158648999999997</v>
      </c>
      <c r="E94" s="25">
        <v>14.32958</v>
      </c>
    </row>
    <row r="95" spans="1:5" x14ac:dyDescent="0.2">
      <c r="A95" s="20" t="s">
        <v>332</v>
      </c>
      <c r="B95" s="21">
        <v>73</v>
      </c>
      <c r="C95" s="21">
        <v>5</v>
      </c>
      <c r="D95" s="21">
        <v>60</v>
      </c>
      <c r="E95" s="21">
        <v>8</v>
      </c>
    </row>
    <row r="96" spans="1:5" x14ac:dyDescent="0.2">
      <c r="A96" s="24" t="s">
        <v>3</v>
      </c>
      <c r="B96" s="25">
        <v>100</v>
      </c>
      <c r="C96" s="25">
        <v>6.8493149999999998</v>
      </c>
      <c r="D96" s="25">
        <v>82.191781000000006</v>
      </c>
      <c r="E96" s="25">
        <v>10.958904</v>
      </c>
    </row>
    <row r="97" spans="1:5" x14ac:dyDescent="0.2">
      <c r="A97" s="20" t="s">
        <v>333</v>
      </c>
      <c r="B97" s="21">
        <v>108</v>
      </c>
      <c r="C97" s="21">
        <v>4</v>
      </c>
      <c r="D97" s="21">
        <v>85</v>
      </c>
      <c r="E97" s="21">
        <v>19</v>
      </c>
    </row>
    <row r="98" spans="1:5" x14ac:dyDescent="0.2">
      <c r="A98" s="24" t="s">
        <v>3</v>
      </c>
      <c r="B98" s="25">
        <v>100</v>
      </c>
      <c r="C98" s="25">
        <v>3.7037040000000001</v>
      </c>
      <c r="D98" s="25">
        <v>78.703704000000002</v>
      </c>
      <c r="E98" s="25">
        <v>17.592593000000001</v>
      </c>
    </row>
    <row r="99" spans="1:5" x14ac:dyDescent="0.2">
      <c r="A99" s="20" t="s">
        <v>358</v>
      </c>
      <c r="B99" s="21">
        <v>30</v>
      </c>
      <c r="C99" s="21">
        <v>1</v>
      </c>
      <c r="D99" s="21">
        <v>21</v>
      </c>
      <c r="E99" s="21">
        <v>8</v>
      </c>
    </row>
    <row r="100" spans="1:5" x14ac:dyDescent="0.2">
      <c r="A100" s="24" t="s">
        <v>3</v>
      </c>
      <c r="B100" s="25">
        <v>100</v>
      </c>
      <c r="C100" s="25">
        <v>3.3333330000000001</v>
      </c>
      <c r="D100" s="25">
        <v>70</v>
      </c>
      <c r="E100" s="25">
        <v>26.666667</v>
      </c>
    </row>
    <row r="101" spans="1:5" x14ac:dyDescent="0.2">
      <c r="A101" s="9" t="s">
        <v>360</v>
      </c>
      <c r="B101" s="10">
        <v>49</v>
      </c>
      <c r="C101" s="10">
        <v>0</v>
      </c>
      <c r="D101" s="10">
        <v>41</v>
      </c>
      <c r="E101" s="10">
        <v>8</v>
      </c>
    </row>
    <row r="102" spans="1:5" x14ac:dyDescent="0.2">
      <c r="A102" s="24" t="s">
        <v>3</v>
      </c>
      <c r="B102" s="25">
        <v>100</v>
      </c>
      <c r="C102" s="25">
        <v>0</v>
      </c>
      <c r="D102" s="25">
        <v>83.673468999999997</v>
      </c>
      <c r="E102" s="25">
        <v>16.326530999999999</v>
      </c>
    </row>
    <row r="103" spans="1:5" x14ac:dyDescent="0.2">
      <c r="A103" s="20" t="s">
        <v>331</v>
      </c>
      <c r="B103" s="21">
        <v>770</v>
      </c>
      <c r="C103" s="21">
        <v>2</v>
      </c>
      <c r="D103" s="21">
        <v>620</v>
      </c>
      <c r="E103" s="21">
        <v>148</v>
      </c>
    </row>
    <row r="104" spans="1:5" x14ac:dyDescent="0.2">
      <c r="A104" s="24" t="s">
        <v>3</v>
      </c>
      <c r="B104" s="25">
        <v>100</v>
      </c>
      <c r="C104" s="25">
        <v>0.25974000000000003</v>
      </c>
      <c r="D104" s="25">
        <v>80.519480999999999</v>
      </c>
      <c r="E104" s="25">
        <v>19.220779</v>
      </c>
    </row>
    <row r="105" spans="1:5" x14ac:dyDescent="0.2">
      <c r="A105" s="20" t="s">
        <v>332</v>
      </c>
      <c r="B105" s="21">
        <v>118</v>
      </c>
      <c r="C105" s="21">
        <v>8</v>
      </c>
      <c r="D105" s="21">
        <v>99</v>
      </c>
      <c r="E105" s="21">
        <v>11</v>
      </c>
    </row>
    <row r="106" spans="1:5" x14ac:dyDescent="0.2">
      <c r="A106" s="24" t="s">
        <v>3</v>
      </c>
      <c r="B106" s="25">
        <v>100</v>
      </c>
      <c r="C106" s="25">
        <v>6.7796609999999999</v>
      </c>
      <c r="D106" s="25">
        <v>83.898304999999993</v>
      </c>
      <c r="E106" s="25">
        <v>9.3220340000000004</v>
      </c>
    </row>
    <row r="107" spans="1:5" x14ac:dyDescent="0.2">
      <c r="A107" s="20" t="s">
        <v>333</v>
      </c>
      <c r="B107" s="21">
        <v>436</v>
      </c>
      <c r="C107" s="21">
        <v>7</v>
      </c>
      <c r="D107" s="21">
        <v>326</v>
      </c>
      <c r="E107" s="21">
        <v>103</v>
      </c>
    </row>
    <row r="108" spans="1:5" x14ac:dyDescent="0.2">
      <c r="A108" s="24" t="s">
        <v>3</v>
      </c>
      <c r="B108" s="25">
        <v>100</v>
      </c>
      <c r="C108" s="25">
        <v>1.605505</v>
      </c>
      <c r="D108" s="25">
        <v>74.770641999999995</v>
      </c>
      <c r="E108" s="25">
        <v>23.623853</v>
      </c>
    </row>
    <row r="109" spans="1:5" x14ac:dyDescent="0.2">
      <c r="A109" s="20" t="s">
        <v>358</v>
      </c>
      <c r="B109" s="21">
        <v>27</v>
      </c>
      <c r="C109" s="21">
        <v>1</v>
      </c>
      <c r="D109" s="21">
        <v>15</v>
      </c>
      <c r="E109" s="21">
        <v>11</v>
      </c>
    </row>
    <row r="110" spans="1:5" x14ac:dyDescent="0.2">
      <c r="A110" s="24" t="s">
        <v>3</v>
      </c>
      <c r="B110" s="25">
        <v>100</v>
      </c>
      <c r="C110" s="25">
        <v>3.7037040000000001</v>
      </c>
      <c r="D110" s="25">
        <v>55.555556000000003</v>
      </c>
      <c r="E110" s="25">
        <v>40.740741</v>
      </c>
    </row>
    <row r="111" spans="1:5" x14ac:dyDescent="0.2">
      <c r="A111" s="9" t="s">
        <v>361</v>
      </c>
      <c r="B111" s="9"/>
      <c r="C111" s="9"/>
      <c r="D111" s="9"/>
      <c r="E111" s="9"/>
    </row>
    <row r="112" spans="1:5" x14ac:dyDescent="0.2">
      <c r="A112" s="20" t="s">
        <v>362</v>
      </c>
      <c r="B112" s="21">
        <v>360</v>
      </c>
      <c r="C112" s="21">
        <v>5</v>
      </c>
      <c r="D112" s="21">
        <v>278</v>
      </c>
      <c r="E112" s="21">
        <v>77</v>
      </c>
    </row>
    <row r="113" spans="1:5" x14ac:dyDescent="0.2">
      <c r="A113" s="24" t="s">
        <v>3</v>
      </c>
      <c r="B113" s="25">
        <v>100</v>
      </c>
      <c r="C113" s="25">
        <v>1.388889</v>
      </c>
      <c r="D113" s="25">
        <v>77.222222000000002</v>
      </c>
      <c r="E113" s="25">
        <v>21.388888999999999</v>
      </c>
    </row>
    <row r="114" spans="1:5" x14ac:dyDescent="0.2">
      <c r="A114" s="20" t="s">
        <v>363</v>
      </c>
      <c r="B114" s="21">
        <v>1326</v>
      </c>
      <c r="C114" s="21">
        <v>17</v>
      </c>
      <c r="D114" s="21">
        <v>1087</v>
      </c>
      <c r="E114" s="21">
        <v>222</v>
      </c>
    </row>
    <row r="115" spans="1:5" x14ac:dyDescent="0.2">
      <c r="A115" s="24" t="s">
        <v>3</v>
      </c>
      <c r="B115" s="25">
        <v>100</v>
      </c>
      <c r="C115" s="25">
        <v>1.2820510000000001</v>
      </c>
      <c r="D115" s="25">
        <v>81.975866999999994</v>
      </c>
      <c r="E115" s="25">
        <v>16.742080999999999</v>
      </c>
    </row>
    <row r="116" spans="1:5" x14ac:dyDescent="0.2">
      <c r="A116" s="20" t="s">
        <v>364</v>
      </c>
      <c r="B116" s="21">
        <v>649</v>
      </c>
      <c r="C116" s="21">
        <v>3</v>
      </c>
      <c r="D116" s="21">
        <v>540</v>
      </c>
      <c r="E116" s="21">
        <v>106</v>
      </c>
    </row>
    <row r="117" spans="1:5" x14ac:dyDescent="0.2">
      <c r="A117" s="24" t="s">
        <v>3</v>
      </c>
      <c r="B117" s="25">
        <v>100</v>
      </c>
      <c r="C117" s="25">
        <v>0.46224999999999999</v>
      </c>
      <c r="D117" s="25">
        <v>83.204931000000002</v>
      </c>
      <c r="E117" s="25">
        <v>16.332820000000002</v>
      </c>
    </row>
    <row r="118" spans="1:5" x14ac:dyDescent="0.2">
      <c r="A118" s="20" t="s">
        <v>365</v>
      </c>
      <c r="B118" s="21">
        <v>277</v>
      </c>
      <c r="C118" s="21">
        <v>11</v>
      </c>
      <c r="D118" s="21">
        <v>230</v>
      </c>
      <c r="E118" s="21">
        <v>36</v>
      </c>
    </row>
    <row r="119" spans="1:5" x14ac:dyDescent="0.2">
      <c r="A119" s="24" t="s">
        <v>3</v>
      </c>
      <c r="B119" s="25">
        <v>100</v>
      </c>
      <c r="C119" s="25">
        <v>3.9711189999999998</v>
      </c>
      <c r="D119" s="25">
        <v>83.032490999999993</v>
      </c>
      <c r="E119" s="25">
        <v>12.99639</v>
      </c>
    </row>
    <row r="120" spans="1:5" x14ac:dyDescent="0.2">
      <c r="A120" s="20" t="s">
        <v>366</v>
      </c>
      <c r="B120" s="21">
        <v>65</v>
      </c>
      <c r="C120" s="21">
        <v>3</v>
      </c>
      <c r="D120" s="21">
        <v>41</v>
      </c>
      <c r="E120" s="21">
        <v>21</v>
      </c>
    </row>
    <row r="121" spans="1:5" x14ac:dyDescent="0.2">
      <c r="A121" s="24" t="s">
        <v>3</v>
      </c>
      <c r="B121" s="25">
        <v>100</v>
      </c>
      <c r="C121" s="25">
        <v>4.6153849999999998</v>
      </c>
      <c r="D121" s="25">
        <v>63.076923000000001</v>
      </c>
      <c r="E121" s="25">
        <v>32.307692000000003</v>
      </c>
    </row>
    <row r="122" spans="1:5" x14ac:dyDescent="0.2">
      <c r="A122" s="9" t="s">
        <v>367</v>
      </c>
      <c r="B122" s="9"/>
      <c r="C122" s="9"/>
      <c r="D122" s="9"/>
      <c r="E122" s="9"/>
    </row>
    <row r="123" spans="1:5" x14ac:dyDescent="0.2">
      <c r="A123" s="20" t="s">
        <v>368</v>
      </c>
      <c r="B123" s="21">
        <v>537</v>
      </c>
      <c r="C123" s="21">
        <v>28</v>
      </c>
      <c r="D123" s="21">
        <v>425</v>
      </c>
      <c r="E123" s="21">
        <v>84</v>
      </c>
    </row>
    <row r="124" spans="1:5" x14ac:dyDescent="0.2">
      <c r="A124" s="24" t="s">
        <v>3</v>
      </c>
      <c r="B124" s="25">
        <v>100</v>
      </c>
      <c r="C124" s="25">
        <v>5.2141529999999996</v>
      </c>
      <c r="D124" s="25">
        <v>79.143388999999999</v>
      </c>
      <c r="E124" s="25">
        <v>15.642458</v>
      </c>
    </row>
    <row r="125" spans="1:5" x14ac:dyDescent="0.2">
      <c r="A125" s="20" t="s">
        <v>180</v>
      </c>
      <c r="B125" s="21">
        <v>1667</v>
      </c>
      <c r="C125" s="21">
        <v>4</v>
      </c>
      <c r="D125" s="21">
        <v>1390</v>
      </c>
      <c r="E125" s="21">
        <v>273</v>
      </c>
    </row>
    <row r="126" spans="1:5" x14ac:dyDescent="0.2">
      <c r="A126" s="24" t="s">
        <v>3</v>
      </c>
      <c r="B126" s="25">
        <v>100</v>
      </c>
      <c r="C126" s="25">
        <v>0.239952</v>
      </c>
      <c r="D126" s="25">
        <v>83.383323000000004</v>
      </c>
      <c r="E126" s="25">
        <v>16.376725</v>
      </c>
    </row>
    <row r="127" spans="1:5" x14ac:dyDescent="0.2">
      <c r="A127" s="20" t="s">
        <v>369</v>
      </c>
      <c r="B127" s="21">
        <v>99</v>
      </c>
      <c r="C127" s="21">
        <v>0</v>
      </c>
      <c r="D127" s="21">
        <v>86</v>
      </c>
      <c r="E127" s="21">
        <v>13</v>
      </c>
    </row>
    <row r="128" spans="1:5" x14ac:dyDescent="0.2">
      <c r="A128" s="24" t="s">
        <v>3</v>
      </c>
      <c r="B128" s="25">
        <v>100</v>
      </c>
      <c r="C128" s="25">
        <v>0</v>
      </c>
      <c r="D128" s="25">
        <v>86.868686999999994</v>
      </c>
      <c r="E128" s="25">
        <v>13.131313</v>
      </c>
    </row>
    <row r="129" spans="1:5" x14ac:dyDescent="0.2">
      <c r="A129" s="20" t="s">
        <v>370</v>
      </c>
      <c r="B129" s="21">
        <v>819</v>
      </c>
      <c r="C129" s="21">
        <v>3</v>
      </c>
      <c r="D129" s="21">
        <v>677</v>
      </c>
      <c r="E129" s="21">
        <v>139</v>
      </c>
    </row>
    <row r="130" spans="1:5" x14ac:dyDescent="0.2">
      <c r="A130" s="24" t="s">
        <v>3</v>
      </c>
      <c r="B130" s="25">
        <v>100</v>
      </c>
      <c r="C130" s="25">
        <v>0.36630000000000001</v>
      </c>
      <c r="D130" s="25">
        <v>82.661783</v>
      </c>
      <c r="E130" s="25">
        <v>16.971917000000001</v>
      </c>
    </row>
    <row r="131" spans="1:5" x14ac:dyDescent="0.2">
      <c r="A131" s="20" t="s">
        <v>371</v>
      </c>
      <c r="B131" s="21">
        <v>87</v>
      </c>
      <c r="C131" s="21">
        <v>3</v>
      </c>
      <c r="D131" s="21">
        <v>71</v>
      </c>
      <c r="E131" s="21">
        <v>13</v>
      </c>
    </row>
    <row r="132" spans="1:5" x14ac:dyDescent="0.2">
      <c r="A132" s="24" t="s">
        <v>3</v>
      </c>
      <c r="B132" s="25">
        <v>100</v>
      </c>
      <c r="C132" s="25">
        <v>3.4482759999999999</v>
      </c>
      <c r="D132" s="25">
        <v>81.609195</v>
      </c>
      <c r="E132" s="25">
        <v>14.942529</v>
      </c>
    </row>
    <row r="133" spans="1:5" x14ac:dyDescent="0.2">
      <c r="A133" s="20" t="s">
        <v>366</v>
      </c>
      <c r="B133" s="21">
        <v>55</v>
      </c>
      <c r="C133" s="21">
        <v>1</v>
      </c>
      <c r="D133" s="21">
        <v>37</v>
      </c>
      <c r="E133" s="21">
        <v>17</v>
      </c>
    </row>
    <row r="134" spans="1:5" x14ac:dyDescent="0.2">
      <c r="A134" s="24" t="s">
        <v>3</v>
      </c>
      <c r="B134" s="25">
        <v>100</v>
      </c>
      <c r="C134" s="25">
        <v>1.818182</v>
      </c>
      <c r="D134" s="25">
        <v>67.272727000000003</v>
      </c>
      <c r="E134" s="25">
        <v>30.909091</v>
      </c>
    </row>
    <row r="135" spans="1:5" x14ac:dyDescent="0.2">
      <c r="A135" s="9" t="s">
        <v>372</v>
      </c>
      <c r="B135" s="9"/>
      <c r="C135" s="9"/>
      <c r="D135" s="9"/>
      <c r="E135" s="9"/>
    </row>
    <row r="136" spans="1:5" x14ac:dyDescent="0.2">
      <c r="A136" s="20" t="s">
        <v>373</v>
      </c>
      <c r="B136" s="21">
        <v>537</v>
      </c>
      <c r="C136" s="21">
        <v>28</v>
      </c>
      <c r="D136" s="21">
        <v>425</v>
      </c>
      <c r="E136" s="21">
        <v>84</v>
      </c>
    </row>
    <row r="137" spans="1:5" x14ac:dyDescent="0.2">
      <c r="A137" s="24" t="s">
        <v>3</v>
      </c>
      <c r="B137" s="25">
        <v>100</v>
      </c>
      <c r="C137" s="25">
        <v>5.2141529999999996</v>
      </c>
      <c r="D137" s="25">
        <v>79.143388999999999</v>
      </c>
      <c r="E137" s="25">
        <v>15.642458</v>
      </c>
    </row>
    <row r="138" spans="1:5" x14ac:dyDescent="0.2">
      <c r="A138" s="20" t="s">
        <v>374</v>
      </c>
      <c r="B138" s="21">
        <v>1329</v>
      </c>
      <c r="C138" s="21">
        <v>8</v>
      </c>
      <c r="D138" s="21">
        <v>1079</v>
      </c>
      <c r="E138" s="21">
        <v>242</v>
      </c>
    </row>
    <row r="139" spans="1:5" x14ac:dyDescent="0.2">
      <c r="A139" s="24" t="s">
        <v>3</v>
      </c>
      <c r="B139" s="25">
        <v>100</v>
      </c>
      <c r="C139" s="25">
        <v>0.60195600000000005</v>
      </c>
      <c r="D139" s="25">
        <v>81.188863999999995</v>
      </c>
      <c r="E139" s="25">
        <v>18.20918</v>
      </c>
    </row>
    <row r="140" spans="1:5" x14ac:dyDescent="0.2">
      <c r="A140" s="20" t="s">
        <v>375</v>
      </c>
      <c r="B140" s="21">
        <v>406</v>
      </c>
      <c r="C140" s="21">
        <v>0</v>
      </c>
      <c r="D140" s="21">
        <v>355</v>
      </c>
      <c r="E140" s="21">
        <v>51</v>
      </c>
    </row>
    <row r="141" spans="1:5" x14ac:dyDescent="0.2">
      <c r="A141" s="24" t="s">
        <v>3</v>
      </c>
      <c r="B141" s="25">
        <v>100</v>
      </c>
      <c r="C141" s="25">
        <v>0</v>
      </c>
      <c r="D141" s="25">
        <v>87.438423999999998</v>
      </c>
      <c r="E141" s="25">
        <v>12.561576000000001</v>
      </c>
    </row>
    <row r="142" spans="1:5" x14ac:dyDescent="0.2">
      <c r="A142" s="20" t="s">
        <v>376</v>
      </c>
      <c r="B142" s="21">
        <v>152</v>
      </c>
      <c r="C142" s="21">
        <v>0</v>
      </c>
      <c r="D142" s="21">
        <v>123</v>
      </c>
      <c r="E142" s="21">
        <v>29</v>
      </c>
    </row>
    <row r="143" spans="1:5" x14ac:dyDescent="0.2">
      <c r="A143" s="24" t="s">
        <v>3</v>
      </c>
      <c r="B143" s="25">
        <v>100</v>
      </c>
      <c r="C143" s="25">
        <v>0</v>
      </c>
      <c r="D143" s="25">
        <v>80.921053000000001</v>
      </c>
      <c r="E143" s="25">
        <v>19.078946999999999</v>
      </c>
    </row>
    <row r="144" spans="1:5" x14ac:dyDescent="0.2">
      <c r="A144" s="20" t="s">
        <v>377</v>
      </c>
      <c r="B144" s="21">
        <v>88</v>
      </c>
      <c r="C144" s="21">
        <v>0</v>
      </c>
      <c r="D144" s="21">
        <v>68</v>
      </c>
      <c r="E144" s="21">
        <v>20</v>
      </c>
    </row>
    <row r="145" spans="1:5" x14ac:dyDescent="0.2">
      <c r="A145" s="24" t="s">
        <v>3</v>
      </c>
      <c r="B145" s="25">
        <v>100</v>
      </c>
      <c r="C145" s="25">
        <v>0</v>
      </c>
      <c r="D145" s="25">
        <v>77.272727000000003</v>
      </c>
      <c r="E145" s="25">
        <v>22.727273</v>
      </c>
    </row>
    <row r="146" spans="1:5" x14ac:dyDescent="0.2">
      <c r="A146" s="20" t="s">
        <v>378</v>
      </c>
      <c r="B146" s="21">
        <v>84</v>
      </c>
      <c r="C146" s="21">
        <v>2</v>
      </c>
      <c r="D146" s="21">
        <v>68</v>
      </c>
      <c r="E146" s="21">
        <v>14</v>
      </c>
    </row>
    <row r="147" spans="1:5" x14ac:dyDescent="0.2">
      <c r="A147" s="24" t="s">
        <v>3</v>
      </c>
      <c r="B147" s="25">
        <v>100</v>
      </c>
      <c r="C147" s="25">
        <v>2.3809520000000002</v>
      </c>
      <c r="D147" s="25">
        <v>80.952381000000003</v>
      </c>
      <c r="E147" s="25">
        <v>16.666667</v>
      </c>
    </row>
    <row r="148" spans="1:5" x14ac:dyDescent="0.2">
      <c r="A148" s="20" t="s">
        <v>366</v>
      </c>
      <c r="B148" s="21">
        <v>81</v>
      </c>
      <c r="C148" s="21">
        <v>1</v>
      </c>
      <c r="D148" s="21">
        <v>58</v>
      </c>
      <c r="E148" s="21">
        <v>22</v>
      </c>
    </row>
    <row r="149" spans="1:5" x14ac:dyDescent="0.2">
      <c r="A149" s="24" t="s">
        <v>3</v>
      </c>
      <c r="B149" s="25">
        <v>100</v>
      </c>
      <c r="C149" s="25">
        <v>1.2345680000000001</v>
      </c>
      <c r="D149" s="25">
        <v>71.604938000000004</v>
      </c>
      <c r="E149" s="25">
        <v>27.160494</v>
      </c>
    </row>
    <row r="150" spans="1:5" x14ac:dyDescent="0.2">
      <c r="A150" s="9" t="s">
        <v>379</v>
      </c>
      <c r="B150" s="9"/>
      <c r="C150" s="9"/>
      <c r="D150" s="9"/>
      <c r="E150" s="9"/>
    </row>
    <row r="151" spans="1:5" x14ac:dyDescent="0.2">
      <c r="A151" s="20" t="s">
        <v>380</v>
      </c>
      <c r="B151" s="21">
        <v>788</v>
      </c>
      <c r="C151" s="21">
        <v>6</v>
      </c>
      <c r="D151" s="21">
        <v>665</v>
      </c>
      <c r="E151" s="21">
        <v>117</v>
      </c>
    </row>
    <row r="152" spans="1:5" x14ac:dyDescent="0.2">
      <c r="A152" s="24" t="s">
        <v>3</v>
      </c>
      <c r="B152" s="25">
        <v>100</v>
      </c>
      <c r="C152" s="25">
        <v>0.76142100000000001</v>
      </c>
      <c r="D152" s="25">
        <v>84.390862999999996</v>
      </c>
      <c r="E152" s="25">
        <v>14.847716</v>
      </c>
    </row>
    <row r="153" spans="1:5" x14ac:dyDescent="0.2">
      <c r="A153" s="20" t="s">
        <v>381</v>
      </c>
      <c r="B153" s="21">
        <v>1824</v>
      </c>
      <c r="C153" s="21">
        <v>32</v>
      </c>
      <c r="D153" s="21">
        <v>1465</v>
      </c>
      <c r="E153" s="21">
        <v>327</v>
      </c>
    </row>
    <row r="154" spans="1:5" x14ac:dyDescent="0.2">
      <c r="A154" s="24" t="s">
        <v>3</v>
      </c>
      <c r="B154" s="25">
        <v>100</v>
      </c>
      <c r="C154" s="25">
        <v>1.754386</v>
      </c>
      <c r="D154" s="25">
        <v>80.317982000000001</v>
      </c>
      <c r="E154" s="25">
        <v>17.927631999999999</v>
      </c>
    </row>
    <row r="155" spans="1:5" x14ac:dyDescent="0.2">
      <c r="A155" s="20" t="s">
        <v>366</v>
      </c>
      <c r="B155" s="21">
        <v>65</v>
      </c>
      <c r="C155" s="21">
        <v>1</v>
      </c>
      <c r="D155" s="21">
        <v>46</v>
      </c>
      <c r="E155" s="21">
        <v>18</v>
      </c>
    </row>
    <row r="156" spans="1:5" x14ac:dyDescent="0.2">
      <c r="A156" s="24" t="s">
        <v>3</v>
      </c>
      <c r="B156" s="25">
        <v>100</v>
      </c>
      <c r="C156" s="25">
        <v>1.538462</v>
      </c>
      <c r="D156" s="25">
        <v>70.769231000000005</v>
      </c>
      <c r="E156" s="25">
        <v>27.692308000000001</v>
      </c>
    </row>
    <row r="157" spans="1:5" x14ac:dyDescent="0.2">
      <c r="A157" s="9" t="s">
        <v>382</v>
      </c>
      <c r="B157" s="9"/>
      <c r="C157" s="9"/>
      <c r="D157" s="9"/>
      <c r="E157" s="9"/>
    </row>
    <row r="158" spans="1:5" x14ac:dyDescent="0.2">
      <c r="A158" s="20" t="s">
        <v>383</v>
      </c>
      <c r="B158" s="21">
        <v>393</v>
      </c>
      <c r="C158" s="21">
        <v>5</v>
      </c>
      <c r="D158" s="21">
        <v>341</v>
      </c>
      <c r="E158" s="21">
        <v>47</v>
      </c>
    </row>
    <row r="159" spans="1:5" x14ac:dyDescent="0.2">
      <c r="A159" s="24" t="s">
        <v>3</v>
      </c>
      <c r="B159" s="25">
        <v>100</v>
      </c>
      <c r="C159" s="25">
        <v>1.272265</v>
      </c>
      <c r="D159" s="25">
        <v>86.768448000000006</v>
      </c>
      <c r="E159" s="25">
        <v>11.959288000000001</v>
      </c>
    </row>
    <row r="160" spans="1:5" x14ac:dyDescent="0.2">
      <c r="A160" s="20" t="s">
        <v>181</v>
      </c>
      <c r="B160" s="21">
        <v>1944</v>
      </c>
      <c r="C160" s="21">
        <v>19</v>
      </c>
      <c r="D160" s="21">
        <v>1585</v>
      </c>
      <c r="E160" s="21">
        <v>340</v>
      </c>
    </row>
    <row r="161" spans="1:5" x14ac:dyDescent="0.2">
      <c r="A161" s="24" t="s">
        <v>3</v>
      </c>
      <c r="B161" s="25">
        <v>100</v>
      </c>
      <c r="C161" s="25">
        <v>0.97736599999999996</v>
      </c>
      <c r="D161" s="25">
        <v>81.532921999999999</v>
      </c>
      <c r="E161" s="25">
        <v>17.489712000000001</v>
      </c>
    </row>
    <row r="162" spans="1:5" x14ac:dyDescent="0.2">
      <c r="A162" s="20" t="s">
        <v>182</v>
      </c>
      <c r="B162" s="21">
        <v>38</v>
      </c>
      <c r="C162" s="21">
        <v>1</v>
      </c>
      <c r="D162" s="21">
        <v>35</v>
      </c>
      <c r="E162" s="21">
        <v>2</v>
      </c>
    </row>
    <row r="163" spans="1:5" x14ac:dyDescent="0.2">
      <c r="A163" s="24" t="s">
        <v>3</v>
      </c>
      <c r="B163" s="25">
        <v>100</v>
      </c>
      <c r="C163" s="25">
        <v>2.6315789999999999</v>
      </c>
      <c r="D163" s="25">
        <v>92.105262999999994</v>
      </c>
      <c r="E163" s="25">
        <v>5.2631579999999998</v>
      </c>
    </row>
    <row r="164" spans="1:5" x14ac:dyDescent="0.2">
      <c r="A164" s="20" t="s">
        <v>384</v>
      </c>
      <c r="B164" s="21">
        <v>36</v>
      </c>
      <c r="C164" s="21">
        <v>0</v>
      </c>
      <c r="D164" s="21">
        <v>24</v>
      </c>
      <c r="E164" s="21">
        <v>12</v>
      </c>
    </row>
    <row r="165" spans="1:5" x14ac:dyDescent="0.2">
      <c r="A165" s="24" t="s">
        <v>3</v>
      </c>
      <c r="B165" s="25">
        <v>100</v>
      </c>
      <c r="C165" s="25">
        <v>0</v>
      </c>
      <c r="D165" s="25">
        <v>66.666667000000004</v>
      </c>
      <c r="E165" s="25">
        <v>33.333333000000003</v>
      </c>
    </row>
    <row r="166" spans="1:5" x14ac:dyDescent="0.2">
      <c r="A166" s="20" t="s">
        <v>183</v>
      </c>
      <c r="B166" s="21">
        <v>53</v>
      </c>
      <c r="C166" s="21">
        <v>0</v>
      </c>
      <c r="D166" s="21">
        <v>40</v>
      </c>
      <c r="E166" s="21">
        <v>13</v>
      </c>
    </row>
    <row r="167" spans="1:5" x14ac:dyDescent="0.2">
      <c r="A167" s="24" t="s">
        <v>3</v>
      </c>
      <c r="B167" s="25">
        <v>100</v>
      </c>
      <c r="C167" s="25">
        <v>0</v>
      </c>
      <c r="D167" s="25">
        <v>75.471698000000004</v>
      </c>
      <c r="E167" s="25">
        <v>24.528302</v>
      </c>
    </row>
    <row r="168" spans="1:5" x14ac:dyDescent="0.2">
      <c r="A168" s="20" t="s">
        <v>385</v>
      </c>
      <c r="B168" s="21">
        <v>22</v>
      </c>
      <c r="C168" s="21">
        <v>2</v>
      </c>
      <c r="D168" s="21">
        <v>17</v>
      </c>
      <c r="E168" s="21">
        <v>3</v>
      </c>
    </row>
    <row r="169" spans="1:5" x14ac:dyDescent="0.2">
      <c r="A169" s="24" t="s">
        <v>3</v>
      </c>
      <c r="B169" s="25">
        <v>100</v>
      </c>
      <c r="C169" s="25">
        <v>9.0909089999999999</v>
      </c>
      <c r="D169" s="25">
        <v>77.272727000000003</v>
      </c>
      <c r="E169" s="25">
        <v>13.636364</v>
      </c>
    </row>
    <row r="170" spans="1:5" x14ac:dyDescent="0.2">
      <c r="A170" s="20" t="s">
        <v>386</v>
      </c>
      <c r="B170" s="21">
        <v>32</v>
      </c>
      <c r="C170" s="21">
        <v>8</v>
      </c>
      <c r="D170" s="21">
        <v>22</v>
      </c>
      <c r="E170" s="21">
        <v>2</v>
      </c>
    </row>
    <row r="171" spans="1:5" x14ac:dyDescent="0.2">
      <c r="A171" s="24" t="s">
        <v>3</v>
      </c>
      <c r="B171" s="25">
        <v>100</v>
      </c>
      <c r="C171" s="25">
        <v>25</v>
      </c>
      <c r="D171" s="25">
        <v>68.75</v>
      </c>
      <c r="E171" s="25">
        <v>6.25</v>
      </c>
    </row>
    <row r="172" spans="1:5" x14ac:dyDescent="0.2">
      <c r="A172" s="20" t="s">
        <v>387</v>
      </c>
      <c r="B172" s="21">
        <v>9</v>
      </c>
      <c r="C172" s="21">
        <v>1</v>
      </c>
      <c r="D172" s="21">
        <v>8</v>
      </c>
      <c r="E172" s="21">
        <v>0</v>
      </c>
    </row>
    <row r="173" spans="1:5" x14ac:dyDescent="0.2">
      <c r="A173" s="24" t="s">
        <v>3</v>
      </c>
      <c r="B173" s="25">
        <v>100</v>
      </c>
      <c r="C173" s="25">
        <v>11.111110999999999</v>
      </c>
      <c r="D173" s="25">
        <v>88.888889000000006</v>
      </c>
      <c r="E173" s="25">
        <v>0</v>
      </c>
    </row>
    <row r="174" spans="1:5" x14ac:dyDescent="0.2">
      <c r="A174" s="20" t="s">
        <v>366</v>
      </c>
      <c r="B174" s="21">
        <v>150</v>
      </c>
      <c r="C174" s="21">
        <v>3</v>
      </c>
      <c r="D174" s="21">
        <v>104</v>
      </c>
      <c r="E174" s="21">
        <v>43</v>
      </c>
    </row>
    <row r="175" spans="1:5" x14ac:dyDescent="0.2">
      <c r="A175" s="24" t="s">
        <v>3</v>
      </c>
      <c r="B175" s="25">
        <v>100</v>
      </c>
      <c r="C175" s="25">
        <v>2</v>
      </c>
      <c r="D175" s="25">
        <v>69.333332999999996</v>
      </c>
      <c r="E175" s="25">
        <v>28.666667</v>
      </c>
    </row>
    <row r="176" spans="1:5" x14ac:dyDescent="0.2">
      <c r="A176" s="9" t="s">
        <v>388</v>
      </c>
      <c r="B176" s="9"/>
      <c r="C176" s="9"/>
      <c r="D176" s="9"/>
      <c r="E176" s="9"/>
    </row>
    <row r="177" spans="1:5" x14ac:dyDescent="0.2">
      <c r="A177" s="20" t="s">
        <v>184</v>
      </c>
      <c r="B177" s="21">
        <v>54</v>
      </c>
      <c r="C177" s="21">
        <v>4</v>
      </c>
      <c r="D177" s="21">
        <v>44</v>
      </c>
      <c r="E177" s="21">
        <v>6</v>
      </c>
    </row>
    <row r="178" spans="1:5" x14ac:dyDescent="0.2">
      <c r="A178" s="24" t="s">
        <v>3</v>
      </c>
      <c r="B178" s="25">
        <v>100</v>
      </c>
      <c r="C178" s="25">
        <v>7.4074070000000001</v>
      </c>
      <c r="D178" s="25">
        <v>81.481481000000002</v>
      </c>
      <c r="E178" s="25">
        <v>11.111110999999999</v>
      </c>
    </row>
    <row r="179" spans="1:5" x14ac:dyDescent="0.2">
      <c r="A179" s="20" t="s">
        <v>185</v>
      </c>
      <c r="B179" s="21">
        <v>196</v>
      </c>
      <c r="C179" s="21">
        <v>11</v>
      </c>
      <c r="D179" s="21">
        <v>144</v>
      </c>
      <c r="E179" s="21">
        <v>41</v>
      </c>
    </row>
    <row r="180" spans="1:5" x14ac:dyDescent="0.2">
      <c r="A180" s="24" t="s">
        <v>3</v>
      </c>
      <c r="B180" s="25">
        <v>100</v>
      </c>
      <c r="C180" s="25">
        <v>5.6122449999999997</v>
      </c>
      <c r="D180" s="25">
        <v>73.469387999999995</v>
      </c>
      <c r="E180" s="25">
        <v>20.918367</v>
      </c>
    </row>
    <row r="181" spans="1:5" x14ac:dyDescent="0.2">
      <c r="A181" s="20" t="s">
        <v>186</v>
      </c>
      <c r="B181" s="21">
        <v>310</v>
      </c>
      <c r="C181" s="21">
        <v>3</v>
      </c>
      <c r="D181" s="21">
        <v>255</v>
      </c>
      <c r="E181" s="21">
        <v>52</v>
      </c>
    </row>
    <row r="182" spans="1:5" x14ac:dyDescent="0.2">
      <c r="A182" s="24" t="s">
        <v>3</v>
      </c>
      <c r="B182" s="25">
        <v>100</v>
      </c>
      <c r="C182" s="25">
        <v>0.96774199999999999</v>
      </c>
      <c r="D182" s="25">
        <v>82.258065000000002</v>
      </c>
      <c r="E182" s="25">
        <v>16.774194000000001</v>
      </c>
    </row>
    <row r="183" spans="1:5" x14ac:dyDescent="0.2">
      <c r="A183" s="20" t="s">
        <v>187</v>
      </c>
      <c r="B183" s="21">
        <v>385</v>
      </c>
      <c r="C183" s="21">
        <v>6</v>
      </c>
      <c r="D183" s="21">
        <v>311</v>
      </c>
      <c r="E183" s="21">
        <v>68</v>
      </c>
    </row>
    <row r="184" spans="1:5" x14ac:dyDescent="0.2">
      <c r="A184" s="24" t="s">
        <v>3</v>
      </c>
      <c r="B184" s="25">
        <v>100</v>
      </c>
      <c r="C184" s="25">
        <v>1.5584420000000001</v>
      </c>
      <c r="D184" s="25">
        <v>80.779221000000007</v>
      </c>
      <c r="E184" s="25">
        <v>17.662337999999998</v>
      </c>
    </row>
    <row r="185" spans="1:5" x14ac:dyDescent="0.2">
      <c r="A185" s="20" t="s">
        <v>188</v>
      </c>
      <c r="B185" s="21">
        <v>361</v>
      </c>
      <c r="C185" s="21">
        <v>0</v>
      </c>
      <c r="D185" s="21">
        <v>297</v>
      </c>
      <c r="E185" s="21">
        <v>64</v>
      </c>
    </row>
    <row r="186" spans="1:5" x14ac:dyDescent="0.2">
      <c r="A186" s="24" t="s">
        <v>3</v>
      </c>
      <c r="B186" s="25">
        <v>100</v>
      </c>
      <c r="C186" s="25">
        <v>0</v>
      </c>
      <c r="D186" s="25">
        <v>82.271467999999999</v>
      </c>
      <c r="E186" s="25">
        <v>17.728532000000001</v>
      </c>
    </row>
    <row r="187" spans="1:5" x14ac:dyDescent="0.2">
      <c r="A187" s="20" t="s">
        <v>189</v>
      </c>
      <c r="B187" s="21">
        <v>315</v>
      </c>
      <c r="C187" s="21">
        <v>1</v>
      </c>
      <c r="D187" s="21">
        <v>273</v>
      </c>
      <c r="E187" s="21">
        <v>41</v>
      </c>
    </row>
    <row r="188" spans="1:5" x14ac:dyDescent="0.2">
      <c r="A188" s="24" t="s">
        <v>3</v>
      </c>
      <c r="B188" s="25">
        <v>100</v>
      </c>
      <c r="C188" s="25">
        <v>0.31746000000000002</v>
      </c>
      <c r="D188" s="25">
        <v>86.666667000000004</v>
      </c>
      <c r="E188" s="25">
        <v>13.015872999999999</v>
      </c>
    </row>
    <row r="189" spans="1:5" x14ac:dyDescent="0.2">
      <c r="A189" s="20" t="s">
        <v>190</v>
      </c>
      <c r="B189" s="21">
        <v>364</v>
      </c>
      <c r="C189" s="21">
        <v>1</v>
      </c>
      <c r="D189" s="21">
        <v>303</v>
      </c>
      <c r="E189" s="21">
        <v>60</v>
      </c>
    </row>
    <row r="190" spans="1:5" x14ac:dyDescent="0.2">
      <c r="A190" s="24" t="s">
        <v>3</v>
      </c>
      <c r="B190" s="25">
        <v>100</v>
      </c>
      <c r="C190" s="25">
        <v>0.274725</v>
      </c>
      <c r="D190" s="25">
        <v>83.241758000000004</v>
      </c>
      <c r="E190" s="25">
        <v>16.483516000000002</v>
      </c>
    </row>
    <row r="191" spans="1:5" x14ac:dyDescent="0.2">
      <c r="A191" s="20" t="s">
        <v>191</v>
      </c>
      <c r="B191" s="21">
        <v>267</v>
      </c>
      <c r="C191" s="21">
        <v>0</v>
      </c>
      <c r="D191" s="21">
        <v>227</v>
      </c>
      <c r="E191" s="21">
        <v>40</v>
      </c>
    </row>
    <row r="192" spans="1:5" x14ac:dyDescent="0.2">
      <c r="A192" s="24" t="s">
        <v>3</v>
      </c>
      <c r="B192" s="25">
        <v>100</v>
      </c>
      <c r="C192" s="25">
        <v>0</v>
      </c>
      <c r="D192" s="25">
        <v>85.018726999999998</v>
      </c>
      <c r="E192" s="25">
        <v>14.981273</v>
      </c>
    </row>
    <row r="193" spans="1:5" x14ac:dyDescent="0.2">
      <c r="A193" s="20" t="s">
        <v>192</v>
      </c>
      <c r="B193" s="21">
        <v>90</v>
      </c>
      <c r="C193" s="21">
        <v>0</v>
      </c>
      <c r="D193" s="21">
        <v>78</v>
      </c>
      <c r="E193" s="21">
        <v>12</v>
      </c>
    </row>
    <row r="194" spans="1:5" x14ac:dyDescent="0.2">
      <c r="A194" s="24" t="s">
        <v>3</v>
      </c>
      <c r="B194" s="25">
        <v>100</v>
      </c>
      <c r="C194" s="25">
        <v>0</v>
      </c>
      <c r="D194" s="25">
        <v>86.666667000000004</v>
      </c>
      <c r="E194" s="25">
        <v>13.333333</v>
      </c>
    </row>
    <row r="195" spans="1:5" x14ac:dyDescent="0.2">
      <c r="A195" s="20" t="s">
        <v>193</v>
      </c>
      <c r="B195" s="21">
        <v>94</v>
      </c>
      <c r="C195" s="21">
        <v>0</v>
      </c>
      <c r="D195" s="21">
        <v>82</v>
      </c>
      <c r="E195" s="21">
        <v>12</v>
      </c>
    </row>
    <row r="196" spans="1:5" x14ac:dyDescent="0.2">
      <c r="A196" s="24" t="s">
        <v>3</v>
      </c>
      <c r="B196" s="25">
        <v>100</v>
      </c>
      <c r="C196" s="25">
        <v>0</v>
      </c>
      <c r="D196" s="25">
        <v>87.234043</v>
      </c>
      <c r="E196" s="25">
        <v>12.765957</v>
      </c>
    </row>
    <row r="197" spans="1:5" x14ac:dyDescent="0.2">
      <c r="A197" s="20" t="s">
        <v>389</v>
      </c>
      <c r="B197" s="21">
        <v>47</v>
      </c>
      <c r="C197" s="21">
        <v>7</v>
      </c>
      <c r="D197" s="21">
        <v>39</v>
      </c>
      <c r="E197" s="21">
        <v>1</v>
      </c>
    </row>
    <row r="198" spans="1:5" x14ac:dyDescent="0.2">
      <c r="A198" s="24" t="s">
        <v>3</v>
      </c>
      <c r="B198" s="25">
        <v>100</v>
      </c>
      <c r="C198" s="25">
        <v>14.893617000000001</v>
      </c>
      <c r="D198" s="25">
        <v>82.978723000000002</v>
      </c>
      <c r="E198" s="25">
        <v>2.1276600000000001</v>
      </c>
    </row>
    <row r="199" spans="1:5" x14ac:dyDescent="0.2">
      <c r="A199" s="20" t="s">
        <v>366</v>
      </c>
      <c r="B199" s="21">
        <v>194</v>
      </c>
      <c r="C199" s="21">
        <v>6</v>
      </c>
      <c r="D199" s="21">
        <v>123</v>
      </c>
      <c r="E199" s="21">
        <v>65</v>
      </c>
    </row>
    <row r="200" spans="1:5" x14ac:dyDescent="0.2">
      <c r="A200" s="24" t="s">
        <v>3</v>
      </c>
      <c r="B200" s="25">
        <v>100</v>
      </c>
      <c r="C200" s="25">
        <v>3.092784</v>
      </c>
      <c r="D200" s="25">
        <v>63.402062000000001</v>
      </c>
      <c r="E200" s="25">
        <v>33.505155000000002</v>
      </c>
    </row>
    <row r="201" spans="1:5" ht="11.1" customHeight="1" x14ac:dyDescent="0.2">
      <c r="A201" s="9" t="s">
        <v>390</v>
      </c>
      <c r="B201" s="9"/>
      <c r="C201" s="9"/>
      <c r="D201" s="9"/>
      <c r="E201" s="9"/>
    </row>
    <row r="202" spans="1:5" ht="11.1" customHeight="1" x14ac:dyDescent="0.2">
      <c r="A202" s="20" t="s">
        <v>391</v>
      </c>
      <c r="B202" s="21">
        <v>633</v>
      </c>
      <c r="C202" s="21">
        <v>13</v>
      </c>
      <c r="D202" s="21">
        <v>540</v>
      </c>
      <c r="E202" s="21">
        <v>80</v>
      </c>
    </row>
    <row r="203" spans="1:5" ht="11.1" customHeight="1" x14ac:dyDescent="0.2">
      <c r="A203" s="24" t="s">
        <v>3</v>
      </c>
      <c r="B203" s="25">
        <v>100</v>
      </c>
      <c r="C203" s="25">
        <v>2.053712</v>
      </c>
      <c r="D203" s="25">
        <v>85.308057000000005</v>
      </c>
      <c r="E203" s="25">
        <v>12.638230999999999</v>
      </c>
    </row>
    <row r="204" spans="1:5" ht="11.1" customHeight="1" x14ac:dyDescent="0.2">
      <c r="A204" s="20" t="s">
        <v>392</v>
      </c>
      <c r="B204" s="21">
        <v>1123</v>
      </c>
      <c r="C204" s="21">
        <v>16</v>
      </c>
      <c r="D204" s="21">
        <v>891</v>
      </c>
      <c r="E204" s="21">
        <v>216</v>
      </c>
    </row>
    <row r="205" spans="1:5" ht="11.1" customHeight="1" x14ac:dyDescent="0.2">
      <c r="A205" s="24" t="s">
        <v>3</v>
      </c>
      <c r="B205" s="25">
        <v>100</v>
      </c>
      <c r="C205" s="25">
        <v>1.424755</v>
      </c>
      <c r="D205" s="25">
        <v>79.341050999999993</v>
      </c>
      <c r="E205" s="25">
        <v>19.234193999999999</v>
      </c>
    </row>
    <row r="206" spans="1:5" ht="11.1" customHeight="1" x14ac:dyDescent="0.2">
      <c r="A206" s="20" t="s">
        <v>393</v>
      </c>
      <c r="B206" s="21">
        <v>660</v>
      </c>
      <c r="C206" s="21">
        <v>8</v>
      </c>
      <c r="D206" s="21">
        <v>529</v>
      </c>
      <c r="E206" s="21">
        <v>123</v>
      </c>
    </row>
    <row r="207" spans="1:5" ht="11.1" customHeight="1" x14ac:dyDescent="0.2">
      <c r="A207" s="24" t="s">
        <v>3</v>
      </c>
      <c r="B207" s="25">
        <v>100</v>
      </c>
      <c r="C207" s="25">
        <v>1.212121</v>
      </c>
      <c r="D207" s="25">
        <v>80.151515000000003</v>
      </c>
      <c r="E207" s="25">
        <v>18.636364</v>
      </c>
    </row>
    <row r="208" spans="1:5" ht="11.1" customHeight="1" x14ac:dyDescent="0.2">
      <c r="A208" s="20" t="s">
        <v>394</v>
      </c>
      <c r="B208" s="21">
        <v>261</v>
      </c>
      <c r="C208" s="21">
        <v>2</v>
      </c>
      <c r="D208" s="21">
        <v>216</v>
      </c>
      <c r="E208" s="21">
        <v>43</v>
      </c>
    </row>
    <row r="209" spans="1:5" ht="11.1" customHeight="1" x14ac:dyDescent="0.2">
      <c r="A209" s="24" t="s">
        <v>3</v>
      </c>
      <c r="B209" s="25">
        <v>100</v>
      </c>
      <c r="C209" s="25">
        <v>0.76628399999999997</v>
      </c>
      <c r="D209" s="25">
        <v>82.758621000000005</v>
      </c>
      <c r="E209" s="25">
        <v>16.475096000000001</v>
      </c>
    </row>
    <row r="210" spans="1:5" ht="11.1" customHeight="1" x14ac:dyDescent="0.2">
      <c r="A210" s="9" t="s">
        <v>395</v>
      </c>
      <c r="B210" s="9"/>
      <c r="C210" s="9"/>
      <c r="D210" s="9"/>
      <c r="E210" s="9"/>
    </row>
    <row r="211" spans="1:5" ht="11.1" customHeight="1" x14ac:dyDescent="0.2">
      <c r="A211" s="20" t="s">
        <v>396</v>
      </c>
      <c r="B211" s="21">
        <v>329</v>
      </c>
      <c r="C211" s="21">
        <v>4</v>
      </c>
      <c r="D211" s="21">
        <v>272</v>
      </c>
      <c r="E211" s="21">
        <v>53</v>
      </c>
    </row>
    <row r="212" spans="1:5" ht="11.1" customHeight="1" x14ac:dyDescent="0.2">
      <c r="A212" s="24" t="s">
        <v>3</v>
      </c>
      <c r="B212" s="25">
        <v>100</v>
      </c>
      <c r="C212" s="25">
        <v>1.215805</v>
      </c>
      <c r="D212" s="25">
        <v>82.674772000000004</v>
      </c>
      <c r="E212" s="25">
        <v>16.109421999999999</v>
      </c>
    </row>
    <row r="213" spans="1:5" ht="11.1" customHeight="1" x14ac:dyDescent="0.2">
      <c r="A213" s="20" t="s">
        <v>397</v>
      </c>
      <c r="B213" s="21">
        <v>828</v>
      </c>
      <c r="C213" s="21">
        <v>18</v>
      </c>
      <c r="D213" s="21">
        <v>688</v>
      </c>
      <c r="E213" s="21">
        <v>122</v>
      </c>
    </row>
    <row r="214" spans="1:5" ht="11.1" customHeight="1" x14ac:dyDescent="0.2">
      <c r="A214" s="24" t="s">
        <v>3</v>
      </c>
      <c r="B214" s="25">
        <v>100</v>
      </c>
      <c r="C214" s="25">
        <v>2.1739130000000002</v>
      </c>
      <c r="D214" s="25">
        <v>83.091786999999997</v>
      </c>
      <c r="E214" s="25">
        <v>14.734299999999999</v>
      </c>
    </row>
    <row r="215" spans="1:5" ht="11.1" customHeight="1" x14ac:dyDescent="0.2">
      <c r="A215" s="20" t="s">
        <v>879</v>
      </c>
      <c r="B215" s="21">
        <v>499</v>
      </c>
      <c r="C215" s="21">
        <v>5</v>
      </c>
      <c r="D215" s="21">
        <v>394</v>
      </c>
      <c r="E215" s="21">
        <v>100</v>
      </c>
    </row>
    <row r="216" spans="1:5" ht="11.1" customHeight="1" x14ac:dyDescent="0.2">
      <c r="A216" s="24" t="s">
        <v>3</v>
      </c>
      <c r="B216" s="25">
        <v>100</v>
      </c>
      <c r="C216" s="25">
        <v>1.0020039999999999</v>
      </c>
      <c r="D216" s="25">
        <v>78.957915999999997</v>
      </c>
      <c r="E216" s="25">
        <v>20.04008</v>
      </c>
    </row>
    <row r="217" spans="1:5" ht="11.1" customHeight="1" x14ac:dyDescent="0.2">
      <c r="A217" s="20" t="s">
        <v>398</v>
      </c>
      <c r="B217" s="21">
        <v>468</v>
      </c>
      <c r="C217" s="21">
        <v>9</v>
      </c>
      <c r="D217" s="21">
        <v>380</v>
      </c>
      <c r="E217" s="21">
        <v>79</v>
      </c>
    </row>
    <row r="218" spans="1:5" ht="11.1" customHeight="1" x14ac:dyDescent="0.2">
      <c r="A218" s="24" t="s">
        <v>3</v>
      </c>
      <c r="B218" s="25">
        <v>100</v>
      </c>
      <c r="C218" s="25">
        <v>1.9230769999999999</v>
      </c>
      <c r="D218" s="25">
        <v>81.196580999999995</v>
      </c>
      <c r="E218" s="25">
        <v>16.880341999999999</v>
      </c>
    </row>
    <row r="219" spans="1:5" ht="11.1" customHeight="1" x14ac:dyDescent="0.2">
      <c r="A219" s="20" t="s">
        <v>399</v>
      </c>
      <c r="B219" s="21">
        <v>257</v>
      </c>
      <c r="C219" s="21">
        <v>1</v>
      </c>
      <c r="D219" s="21">
        <v>210</v>
      </c>
      <c r="E219" s="21">
        <v>46</v>
      </c>
    </row>
    <row r="220" spans="1:5" ht="11.1" customHeight="1" x14ac:dyDescent="0.2">
      <c r="A220" s="24" t="s">
        <v>3</v>
      </c>
      <c r="B220" s="25">
        <v>100</v>
      </c>
      <c r="C220" s="25">
        <v>0.38910499999999998</v>
      </c>
      <c r="D220" s="25">
        <v>81.712062000000003</v>
      </c>
      <c r="E220" s="25">
        <v>17.898833</v>
      </c>
    </row>
    <row r="221" spans="1:5" ht="11.1" customHeight="1" x14ac:dyDescent="0.2">
      <c r="A221" s="20" t="s">
        <v>400</v>
      </c>
      <c r="B221" s="21">
        <v>296</v>
      </c>
      <c r="C221" s="21">
        <v>2</v>
      </c>
      <c r="D221" s="21">
        <v>232</v>
      </c>
      <c r="E221" s="21">
        <v>62</v>
      </c>
    </row>
    <row r="222" spans="1:5" ht="11.1" customHeight="1" x14ac:dyDescent="0.2">
      <c r="A222" s="24" t="s">
        <v>3</v>
      </c>
      <c r="B222" s="25">
        <v>100</v>
      </c>
      <c r="C222" s="25">
        <v>0.67567600000000005</v>
      </c>
      <c r="D222" s="25">
        <v>78.378377999999998</v>
      </c>
      <c r="E222" s="25">
        <v>20.945945999999999</v>
      </c>
    </row>
    <row r="223" spans="1:5" ht="11.1" customHeight="1" x14ac:dyDescent="0.2">
      <c r="A223" s="9" t="s">
        <v>401</v>
      </c>
      <c r="B223" s="9"/>
      <c r="C223" s="9"/>
      <c r="D223" s="9"/>
      <c r="E223" s="9"/>
    </row>
    <row r="224" spans="1:5" ht="11.1" customHeight="1" x14ac:dyDescent="0.2">
      <c r="A224" s="20" t="s">
        <v>878</v>
      </c>
      <c r="B224" s="21">
        <v>116</v>
      </c>
      <c r="C224" s="21">
        <v>1</v>
      </c>
      <c r="D224" s="21">
        <v>103</v>
      </c>
      <c r="E224" s="21">
        <v>12</v>
      </c>
    </row>
    <row r="225" spans="1:5" ht="11.1" customHeight="1" x14ac:dyDescent="0.2">
      <c r="A225" s="24" t="s">
        <v>3</v>
      </c>
      <c r="B225" s="25">
        <v>100</v>
      </c>
      <c r="C225" s="25">
        <v>0.86206899999999997</v>
      </c>
      <c r="D225" s="25">
        <v>88.793103000000002</v>
      </c>
      <c r="E225" s="25">
        <v>10.344828</v>
      </c>
    </row>
    <row r="226" spans="1:5" ht="11.1" customHeight="1" x14ac:dyDescent="0.2">
      <c r="A226" s="20" t="s">
        <v>402</v>
      </c>
      <c r="B226" s="21">
        <v>213</v>
      </c>
      <c r="C226" s="21">
        <v>3</v>
      </c>
      <c r="D226" s="21">
        <v>169</v>
      </c>
      <c r="E226" s="21">
        <v>41</v>
      </c>
    </row>
    <row r="227" spans="1:5" ht="11.1" customHeight="1" x14ac:dyDescent="0.2">
      <c r="A227" s="24" t="s">
        <v>3</v>
      </c>
      <c r="B227" s="25">
        <v>100</v>
      </c>
      <c r="C227" s="25">
        <v>1.4084509999999999</v>
      </c>
      <c r="D227" s="25">
        <v>79.342723000000007</v>
      </c>
      <c r="E227" s="25">
        <v>19.248826000000001</v>
      </c>
    </row>
    <row r="228" spans="1:5" ht="11.1" customHeight="1" x14ac:dyDescent="0.2">
      <c r="A228" s="20" t="s">
        <v>397</v>
      </c>
      <c r="B228" s="21">
        <v>828</v>
      </c>
      <c r="C228" s="21">
        <v>18</v>
      </c>
      <c r="D228" s="21">
        <v>688</v>
      </c>
      <c r="E228" s="21">
        <v>122</v>
      </c>
    </row>
    <row r="229" spans="1:5" ht="11.1" customHeight="1" x14ac:dyDescent="0.2">
      <c r="A229" s="24" t="s">
        <v>3</v>
      </c>
      <c r="B229" s="25">
        <v>100</v>
      </c>
      <c r="C229" s="25">
        <v>2.1739130000000002</v>
      </c>
      <c r="D229" s="25">
        <v>83.091786999999997</v>
      </c>
      <c r="E229" s="25">
        <v>14.734299999999999</v>
      </c>
    </row>
    <row r="230" spans="1:5" ht="11.1" customHeight="1" x14ac:dyDescent="0.2">
      <c r="A230" s="20" t="s">
        <v>403</v>
      </c>
      <c r="B230" s="21">
        <v>133</v>
      </c>
      <c r="C230" s="21">
        <v>0</v>
      </c>
      <c r="D230" s="21">
        <v>108</v>
      </c>
      <c r="E230" s="21">
        <v>25</v>
      </c>
    </row>
    <row r="231" spans="1:5" ht="11.1" customHeight="1" x14ac:dyDescent="0.2">
      <c r="A231" s="24" t="s">
        <v>3</v>
      </c>
      <c r="B231" s="25">
        <v>100</v>
      </c>
      <c r="C231" s="25">
        <v>0</v>
      </c>
      <c r="D231" s="25">
        <v>81.203007999999997</v>
      </c>
      <c r="E231" s="25">
        <v>18.796991999999999</v>
      </c>
    </row>
    <row r="232" spans="1:5" ht="11.1" customHeight="1" x14ac:dyDescent="0.2">
      <c r="A232" s="20" t="s">
        <v>404</v>
      </c>
      <c r="B232" s="21">
        <v>120</v>
      </c>
      <c r="C232" s="21">
        <v>2</v>
      </c>
      <c r="D232" s="21">
        <v>88</v>
      </c>
      <c r="E232" s="21">
        <v>30</v>
      </c>
    </row>
    <row r="233" spans="1:5" ht="11.1" customHeight="1" x14ac:dyDescent="0.2">
      <c r="A233" s="24" t="s">
        <v>3</v>
      </c>
      <c r="B233" s="25">
        <v>100</v>
      </c>
      <c r="C233" s="25">
        <v>1.6666669999999999</v>
      </c>
      <c r="D233" s="25">
        <v>73.333332999999996</v>
      </c>
      <c r="E233" s="25">
        <v>25</v>
      </c>
    </row>
    <row r="234" spans="1:5" ht="11.1" customHeight="1" x14ac:dyDescent="0.2">
      <c r="A234" s="20" t="s">
        <v>405</v>
      </c>
      <c r="B234" s="21">
        <v>246</v>
      </c>
      <c r="C234" s="21">
        <v>3</v>
      </c>
      <c r="D234" s="21">
        <v>198</v>
      </c>
      <c r="E234" s="21">
        <v>45</v>
      </c>
    </row>
    <row r="235" spans="1:5" ht="11.1" customHeight="1" x14ac:dyDescent="0.2">
      <c r="A235" s="24" t="s">
        <v>3</v>
      </c>
      <c r="B235" s="25">
        <v>100</v>
      </c>
      <c r="C235" s="25">
        <v>1.2195119999999999</v>
      </c>
      <c r="D235" s="25">
        <v>80.487804999999994</v>
      </c>
      <c r="E235" s="25">
        <v>18.292683</v>
      </c>
    </row>
    <row r="236" spans="1:5" ht="11.1" customHeight="1" x14ac:dyDescent="0.2">
      <c r="A236" s="20" t="s">
        <v>398</v>
      </c>
      <c r="B236" s="21">
        <v>468</v>
      </c>
      <c r="C236" s="21">
        <v>9</v>
      </c>
      <c r="D236" s="21">
        <v>380</v>
      </c>
      <c r="E236" s="21">
        <v>79</v>
      </c>
    </row>
    <row r="237" spans="1:5" ht="11.1" customHeight="1" x14ac:dyDescent="0.2">
      <c r="A237" s="24" t="s">
        <v>3</v>
      </c>
      <c r="B237" s="25">
        <v>100</v>
      </c>
      <c r="C237" s="25">
        <v>1.9230769999999999</v>
      </c>
      <c r="D237" s="25">
        <v>81.196580999999995</v>
      </c>
      <c r="E237" s="25">
        <v>16.880341999999999</v>
      </c>
    </row>
    <row r="238" spans="1:5" ht="11.1" customHeight="1" x14ac:dyDescent="0.2">
      <c r="A238" s="20" t="s">
        <v>406</v>
      </c>
      <c r="B238" s="21">
        <v>180</v>
      </c>
      <c r="C238" s="21">
        <v>1</v>
      </c>
      <c r="D238" s="21">
        <v>143</v>
      </c>
      <c r="E238" s="21">
        <v>36</v>
      </c>
    </row>
    <row r="239" spans="1:5" ht="11.1" customHeight="1" x14ac:dyDescent="0.2">
      <c r="A239" s="24" t="s">
        <v>3</v>
      </c>
      <c r="B239" s="25">
        <v>100</v>
      </c>
      <c r="C239" s="25">
        <v>0.55555600000000005</v>
      </c>
      <c r="D239" s="25">
        <v>79.444444000000004</v>
      </c>
      <c r="E239" s="25">
        <v>20</v>
      </c>
    </row>
    <row r="240" spans="1:5" ht="11.1" customHeight="1" x14ac:dyDescent="0.2">
      <c r="A240" s="20" t="s">
        <v>407</v>
      </c>
      <c r="B240" s="21">
        <v>77</v>
      </c>
      <c r="C240" s="21">
        <v>0</v>
      </c>
      <c r="D240" s="21">
        <v>67</v>
      </c>
      <c r="E240" s="21">
        <v>10</v>
      </c>
    </row>
    <row r="241" spans="1:5" ht="11.1" customHeight="1" x14ac:dyDescent="0.2">
      <c r="A241" s="24" t="s">
        <v>3</v>
      </c>
      <c r="B241" s="25">
        <v>100</v>
      </c>
      <c r="C241" s="25">
        <v>0</v>
      </c>
      <c r="D241" s="25">
        <v>87.012986999999995</v>
      </c>
      <c r="E241" s="25">
        <v>12.987012999999999</v>
      </c>
    </row>
    <row r="242" spans="1:5" ht="11.1" customHeight="1" x14ac:dyDescent="0.2">
      <c r="A242" s="20" t="s">
        <v>400</v>
      </c>
      <c r="B242" s="21">
        <v>296</v>
      </c>
      <c r="C242" s="21">
        <v>2</v>
      </c>
      <c r="D242" s="21">
        <v>232</v>
      </c>
      <c r="E242" s="21">
        <v>62</v>
      </c>
    </row>
    <row r="243" spans="1:5" ht="11.1" customHeight="1" x14ac:dyDescent="0.2">
      <c r="A243" s="26"/>
      <c r="B243" s="27">
        <v>100</v>
      </c>
      <c r="C243" s="27">
        <v>0.67567600000000005</v>
      </c>
      <c r="D243" s="27">
        <v>78.378377999999998</v>
      </c>
      <c r="E243" s="27">
        <v>20.945945999999999</v>
      </c>
    </row>
    <row r="244" spans="1:5" ht="11.1" customHeight="1" x14ac:dyDescent="0.2"/>
  </sheetData>
  <phoneticPr fontId="2"/>
  <pageMargins left="0.75" right="0.75" top="1" bottom="1" header="0.5" footer="0.5"/>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F414B-B6C4-4532-BCBD-8D4803BE6A57}">
  <dimension ref="A1:G245"/>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7" x14ac:dyDescent="0.2">
      <c r="A1" s="11" t="s">
        <v>3</v>
      </c>
      <c r="B1" s="7"/>
    </row>
    <row r="2" spans="1:7" x14ac:dyDescent="0.2">
      <c r="A2" s="15" t="str">
        <f xml:space="preserve"> HYPERLINK("#'目次'!B40","[34]")</f>
        <v>[34]</v>
      </c>
    </row>
    <row r="3" spans="1:7" x14ac:dyDescent="0.2">
      <c r="A3" s="7" t="s">
        <v>3</v>
      </c>
      <c r="B3" s="8" t="s">
        <v>830</v>
      </c>
    </row>
    <row r="4" spans="1:7" x14ac:dyDescent="0.2">
      <c r="A4" s="7" t="s">
        <v>3</v>
      </c>
      <c r="B4" s="8" t="s">
        <v>44</v>
      </c>
    </row>
    <row r="5" spans="1:7" x14ac:dyDescent="0.2">
      <c r="A5" s="7" t="s">
        <v>3</v>
      </c>
      <c r="B5" s="8" t="s">
        <v>43</v>
      </c>
    </row>
    <row r="6" spans="1:7" s="18" customFormat="1" ht="50.4" x14ac:dyDescent="0.2">
      <c r="A6" s="16" t="s">
        <v>3</v>
      </c>
      <c r="B6" s="17" t="s">
        <v>335</v>
      </c>
      <c r="C6" s="17" t="s">
        <v>507</v>
      </c>
      <c r="D6" s="17" t="s">
        <v>508</v>
      </c>
      <c r="E6" s="17" t="s">
        <v>509</v>
      </c>
      <c r="F6" s="17" t="s">
        <v>387</v>
      </c>
      <c r="G6" s="17" t="s">
        <v>366</v>
      </c>
    </row>
    <row r="7" spans="1:7" x14ac:dyDescent="0.2">
      <c r="A7" s="19" t="s">
        <v>338</v>
      </c>
      <c r="B7" s="10">
        <v>39</v>
      </c>
      <c r="C7" s="10">
        <v>24</v>
      </c>
      <c r="D7" s="10">
        <v>11</v>
      </c>
      <c r="E7" s="10">
        <v>8</v>
      </c>
      <c r="F7" s="10">
        <v>10</v>
      </c>
      <c r="G7" s="10">
        <v>1</v>
      </c>
    </row>
    <row r="8" spans="1:7" x14ac:dyDescent="0.2">
      <c r="A8" s="24" t="s">
        <v>3</v>
      </c>
      <c r="B8" s="25">
        <v>100</v>
      </c>
      <c r="C8" s="25">
        <v>61.538462000000003</v>
      </c>
      <c r="D8" s="25">
        <v>28.205127999999998</v>
      </c>
      <c r="E8" s="25">
        <v>20.512820999999999</v>
      </c>
      <c r="F8" s="25">
        <v>25.641026</v>
      </c>
      <c r="G8" s="25">
        <v>2.5641029999999998</v>
      </c>
    </row>
    <row r="9" spans="1:7" x14ac:dyDescent="0.2">
      <c r="A9" s="9" t="s">
        <v>339</v>
      </c>
      <c r="B9" s="9"/>
      <c r="C9" s="9"/>
      <c r="D9" s="9"/>
      <c r="E9" s="9"/>
      <c r="F9" s="9"/>
      <c r="G9" s="9"/>
    </row>
    <row r="10" spans="1:7" x14ac:dyDescent="0.2">
      <c r="A10" s="20" t="s">
        <v>340</v>
      </c>
      <c r="B10" s="21">
        <v>21</v>
      </c>
      <c r="C10" s="21">
        <v>10</v>
      </c>
      <c r="D10" s="21">
        <v>7</v>
      </c>
      <c r="E10" s="21">
        <v>4</v>
      </c>
      <c r="F10" s="21">
        <v>7</v>
      </c>
      <c r="G10" s="21">
        <v>1</v>
      </c>
    </row>
    <row r="11" spans="1:7" x14ac:dyDescent="0.2">
      <c r="A11" s="24" t="s">
        <v>3</v>
      </c>
      <c r="B11" s="25">
        <v>100</v>
      </c>
      <c r="C11" s="25">
        <v>47.619047999999999</v>
      </c>
      <c r="D11" s="25">
        <v>33.333333000000003</v>
      </c>
      <c r="E11" s="25">
        <v>19.047619000000001</v>
      </c>
      <c r="F11" s="25">
        <v>33.333333000000003</v>
      </c>
      <c r="G11" s="25">
        <v>4.7619049999999996</v>
      </c>
    </row>
    <row r="12" spans="1:7" x14ac:dyDescent="0.2">
      <c r="A12" s="20" t="s">
        <v>341</v>
      </c>
      <c r="B12" s="21">
        <v>18</v>
      </c>
      <c r="C12" s="21">
        <v>14</v>
      </c>
      <c r="D12" s="21">
        <v>4</v>
      </c>
      <c r="E12" s="21">
        <v>4</v>
      </c>
      <c r="F12" s="21">
        <v>3</v>
      </c>
      <c r="G12" s="21">
        <v>0</v>
      </c>
    </row>
    <row r="13" spans="1:7" x14ac:dyDescent="0.2">
      <c r="A13" s="24" t="s">
        <v>3</v>
      </c>
      <c r="B13" s="25">
        <v>100</v>
      </c>
      <c r="C13" s="25">
        <v>77.777777999999998</v>
      </c>
      <c r="D13" s="25">
        <v>22.222221999999999</v>
      </c>
      <c r="E13" s="25">
        <v>22.222221999999999</v>
      </c>
      <c r="F13" s="25">
        <v>16.666667</v>
      </c>
      <c r="G13" s="25">
        <v>0</v>
      </c>
    </row>
    <row r="14" spans="1:7" x14ac:dyDescent="0.2">
      <c r="A14" s="9" t="s">
        <v>342</v>
      </c>
      <c r="B14" s="9"/>
      <c r="C14" s="9"/>
      <c r="D14" s="9"/>
      <c r="E14" s="9"/>
      <c r="F14" s="9"/>
      <c r="G14" s="9"/>
    </row>
    <row r="15" spans="1:7" x14ac:dyDescent="0.2">
      <c r="A15" s="20" t="s">
        <v>343</v>
      </c>
      <c r="B15" s="21">
        <v>7</v>
      </c>
      <c r="C15" s="21">
        <v>7</v>
      </c>
      <c r="D15" s="21">
        <v>3</v>
      </c>
      <c r="E15" s="21">
        <v>2</v>
      </c>
      <c r="F15" s="21">
        <v>0</v>
      </c>
      <c r="G15" s="21">
        <v>0</v>
      </c>
    </row>
    <row r="16" spans="1:7" x14ac:dyDescent="0.2">
      <c r="A16" s="24" t="s">
        <v>3</v>
      </c>
      <c r="B16" s="25">
        <v>100</v>
      </c>
      <c r="C16" s="25">
        <v>100</v>
      </c>
      <c r="D16" s="25">
        <v>42.857143000000001</v>
      </c>
      <c r="E16" s="25">
        <v>28.571428999999998</v>
      </c>
      <c r="F16" s="25">
        <v>0</v>
      </c>
      <c r="G16" s="25">
        <v>0</v>
      </c>
    </row>
    <row r="17" spans="1:7" x14ac:dyDescent="0.2">
      <c r="A17" s="20" t="s">
        <v>344</v>
      </c>
      <c r="B17" s="21">
        <v>7</v>
      </c>
      <c r="C17" s="21">
        <v>4</v>
      </c>
      <c r="D17" s="21">
        <v>2</v>
      </c>
      <c r="E17" s="21">
        <v>3</v>
      </c>
      <c r="F17" s="21">
        <v>1</v>
      </c>
      <c r="G17" s="21">
        <v>0</v>
      </c>
    </row>
    <row r="18" spans="1:7" x14ac:dyDescent="0.2">
      <c r="A18" s="24" t="s">
        <v>3</v>
      </c>
      <c r="B18" s="25">
        <v>100</v>
      </c>
      <c r="C18" s="25">
        <v>57.142856999999999</v>
      </c>
      <c r="D18" s="25">
        <v>28.571428999999998</v>
      </c>
      <c r="E18" s="25">
        <v>42.857143000000001</v>
      </c>
      <c r="F18" s="25">
        <v>14.285714</v>
      </c>
      <c r="G18" s="25">
        <v>0</v>
      </c>
    </row>
    <row r="19" spans="1:7" x14ac:dyDescent="0.2">
      <c r="A19" s="20" t="s">
        <v>345</v>
      </c>
      <c r="B19" s="21">
        <v>12</v>
      </c>
      <c r="C19" s="21">
        <v>7</v>
      </c>
      <c r="D19" s="21">
        <v>3</v>
      </c>
      <c r="E19" s="21">
        <v>2</v>
      </c>
      <c r="F19" s="21">
        <v>4</v>
      </c>
      <c r="G19" s="21">
        <v>0</v>
      </c>
    </row>
    <row r="20" spans="1:7" x14ac:dyDescent="0.2">
      <c r="A20" s="24" t="s">
        <v>3</v>
      </c>
      <c r="B20" s="25">
        <v>100</v>
      </c>
      <c r="C20" s="25">
        <v>58.333333000000003</v>
      </c>
      <c r="D20" s="25">
        <v>25</v>
      </c>
      <c r="E20" s="25">
        <v>16.666667</v>
      </c>
      <c r="F20" s="25">
        <v>33.333333000000003</v>
      </c>
      <c r="G20" s="25">
        <v>0</v>
      </c>
    </row>
    <row r="21" spans="1:7" x14ac:dyDescent="0.2">
      <c r="A21" s="20" t="s">
        <v>346</v>
      </c>
      <c r="B21" s="21">
        <v>8</v>
      </c>
      <c r="C21" s="21">
        <v>2</v>
      </c>
      <c r="D21" s="21">
        <v>0</v>
      </c>
      <c r="E21" s="21">
        <v>0</v>
      </c>
      <c r="F21" s="21">
        <v>5</v>
      </c>
      <c r="G21" s="21">
        <v>1</v>
      </c>
    </row>
    <row r="22" spans="1:7" x14ac:dyDescent="0.2">
      <c r="A22" s="24" t="s">
        <v>3</v>
      </c>
      <c r="B22" s="25">
        <v>100</v>
      </c>
      <c r="C22" s="25">
        <v>25</v>
      </c>
      <c r="D22" s="25">
        <v>0</v>
      </c>
      <c r="E22" s="25">
        <v>0</v>
      </c>
      <c r="F22" s="25">
        <v>62.5</v>
      </c>
      <c r="G22" s="25">
        <v>12.5</v>
      </c>
    </row>
    <row r="23" spans="1:7" x14ac:dyDescent="0.2">
      <c r="A23" s="20" t="s">
        <v>347</v>
      </c>
      <c r="B23" s="21">
        <v>4</v>
      </c>
      <c r="C23" s="21">
        <v>3</v>
      </c>
      <c r="D23" s="21">
        <v>2</v>
      </c>
      <c r="E23" s="21">
        <v>1</v>
      </c>
      <c r="F23" s="21">
        <v>0</v>
      </c>
      <c r="G23" s="21">
        <v>0</v>
      </c>
    </row>
    <row r="24" spans="1:7" x14ac:dyDescent="0.2">
      <c r="A24" s="24" t="s">
        <v>3</v>
      </c>
      <c r="B24" s="25">
        <v>100</v>
      </c>
      <c r="C24" s="25">
        <v>75</v>
      </c>
      <c r="D24" s="25">
        <v>50</v>
      </c>
      <c r="E24" s="25">
        <v>25</v>
      </c>
      <c r="F24" s="25">
        <v>0</v>
      </c>
      <c r="G24" s="25">
        <v>0</v>
      </c>
    </row>
    <row r="25" spans="1:7" x14ac:dyDescent="0.2">
      <c r="A25" s="20" t="s">
        <v>348</v>
      </c>
      <c r="B25" s="21">
        <v>1</v>
      </c>
      <c r="C25" s="21">
        <v>1</v>
      </c>
      <c r="D25" s="21">
        <v>1</v>
      </c>
      <c r="E25" s="21">
        <v>0</v>
      </c>
      <c r="F25" s="21">
        <v>0</v>
      </c>
      <c r="G25" s="21">
        <v>0</v>
      </c>
    </row>
    <row r="26" spans="1:7" x14ac:dyDescent="0.2">
      <c r="A26" s="24" t="s">
        <v>3</v>
      </c>
      <c r="B26" s="25">
        <v>100</v>
      </c>
      <c r="C26" s="25">
        <v>100</v>
      </c>
      <c r="D26" s="25">
        <v>100</v>
      </c>
      <c r="E26" s="25">
        <v>0</v>
      </c>
      <c r="F26" s="25">
        <v>0</v>
      </c>
      <c r="G26" s="25">
        <v>0</v>
      </c>
    </row>
    <row r="27" spans="1:7" x14ac:dyDescent="0.2">
      <c r="A27" s="20" t="s">
        <v>349</v>
      </c>
      <c r="B27" s="21">
        <v>0</v>
      </c>
      <c r="C27" s="21">
        <v>0</v>
      </c>
      <c r="D27" s="21">
        <v>0</v>
      </c>
      <c r="E27" s="21">
        <v>0</v>
      </c>
      <c r="F27" s="21">
        <v>0</v>
      </c>
      <c r="G27" s="21">
        <v>0</v>
      </c>
    </row>
    <row r="28" spans="1:7" x14ac:dyDescent="0.2">
      <c r="A28" s="24" t="s">
        <v>3</v>
      </c>
      <c r="B28" s="25">
        <v>0</v>
      </c>
      <c r="C28" s="25">
        <v>0</v>
      </c>
      <c r="D28" s="25">
        <v>0</v>
      </c>
      <c r="E28" s="25">
        <v>0</v>
      </c>
      <c r="F28" s="25">
        <v>0</v>
      </c>
      <c r="G28" s="25">
        <v>0</v>
      </c>
    </row>
    <row r="29" spans="1:7" x14ac:dyDescent="0.2">
      <c r="A29" s="20" t="s">
        <v>350</v>
      </c>
      <c r="B29" s="21">
        <v>14</v>
      </c>
      <c r="C29" s="21">
        <v>11</v>
      </c>
      <c r="D29" s="21">
        <v>5</v>
      </c>
      <c r="E29" s="21">
        <v>5</v>
      </c>
      <c r="F29" s="21">
        <v>1</v>
      </c>
      <c r="G29" s="21">
        <v>0</v>
      </c>
    </row>
    <row r="30" spans="1:7" x14ac:dyDescent="0.2">
      <c r="A30" s="24" t="s">
        <v>3</v>
      </c>
      <c r="B30" s="25">
        <v>100</v>
      </c>
      <c r="C30" s="25">
        <v>78.571428999999995</v>
      </c>
      <c r="D30" s="25">
        <v>35.714286000000001</v>
      </c>
      <c r="E30" s="25">
        <v>35.714286000000001</v>
      </c>
      <c r="F30" s="25">
        <v>7.1428570000000002</v>
      </c>
      <c r="G30" s="25">
        <v>0</v>
      </c>
    </row>
    <row r="31" spans="1:7" x14ac:dyDescent="0.2">
      <c r="A31" s="20" t="s">
        <v>351</v>
      </c>
      <c r="B31" s="21">
        <v>20</v>
      </c>
      <c r="C31" s="21">
        <v>9</v>
      </c>
      <c r="D31" s="21">
        <v>3</v>
      </c>
      <c r="E31" s="21">
        <v>2</v>
      </c>
      <c r="F31" s="21">
        <v>9</v>
      </c>
      <c r="G31" s="21">
        <v>1</v>
      </c>
    </row>
    <row r="32" spans="1:7" x14ac:dyDescent="0.2">
      <c r="A32" s="24" t="s">
        <v>3</v>
      </c>
      <c r="B32" s="25">
        <v>100</v>
      </c>
      <c r="C32" s="25">
        <v>45</v>
      </c>
      <c r="D32" s="25">
        <v>15</v>
      </c>
      <c r="E32" s="25">
        <v>10</v>
      </c>
      <c r="F32" s="25">
        <v>45</v>
      </c>
      <c r="G32" s="25">
        <v>5</v>
      </c>
    </row>
    <row r="33" spans="1:7" x14ac:dyDescent="0.2">
      <c r="A33" s="20" t="s">
        <v>352</v>
      </c>
      <c r="B33" s="21">
        <v>5</v>
      </c>
      <c r="C33" s="21">
        <v>4</v>
      </c>
      <c r="D33" s="21">
        <v>3</v>
      </c>
      <c r="E33" s="21">
        <v>1</v>
      </c>
      <c r="F33" s="21">
        <v>0</v>
      </c>
      <c r="G33" s="21">
        <v>0</v>
      </c>
    </row>
    <row r="34" spans="1:7" x14ac:dyDescent="0.2">
      <c r="A34" s="24" t="s">
        <v>3</v>
      </c>
      <c r="B34" s="25">
        <v>100</v>
      </c>
      <c r="C34" s="25">
        <v>80</v>
      </c>
      <c r="D34" s="25">
        <v>60</v>
      </c>
      <c r="E34" s="25">
        <v>20</v>
      </c>
      <c r="F34" s="25">
        <v>0</v>
      </c>
      <c r="G34" s="25">
        <v>0</v>
      </c>
    </row>
    <row r="35" spans="1:7" x14ac:dyDescent="0.2">
      <c r="A35" s="20" t="s">
        <v>353</v>
      </c>
      <c r="B35" s="21">
        <v>25</v>
      </c>
      <c r="C35" s="21">
        <v>13</v>
      </c>
      <c r="D35" s="21">
        <v>6</v>
      </c>
      <c r="E35" s="21">
        <v>3</v>
      </c>
      <c r="F35" s="21">
        <v>9</v>
      </c>
      <c r="G35" s="21">
        <v>1</v>
      </c>
    </row>
    <row r="36" spans="1:7" x14ac:dyDescent="0.2">
      <c r="A36" s="24" t="s">
        <v>3</v>
      </c>
      <c r="B36" s="25">
        <v>100</v>
      </c>
      <c r="C36" s="25">
        <v>52</v>
      </c>
      <c r="D36" s="25">
        <v>24</v>
      </c>
      <c r="E36" s="25">
        <v>12</v>
      </c>
      <c r="F36" s="25">
        <v>36</v>
      </c>
      <c r="G36" s="25">
        <v>4</v>
      </c>
    </row>
    <row r="37" spans="1:7" x14ac:dyDescent="0.2">
      <c r="A37" s="9" t="s">
        <v>354</v>
      </c>
      <c r="B37" s="10">
        <v>4</v>
      </c>
      <c r="C37" s="10">
        <v>4</v>
      </c>
      <c r="D37" s="10">
        <v>3</v>
      </c>
      <c r="E37" s="10">
        <v>1</v>
      </c>
      <c r="F37" s="10">
        <v>0</v>
      </c>
      <c r="G37" s="10">
        <v>0</v>
      </c>
    </row>
    <row r="38" spans="1:7" x14ac:dyDescent="0.2">
      <c r="A38" s="24" t="s">
        <v>3</v>
      </c>
      <c r="B38" s="25">
        <v>100</v>
      </c>
      <c r="C38" s="25">
        <v>100</v>
      </c>
      <c r="D38" s="25">
        <v>75</v>
      </c>
      <c r="E38" s="25">
        <v>25</v>
      </c>
      <c r="F38" s="25">
        <v>0</v>
      </c>
      <c r="G38" s="25">
        <v>0</v>
      </c>
    </row>
    <row r="39" spans="1:7" x14ac:dyDescent="0.2">
      <c r="A39" s="20" t="s">
        <v>344</v>
      </c>
      <c r="B39" s="21">
        <v>3</v>
      </c>
      <c r="C39" s="21">
        <v>1</v>
      </c>
      <c r="D39" s="21">
        <v>1</v>
      </c>
      <c r="E39" s="21">
        <v>1</v>
      </c>
      <c r="F39" s="21">
        <v>0</v>
      </c>
      <c r="G39" s="21">
        <v>0</v>
      </c>
    </row>
    <row r="40" spans="1:7" x14ac:dyDescent="0.2">
      <c r="A40" s="24" t="s">
        <v>3</v>
      </c>
      <c r="B40" s="25">
        <v>100</v>
      </c>
      <c r="C40" s="25">
        <v>33.333333000000003</v>
      </c>
      <c r="D40" s="25">
        <v>33.333333000000003</v>
      </c>
      <c r="E40" s="25">
        <v>33.333333000000003</v>
      </c>
      <c r="F40" s="25">
        <v>0</v>
      </c>
      <c r="G40" s="25">
        <v>0</v>
      </c>
    </row>
    <row r="41" spans="1:7" x14ac:dyDescent="0.2">
      <c r="A41" s="20" t="s">
        <v>345</v>
      </c>
      <c r="B41" s="21">
        <v>8</v>
      </c>
      <c r="C41" s="21">
        <v>4</v>
      </c>
      <c r="D41" s="21">
        <v>3</v>
      </c>
      <c r="E41" s="21">
        <v>2</v>
      </c>
      <c r="F41" s="21">
        <v>3</v>
      </c>
      <c r="G41" s="21">
        <v>0</v>
      </c>
    </row>
    <row r="42" spans="1:7" x14ac:dyDescent="0.2">
      <c r="A42" s="24" t="s">
        <v>3</v>
      </c>
      <c r="B42" s="25">
        <v>100</v>
      </c>
      <c r="C42" s="25">
        <v>50</v>
      </c>
      <c r="D42" s="25">
        <v>37.5</v>
      </c>
      <c r="E42" s="25">
        <v>25</v>
      </c>
      <c r="F42" s="25">
        <v>37.5</v>
      </c>
      <c r="G42" s="25">
        <v>0</v>
      </c>
    </row>
    <row r="43" spans="1:7" x14ac:dyDescent="0.2">
      <c r="A43" s="20" t="s">
        <v>346</v>
      </c>
      <c r="B43" s="21">
        <v>5</v>
      </c>
      <c r="C43" s="21">
        <v>0</v>
      </c>
      <c r="D43" s="21">
        <v>0</v>
      </c>
      <c r="E43" s="21">
        <v>0</v>
      </c>
      <c r="F43" s="21">
        <v>4</v>
      </c>
      <c r="G43" s="21">
        <v>1</v>
      </c>
    </row>
    <row r="44" spans="1:7" x14ac:dyDescent="0.2">
      <c r="A44" s="24" t="s">
        <v>3</v>
      </c>
      <c r="B44" s="25">
        <v>100</v>
      </c>
      <c r="C44" s="25">
        <v>0</v>
      </c>
      <c r="D44" s="25">
        <v>0</v>
      </c>
      <c r="E44" s="25">
        <v>0</v>
      </c>
      <c r="F44" s="25">
        <v>80</v>
      </c>
      <c r="G44" s="25">
        <v>20</v>
      </c>
    </row>
    <row r="45" spans="1:7" x14ac:dyDescent="0.2">
      <c r="A45" s="20" t="s">
        <v>347</v>
      </c>
      <c r="B45" s="21">
        <v>1</v>
      </c>
      <c r="C45" s="21">
        <v>1</v>
      </c>
      <c r="D45" s="21">
        <v>0</v>
      </c>
      <c r="E45" s="21">
        <v>0</v>
      </c>
      <c r="F45" s="21">
        <v>0</v>
      </c>
      <c r="G45" s="21">
        <v>0</v>
      </c>
    </row>
    <row r="46" spans="1:7" x14ac:dyDescent="0.2">
      <c r="A46" s="24" t="s">
        <v>3</v>
      </c>
      <c r="B46" s="25">
        <v>100</v>
      </c>
      <c r="C46" s="25">
        <v>100</v>
      </c>
      <c r="D46" s="25">
        <v>0</v>
      </c>
      <c r="E46" s="25">
        <v>0</v>
      </c>
      <c r="F46" s="25">
        <v>0</v>
      </c>
      <c r="G46" s="25">
        <v>0</v>
      </c>
    </row>
    <row r="47" spans="1:7" x14ac:dyDescent="0.2">
      <c r="A47" s="20" t="s">
        <v>348</v>
      </c>
      <c r="B47" s="21">
        <v>0</v>
      </c>
      <c r="C47" s="21">
        <v>0</v>
      </c>
      <c r="D47" s="21">
        <v>0</v>
      </c>
      <c r="E47" s="21">
        <v>0</v>
      </c>
      <c r="F47" s="21">
        <v>0</v>
      </c>
      <c r="G47" s="21">
        <v>0</v>
      </c>
    </row>
    <row r="48" spans="1:7" x14ac:dyDescent="0.2">
      <c r="A48" s="24" t="s">
        <v>3</v>
      </c>
      <c r="B48" s="25">
        <v>0</v>
      </c>
      <c r="C48" s="25">
        <v>0</v>
      </c>
      <c r="D48" s="25">
        <v>0</v>
      </c>
      <c r="E48" s="25">
        <v>0</v>
      </c>
      <c r="F48" s="25">
        <v>0</v>
      </c>
      <c r="G48" s="25">
        <v>0</v>
      </c>
    </row>
    <row r="49" spans="1:7" x14ac:dyDescent="0.2">
      <c r="A49" s="20" t="s">
        <v>349</v>
      </c>
      <c r="B49" s="21">
        <v>0</v>
      </c>
      <c r="C49" s="21">
        <v>0</v>
      </c>
      <c r="D49" s="21">
        <v>0</v>
      </c>
      <c r="E49" s="21">
        <v>0</v>
      </c>
      <c r="F49" s="21">
        <v>0</v>
      </c>
      <c r="G49" s="21">
        <v>0</v>
      </c>
    </row>
    <row r="50" spans="1:7" x14ac:dyDescent="0.2">
      <c r="A50" s="24" t="s">
        <v>3</v>
      </c>
      <c r="B50" s="25">
        <v>0</v>
      </c>
      <c r="C50" s="25">
        <v>0</v>
      </c>
      <c r="D50" s="25">
        <v>0</v>
      </c>
      <c r="E50" s="25">
        <v>0</v>
      </c>
      <c r="F50" s="25">
        <v>0</v>
      </c>
      <c r="G50" s="25">
        <v>0</v>
      </c>
    </row>
    <row r="51" spans="1:7" x14ac:dyDescent="0.2">
      <c r="A51" s="20" t="s">
        <v>350</v>
      </c>
      <c r="B51" s="21">
        <v>7</v>
      </c>
      <c r="C51" s="21">
        <v>5</v>
      </c>
      <c r="D51" s="21">
        <v>4</v>
      </c>
      <c r="E51" s="21">
        <v>2</v>
      </c>
      <c r="F51" s="21">
        <v>0</v>
      </c>
      <c r="G51" s="21">
        <v>0</v>
      </c>
    </row>
    <row r="52" spans="1:7" x14ac:dyDescent="0.2">
      <c r="A52" s="24" t="s">
        <v>3</v>
      </c>
      <c r="B52" s="25">
        <v>100</v>
      </c>
      <c r="C52" s="25">
        <v>71.428571000000005</v>
      </c>
      <c r="D52" s="25">
        <v>57.142856999999999</v>
      </c>
      <c r="E52" s="25">
        <v>28.571428999999998</v>
      </c>
      <c r="F52" s="25">
        <v>0</v>
      </c>
      <c r="G52" s="25">
        <v>0</v>
      </c>
    </row>
    <row r="53" spans="1:7" x14ac:dyDescent="0.2">
      <c r="A53" s="20" t="s">
        <v>351</v>
      </c>
      <c r="B53" s="21">
        <v>13</v>
      </c>
      <c r="C53" s="21">
        <v>4</v>
      </c>
      <c r="D53" s="21">
        <v>3</v>
      </c>
      <c r="E53" s="21">
        <v>2</v>
      </c>
      <c r="F53" s="21">
        <v>7</v>
      </c>
      <c r="G53" s="21">
        <v>1</v>
      </c>
    </row>
    <row r="54" spans="1:7" x14ac:dyDescent="0.2">
      <c r="A54" s="24" t="s">
        <v>3</v>
      </c>
      <c r="B54" s="25">
        <v>100</v>
      </c>
      <c r="C54" s="25">
        <v>30.769231000000001</v>
      </c>
      <c r="D54" s="25">
        <v>23.076923000000001</v>
      </c>
      <c r="E54" s="25">
        <v>15.384615</v>
      </c>
      <c r="F54" s="25">
        <v>53.846153999999999</v>
      </c>
      <c r="G54" s="25">
        <v>7.6923079999999997</v>
      </c>
    </row>
    <row r="55" spans="1:7" x14ac:dyDescent="0.2">
      <c r="A55" s="20" t="s">
        <v>352</v>
      </c>
      <c r="B55" s="21">
        <v>1</v>
      </c>
      <c r="C55" s="21">
        <v>1</v>
      </c>
      <c r="D55" s="21">
        <v>0</v>
      </c>
      <c r="E55" s="21">
        <v>0</v>
      </c>
      <c r="F55" s="21">
        <v>0</v>
      </c>
      <c r="G55" s="21">
        <v>0</v>
      </c>
    </row>
    <row r="56" spans="1:7" x14ac:dyDescent="0.2">
      <c r="A56" s="24" t="s">
        <v>3</v>
      </c>
      <c r="B56" s="25">
        <v>100</v>
      </c>
      <c r="C56" s="25">
        <v>100</v>
      </c>
      <c r="D56" s="25">
        <v>0</v>
      </c>
      <c r="E56" s="25">
        <v>0</v>
      </c>
      <c r="F56" s="25">
        <v>0</v>
      </c>
      <c r="G56" s="25">
        <v>0</v>
      </c>
    </row>
    <row r="57" spans="1:7" x14ac:dyDescent="0.2">
      <c r="A57" s="20" t="s">
        <v>353</v>
      </c>
      <c r="B57" s="21">
        <v>14</v>
      </c>
      <c r="C57" s="21">
        <v>5</v>
      </c>
      <c r="D57" s="21">
        <v>3</v>
      </c>
      <c r="E57" s="21">
        <v>2</v>
      </c>
      <c r="F57" s="21">
        <v>7</v>
      </c>
      <c r="G57" s="21">
        <v>1</v>
      </c>
    </row>
    <row r="58" spans="1:7" x14ac:dyDescent="0.2">
      <c r="A58" s="24" t="s">
        <v>3</v>
      </c>
      <c r="B58" s="25">
        <v>100</v>
      </c>
      <c r="C58" s="25">
        <v>35.714286000000001</v>
      </c>
      <c r="D58" s="25">
        <v>21.428571000000002</v>
      </c>
      <c r="E58" s="25">
        <v>14.285714</v>
      </c>
      <c r="F58" s="25">
        <v>50</v>
      </c>
      <c r="G58" s="25">
        <v>7.1428570000000002</v>
      </c>
    </row>
    <row r="59" spans="1:7" x14ac:dyDescent="0.2">
      <c r="A59" s="9" t="s">
        <v>355</v>
      </c>
      <c r="B59" s="10">
        <v>3</v>
      </c>
      <c r="C59" s="10">
        <v>3</v>
      </c>
      <c r="D59" s="10">
        <v>0</v>
      </c>
      <c r="E59" s="10">
        <v>1</v>
      </c>
      <c r="F59" s="10">
        <v>0</v>
      </c>
      <c r="G59" s="10">
        <v>0</v>
      </c>
    </row>
    <row r="60" spans="1:7" x14ac:dyDescent="0.2">
      <c r="A60" s="24" t="s">
        <v>3</v>
      </c>
      <c r="B60" s="25">
        <v>100</v>
      </c>
      <c r="C60" s="25">
        <v>100</v>
      </c>
      <c r="D60" s="25">
        <v>0</v>
      </c>
      <c r="E60" s="25">
        <v>33.333333000000003</v>
      </c>
      <c r="F60" s="25">
        <v>0</v>
      </c>
      <c r="G60" s="25">
        <v>0</v>
      </c>
    </row>
    <row r="61" spans="1:7" x14ac:dyDescent="0.2">
      <c r="A61" s="20" t="s">
        <v>344</v>
      </c>
      <c r="B61" s="21">
        <v>4</v>
      </c>
      <c r="C61" s="21">
        <v>3</v>
      </c>
      <c r="D61" s="21">
        <v>1</v>
      </c>
      <c r="E61" s="21">
        <v>2</v>
      </c>
      <c r="F61" s="21">
        <v>1</v>
      </c>
      <c r="G61" s="21">
        <v>0</v>
      </c>
    </row>
    <row r="62" spans="1:7" x14ac:dyDescent="0.2">
      <c r="A62" s="24" t="s">
        <v>3</v>
      </c>
      <c r="B62" s="25">
        <v>100</v>
      </c>
      <c r="C62" s="25">
        <v>75</v>
      </c>
      <c r="D62" s="25">
        <v>25</v>
      </c>
      <c r="E62" s="25">
        <v>50</v>
      </c>
      <c r="F62" s="25">
        <v>25</v>
      </c>
      <c r="G62" s="25">
        <v>0</v>
      </c>
    </row>
    <row r="63" spans="1:7" x14ac:dyDescent="0.2">
      <c r="A63" s="20" t="s">
        <v>345</v>
      </c>
      <c r="B63" s="21">
        <v>4</v>
      </c>
      <c r="C63" s="21">
        <v>3</v>
      </c>
      <c r="D63" s="21">
        <v>0</v>
      </c>
      <c r="E63" s="21">
        <v>0</v>
      </c>
      <c r="F63" s="21">
        <v>1</v>
      </c>
      <c r="G63" s="21">
        <v>0</v>
      </c>
    </row>
    <row r="64" spans="1:7" x14ac:dyDescent="0.2">
      <c r="A64" s="24" t="s">
        <v>3</v>
      </c>
      <c r="B64" s="25">
        <v>100</v>
      </c>
      <c r="C64" s="25">
        <v>75</v>
      </c>
      <c r="D64" s="25">
        <v>0</v>
      </c>
      <c r="E64" s="25">
        <v>0</v>
      </c>
      <c r="F64" s="25">
        <v>25</v>
      </c>
      <c r="G64" s="25">
        <v>0</v>
      </c>
    </row>
    <row r="65" spans="1:7" x14ac:dyDescent="0.2">
      <c r="A65" s="20" t="s">
        <v>346</v>
      </c>
      <c r="B65" s="21">
        <v>3</v>
      </c>
      <c r="C65" s="21">
        <v>2</v>
      </c>
      <c r="D65" s="21">
        <v>0</v>
      </c>
      <c r="E65" s="21">
        <v>0</v>
      </c>
      <c r="F65" s="21">
        <v>1</v>
      </c>
      <c r="G65" s="21">
        <v>0</v>
      </c>
    </row>
    <row r="66" spans="1:7" x14ac:dyDescent="0.2">
      <c r="A66" s="24" t="s">
        <v>3</v>
      </c>
      <c r="B66" s="25">
        <v>100</v>
      </c>
      <c r="C66" s="25">
        <v>66.666667000000004</v>
      </c>
      <c r="D66" s="25">
        <v>0</v>
      </c>
      <c r="E66" s="25">
        <v>0</v>
      </c>
      <c r="F66" s="25">
        <v>33.333333000000003</v>
      </c>
      <c r="G66" s="25">
        <v>0</v>
      </c>
    </row>
    <row r="67" spans="1:7" x14ac:dyDescent="0.2">
      <c r="A67" s="20" t="s">
        <v>347</v>
      </c>
      <c r="B67" s="21">
        <v>3</v>
      </c>
      <c r="C67" s="21">
        <v>2</v>
      </c>
      <c r="D67" s="21">
        <v>2</v>
      </c>
      <c r="E67" s="21">
        <v>1</v>
      </c>
      <c r="F67" s="21">
        <v>0</v>
      </c>
      <c r="G67" s="21">
        <v>0</v>
      </c>
    </row>
    <row r="68" spans="1:7" x14ac:dyDescent="0.2">
      <c r="A68" s="24" t="s">
        <v>3</v>
      </c>
      <c r="B68" s="25">
        <v>100</v>
      </c>
      <c r="C68" s="25">
        <v>66.666667000000004</v>
      </c>
      <c r="D68" s="25">
        <v>66.666667000000004</v>
      </c>
      <c r="E68" s="25">
        <v>33.333333000000003</v>
      </c>
      <c r="F68" s="25">
        <v>0</v>
      </c>
      <c r="G68" s="25">
        <v>0</v>
      </c>
    </row>
    <row r="69" spans="1:7" x14ac:dyDescent="0.2">
      <c r="A69" s="20" t="s">
        <v>348</v>
      </c>
      <c r="B69" s="21">
        <v>1</v>
      </c>
      <c r="C69" s="21">
        <v>1</v>
      </c>
      <c r="D69" s="21">
        <v>1</v>
      </c>
      <c r="E69" s="21">
        <v>0</v>
      </c>
      <c r="F69" s="21">
        <v>0</v>
      </c>
      <c r="G69" s="21">
        <v>0</v>
      </c>
    </row>
    <row r="70" spans="1:7" x14ac:dyDescent="0.2">
      <c r="A70" s="24" t="s">
        <v>3</v>
      </c>
      <c r="B70" s="25">
        <v>100</v>
      </c>
      <c r="C70" s="25">
        <v>100</v>
      </c>
      <c r="D70" s="25">
        <v>100</v>
      </c>
      <c r="E70" s="25">
        <v>0</v>
      </c>
      <c r="F70" s="25">
        <v>0</v>
      </c>
      <c r="G70" s="25">
        <v>0</v>
      </c>
    </row>
    <row r="71" spans="1:7" x14ac:dyDescent="0.2">
      <c r="A71" s="20" t="s">
        <v>349</v>
      </c>
      <c r="B71" s="21">
        <v>0</v>
      </c>
      <c r="C71" s="21">
        <v>0</v>
      </c>
      <c r="D71" s="21">
        <v>0</v>
      </c>
      <c r="E71" s="21">
        <v>0</v>
      </c>
      <c r="F71" s="21">
        <v>0</v>
      </c>
      <c r="G71" s="21">
        <v>0</v>
      </c>
    </row>
    <row r="72" spans="1:7" x14ac:dyDescent="0.2">
      <c r="A72" s="24" t="s">
        <v>3</v>
      </c>
      <c r="B72" s="25">
        <v>0</v>
      </c>
      <c r="C72" s="25">
        <v>0</v>
      </c>
      <c r="D72" s="25">
        <v>0</v>
      </c>
      <c r="E72" s="25">
        <v>0</v>
      </c>
      <c r="F72" s="25">
        <v>0</v>
      </c>
      <c r="G72" s="25">
        <v>0</v>
      </c>
    </row>
    <row r="73" spans="1:7" x14ac:dyDescent="0.2">
      <c r="A73" s="20" t="s">
        <v>350</v>
      </c>
      <c r="B73" s="21">
        <v>7</v>
      </c>
      <c r="C73" s="21">
        <v>6</v>
      </c>
      <c r="D73" s="21">
        <v>1</v>
      </c>
      <c r="E73" s="21">
        <v>3</v>
      </c>
      <c r="F73" s="21">
        <v>1</v>
      </c>
      <c r="G73" s="21">
        <v>0</v>
      </c>
    </row>
    <row r="74" spans="1:7" x14ac:dyDescent="0.2">
      <c r="A74" s="24" t="s">
        <v>3</v>
      </c>
      <c r="B74" s="25">
        <v>100</v>
      </c>
      <c r="C74" s="25">
        <v>85.714286000000001</v>
      </c>
      <c r="D74" s="25">
        <v>14.285714</v>
      </c>
      <c r="E74" s="25">
        <v>42.857143000000001</v>
      </c>
      <c r="F74" s="25">
        <v>14.285714</v>
      </c>
      <c r="G74" s="25">
        <v>0</v>
      </c>
    </row>
    <row r="75" spans="1:7" x14ac:dyDescent="0.2">
      <c r="A75" s="20" t="s">
        <v>351</v>
      </c>
      <c r="B75" s="21">
        <v>7</v>
      </c>
      <c r="C75" s="21">
        <v>5</v>
      </c>
      <c r="D75" s="21">
        <v>0</v>
      </c>
      <c r="E75" s="21">
        <v>0</v>
      </c>
      <c r="F75" s="21">
        <v>2</v>
      </c>
      <c r="G75" s="21">
        <v>0</v>
      </c>
    </row>
    <row r="76" spans="1:7" x14ac:dyDescent="0.2">
      <c r="A76" s="24" t="s">
        <v>3</v>
      </c>
      <c r="B76" s="25">
        <v>100</v>
      </c>
      <c r="C76" s="25">
        <v>71.428571000000005</v>
      </c>
      <c r="D76" s="25">
        <v>0</v>
      </c>
      <c r="E76" s="25">
        <v>0</v>
      </c>
      <c r="F76" s="25">
        <v>28.571428999999998</v>
      </c>
      <c r="G76" s="25">
        <v>0</v>
      </c>
    </row>
    <row r="77" spans="1:7" x14ac:dyDescent="0.2">
      <c r="A77" s="20" t="s">
        <v>352</v>
      </c>
      <c r="B77" s="21">
        <v>4</v>
      </c>
      <c r="C77" s="21">
        <v>3</v>
      </c>
      <c r="D77" s="21">
        <v>3</v>
      </c>
      <c r="E77" s="21">
        <v>1</v>
      </c>
      <c r="F77" s="21">
        <v>0</v>
      </c>
      <c r="G77" s="21">
        <v>0</v>
      </c>
    </row>
    <row r="78" spans="1:7" x14ac:dyDescent="0.2">
      <c r="A78" s="24" t="s">
        <v>3</v>
      </c>
      <c r="B78" s="25">
        <v>100</v>
      </c>
      <c r="C78" s="25">
        <v>75</v>
      </c>
      <c r="D78" s="25">
        <v>75</v>
      </c>
      <c r="E78" s="25">
        <v>25</v>
      </c>
      <c r="F78" s="25">
        <v>0</v>
      </c>
      <c r="G78" s="25">
        <v>0</v>
      </c>
    </row>
    <row r="79" spans="1:7" x14ac:dyDescent="0.2">
      <c r="A79" s="20" t="s">
        <v>353</v>
      </c>
      <c r="B79" s="21">
        <v>11</v>
      </c>
      <c r="C79" s="21">
        <v>8</v>
      </c>
      <c r="D79" s="21">
        <v>3</v>
      </c>
      <c r="E79" s="21">
        <v>1</v>
      </c>
      <c r="F79" s="21">
        <v>2</v>
      </c>
      <c r="G79" s="21">
        <v>0</v>
      </c>
    </row>
    <row r="80" spans="1:7" x14ac:dyDescent="0.2">
      <c r="A80" s="24" t="s">
        <v>3</v>
      </c>
      <c r="B80" s="25">
        <v>100</v>
      </c>
      <c r="C80" s="25">
        <v>72.727272999999997</v>
      </c>
      <c r="D80" s="25">
        <v>27.272727</v>
      </c>
      <c r="E80" s="25">
        <v>9.0909089999999999</v>
      </c>
      <c r="F80" s="25">
        <v>18.181818</v>
      </c>
      <c r="G80" s="25">
        <v>0</v>
      </c>
    </row>
    <row r="81" spans="1:7" x14ac:dyDescent="0.2">
      <c r="A81" s="9" t="s">
        <v>356</v>
      </c>
      <c r="B81" s="9"/>
      <c r="C81" s="9"/>
      <c r="D81" s="9"/>
      <c r="E81" s="9"/>
      <c r="F81" s="9"/>
      <c r="G81" s="9"/>
    </row>
    <row r="82" spans="1:7" x14ac:dyDescent="0.2">
      <c r="A82" s="20" t="s">
        <v>357</v>
      </c>
      <c r="B82" s="21">
        <v>6</v>
      </c>
      <c r="C82" s="21">
        <v>4</v>
      </c>
      <c r="D82" s="21">
        <v>5</v>
      </c>
      <c r="E82" s="21">
        <v>2</v>
      </c>
      <c r="F82" s="21">
        <v>1</v>
      </c>
      <c r="G82" s="21">
        <v>0</v>
      </c>
    </row>
    <row r="83" spans="1:7" x14ac:dyDescent="0.2">
      <c r="A83" s="24" t="s">
        <v>3</v>
      </c>
      <c r="B83" s="25">
        <v>100</v>
      </c>
      <c r="C83" s="25">
        <v>66.666667000000004</v>
      </c>
      <c r="D83" s="25">
        <v>83.333332999999996</v>
      </c>
      <c r="E83" s="25">
        <v>33.333333000000003</v>
      </c>
      <c r="F83" s="25">
        <v>16.666667</v>
      </c>
      <c r="G83" s="25">
        <v>0</v>
      </c>
    </row>
    <row r="84" spans="1:7" x14ac:dyDescent="0.2">
      <c r="A84" s="20" t="s">
        <v>328</v>
      </c>
      <c r="B84" s="21">
        <v>7</v>
      </c>
      <c r="C84" s="21">
        <v>4</v>
      </c>
      <c r="D84" s="21">
        <v>0</v>
      </c>
      <c r="E84" s="21">
        <v>1</v>
      </c>
      <c r="F84" s="21">
        <v>2</v>
      </c>
      <c r="G84" s="21">
        <v>0</v>
      </c>
    </row>
    <row r="85" spans="1:7" x14ac:dyDescent="0.2">
      <c r="A85" s="24" t="s">
        <v>3</v>
      </c>
      <c r="B85" s="25">
        <v>100</v>
      </c>
      <c r="C85" s="25">
        <v>57.142856999999999</v>
      </c>
      <c r="D85" s="25">
        <v>0</v>
      </c>
      <c r="E85" s="25">
        <v>14.285714</v>
      </c>
      <c r="F85" s="25">
        <v>28.571428999999998</v>
      </c>
      <c r="G85" s="25">
        <v>0</v>
      </c>
    </row>
    <row r="86" spans="1:7" x14ac:dyDescent="0.2">
      <c r="A86" s="20" t="s">
        <v>329</v>
      </c>
      <c r="B86" s="21">
        <v>13</v>
      </c>
      <c r="C86" s="21">
        <v>7</v>
      </c>
      <c r="D86" s="21">
        <v>3</v>
      </c>
      <c r="E86" s="21">
        <v>5</v>
      </c>
      <c r="F86" s="21">
        <v>4</v>
      </c>
      <c r="G86" s="21">
        <v>1</v>
      </c>
    </row>
    <row r="87" spans="1:7" x14ac:dyDescent="0.2">
      <c r="A87" s="24" t="s">
        <v>3</v>
      </c>
      <c r="B87" s="25">
        <v>100</v>
      </c>
      <c r="C87" s="25">
        <v>53.846153999999999</v>
      </c>
      <c r="D87" s="25">
        <v>23.076923000000001</v>
      </c>
      <c r="E87" s="25">
        <v>38.461537999999997</v>
      </c>
      <c r="F87" s="25">
        <v>30.769231000000001</v>
      </c>
      <c r="G87" s="25">
        <v>7.6923079999999997</v>
      </c>
    </row>
    <row r="88" spans="1:7" x14ac:dyDescent="0.2">
      <c r="A88" s="20" t="s">
        <v>330</v>
      </c>
      <c r="B88" s="21">
        <v>11</v>
      </c>
      <c r="C88" s="21">
        <v>8</v>
      </c>
      <c r="D88" s="21">
        <v>1</v>
      </c>
      <c r="E88" s="21">
        <v>0</v>
      </c>
      <c r="F88" s="21">
        <v>3</v>
      </c>
      <c r="G88" s="21">
        <v>0</v>
      </c>
    </row>
    <row r="89" spans="1:7" x14ac:dyDescent="0.2">
      <c r="A89" s="24" t="s">
        <v>3</v>
      </c>
      <c r="B89" s="25">
        <v>100</v>
      </c>
      <c r="C89" s="25">
        <v>72.727272999999997</v>
      </c>
      <c r="D89" s="25">
        <v>9.0909089999999999</v>
      </c>
      <c r="E89" s="25">
        <v>0</v>
      </c>
      <c r="F89" s="25">
        <v>27.272727</v>
      </c>
      <c r="G89" s="25">
        <v>0</v>
      </c>
    </row>
    <row r="90" spans="1:7" x14ac:dyDescent="0.2">
      <c r="A90" s="20" t="s">
        <v>358</v>
      </c>
      <c r="B90" s="21">
        <v>2</v>
      </c>
      <c r="C90" s="21">
        <v>1</v>
      </c>
      <c r="D90" s="21">
        <v>2</v>
      </c>
      <c r="E90" s="21">
        <v>0</v>
      </c>
      <c r="F90" s="21">
        <v>0</v>
      </c>
      <c r="G90" s="21">
        <v>0</v>
      </c>
    </row>
    <row r="91" spans="1:7" x14ac:dyDescent="0.2">
      <c r="A91" s="24" t="s">
        <v>3</v>
      </c>
      <c r="B91" s="25">
        <v>100</v>
      </c>
      <c r="C91" s="25">
        <v>50</v>
      </c>
      <c r="D91" s="25">
        <v>100</v>
      </c>
      <c r="E91" s="25">
        <v>0</v>
      </c>
      <c r="F91" s="25">
        <v>0</v>
      </c>
      <c r="G91" s="25">
        <v>0</v>
      </c>
    </row>
    <row r="92" spans="1:7" x14ac:dyDescent="0.2">
      <c r="A92" s="9" t="s">
        <v>359</v>
      </c>
      <c r="B92" s="10">
        <v>6</v>
      </c>
      <c r="C92" s="10">
        <v>4</v>
      </c>
      <c r="D92" s="10">
        <v>5</v>
      </c>
      <c r="E92" s="10">
        <v>2</v>
      </c>
      <c r="F92" s="10">
        <v>1</v>
      </c>
      <c r="G92" s="10">
        <v>0</v>
      </c>
    </row>
    <row r="93" spans="1:7" x14ac:dyDescent="0.2">
      <c r="A93" s="24" t="s">
        <v>3</v>
      </c>
      <c r="B93" s="25">
        <v>100</v>
      </c>
      <c r="C93" s="25">
        <v>66.666667000000004</v>
      </c>
      <c r="D93" s="25">
        <v>83.333332999999996</v>
      </c>
      <c r="E93" s="25">
        <v>33.333333000000003</v>
      </c>
      <c r="F93" s="25">
        <v>16.666667</v>
      </c>
      <c r="G93" s="25">
        <v>0</v>
      </c>
    </row>
    <row r="94" spans="1:7" x14ac:dyDescent="0.2">
      <c r="A94" s="20" t="s">
        <v>331</v>
      </c>
      <c r="B94" s="21">
        <v>5</v>
      </c>
      <c r="C94" s="21">
        <v>3</v>
      </c>
      <c r="D94" s="21">
        <v>0</v>
      </c>
      <c r="E94" s="21">
        <v>0</v>
      </c>
      <c r="F94" s="21">
        <v>2</v>
      </c>
      <c r="G94" s="21">
        <v>0</v>
      </c>
    </row>
    <row r="95" spans="1:7" x14ac:dyDescent="0.2">
      <c r="A95" s="24" t="s">
        <v>3</v>
      </c>
      <c r="B95" s="25">
        <v>100</v>
      </c>
      <c r="C95" s="25">
        <v>60</v>
      </c>
      <c r="D95" s="25">
        <v>0</v>
      </c>
      <c r="E95" s="25">
        <v>0</v>
      </c>
      <c r="F95" s="25">
        <v>40</v>
      </c>
      <c r="G95" s="25">
        <v>0</v>
      </c>
    </row>
    <row r="96" spans="1:7" x14ac:dyDescent="0.2">
      <c r="A96" s="20" t="s">
        <v>332</v>
      </c>
      <c r="B96" s="21">
        <v>5</v>
      </c>
      <c r="C96" s="21">
        <v>0</v>
      </c>
      <c r="D96" s="21">
        <v>1</v>
      </c>
      <c r="E96" s="21">
        <v>2</v>
      </c>
      <c r="F96" s="21">
        <v>2</v>
      </c>
      <c r="G96" s="21">
        <v>1</v>
      </c>
    </row>
    <row r="97" spans="1:7" x14ac:dyDescent="0.2">
      <c r="A97" s="24" t="s">
        <v>3</v>
      </c>
      <c r="B97" s="25">
        <v>100</v>
      </c>
      <c r="C97" s="25">
        <v>0</v>
      </c>
      <c r="D97" s="25">
        <v>20</v>
      </c>
      <c r="E97" s="25">
        <v>40</v>
      </c>
      <c r="F97" s="25">
        <v>40</v>
      </c>
      <c r="G97" s="25">
        <v>20</v>
      </c>
    </row>
    <row r="98" spans="1:7" x14ac:dyDescent="0.2">
      <c r="A98" s="20" t="s">
        <v>333</v>
      </c>
      <c r="B98" s="21">
        <v>4</v>
      </c>
      <c r="C98" s="21">
        <v>2</v>
      </c>
      <c r="D98" s="21">
        <v>0</v>
      </c>
      <c r="E98" s="21">
        <v>0</v>
      </c>
      <c r="F98" s="21">
        <v>2</v>
      </c>
      <c r="G98" s="21">
        <v>0</v>
      </c>
    </row>
    <row r="99" spans="1:7" x14ac:dyDescent="0.2">
      <c r="A99" s="24" t="s">
        <v>3</v>
      </c>
      <c r="B99" s="25">
        <v>100</v>
      </c>
      <c r="C99" s="25">
        <v>50</v>
      </c>
      <c r="D99" s="25">
        <v>0</v>
      </c>
      <c r="E99" s="25">
        <v>0</v>
      </c>
      <c r="F99" s="25">
        <v>50</v>
      </c>
      <c r="G99" s="25">
        <v>0</v>
      </c>
    </row>
    <row r="100" spans="1:7" x14ac:dyDescent="0.2">
      <c r="A100" s="20" t="s">
        <v>358</v>
      </c>
      <c r="B100" s="21">
        <v>1</v>
      </c>
      <c r="C100" s="21">
        <v>1</v>
      </c>
      <c r="D100" s="21">
        <v>1</v>
      </c>
      <c r="E100" s="21">
        <v>0</v>
      </c>
      <c r="F100" s="21">
        <v>0</v>
      </c>
      <c r="G100" s="21">
        <v>0</v>
      </c>
    </row>
    <row r="101" spans="1:7" x14ac:dyDescent="0.2">
      <c r="A101" s="24" t="s">
        <v>3</v>
      </c>
      <c r="B101" s="25">
        <v>100</v>
      </c>
      <c r="C101" s="25">
        <v>100</v>
      </c>
      <c r="D101" s="25">
        <v>100</v>
      </c>
      <c r="E101" s="25">
        <v>0</v>
      </c>
      <c r="F101" s="25">
        <v>0</v>
      </c>
      <c r="G101" s="25">
        <v>0</v>
      </c>
    </row>
    <row r="102" spans="1:7" x14ac:dyDescent="0.2">
      <c r="A102" s="9" t="s">
        <v>360</v>
      </c>
      <c r="B102" s="10">
        <v>0</v>
      </c>
      <c r="C102" s="10">
        <v>0</v>
      </c>
      <c r="D102" s="10">
        <v>0</v>
      </c>
      <c r="E102" s="10">
        <v>0</v>
      </c>
      <c r="F102" s="10">
        <v>0</v>
      </c>
      <c r="G102" s="10">
        <v>0</v>
      </c>
    </row>
    <row r="103" spans="1:7" x14ac:dyDescent="0.2">
      <c r="A103" s="24" t="s">
        <v>3</v>
      </c>
      <c r="B103" s="25">
        <v>0</v>
      </c>
      <c r="C103" s="25">
        <v>0</v>
      </c>
      <c r="D103" s="25">
        <v>0</v>
      </c>
      <c r="E103" s="25">
        <v>0</v>
      </c>
      <c r="F103" s="25">
        <v>0</v>
      </c>
      <c r="G103" s="25">
        <v>0</v>
      </c>
    </row>
    <row r="104" spans="1:7" x14ac:dyDescent="0.2">
      <c r="A104" s="20" t="s">
        <v>331</v>
      </c>
      <c r="B104" s="21">
        <v>2</v>
      </c>
      <c r="C104" s="21">
        <v>1</v>
      </c>
      <c r="D104" s="21">
        <v>0</v>
      </c>
      <c r="E104" s="21">
        <v>1</v>
      </c>
      <c r="F104" s="21">
        <v>0</v>
      </c>
      <c r="G104" s="21">
        <v>0</v>
      </c>
    </row>
    <row r="105" spans="1:7" x14ac:dyDescent="0.2">
      <c r="A105" s="24" t="s">
        <v>3</v>
      </c>
      <c r="B105" s="25">
        <v>100</v>
      </c>
      <c r="C105" s="25">
        <v>50</v>
      </c>
      <c r="D105" s="25">
        <v>0</v>
      </c>
      <c r="E105" s="25">
        <v>50</v>
      </c>
      <c r="F105" s="25">
        <v>0</v>
      </c>
      <c r="G105" s="25">
        <v>0</v>
      </c>
    </row>
    <row r="106" spans="1:7" x14ac:dyDescent="0.2">
      <c r="A106" s="20" t="s">
        <v>332</v>
      </c>
      <c r="B106" s="21">
        <v>8</v>
      </c>
      <c r="C106" s="21">
        <v>7</v>
      </c>
      <c r="D106" s="21">
        <v>2</v>
      </c>
      <c r="E106" s="21">
        <v>3</v>
      </c>
      <c r="F106" s="21">
        <v>2</v>
      </c>
      <c r="G106" s="21">
        <v>0</v>
      </c>
    </row>
    <row r="107" spans="1:7" x14ac:dyDescent="0.2">
      <c r="A107" s="24" t="s">
        <v>3</v>
      </c>
      <c r="B107" s="25">
        <v>100</v>
      </c>
      <c r="C107" s="25">
        <v>87.5</v>
      </c>
      <c r="D107" s="25">
        <v>25</v>
      </c>
      <c r="E107" s="25">
        <v>37.5</v>
      </c>
      <c r="F107" s="25">
        <v>25</v>
      </c>
      <c r="G107" s="25">
        <v>0</v>
      </c>
    </row>
    <row r="108" spans="1:7" x14ac:dyDescent="0.2">
      <c r="A108" s="20" t="s">
        <v>333</v>
      </c>
      <c r="B108" s="21">
        <v>7</v>
      </c>
      <c r="C108" s="21">
        <v>6</v>
      </c>
      <c r="D108" s="21">
        <v>1</v>
      </c>
      <c r="E108" s="21">
        <v>0</v>
      </c>
      <c r="F108" s="21">
        <v>1</v>
      </c>
      <c r="G108" s="21">
        <v>0</v>
      </c>
    </row>
    <row r="109" spans="1:7" x14ac:dyDescent="0.2">
      <c r="A109" s="24" t="s">
        <v>3</v>
      </c>
      <c r="B109" s="25">
        <v>100</v>
      </c>
      <c r="C109" s="25">
        <v>85.714286000000001</v>
      </c>
      <c r="D109" s="25">
        <v>14.285714</v>
      </c>
      <c r="E109" s="25">
        <v>0</v>
      </c>
      <c r="F109" s="25">
        <v>14.285714</v>
      </c>
      <c r="G109" s="25">
        <v>0</v>
      </c>
    </row>
    <row r="110" spans="1:7" x14ac:dyDescent="0.2">
      <c r="A110" s="20" t="s">
        <v>358</v>
      </c>
      <c r="B110" s="21">
        <v>1</v>
      </c>
      <c r="C110" s="21">
        <v>0</v>
      </c>
      <c r="D110" s="21">
        <v>1</v>
      </c>
      <c r="E110" s="21">
        <v>0</v>
      </c>
      <c r="F110" s="21">
        <v>0</v>
      </c>
      <c r="G110" s="21">
        <v>0</v>
      </c>
    </row>
    <row r="111" spans="1:7" x14ac:dyDescent="0.2">
      <c r="A111" s="24" t="s">
        <v>3</v>
      </c>
      <c r="B111" s="25">
        <v>100</v>
      </c>
      <c r="C111" s="25">
        <v>0</v>
      </c>
      <c r="D111" s="25">
        <v>100</v>
      </c>
      <c r="E111" s="25">
        <v>0</v>
      </c>
      <c r="F111" s="25">
        <v>0</v>
      </c>
      <c r="G111" s="25">
        <v>0</v>
      </c>
    </row>
    <row r="112" spans="1:7" x14ac:dyDescent="0.2">
      <c r="A112" s="9" t="s">
        <v>361</v>
      </c>
      <c r="B112" s="9"/>
      <c r="C112" s="9"/>
      <c r="D112" s="9"/>
      <c r="E112" s="9"/>
      <c r="F112" s="9"/>
      <c r="G112" s="9"/>
    </row>
    <row r="113" spans="1:7" x14ac:dyDescent="0.2">
      <c r="A113" s="20" t="s">
        <v>362</v>
      </c>
      <c r="B113" s="21">
        <v>5</v>
      </c>
      <c r="C113" s="21">
        <v>4</v>
      </c>
      <c r="D113" s="21">
        <v>2</v>
      </c>
      <c r="E113" s="21">
        <v>1</v>
      </c>
      <c r="F113" s="21">
        <v>1</v>
      </c>
      <c r="G113" s="21">
        <v>0</v>
      </c>
    </row>
    <row r="114" spans="1:7" x14ac:dyDescent="0.2">
      <c r="A114" s="24" t="s">
        <v>3</v>
      </c>
      <c r="B114" s="25">
        <v>100</v>
      </c>
      <c r="C114" s="25">
        <v>80</v>
      </c>
      <c r="D114" s="25">
        <v>40</v>
      </c>
      <c r="E114" s="25">
        <v>20</v>
      </c>
      <c r="F114" s="25">
        <v>20</v>
      </c>
      <c r="G114" s="25">
        <v>0</v>
      </c>
    </row>
    <row r="115" spans="1:7" x14ac:dyDescent="0.2">
      <c r="A115" s="20" t="s">
        <v>363</v>
      </c>
      <c r="B115" s="21">
        <v>17</v>
      </c>
      <c r="C115" s="21">
        <v>10</v>
      </c>
      <c r="D115" s="21">
        <v>2</v>
      </c>
      <c r="E115" s="21">
        <v>3</v>
      </c>
      <c r="F115" s="21">
        <v>4</v>
      </c>
      <c r="G115" s="21">
        <v>0</v>
      </c>
    </row>
    <row r="116" spans="1:7" x14ac:dyDescent="0.2">
      <c r="A116" s="24" t="s">
        <v>3</v>
      </c>
      <c r="B116" s="25">
        <v>100</v>
      </c>
      <c r="C116" s="25">
        <v>58.823529000000001</v>
      </c>
      <c r="D116" s="25">
        <v>11.764706</v>
      </c>
      <c r="E116" s="25">
        <v>17.647058999999999</v>
      </c>
      <c r="F116" s="25">
        <v>23.529412000000001</v>
      </c>
      <c r="G116" s="25">
        <v>0</v>
      </c>
    </row>
    <row r="117" spans="1:7" x14ac:dyDescent="0.2">
      <c r="A117" s="20" t="s">
        <v>364</v>
      </c>
      <c r="B117" s="21">
        <v>3</v>
      </c>
      <c r="C117" s="21">
        <v>2</v>
      </c>
      <c r="D117" s="21">
        <v>1</v>
      </c>
      <c r="E117" s="21">
        <v>1</v>
      </c>
      <c r="F117" s="21">
        <v>0</v>
      </c>
      <c r="G117" s="21">
        <v>1</v>
      </c>
    </row>
    <row r="118" spans="1:7" x14ac:dyDescent="0.2">
      <c r="A118" s="24" t="s">
        <v>3</v>
      </c>
      <c r="B118" s="25">
        <v>100</v>
      </c>
      <c r="C118" s="25">
        <v>66.666667000000004</v>
      </c>
      <c r="D118" s="25">
        <v>33.333333000000003</v>
      </c>
      <c r="E118" s="25">
        <v>33.333333000000003</v>
      </c>
      <c r="F118" s="25">
        <v>0</v>
      </c>
      <c r="G118" s="25">
        <v>33.333333000000003</v>
      </c>
    </row>
    <row r="119" spans="1:7" x14ac:dyDescent="0.2">
      <c r="A119" s="20" t="s">
        <v>365</v>
      </c>
      <c r="B119" s="21">
        <v>11</v>
      </c>
      <c r="C119" s="21">
        <v>7</v>
      </c>
      <c r="D119" s="21">
        <v>4</v>
      </c>
      <c r="E119" s="21">
        <v>3</v>
      </c>
      <c r="F119" s="21">
        <v>4</v>
      </c>
      <c r="G119" s="21">
        <v>0</v>
      </c>
    </row>
    <row r="120" spans="1:7" x14ac:dyDescent="0.2">
      <c r="A120" s="24" t="s">
        <v>3</v>
      </c>
      <c r="B120" s="25">
        <v>100</v>
      </c>
      <c r="C120" s="25">
        <v>63.636364</v>
      </c>
      <c r="D120" s="25">
        <v>36.363636</v>
      </c>
      <c r="E120" s="25">
        <v>27.272727</v>
      </c>
      <c r="F120" s="25">
        <v>36.363636</v>
      </c>
      <c r="G120" s="25">
        <v>0</v>
      </c>
    </row>
    <row r="121" spans="1:7" x14ac:dyDescent="0.2">
      <c r="A121" s="20" t="s">
        <v>366</v>
      </c>
      <c r="B121" s="21">
        <v>3</v>
      </c>
      <c r="C121" s="21">
        <v>1</v>
      </c>
      <c r="D121" s="21">
        <v>2</v>
      </c>
      <c r="E121" s="21">
        <v>0</v>
      </c>
      <c r="F121" s="21">
        <v>1</v>
      </c>
      <c r="G121" s="21">
        <v>0</v>
      </c>
    </row>
    <row r="122" spans="1:7" x14ac:dyDescent="0.2">
      <c r="A122" s="24" t="s">
        <v>3</v>
      </c>
      <c r="B122" s="25">
        <v>100</v>
      </c>
      <c r="C122" s="25">
        <v>33.333333000000003</v>
      </c>
      <c r="D122" s="25">
        <v>66.666667000000004</v>
      </c>
      <c r="E122" s="25">
        <v>0</v>
      </c>
      <c r="F122" s="25">
        <v>33.333333000000003</v>
      </c>
      <c r="G122" s="25">
        <v>0</v>
      </c>
    </row>
    <row r="123" spans="1:7" x14ac:dyDescent="0.2">
      <c r="A123" s="9" t="s">
        <v>367</v>
      </c>
      <c r="B123" s="9"/>
      <c r="C123" s="9"/>
      <c r="D123" s="9"/>
      <c r="E123" s="9"/>
      <c r="F123" s="9"/>
      <c r="G123" s="9"/>
    </row>
    <row r="124" spans="1:7" x14ac:dyDescent="0.2">
      <c r="A124" s="20" t="s">
        <v>368</v>
      </c>
      <c r="B124" s="21">
        <v>28</v>
      </c>
      <c r="C124" s="21">
        <v>17</v>
      </c>
      <c r="D124" s="21">
        <v>7</v>
      </c>
      <c r="E124" s="21">
        <v>6</v>
      </c>
      <c r="F124" s="21">
        <v>8</v>
      </c>
      <c r="G124" s="21">
        <v>1</v>
      </c>
    </row>
    <row r="125" spans="1:7" x14ac:dyDescent="0.2">
      <c r="A125" s="24" t="s">
        <v>3</v>
      </c>
      <c r="B125" s="25">
        <v>100</v>
      </c>
      <c r="C125" s="25">
        <v>60.714286000000001</v>
      </c>
      <c r="D125" s="25">
        <v>25</v>
      </c>
      <c r="E125" s="25">
        <v>21.428571000000002</v>
      </c>
      <c r="F125" s="25">
        <v>28.571428999999998</v>
      </c>
      <c r="G125" s="25">
        <v>3.5714290000000002</v>
      </c>
    </row>
    <row r="126" spans="1:7" x14ac:dyDescent="0.2">
      <c r="A126" s="20" t="s">
        <v>180</v>
      </c>
      <c r="B126" s="21">
        <v>4</v>
      </c>
      <c r="C126" s="21">
        <v>1</v>
      </c>
      <c r="D126" s="21">
        <v>0</v>
      </c>
      <c r="E126" s="21">
        <v>1</v>
      </c>
      <c r="F126" s="21">
        <v>2</v>
      </c>
      <c r="G126" s="21">
        <v>0</v>
      </c>
    </row>
    <row r="127" spans="1:7" x14ac:dyDescent="0.2">
      <c r="A127" s="24" t="s">
        <v>3</v>
      </c>
      <c r="B127" s="25">
        <v>100</v>
      </c>
      <c r="C127" s="25">
        <v>25</v>
      </c>
      <c r="D127" s="25">
        <v>0</v>
      </c>
      <c r="E127" s="25">
        <v>25</v>
      </c>
      <c r="F127" s="25">
        <v>50</v>
      </c>
      <c r="G127" s="25">
        <v>0</v>
      </c>
    </row>
    <row r="128" spans="1:7" x14ac:dyDescent="0.2">
      <c r="A128" s="20" t="s">
        <v>369</v>
      </c>
      <c r="B128" s="21">
        <v>0</v>
      </c>
      <c r="C128" s="21">
        <v>0</v>
      </c>
      <c r="D128" s="21">
        <v>0</v>
      </c>
      <c r="E128" s="21">
        <v>0</v>
      </c>
      <c r="F128" s="21">
        <v>0</v>
      </c>
      <c r="G128" s="21">
        <v>0</v>
      </c>
    </row>
    <row r="129" spans="1:7" x14ac:dyDescent="0.2">
      <c r="A129" s="24" t="s">
        <v>3</v>
      </c>
      <c r="B129" s="25">
        <v>0</v>
      </c>
      <c r="C129" s="25">
        <v>0</v>
      </c>
      <c r="D129" s="25">
        <v>0</v>
      </c>
      <c r="E129" s="25">
        <v>0</v>
      </c>
      <c r="F129" s="25">
        <v>0</v>
      </c>
      <c r="G129" s="25">
        <v>0</v>
      </c>
    </row>
    <row r="130" spans="1:7" x14ac:dyDescent="0.2">
      <c r="A130" s="20" t="s">
        <v>370</v>
      </c>
      <c r="B130" s="21">
        <v>3</v>
      </c>
      <c r="C130" s="21">
        <v>3</v>
      </c>
      <c r="D130" s="21">
        <v>2</v>
      </c>
      <c r="E130" s="21">
        <v>1</v>
      </c>
      <c r="F130" s="21">
        <v>0</v>
      </c>
      <c r="G130" s="21">
        <v>0</v>
      </c>
    </row>
    <row r="131" spans="1:7" x14ac:dyDescent="0.2">
      <c r="A131" s="24" t="s">
        <v>3</v>
      </c>
      <c r="B131" s="25">
        <v>100</v>
      </c>
      <c r="C131" s="25">
        <v>100</v>
      </c>
      <c r="D131" s="25">
        <v>66.666667000000004</v>
      </c>
      <c r="E131" s="25">
        <v>33.333333000000003</v>
      </c>
      <c r="F131" s="25">
        <v>0</v>
      </c>
      <c r="G131" s="25">
        <v>0</v>
      </c>
    </row>
    <row r="132" spans="1:7" x14ac:dyDescent="0.2">
      <c r="A132" s="20" t="s">
        <v>371</v>
      </c>
      <c r="B132" s="21">
        <v>3</v>
      </c>
      <c r="C132" s="21">
        <v>2</v>
      </c>
      <c r="D132" s="21">
        <v>1</v>
      </c>
      <c r="E132" s="21">
        <v>0</v>
      </c>
      <c r="F132" s="21">
        <v>0</v>
      </c>
      <c r="G132" s="21">
        <v>0</v>
      </c>
    </row>
    <row r="133" spans="1:7" x14ac:dyDescent="0.2">
      <c r="A133" s="24" t="s">
        <v>3</v>
      </c>
      <c r="B133" s="25">
        <v>100</v>
      </c>
      <c r="C133" s="25">
        <v>66.666667000000004</v>
      </c>
      <c r="D133" s="25">
        <v>33.333333000000003</v>
      </c>
      <c r="E133" s="25">
        <v>0</v>
      </c>
      <c r="F133" s="25">
        <v>0</v>
      </c>
      <c r="G133" s="25">
        <v>0</v>
      </c>
    </row>
    <row r="134" spans="1:7" x14ac:dyDescent="0.2">
      <c r="A134" s="20" t="s">
        <v>366</v>
      </c>
      <c r="B134" s="21">
        <v>1</v>
      </c>
      <c r="C134" s="21">
        <v>1</v>
      </c>
      <c r="D134" s="21">
        <v>1</v>
      </c>
      <c r="E134" s="21">
        <v>0</v>
      </c>
      <c r="F134" s="21">
        <v>0</v>
      </c>
      <c r="G134" s="21">
        <v>0</v>
      </c>
    </row>
    <row r="135" spans="1:7" x14ac:dyDescent="0.2">
      <c r="A135" s="24" t="s">
        <v>3</v>
      </c>
      <c r="B135" s="25">
        <v>100</v>
      </c>
      <c r="C135" s="25">
        <v>100</v>
      </c>
      <c r="D135" s="25">
        <v>100</v>
      </c>
      <c r="E135" s="25">
        <v>0</v>
      </c>
      <c r="F135" s="25">
        <v>0</v>
      </c>
      <c r="G135" s="25">
        <v>0</v>
      </c>
    </row>
    <row r="136" spans="1:7" x14ac:dyDescent="0.2">
      <c r="A136" s="9" t="s">
        <v>372</v>
      </c>
      <c r="B136" s="9"/>
      <c r="C136" s="9"/>
      <c r="D136" s="9"/>
      <c r="E136" s="9"/>
      <c r="F136" s="9"/>
      <c r="G136" s="9"/>
    </row>
    <row r="137" spans="1:7" x14ac:dyDescent="0.2">
      <c r="A137" s="20" t="s">
        <v>373</v>
      </c>
      <c r="B137" s="21">
        <v>28</v>
      </c>
      <c r="C137" s="21">
        <v>17</v>
      </c>
      <c r="D137" s="21">
        <v>7</v>
      </c>
      <c r="E137" s="21">
        <v>6</v>
      </c>
      <c r="F137" s="21">
        <v>8</v>
      </c>
      <c r="G137" s="21">
        <v>1</v>
      </c>
    </row>
    <row r="138" spans="1:7" x14ac:dyDescent="0.2">
      <c r="A138" s="24" t="s">
        <v>3</v>
      </c>
      <c r="B138" s="25">
        <v>100</v>
      </c>
      <c r="C138" s="25">
        <v>60.714286000000001</v>
      </c>
      <c r="D138" s="25">
        <v>25</v>
      </c>
      <c r="E138" s="25">
        <v>21.428571000000002</v>
      </c>
      <c r="F138" s="25">
        <v>28.571428999999998</v>
      </c>
      <c r="G138" s="25">
        <v>3.5714290000000002</v>
      </c>
    </row>
    <row r="139" spans="1:7" x14ac:dyDescent="0.2">
      <c r="A139" s="20" t="s">
        <v>374</v>
      </c>
      <c r="B139" s="21">
        <v>8</v>
      </c>
      <c r="C139" s="21">
        <v>4</v>
      </c>
      <c r="D139" s="21">
        <v>3</v>
      </c>
      <c r="E139" s="21">
        <v>2</v>
      </c>
      <c r="F139" s="21">
        <v>2</v>
      </c>
      <c r="G139" s="21">
        <v>0</v>
      </c>
    </row>
    <row r="140" spans="1:7" x14ac:dyDescent="0.2">
      <c r="A140" s="24" t="s">
        <v>3</v>
      </c>
      <c r="B140" s="25">
        <v>100</v>
      </c>
      <c r="C140" s="25">
        <v>50</v>
      </c>
      <c r="D140" s="25">
        <v>37.5</v>
      </c>
      <c r="E140" s="25">
        <v>25</v>
      </c>
      <c r="F140" s="25">
        <v>25</v>
      </c>
      <c r="G140" s="25">
        <v>0</v>
      </c>
    </row>
    <row r="141" spans="1:7" x14ac:dyDescent="0.2">
      <c r="A141" s="20" t="s">
        <v>375</v>
      </c>
      <c r="B141" s="21">
        <v>0</v>
      </c>
      <c r="C141" s="21">
        <v>0</v>
      </c>
      <c r="D141" s="21">
        <v>0</v>
      </c>
      <c r="E141" s="21">
        <v>0</v>
      </c>
      <c r="F141" s="21">
        <v>0</v>
      </c>
      <c r="G141" s="21">
        <v>0</v>
      </c>
    </row>
    <row r="142" spans="1:7" x14ac:dyDescent="0.2">
      <c r="A142" s="24" t="s">
        <v>3</v>
      </c>
      <c r="B142" s="25">
        <v>0</v>
      </c>
      <c r="C142" s="25">
        <v>0</v>
      </c>
      <c r="D142" s="25">
        <v>0</v>
      </c>
      <c r="E142" s="25">
        <v>0</v>
      </c>
      <c r="F142" s="25">
        <v>0</v>
      </c>
      <c r="G142" s="25">
        <v>0</v>
      </c>
    </row>
    <row r="143" spans="1:7" x14ac:dyDescent="0.2">
      <c r="A143" s="20" t="s">
        <v>376</v>
      </c>
      <c r="B143" s="21">
        <v>0</v>
      </c>
      <c r="C143" s="21">
        <v>0</v>
      </c>
      <c r="D143" s="21">
        <v>0</v>
      </c>
      <c r="E143" s="21">
        <v>0</v>
      </c>
      <c r="F143" s="21">
        <v>0</v>
      </c>
      <c r="G143" s="21">
        <v>0</v>
      </c>
    </row>
    <row r="144" spans="1:7" x14ac:dyDescent="0.2">
      <c r="A144" s="24" t="s">
        <v>3</v>
      </c>
      <c r="B144" s="25">
        <v>0</v>
      </c>
      <c r="C144" s="25">
        <v>0</v>
      </c>
      <c r="D144" s="25">
        <v>0</v>
      </c>
      <c r="E144" s="25">
        <v>0</v>
      </c>
      <c r="F144" s="25">
        <v>0</v>
      </c>
      <c r="G144" s="25">
        <v>0</v>
      </c>
    </row>
    <row r="145" spans="1:7" x14ac:dyDescent="0.2">
      <c r="A145" s="20" t="s">
        <v>377</v>
      </c>
      <c r="B145" s="21">
        <v>0</v>
      </c>
      <c r="C145" s="21">
        <v>0</v>
      </c>
      <c r="D145" s="21">
        <v>0</v>
      </c>
      <c r="E145" s="21">
        <v>0</v>
      </c>
      <c r="F145" s="21">
        <v>0</v>
      </c>
      <c r="G145" s="21">
        <v>0</v>
      </c>
    </row>
    <row r="146" spans="1:7" x14ac:dyDescent="0.2">
      <c r="A146" s="24" t="s">
        <v>3</v>
      </c>
      <c r="B146" s="25">
        <v>0</v>
      </c>
      <c r="C146" s="25">
        <v>0</v>
      </c>
      <c r="D146" s="25">
        <v>0</v>
      </c>
      <c r="E146" s="25">
        <v>0</v>
      </c>
      <c r="F146" s="25">
        <v>0</v>
      </c>
      <c r="G146" s="25">
        <v>0</v>
      </c>
    </row>
    <row r="147" spans="1:7" x14ac:dyDescent="0.2">
      <c r="A147" s="20" t="s">
        <v>378</v>
      </c>
      <c r="B147" s="21">
        <v>2</v>
      </c>
      <c r="C147" s="21">
        <v>2</v>
      </c>
      <c r="D147" s="21">
        <v>0</v>
      </c>
      <c r="E147" s="21">
        <v>0</v>
      </c>
      <c r="F147" s="21">
        <v>0</v>
      </c>
      <c r="G147" s="21">
        <v>0</v>
      </c>
    </row>
    <row r="148" spans="1:7" x14ac:dyDescent="0.2">
      <c r="A148" s="24" t="s">
        <v>3</v>
      </c>
      <c r="B148" s="25">
        <v>100</v>
      </c>
      <c r="C148" s="25">
        <v>100</v>
      </c>
      <c r="D148" s="25">
        <v>0</v>
      </c>
      <c r="E148" s="25">
        <v>0</v>
      </c>
      <c r="F148" s="25">
        <v>0</v>
      </c>
      <c r="G148" s="25">
        <v>0</v>
      </c>
    </row>
    <row r="149" spans="1:7" x14ac:dyDescent="0.2">
      <c r="A149" s="20" t="s">
        <v>366</v>
      </c>
      <c r="B149" s="21">
        <v>1</v>
      </c>
      <c r="C149" s="21">
        <v>1</v>
      </c>
      <c r="D149" s="21">
        <v>1</v>
      </c>
      <c r="E149" s="21">
        <v>0</v>
      </c>
      <c r="F149" s="21">
        <v>0</v>
      </c>
      <c r="G149" s="21">
        <v>0</v>
      </c>
    </row>
    <row r="150" spans="1:7" x14ac:dyDescent="0.2">
      <c r="A150" s="24" t="s">
        <v>3</v>
      </c>
      <c r="B150" s="25">
        <v>100</v>
      </c>
      <c r="C150" s="25">
        <v>100</v>
      </c>
      <c r="D150" s="25">
        <v>100</v>
      </c>
      <c r="E150" s="25">
        <v>0</v>
      </c>
      <c r="F150" s="25">
        <v>0</v>
      </c>
      <c r="G150" s="25">
        <v>0</v>
      </c>
    </row>
    <row r="151" spans="1:7" x14ac:dyDescent="0.2">
      <c r="A151" s="9" t="s">
        <v>379</v>
      </c>
      <c r="B151" s="9"/>
      <c r="C151" s="9"/>
      <c r="D151" s="9"/>
      <c r="E151" s="9"/>
      <c r="F151" s="9"/>
      <c r="G151" s="9"/>
    </row>
    <row r="152" spans="1:7" x14ac:dyDescent="0.2">
      <c r="A152" s="20" t="s">
        <v>380</v>
      </c>
      <c r="B152" s="21">
        <v>6</v>
      </c>
      <c r="C152" s="21">
        <v>6</v>
      </c>
      <c r="D152" s="21">
        <v>1</v>
      </c>
      <c r="E152" s="21">
        <v>1</v>
      </c>
      <c r="F152" s="21">
        <v>0</v>
      </c>
      <c r="G152" s="21">
        <v>0</v>
      </c>
    </row>
    <row r="153" spans="1:7" x14ac:dyDescent="0.2">
      <c r="A153" s="24" t="s">
        <v>3</v>
      </c>
      <c r="B153" s="25">
        <v>100</v>
      </c>
      <c r="C153" s="25">
        <v>100</v>
      </c>
      <c r="D153" s="25">
        <v>16.666667</v>
      </c>
      <c r="E153" s="25">
        <v>16.666667</v>
      </c>
      <c r="F153" s="25">
        <v>0</v>
      </c>
      <c r="G153" s="25">
        <v>0</v>
      </c>
    </row>
    <row r="154" spans="1:7" x14ac:dyDescent="0.2">
      <c r="A154" s="20" t="s">
        <v>381</v>
      </c>
      <c r="B154" s="21">
        <v>32</v>
      </c>
      <c r="C154" s="21">
        <v>17</v>
      </c>
      <c r="D154" s="21">
        <v>9</v>
      </c>
      <c r="E154" s="21">
        <v>7</v>
      </c>
      <c r="F154" s="21">
        <v>10</v>
      </c>
      <c r="G154" s="21">
        <v>1</v>
      </c>
    </row>
    <row r="155" spans="1:7" x14ac:dyDescent="0.2">
      <c r="A155" s="24" t="s">
        <v>3</v>
      </c>
      <c r="B155" s="25">
        <v>100</v>
      </c>
      <c r="C155" s="25">
        <v>53.125</v>
      </c>
      <c r="D155" s="25">
        <v>28.125</v>
      </c>
      <c r="E155" s="25">
        <v>21.875</v>
      </c>
      <c r="F155" s="25">
        <v>31.25</v>
      </c>
      <c r="G155" s="25">
        <v>3.125</v>
      </c>
    </row>
    <row r="156" spans="1:7" x14ac:dyDescent="0.2">
      <c r="A156" s="20" t="s">
        <v>366</v>
      </c>
      <c r="B156" s="21">
        <v>1</v>
      </c>
      <c r="C156" s="21">
        <v>1</v>
      </c>
      <c r="D156" s="21">
        <v>1</v>
      </c>
      <c r="E156" s="21">
        <v>0</v>
      </c>
      <c r="F156" s="21">
        <v>0</v>
      </c>
      <c r="G156" s="21">
        <v>0</v>
      </c>
    </row>
    <row r="157" spans="1:7" x14ac:dyDescent="0.2">
      <c r="A157" s="24" t="s">
        <v>3</v>
      </c>
      <c r="B157" s="25">
        <v>100</v>
      </c>
      <c r="C157" s="25">
        <v>100</v>
      </c>
      <c r="D157" s="25">
        <v>100</v>
      </c>
      <c r="E157" s="25">
        <v>0</v>
      </c>
      <c r="F157" s="25">
        <v>0</v>
      </c>
      <c r="G157" s="25">
        <v>0</v>
      </c>
    </row>
    <row r="158" spans="1:7" x14ac:dyDescent="0.2">
      <c r="A158" s="9" t="s">
        <v>382</v>
      </c>
      <c r="B158" s="9"/>
      <c r="C158" s="9"/>
      <c r="D158" s="9"/>
      <c r="E158" s="9"/>
      <c r="F158" s="9"/>
      <c r="G158" s="9"/>
    </row>
    <row r="159" spans="1:7" x14ac:dyDescent="0.2">
      <c r="A159" s="20" t="s">
        <v>383</v>
      </c>
      <c r="B159" s="21">
        <v>5</v>
      </c>
      <c r="C159" s="21">
        <v>5</v>
      </c>
      <c r="D159" s="21">
        <v>0</v>
      </c>
      <c r="E159" s="21">
        <v>1</v>
      </c>
      <c r="F159" s="21">
        <v>0</v>
      </c>
      <c r="G159" s="21">
        <v>0</v>
      </c>
    </row>
    <row r="160" spans="1:7" x14ac:dyDescent="0.2">
      <c r="A160" s="24" t="s">
        <v>3</v>
      </c>
      <c r="B160" s="25">
        <v>100</v>
      </c>
      <c r="C160" s="25">
        <v>100</v>
      </c>
      <c r="D160" s="25">
        <v>0</v>
      </c>
      <c r="E160" s="25">
        <v>20</v>
      </c>
      <c r="F160" s="25">
        <v>0</v>
      </c>
      <c r="G160" s="25">
        <v>0</v>
      </c>
    </row>
    <row r="161" spans="1:7" x14ac:dyDescent="0.2">
      <c r="A161" s="20" t="s">
        <v>181</v>
      </c>
      <c r="B161" s="21">
        <v>19</v>
      </c>
      <c r="C161" s="21">
        <v>12</v>
      </c>
      <c r="D161" s="21">
        <v>6</v>
      </c>
      <c r="E161" s="21">
        <v>4</v>
      </c>
      <c r="F161" s="21">
        <v>5</v>
      </c>
      <c r="G161" s="21">
        <v>1</v>
      </c>
    </row>
    <row r="162" spans="1:7" x14ac:dyDescent="0.2">
      <c r="A162" s="24" t="s">
        <v>3</v>
      </c>
      <c r="B162" s="25">
        <v>100</v>
      </c>
      <c r="C162" s="25">
        <v>63.157895000000003</v>
      </c>
      <c r="D162" s="25">
        <v>31.578946999999999</v>
      </c>
      <c r="E162" s="25">
        <v>21.052631999999999</v>
      </c>
      <c r="F162" s="25">
        <v>26.315788999999999</v>
      </c>
      <c r="G162" s="25">
        <v>5.2631579999999998</v>
      </c>
    </row>
    <row r="163" spans="1:7" x14ac:dyDescent="0.2">
      <c r="A163" s="20" t="s">
        <v>182</v>
      </c>
      <c r="B163" s="21">
        <v>1</v>
      </c>
      <c r="C163" s="21">
        <v>0</v>
      </c>
      <c r="D163" s="21">
        <v>0</v>
      </c>
      <c r="E163" s="21">
        <v>0</v>
      </c>
      <c r="F163" s="21">
        <v>1</v>
      </c>
      <c r="G163" s="21">
        <v>0</v>
      </c>
    </row>
    <row r="164" spans="1:7" x14ac:dyDescent="0.2">
      <c r="A164" s="24" t="s">
        <v>3</v>
      </c>
      <c r="B164" s="25">
        <v>100</v>
      </c>
      <c r="C164" s="25">
        <v>0</v>
      </c>
      <c r="D164" s="25">
        <v>0</v>
      </c>
      <c r="E164" s="25">
        <v>0</v>
      </c>
      <c r="F164" s="25">
        <v>100</v>
      </c>
      <c r="G164" s="25">
        <v>0</v>
      </c>
    </row>
    <row r="165" spans="1:7" x14ac:dyDescent="0.2">
      <c r="A165" s="20" t="s">
        <v>384</v>
      </c>
      <c r="B165" s="21">
        <v>0</v>
      </c>
      <c r="C165" s="21">
        <v>0</v>
      </c>
      <c r="D165" s="21">
        <v>0</v>
      </c>
      <c r="E165" s="21">
        <v>0</v>
      </c>
      <c r="F165" s="21">
        <v>0</v>
      </c>
      <c r="G165" s="21">
        <v>0</v>
      </c>
    </row>
    <row r="166" spans="1:7" x14ac:dyDescent="0.2">
      <c r="A166" s="24" t="s">
        <v>3</v>
      </c>
      <c r="B166" s="25">
        <v>0</v>
      </c>
      <c r="C166" s="25">
        <v>0</v>
      </c>
      <c r="D166" s="25">
        <v>0</v>
      </c>
      <c r="E166" s="25">
        <v>0</v>
      </c>
      <c r="F166" s="25">
        <v>0</v>
      </c>
      <c r="G166" s="25">
        <v>0</v>
      </c>
    </row>
    <row r="167" spans="1:7" x14ac:dyDescent="0.2">
      <c r="A167" s="20" t="s">
        <v>183</v>
      </c>
      <c r="B167" s="21">
        <v>0</v>
      </c>
      <c r="C167" s="21">
        <v>0</v>
      </c>
      <c r="D167" s="21">
        <v>0</v>
      </c>
      <c r="E167" s="21">
        <v>0</v>
      </c>
      <c r="F167" s="21">
        <v>0</v>
      </c>
      <c r="G167" s="21">
        <v>0</v>
      </c>
    </row>
    <row r="168" spans="1:7" x14ac:dyDescent="0.2">
      <c r="A168" s="24" t="s">
        <v>3</v>
      </c>
      <c r="B168" s="25">
        <v>0</v>
      </c>
      <c r="C168" s="25">
        <v>0</v>
      </c>
      <c r="D168" s="25">
        <v>0</v>
      </c>
      <c r="E168" s="25">
        <v>0</v>
      </c>
      <c r="F168" s="25">
        <v>0</v>
      </c>
      <c r="G168" s="25">
        <v>0</v>
      </c>
    </row>
    <row r="169" spans="1:7" x14ac:dyDescent="0.2">
      <c r="A169" s="20" t="s">
        <v>385</v>
      </c>
      <c r="B169" s="21">
        <v>2</v>
      </c>
      <c r="C169" s="21">
        <v>1</v>
      </c>
      <c r="D169" s="21">
        <v>1</v>
      </c>
      <c r="E169" s="21">
        <v>0</v>
      </c>
      <c r="F169" s="21">
        <v>1</v>
      </c>
      <c r="G169" s="21">
        <v>0</v>
      </c>
    </row>
    <row r="170" spans="1:7" x14ac:dyDescent="0.2">
      <c r="A170" s="24" t="s">
        <v>3</v>
      </c>
      <c r="B170" s="25">
        <v>100</v>
      </c>
      <c r="C170" s="25">
        <v>50</v>
      </c>
      <c r="D170" s="25">
        <v>50</v>
      </c>
      <c r="E170" s="25">
        <v>0</v>
      </c>
      <c r="F170" s="25">
        <v>50</v>
      </c>
      <c r="G170" s="25">
        <v>0</v>
      </c>
    </row>
    <row r="171" spans="1:7" x14ac:dyDescent="0.2">
      <c r="A171" s="20" t="s">
        <v>386</v>
      </c>
      <c r="B171" s="21">
        <v>8</v>
      </c>
      <c r="C171" s="21">
        <v>4</v>
      </c>
      <c r="D171" s="21">
        <v>2</v>
      </c>
      <c r="E171" s="21">
        <v>1</v>
      </c>
      <c r="F171" s="21">
        <v>2</v>
      </c>
      <c r="G171" s="21">
        <v>0</v>
      </c>
    </row>
    <row r="172" spans="1:7" x14ac:dyDescent="0.2">
      <c r="A172" s="24" t="s">
        <v>3</v>
      </c>
      <c r="B172" s="25">
        <v>100</v>
      </c>
      <c r="C172" s="25">
        <v>50</v>
      </c>
      <c r="D172" s="25">
        <v>25</v>
      </c>
      <c r="E172" s="25">
        <v>12.5</v>
      </c>
      <c r="F172" s="25">
        <v>25</v>
      </c>
      <c r="G172" s="25">
        <v>0</v>
      </c>
    </row>
    <row r="173" spans="1:7" x14ac:dyDescent="0.2">
      <c r="A173" s="20" t="s">
        <v>387</v>
      </c>
      <c r="B173" s="21">
        <v>1</v>
      </c>
      <c r="C173" s="21">
        <v>0</v>
      </c>
      <c r="D173" s="21">
        <v>0</v>
      </c>
      <c r="E173" s="21">
        <v>0</v>
      </c>
      <c r="F173" s="21">
        <v>1</v>
      </c>
      <c r="G173" s="21">
        <v>0</v>
      </c>
    </row>
    <row r="174" spans="1:7" x14ac:dyDescent="0.2">
      <c r="A174" s="24" t="s">
        <v>3</v>
      </c>
      <c r="B174" s="25">
        <v>100</v>
      </c>
      <c r="C174" s="25">
        <v>0</v>
      </c>
      <c r="D174" s="25">
        <v>0</v>
      </c>
      <c r="E174" s="25">
        <v>0</v>
      </c>
      <c r="F174" s="25">
        <v>100</v>
      </c>
      <c r="G174" s="25">
        <v>0</v>
      </c>
    </row>
    <row r="175" spans="1:7" x14ac:dyDescent="0.2">
      <c r="A175" s="20" t="s">
        <v>366</v>
      </c>
      <c r="B175" s="21">
        <v>3</v>
      </c>
      <c r="C175" s="21">
        <v>2</v>
      </c>
      <c r="D175" s="21">
        <v>2</v>
      </c>
      <c r="E175" s="21">
        <v>2</v>
      </c>
      <c r="F175" s="21">
        <v>0</v>
      </c>
      <c r="G175" s="21">
        <v>0</v>
      </c>
    </row>
    <row r="176" spans="1:7" x14ac:dyDescent="0.2">
      <c r="A176" s="24" t="s">
        <v>3</v>
      </c>
      <c r="B176" s="25">
        <v>100</v>
      </c>
      <c r="C176" s="25">
        <v>66.666667000000004</v>
      </c>
      <c r="D176" s="25">
        <v>66.666667000000004</v>
      </c>
      <c r="E176" s="25">
        <v>66.666667000000004</v>
      </c>
      <c r="F176" s="25">
        <v>0</v>
      </c>
      <c r="G176" s="25">
        <v>0</v>
      </c>
    </row>
    <row r="177" spans="1:7" x14ac:dyDescent="0.2">
      <c r="A177" s="9" t="s">
        <v>388</v>
      </c>
      <c r="B177" s="9"/>
      <c r="C177" s="9"/>
      <c r="D177" s="9"/>
      <c r="E177" s="9"/>
      <c r="F177" s="9"/>
      <c r="G177" s="9"/>
    </row>
    <row r="178" spans="1:7" x14ac:dyDescent="0.2">
      <c r="A178" s="20" t="s">
        <v>184</v>
      </c>
      <c r="B178" s="21">
        <v>4</v>
      </c>
      <c r="C178" s="21">
        <v>3</v>
      </c>
      <c r="D178" s="21">
        <v>1</v>
      </c>
      <c r="E178" s="21">
        <v>1</v>
      </c>
      <c r="F178" s="21">
        <v>1</v>
      </c>
      <c r="G178" s="21">
        <v>0</v>
      </c>
    </row>
    <row r="179" spans="1:7" x14ac:dyDescent="0.2">
      <c r="A179" s="24" t="s">
        <v>3</v>
      </c>
      <c r="B179" s="25">
        <v>100</v>
      </c>
      <c r="C179" s="25">
        <v>75</v>
      </c>
      <c r="D179" s="25">
        <v>25</v>
      </c>
      <c r="E179" s="25">
        <v>25</v>
      </c>
      <c r="F179" s="25">
        <v>25</v>
      </c>
      <c r="G179" s="25">
        <v>0</v>
      </c>
    </row>
    <row r="180" spans="1:7" x14ac:dyDescent="0.2">
      <c r="A180" s="20" t="s">
        <v>185</v>
      </c>
      <c r="B180" s="21">
        <v>11</v>
      </c>
      <c r="C180" s="21">
        <v>8</v>
      </c>
      <c r="D180" s="21">
        <v>3</v>
      </c>
      <c r="E180" s="21">
        <v>2</v>
      </c>
      <c r="F180" s="21">
        <v>3</v>
      </c>
      <c r="G180" s="21">
        <v>0</v>
      </c>
    </row>
    <row r="181" spans="1:7" x14ac:dyDescent="0.2">
      <c r="A181" s="24" t="s">
        <v>3</v>
      </c>
      <c r="B181" s="25">
        <v>100</v>
      </c>
      <c r="C181" s="25">
        <v>72.727272999999997</v>
      </c>
      <c r="D181" s="25">
        <v>27.272727</v>
      </c>
      <c r="E181" s="25">
        <v>18.181818</v>
      </c>
      <c r="F181" s="25">
        <v>27.272727</v>
      </c>
      <c r="G181" s="25">
        <v>0</v>
      </c>
    </row>
    <row r="182" spans="1:7" x14ac:dyDescent="0.2">
      <c r="A182" s="20" t="s">
        <v>186</v>
      </c>
      <c r="B182" s="21">
        <v>3</v>
      </c>
      <c r="C182" s="21">
        <v>2</v>
      </c>
      <c r="D182" s="21">
        <v>0</v>
      </c>
      <c r="E182" s="21">
        <v>0</v>
      </c>
      <c r="F182" s="21">
        <v>0</v>
      </c>
      <c r="G182" s="21">
        <v>1</v>
      </c>
    </row>
    <row r="183" spans="1:7" x14ac:dyDescent="0.2">
      <c r="A183" s="24" t="s">
        <v>3</v>
      </c>
      <c r="B183" s="25">
        <v>100</v>
      </c>
      <c r="C183" s="25">
        <v>66.666667000000004</v>
      </c>
      <c r="D183" s="25">
        <v>0</v>
      </c>
      <c r="E183" s="25">
        <v>0</v>
      </c>
      <c r="F183" s="25">
        <v>0</v>
      </c>
      <c r="G183" s="25">
        <v>33.333333000000003</v>
      </c>
    </row>
    <row r="184" spans="1:7" x14ac:dyDescent="0.2">
      <c r="A184" s="20" t="s">
        <v>187</v>
      </c>
      <c r="B184" s="21">
        <v>6</v>
      </c>
      <c r="C184" s="21">
        <v>1</v>
      </c>
      <c r="D184" s="21">
        <v>2</v>
      </c>
      <c r="E184" s="21">
        <v>2</v>
      </c>
      <c r="F184" s="21">
        <v>3</v>
      </c>
      <c r="G184" s="21">
        <v>0</v>
      </c>
    </row>
    <row r="185" spans="1:7" x14ac:dyDescent="0.2">
      <c r="A185" s="24" t="s">
        <v>3</v>
      </c>
      <c r="B185" s="25">
        <v>100</v>
      </c>
      <c r="C185" s="25">
        <v>16.666667</v>
      </c>
      <c r="D185" s="25">
        <v>33.333333000000003</v>
      </c>
      <c r="E185" s="25">
        <v>33.333333000000003</v>
      </c>
      <c r="F185" s="25">
        <v>50</v>
      </c>
      <c r="G185" s="25">
        <v>0</v>
      </c>
    </row>
    <row r="186" spans="1:7" x14ac:dyDescent="0.2">
      <c r="A186" s="20" t="s">
        <v>188</v>
      </c>
      <c r="B186" s="21">
        <v>0</v>
      </c>
      <c r="C186" s="21">
        <v>0</v>
      </c>
      <c r="D186" s="21">
        <v>0</v>
      </c>
      <c r="E186" s="21">
        <v>0</v>
      </c>
      <c r="F186" s="21">
        <v>0</v>
      </c>
      <c r="G186" s="21">
        <v>0</v>
      </c>
    </row>
    <row r="187" spans="1:7" x14ac:dyDescent="0.2">
      <c r="A187" s="24" t="s">
        <v>3</v>
      </c>
      <c r="B187" s="25">
        <v>0</v>
      </c>
      <c r="C187" s="25">
        <v>0</v>
      </c>
      <c r="D187" s="25">
        <v>0</v>
      </c>
      <c r="E187" s="25">
        <v>0</v>
      </c>
      <c r="F187" s="25">
        <v>0</v>
      </c>
      <c r="G187" s="25">
        <v>0</v>
      </c>
    </row>
    <row r="188" spans="1:7" x14ac:dyDescent="0.2">
      <c r="A188" s="20" t="s">
        <v>189</v>
      </c>
      <c r="B188" s="21">
        <v>1</v>
      </c>
      <c r="C188" s="21">
        <v>0</v>
      </c>
      <c r="D188" s="21">
        <v>0</v>
      </c>
      <c r="E188" s="21">
        <v>1</v>
      </c>
      <c r="F188" s="21">
        <v>0</v>
      </c>
      <c r="G188" s="21">
        <v>0</v>
      </c>
    </row>
    <row r="189" spans="1:7" x14ac:dyDescent="0.2">
      <c r="A189" s="24" t="s">
        <v>3</v>
      </c>
      <c r="B189" s="25">
        <v>100</v>
      </c>
      <c r="C189" s="25">
        <v>0</v>
      </c>
      <c r="D189" s="25">
        <v>0</v>
      </c>
      <c r="E189" s="25">
        <v>100</v>
      </c>
      <c r="F189" s="25">
        <v>0</v>
      </c>
      <c r="G189" s="25">
        <v>0</v>
      </c>
    </row>
    <row r="190" spans="1:7" x14ac:dyDescent="0.2">
      <c r="A190" s="20" t="s">
        <v>190</v>
      </c>
      <c r="B190" s="21">
        <v>1</v>
      </c>
      <c r="C190" s="21">
        <v>1</v>
      </c>
      <c r="D190" s="21">
        <v>1</v>
      </c>
      <c r="E190" s="21">
        <v>0</v>
      </c>
      <c r="F190" s="21">
        <v>0</v>
      </c>
      <c r="G190" s="21">
        <v>0</v>
      </c>
    </row>
    <row r="191" spans="1:7" x14ac:dyDescent="0.2">
      <c r="A191" s="24" t="s">
        <v>3</v>
      </c>
      <c r="B191" s="25">
        <v>100</v>
      </c>
      <c r="C191" s="25">
        <v>100</v>
      </c>
      <c r="D191" s="25">
        <v>100</v>
      </c>
      <c r="E191" s="25">
        <v>0</v>
      </c>
      <c r="F191" s="25">
        <v>0</v>
      </c>
      <c r="G191" s="25">
        <v>0</v>
      </c>
    </row>
    <row r="192" spans="1:7" x14ac:dyDescent="0.2">
      <c r="A192" s="20" t="s">
        <v>191</v>
      </c>
      <c r="B192" s="21">
        <v>0</v>
      </c>
      <c r="C192" s="21">
        <v>0</v>
      </c>
      <c r="D192" s="21">
        <v>0</v>
      </c>
      <c r="E192" s="21">
        <v>0</v>
      </c>
      <c r="F192" s="21">
        <v>0</v>
      </c>
      <c r="G192" s="21">
        <v>0</v>
      </c>
    </row>
    <row r="193" spans="1:7" x14ac:dyDescent="0.2">
      <c r="A193" s="24" t="s">
        <v>3</v>
      </c>
      <c r="B193" s="25">
        <v>0</v>
      </c>
      <c r="C193" s="25">
        <v>0</v>
      </c>
      <c r="D193" s="25">
        <v>0</v>
      </c>
      <c r="E193" s="25">
        <v>0</v>
      </c>
      <c r="F193" s="25">
        <v>0</v>
      </c>
      <c r="G193" s="25">
        <v>0</v>
      </c>
    </row>
    <row r="194" spans="1:7" x14ac:dyDescent="0.2">
      <c r="A194" s="20" t="s">
        <v>192</v>
      </c>
      <c r="B194" s="21">
        <v>0</v>
      </c>
      <c r="C194" s="21">
        <v>0</v>
      </c>
      <c r="D194" s="21">
        <v>0</v>
      </c>
      <c r="E194" s="21">
        <v>0</v>
      </c>
      <c r="F194" s="21">
        <v>0</v>
      </c>
      <c r="G194" s="21">
        <v>0</v>
      </c>
    </row>
    <row r="195" spans="1:7" x14ac:dyDescent="0.2">
      <c r="A195" s="24" t="s">
        <v>3</v>
      </c>
      <c r="B195" s="25">
        <v>0</v>
      </c>
      <c r="C195" s="25">
        <v>0</v>
      </c>
      <c r="D195" s="25">
        <v>0</v>
      </c>
      <c r="E195" s="25">
        <v>0</v>
      </c>
      <c r="F195" s="25">
        <v>0</v>
      </c>
      <c r="G195" s="25">
        <v>0</v>
      </c>
    </row>
    <row r="196" spans="1:7" x14ac:dyDescent="0.2">
      <c r="A196" s="20" t="s">
        <v>193</v>
      </c>
      <c r="B196" s="21">
        <v>0</v>
      </c>
      <c r="C196" s="21">
        <v>0</v>
      </c>
      <c r="D196" s="21">
        <v>0</v>
      </c>
      <c r="E196" s="21">
        <v>0</v>
      </c>
      <c r="F196" s="21">
        <v>0</v>
      </c>
      <c r="G196" s="21">
        <v>0</v>
      </c>
    </row>
    <row r="197" spans="1:7" x14ac:dyDescent="0.2">
      <c r="A197" s="24" t="s">
        <v>3</v>
      </c>
      <c r="B197" s="25">
        <v>0</v>
      </c>
      <c r="C197" s="25">
        <v>0</v>
      </c>
      <c r="D197" s="25">
        <v>0</v>
      </c>
      <c r="E197" s="25">
        <v>0</v>
      </c>
      <c r="F197" s="25">
        <v>0</v>
      </c>
      <c r="G197" s="25">
        <v>0</v>
      </c>
    </row>
    <row r="198" spans="1:7" x14ac:dyDescent="0.2">
      <c r="A198" s="20" t="s">
        <v>389</v>
      </c>
      <c r="B198" s="21">
        <v>7</v>
      </c>
      <c r="C198" s="21">
        <v>3</v>
      </c>
      <c r="D198" s="21">
        <v>2</v>
      </c>
      <c r="E198" s="21">
        <v>2</v>
      </c>
      <c r="F198" s="21">
        <v>3</v>
      </c>
      <c r="G198" s="21">
        <v>0</v>
      </c>
    </row>
    <row r="199" spans="1:7" x14ac:dyDescent="0.2">
      <c r="A199" s="24" t="s">
        <v>3</v>
      </c>
      <c r="B199" s="25">
        <v>100</v>
      </c>
      <c r="C199" s="25">
        <v>42.857143000000001</v>
      </c>
      <c r="D199" s="25">
        <v>28.571428999999998</v>
      </c>
      <c r="E199" s="25">
        <v>28.571428999999998</v>
      </c>
      <c r="F199" s="25">
        <v>42.857143000000001</v>
      </c>
      <c r="G199" s="25">
        <v>0</v>
      </c>
    </row>
    <row r="200" spans="1:7" x14ac:dyDescent="0.2">
      <c r="A200" s="20" t="s">
        <v>366</v>
      </c>
      <c r="B200" s="21">
        <v>6</v>
      </c>
      <c r="C200" s="21">
        <v>6</v>
      </c>
      <c r="D200" s="21">
        <v>2</v>
      </c>
      <c r="E200" s="21">
        <v>0</v>
      </c>
      <c r="F200" s="21">
        <v>0</v>
      </c>
      <c r="G200" s="21">
        <v>0</v>
      </c>
    </row>
    <row r="201" spans="1:7" ht="11.1" customHeight="1" x14ac:dyDescent="0.2">
      <c r="A201" s="24" t="s">
        <v>3</v>
      </c>
      <c r="B201" s="25">
        <v>100</v>
      </c>
      <c r="C201" s="25">
        <v>100</v>
      </c>
      <c r="D201" s="25">
        <v>33.333333000000003</v>
      </c>
      <c r="E201" s="25">
        <v>0</v>
      </c>
      <c r="F201" s="25">
        <v>0</v>
      </c>
      <c r="G201" s="25">
        <v>0</v>
      </c>
    </row>
    <row r="202" spans="1:7" ht="11.1" customHeight="1" x14ac:dyDescent="0.2">
      <c r="A202" s="9" t="s">
        <v>390</v>
      </c>
      <c r="B202" s="9"/>
      <c r="C202" s="9"/>
      <c r="D202" s="9"/>
      <c r="E202" s="9"/>
      <c r="F202" s="9"/>
      <c r="G202" s="9"/>
    </row>
    <row r="203" spans="1:7" ht="11.1" customHeight="1" x14ac:dyDescent="0.2">
      <c r="A203" s="20" t="s">
        <v>391</v>
      </c>
      <c r="B203" s="21">
        <v>13</v>
      </c>
      <c r="C203" s="21">
        <v>11</v>
      </c>
      <c r="D203" s="21">
        <v>4</v>
      </c>
      <c r="E203" s="21">
        <v>4</v>
      </c>
      <c r="F203" s="21">
        <v>0</v>
      </c>
      <c r="G203" s="21">
        <v>0</v>
      </c>
    </row>
    <row r="204" spans="1:7" ht="11.1" customHeight="1" x14ac:dyDescent="0.2">
      <c r="A204" s="24" t="s">
        <v>3</v>
      </c>
      <c r="B204" s="25">
        <v>100</v>
      </c>
      <c r="C204" s="25">
        <v>84.615385000000003</v>
      </c>
      <c r="D204" s="25">
        <v>30.769231000000001</v>
      </c>
      <c r="E204" s="25">
        <v>30.769231000000001</v>
      </c>
      <c r="F204" s="25">
        <v>0</v>
      </c>
      <c r="G204" s="25">
        <v>0</v>
      </c>
    </row>
    <row r="205" spans="1:7" ht="11.1" customHeight="1" x14ac:dyDescent="0.2">
      <c r="A205" s="20" t="s">
        <v>392</v>
      </c>
      <c r="B205" s="21">
        <v>16</v>
      </c>
      <c r="C205" s="21">
        <v>8</v>
      </c>
      <c r="D205" s="21">
        <v>4</v>
      </c>
      <c r="E205" s="21">
        <v>3</v>
      </c>
      <c r="F205" s="21">
        <v>6</v>
      </c>
      <c r="G205" s="21">
        <v>0</v>
      </c>
    </row>
    <row r="206" spans="1:7" ht="11.1" customHeight="1" x14ac:dyDescent="0.2">
      <c r="A206" s="24" t="s">
        <v>3</v>
      </c>
      <c r="B206" s="25">
        <v>100</v>
      </c>
      <c r="C206" s="25">
        <v>50</v>
      </c>
      <c r="D206" s="25">
        <v>25</v>
      </c>
      <c r="E206" s="25">
        <v>18.75</v>
      </c>
      <c r="F206" s="25">
        <v>37.5</v>
      </c>
      <c r="G206" s="25">
        <v>0</v>
      </c>
    </row>
    <row r="207" spans="1:7" ht="11.1" customHeight="1" x14ac:dyDescent="0.2">
      <c r="A207" s="20" t="s">
        <v>393</v>
      </c>
      <c r="B207" s="21">
        <v>8</v>
      </c>
      <c r="C207" s="21">
        <v>4</v>
      </c>
      <c r="D207" s="21">
        <v>2</v>
      </c>
      <c r="E207" s="21">
        <v>0</v>
      </c>
      <c r="F207" s="21">
        <v>2</v>
      </c>
      <c r="G207" s="21">
        <v>1</v>
      </c>
    </row>
    <row r="208" spans="1:7" ht="11.1" customHeight="1" x14ac:dyDescent="0.2">
      <c r="A208" s="24" t="s">
        <v>3</v>
      </c>
      <c r="B208" s="25">
        <v>100</v>
      </c>
      <c r="C208" s="25">
        <v>50</v>
      </c>
      <c r="D208" s="25">
        <v>25</v>
      </c>
      <c r="E208" s="25">
        <v>0</v>
      </c>
      <c r="F208" s="25">
        <v>25</v>
      </c>
      <c r="G208" s="25">
        <v>12.5</v>
      </c>
    </row>
    <row r="209" spans="1:7" ht="11.1" customHeight="1" x14ac:dyDescent="0.2">
      <c r="A209" s="20" t="s">
        <v>394</v>
      </c>
      <c r="B209" s="21">
        <v>2</v>
      </c>
      <c r="C209" s="21">
        <v>1</v>
      </c>
      <c r="D209" s="21">
        <v>1</v>
      </c>
      <c r="E209" s="21">
        <v>1</v>
      </c>
      <c r="F209" s="21">
        <v>2</v>
      </c>
      <c r="G209" s="21">
        <v>0</v>
      </c>
    </row>
    <row r="210" spans="1:7" ht="11.1" customHeight="1" x14ac:dyDescent="0.2">
      <c r="A210" s="24" t="s">
        <v>3</v>
      </c>
      <c r="B210" s="25">
        <v>100</v>
      </c>
      <c r="C210" s="25">
        <v>50</v>
      </c>
      <c r="D210" s="25">
        <v>50</v>
      </c>
      <c r="E210" s="25">
        <v>50</v>
      </c>
      <c r="F210" s="25">
        <v>100</v>
      </c>
      <c r="G210" s="25">
        <v>0</v>
      </c>
    </row>
    <row r="211" spans="1:7" ht="11.1" customHeight="1" x14ac:dyDescent="0.2">
      <c r="A211" s="9" t="s">
        <v>395</v>
      </c>
      <c r="B211" s="9"/>
      <c r="C211" s="9"/>
      <c r="D211" s="9"/>
      <c r="E211" s="9"/>
      <c r="F211" s="9"/>
      <c r="G211" s="9"/>
    </row>
    <row r="212" spans="1:7" ht="11.1" customHeight="1" x14ac:dyDescent="0.2">
      <c r="A212" s="20" t="s">
        <v>396</v>
      </c>
      <c r="B212" s="21">
        <v>4</v>
      </c>
      <c r="C212" s="21">
        <v>2</v>
      </c>
      <c r="D212" s="21">
        <v>1</v>
      </c>
      <c r="E212" s="21">
        <v>0</v>
      </c>
      <c r="F212" s="21">
        <v>1</v>
      </c>
      <c r="G212" s="21">
        <v>0</v>
      </c>
    </row>
    <row r="213" spans="1:7" ht="11.1" customHeight="1" x14ac:dyDescent="0.2">
      <c r="A213" s="24" t="s">
        <v>3</v>
      </c>
      <c r="B213" s="25">
        <v>100</v>
      </c>
      <c r="C213" s="25">
        <v>50</v>
      </c>
      <c r="D213" s="25">
        <v>25</v>
      </c>
      <c r="E213" s="25">
        <v>0</v>
      </c>
      <c r="F213" s="25">
        <v>25</v>
      </c>
      <c r="G213" s="25">
        <v>0</v>
      </c>
    </row>
    <row r="214" spans="1:7" ht="11.1" customHeight="1" x14ac:dyDescent="0.2">
      <c r="A214" s="20" t="s">
        <v>397</v>
      </c>
      <c r="B214" s="21">
        <v>18</v>
      </c>
      <c r="C214" s="21">
        <v>13</v>
      </c>
      <c r="D214" s="21">
        <v>4</v>
      </c>
      <c r="E214" s="21">
        <v>3</v>
      </c>
      <c r="F214" s="21">
        <v>3</v>
      </c>
      <c r="G214" s="21">
        <v>1</v>
      </c>
    </row>
    <row r="215" spans="1:7" ht="11.1" customHeight="1" x14ac:dyDescent="0.2">
      <c r="A215" s="24" t="s">
        <v>3</v>
      </c>
      <c r="B215" s="25">
        <v>100</v>
      </c>
      <c r="C215" s="25">
        <v>72.222222000000002</v>
      </c>
      <c r="D215" s="25">
        <v>22.222221999999999</v>
      </c>
      <c r="E215" s="25">
        <v>16.666667</v>
      </c>
      <c r="F215" s="25">
        <v>16.666667</v>
      </c>
      <c r="G215" s="25">
        <v>5.5555560000000002</v>
      </c>
    </row>
    <row r="216" spans="1:7" ht="11.1" customHeight="1" x14ac:dyDescent="0.2">
      <c r="A216" s="20" t="s">
        <v>879</v>
      </c>
      <c r="B216" s="21">
        <v>5</v>
      </c>
      <c r="C216" s="21">
        <v>2</v>
      </c>
      <c r="D216" s="21">
        <v>1</v>
      </c>
      <c r="E216" s="21">
        <v>1</v>
      </c>
      <c r="F216" s="21">
        <v>4</v>
      </c>
      <c r="G216" s="21">
        <v>0</v>
      </c>
    </row>
    <row r="217" spans="1:7" ht="11.1" customHeight="1" x14ac:dyDescent="0.2">
      <c r="A217" s="24" t="s">
        <v>3</v>
      </c>
      <c r="B217" s="25">
        <v>100</v>
      </c>
      <c r="C217" s="25">
        <v>40</v>
      </c>
      <c r="D217" s="25">
        <v>20</v>
      </c>
      <c r="E217" s="25">
        <v>20</v>
      </c>
      <c r="F217" s="25">
        <v>80</v>
      </c>
      <c r="G217" s="25">
        <v>0</v>
      </c>
    </row>
    <row r="218" spans="1:7" ht="11.1" customHeight="1" x14ac:dyDescent="0.2">
      <c r="A218" s="20" t="s">
        <v>398</v>
      </c>
      <c r="B218" s="21">
        <v>9</v>
      </c>
      <c r="C218" s="21">
        <v>5</v>
      </c>
      <c r="D218" s="21">
        <v>4</v>
      </c>
      <c r="E218" s="21">
        <v>2</v>
      </c>
      <c r="F218" s="21">
        <v>2</v>
      </c>
      <c r="G218" s="21">
        <v>0</v>
      </c>
    </row>
    <row r="219" spans="1:7" ht="11.1" customHeight="1" x14ac:dyDescent="0.2">
      <c r="A219" s="24" t="s">
        <v>3</v>
      </c>
      <c r="B219" s="25">
        <v>100</v>
      </c>
      <c r="C219" s="25">
        <v>55.555556000000003</v>
      </c>
      <c r="D219" s="25">
        <v>44.444443999999997</v>
      </c>
      <c r="E219" s="25">
        <v>22.222221999999999</v>
      </c>
      <c r="F219" s="25">
        <v>22.222221999999999</v>
      </c>
      <c r="G219" s="25">
        <v>0</v>
      </c>
    </row>
    <row r="220" spans="1:7" ht="11.1" customHeight="1" x14ac:dyDescent="0.2">
      <c r="A220" s="20" t="s">
        <v>399</v>
      </c>
      <c r="B220" s="21">
        <v>1</v>
      </c>
      <c r="C220" s="21">
        <v>0</v>
      </c>
      <c r="D220" s="21">
        <v>0</v>
      </c>
      <c r="E220" s="21">
        <v>1</v>
      </c>
      <c r="F220" s="21">
        <v>0</v>
      </c>
      <c r="G220" s="21">
        <v>0</v>
      </c>
    </row>
    <row r="221" spans="1:7" ht="11.1" customHeight="1" x14ac:dyDescent="0.2">
      <c r="A221" s="24" t="s">
        <v>3</v>
      </c>
      <c r="B221" s="25">
        <v>100</v>
      </c>
      <c r="C221" s="25">
        <v>0</v>
      </c>
      <c r="D221" s="25">
        <v>0</v>
      </c>
      <c r="E221" s="25">
        <v>100</v>
      </c>
      <c r="F221" s="25">
        <v>0</v>
      </c>
      <c r="G221" s="25">
        <v>0</v>
      </c>
    </row>
    <row r="222" spans="1:7" ht="11.1" customHeight="1" x14ac:dyDescent="0.2">
      <c r="A222" s="20" t="s">
        <v>400</v>
      </c>
      <c r="B222" s="21">
        <v>2</v>
      </c>
      <c r="C222" s="21">
        <v>2</v>
      </c>
      <c r="D222" s="21">
        <v>1</v>
      </c>
      <c r="E222" s="21">
        <v>1</v>
      </c>
      <c r="F222" s="21">
        <v>0</v>
      </c>
      <c r="G222" s="21">
        <v>0</v>
      </c>
    </row>
    <row r="223" spans="1:7" ht="11.1" customHeight="1" x14ac:dyDescent="0.2">
      <c r="A223" s="24" t="s">
        <v>3</v>
      </c>
      <c r="B223" s="25">
        <v>100</v>
      </c>
      <c r="C223" s="25">
        <v>100</v>
      </c>
      <c r="D223" s="25">
        <v>50</v>
      </c>
      <c r="E223" s="25">
        <v>50</v>
      </c>
      <c r="F223" s="25">
        <v>0</v>
      </c>
      <c r="G223" s="25">
        <v>0</v>
      </c>
    </row>
    <row r="224" spans="1:7" ht="11.1" customHeight="1" x14ac:dyDescent="0.2">
      <c r="A224" s="9" t="s">
        <v>401</v>
      </c>
      <c r="B224" s="9"/>
      <c r="C224" s="9"/>
      <c r="D224" s="9"/>
      <c r="E224" s="9"/>
      <c r="F224" s="9"/>
      <c r="G224" s="9"/>
    </row>
    <row r="225" spans="1:7" ht="11.1" customHeight="1" x14ac:dyDescent="0.2">
      <c r="A225" s="20" t="s">
        <v>878</v>
      </c>
      <c r="B225" s="21">
        <v>1</v>
      </c>
      <c r="C225" s="21">
        <v>0</v>
      </c>
      <c r="D225" s="21">
        <v>1</v>
      </c>
      <c r="E225" s="21">
        <v>0</v>
      </c>
      <c r="F225" s="21">
        <v>0</v>
      </c>
      <c r="G225" s="21">
        <v>0</v>
      </c>
    </row>
    <row r="226" spans="1:7" ht="11.1" customHeight="1" x14ac:dyDescent="0.2">
      <c r="A226" s="24" t="s">
        <v>3</v>
      </c>
      <c r="B226" s="25">
        <v>100</v>
      </c>
      <c r="C226" s="25">
        <v>0</v>
      </c>
      <c r="D226" s="25">
        <v>100</v>
      </c>
      <c r="E226" s="25">
        <v>0</v>
      </c>
      <c r="F226" s="25">
        <v>0</v>
      </c>
      <c r="G226" s="25">
        <v>0</v>
      </c>
    </row>
    <row r="227" spans="1:7" ht="11.1" customHeight="1" x14ac:dyDescent="0.2">
      <c r="A227" s="20" t="s">
        <v>402</v>
      </c>
      <c r="B227" s="21">
        <v>3</v>
      </c>
      <c r="C227" s="21">
        <v>2</v>
      </c>
      <c r="D227" s="21">
        <v>0</v>
      </c>
      <c r="E227" s="21">
        <v>0</v>
      </c>
      <c r="F227" s="21">
        <v>1</v>
      </c>
      <c r="G227" s="21">
        <v>0</v>
      </c>
    </row>
    <row r="228" spans="1:7" ht="11.1" customHeight="1" x14ac:dyDescent="0.2">
      <c r="A228" s="24" t="s">
        <v>3</v>
      </c>
      <c r="B228" s="25">
        <v>100</v>
      </c>
      <c r="C228" s="25">
        <v>66.666667000000004</v>
      </c>
      <c r="D228" s="25">
        <v>0</v>
      </c>
      <c r="E228" s="25">
        <v>0</v>
      </c>
      <c r="F228" s="25">
        <v>33.333333000000003</v>
      </c>
      <c r="G228" s="25">
        <v>0</v>
      </c>
    </row>
    <row r="229" spans="1:7" ht="11.1" customHeight="1" x14ac:dyDescent="0.2">
      <c r="A229" s="20" t="s">
        <v>397</v>
      </c>
      <c r="B229" s="21">
        <v>18</v>
      </c>
      <c r="C229" s="21">
        <v>13</v>
      </c>
      <c r="D229" s="21">
        <v>4</v>
      </c>
      <c r="E229" s="21">
        <v>3</v>
      </c>
      <c r="F229" s="21">
        <v>3</v>
      </c>
      <c r="G229" s="21">
        <v>1</v>
      </c>
    </row>
    <row r="230" spans="1:7" ht="11.1" customHeight="1" x14ac:dyDescent="0.2">
      <c r="A230" s="24" t="s">
        <v>3</v>
      </c>
      <c r="B230" s="25">
        <v>100</v>
      </c>
      <c r="C230" s="25">
        <v>72.222222000000002</v>
      </c>
      <c r="D230" s="25">
        <v>22.222221999999999</v>
      </c>
      <c r="E230" s="25">
        <v>16.666667</v>
      </c>
      <c r="F230" s="25">
        <v>16.666667</v>
      </c>
      <c r="G230" s="25">
        <v>5.5555560000000002</v>
      </c>
    </row>
    <row r="231" spans="1:7" ht="11.1" customHeight="1" x14ac:dyDescent="0.2">
      <c r="A231" s="20" t="s">
        <v>403</v>
      </c>
      <c r="B231" s="21">
        <v>0</v>
      </c>
      <c r="C231" s="21">
        <v>0</v>
      </c>
      <c r="D231" s="21">
        <v>0</v>
      </c>
      <c r="E231" s="21">
        <v>0</v>
      </c>
      <c r="F231" s="21">
        <v>0</v>
      </c>
      <c r="G231" s="21">
        <v>0</v>
      </c>
    </row>
    <row r="232" spans="1:7" ht="11.1" customHeight="1" x14ac:dyDescent="0.2">
      <c r="A232" s="24" t="s">
        <v>3</v>
      </c>
      <c r="B232" s="25">
        <v>0</v>
      </c>
      <c r="C232" s="25">
        <v>0</v>
      </c>
      <c r="D232" s="25">
        <v>0</v>
      </c>
      <c r="E232" s="25">
        <v>0</v>
      </c>
      <c r="F232" s="25">
        <v>0</v>
      </c>
      <c r="G232" s="25">
        <v>0</v>
      </c>
    </row>
    <row r="233" spans="1:7" ht="11.1" customHeight="1" x14ac:dyDescent="0.2">
      <c r="A233" s="20" t="s">
        <v>404</v>
      </c>
      <c r="B233" s="21">
        <v>2</v>
      </c>
      <c r="C233" s="21">
        <v>0</v>
      </c>
      <c r="D233" s="21">
        <v>0</v>
      </c>
      <c r="E233" s="21">
        <v>0</v>
      </c>
      <c r="F233" s="21">
        <v>2</v>
      </c>
      <c r="G233" s="21">
        <v>0</v>
      </c>
    </row>
    <row r="234" spans="1:7" ht="11.1" customHeight="1" x14ac:dyDescent="0.2">
      <c r="A234" s="24" t="s">
        <v>3</v>
      </c>
      <c r="B234" s="25">
        <v>100</v>
      </c>
      <c r="C234" s="25">
        <v>0</v>
      </c>
      <c r="D234" s="25">
        <v>0</v>
      </c>
      <c r="E234" s="25">
        <v>0</v>
      </c>
      <c r="F234" s="25">
        <v>100</v>
      </c>
      <c r="G234" s="25">
        <v>0</v>
      </c>
    </row>
    <row r="235" spans="1:7" ht="11.1" customHeight="1" x14ac:dyDescent="0.2">
      <c r="A235" s="20" t="s">
        <v>405</v>
      </c>
      <c r="B235" s="21">
        <v>3</v>
      </c>
      <c r="C235" s="21">
        <v>2</v>
      </c>
      <c r="D235" s="21">
        <v>1</v>
      </c>
      <c r="E235" s="21">
        <v>1</v>
      </c>
      <c r="F235" s="21">
        <v>2</v>
      </c>
      <c r="G235" s="21">
        <v>0</v>
      </c>
    </row>
    <row r="236" spans="1:7" ht="11.1" customHeight="1" x14ac:dyDescent="0.2">
      <c r="A236" s="24" t="s">
        <v>3</v>
      </c>
      <c r="B236" s="25">
        <v>100</v>
      </c>
      <c r="C236" s="25">
        <v>66.666667000000004</v>
      </c>
      <c r="D236" s="25">
        <v>33.333333000000003</v>
      </c>
      <c r="E236" s="25">
        <v>33.333333000000003</v>
      </c>
      <c r="F236" s="25">
        <v>66.666667000000004</v>
      </c>
      <c r="G236" s="25">
        <v>0</v>
      </c>
    </row>
    <row r="237" spans="1:7" ht="11.1" customHeight="1" x14ac:dyDescent="0.2">
      <c r="A237" s="20" t="s">
        <v>398</v>
      </c>
      <c r="B237" s="21">
        <v>9</v>
      </c>
      <c r="C237" s="21">
        <v>5</v>
      </c>
      <c r="D237" s="21">
        <v>4</v>
      </c>
      <c r="E237" s="21">
        <v>2</v>
      </c>
      <c r="F237" s="21">
        <v>2</v>
      </c>
      <c r="G237" s="21">
        <v>0</v>
      </c>
    </row>
    <row r="238" spans="1:7" ht="11.1" customHeight="1" x14ac:dyDescent="0.2">
      <c r="A238" s="24" t="s">
        <v>3</v>
      </c>
      <c r="B238" s="25">
        <v>100</v>
      </c>
      <c r="C238" s="25">
        <v>55.555556000000003</v>
      </c>
      <c r="D238" s="25">
        <v>44.444443999999997</v>
      </c>
      <c r="E238" s="25">
        <v>22.222221999999999</v>
      </c>
      <c r="F238" s="25">
        <v>22.222221999999999</v>
      </c>
      <c r="G238" s="25">
        <v>0</v>
      </c>
    </row>
    <row r="239" spans="1:7" ht="11.1" customHeight="1" x14ac:dyDescent="0.2">
      <c r="A239" s="20" t="s">
        <v>406</v>
      </c>
      <c r="B239" s="21">
        <v>1</v>
      </c>
      <c r="C239" s="21">
        <v>0</v>
      </c>
      <c r="D239" s="21">
        <v>0</v>
      </c>
      <c r="E239" s="21">
        <v>1</v>
      </c>
      <c r="F239" s="21">
        <v>0</v>
      </c>
      <c r="G239" s="21">
        <v>0</v>
      </c>
    </row>
    <row r="240" spans="1:7" ht="11.1" customHeight="1" x14ac:dyDescent="0.2">
      <c r="A240" s="24" t="s">
        <v>3</v>
      </c>
      <c r="B240" s="25">
        <v>100</v>
      </c>
      <c r="C240" s="25">
        <v>0</v>
      </c>
      <c r="D240" s="25">
        <v>0</v>
      </c>
      <c r="E240" s="25">
        <v>100</v>
      </c>
      <c r="F240" s="25">
        <v>0</v>
      </c>
      <c r="G240" s="25">
        <v>0</v>
      </c>
    </row>
    <row r="241" spans="1:7" ht="11.1" customHeight="1" x14ac:dyDescent="0.2">
      <c r="A241" s="20" t="s">
        <v>407</v>
      </c>
      <c r="B241" s="21">
        <v>0</v>
      </c>
      <c r="C241" s="21">
        <v>0</v>
      </c>
      <c r="D241" s="21">
        <v>0</v>
      </c>
      <c r="E241" s="21">
        <v>0</v>
      </c>
      <c r="F241" s="21">
        <v>0</v>
      </c>
      <c r="G241" s="21">
        <v>0</v>
      </c>
    </row>
    <row r="242" spans="1:7" ht="11.1" customHeight="1" x14ac:dyDescent="0.2">
      <c r="A242" s="24" t="s">
        <v>3</v>
      </c>
      <c r="B242" s="25">
        <v>0</v>
      </c>
      <c r="C242" s="25">
        <v>0</v>
      </c>
      <c r="D242" s="25">
        <v>0</v>
      </c>
      <c r="E242" s="25">
        <v>0</v>
      </c>
      <c r="F242" s="25">
        <v>0</v>
      </c>
      <c r="G242" s="25">
        <v>0</v>
      </c>
    </row>
    <row r="243" spans="1:7" ht="11.1" customHeight="1" x14ac:dyDescent="0.2">
      <c r="A243" s="20" t="s">
        <v>400</v>
      </c>
      <c r="B243" s="21">
        <v>2</v>
      </c>
      <c r="C243" s="21">
        <v>2</v>
      </c>
      <c r="D243" s="21">
        <v>1</v>
      </c>
      <c r="E243" s="21">
        <v>1</v>
      </c>
      <c r="F243" s="21">
        <v>0</v>
      </c>
      <c r="G243" s="21">
        <v>0</v>
      </c>
    </row>
    <row r="244" spans="1:7" ht="11.1" customHeight="1" x14ac:dyDescent="0.2">
      <c r="A244" s="26"/>
      <c r="B244" s="27">
        <v>100</v>
      </c>
      <c r="C244" s="27">
        <v>100</v>
      </c>
      <c r="D244" s="27">
        <v>50</v>
      </c>
      <c r="E244" s="27">
        <v>50</v>
      </c>
      <c r="F244" s="27">
        <v>0</v>
      </c>
      <c r="G244" s="27">
        <v>0</v>
      </c>
    </row>
    <row r="245" spans="1:7" ht="11.1" customHeight="1" x14ac:dyDescent="0.2"/>
  </sheetData>
  <phoneticPr fontId="2"/>
  <pageMargins left="0.75" right="0.75" top="1" bottom="1" header="0.5" footer="0.5"/>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C6A36-66FA-420C-B330-6060D2964787}">
  <dimension ref="A1:S245"/>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9" x14ac:dyDescent="0.2">
      <c r="A1" s="11" t="s">
        <v>3</v>
      </c>
      <c r="B1" s="7"/>
    </row>
    <row r="2" spans="1:19" x14ac:dyDescent="0.2">
      <c r="A2" s="15" t="str">
        <f xml:space="preserve"> HYPERLINK("#'目次'!B41","[35]")</f>
        <v>[35]</v>
      </c>
    </row>
    <row r="3" spans="1:19" x14ac:dyDescent="0.2">
      <c r="A3" s="7" t="s">
        <v>3</v>
      </c>
      <c r="B3" s="8" t="s">
        <v>1</v>
      </c>
    </row>
    <row r="4" spans="1:19" x14ac:dyDescent="0.2">
      <c r="A4" s="7" t="s">
        <v>3</v>
      </c>
      <c r="B4" s="8" t="s">
        <v>47</v>
      </c>
    </row>
    <row r="5" spans="1:19" x14ac:dyDescent="0.2">
      <c r="A5" s="7" t="s">
        <v>3</v>
      </c>
      <c r="B5" s="8" t="s">
        <v>46</v>
      </c>
    </row>
    <row r="6" spans="1:19" s="18" customFormat="1" ht="88.2" x14ac:dyDescent="0.2">
      <c r="A6" s="16" t="s">
        <v>3</v>
      </c>
      <c r="B6" s="17" t="s">
        <v>335</v>
      </c>
      <c r="C6" s="17" t="s">
        <v>510</v>
      </c>
      <c r="D6" s="17" t="s">
        <v>511</v>
      </c>
      <c r="E6" s="17" t="s">
        <v>512</v>
      </c>
      <c r="F6" s="17" t="s">
        <v>513</v>
      </c>
      <c r="G6" s="17" t="s">
        <v>218</v>
      </c>
      <c r="H6" s="17" t="s">
        <v>514</v>
      </c>
      <c r="I6" s="17" t="s">
        <v>515</v>
      </c>
      <c r="J6" s="17" t="s">
        <v>219</v>
      </c>
      <c r="K6" s="17" t="s">
        <v>516</v>
      </c>
      <c r="L6" s="17" t="s">
        <v>220</v>
      </c>
      <c r="M6" s="17" t="s">
        <v>517</v>
      </c>
      <c r="N6" s="17" t="s">
        <v>518</v>
      </c>
      <c r="O6" s="17" t="s">
        <v>221</v>
      </c>
      <c r="P6" s="17" t="s">
        <v>519</v>
      </c>
      <c r="Q6" s="17" t="s">
        <v>387</v>
      </c>
      <c r="R6" s="17" t="s">
        <v>520</v>
      </c>
      <c r="S6" s="17" t="s">
        <v>366</v>
      </c>
    </row>
    <row r="7" spans="1:19" x14ac:dyDescent="0.2">
      <c r="A7" s="19" t="s">
        <v>338</v>
      </c>
      <c r="B7" s="10">
        <v>2677</v>
      </c>
      <c r="C7" s="10">
        <v>160</v>
      </c>
      <c r="D7" s="10">
        <v>278</v>
      </c>
      <c r="E7" s="10">
        <v>133</v>
      </c>
      <c r="F7" s="10">
        <v>253</v>
      </c>
      <c r="G7" s="10">
        <v>260</v>
      </c>
      <c r="H7" s="10">
        <v>340</v>
      </c>
      <c r="I7" s="10">
        <v>789</v>
      </c>
      <c r="J7" s="10">
        <v>414</v>
      </c>
      <c r="K7" s="10">
        <v>37</v>
      </c>
      <c r="L7" s="10">
        <v>653</v>
      </c>
      <c r="M7" s="10">
        <v>148</v>
      </c>
      <c r="N7" s="10">
        <v>452</v>
      </c>
      <c r="O7" s="10">
        <v>150</v>
      </c>
      <c r="P7" s="10">
        <v>33</v>
      </c>
      <c r="Q7" s="10">
        <v>106</v>
      </c>
      <c r="R7" s="10">
        <v>801</v>
      </c>
      <c r="S7" s="10">
        <v>65</v>
      </c>
    </row>
    <row r="8" spans="1:19" x14ac:dyDescent="0.2">
      <c r="A8" s="24" t="s">
        <v>3</v>
      </c>
      <c r="B8" s="25">
        <v>100</v>
      </c>
      <c r="C8" s="25">
        <v>5.9768400000000002</v>
      </c>
      <c r="D8" s="25">
        <v>10.384759000000001</v>
      </c>
      <c r="E8" s="25">
        <v>4.968248</v>
      </c>
      <c r="F8" s="25">
        <v>9.4508779999999994</v>
      </c>
      <c r="G8" s="25">
        <v>9.7123650000000001</v>
      </c>
      <c r="H8" s="25">
        <v>12.700784000000001</v>
      </c>
      <c r="I8" s="25">
        <v>29.473291</v>
      </c>
      <c r="J8" s="25">
        <v>15.465073</v>
      </c>
      <c r="K8" s="25">
        <v>1.382144</v>
      </c>
      <c r="L8" s="25">
        <v>24.392976999999998</v>
      </c>
      <c r="M8" s="25">
        <v>5.5285770000000003</v>
      </c>
      <c r="N8" s="25">
        <v>16.884571999999999</v>
      </c>
      <c r="O8" s="25">
        <v>5.6032869999999999</v>
      </c>
      <c r="P8" s="25">
        <v>1.232723</v>
      </c>
      <c r="Q8" s="25">
        <v>3.9596559999999998</v>
      </c>
      <c r="R8" s="25">
        <v>29.921554</v>
      </c>
      <c r="S8" s="25">
        <v>2.4280910000000002</v>
      </c>
    </row>
    <row r="9" spans="1:19" x14ac:dyDescent="0.2">
      <c r="A9" s="9" t="s">
        <v>339</v>
      </c>
      <c r="B9" s="9"/>
      <c r="C9" s="9"/>
      <c r="D9" s="9"/>
      <c r="E9" s="9"/>
      <c r="F9" s="9"/>
      <c r="G9" s="9"/>
      <c r="H9" s="9"/>
      <c r="I9" s="9"/>
      <c r="J9" s="9"/>
      <c r="K9" s="9"/>
      <c r="L9" s="9"/>
      <c r="M9" s="9"/>
      <c r="N9" s="9"/>
      <c r="O9" s="9"/>
      <c r="P9" s="9"/>
      <c r="Q9" s="9"/>
      <c r="R9" s="9"/>
      <c r="S9" s="9"/>
    </row>
    <row r="10" spans="1:19" x14ac:dyDescent="0.2">
      <c r="A10" s="20" t="s">
        <v>340</v>
      </c>
      <c r="B10" s="21">
        <v>1277</v>
      </c>
      <c r="C10" s="21">
        <v>82</v>
      </c>
      <c r="D10" s="21">
        <v>130</v>
      </c>
      <c r="E10" s="21">
        <v>76</v>
      </c>
      <c r="F10" s="21">
        <v>121</v>
      </c>
      <c r="G10" s="21">
        <v>111</v>
      </c>
      <c r="H10" s="21">
        <v>158</v>
      </c>
      <c r="I10" s="21">
        <v>399</v>
      </c>
      <c r="J10" s="21">
        <v>226</v>
      </c>
      <c r="K10" s="21">
        <v>19</v>
      </c>
      <c r="L10" s="21">
        <v>303</v>
      </c>
      <c r="M10" s="21">
        <v>73</v>
      </c>
      <c r="N10" s="21">
        <v>236</v>
      </c>
      <c r="O10" s="21">
        <v>75</v>
      </c>
      <c r="P10" s="21">
        <v>11</v>
      </c>
      <c r="Q10" s="21">
        <v>51</v>
      </c>
      <c r="R10" s="21">
        <v>341</v>
      </c>
      <c r="S10" s="21">
        <v>31</v>
      </c>
    </row>
    <row r="11" spans="1:19" x14ac:dyDescent="0.2">
      <c r="A11" s="24" t="s">
        <v>3</v>
      </c>
      <c r="B11" s="25">
        <v>100</v>
      </c>
      <c r="C11" s="25">
        <v>6.4212999999999996</v>
      </c>
      <c r="D11" s="25">
        <v>10.180110000000001</v>
      </c>
      <c r="E11" s="25">
        <v>5.9514490000000002</v>
      </c>
      <c r="F11" s="25">
        <v>9.4753329999999991</v>
      </c>
      <c r="G11" s="25">
        <v>8.6922470000000001</v>
      </c>
      <c r="H11" s="25">
        <v>12.372749000000001</v>
      </c>
      <c r="I11" s="25">
        <v>31.245106</v>
      </c>
      <c r="J11" s="25">
        <v>17.697728999999999</v>
      </c>
      <c r="K11" s="25">
        <v>1.487862</v>
      </c>
      <c r="L11" s="25">
        <v>23.727485999999999</v>
      </c>
      <c r="M11" s="25">
        <v>5.7165229999999996</v>
      </c>
      <c r="N11" s="25">
        <v>18.480813999999999</v>
      </c>
      <c r="O11" s="25">
        <v>5.8731400000000002</v>
      </c>
      <c r="P11" s="25">
        <v>0.86139399999999999</v>
      </c>
      <c r="Q11" s="25">
        <v>3.993735</v>
      </c>
      <c r="R11" s="25">
        <v>26.703211</v>
      </c>
      <c r="S11" s="25">
        <v>2.427565</v>
      </c>
    </row>
    <row r="12" spans="1:19" x14ac:dyDescent="0.2">
      <c r="A12" s="20" t="s">
        <v>341</v>
      </c>
      <c r="B12" s="21">
        <v>1400</v>
      </c>
      <c r="C12" s="21">
        <v>78</v>
      </c>
      <c r="D12" s="21">
        <v>148</v>
      </c>
      <c r="E12" s="21">
        <v>57</v>
      </c>
      <c r="F12" s="21">
        <v>132</v>
      </c>
      <c r="G12" s="21">
        <v>149</v>
      </c>
      <c r="H12" s="21">
        <v>182</v>
      </c>
      <c r="I12" s="21">
        <v>390</v>
      </c>
      <c r="J12" s="21">
        <v>188</v>
      </c>
      <c r="K12" s="21">
        <v>18</v>
      </c>
      <c r="L12" s="21">
        <v>350</v>
      </c>
      <c r="M12" s="21">
        <v>75</v>
      </c>
      <c r="N12" s="21">
        <v>216</v>
      </c>
      <c r="O12" s="21">
        <v>75</v>
      </c>
      <c r="P12" s="21">
        <v>22</v>
      </c>
      <c r="Q12" s="21">
        <v>55</v>
      </c>
      <c r="R12" s="21">
        <v>460</v>
      </c>
      <c r="S12" s="21">
        <v>34</v>
      </c>
    </row>
    <row r="13" spans="1:19" x14ac:dyDescent="0.2">
      <c r="A13" s="24" t="s">
        <v>3</v>
      </c>
      <c r="B13" s="25">
        <v>100</v>
      </c>
      <c r="C13" s="25">
        <v>5.5714290000000002</v>
      </c>
      <c r="D13" s="25">
        <v>10.571429</v>
      </c>
      <c r="E13" s="25">
        <v>4.0714290000000002</v>
      </c>
      <c r="F13" s="25">
        <v>9.4285709999999998</v>
      </c>
      <c r="G13" s="25">
        <v>10.642856999999999</v>
      </c>
      <c r="H13" s="25">
        <v>13</v>
      </c>
      <c r="I13" s="25">
        <v>27.857143000000001</v>
      </c>
      <c r="J13" s="25">
        <v>13.428571</v>
      </c>
      <c r="K13" s="25">
        <v>1.285714</v>
      </c>
      <c r="L13" s="25">
        <v>25</v>
      </c>
      <c r="M13" s="25">
        <v>5.3571429999999998</v>
      </c>
      <c r="N13" s="25">
        <v>15.428571</v>
      </c>
      <c r="O13" s="25">
        <v>5.3571429999999998</v>
      </c>
      <c r="P13" s="25">
        <v>1.571429</v>
      </c>
      <c r="Q13" s="25">
        <v>3.9285709999999998</v>
      </c>
      <c r="R13" s="25">
        <v>32.857143000000001</v>
      </c>
      <c r="S13" s="25">
        <v>2.4285709999999998</v>
      </c>
    </row>
    <row r="14" spans="1:19" x14ac:dyDescent="0.2">
      <c r="A14" s="9" t="s">
        <v>342</v>
      </c>
      <c r="B14" s="9"/>
      <c r="C14" s="9"/>
      <c r="D14" s="9"/>
      <c r="E14" s="9"/>
      <c r="F14" s="9"/>
      <c r="G14" s="9"/>
      <c r="H14" s="9"/>
      <c r="I14" s="9"/>
      <c r="J14" s="9"/>
      <c r="K14" s="9"/>
      <c r="L14" s="9"/>
      <c r="M14" s="9"/>
      <c r="N14" s="9"/>
      <c r="O14" s="9"/>
      <c r="P14" s="9"/>
      <c r="Q14" s="9"/>
      <c r="R14" s="9"/>
      <c r="S14" s="9"/>
    </row>
    <row r="15" spans="1:19" x14ac:dyDescent="0.2">
      <c r="A15" s="20" t="s">
        <v>343</v>
      </c>
      <c r="B15" s="21">
        <v>610</v>
      </c>
      <c r="C15" s="21">
        <v>38</v>
      </c>
      <c r="D15" s="21">
        <v>72</v>
      </c>
      <c r="E15" s="21">
        <v>31</v>
      </c>
      <c r="F15" s="21">
        <v>62</v>
      </c>
      <c r="G15" s="21">
        <v>68</v>
      </c>
      <c r="H15" s="21">
        <v>77</v>
      </c>
      <c r="I15" s="21">
        <v>199</v>
      </c>
      <c r="J15" s="21">
        <v>107</v>
      </c>
      <c r="K15" s="21">
        <v>10</v>
      </c>
      <c r="L15" s="21">
        <v>145</v>
      </c>
      <c r="M15" s="21">
        <v>29</v>
      </c>
      <c r="N15" s="21">
        <v>123</v>
      </c>
      <c r="O15" s="21">
        <v>50</v>
      </c>
      <c r="P15" s="21">
        <v>7</v>
      </c>
      <c r="Q15" s="21">
        <v>24</v>
      </c>
      <c r="R15" s="21">
        <v>164</v>
      </c>
      <c r="S15" s="21">
        <v>7</v>
      </c>
    </row>
    <row r="16" spans="1:19" x14ac:dyDescent="0.2">
      <c r="A16" s="24" t="s">
        <v>3</v>
      </c>
      <c r="B16" s="25">
        <v>100</v>
      </c>
      <c r="C16" s="25">
        <v>6.229508</v>
      </c>
      <c r="D16" s="25">
        <v>11.803279</v>
      </c>
      <c r="E16" s="25">
        <v>5.0819669999999997</v>
      </c>
      <c r="F16" s="25">
        <v>10.163933999999999</v>
      </c>
      <c r="G16" s="25">
        <v>11.147541</v>
      </c>
      <c r="H16" s="25">
        <v>12.622951</v>
      </c>
      <c r="I16" s="25">
        <v>32.622951</v>
      </c>
      <c r="J16" s="25">
        <v>17.540984000000002</v>
      </c>
      <c r="K16" s="25">
        <v>1.6393439999999999</v>
      </c>
      <c r="L16" s="25">
        <v>23.770492000000001</v>
      </c>
      <c r="M16" s="25">
        <v>4.7540979999999999</v>
      </c>
      <c r="N16" s="25">
        <v>20.163934000000001</v>
      </c>
      <c r="O16" s="25">
        <v>8.1967210000000001</v>
      </c>
      <c r="P16" s="25">
        <v>1.1475409999999999</v>
      </c>
      <c r="Q16" s="25">
        <v>3.9344260000000002</v>
      </c>
      <c r="R16" s="25">
        <v>26.885245999999999</v>
      </c>
      <c r="S16" s="25">
        <v>1.1475409999999999</v>
      </c>
    </row>
    <row r="17" spans="1:19" x14ac:dyDescent="0.2">
      <c r="A17" s="20" t="s">
        <v>344</v>
      </c>
      <c r="B17" s="21">
        <v>755</v>
      </c>
      <c r="C17" s="21">
        <v>44</v>
      </c>
      <c r="D17" s="21">
        <v>81</v>
      </c>
      <c r="E17" s="21">
        <v>36</v>
      </c>
      <c r="F17" s="21">
        <v>78</v>
      </c>
      <c r="G17" s="21">
        <v>69</v>
      </c>
      <c r="H17" s="21">
        <v>70</v>
      </c>
      <c r="I17" s="21">
        <v>201</v>
      </c>
      <c r="J17" s="21">
        <v>131</v>
      </c>
      <c r="K17" s="21">
        <v>11</v>
      </c>
      <c r="L17" s="21">
        <v>180</v>
      </c>
      <c r="M17" s="21">
        <v>40</v>
      </c>
      <c r="N17" s="21">
        <v>145</v>
      </c>
      <c r="O17" s="21">
        <v>45</v>
      </c>
      <c r="P17" s="21">
        <v>11</v>
      </c>
      <c r="Q17" s="21">
        <v>32</v>
      </c>
      <c r="R17" s="21">
        <v>221</v>
      </c>
      <c r="S17" s="21">
        <v>12</v>
      </c>
    </row>
    <row r="18" spans="1:19" x14ac:dyDescent="0.2">
      <c r="A18" s="24" t="s">
        <v>3</v>
      </c>
      <c r="B18" s="25">
        <v>100</v>
      </c>
      <c r="C18" s="25">
        <v>5.8278150000000002</v>
      </c>
      <c r="D18" s="25">
        <v>10.728477</v>
      </c>
      <c r="E18" s="25">
        <v>4.7682120000000001</v>
      </c>
      <c r="F18" s="25">
        <v>10.331125999999999</v>
      </c>
      <c r="G18" s="25">
        <v>9.1390729999999998</v>
      </c>
      <c r="H18" s="25">
        <v>9.2715230000000002</v>
      </c>
      <c r="I18" s="25">
        <v>26.622516999999998</v>
      </c>
      <c r="J18" s="25">
        <v>17.350992999999999</v>
      </c>
      <c r="K18" s="25">
        <v>1.4569540000000001</v>
      </c>
      <c r="L18" s="25">
        <v>23.841059999999999</v>
      </c>
      <c r="M18" s="25">
        <v>5.2980130000000001</v>
      </c>
      <c r="N18" s="25">
        <v>19.205297999999999</v>
      </c>
      <c r="O18" s="25">
        <v>5.9602649999999997</v>
      </c>
      <c r="P18" s="25">
        <v>1.4569540000000001</v>
      </c>
      <c r="Q18" s="25">
        <v>4.2384110000000002</v>
      </c>
      <c r="R18" s="25">
        <v>29.271522999999998</v>
      </c>
      <c r="S18" s="25">
        <v>1.589404</v>
      </c>
    </row>
    <row r="19" spans="1:19" x14ac:dyDescent="0.2">
      <c r="A19" s="20" t="s">
        <v>345</v>
      </c>
      <c r="B19" s="21">
        <v>601</v>
      </c>
      <c r="C19" s="21">
        <v>35</v>
      </c>
      <c r="D19" s="21">
        <v>55</v>
      </c>
      <c r="E19" s="21">
        <v>30</v>
      </c>
      <c r="F19" s="21">
        <v>51</v>
      </c>
      <c r="G19" s="21">
        <v>62</v>
      </c>
      <c r="H19" s="21">
        <v>64</v>
      </c>
      <c r="I19" s="21">
        <v>186</v>
      </c>
      <c r="J19" s="21">
        <v>99</v>
      </c>
      <c r="K19" s="21">
        <v>7</v>
      </c>
      <c r="L19" s="21">
        <v>154</v>
      </c>
      <c r="M19" s="21">
        <v>45</v>
      </c>
      <c r="N19" s="21">
        <v>81</v>
      </c>
      <c r="O19" s="21">
        <v>27</v>
      </c>
      <c r="P19" s="21">
        <v>5</v>
      </c>
      <c r="Q19" s="21">
        <v>18</v>
      </c>
      <c r="R19" s="21">
        <v>187</v>
      </c>
      <c r="S19" s="21">
        <v>17</v>
      </c>
    </row>
    <row r="20" spans="1:19" x14ac:dyDescent="0.2">
      <c r="A20" s="24" t="s">
        <v>3</v>
      </c>
      <c r="B20" s="25">
        <v>100</v>
      </c>
      <c r="C20" s="25">
        <v>5.8236270000000001</v>
      </c>
      <c r="D20" s="25">
        <v>9.1514140000000008</v>
      </c>
      <c r="E20" s="25">
        <v>4.9916809999999998</v>
      </c>
      <c r="F20" s="25">
        <v>8.4858569999999993</v>
      </c>
      <c r="G20" s="25">
        <v>10.316140000000001</v>
      </c>
      <c r="H20" s="25">
        <v>10.648918</v>
      </c>
      <c r="I20" s="25">
        <v>30.948419000000001</v>
      </c>
      <c r="J20" s="25">
        <v>16.472546000000001</v>
      </c>
      <c r="K20" s="25">
        <v>1.164725</v>
      </c>
      <c r="L20" s="25">
        <v>25.62396</v>
      </c>
      <c r="M20" s="25">
        <v>7.4875210000000001</v>
      </c>
      <c r="N20" s="25">
        <v>13.477537</v>
      </c>
      <c r="O20" s="25">
        <v>4.4925119999999996</v>
      </c>
      <c r="P20" s="25">
        <v>0.83194699999999999</v>
      </c>
      <c r="Q20" s="25">
        <v>2.9950079999999999</v>
      </c>
      <c r="R20" s="25">
        <v>31.114809000000001</v>
      </c>
      <c r="S20" s="25">
        <v>2.8286190000000002</v>
      </c>
    </row>
    <row r="21" spans="1:19" x14ac:dyDescent="0.2">
      <c r="A21" s="20" t="s">
        <v>346</v>
      </c>
      <c r="B21" s="21">
        <v>425</v>
      </c>
      <c r="C21" s="21">
        <v>34</v>
      </c>
      <c r="D21" s="21">
        <v>37</v>
      </c>
      <c r="E21" s="21">
        <v>26</v>
      </c>
      <c r="F21" s="21">
        <v>39</v>
      </c>
      <c r="G21" s="21">
        <v>33</v>
      </c>
      <c r="H21" s="21">
        <v>74</v>
      </c>
      <c r="I21" s="21">
        <v>127</v>
      </c>
      <c r="J21" s="21">
        <v>47</v>
      </c>
      <c r="K21" s="21">
        <v>7</v>
      </c>
      <c r="L21" s="21">
        <v>115</v>
      </c>
      <c r="M21" s="21">
        <v>22</v>
      </c>
      <c r="N21" s="21">
        <v>74</v>
      </c>
      <c r="O21" s="21">
        <v>18</v>
      </c>
      <c r="P21" s="21">
        <v>5</v>
      </c>
      <c r="Q21" s="21">
        <v>22</v>
      </c>
      <c r="R21" s="21">
        <v>125</v>
      </c>
      <c r="S21" s="21">
        <v>14</v>
      </c>
    </row>
    <row r="22" spans="1:19" x14ac:dyDescent="0.2">
      <c r="A22" s="24" t="s">
        <v>3</v>
      </c>
      <c r="B22" s="25">
        <v>100</v>
      </c>
      <c r="C22" s="25">
        <v>8</v>
      </c>
      <c r="D22" s="25">
        <v>8.7058820000000008</v>
      </c>
      <c r="E22" s="25">
        <v>6.1176469999999998</v>
      </c>
      <c r="F22" s="25">
        <v>9.1764709999999994</v>
      </c>
      <c r="G22" s="25">
        <v>7.7647060000000003</v>
      </c>
      <c r="H22" s="25">
        <v>17.411764999999999</v>
      </c>
      <c r="I22" s="25">
        <v>29.882352999999998</v>
      </c>
      <c r="J22" s="25">
        <v>11.058824</v>
      </c>
      <c r="K22" s="25">
        <v>1.6470590000000001</v>
      </c>
      <c r="L22" s="25">
        <v>27.058824000000001</v>
      </c>
      <c r="M22" s="25">
        <v>5.1764710000000003</v>
      </c>
      <c r="N22" s="25">
        <v>17.411764999999999</v>
      </c>
      <c r="O22" s="25">
        <v>4.2352939999999997</v>
      </c>
      <c r="P22" s="25">
        <v>1.176471</v>
      </c>
      <c r="Q22" s="25">
        <v>5.1764710000000003</v>
      </c>
      <c r="R22" s="25">
        <v>29.411764999999999</v>
      </c>
      <c r="S22" s="25">
        <v>3.2941180000000001</v>
      </c>
    </row>
    <row r="23" spans="1:19" x14ac:dyDescent="0.2">
      <c r="A23" s="20" t="s">
        <v>347</v>
      </c>
      <c r="B23" s="21">
        <v>217</v>
      </c>
      <c r="C23" s="21">
        <v>4</v>
      </c>
      <c r="D23" s="21">
        <v>28</v>
      </c>
      <c r="E23" s="21">
        <v>7</v>
      </c>
      <c r="F23" s="21">
        <v>20</v>
      </c>
      <c r="G23" s="21">
        <v>18</v>
      </c>
      <c r="H23" s="21">
        <v>37</v>
      </c>
      <c r="I23" s="21">
        <v>56</v>
      </c>
      <c r="J23" s="21">
        <v>23</v>
      </c>
      <c r="K23" s="21">
        <v>1</v>
      </c>
      <c r="L23" s="21">
        <v>53</v>
      </c>
      <c r="M23" s="21">
        <v>10</v>
      </c>
      <c r="N23" s="21">
        <v>18</v>
      </c>
      <c r="O23" s="21">
        <v>9</v>
      </c>
      <c r="P23" s="21">
        <v>3</v>
      </c>
      <c r="Q23" s="21">
        <v>8</v>
      </c>
      <c r="R23" s="21">
        <v>79</v>
      </c>
      <c r="S23" s="21">
        <v>14</v>
      </c>
    </row>
    <row r="24" spans="1:19" x14ac:dyDescent="0.2">
      <c r="A24" s="24" t="s">
        <v>3</v>
      </c>
      <c r="B24" s="25">
        <v>100</v>
      </c>
      <c r="C24" s="25">
        <v>1.843318</v>
      </c>
      <c r="D24" s="25">
        <v>12.903226</v>
      </c>
      <c r="E24" s="25">
        <v>3.225806</v>
      </c>
      <c r="F24" s="25">
        <v>9.2165900000000001</v>
      </c>
      <c r="G24" s="25">
        <v>8.2949310000000001</v>
      </c>
      <c r="H24" s="25">
        <v>17.050691</v>
      </c>
      <c r="I24" s="25">
        <v>25.806452</v>
      </c>
      <c r="J24" s="25">
        <v>10.599078</v>
      </c>
      <c r="K24" s="25">
        <v>0.46082899999999999</v>
      </c>
      <c r="L24" s="25">
        <v>24.423963000000001</v>
      </c>
      <c r="M24" s="25">
        <v>4.608295</v>
      </c>
      <c r="N24" s="25">
        <v>8.2949310000000001</v>
      </c>
      <c r="O24" s="25">
        <v>4.1474650000000004</v>
      </c>
      <c r="P24" s="25">
        <v>1.3824879999999999</v>
      </c>
      <c r="Q24" s="25">
        <v>3.686636</v>
      </c>
      <c r="R24" s="25">
        <v>36.405529999999999</v>
      </c>
      <c r="S24" s="25">
        <v>6.451613</v>
      </c>
    </row>
    <row r="25" spans="1:19" x14ac:dyDescent="0.2">
      <c r="A25" s="20" t="s">
        <v>348</v>
      </c>
      <c r="B25" s="21">
        <v>56</v>
      </c>
      <c r="C25" s="21">
        <v>4</v>
      </c>
      <c r="D25" s="21">
        <v>5</v>
      </c>
      <c r="E25" s="21">
        <v>3</v>
      </c>
      <c r="F25" s="21">
        <v>3</v>
      </c>
      <c r="G25" s="21">
        <v>9</v>
      </c>
      <c r="H25" s="21">
        <v>13</v>
      </c>
      <c r="I25" s="21">
        <v>18</v>
      </c>
      <c r="J25" s="21">
        <v>5</v>
      </c>
      <c r="K25" s="21">
        <v>1</v>
      </c>
      <c r="L25" s="21">
        <v>4</v>
      </c>
      <c r="M25" s="21">
        <v>1</v>
      </c>
      <c r="N25" s="21">
        <v>8</v>
      </c>
      <c r="O25" s="21">
        <v>0</v>
      </c>
      <c r="P25" s="21">
        <v>2</v>
      </c>
      <c r="Q25" s="21">
        <v>1</v>
      </c>
      <c r="R25" s="21">
        <v>20</v>
      </c>
      <c r="S25" s="21">
        <v>1</v>
      </c>
    </row>
    <row r="26" spans="1:19" x14ac:dyDescent="0.2">
      <c r="A26" s="24" t="s">
        <v>3</v>
      </c>
      <c r="B26" s="25">
        <v>100</v>
      </c>
      <c r="C26" s="25">
        <v>7.1428570000000002</v>
      </c>
      <c r="D26" s="25">
        <v>8.9285709999999998</v>
      </c>
      <c r="E26" s="25">
        <v>5.3571429999999998</v>
      </c>
      <c r="F26" s="25">
        <v>5.3571429999999998</v>
      </c>
      <c r="G26" s="25">
        <v>16.071428999999998</v>
      </c>
      <c r="H26" s="25">
        <v>23.214286000000001</v>
      </c>
      <c r="I26" s="25">
        <v>32.142856999999999</v>
      </c>
      <c r="J26" s="25">
        <v>8.9285709999999998</v>
      </c>
      <c r="K26" s="25">
        <v>1.785714</v>
      </c>
      <c r="L26" s="25">
        <v>7.1428570000000002</v>
      </c>
      <c r="M26" s="25">
        <v>1.785714</v>
      </c>
      <c r="N26" s="25">
        <v>14.285714</v>
      </c>
      <c r="O26" s="25">
        <v>0</v>
      </c>
      <c r="P26" s="25">
        <v>3.5714290000000002</v>
      </c>
      <c r="Q26" s="25">
        <v>1.785714</v>
      </c>
      <c r="R26" s="25">
        <v>35.714286000000001</v>
      </c>
      <c r="S26" s="25">
        <v>1.785714</v>
      </c>
    </row>
    <row r="27" spans="1:19" x14ac:dyDescent="0.2">
      <c r="A27" s="20" t="s">
        <v>349</v>
      </c>
      <c r="B27" s="21">
        <v>13</v>
      </c>
      <c r="C27" s="21">
        <v>1</v>
      </c>
      <c r="D27" s="21">
        <v>0</v>
      </c>
      <c r="E27" s="21">
        <v>0</v>
      </c>
      <c r="F27" s="21">
        <v>0</v>
      </c>
      <c r="G27" s="21">
        <v>1</v>
      </c>
      <c r="H27" s="21">
        <v>5</v>
      </c>
      <c r="I27" s="21">
        <v>2</v>
      </c>
      <c r="J27" s="21">
        <v>2</v>
      </c>
      <c r="K27" s="21">
        <v>0</v>
      </c>
      <c r="L27" s="21">
        <v>2</v>
      </c>
      <c r="M27" s="21">
        <v>1</v>
      </c>
      <c r="N27" s="21">
        <v>3</v>
      </c>
      <c r="O27" s="21">
        <v>1</v>
      </c>
      <c r="P27" s="21">
        <v>0</v>
      </c>
      <c r="Q27" s="21">
        <v>1</v>
      </c>
      <c r="R27" s="21">
        <v>5</v>
      </c>
      <c r="S27" s="21">
        <v>0</v>
      </c>
    </row>
    <row r="28" spans="1:19" x14ac:dyDescent="0.2">
      <c r="A28" s="24" t="s">
        <v>3</v>
      </c>
      <c r="B28" s="25">
        <v>100</v>
      </c>
      <c r="C28" s="25">
        <v>7.6923079999999997</v>
      </c>
      <c r="D28" s="25">
        <v>0</v>
      </c>
      <c r="E28" s="25">
        <v>0</v>
      </c>
      <c r="F28" s="25">
        <v>0</v>
      </c>
      <c r="G28" s="25">
        <v>7.6923079999999997</v>
      </c>
      <c r="H28" s="25">
        <v>38.461537999999997</v>
      </c>
      <c r="I28" s="25">
        <v>15.384615</v>
      </c>
      <c r="J28" s="25">
        <v>15.384615</v>
      </c>
      <c r="K28" s="25">
        <v>0</v>
      </c>
      <c r="L28" s="25">
        <v>15.384615</v>
      </c>
      <c r="M28" s="25">
        <v>7.6923079999999997</v>
      </c>
      <c r="N28" s="25">
        <v>23.076923000000001</v>
      </c>
      <c r="O28" s="25">
        <v>7.6923079999999997</v>
      </c>
      <c r="P28" s="25">
        <v>0</v>
      </c>
      <c r="Q28" s="25">
        <v>7.6923079999999997</v>
      </c>
      <c r="R28" s="25">
        <v>38.461537999999997</v>
      </c>
      <c r="S28" s="25">
        <v>0</v>
      </c>
    </row>
    <row r="29" spans="1:19" x14ac:dyDescent="0.2">
      <c r="A29" s="20" t="s">
        <v>350</v>
      </c>
      <c r="B29" s="21">
        <v>1365</v>
      </c>
      <c r="C29" s="21">
        <v>82</v>
      </c>
      <c r="D29" s="21">
        <v>153</v>
      </c>
      <c r="E29" s="21">
        <v>67</v>
      </c>
      <c r="F29" s="21">
        <v>140</v>
      </c>
      <c r="G29" s="21">
        <v>137</v>
      </c>
      <c r="H29" s="21">
        <v>147</v>
      </c>
      <c r="I29" s="21">
        <v>400</v>
      </c>
      <c r="J29" s="21">
        <v>238</v>
      </c>
      <c r="K29" s="21">
        <v>21</v>
      </c>
      <c r="L29" s="21">
        <v>325</v>
      </c>
      <c r="M29" s="21">
        <v>69</v>
      </c>
      <c r="N29" s="21">
        <v>268</v>
      </c>
      <c r="O29" s="21">
        <v>95</v>
      </c>
      <c r="P29" s="21">
        <v>18</v>
      </c>
      <c r="Q29" s="21">
        <v>56</v>
      </c>
      <c r="R29" s="21">
        <v>385</v>
      </c>
      <c r="S29" s="21">
        <v>19</v>
      </c>
    </row>
    <row r="30" spans="1:19" x14ac:dyDescent="0.2">
      <c r="A30" s="24" t="s">
        <v>3</v>
      </c>
      <c r="B30" s="25">
        <v>100</v>
      </c>
      <c r="C30" s="25">
        <v>6.0073259999999999</v>
      </c>
      <c r="D30" s="25">
        <v>11.208791</v>
      </c>
      <c r="E30" s="25">
        <v>4.9084250000000003</v>
      </c>
      <c r="F30" s="25">
        <v>10.256410000000001</v>
      </c>
      <c r="G30" s="25">
        <v>10.036630000000001</v>
      </c>
      <c r="H30" s="25">
        <v>10.769231</v>
      </c>
      <c r="I30" s="25">
        <v>29.304029</v>
      </c>
      <c r="J30" s="25">
        <v>17.435897000000001</v>
      </c>
      <c r="K30" s="25">
        <v>1.538462</v>
      </c>
      <c r="L30" s="25">
        <v>23.809524</v>
      </c>
      <c r="M30" s="25">
        <v>5.054945</v>
      </c>
      <c r="N30" s="25">
        <v>19.633700000000001</v>
      </c>
      <c r="O30" s="25">
        <v>6.9597069999999999</v>
      </c>
      <c r="P30" s="25">
        <v>1.318681</v>
      </c>
      <c r="Q30" s="25">
        <v>4.1025640000000001</v>
      </c>
      <c r="R30" s="25">
        <v>28.205127999999998</v>
      </c>
      <c r="S30" s="25">
        <v>1.3919410000000001</v>
      </c>
    </row>
    <row r="31" spans="1:19" x14ac:dyDescent="0.2">
      <c r="A31" s="20" t="s">
        <v>351</v>
      </c>
      <c r="B31" s="21">
        <v>1026</v>
      </c>
      <c r="C31" s="21">
        <v>69</v>
      </c>
      <c r="D31" s="21">
        <v>92</v>
      </c>
      <c r="E31" s="21">
        <v>56</v>
      </c>
      <c r="F31" s="21">
        <v>90</v>
      </c>
      <c r="G31" s="21">
        <v>95</v>
      </c>
      <c r="H31" s="21">
        <v>138</v>
      </c>
      <c r="I31" s="21">
        <v>313</v>
      </c>
      <c r="J31" s="21">
        <v>146</v>
      </c>
      <c r="K31" s="21">
        <v>14</v>
      </c>
      <c r="L31" s="21">
        <v>269</v>
      </c>
      <c r="M31" s="21">
        <v>67</v>
      </c>
      <c r="N31" s="21">
        <v>155</v>
      </c>
      <c r="O31" s="21">
        <v>45</v>
      </c>
      <c r="P31" s="21">
        <v>10</v>
      </c>
      <c r="Q31" s="21">
        <v>40</v>
      </c>
      <c r="R31" s="21">
        <v>312</v>
      </c>
      <c r="S31" s="21">
        <v>31</v>
      </c>
    </row>
    <row r="32" spans="1:19" x14ac:dyDescent="0.2">
      <c r="A32" s="24" t="s">
        <v>3</v>
      </c>
      <c r="B32" s="25">
        <v>100</v>
      </c>
      <c r="C32" s="25">
        <v>6.7251459999999996</v>
      </c>
      <c r="D32" s="25">
        <v>8.9668620000000008</v>
      </c>
      <c r="E32" s="25">
        <v>5.4580900000000003</v>
      </c>
      <c r="F32" s="25">
        <v>8.7719299999999993</v>
      </c>
      <c r="G32" s="25">
        <v>9.2592590000000001</v>
      </c>
      <c r="H32" s="25">
        <v>13.450291999999999</v>
      </c>
      <c r="I32" s="25">
        <v>30.506823000000001</v>
      </c>
      <c r="J32" s="25">
        <v>14.230019</v>
      </c>
      <c r="K32" s="25">
        <v>1.364522</v>
      </c>
      <c r="L32" s="25">
        <v>26.218323999999999</v>
      </c>
      <c r="M32" s="25">
        <v>6.530214</v>
      </c>
      <c r="N32" s="25">
        <v>15.107212000000001</v>
      </c>
      <c r="O32" s="25">
        <v>4.3859649999999997</v>
      </c>
      <c r="P32" s="25">
        <v>0.97465900000000005</v>
      </c>
      <c r="Q32" s="25">
        <v>3.8986350000000001</v>
      </c>
      <c r="R32" s="25">
        <v>30.409357</v>
      </c>
      <c r="S32" s="25">
        <v>3.021442</v>
      </c>
    </row>
    <row r="33" spans="1:19" x14ac:dyDescent="0.2">
      <c r="A33" s="20" t="s">
        <v>352</v>
      </c>
      <c r="B33" s="21">
        <v>286</v>
      </c>
      <c r="C33" s="21">
        <v>9</v>
      </c>
      <c r="D33" s="21">
        <v>33</v>
      </c>
      <c r="E33" s="21">
        <v>10</v>
      </c>
      <c r="F33" s="21">
        <v>23</v>
      </c>
      <c r="G33" s="21">
        <v>28</v>
      </c>
      <c r="H33" s="21">
        <v>55</v>
      </c>
      <c r="I33" s="21">
        <v>76</v>
      </c>
      <c r="J33" s="21">
        <v>30</v>
      </c>
      <c r="K33" s="21">
        <v>2</v>
      </c>
      <c r="L33" s="21">
        <v>59</v>
      </c>
      <c r="M33" s="21">
        <v>12</v>
      </c>
      <c r="N33" s="21">
        <v>29</v>
      </c>
      <c r="O33" s="21">
        <v>10</v>
      </c>
      <c r="P33" s="21">
        <v>5</v>
      </c>
      <c r="Q33" s="21">
        <v>10</v>
      </c>
      <c r="R33" s="21">
        <v>104</v>
      </c>
      <c r="S33" s="21">
        <v>15</v>
      </c>
    </row>
    <row r="34" spans="1:19" x14ac:dyDescent="0.2">
      <c r="A34" s="24" t="s">
        <v>3</v>
      </c>
      <c r="B34" s="25">
        <v>100</v>
      </c>
      <c r="C34" s="25">
        <v>3.1468530000000001</v>
      </c>
      <c r="D34" s="25">
        <v>11.538462000000001</v>
      </c>
      <c r="E34" s="25">
        <v>3.4965030000000001</v>
      </c>
      <c r="F34" s="25">
        <v>8.0419579999999993</v>
      </c>
      <c r="G34" s="25">
        <v>9.7902100000000001</v>
      </c>
      <c r="H34" s="25">
        <v>19.230768999999999</v>
      </c>
      <c r="I34" s="25">
        <v>26.573426999999999</v>
      </c>
      <c r="J34" s="25">
        <v>10.489509999999999</v>
      </c>
      <c r="K34" s="25">
        <v>0.69930099999999995</v>
      </c>
      <c r="L34" s="25">
        <v>20.629370999999999</v>
      </c>
      <c r="M34" s="25">
        <v>4.1958039999999999</v>
      </c>
      <c r="N34" s="25">
        <v>10.139860000000001</v>
      </c>
      <c r="O34" s="25">
        <v>3.4965030000000001</v>
      </c>
      <c r="P34" s="25">
        <v>1.7482519999999999</v>
      </c>
      <c r="Q34" s="25">
        <v>3.4965030000000001</v>
      </c>
      <c r="R34" s="25">
        <v>36.363636</v>
      </c>
      <c r="S34" s="25">
        <v>5.2447549999999996</v>
      </c>
    </row>
    <row r="35" spans="1:19" x14ac:dyDescent="0.2">
      <c r="A35" s="20" t="s">
        <v>353</v>
      </c>
      <c r="B35" s="21">
        <v>1312</v>
      </c>
      <c r="C35" s="21">
        <v>78</v>
      </c>
      <c r="D35" s="21">
        <v>125</v>
      </c>
      <c r="E35" s="21">
        <v>66</v>
      </c>
      <c r="F35" s="21">
        <v>113</v>
      </c>
      <c r="G35" s="21">
        <v>123</v>
      </c>
      <c r="H35" s="21">
        <v>193</v>
      </c>
      <c r="I35" s="21">
        <v>389</v>
      </c>
      <c r="J35" s="21">
        <v>176</v>
      </c>
      <c r="K35" s="21">
        <v>16</v>
      </c>
      <c r="L35" s="21">
        <v>328</v>
      </c>
      <c r="M35" s="21">
        <v>79</v>
      </c>
      <c r="N35" s="21">
        <v>184</v>
      </c>
      <c r="O35" s="21">
        <v>55</v>
      </c>
      <c r="P35" s="21">
        <v>15</v>
      </c>
      <c r="Q35" s="21">
        <v>50</v>
      </c>
      <c r="R35" s="21">
        <v>416</v>
      </c>
      <c r="S35" s="21">
        <v>46</v>
      </c>
    </row>
    <row r="36" spans="1:19" x14ac:dyDescent="0.2">
      <c r="A36" s="24" t="s">
        <v>3</v>
      </c>
      <c r="B36" s="25">
        <v>100</v>
      </c>
      <c r="C36" s="25">
        <v>5.9451219999999996</v>
      </c>
      <c r="D36" s="25">
        <v>9.5274389999999993</v>
      </c>
      <c r="E36" s="25">
        <v>5.0304880000000001</v>
      </c>
      <c r="F36" s="25">
        <v>8.6128049999999998</v>
      </c>
      <c r="G36" s="25">
        <v>9.375</v>
      </c>
      <c r="H36" s="25">
        <v>14.710366</v>
      </c>
      <c r="I36" s="25">
        <v>29.64939</v>
      </c>
      <c r="J36" s="25">
        <v>13.414634</v>
      </c>
      <c r="K36" s="25">
        <v>1.2195119999999999</v>
      </c>
      <c r="L36" s="25">
        <v>25</v>
      </c>
      <c r="M36" s="25">
        <v>6.0213409999999996</v>
      </c>
      <c r="N36" s="25">
        <v>14.02439</v>
      </c>
      <c r="O36" s="25">
        <v>4.1920729999999997</v>
      </c>
      <c r="P36" s="25">
        <v>1.1432929999999999</v>
      </c>
      <c r="Q36" s="25">
        <v>3.8109760000000001</v>
      </c>
      <c r="R36" s="25">
        <v>31.707317</v>
      </c>
      <c r="S36" s="25">
        <v>3.5060980000000002</v>
      </c>
    </row>
    <row r="37" spans="1:19" x14ac:dyDescent="0.2">
      <c r="A37" s="9" t="s">
        <v>354</v>
      </c>
      <c r="B37" s="10">
        <v>298</v>
      </c>
      <c r="C37" s="10">
        <v>20</v>
      </c>
      <c r="D37" s="10">
        <v>32</v>
      </c>
      <c r="E37" s="10">
        <v>17</v>
      </c>
      <c r="F37" s="10">
        <v>30</v>
      </c>
      <c r="G37" s="10">
        <v>34</v>
      </c>
      <c r="H37" s="10">
        <v>39</v>
      </c>
      <c r="I37" s="10">
        <v>103</v>
      </c>
      <c r="J37" s="10">
        <v>60</v>
      </c>
      <c r="K37" s="10">
        <v>5</v>
      </c>
      <c r="L37" s="10">
        <v>64</v>
      </c>
      <c r="M37" s="10">
        <v>11</v>
      </c>
      <c r="N37" s="10">
        <v>68</v>
      </c>
      <c r="O37" s="10">
        <v>24</v>
      </c>
      <c r="P37" s="10">
        <v>2</v>
      </c>
      <c r="Q37" s="10">
        <v>14</v>
      </c>
      <c r="R37" s="10">
        <v>74</v>
      </c>
      <c r="S37" s="10">
        <v>5</v>
      </c>
    </row>
    <row r="38" spans="1:19" x14ac:dyDescent="0.2">
      <c r="A38" s="24" t="s">
        <v>3</v>
      </c>
      <c r="B38" s="25">
        <v>100</v>
      </c>
      <c r="C38" s="25">
        <v>6.7114089999999997</v>
      </c>
      <c r="D38" s="25">
        <v>10.738255000000001</v>
      </c>
      <c r="E38" s="25">
        <v>5.7046979999999996</v>
      </c>
      <c r="F38" s="25">
        <v>10.067114</v>
      </c>
      <c r="G38" s="25">
        <v>11.409395999999999</v>
      </c>
      <c r="H38" s="25">
        <v>13.087248000000001</v>
      </c>
      <c r="I38" s="25">
        <v>34.563758</v>
      </c>
      <c r="J38" s="25">
        <v>20.134228</v>
      </c>
      <c r="K38" s="25">
        <v>1.6778519999999999</v>
      </c>
      <c r="L38" s="25">
        <v>21.476510000000001</v>
      </c>
      <c r="M38" s="25">
        <v>3.6912750000000001</v>
      </c>
      <c r="N38" s="25">
        <v>22.818791999999998</v>
      </c>
      <c r="O38" s="25">
        <v>8.0536910000000006</v>
      </c>
      <c r="P38" s="25">
        <v>0.67114099999999999</v>
      </c>
      <c r="Q38" s="25">
        <v>4.6979870000000004</v>
      </c>
      <c r="R38" s="25">
        <v>24.832215000000001</v>
      </c>
      <c r="S38" s="25">
        <v>1.6778519999999999</v>
      </c>
    </row>
    <row r="39" spans="1:19" x14ac:dyDescent="0.2">
      <c r="A39" s="20" t="s">
        <v>344</v>
      </c>
      <c r="B39" s="21">
        <v>388</v>
      </c>
      <c r="C39" s="21">
        <v>17</v>
      </c>
      <c r="D39" s="21">
        <v>40</v>
      </c>
      <c r="E39" s="21">
        <v>21</v>
      </c>
      <c r="F39" s="21">
        <v>39</v>
      </c>
      <c r="G39" s="21">
        <v>27</v>
      </c>
      <c r="H39" s="21">
        <v>30</v>
      </c>
      <c r="I39" s="21">
        <v>104</v>
      </c>
      <c r="J39" s="21">
        <v>78</v>
      </c>
      <c r="K39" s="21">
        <v>7</v>
      </c>
      <c r="L39" s="21">
        <v>88</v>
      </c>
      <c r="M39" s="21">
        <v>19</v>
      </c>
      <c r="N39" s="21">
        <v>79</v>
      </c>
      <c r="O39" s="21">
        <v>27</v>
      </c>
      <c r="P39" s="21">
        <v>4</v>
      </c>
      <c r="Q39" s="21">
        <v>14</v>
      </c>
      <c r="R39" s="21">
        <v>108</v>
      </c>
      <c r="S39" s="21">
        <v>5</v>
      </c>
    </row>
    <row r="40" spans="1:19" x14ac:dyDescent="0.2">
      <c r="A40" s="24" t="s">
        <v>3</v>
      </c>
      <c r="B40" s="25">
        <v>100</v>
      </c>
      <c r="C40" s="25">
        <v>4.381443</v>
      </c>
      <c r="D40" s="25">
        <v>10.309278000000001</v>
      </c>
      <c r="E40" s="25">
        <v>5.4123710000000003</v>
      </c>
      <c r="F40" s="25">
        <v>10.051546</v>
      </c>
      <c r="G40" s="25">
        <v>6.9587630000000003</v>
      </c>
      <c r="H40" s="25">
        <v>7.7319589999999998</v>
      </c>
      <c r="I40" s="25">
        <v>26.804124000000002</v>
      </c>
      <c r="J40" s="25">
        <v>20.103093000000001</v>
      </c>
      <c r="K40" s="25">
        <v>1.8041240000000001</v>
      </c>
      <c r="L40" s="25">
        <v>22.680412</v>
      </c>
      <c r="M40" s="25">
        <v>4.8969069999999997</v>
      </c>
      <c r="N40" s="25">
        <v>20.360824999999998</v>
      </c>
      <c r="O40" s="25">
        <v>6.9587630000000003</v>
      </c>
      <c r="P40" s="25">
        <v>1.0309280000000001</v>
      </c>
      <c r="Q40" s="25">
        <v>3.608247</v>
      </c>
      <c r="R40" s="25">
        <v>27.835052000000001</v>
      </c>
      <c r="S40" s="25">
        <v>1.2886599999999999</v>
      </c>
    </row>
    <row r="41" spans="1:19" x14ac:dyDescent="0.2">
      <c r="A41" s="20" t="s">
        <v>345</v>
      </c>
      <c r="B41" s="21">
        <v>299</v>
      </c>
      <c r="C41" s="21">
        <v>22</v>
      </c>
      <c r="D41" s="21">
        <v>31</v>
      </c>
      <c r="E41" s="21">
        <v>17</v>
      </c>
      <c r="F41" s="21">
        <v>32</v>
      </c>
      <c r="G41" s="21">
        <v>34</v>
      </c>
      <c r="H41" s="21">
        <v>36</v>
      </c>
      <c r="I41" s="21">
        <v>104</v>
      </c>
      <c r="J41" s="21">
        <v>53</v>
      </c>
      <c r="K41" s="21">
        <v>3</v>
      </c>
      <c r="L41" s="21">
        <v>83</v>
      </c>
      <c r="M41" s="21">
        <v>31</v>
      </c>
      <c r="N41" s="21">
        <v>46</v>
      </c>
      <c r="O41" s="21">
        <v>17</v>
      </c>
      <c r="P41" s="21">
        <v>2</v>
      </c>
      <c r="Q41" s="21">
        <v>8</v>
      </c>
      <c r="R41" s="21">
        <v>75</v>
      </c>
      <c r="S41" s="21">
        <v>9</v>
      </c>
    </row>
    <row r="42" spans="1:19" x14ac:dyDescent="0.2">
      <c r="A42" s="24" t="s">
        <v>3</v>
      </c>
      <c r="B42" s="25">
        <v>100</v>
      </c>
      <c r="C42" s="25">
        <v>7.3578599999999996</v>
      </c>
      <c r="D42" s="25">
        <v>10.367893</v>
      </c>
      <c r="E42" s="25">
        <v>5.685619</v>
      </c>
      <c r="F42" s="25">
        <v>10.702341000000001</v>
      </c>
      <c r="G42" s="25">
        <v>11.371237000000001</v>
      </c>
      <c r="H42" s="25">
        <v>12.040134</v>
      </c>
      <c r="I42" s="25">
        <v>34.782609000000001</v>
      </c>
      <c r="J42" s="25">
        <v>17.725753000000001</v>
      </c>
      <c r="K42" s="25">
        <v>1.003344</v>
      </c>
      <c r="L42" s="25">
        <v>27.759197</v>
      </c>
      <c r="M42" s="25">
        <v>10.367893</v>
      </c>
      <c r="N42" s="25">
        <v>15.384615</v>
      </c>
      <c r="O42" s="25">
        <v>5.685619</v>
      </c>
      <c r="P42" s="25">
        <v>0.66889600000000005</v>
      </c>
      <c r="Q42" s="25">
        <v>2.6755849999999999</v>
      </c>
      <c r="R42" s="25">
        <v>25.083611999999999</v>
      </c>
      <c r="S42" s="25">
        <v>3.010033</v>
      </c>
    </row>
    <row r="43" spans="1:19" x14ac:dyDescent="0.2">
      <c r="A43" s="20" t="s">
        <v>346</v>
      </c>
      <c r="B43" s="21">
        <v>192</v>
      </c>
      <c r="C43" s="21">
        <v>20</v>
      </c>
      <c r="D43" s="21">
        <v>15</v>
      </c>
      <c r="E43" s="21">
        <v>16</v>
      </c>
      <c r="F43" s="21">
        <v>13</v>
      </c>
      <c r="G43" s="21">
        <v>10</v>
      </c>
      <c r="H43" s="21">
        <v>35</v>
      </c>
      <c r="I43" s="21">
        <v>58</v>
      </c>
      <c r="J43" s="21">
        <v>24</v>
      </c>
      <c r="K43" s="21">
        <v>4</v>
      </c>
      <c r="L43" s="21">
        <v>51</v>
      </c>
      <c r="M43" s="21">
        <v>9</v>
      </c>
      <c r="N43" s="21">
        <v>32</v>
      </c>
      <c r="O43" s="21">
        <v>5</v>
      </c>
      <c r="P43" s="21">
        <v>2</v>
      </c>
      <c r="Q43" s="21">
        <v>12</v>
      </c>
      <c r="R43" s="21">
        <v>46</v>
      </c>
      <c r="S43" s="21">
        <v>6</v>
      </c>
    </row>
    <row r="44" spans="1:19" x14ac:dyDescent="0.2">
      <c r="A44" s="24" t="s">
        <v>3</v>
      </c>
      <c r="B44" s="25">
        <v>100</v>
      </c>
      <c r="C44" s="25">
        <v>10.416667</v>
      </c>
      <c r="D44" s="25">
        <v>7.8125</v>
      </c>
      <c r="E44" s="25">
        <v>8.3333329999999997</v>
      </c>
      <c r="F44" s="25">
        <v>6.7708329999999997</v>
      </c>
      <c r="G44" s="25">
        <v>5.2083329999999997</v>
      </c>
      <c r="H44" s="25">
        <v>18.229167</v>
      </c>
      <c r="I44" s="25">
        <v>30.208333</v>
      </c>
      <c r="J44" s="25">
        <v>12.5</v>
      </c>
      <c r="K44" s="25">
        <v>2.0833330000000001</v>
      </c>
      <c r="L44" s="25">
        <v>26.5625</v>
      </c>
      <c r="M44" s="25">
        <v>4.6875</v>
      </c>
      <c r="N44" s="25">
        <v>16.666667</v>
      </c>
      <c r="O44" s="25">
        <v>2.6041669999999999</v>
      </c>
      <c r="P44" s="25">
        <v>1.0416669999999999</v>
      </c>
      <c r="Q44" s="25">
        <v>6.25</v>
      </c>
      <c r="R44" s="25">
        <v>23.958333</v>
      </c>
      <c r="S44" s="25">
        <v>3.125</v>
      </c>
    </row>
    <row r="45" spans="1:19" x14ac:dyDescent="0.2">
      <c r="A45" s="20" t="s">
        <v>347</v>
      </c>
      <c r="B45" s="21">
        <v>77</v>
      </c>
      <c r="C45" s="21">
        <v>2</v>
      </c>
      <c r="D45" s="21">
        <v>10</v>
      </c>
      <c r="E45" s="21">
        <v>4</v>
      </c>
      <c r="F45" s="21">
        <v>7</v>
      </c>
      <c r="G45" s="21">
        <v>5</v>
      </c>
      <c r="H45" s="21">
        <v>12</v>
      </c>
      <c r="I45" s="21">
        <v>22</v>
      </c>
      <c r="J45" s="21">
        <v>7</v>
      </c>
      <c r="K45" s="21">
        <v>0</v>
      </c>
      <c r="L45" s="21">
        <v>15</v>
      </c>
      <c r="M45" s="21">
        <v>3</v>
      </c>
      <c r="N45" s="21">
        <v>6</v>
      </c>
      <c r="O45" s="21">
        <v>2</v>
      </c>
      <c r="P45" s="21">
        <v>0</v>
      </c>
      <c r="Q45" s="21">
        <v>2</v>
      </c>
      <c r="R45" s="21">
        <v>30</v>
      </c>
      <c r="S45" s="21">
        <v>5</v>
      </c>
    </row>
    <row r="46" spans="1:19" x14ac:dyDescent="0.2">
      <c r="A46" s="24" t="s">
        <v>3</v>
      </c>
      <c r="B46" s="25">
        <v>100</v>
      </c>
      <c r="C46" s="25">
        <v>2.5974029999999999</v>
      </c>
      <c r="D46" s="25">
        <v>12.987012999999999</v>
      </c>
      <c r="E46" s="25">
        <v>5.1948049999999997</v>
      </c>
      <c r="F46" s="25">
        <v>9.0909089999999999</v>
      </c>
      <c r="G46" s="25">
        <v>6.493506</v>
      </c>
      <c r="H46" s="25">
        <v>15.584415999999999</v>
      </c>
      <c r="I46" s="25">
        <v>28.571428999999998</v>
      </c>
      <c r="J46" s="25">
        <v>9.0909089999999999</v>
      </c>
      <c r="K46" s="25">
        <v>0</v>
      </c>
      <c r="L46" s="25">
        <v>19.480519000000001</v>
      </c>
      <c r="M46" s="25">
        <v>3.8961039999999998</v>
      </c>
      <c r="N46" s="25">
        <v>7.7922079999999996</v>
      </c>
      <c r="O46" s="25">
        <v>2.5974029999999999</v>
      </c>
      <c r="P46" s="25">
        <v>0</v>
      </c>
      <c r="Q46" s="25">
        <v>2.5974029999999999</v>
      </c>
      <c r="R46" s="25">
        <v>38.961039</v>
      </c>
      <c r="S46" s="25">
        <v>6.493506</v>
      </c>
    </row>
    <row r="47" spans="1:19" x14ac:dyDescent="0.2">
      <c r="A47" s="20" t="s">
        <v>348</v>
      </c>
      <c r="B47" s="21">
        <v>19</v>
      </c>
      <c r="C47" s="21">
        <v>1</v>
      </c>
      <c r="D47" s="21">
        <v>2</v>
      </c>
      <c r="E47" s="21">
        <v>1</v>
      </c>
      <c r="F47" s="21">
        <v>0</v>
      </c>
      <c r="G47" s="21">
        <v>1</v>
      </c>
      <c r="H47" s="21">
        <v>5</v>
      </c>
      <c r="I47" s="21">
        <v>8</v>
      </c>
      <c r="J47" s="21">
        <v>3</v>
      </c>
      <c r="K47" s="21">
        <v>0</v>
      </c>
      <c r="L47" s="21">
        <v>1</v>
      </c>
      <c r="M47" s="21">
        <v>0</v>
      </c>
      <c r="N47" s="21">
        <v>4</v>
      </c>
      <c r="O47" s="21">
        <v>0</v>
      </c>
      <c r="P47" s="21">
        <v>1</v>
      </c>
      <c r="Q47" s="21">
        <v>1</v>
      </c>
      <c r="R47" s="21">
        <v>6</v>
      </c>
      <c r="S47" s="21">
        <v>1</v>
      </c>
    </row>
    <row r="48" spans="1:19" x14ac:dyDescent="0.2">
      <c r="A48" s="24" t="s">
        <v>3</v>
      </c>
      <c r="B48" s="25">
        <v>100</v>
      </c>
      <c r="C48" s="25">
        <v>5.2631579999999998</v>
      </c>
      <c r="D48" s="25">
        <v>10.526316</v>
      </c>
      <c r="E48" s="25">
        <v>5.2631579999999998</v>
      </c>
      <c r="F48" s="25">
        <v>0</v>
      </c>
      <c r="G48" s="25">
        <v>5.2631579999999998</v>
      </c>
      <c r="H48" s="25">
        <v>26.315788999999999</v>
      </c>
      <c r="I48" s="25">
        <v>42.105263000000001</v>
      </c>
      <c r="J48" s="25">
        <v>15.789474</v>
      </c>
      <c r="K48" s="25">
        <v>0</v>
      </c>
      <c r="L48" s="25">
        <v>5.2631579999999998</v>
      </c>
      <c r="M48" s="25">
        <v>0</v>
      </c>
      <c r="N48" s="25">
        <v>21.052631999999999</v>
      </c>
      <c r="O48" s="25">
        <v>0</v>
      </c>
      <c r="P48" s="25">
        <v>5.2631579999999998</v>
      </c>
      <c r="Q48" s="25">
        <v>5.2631579999999998</v>
      </c>
      <c r="R48" s="25">
        <v>31.578946999999999</v>
      </c>
      <c r="S48" s="25">
        <v>5.2631579999999998</v>
      </c>
    </row>
    <row r="49" spans="1:19" x14ac:dyDescent="0.2">
      <c r="A49" s="20" t="s">
        <v>349</v>
      </c>
      <c r="B49" s="21">
        <v>4</v>
      </c>
      <c r="C49" s="21">
        <v>0</v>
      </c>
      <c r="D49" s="21">
        <v>0</v>
      </c>
      <c r="E49" s="21">
        <v>0</v>
      </c>
      <c r="F49" s="21">
        <v>0</v>
      </c>
      <c r="G49" s="21">
        <v>0</v>
      </c>
      <c r="H49" s="21">
        <v>1</v>
      </c>
      <c r="I49" s="21">
        <v>0</v>
      </c>
      <c r="J49" s="21">
        <v>1</v>
      </c>
      <c r="K49" s="21">
        <v>0</v>
      </c>
      <c r="L49" s="21">
        <v>1</v>
      </c>
      <c r="M49" s="21">
        <v>0</v>
      </c>
      <c r="N49" s="21">
        <v>1</v>
      </c>
      <c r="O49" s="21">
        <v>0</v>
      </c>
      <c r="P49" s="21">
        <v>0</v>
      </c>
      <c r="Q49" s="21">
        <v>0</v>
      </c>
      <c r="R49" s="21">
        <v>2</v>
      </c>
      <c r="S49" s="21">
        <v>0</v>
      </c>
    </row>
    <row r="50" spans="1:19" x14ac:dyDescent="0.2">
      <c r="A50" s="24" t="s">
        <v>3</v>
      </c>
      <c r="B50" s="25">
        <v>100</v>
      </c>
      <c r="C50" s="25">
        <v>0</v>
      </c>
      <c r="D50" s="25">
        <v>0</v>
      </c>
      <c r="E50" s="25">
        <v>0</v>
      </c>
      <c r="F50" s="25">
        <v>0</v>
      </c>
      <c r="G50" s="25">
        <v>0</v>
      </c>
      <c r="H50" s="25">
        <v>25</v>
      </c>
      <c r="I50" s="25">
        <v>0</v>
      </c>
      <c r="J50" s="25">
        <v>25</v>
      </c>
      <c r="K50" s="25">
        <v>0</v>
      </c>
      <c r="L50" s="25">
        <v>25</v>
      </c>
      <c r="M50" s="25">
        <v>0</v>
      </c>
      <c r="N50" s="25">
        <v>25</v>
      </c>
      <c r="O50" s="25">
        <v>0</v>
      </c>
      <c r="P50" s="25">
        <v>0</v>
      </c>
      <c r="Q50" s="25">
        <v>0</v>
      </c>
      <c r="R50" s="25">
        <v>50</v>
      </c>
      <c r="S50" s="25">
        <v>0</v>
      </c>
    </row>
    <row r="51" spans="1:19" x14ac:dyDescent="0.2">
      <c r="A51" s="20" t="s">
        <v>350</v>
      </c>
      <c r="B51" s="21">
        <v>686</v>
      </c>
      <c r="C51" s="21">
        <v>37</v>
      </c>
      <c r="D51" s="21">
        <v>72</v>
      </c>
      <c r="E51" s="21">
        <v>38</v>
      </c>
      <c r="F51" s="21">
        <v>69</v>
      </c>
      <c r="G51" s="21">
        <v>61</v>
      </c>
      <c r="H51" s="21">
        <v>69</v>
      </c>
      <c r="I51" s="21">
        <v>207</v>
      </c>
      <c r="J51" s="21">
        <v>138</v>
      </c>
      <c r="K51" s="21">
        <v>12</v>
      </c>
      <c r="L51" s="21">
        <v>152</v>
      </c>
      <c r="M51" s="21">
        <v>30</v>
      </c>
      <c r="N51" s="21">
        <v>147</v>
      </c>
      <c r="O51" s="21">
        <v>51</v>
      </c>
      <c r="P51" s="21">
        <v>6</v>
      </c>
      <c r="Q51" s="21">
        <v>28</v>
      </c>
      <c r="R51" s="21">
        <v>182</v>
      </c>
      <c r="S51" s="21">
        <v>10</v>
      </c>
    </row>
    <row r="52" spans="1:19" x14ac:dyDescent="0.2">
      <c r="A52" s="24" t="s">
        <v>3</v>
      </c>
      <c r="B52" s="25">
        <v>100</v>
      </c>
      <c r="C52" s="25">
        <v>5.393586</v>
      </c>
      <c r="D52" s="25">
        <v>10.495627000000001</v>
      </c>
      <c r="E52" s="25">
        <v>5.5393590000000001</v>
      </c>
      <c r="F52" s="25">
        <v>10.058309</v>
      </c>
      <c r="G52" s="25">
        <v>8.8921279999999996</v>
      </c>
      <c r="H52" s="25">
        <v>10.058309</v>
      </c>
      <c r="I52" s="25">
        <v>30.174927</v>
      </c>
      <c r="J52" s="25">
        <v>20.116617999999999</v>
      </c>
      <c r="K52" s="25">
        <v>1.749271</v>
      </c>
      <c r="L52" s="25">
        <v>22.157433999999999</v>
      </c>
      <c r="M52" s="25">
        <v>4.3731780000000002</v>
      </c>
      <c r="N52" s="25">
        <v>21.428571000000002</v>
      </c>
      <c r="O52" s="25">
        <v>7.4344020000000004</v>
      </c>
      <c r="P52" s="25">
        <v>0.87463599999999997</v>
      </c>
      <c r="Q52" s="25">
        <v>4.0816330000000001</v>
      </c>
      <c r="R52" s="25">
        <v>26.530612000000001</v>
      </c>
      <c r="S52" s="25">
        <v>1.4577260000000001</v>
      </c>
    </row>
    <row r="53" spans="1:19" x14ac:dyDescent="0.2">
      <c r="A53" s="20" t="s">
        <v>351</v>
      </c>
      <c r="B53" s="21">
        <v>491</v>
      </c>
      <c r="C53" s="21">
        <v>42</v>
      </c>
      <c r="D53" s="21">
        <v>46</v>
      </c>
      <c r="E53" s="21">
        <v>33</v>
      </c>
      <c r="F53" s="21">
        <v>45</v>
      </c>
      <c r="G53" s="21">
        <v>44</v>
      </c>
      <c r="H53" s="21">
        <v>71</v>
      </c>
      <c r="I53" s="21">
        <v>162</v>
      </c>
      <c r="J53" s="21">
        <v>77</v>
      </c>
      <c r="K53" s="21">
        <v>7</v>
      </c>
      <c r="L53" s="21">
        <v>134</v>
      </c>
      <c r="M53" s="21">
        <v>40</v>
      </c>
      <c r="N53" s="21">
        <v>78</v>
      </c>
      <c r="O53" s="21">
        <v>22</v>
      </c>
      <c r="P53" s="21">
        <v>4</v>
      </c>
      <c r="Q53" s="21">
        <v>20</v>
      </c>
      <c r="R53" s="21">
        <v>121</v>
      </c>
      <c r="S53" s="21">
        <v>15</v>
      </c>
    </row>
    <row r="54" spans="1:19" x14ac:dyDescent="0.2">
      <c r="A54" s="24" t="s">
        <v>3</v>
      </c>
      <c r="B54" s="25">
        <v>100</v>
      </c>
      <c r="C54" s="25">
        <v>8.5539710000000007</v>
      </c>
      <c r="D54" s="25">
        <v>9.3686349999999994</v>
      </c>
      <c r="E54" s="25">
        <v>6.7209779999999997</v>
      </c>
      <c r="F54" s="25">
        <v>9.1649689999999993</v>
      </c>
      <c r="G54" s="25">
        <v>8.9613029999999991</v>
      </c>
      <c r="H54" s="25">
        <v>14.460285000000001</v>
      </c>
      <c r="I54" s="25">
        <v>32.99389</v>
      </c>
      <c r="J54" s="25">
        <v>15.682281</v>
      </c>
      <c r="K54" s="25">
        <v>1.425662</v>
      </c>
      <c r="L54" s="25">
        <v>27.291242</v>
      </c>
      <c r="M54" s="25">
        <v>8.1466399999999997</v>
      </c>
      <c r="N54" s="25">
        <v>15.885947</v>
      </c>
      <c r="O54" s="25">
        <v>4.4806520000000001</v>
      </c>
      <c r="P54" s="25">
        <v>0.81466400000000005</v>
      </c>
      <c r="Q54" s="25">
        <v>4.0733199999999998</v>
      </c>
      <c r="R54" s="25">
        <v>24.643585000000002</v>
      </c>
      <c r="S54" s="25">
        <v>3.0549900000000001</v>
      </c>
    </row>
    <row r="55" spans="1:19" x14ac:dyDescent="0.2">
      <c r="A55" s="20" t="s">
        <v>352</v>
      </c>
      <c r="B55" s="21">
        <v>100</v>
      </c>
      <c r="C55" s="21">
        <v>3</v>
      </c>
      <c r="D55" s="21">
        <v>12</v>
      </c>
      <c r="E55" s="21">
        <v>5</v>
      </c>
      <c r="F55" s="21">
        <v>7</v>
      </c>
      <c r="G55" s="21">
        <v>6</v>
      </c>
      <c r="H55" s="21">
        <v>18</v>
      </c>
      <c r="I55" s="21">
        <v>30</v>
      </c>
      <c r="J55" s="21">
        <v>11</v>
      </c>
      <c r="K55" s="21">
        <v>0</v>
      </c>
      <c r="L55" s="21">
        <v>17</v>
      </c>
      <c r="M55" s="21">
        <v>3</v>
      </c>
      <c r="N55" s="21">
        <v>11</v>
      </c>
      <c r="O55" s="21">
        <v>2</v>
      </c>
      <c r="P55" s="21">
        <v>1</v>
      </c>
      <c r="Q55" s="21">
        <v>3</v>
      </c>
      <c r="R55" s="21">
        <v>38</v>
      </c>
      <c r="S55" s="21">
        <v>6</v>
      </c>
    </row>
    <row r="56" spans="1:19" x14ac:dyDescent="0.2">
      <c r="A56" s="24" t="s">
        <v>3</v>
      </c>
      <c r="B56" s="25">
        <v>100</v>
      </c>
      <c r="C56" s="25">
        <v>3</v>
      </c>
      <c r="D56" s="25">
        <v>12</v>
      </c>
      <c r="E56" s="25">
        <v>5</v>
      </c>
      <c r="F56" s="25">
        <v>7</v>
      </c>
      <c r="G56" s="25">
        <v>6</v>
      </c>
      <c r="H56" s="25">
        <v>18</v>
      </c>
      <c r="I56" s="25">
        <v>30</v>
      </c>
      <c r="J56" s="25">
        <v>11</v>
      </c>
      <c r="K56" s="25">
        <v>0</v>
      </c>
      <c r="L56" s="25">
        <v>17</v>
      </c>
      <c r="M56" s="25">
        <v>3</v>
      </c>
      <c r="N56" s="25">
        <v>11</v>
      </c>
      <c r="O56" s="25">
        <v>2</v>
      </c>
      <c r="P56" s="25">
        <v>1</v>
      </c>
      <c r="Q56" s="25">
        <v>3</v>
      </c>
      <c r="R56" s="25">
        <v>38</v>
      </c>
      <c r="S56" s="25">
        <v>6</v>
      </c>
    </row>
    <row r="57" spans="1:19" x14ac:dyDescent="0.2">
      <c r="A57" s="20" t="s">
        <v>353</v>
      </c>
      <c r="B57" s="21">
        <v>591</v>
      </c>
      <c r="C57" s="21">
        <v>45</v>
      </c>
      <c r="D57" s="21">
        <v>58</v>
      </c>
      <c r="E57" s="21">
        <v>38</v>
      </c>
      <c r="F57" s="21">
        <v>52</v>
      </c>
      <c r="G57" s="21">
        <v>50</v>
      </c>
      <c r="H57" s="21">
        <v>89</v>
      </c>
      <c r="I57" s="21">
        <v>192</v>
      </c>
      <c r="J57" s="21">
        <v>88</v>
      </c>
      <c r="K57" s="21">
        <v>7</v>
      </c>
      <c r="L57" s="21">
        <v>151</v>
      </c>
      <c r="M57" s="21">
        <v>43</v>
      </c>
      <c r="N57" s="21">
        <v>89</v>
      </c>
      <c r="O57" s="21">
        <v>24</v>
      </c>
      <c r="P57" s="21">
        <v>5</v>
      </c>
      <c r="Q57" s="21">
        <v>23</v>
      </c>
      <c r="R57" s="21">
        <v>159</v>
      </c>
      <c r="S57" s="21">
        <v>21</v>
      </c>
    </row>
    <row r="58" spans="1:19" x14ac:dyDescent="0.2">
      <c r="A58" s="24" t="s">
        <v>3</v>
      </c>
      <c r="B58" s="25">
        <v>100</v>
      </c>
      <c r="C58" s="25">
        <v>7.6142130000000003</v>
      </c>
      <c r="D58" s="25">
        <v>9.8138749999999995</v>
      </c>
      <c r="E58" s="25">
        <v>6.4297800000000001</v>
      </c>
      <c r="F58" s="25">
        <v>8.7986459999999997</v>
      </c>
      <c r="G58" s="25">
        <v>8.4602369999999993</v>
      </c>
      <c r="H58" s="25">
        <v>15.059222</v>
      </c>
      <c r="I58" s="25">
        <v>32.487310000000001</v>
      </c>
      <c r="J58" s="25">
        <v>14.890017</v>
      </c>
      <c r="K58" s="25">
        <v>1.1844330000000001</v>
      </c>
      <c r="L58" s="25">
        <v>25.549914999999999</v>
      </c>
      <c r="M58" s="25">
        <v>7.2758039999999999</v>
      </c>
      <c r="N58" s="25">
        <v>15.059222</v>
      </c>
      <c r="O58" s="25">
        <v>4.0609140000000004</v>
      </c>
      <c r="P58" s="25">
        <v>0.846024</v>
      </c>
      <c r="Q58" s="25">
        <v>3.8917090000000001</v>
      </c>
      <c r="R58" s="25">
        <v>26.903552999999999</v>
      </c>
      <c r="S58" s="25">
        <v>3.553299</v>
      </c>
    </row>
    <row r="59" spans="1:19" x14ac:dyDescent="0.2">
      <c r="A59" s="9" t="s">
        <v>355</v>
      </c>
      <c r="B59" s="10">
        <v>312</v>
      </c>
      <c r="C59" s="10">
        <v>18</v>
      </c>
      <c r="D59" s="10">
        <v>40</v>
      </c>
      <c r="E59" s="10">
        <v>14</v>
      </c>
      <c r="F59" s="10">
        <v>32</v>
      </c>
      <c r="G59" s="10">
        <v>34</v>
      </c>
      <c r="H59" s="10">
        <v>38</v>
      </c>
      <c r="I59" s="10">
        <v>96</v>
      </c>
      <c r="J59" s="10">
        <v>47</v>
      </c>
      <c r="K59" s="10">
        <v>5</v>
      </c>
      <c r="L59" s="10">
        <v>81</v>
      </c>
      <c r="M59" s="10">
        <v>18</v>
      </c>
      <c r="N59" s="10">
        <v>55</v>
      </c>
      <c r="O59" s="10">
        <v>26</v>
      </c>
      <c r="P59" s="10">
        <v>5</v>
      </c>
      <c r="Q59" s="10">
        <v>10</v>
      </c>
      <c r="R59" s="10">
        <v>90</v>
      </c>
      <c r="S59" s="10">
        <v>2</v>
      </c>
    </row>
    <row r="60" spans="1:19" x14ac:dyDescent="0.2">
      <c r="A60" s="24" t="s">
        <v>3</v>
      </c>
      <c r="B60" s="25">
        <v>100</v>
      </c>
      <c r="C60" s="25">
        <v>5.7692310000000004</v>
      </c>
      <c r="D60" s="25">
        <v>12.820513</v>
      </c>
      <c r="E60" s="25">
        <v>4.4871790000000003</v>
      </c>
      <c r="F60" s="25">
        <v>10.256410000000001</v>
      </c>
      <c r="G60" s="25">
        <v>10.897436000000001</v>
      </c>
      <c r="H60" s="25">
        <v>12.179487</v>
      </c>
      <c r="I60" s="25">
        <v>30.769231000000001</v>
      </c>
      <c r="J60" s="25">
        <v>15.064102999999999</v>
      </c>
      <c r="K60" s="25">
        <v>1.6025640000000001</v>
      </c>
      <c r="L60" s="25">
        <v>25.961538000000001</v>
      </c>
      <c r="M60" s="25">
        <v>5.7692310000000004</v>
      </c>
      <c r="N60" s="25">
        <v>17.628205000000001</v>
      </c>
      <c r="O60" s="25">
        <v>8.3333329999999997</v>
      </c>
      <c r="P60" s="25">
        <v>1.6025640000000001</v>
      </c>
      <c r="Q60" s="25">
        <v>3.2051280000000002</v>
      </c>
      <c r="R60" s="25">
        <v>28.846153999999999</v>
      </c>
      <c r="S60" s="25">
        <v>0.64102599999999998</v>
      </c>
    </row>
    <row r="61" spans="1:19" x14ac:dyDescent="0.2">
      <c r="A61" s="20" t="s">
        <v>344</v>
      </c>
      <c r="B61" s="21">
        <v>367</v>
      </c>
      <c r="C61" s="21">
        <v>27</v>
      </c>
      <c r="D61" s="21">
        <v>41</v>
      </c>
      <c r="E61" s="21">
        <v>15</v>
      </c>
      <c r="F61" s="21">
        <v>39</v>
      </c>
      <c r="G61" s="21">
        <v>42</v>
      </c>
      <c r="H61" s="21">
        <v>40</v>
      </c>
      <c r="I61" s="21">
        <v>97</v>
      </c>
      <c r="J61" s="21">
        <v>53</v>
      </c>
      <c r="K61" s="21">
        <v>4</v>
      </c>
      <c r="L61" s="21">
        <v>92</v>
      </c>
      <c r="M61" s="21">
        <v>21</v>
      </c>
      <c r="N61" s="21">
        <v>66</v>
      </c>
      <c r="O61" s="21">
        <v>18</v>
      </c>
      <c r="P61" s="21">
        <v>7</v>
      </c>
      <c r="Q61" s="21">
        <v>18</v>
      </c>
      <c r="R61" s="21">
        <v>113</v>
      </c>
      <c r="S61" s="21">
        <v>7</v>
      </c>
    </row>
    <row r="62" spans="1:19" x14ac:dyDescent="0.2">
      <c r="A62" s="24" t="s">
        <v>3</v>
      </c>
      <c r="B62" s="25">
        <v>100</v>
      </c>
      <c r="C62" s="25">
        <v>7.356948</v>
      </c>
      <c r="D62" s="25">
        <v>11.171662</v>
      </c>
      <c r="E62" s="25">
        <v>4.0871930000000001</v>
      </c>
      <c r="F62" s="25">
        <v>10.626702999999999</v>
      </c>
      <c r="G62" s="25">
        <v>11.444141999999999</v>
      </c>
      <c r="H62" s="25">
        <v>10.899183000000001</v>
      </c>
      <c r="I62" s="25">
        <v>26.430517999999999</v>
      </c>
      <c r="J62" s="25">
        <v>14.441417</v>
      </c>
      <c r="K62" s="25">
        <v>1.0899179999999999</v>
      </c>
      <c r="L62" s="25">
        <v>25.06812</v>
      </c>
      <c r="M62" s="25">
        <v>5.7220709999999997</v>
      </c>
      <c r="N62" s="25">
        <v>17.983650999999998</v>
      </c>
      <c r="O62" s="25">
        <v>4.9046320000000003</v>
      </c>
      <c r="P62" s="25">
        <v>1.907357</v>
      </c>
      <c r="Q62" s="25">
        <v>4.9046320000000003</v>
      </c>
      <c r="R62" s="25">
        <v>30.790191</v>
      </c>
      <c r="S62" s="25">
        <v>1.907357</v>
      </c>
    </row>
    <row r="63" spans="1:19" x14ac:dyDescent="0.2">
      <c r="A63" s="20" t="s">
        <v>345</v>
      </c>
      <c r="B63" s="21">
        <v>302</v>
      </c>
      <c r="C63" s="21">
        <v>13</v>
      </c>
      <c r="D63" s="21">
        <v>24</v>
      </c>
      <c r="E63" s="21">
        <v>13</v>
      </c>
      <c r="F63" s="21">
        <v>19</v>
      </c>
      <c r="G63" s="21">
        <v>28</v>
      </c>
      <c r="H63" s="21">
        <v>28</v>
      </c>
      <c r="I63" s="21">
        <v>82</v>
      </c>
      <c r="J63" s="21">
        <v>46</v>
      </c>
      <c r="K63" s="21">
        <v>4</v>
      </c>
      <c r="L63" s="21">
        <v>71</v>
      </c>
      <c r="M63" s="21">
        <v>14</v>
      </c>
      <c r="N63" s="21">
        <v>35</v>
      </c>
      <c r="O63" s="21">
        <v>10</v>
      </c>
      <c r="P63" s="21">
        <v>3</v>
      </c>
      <c r="Q63" s="21">
        <v>10</v>
      </c>
      <c r="R63" s="21">
        <v>112</v>
      </c>
      <c r="S63" s="21">
        <v>8</v>
      </c>
    </row>
    <row r="64" spans="1:19" x14ac:dyDescent="0.2">
      <c r="A64" s="24" t="s">
        <v>3</v>
      </c>
      <c r="B64" s="25">
        <v>100</v>
      </c>
      <c r="C64" s="25">
        <v>4.3046360000000004</v>
      </c>
      <c r="D64" s="25">
        <v>7.9470200000000002</v>
      </c>
      <c r="E64" s="25">
        <v>4.3046360000000004</v>
      </c>
      <c r="F64" s="25">
        <v>6.291391</v>
      </c>
      <c r="G64" s="25">
        <v>9.2715230000000002</v>
      </c>
      <c r="H64" s="25">
        <v>9.2715230000000002</v>
      </c>
      <c r="I64" s="25">
        <v>27.152318000000001</v>
      </c>
      <c r="J64" s="25">
        <v>15.231788</v>
      </c>
      <c r="K64" s="25">
        <v>1.324503</v>
      </c>
      <c r="L64" s="25">
        <v>23.509934000000001</v>
      </c>
      <c r="M64" s="25">
        <v>4.6357619999999997</v>
      </c>
      <c r="N64" s="25">
        <v>11.589404</v>
      </c>
      <c r="O64" s="25">
        <v>3.311258</v>
      </c>
      <c r="P64" s="25">
        <v>0.99337699999999995</v>
      </c>
      <c r="Q64" s="25">
        <v>3.311258</v>
      </c>
      <c r="R64" s="25">
        <v>37.086092999999998</v>
      </c>
      <c r="S64" s="25">
        <v>2.6490070000000001</v>
      </c>
    </row>
    <row r="65" spans="1:19" x14ac:dyDescent="0.2">
      <c r="A65" s="20" t="s">
        <v>346</v>
      </c>
      <c r="B65" s="21">
        <v>233</v>
      </c>
      <c r="C65" s="21">
        <v>14</v>
      </c>
      <c r="D65" s="21">
        <v>22</v>
      </c>
      <c r="E65" s="21">
        <v>10</v>
      </c>
      <c r="F65" s="21">
        <v>26</v>
      </c>
      <c r="G65" s="21">
        <v>23</v>
      </c>
      <c r="H65" s="21">
        <v>39</v>
      </c>
      <c r="I65" s="21">
        <v>69</v>
      </c>
      <c r="J65" s="21">
        <v>23</v>
      </c>
      <c r="K65" s="21">
        <v>3</v>
      </c>
      <c r="L65" s="21">
        <v>64</v>
      </c>
      <c r="M65" s="21">
        <v>13</v>
      </c>
      <c r="N65" s="21">
        <v>42</v>
      </c>
      <c r="O65" s="21">
        <v>13</v>
      </c>
      <c r="P65" s="21">
        <v>3</v>
      </c>
      <c r="Q65" s="21">
        <v>10</v>
      </c>
      <c r="R65" s="21">
        <v>79</v>
      </c>
      <c r="S65" s="21">
        <v>8</v>
      </c>
    </row>
    <row r="66" spans="1:19" x14ac:dyDescent="0.2">
      <c r="A66" s="24" t="s">
        <v>3</v>
      </c>
      <c r="B66" s="25">
        <v>100</v>
      </c>
      <c r="C66" s="25">
        <v>6.0085839999999999</v>
      </c>
      <c r="D66" s="25">
        <v>9.4420599999999997</v>
      </c>
      <c r="E66" s="25">
        <v>4.2918450000000004</v>
      </c>
      <c r="F66" s="25">
        <v>11.158798000000001</v>
      </c>
      <c r="G66" s="25">
        <v>9.871245</v>
      </c>
      <c r="H66" s="25">
        <v>16.738197</v>
      </c>
      <c r="I66" s="25">
        <v>29.613734000000001</v>
      </c>
      <c r="J66" s="25">
        <v>9.871245</v>
      </c>
      <c r="K66" s="25">
        <v>1.2875540000000001</v>
      </c>
      <c r="L66" s="25">
        <v>27.467811000000001</v>
      </c>
      <c r="M66" s="25">
        <v>5.5793990000000004</v>
      </c>
      <c r="N66" s="25">
        <v>18.025751</v>
      </c>
      <c r="O66" s="25">
        <v>5.5793990000000004</v>
      </c>
      <c r="P66" s="25">
        <v>1.2875540000000001</v>
      </c>
      <c r="Q66" s="25">
        <v>4.2918450000000004</v>
      </c>
      <c r="R66" s="25">
        <v>33.905579000000003</v>
      </c>
      <c r="S66" s="25">
        <v>3.4334760000000002</v>
      </c>
    </row>
    <row r="67" spans="1:19" x14ac:dyDescent="0.2">
      <c r="A67" s="20" t="s">
        <v>347</v>
      </c>
      <c r="B67" s="21">
        <v>140</v>
      </c>
      <c r="C67" s="21">
        <v>2</v>
      </c>
      <c r="D67" s="21">
        <v>18</v>
      </c>
      <c r="E67" s="21">
        <v>3</v>
      </c>
      <c r="F67" s="21">
        <v>13</v>
      </c>
      <c r="G67" s="21">
        <v>13</v>
      </c>
      <c r="H67" s="21">
        <v>25</v>
      </c>
      <c r="I67" s="21">
        <v>34</v>
      </c>
      <c r="J67" s="21">
        <v>16</v>
      </c>
      <c r="K67" s="21">
        <v>1</v>
      </c>
      <c r="L67" s="21">
        <v>38</v>
      </c>
      <c r="M67" s="21">
        <v>7</v>
      </c>
      <c r="N67" s="21">
        <v>12</v>
      </c>
      <c r="O67" s="21">
        <v>7</v>
      </c>
      <c r="P67" s="21">
        <v>3</v>
      </c>
      <c r="Q67" s="21">
        <v>6</v>
      </c>
      <c r="R67" s="21">
        <v>49</v>
      </c>
      <c r="S67" s="21">
        <v>9</v>
      </c>
    </row>
    <row r="68" spans="1:19" x14ac:dyDescent="0.2">
      <c r="A68" s="24" t="s">
        <v>3</v>
      </c>
      <c r="B68" s="25">
        <v>100</v>
      </c>
      <c r="C68" s="25">
        <v>1.428571</v>
      </c>
      <c r="D68" s="25">
        <v>12.857143000000001</v>
      </c>
      <c r="E68" s="25">
        <v>2.1428569999999998</v>
      </c>
      <c r="F68" s="25">
        <v>9.2857140000000005</v>
      </c>
      <c r="G68" s="25">
        <v>9.2857140000000005</v>
      </c>
      <c r="H68" s="25">
        <v>17.857143000000001</v>
      </c>
      <c r="I68" s="25">
        <v>24.285713999999999</v>
      </c>
      <c r="J68" s="25">
        <v>11.428571</v>
      </c>
      <c r="K68" s="25">
        <v>0.71428599999999998</v>
      </c>
      <c r="L68" s="25">
        <v>27.142856999999999</v>
      </c>
      <c r="M68" s="25">
        <v>5</v>
      </c>
      <c r="N68" s="25">
        <v>8.5714290000000002</v>
      </c>
      <c r="O68" s="25">
        <v>5</v>
      </c>
      <c r="P68" s="25">
        <v>2.1428569999999998</v>
      </c>
      <c r="Q68" s="25">
        <v>4.2857139999999996</v>
      </c>
      <c r="R68" s="25">
        <v>35</v>
      </c>
      <c r="S68" s="25">
        <v>6.4285709999999998</v>
      </c>
    </row>
    <row r="69" spans="1:19" x14ac:dyDescent="0.2">
      <c r="A69" s="20" t="s">
        <v>348</v>
      </c>
      <c r="B69" s="21">
        <v>37</v>
      </c>
      <c r="C69" s="21">
        <v>3</v>
      </c>
      <c r="D69" s="21">
        <v>3</v>
      </c>
      <c r="E69" s="21">
        <v>2</v>
      </c>
      <c r="F69" s="21">
        <v>3</v>
      </c>
      <c r="G69" s="21">
        <v>8</v>
      </c>
      <c r="H69" s="21">
        <v>8</v>
      </c>
      <c r="I69" s="21">
        <v>10</v>
      </c>
      <c r="J69" s="21">
        <v>2</v>
      </c>
      <c r="K69" s="21">
        <v>1</v>
      </c>
      <c r="L69" s="21">
        <v>3</v>
      </c>
      <c r="M69" s="21">
        <v>1</v>
      </c>
      <c r="N69" s="21">
        <v>4</v>
      </c>
      <c r="O69" s="21">
        <v>0</v>
      </c>
      <c r="P69" s="21">
        <v>1</v>
      </c>
      <c r="Q69" s="21">
        <v>0</v>
      </c>
      <c r="R69" s="21">
        <v>14</v>
      </c>
      <c r="S69" s="21">
        <v>0</v>
      </c>
    </row>
    <row r="70" spans="1:19" x14ac:dyDescent="0.2">
      <c r="A70" s="24" t="s">
        <v>3</v>
      </c>
      <c r="B70" s="25">
        <v>100</v>
      </c>
      <c r="C70" s="25">
        <v>8.1081079999999996</v>
      </c>
      <c r="D70" s="25">
        <v>8.1081079999999996</v>
      </c>
      <c r="E70" s="25">
        <v>5.405405</v>
      </c>
      <c r="F70" s="25">
        <v>8.1081079999999996</v>
      </c>
      <c r="G70" s="25">
        <v>21.621621999999999</v>
      </c>
      <c r="H70" s="25">
        <v>21.621621999999999</v>
      </c>
      <c r="I70" s="25">
        <v>27.027027</v>
      </c>
      <c r="J70" s="25">
        <v>5.405405</v>
      </c>
      <c r="K70" s="25">
        <v>2.7027030000000001</v>
      </c>
      <c r="L70" s="25">
        <v>8.1081079999999996</v>
      </c>
      <c r="M70" s="25">
        <v>2.7027030000000001</v>
      </c>
      <c r="N70" s="25">
        <v>10.810810999999999</v>
      </c>
      <c r="O70" s="25">
        <v>0</v>
      </c>
      <c r="P70" s="25">
        <v>2.7027030000000001</v>
      </c>
      <c r="Q70" s="25">
        <v>0</v>
      </c>
      <c r="R70" s="25">
        <v>37.837837999999998</v>
      </c>
      <c r="S70" s="25">
        <v>0</v>
      </c>
    </row>
    <row r="71" spans="1:19" x14ac:dyDescent="0.2">
      <c r="A71" s="20" t="s">
        <v>349</v>
      </c>
      <c r="B71" s="21">
        <v>9</v>
      </c>
      <c r="C71" s="21">
        <v>1</v>
      </c>
      <c r="D71" s="21">
        <v>0</v>
      </c>
      <c r="E71" s="21">
        <v>0</v>
      </c>
      <c r="F71" s="21">
        <v>0</v>
      </c>
      <c r="G71" s="21">
        <v>1</v>
      </c>
      <c r="H71" s="21">
        <v>4</v>
      </c>
      <c r="I71" s="21">
        <v>2</v>
      </c>
      <c r="J71" s="21">
        <v>1</v>
      </c>
      <c r="K71" s="21">
        <v>0</v>
      </c>
      <c r="L71" s="21">
        <v>1</v>
      </c>
      <c r="M71" s="21">
        <v>1</v>
      </c>
      <c r="N71" s="21">
        <v>2</v>
      </c>
      <c r="O71" s="21">
        <v>1</v>
      </c>
      <c r="P71" s="21">
        <v>0</v>
      </c>
      <c r="Q71" s="21">
        <v>1</v>
      </c>
      <c r="R71" s="21">
        <v>3</v>
      </c>
      <c r="S71" s="21">
        <v>0</v>
      </c>
    </row>
    <row r="72" spans="1:19" x14ac:dyDescent="0.2">
      <c r="A72" s="24" t="s">
        <v>3</v>
      </c>
      <c r="B72" s="25">
        <v>100</v>
      </c>
      <c r="C72" s="25">
        <v>11.111110999999999</v>
      </c>
      <c r="D72" s="25">
        <v>0</v>
      </c>
      <c r="E72" s="25">
        <v>0</v>
      </c>
      <c r="F72" s="25">
        <v>0</v>
      </c>
      <c r="G72" s="25">
        <v>11.111110999999999</v>
      </c>
      <c r="H72" s="25">
        <v>44.444443999999997</v>
      </c>
      <c r="I72" s="25">
        <v>22.222221999999999</v>
      </c>
      <c r="J72" s="25">
        <v>11.111110999999999</v>
      </c>
      <c r="K72" s="25">
        <v>0</v>
      </c>
      <c r="L72" s="25">
        <v>11.111110999999999</v>
      </c>
      <c r="M72" s="25">
        <v>11.111110999999999</v>
      </c>
      <c r="N72" s="25">
        <v>22.222221999999999</v>
      </c>
      <c r="O72" s="25">
        <v>11.111110999999999</v>
      </c>
      <c r="P72" s="25">
        <v>0</v>
      </c>
      <c r="Q72" s="25">
        <v>11.111110999999999</v>
      </c>
      <c r="R72" s="25">
        <v>33.333333000000003</v>
      </c>
      <c r="S72" s="25">
        <v>0</v>
      </c>
    </row>
    <row r="73" spans="1:19" x14ac:dyDescent="0.2">
      <c r="A73" s="20" t="s">
        <v>350</v>
      </c>
      <c r="B73" s="21">
        <v>679</v>
      </c>
      <c r="C73" s="21">
        <v>45</v>
      </c>
      <c r="D73" s="21">
        <v>81</v>
      </c>
      <c r="E73" s="21">
        <v>29</v>
      </c>
      <c r="F73" s="21">
        <v>71</v>
      </c>
      <c r="G73" s="21">
        <v>76</v>
      </c>
      <c r="H73" s="21">
        <v>78</v>
      </c>
      <c r="I73" s="21">
        <v>193</v>
      </c>
      <c r="J73" s="21">
        <v>100</v>
      </c>
      <c r="K73" s="21">
        <v>9</v>
      </c>
      <c r="L73" s="21">
        <v>173</v>
      </c>
      <c r="M73" s="21">
        <v>39</v>
      </c>
      <c r="N73" s="21">
        <v>121</v>
      </c>
      <c r="O73" s="21">
        <v>44</v>
      </c>
      <c r="P73" s="21">
        <v>12</v>
      </c>
      <c r="Q73" s="21">
        <v>28</v>
      </c>
      <c r="R73" s="21">
        <v>203</v>
      </c>
      <c r="S73" s="21">
        <v>9</v>
      </c>
    </row>
    <row r="74" spans="1:19" x14ac:dyDescent="0.2">
      <c r="A74" s="24" t="s">
        <v>3</v>
      </c>
      <c r="B74" s="25">
        <v>100</v>
      </c>
      <c r="C74" s="25">
        <v>6.6273929999999996</v>
      </c>
      <c r="D74" s="25">
        <v>11.929308000000001</v>
      </c>
      <c r="E74" s="25">
        <v>4.2709869999999999</v>
      </c>
      <c r="F74" s="25">
        <v>10.456554000000001</v>
      </c>
      <c r="G74" s="25">
        <v>11.192931</v>
      </c>
      <c r="H74" s="25">
        <v>11.487482</v>
      </c>
      <c r="I74" s="25">
        <v>28.424153</v>
      </c>
      <c r="J74" s="25">
        <v>14.727541</v>
      </c>
      <c r="K74" s="25">
        <v>1.3254790000000001</v>
      </c>
      <c r="L74" s="25">
        <v>25.478645</v>
      </c>
      <c r="M74" s="25">
        <v>5.743741</v>
      </c>
      <c r="N74" s="25">
        <v>17.820323999999999</v>
      </c>
      <c r="O74" s="25">
        <v>6.480118</v>
      </c>
      <c r="P74" s="25">
        <v>1.7673049999999999</v>
      </c>
      <c r="Q74" s="25">
        <v>4.1237110000000001</v>
      </c>
      <c r="R74" s="25">
        <v>29.896906999999999</v>
      </c>
      <c r="S74" s="25">
        <v>1.3254790000000001</v>
      </c>
    </row>
    <row r="75" spans="1:19" x14ac:dyDescent="0.2">
      <c r="A75" s="20" t="s">
        <v>351</v>
      </c>
      <c r="B75" s="21">
        <v>535</v>
      </c>
      <c r="C75" s="21">
        <v>27</v>
      </c>
      <c r="D75" s="21">
        <v>46</v>
      </c>
      <c r="E75" s="21">
        <v>23</v>
      </c>
      <c r="F75" s="21">
        <v>45</v>
      </c>
      <c r="G75" s="21">
        <v>51</v>
      </c>
      <c r="H75" s="21">
        <v>67</v>
      </c>
      <c r="I75" s="21">
        <v>151</v>
      </c>
      <c r="J75" s="21">
        <v>69</v>
      </c>
      <c r="K75" s="21">
        <v>7</v>
      </c>
      <c r="L75" s="21">
        <v>135</v>
      </c>
      <c r="M75" s="21">
        <v>27</v>
      </c>
      <c r="N75" s="21">
        <v>77</v>
      </c>
      <c r="O75" s="21">
        <v>23</v>
      </c>
      <c r="P75" s="21">
        <v>6</v>
      </c>
      <c r="Q75" s="21">
        <v>20</v>
      </c>
      <c r="R75" s="21">
        <v>191</v>
      </c>
      <c r="S75" s="21">
        <v>16</v>
      </c>
    </row>
    <row r="76" spans="1:19" x14ac:dyDescent="0.2">
      <c r="A76" s="24" t="s">
        <v>3</v>
      </c>
      <c r="B76" s="25">
        <v>100</v>
      </c>
      <c r="C76" s="25">
        <v>5.046729</v>
      </c>
      <c r="D76" s="25">
        <v>8.5981310000000004</v>
      </c>
      <c r="E76" s="25">
        <v>4.2990649999999997</v>
      </c>
      <c r="F76" s="25">
        <v>8.4112150000000003</v>
      </c>
      <c r="G76" s="25">
        <v>9.5327099999999998</v>
      </c>
      <c r="H76" s="25">
        <v>12.523364000000001</v>
      </c>
      <c r="I76" s="25">
        <v>28.224298999999998</v>
      </c>
      <c r="J76" s="25">
        <v>12.897195999999999</v>
      </c>
      <c r="K76" s="25">
        <v>1.308411</v>
      </c>
      <c r="L76" s="25">
        <v>25.233644999999999</v>
      </c>
      <c r="M76" s="25">
        <v>5.046729</v>
      </c>
      <c r="N76" s="25">
        <v>14.392523000000001</v>
      </c>
      <c r="O76" s="25">
        <v>4.2990649999999997</v>
      </c>
      <c r="P76" s="25">
        <v>1.1214949999999999</v>
      </c>
      <c r="Q76" s="25">
        <v>3.738318</v>
      </c>
      <c r="R76" s="25">
        <v>35.700935000000001</v>
      </c>
      <c r="S76" s="25">
        <v>2.9906540000000001</v>
      </c>
    </row>
    <row r="77" spans="1:19" x14ac:dyDescent="0.2">
      <c r="A77" s="20" t="s">
        <v>352</v>
      </c>
      <c r="B77" s="21">
        <v>186</v>
      </c>
      <c r="C77" s="21">
        <v>6</v>
      </c>
      <c r="D77" s="21">
        <v>21</v>
      </c>
      <c r="E77" s="21">
        <v>5</v>
      </c>
      <c r="F77" s="21">
        <v>16</v>
      </c>
      <c r="G77" s="21">
        <v>22</v>
      </c>
      <c r="H77" s="21">
        <v>37</v>
      </c>
      <c r="I77" s="21">
        <v>46</v>
      </c>
      <c r="J77" s="21">
        <v>19</v>
      </c>
      <c r="K77" s="21">
        <v>2</v>
      </c>
      <c r="L77" s="21">
        <v>42</v>
      </c>
      <c r="M77" s="21">
        <v>9</v>
      </c>
      <c r="N77" s="21">
        <v>18</v>
      </c>
      <c r="O77" s="21">
        <v>8</v>
      </c>
      <c r="P77" s="21">
        <v>4</v>
      </c>
      <c r="Q77" s="21">
        <v>7</v>
      </c>
      <c r="R77" s="21">
        <v>66</v>
      </c>
      <c r="S77" s="21">
        <v>9</v>
      </c>
    </row>
    <row r="78" spans="1:19" x14ac:dyDescent="0.2">
      <c r="A78" s="24" t="s">
        <v>3</v>
      </c>
      <c r="B78" s="25">
        <v>100</v>
      </c>
      <c r="C78" s="25">
        <v>3.225806</v>
      </c>
      <c r="D78" s="25">
        <v>11.290323000000001</v>
      </c>
      <c r="E78" s="25">
        <v>2.6881719999999998</v>
      </c>
      <c r="F78" s="25">
        <v>8.6021509999999992</v>
      </c>
      <c r="G78" s="25">
        <v>11.827957</v>
      </c>
      <c r="H78" s="25">
        <v>19.892472999999999</v>
      </c>
      <c r="I78" s="25">
        <v>24.731183000000001</v>
      </c>
      <c r="J78" s="25">
        <v>10.215054</v>
      </c>
      <c r="K78" s="25">
        <v>1.075269</v>
      </c>
      <c r="L78" s="25">
        <v>22.580645000000001</v>
      </c>
      <c r="M78" s="25">
        <v>4.8387099999999998</v>
      </c>
      <c r="N78" s="25">
        <v>9.6774190000000004</v>
      </c>
      <c r="O78" s="25">
        <v>4.301075</v>
      </c>
      <c r="P78" s="25">
        <v>2.1505380000000001</v>
      </c>
      <c r="Q78" s="25">
        <v>3.7634409999999998</v>
      </c>
      <c r="R78" s="25">
        <v>35.483871000000001</v>
      </c>
      <c r="S78" s="25">
        <v>4.8387099999999998</v>
      </c>
    </row>
    <row r="79" spans="1:19" x14ac:dyDescent="0.2">
      <c r="A79" s="20" t="s">
        <v>353</v>
      </c>
      <c r="B79" s="21">
        <v>721</v>
      </c>
      <c r="C79" s="21">
        <v>33</v>
      </c>
      <c r="D79" s="21">
        <v>67</v>
      </c>
      <c r="E79" s="21">
        <v>28</v>
      </c>
      <c r="F79" s="21">
        <v>61</v>
      </c>
      <c r="G79" s="21">
        <v>73</v>
      </c>
      <c r="H79" s="21">
        <v>104</v>
      </c>
      <c r="I79" s="21">
        <v>197</v>
      </c>
      <c r="J79" s="21">
        <v>88</v>
      </c>
      <c r="K79" s="21">
        <v>9</v>
      </c>
      <c r="L79" s="21">
        <v>177</v>
      </c>
      <c r="M79" s="21">
        <v>36</v>
      </c>
      <c r="N79" s="21">
        <v>95</v>
      </c>
      <c r="O79" s="21">
        <v>31</v>
      </c>
      <c r="P79" s="21">
        <v>10</v>
      </c>
      <c r="Q79" s="21">
        <v>27</v>
      </c>
      <c r="R79" s="21">
        <v>257</v>
      </c>
      <c r="S79" s="21">
        <v>25</v>
      </c>
    </row>
    <row r="80" spans="1:19" x14ac:dyDescent="0.2">
      <c r="A80" s="24" t="s">
        <v>3</v>
      </c>
      <c r="B80" s="25">
        <v>100</v>
      </c>
      <c r="C80" s="25">
        <v>4.5769760000000002</v>
      </c>
      <c r="D80" s="25">
        <v>9.2926490000000008</v>
      </c>
      <c r="E80" s="25">
        <v>3.8834949999999999</v>
      </c>
      <c r="F80" s="25">
        <v>8.4604719999999993</v>
      </c>
      <c r="G80" s="25">
        <v>10.124827</v>
      </c>
      <c r="H80" s="25">
        <v>14.424410999999999</v>
      </c>
      <c r="I80" s="25">
        <v>27.323162</v>
      </c>
      <c r="J80" s="25">
        <v>12.205270000000001</v>
      </c>
      <c r="K80" s="25">
        <v>1.2482660000000001</v>
      </c>
      <c r="L80" s="25">
        <v>24.549237000000002</v>
      </c>
      <c r="M80" s="25">
        <v>4.9930649999999996</v>
      </c>
      <c r="N80" s="25">
        <v>13.176144000000001</v>
      </c>
      <c r="O80" s="25">
        <v>4.2995840000000003</v>
      </c>
      <c r="P80" s="25">
        <v>1.3869629999999999</v>
      </c>
      <c r="Q80" s="25">
        <v>3.744799</v>
      </c>
      <c r="R80" s="25">
        <v>35.644938000000003</v>
      </c>
      <c r="S80" s="25">
        <v>3.467406</v>
      </c>
    </row>
    <row r="81" spans="1:19" x14ac:dyDescent="0.2">
      <c r="A81" s="9" t="s">
        <v>356</v>
      </c>
      <c r="B81" s="9"/>
      <c r="C81" s="9"/>
      <c r="D81" s="9"/>
      <c r="E81" s="9"/>
      <c r="F81" s="9"/>
      <c r="G81" s="9"/>
      <c r="H81" s="9"/>
      <c r="I81" s="9"/>
      <c r="J81" s="9"/>
      <c r="K81" s="9"/>
      <c r="L81" s="9"/>
      <c r="M81" s="9"/>
      <c r="N81" s="9"/>
      <c r="O81" s="9"/>
      <c r="P81" s="9"/>
      <c r="Q81" s="9"/>
      <c r="R81" s="9"/>
      <c r="S81" s="9"/>
    </row>
    <row r="82" spans="1:19" x14ac:dyDescent="0.2">
      <c r="A82" s="20" t="s">
        <v>357</v>
      </c>
      <c r="B82" s="21">
        <v>138</v>
      </c>
      <c r="C82" s="21">
        <v>6</v>
      </c>
      <c r="D82" s="21">
        <v>11</v>
      </c>
      <c r="E82" s="21">
        <v>9</v>
      </c>
      <c r="F82" s="21">
        <v>9</v>
      </c>
      <c r="G82" s="21">
        <v>15</v>
      </c>
      <c r="H82" s="21">
        <v>14</v>
      </c>
      <c r="I82" s="21">
        <v>51</v>
      </c>
      <c r="J82" s="21">
        <v>22</v>
      </c>
      <c r="K82" s="21">
        <v>5</v>
      </c>
      <c r="L82" s="21">
        <v>27</v>
      </c>
      <c r="M82" s="21">
        <v>11</v>
      </c>
      <c r="N82" s="21">
        <v>22</v>
      </c>
      <c r="O82" s="21">
        <v>10</v>
      </c>
      <c r="P82" s="21">
        <v>2</v>
      </c>
      <c r="Q82" s="21">
        <v>11</v>
      </c>
      <c r="R82" s="21">
        <v>33</v>
      </c>
      <c r="S82" s="21">
        <v>4</v>
      </c>
    </row>
    <row r="83" spans="1:19" x14ac:dyDescent="0.2">
      <c r="A83" s="24" t="s">
        <v>3</v>
      </c>
      <c r="B83" s="25">
        <v>100</v>
      </c>
      <c r="C83" s="25">
        <v>4.3478260000000004</v>
      </c>
      <c r="D83" s="25">
        <v>7.9710140000000003</v>
      </c>
      <c r="E83" s="25">
        <v>6.5217390000000002</v>
      </c>
      <c r="F83" s="25">
        <v>6.5217390000000002</v>
      </c>
      <c r="G83" s="25">
        <v>10.869565</v>
      </c>
      <c r="H83" s="25">
        <v>10.144928</v>
      </c>
      <c r="I83" s="25">
        <v>36.956522</v>
      </c>
      <c r="J83" s="25">
        <v>15.942029</v>
      </c>
      <c r="K83" s="25">
        <v>3.6231879999999999</v>
      </c>
      <c r="L83" s="25">
        <v>19.565217000000001</v>
      </c>
      <c r="M83" s="25">
        <v>7.9710140000000003</v>
      </c>
      <c r="N83" s="25">
        <v>15.942029</v>
      </c>
      <c r="O83" s="25">
        <v>7.2463769999999998</v>
      </c>
      <c r="P83" s="25">
        <v>1.4492750000000001</v>
      </c>
      <c r="Q83" s="25">
        <v>7.9710140000000003</v>
      </c>
      <c r="R83" s="25">
        <v>23.913042999999998</v>
      </c>
      <c r="S83" s="25">
        <v>2.8985509999999999</v>
      </c>
    </row>
    <row r="84" spans="1:19" x14ac:dyDescent="0.2">
      <c r="A84" s="20" t="s">
        <v>328</v>
      </c>
      <c r="B84" s="21">
        <v>1747</v>
      </c>
      <c r="C84" s="21">
        <v>100</v>
      </c>
      <c r="D84" s="21">
        <v>174</v>
      </c>
      <c r="E84" s="21">
        <v>89</v>
      </c>
      <c r="F84" s="21">
        <v>174</v>
      </c>
      <c r="G84" s="21">
        <v>152</v>
      </c>
      <c r="H84" s="21">
        <v>230</v>
      </c>
      <c r="I84" s="21">
        <v>505</v>
      </c>
      <c r="J84" s="21">
        <v>265</v>
      </c>
      <c r="K84" s="21">
        <v>16</v>
      </c>
      <c r="L84" s="21">
        <v>435</v>
      </c>
      <c r="M84" s="21">
        <v>102</v>
      </c>
      <c r="N84" s="21">
        <v>317</v>
      </c>
      <c r="O84" s="21">
        <v>94</v>
      </c>
      <c r="P84" s="21">
        <v>15</v>
      </c>
      <c r="Q84" s="21">
        <v>61</v>
      </c>
      <c r="R84" s="21">
        <v>531</v>
      </c>
      <c r="S84" s="21">
        <v>28</v>
      </c>
    </row>
    <row r="85" spans="1:19" x14ac:dyDescent="0.2">
      <c r="A85" s="24" t="s">
        <v>3</v>
      </c>
      <c r="B85" s="25">
        <v>100</v>
      </c>
      <c r="C85" s="25">
        <v>5.7240979999999997</v>
      </c>
      <c r="D85" s="25">
        <v>9.9599309999999992</v>
      </c>
      <c r="E85" s="25">
        <v>5.0944479999999999</v>
      </c>
      <c r="F85" s="25">
        <v>9.9599309999999992</v>
      </c>
      <c r="G85" s="25">
        <v>8.7006300000000003</v>
      </c>
      <c r="H85" s="25">
        <v>13.165426</v>
      </c>
      <c r="I85" s="25">
        <v>28.906697000000001</v>
      </c>
      <c r="J85" s="25">
        <v>15.168861</v>
      </c>
      <c r="K85" s="25">
        <v>0.915856</v>
      </c>
      <c r="L85" s="25">
        <v>24.899827999999999</v>
      </c>
      <c r="M85" s="25">
        <v>5.8385800000000003</v>
      </c>
      <c r="N85" s="25">
        <v>18.145392000000001</v>
      </c>
      <c r="O85" s="25">
        <v>5.3806529999999997</v>
      </c>
      <c r="P85" s="25">
        <v>0.85861500000000002</v>
      </c>
      <c r="Q85" s="25">
        <v>3.4916999999999998</v>
      </c>
      <c r="R85" s="25">
        <v>30.394963000000001</v>
      </c>
      <c r="S85" s="25">
        <v>1.6027480000000001</v>
      </c>
    </row>
    <row r="86" spans="1:19" x14ac:dyDescent="0.2">
      <c r="A86" s="20" t="s">
        <v>329</v>
      </c>
      <c r="B86" s="21">
        <v>191</v>
      </c>
      <c r="C86" s="21">
        <v>21</v>
      </c>
      <c r="D86" s="21">
        <v>19</v>
      </c>
      <c r="E86" s="21">
        <v>12</v>
      </c>
      <c r="F86" s="21">
        <v>18</v>
      </c>
      <c r="G86" s="21">
        <v>33</v>
      </c>
      <c r="H86" s="21">
        <v>18</v>
      </c>
      <c r="I86" s="21">
        <v>62</v>
      </c>
      <c r="J86" s="21">
        <v>44</v>
      </c>
      <c r="K86" s="21">
        <v>6</v>
      </c>
      <c r="L86" s="21">
        <v>47</v>
      </c>
      <c r="M86" s="21">
        <v>8</v>
      </c>
      <c r="N86" s="21">
        <v>36</v>
      </c>
      <c r="O86" s="21">
        <v>13</v>
      </c>
      <c r="P86" s="21">
        <v>4</v>
      </c>
      <c r="Q86" s="21">
        <v>7</v>
      </c>
      <c r="R86" s="21">
        <v>51</v>
      </c>
      <c r="S86" s="21">
        <v>6</v>
      </c>
    </row>
    <row r="87" spans="1:19" x14ac:dyDescent="0.2">
      <c r="A87" s="24" t="s">
        <v>3</v>
      </c>
      <c r="B87" s="25">
        <v>100</v>
      </c>
      <c r="C87" s="25">
        <v>10.994764</v>
      </c>
      <c r="D87" s="25">
        <v>9.9476440000000004</v>
      </c>
      <c r="E87" s="25">
        <v>6.2827229999999998</v>
      </c>
      <c r="F87" s="25">
        <v>9.4240840000000006</v>
      </c>
      <c r="G87" s="25">
        <v>17.277487000000001</v>
      </c>
      <c r="H87" s="25">
        <v>9.4240840000000006</v>
      </c>
      <c r="I87" s="25">
        <v>32.460732999999998</v>
      </c>
      <c r="J87" s="25">
        <v>23.036649000000001</v>
      </c>
      <c r="K87" s="25">
        <v>3.1413609999999998</v>
      </c>
      <c r="L87" s="25">
        <v>24.607330000000001</v>
      </c>
      <c r="M87" s="25">
        <v>4.1884819999999996</v>
      </c>
      <c r="N87" s="25">
        <v>18.848168000000001</v>
      </c>
      <c r="O87" s="25">
        <v>6.8062829999999996</v>
      </c>
      <c r="P87" s="25">
        <v>2.0942409999999998</v>
      </c>
      <c r="Q87" s="25">
        <v>3.6649210000000001</v>
      </c>
      <c r="R87" s="25">
        <v>26.701571000000001</v>
      </c>
      <c r="S87" s="25">
        <v>3.1413609999999998</v>
      </c>
    </row>
    <row r="88" spans="1:19" x14ac:dyDescent="0.2">
      <c r="A88" s="20" t="s">
        <v>330</v>
      </c>
      <c r="B88" s="21">
        <v>544</v>
      </c>
      <c r="C88" s="21">
        <v>24</v>
      </c>
      <c r="D88" s="21">
        <v>65</v>
      </c>
      <c r="E88" s="21">
        <v>18</v>
      </c>
      <c r="F88" s="21">
        <v>45</v>
      </c>
      <c r="G88" s="21">
        <v>56</v>
      </c>
      <c r="H88" s="21">
        <v>68</v>
      </c>
      <c r="I88" s="21">
        <v>149</v>
      </c>
      <c r="J88" s="21">
        <v>73</v>
      </c>
      <c r="K88" s="21">
        <v>8</v>
      </c>
      <c r="L88" s="21">
        <v>128</v>
      </c>
      <c r="M88" s="21">
        <v>21</v>
      </c>
      <c r="N88" s="21">
        <v>69</v>
      </c>
      <c r="O88" s="21">
        <v>28</v>
      </c>
      <c r="P88" s="21">
        <v>10</v>
      </c>
      <c r="Q88" s="21">
        <v>24</v>
      </c>
      <c r="R88" s="21">
        <v>171</v>
      </c>
      <c r="S88" s="21">
        <v>26</v>
      </c>
    </row>
    <row r="89" spans="1:19" x14ac:dyDescent="0.2">
      <c r="A89" s="24" t="s">
        <v>3</v>
      </c>
      <c r="B89" s="25">
        <v>100</v>
      </c>
      <c r="C89" s="25">
        <v>4.4117649999999999</v>
      </c>
      <c r="D89" s="25">
        <v>11.948529000000001</v>
      </c>
      <c r="E89" s="25">
        <v>3.308824</v>
      </c>
      <c r="F89" s="25">
        <v>8.2720590000000005</v>
      </c>
      <c r="G89" s="25">
        <v>10.294117999999999</v>
      </c>
      <c r="H89" s="25">
        <v>12.5</v>
      </c>
      <c r="I89" s="25">
        <v>27.389706</v>
      </c>
      <c r="J89" s="25">
        <v>13.419117999999999</v>
      </c>
      <c r="K89" s="25">
        <v>1.470588</v>
      </c>
      <c r="L89" s="25">
        <v>23.529412000000001</v>
      </c>
      <c r="M89" s="25">
        <v>3.8602940000000001</v>
      </c>
      <c r="N89" s="25">
        <v>12.683824</v>
      </c>
      <c r="O89" s="25">
        <v>5.1470589999999996</v>
      </c>
      <c r="P89" s="25">
        <v>1.8382350000000001</v>
      </c>
      <c r="Q89" s="25">
        <v>4.4117649999999999</v>
      </c>
      <c r="R89" s="25">
        <v>31.433824000000001</v>
      </c>
      <c r="S89" s="25">
        <v>4.7794119999999998</v>
      </c>
    </row>
    <row r="90" spans="1:19" x14ac:dyDescent="0.2">
      <c r="A90" s="20" t="s">
        <v>358</v>
      </c>
      <c r="B90" s="21">
        <v>57</v>
      </c>
      <c r="C90" s="21">
        <v>9</v>
      </c>
      <c r="D90" s="21">
        <v>9</v>
      </c>
      <c r="E90" s="21">
        <v>5</v>
      </c>
      <c r="F90" s="21">
        <v>7</v>
      </c>
      <c r="G90" s="21">
        <v>4</v>
      </c>
      <c r="H90" s="21">
        <v>10</v>
      </c>
      <c r="I90" s="21">
        <v>22</v>
      </c>
      <c r="J90" s="21">
        <v>10</v>
      </c>
      <c r="K90" s="21">
        <v>2</v>
      </c>
      <c r="L90" s="21">
        <v>16</v>
      </c>
      <c r="M90" s="21">
        <v>6</v>
      </c>
      <c r="N90" s="21">
        <v>8</v>
      </c>
      <c r="O90" s="21">
        <v>5</v>
      </c>
      <c r="P90" s="21">
        <v>2</v>
      </c>
      <c r="Q90" s="21">
        <v>3</v>
      </c>
      <c r="R90" s="21">
        <v>15</v>
      </c>
      <c r="S90" s="21">
        <v>1</v>
      </c>
    </row>
    <row r="91" spans="1:19" x14ac:dyDescent="0.2">
      <c r="A91" s="24" t="s">
        <v>3</v>
      </c>
      <c r="B91" s="25">
        <v>100</v>
      </c>
      <c r="C91" s="25">
        <v>15.789474</v>
      </c>
      <c r="D91" s="25">
        <v>15.789474</v>
      </c>
      <c r="E91" s="25">
        <v>8.7719299999999993</v>
      </c>
      <c r="F91" s="25">
        <v>12.280702</v>
      </c>
      <c r="G91" s="25">
        <v>7.017544</v>
      </c>
      <c r="H91" s="25">
        <v>17.543859999999999</v>
      </c>
      <c r="I91" s="25">
        <v>38.596491</v>
      </c>
      <c r="J91" s="25">
        <v>17.543859999999999</v>
      </c>
      <c r="K91" s="25">
        <v>3.508772</v>
      </c>
      <c r="L91" s="25">
        <v>28.070174999999999</v>
      </c>
      <c r="M91" s="25">
        <v>10.526316</v>
      </c>
      <c r="N91" s="25">
        <v>14.035088</v>
      </c>
      <c r="O91" s="25">
        <v>8.7719299999999993</v>
      </c>
      <c r="P91" s="25">
        <v>3.508772</v>
      </c>
      <c r="Q91" s="25">
        <v>5.2631579999999998</v>
      </c>
      <c r="R91" s="25">
        <v>26.315788999999999</v>
      </c>
      <c r="S91" s="25">
        <v>1.754386</v>
      </c>
    </row>
    <row r="92" spans="1:19" x14ac:dyDescent="0.2">
      <c r="A92" s="9" t="s">
        <v>359</v>
      </c>
      <c r="B92" s="10">
        <v>89</v>
      </c>
      <c r="C92" s="10">
        <v>5</v>
      </c>
      <c r="D92" s="10">
        <v>7</v>
      </c>
      <c r="E92" s="10">
        <v>5</v>
      </c>
      <c r="F92" s="10">
        <v>6</v>
      </c>
      <c r="G92" s="10">
        <v>9</v>
      </c>
      <c r="H92" s="10">
        <v>9</v>
      </c>
      <c r="I92" s="10">
        <v>34</v>
      </c>
      <c r="J92" s="10">
        <v>16</v>
      </c>
      <c r="K92" s="10">
        <v>2</v>
      </c>
      <c r="L92" s="10">
        <v>15</v>
      </c>
      <c r="M92" s="10">
        <v>4</v>
      </c>
      <c r="N92" s="10">
        <v>17</v>
      </c>
      <c r="O92" s="10">
        <v>9</v>
      </c>
      <c r="P92" s="10">
        <v>2</v>
      </c>
      <c r="Q92" s="10">
        <v>7</v>
      </c>
      <c r="R92" s="10">
        <v>18</v>
      </c>
      <c r="S92" s="10">
        <v>2</v>
      </c>
    </row>
    <row r="93" spans="1:19" x14ac:dyDescent="0.2">
      <c r="A93" s="24" t="s">
        <v>3</v>
      </c>
      <c r="B93" s="25">
        <v>100</v>
      </c>
      <c r="C93" s="25">
        <v>5.6179779999999999</v>
      </c>
      <c r="D93" s="25">
        <v>7.8651689999999999</v>
      </c>
      <c r="E93" s="25">
        <v>5.6179779999999999</v>
      </c>
      <c r="F93" s="25">
        <v>6.7415729999999998</v>
      </c>
      <c r="G93" s="25">
        <v>10.112360000000001</v>
      </c>
      <c r="H93" s="25">
        <v>10.112360000000001</v>
      </c>
      <c r="I93" s="25">
        <v>38.202247</v>
      </c>
      <c r="J93" s="25">
        <v>17.977528</v>
      </c>
      <c r="K93" s="25">
        <v>2.2471909999999999</v>
      </c>
      <c r="L93" s="25">
        <v>16.853933000000001</v>
      </c>
      <c r="M93" s="25">
        <v>4.4943819999999999</v>
      </c>
      <c r="N93" s="25">
        <v>19.101123999999999</v>
      </c>
      <c r="O93" s="25">
        <v>10.112360000000001</v>
      </c>
      <c r="P93" s="25">
        <v>2.2471909999999999</v>
      </c>
      <c r="Q93" s="25">
        <v>7.8651689999999999</v>
      </c>
      <c r="R93" s="25">
        <v>20.224719</v>
      </c>
      <c r="S93" s="25">
        <v>2.2471909999999999</v>
      </c>
    </row>
    <row r="94" spans="1:19" x14ac:dyDescent="0.2">
      <c r="A94" s="20" t="s">
        <v>331</v>
      </c>
      <c r="B94" s="21">
        <v>977</v>
      </c>
      <c r="C94" s="21">
        <v>56</v>
      </c>
      <c r="D94" s="21">
        <v>95</v>
      </c>
      <c r="E94" s="21">
        <v>59</v>
      </c>
      <c r="F94" s="21">
        <v>98</v>
      </c>
      <c r="G94" s="21">
        <v>83</v>
      </c>
      <c r="H94" s="21">
        <v>125</v>
      </c>
      <c r="I94" s="21">
        <v>300</v>
      </c>
      <c r="J94" s="21">
        <v>169</v>
      </c>
      <c r="K94" s="21">
        <v>10</v>
      </c>
      <c r="L94" s="21">
        <v>243</v>
      </c>
      <c r="M94" s="21">
        <v>61</v>
      </c>
      <c r="N94" s="21">
        <v>185</v>
      </c>
      <c r="O94" s="21">
        <v>52</v>
      </c>
      <c r="P94" s="21">
        <v>4</v>
      </c>
      <c r="Q94" s="21">
        <v>38</v>
      </c>
      <c r="R94" s="21">
        <v>271</v>
      </c>
      <c r="S94" s="21">
        <v>19</v>
      </c>
    </row>
    <row r="95" spans="1:19" x14ac:dyDescent="0.2">
      <c r="A95" s="24" t="s">
        <v>3</v>
      </c>
      <c r="B95" s="25">
        <v>100</v>
      </c>
      <c r="C95" s="25">
        <v>5.7318319999999998</v>
      </c>
      <c r="D95" s="25">
        <v>9.7236440000000002</v>
      </c>
      <c r="E95" s="25">
        <v>6.0388950000000001</v>
      </c>
      <c r="F95" s="25">
        <v>10.030706</v>
      </c>
      <c r="G95" s="25">
        <v>8.4953939999999992</v>
      </c>
      <c r="H95" s="25">
        <v>12.794268000000001</v>
      </c>
      <c r="I95" s="25">
        <v>30.706244000000002</v>
      </c>
      <c r="J95" s="25">
        <v>17.297851000000001</v>
      </c>
      <c r="K95" s="25">
        <v>1.023541</v>
      </c>
      <c r="L95" s="25">
        <v>24.872057000000002</v>
      </c>
      <c r="M95" s="25">
        <v>6.2436030000000002</v>
      </c>
      <c r="N95" s="25">
        <v>18.935517000000001</v>
      </c>
      <c r="O95" s="25">
        <v>5.3224159999999996</v>
      </c>
      <c r="P95" s="25">
        <v>0.40941699999999998</v>
      </c>
      <c r="Q95" s="25">
        <v>3.8894579999999999</v>
      </c>
      <c r="R95" s="25">
        <v>27.737973</v>
      </c>
      <c r="S95" s="25">
        <v>1.9447289999999999</v>
      </c>
    </row>
    <row r="96" spans="1:19" x14ac:dyDescent="0.2">
      <c r="A96" s="20" t="s">
        <v>332</v>
      </c>
      <c r="B96" s="21">
        <v>73</v>
      </c>
      <c r="C96" s="21">
        <v>8</v>
      </c>
      <c r="D96" s="21">
        <v>8</v>
      </c>
      <c r="E96" s="21">
        <v>4</v>
      </c>
      <c r="F96" s="21">
        <v>7</v>
      </c>
      <c r="G96" s="21">
        <v>7</v>
      </c>
      <c r="H96" s="21">
        <v>2</v>
      </c>
      <c r="I96" s="21">
        <v>21</v>
      </c>
      <c r="J96" s="21">
        <v>17</v>
      </c>
      <c r="K96" s="21">
        <v>2</v>
      </c>
      <c r="L96" s="21">
        <v>16</v>
      </c>
      <c r="M96" s="21">
        <v>1</v>
      </c>
      <c r="N96" s="21">
        <v>12</v>
      </c>
      <c r="O96" s="21">
        <v>4</v>
      </c>
      <c r="P96" s="21">
        <v>1</v>
      </c>
      <c r="Q96" s="21">
        <v>1</v>
      </c>
      <c r="R96" s="21">
        <v>19</v>
      </c>
      <c r="S96" s="21">
        <v>4</v>
      </c>
    </row>
    <row r="97" spans="1:19" x14ac:dyDescent="0.2">
      <c r="A97" s="24" t="s">
        <v>3</v>
      </c>
      <c r="B97" s="25">
        <v>100</v>
      </c>
      <c r="C97" s="25">
        <v>10.958904</v>
      </c>
      <c r="D97" s="25">
        <v>10.958904</v>
      </c>
      <c r="E97" s="25">
        <v>5.4794520000000002</v>
      </c>
      <c r="F97" s="25">
        <v>9.5890409999999999</v>
      </c>
      <c r="G97" s="25">
        <v>9.5890409999999999</v>
      </c>
      <c r="H97" s="25">
        <v>2.7397260000000001</v>
      </c>
      <c r="I97" s="25">
        <v>28.767123000000002</v>
      </c>
      <c r="J97" s="25">
        <v>23.287671</v>
      </c>
      <c r="K97" s="25">
        <v>2.7397260000000001</v>
      </c>
      <c r="L97" s="25">
        <v>21.917808000000001</v>
      </c>
      <c r="M97" s="25">
        <v>1.3698630000000001</v>
      </c>
      <c r="N97" s="25">
        <v>16.438355999999999</v>
      </c>
      <c r="O97" s="25">
        <v>5.4794520000000002</v>
      </c>
      <c r="P97" s="25">
        <v>1.3698630000000001</v>
      </c>
      <c r="Q97" s="25">
        <v>1.3698630000000001</v>
      </c>
      <c r="R97" s="25">
        <v>26.027397000000001</v>
      </c>
      <c r="S97" s="25">
        <v>5.4794520000000002</v>
      </c>
    </row>
    <row r="98" spans="1:19" x14ac:dyDescent="0.2">
      <c r="A98" s="20" t="s">
        <v>333</v>
      </c>
      <c r="B98" s="21">
        <v>108</v>
      </c>
      <c r="C98" s="21">
        <v>6</v>
      </c>
      <c r="D98" s="21">
        <v>16</v>
      </c>
      <c r="E98" s="21">
        <v>4</v>
      </c>
      <c r="F98" s="21">
        <v>8</v>
      </c>
      <c r="G98" s="21">
        <v>11</v>
      </c>
      <c r="H98" s="21">
        <v>16</v>
      </c>
      <c r="I98" s="21">
        <v>31</v>
      </c>
      <c r="J98" s="21">
        <v>20</v>
      </c>
      <c r="K98" s="21">
        <v>3</v>
      </c>
      <c r="L98" s="21">
        <v>21</v>
      </c>
      <c r="M98" s="21">
        <v>2</v>
      </c>
      <c r="N98" s="21">
        <v>16</v>
      </c>
      <c r="O98" s="21">
        <v>7</v>
      </c>
      <c r="P98" s="21">
        <v>2</v>
      </c>
      <c r="Q98" s="21">
        <v>4</v>
      </c>
      <c r="R98" s="21">
        <v>25</v>
      </c>
      <c r="S98" s="21">
        <v>6</v>
      </c>
    </row>
    <row r="99" spans="1:19" x14ac:dyDescent="0.2">
      <c r="A99" s="24" t="s">
        <v>3</v>
      </c>
      <c r="B99" s="25">
        <v>100</v>
      </c>
      <c r="C99" s="25">
        <v>5.5555560000000002</v>
      </c>
      <c r="D99" s="25">
        <v>14.814814999999999</v>
      </c>
      <c r="E99" s="25">
        <v>3.7037040000000001</v>
      </c>
      <c r="F99" s="25">
        <v>7.4074070000000001</v>
      </c>
      <c r="G99" s="25">
        <v>10.185185000000001</v>
      </c>
      <c r="H99" s="25">
        <v>14.814814999999999</v>
      </c>
      <c r="I99" s="25">
        <v>28.703703999999998</v>
      </c>
      <c r="J99" s="25">
        <v>18.518519000000001</v>
      </c>
      <c r="K99" s="25">
        <v>2.7777780000000001</v>
      </c>
      <c r="L99" s="25">
        <v>19.444444000000001</v>
      </c>
      <c r="M99" s="25">
        <v>1.8518520000000001</v>
      </c>
      <c r="N99" s="25">
        <v>14.814814999999999</v>
      </c>
      <c r="O99" s="25">
        <v>6.4814809999999996</v>
      </c>
      <c r="P99" s="25">
        <v>1.8518520000000001</v>
      </c>
      <c r="Q99" s="25">
        <v>3.7037040000000001</v>
      </c>
      <c r="R99" s="25">
        <v>23.148147999999999</v>
      </c>
      <c r="S99" s="25">
        <v>5.5555560000000002</v>
      </c>
    </row>
    <row r="100" spans="1:19" x14ac:dyDescent="0.2">
      <c r="A100" s="20" t="s">
        <v>358</v>
      </c>
      <c r="B100" s="21">
        <v>30</v>
      </c>
      <c r="C100" s="21">
        <v>7</v>
      </c>
      <c r="D100" s="21">
        <v>4</v>
      </c>
      <c r="E100" s="21">
        <v>4</v>
      </c>
      <c r="F100" s="21">
        <v>2</v>
      </c>
      <c r="G100" s="21">
        <v>1</v>
      </c>
      <c r="H100" s="21">
        <v>6</v>
      </c>
      <c r="I100" s="21">
        <v>13</v>
      </c>
      <c r="J100" s="21">
        <v>4</v>
      </c>
      <c r="K100" s="21">
        <v>2</v>
      </c>
      <c r="L100" s="21">
        <v>8</v>
      </c>
      <c r="M100" s="21">
        <v>5</v>
      </c>
      <c r="N100" s="21">
        <v>6</v>
      </c>
      <c r="O100" s="21">
        <v>3</v>
      </c>
      <c r="P100" s="21">
        <v>2</v>
      </c>
      <c r="Q100" s="21">
        <v>1</v>
      </c>
      <c r="R100" s="21">
        <v>8</v>
      </c>
      <c r="S100" s="21">
        <v>0</v>
      </c>
    </row>
    <row r="101" spans="1:19" x14ac:dyDescent="0.2">
      <c r="A101" s="24" t="s">
        <v>3</v>
      </c>
      <c r="B101" s="25">
        <v>100</v>
      </c>
      <c r="C101" s="25">
        <v>23.333333</v>
      </c>
      <c r="D101" s="25">
        <v>13.333333</v>
      </c>
      <c r="E101" s="25">
        <v>13.333333</v>
      </c>
      <c r="F101" s="25">
        <v>6.6666670000000003</v>
      </c>
      <c r="G101" s="25">
        <v>3.3333330000000001</v>
      </c>
      <c r="H101" s="25">
        <v>20</v>
      </c>
      <c r="I101" s="25">
        <v>43.333333000000003</v>
      </c>
      <c r="J101" s="25">
        <v>13.333333</v>
      </c>
      <c r="K101" s="25">
        <v>6.6666670000000003</v>
      </c>
      <c r="L101" s="25">
        <v>26.666667</v>
      </c>
      <c r="M101" s="25">
        <v>16.666667</v>
      </c>
      <c r="N101" s="25">
        <v>20</v>
      </c>
      <c r="O101" s="25">
        <v>10</v>
      </c>
      <c r="P101" s="25">
        <v>6.6666670000000003</v>
      </c>
      <c r="Q101" s="25">
        <v>3.3333330000000001</v>
      </c>
      <c r="R101" s="25">
        <v>26.666667</v>
      </c>
      <c r="S101" s="25">
        <v>0</v>
      </c>
    </row>
    <row r="102" spans="1:19" x14ac:dyDescent="0.2">
      <c r="A102" s="9" t="s">
        <v>360</v>
      </c>
      <c r="B102" s="10">
        <v>49</v>
      </c>
      <c r="C102" s="10">
        <v>1</v>
      </c>
      <c r="D102" s="10">
        <v>4</v>
      </c>
      <c r="E102" s="10">
        <v>4</v>
      </c>
      <c r="F102" s="10">
        <v>3</v>
      </c>
      <c r="G102" s="10">
        <v>6</v>
      </c>
      <c r="H102" s="10">
        <v>5</v>
      </c>
      <c r="I102" s="10">
        <v>17</v>
      </c>
      <c r="J102" s="10">
        <v>6</v>
      </c>
      <c r="K102" s="10">
        <v>3</v>
      </c>
      <c r="L102" s="10">
        <v>12</v>
      </c>
      <c r="M102" s="10">
        <v>7</v>
      </c>
      <c r="N102" s="10">
        <v>5</v>
      </c>
      <c r="O102" s="10">
        <v>1</v>
      </c>
      <c r="P102" s="10">
        <v>0</v>
      </c>
      <c r="Q102" s="10">
        <v>4</v>
      </c>
      <c r="R102" s="10">
        <v>15</v>
      </c>
      <c r="S102" s="10">
        <v>2</v>
      </c>
    </row>
    <row r="103" spans="1:19" x14ac:dyDescent="0.2">
      <c r="A103" s="24" t="s">
        <v>3</v>
      </c>
      <c r="B103" s="25">
        <v>100</v>
      </c>
      <c r="C103" s="25">
        <v>2.040816</v>
      </c>
      <c r="D103" s="25">
        <v>8.1632650000000009</v>
      </c>
      <c r="E103" s="25">
        <v>8.1632650000000009</v>
      </c>
      <c r="F103" s="25">
        <v>6.1224489999999996</v>
      </c>
      <c r="G103" s="25">
        <v>12.244897999999999</v>
      </c>
      <c r="H103" s="25">
        <v>10.204082</v>
      </c>
      <c r="I103" s="25">
        <v>34.693877999999998</v>
      </c>
      <c r="J103" s="25">
        <v>12.244897999999999</v>
      </c>
      <c r="K103" s="25">
        <v>6.1224489999999996</v>
      </c>
      <c r="L103" s="25">
        <v>24.489795999999998</v>
      </c>
      <c r="M103" s="25">
        <v>14.285714</v>
      </c>
      <c r="N103" s="25">
        <v>10.204082</v>
      </c>
      <c r="O103" s="25">
        <v>2.040816</v>
      </c>
      <c r="P103" s="25">
        <v>0</v>
      </c>
      <c r="Q103" s="25">
        <v>8.1632650000000009</v>
      </c>
      <c r="R103" s="25">
        <v>30.612245000000001</v>
      </c>
      <c r="S103" s="25">
        <v>4.0816330000000001</v>
      </c>
    </row>
    <row r="104" spans="1:19" x14ac:dyDescent="0.2">
      <c r="A104" s="20" t="s">
        <v>331</v>
      </c>
      <c r="B104" s="21">
        <v>770</v>
      </c>
      <c r="C104" s="21">
        <v>44</v>
      </c>
      <c r="D104" s="21">
        <v>79</v>
      </c>
      <c r="E104" s="21">
        <v>30</v>
      </c>
      <c r="F104" s="21">
        <v>76</v>
      </c>
      <c r="G104" s="21">
        <v>69</v>
      </c>
      <c r="H104" s="21">
        <v>105</v>
      </c>
      <c r="I104" s="21">
        <v>205</v>
      </c>
      <c r="J104" s="21">
        <v>96</v>
      </c>
      <c r="K104" s="21">
        <v>6</v>
      </c>
      <c r="L104" s="21">
        <v>192</v>
      </c>
      <c r="M104" s="21">
        <v>41</v>
      </c>
      <c r="N104" s="21">
        <v>132</v>
      </c>
      <c r="O104" s="21">
        <v>42</v>
      </c>
      <c r="P104" s="21">
        <v>11</v>
      </c>
      <c r="Q104" s="21">
        <v>23</v>
      </c>
      <c r="R104" s="21">
        <v>260</v>
      </c>
      <c r="S104" s="21">
        <v>9</v>
      </c>
    </row>
    <row r="105" spans="1:19" x14ac:dyDescent="0.2">
      <c r="A105" s="24" t="s">
        <v>3</v>
      </c>
      <c r="B105" s="25">
        <v>100</v>
      </c>
      <c r="C105" s="25">
        <v>5.7142860000000004</v>
      </c>
      <c r="D105" s="25">
        <v>10.259740000000001</v>
      </c>
      <c r="E105" s="25">
        <v>3.8961039999999998</v>
      </c>
      <c r="F105" s="25">
        <v>9.8701299999999996</v>
      </c>
      <c r="G105" s="25">
        <v>8.9610389999999995</v>
      </c>
      <c r="H105" s="25">
        <v>13.636364</v>
      </c>
      <c r="I105" s="25">
        <v>26.623377000000001</v>
      </c>
      <c r="J105" s="25">
        <v>12.467532</v>
      </c>
      <c r="K105" s="25">
        <v>0.77922100000000005</v>
      </c>
      <c r="L105" s="25">
        <v>24.935065000000002</v>
      </c>
      <c r="M105" s="25">
        <v>5.324675</v>
      </c>
      <c r="N105" s="25">
        <v>17.142856999999999</v>
      </c>
      <c r="O105" s="25">
        <v>5.4545450000000004</v>
      </c>
      <c r="P105" s="25">
        <v>1.428571</v>
      </c>
      <c r="Q105" s="25">
        <v>2.9870130000000001</v>
      </c>
      <c r="R105" s="25">
        <v>33.766233999999997</v>
      </c>
      <c r="S105" s="25">
        <v>1.168831</v>
      </c>
    </row>
    <row r="106" spans="1:19" x14ac:dyDescent="0.2">
      <c r="A106" s="20" t="s">
        <v>332</v>
      </c>
      <c r="B106" s="21">
        <v>118</v>
      </c>
      <c r="C106" s="21">
        <v>13</v>
      </c>
      <c r="D106" s="21">
        <v>11</v>
      </c>
      <c r="E106" s="21">
        <v>8</v>
      </c>
      <c r="F106" s="21">
        <v>11</v>
      </c>
      <c r="G106" s="21">
        <v>26</v>
      </c>
      <c r="H106" s="21">
        <v>16</v>
      </c>
      <c r="I106" s="21">
        <v>41</v>
      </c>
      <c r="J106" s="21">
        <v>27</v>
      </c>
      <c r="K106" s="21">
        <v>4</v>
      </c>
      <c r="L106" s="21">
        <v>31</v>
      </c>
      <c r="M106" s="21">
        <v>7</v>
      </c>
      <c r="N106" s="21">
        <v>24</v>
      </c>
      <c r="O106" s="21">
        <v>9</v>
      </c>
      <c r="P106" s="21">
        <v>3</v>
      </c>
      <c r="Q106" s="21">
        <v>6</v>
      </c>
      <c r="R106" s="21">
        <v>32</v>
      </c>
      <c r="S106" s="21">
        <v>2</v>
      </c>
    </row>
    <row r="107" spans="1:19" x14ac:dyDescent="0.2">
      <c r="A107" s="24" t="s">
        <v>3</v>
      </c>
      <c r="B107" s="25">
        <v>100</v>
      </c>
      <c r="C107" s="25">
        <v>11.016949</v>
      </c>
      <c r="D107" s="25">
        <v>9.3220340000000004</v>
      </c>
      <c r="E107" s="25">
        <v>6.7796609999999999</v>
      </c>
      <c r="F107" s="25">
        <v>9.3220340000000004</v>
      </c>
      <c r="G107" s="25">
        <v>22.033898000000001</v>
      </c>
      <c r="H107" s="25">
        <v>13.559322</v>
      </c>
      <c r="I107" s="25">
        <v>34.745762999999997</v>
      </c>
      <c r="J107" s="25">
        <v>22.881356</v>
      </c>
      <c r="K107" s="25">
        <v>3.389831</v>
      </c>
      <c r="L107" s="25">
        <v>26.271186</v>
      </c>
      <c r="M107" s="25">
        <v>5.9322030000000003</v>
      </c>
      <c r="N107" s="25">
        <v>20.338982999999999</v>
      </c>
      <c r="O107" s="25">
        <v>7.6271190000000004</v>
      </c>
      <c r="P107" s="25">
        <v>2.542373</v>
      </c>
      <c r="Q107" s="25">
        <v>5.084746</v>
      </c>
      <c r="R107" s="25">
        <v>27.118644</v>
      </c>
      <c r="S107" s="25">
        <v>1.6949149999999999</v>
      </c>
    </row>
    <row r="108" spans="1:19" x14ac:dyDescent="0.2">
      <c r="A108" s="20" t="s">
        <v>333</v>
      </c>
      <c r="B108" s="21">
        <v>436</v>
      </c>
      <c r="C108" s="21">
        <v>18</v>
      </c>
      <c r="D108" s="21">
        <v>49</v>
      </c>
      <c r="E108" s="21">
        <v>14</v>
      </c>
      <c r="F108" s="21">
        <v>37</v>
      </c>
      <c r="G108" s="21">
        <v>45</v>
      </c>
      <c r="H108" s="21">
        <v>52</v>
      </c>
      <c r="I108" s="21">
        <v>118</v>
      </c>
      <c r="J108" s="21">
        <v>53</v>
      </c>
      <c r="K108" s="21">
        <v>5</v>
      </c>
      <c r="L108" s="21">
        <v>107</v>
      </c>
      <c r="M108" s="21">
        <v>19</v>
      </c>
      <c r="N108" s="21">
        <v>53</v>
      </c>
      <c r="O108" s="21">
        <v>21</v>
      </c>
      <c r="P108" s="21">
        <v>8</v>
      </c>
      <c r="Q108" s="21">
        <v>20</v>
      </c>
      <c r="R108" s="21">
        <v>146</v>
      </c>
      <c r="S108" s="21">
        <v>20</v>
      </c>
    </row>
    <row r="109" spans="1:19" x14ac:dyDescent="0.2">
      <c r="A109" s="24" t="s">
        <v>3</v>
      </c>
      <c r="B109" s="25">
        <v>100</v>
      </c>
      <c r="C109" s="25">
        <v>4.1284400000000003</v>
      </c>
      <c r="D109" s="25">
        <v>11.238531999999999</v>
      </c>
      <c r="E109" s="25">
        <v>3.2110089999999998</v>
      </c>
      <c r="F109" s="25">
        <v>8.4862389999999994</v>
      </c>
      <c r="G109" s="25">
        <v>10.321101000000001</v>
      </c>
      <c r="H109" s="25">
        <v>11.926606</v>
      </c>
      <c r="I109" s="25">
        <v>27.064219999999999</v>
      </c>
      <c r="J109" s="25">
        <v>12.155963</v>
      </c>
      <c r="K109" s="25">
        <v>1.1467890000000001</v>
      </c>
      <c r="L109" s="25">
        <v>24.541284000000001</v>
      </c>
      <c r="M109" s="25">
        <v>4.3577979999999998</v>
      </c>
      <c r="N109" s="25">
        <v>12.155963</v>
      </c>
      <c r="O109" s="25">
        <v>4.8165139999999997</v>
      </c>
      <c r="P109" s="25">
        <v>1.834862</v>
      </c>
      <c r="Q109" s="25">
        <v>4.5871560000000002</v>
      </c>
      <c r="R109" s="25">
        <v>33.486238999999998</v>
      </c>
      <c r="S109" s="25">
        <v>4.5871560000000002</v>
      </c>
    </row>
    <row r="110" spans="1:19" x14ac:dyDescent="0.2">
      <c r="A110" s="20" t="s">
        <v>358</v>
      </c>
      <c r="B110" s="21">
        <v>27</v>
      </c>
      <c r="C110" s="21">
        <v>2</v>
      </c>
      <c r="D110" s="21">
        <v>5</v>
      </c>
      <c r="E110" s="21">
        <v>1</v>
      </c>
      <c r="F110" s="21">
        <v>5</v>
      </c>
      <c r="G110" s="21">
        <v>3</v>
      </c>
      <c r="H110" s="21">
        <v>4</v>
      </c>
      <c r="I110" s="21">
        <v>9</v>
      </c>
      <c r="J110" s="21">
        <v>6</v>
      </c>
      <c r="K110" s="21">
        <v>0</v>
      </c>
      <c r="L110" s="21">
        <v>8</v>
      </c>
      <c r="M110" s="21">
        <v>1</v>
      </c>
      <c r="N110" s="21">
        <v>2</v>
      </c>
      <c r="O110" s="21">
        <v>2</v>
      </c>
      <c r="P110" s="21">
        <v>0</v>
      </c>
      <c r="Q110" s="21">
        <v>2</v>
      </c>
      <c r="R110" s="21">
        <v>7</v>
      </c>
      <c r="S110" s="21">
        <v>1</v>
      </c>
    </row>
    <row r="111" spans="1:19" x14ac:dyDescent="0.2">
      <c r="A111" s="24" t="s">
        <v>3</v>
      </c>
      <c r="B111" s="25">
        <v>100</v>
      </c>
      <c r="C111" s="25">
        <v>7.4074070000000001</v>
      </c>
      <c r="D111" s="25">
        <v>18.518519000000001</v>
      </c>
      <c r="E111" s="25">
        <v>3.7037040000000001</v>
      </c>
      <c r="F111" s="25">
        <v>18.518519000000001</v>
      </c>
      <c r="G111" s="25">
        <v>11.111110999999999</v>
      </c>
      <c r="H111" s="25">
        <v>14.814814999999999</v>
      </c>
      <c r="I111" s="25">
        <v>33.333333000000003</v>
      </c>
      <c r="J111" s="25">
        <v>22.222221999999999</v>
      </c>
      <c r="K111" s="25">
        <v>0</v>
      </c>
      <c r="L111" s="25">
        <v>29.629629999999999</v>
      </c>
      <c r="M111" s="25">
        <v>3.7037040000000001</v>
      </c>
      <c r="N111" s="25">
        <v>7.4074070000000001</v>
      </c>
      <c r="O111" s="25">
        <v>7.4074070000000001</v>
      </c>
      <c r="P111" s="25">
        <v>0</v>
      </c>
      <c r="Q111" s="25">
        <v>7.4074070000000001</v>
      </c>
      <c r="R111" s="25">
        <v>25.925926</v>
      </c>
      <c r="S111" s="25">
        <v>3.7037040000000001</v>
      </c>
    </row>
    <row r="112" spans="1:19" x14ac:dyDescent="0.2">
      <c r="A112" s="9" t="s">
        <v>361</v>
      </c>
      <c r="B112" s="9"/>
      <c r="C112" s="9"/>
      <c r="D112" s="9"/>
      <c r="E112" s="9"/>
      <c r="F112" s="9"/>
      <c r="G112" s="9"/>
      <c r="H112" s="9"/>
      <c r="I112" s="9"/>
      <c r="J112" s="9"/>
      <c r="K112" s="9"/>
      <c r="L112" s="9"/>
      <c r="M112" s="9"/>
      <c r="N112" s="9"/>
      <c r="O112" s="9"/>
      <c r="P112" s="9"/>
      <c r="Q112" s="9"/>
      <c r="R112" s="9"/>
      <c r="S112" s="9"/>
    </row>
    <row r="113" spans="1:19" x14ac:dyDescent="0.2">
      <c r="A113" s="20" t="s">
        <v>362</v>
      </c>
      <c r="B113" s="21">
        <v>360</v>
      </c>
      <c r="C113" s="21">
        <v>24</v>
      </c>
      <c r="D113" s="21">
        <v>26</v>
      </c>
      <c r="E113" s="21">
        <v>30</v>
      </c>
      <c r="F113" s="21">
        <v>25</v>
      </c>
      <c r="G113" s="21">
        <v>34</v>
      </c>
      <c r="H113" s="21">
        <v>50</v>
      </c>
      <c r="I113" s="21">
        <v>97</v>
      </c>
      <c r="J113" s="21">
        <v>51</v>
      </c>
      <c r="K113" s="21">
        <v>4</v>
      </c>
      <c r="L113" s="21">
        <v>88</v>
      </c>
      <c r="M113" s="21">
        <v>22</v>
      </c>
      <c r="N113" s="21">
        <v>58</v>
      </c>
      <c r="O113" s="21">
        <v>21</v>
      </c>
      <c r="P113" s="21">
        <v>3</v>
      </c>
      <c r="Q113" s="21">
        <v>18</v>
      </c>
      <c r="R113" s="21">
        <v>121</v>
      </c>
      <c r="S113" s="21">
        <v>12</v>
      </c>
    </row>
    <row r="114" spans="1:19" x14ac:dyDescent="0.2">
      <c r="A114" s="24" t="s">
        <v>3</v>
      </c>
      <c r="B114" s="25">
        <v>100</v>
      </c>
      <c r="C114" s="25">
        <v>6.6666670000000003</v>
      </c>
      <c r="D114" s="25">
        <v>7.2222220000000004</v>
      </c>
      <c r="E114" s="25">
        <v>8.3333329999999997</v>
      </c>
      <c r="F114" s="25">
        <v>6.9444439999999998</v>
      </c>
      <c r="G114" s="25">
        <v>9.4444440000000007</v>
      </c>
      <c r="H114" s="25">
        <v>13.888889000000001</v>
      </c>
      <c r="I114" s="25">
        <v>26.944444000000001</v>
      </c>
      <c r="J114" s="25">
        <v>14.166667</v>
      </c>
      <c r="K114" s="25">
        <v>1.111111</v>
      </c>
      <c r="L114" s="25">
        <v>24.444444000000001</v>
      </c>
      <c r="M114" s="25">
        <v>6.1111110000000002</v>
      </c>
      <c r="N114" s="25">
        <v>16.111111000000001</v>
      </c>
      <c r="O114" s="25">
        <v>5.8333329999999997</v>
      </c>
      <c r="P114" s="25">
        <v>0.83333299999999999</v>
      </c>
      <c r="Q114" s="25">
        <v>5</v>
      </c>
      <c r="R114" s="25">
        <v>33.611111000000001</v>
      </c>
      <c r="S114" s="25">
        <v>3.3333330000000001</v>
      </c>
    </row>
    <row r="115" spans="1:19" x14ac:dyDescent="0.2">
      <c r="A115" s="20" t="s">
        <v>363</v>
      </c>
      <c r="B115" s="21">
        <v>1326</v>
      </c>
      <c r="C115" s="21">
        <v>66</v>
      </c>
      <c r="D115" s="21">
        <v>161</v>
      </c>
      <c r="E115" s="21">
        <v>50</v>
      </c>
      <c r="F115" s="21">
        <v>153</v>
      </c>
      <c r="G115" s="21">
        <v>130</v>
      </c>
      <c r="H115" s="21">
        <v>167</v>
      </c>
      <c r="I115" s="21">
        <v>399</v>
      </c>
      <c r="J115" s="21">
        <v>196</v>
      </c>
      <c r="K115" s="21">
        <v>15</v>
      </c>
      <c r="L115" s="21">
        <v>341</v>
      </c>
      <c r="M115" s="21">
        <v>60</v>
      </c>
      <c r="N115" s="21">
        <v>222</v>
      </c>
      <c r="O115" s="21">
        <v>65</v>
      </c>
      <c r="P115" s="21">
        <v>12</v>
      </c>
      <c r="Q115" s="21">
        <v>39</v>
      </c>
      <c r="R115" s="21">
        <v>386</v>
      </c>
      <c r="S115" s="21">
        <v>31</v>
      </c>
    </row>
    <row r="116" spans="1:19" x14ac:dyDescent="0.2">
      <c r="A116" s="24" t="s">
        <v>3</v>
      </c>
      <c r="B116" s="25">
        <v>100</v>
      </c>
      <c r="C116" s="25">
        <v>4.9773759999999996</v>
      </c>
      <c r="D116" s="25">
        <v>12.141780000000001</v>
      </c>
      <c r="E116" s="25">
        <v>3.7707389999999998</v>
      </c>
      <c r="F116" s="25">
        <v>11.538462000000001</v>
      </c>
      <c r="G116" s="25">
        <v>9.803922</v>
      </c>
      <c r="H116" s="25">
        <v>12.594268</v>
      </c>
      <c r="I116" s="25">
        <v>30.090498</v>
      </c>
      <c r="J116" s="25">
        <v>14.781297</v>
      </c>
      <c r="K116" s="25">
        <v>1.1312219999999999</v>
      </c>
      <c r="L116" s="25">
        <v>25.716439999999999</v>
      </c>
      <c r="M116" s="25">
        <v>4.5248869999999997</v>
      </c>
      <c r="N116" s="25">
        <v>16.742080999999999</v>
      </c>
      <c r="O116" s="25">
        <v>4.901961</v>
      </c>
      <c r="P116" s="25">
        <v>0.90497700000000003</v>
      </c>
      <c r="Q116" s="25">
        <v>2.941176</v>
      </c>
      <c r="R116" s="25">
        <v>29.110105999999998</v>
      </c>
      <c r="S116" s="25">
        <v>2.3378580000000002</v>
      </c>
    </row>
    <row r="117" spans="1:19" x14ac:dyDescent="0.2">
      <c r="A117" s="20" t="s">
        <v>364</v>
      </c>
      <c r="B117" s="21">
        <v>649</v>
      </c>
      <c r="C117" s="21">
        <v>46</v>
      </c>
      <c r="D117" s="21">
        <v>57</v>
      </c>
      <c r="E117" s="21">
        <v>32</v>
      </c>
      <c r="F117" s="21">
        <v>46</v>
      </c>
      <c r="G117" s="21">
        <v>60</v>
      </c>
      <c r="H117" s="21">
        <v>80</v>
      </c>
      <c r="I117" s="21">
        <v>179</v>
      </c>
      <c r="J117" s="21">
        <v>102</v>
      </c>
      <c r="K117" s="21">
        <v>2</v>
      </c>
      <c r="L117" s="21">
        <v>148</v>
      </c>
      <c r="M117" s="21">
        <v>44</v>
      </c>
      <c r="N117" s="21">
        <v>120</v>
      </c>
      <c r="O117" s="21">
        <v>31</v>
      </c>
      <c r="P117" s="21">
        <v>10</v>
      </c>
      <c r="Q117" s="21">
        <v>30</v>
      </c>
      <c r="R117" s="21">
        <v>204</v>
      </c>
      <c r="S117" s="21">
        <v>15</v>
      </c>
    </row>
    <row r="118" spans="1:19" x14ac:dyDescent="0.2">
      <c r="A118" s="24" t="s">
        <v>3</v>
      </c>
      <c r="B118" s="25">
        <v>100</v>
      </c>
      <c r="C118" s="25">
        <v>7.0878269999999999</v>
      </c>
      <c r="D118" s="25">
        <v>8.782743</v>
      </c>
      <c r="E118" s="25">
        <v>4.930663</v>
      </c>
      <c r="F118" s="25">
        <v>7.0878269999999999</v>
      </c>
      <c r="G118" s="25">
        <v>9.2449919999999999</v>
      </c>
      <c r="H118" s="25">
        <v>12.326656</v>
      </c>
      <c r="I118" s="25">
        <v>27.580894000000001</v>
      </c>
      <c r="J118" s="25">
        <v>15.716487000000001</v>
      </c>
      <c r="K118" s="25">
        <v>0.308166</v>
      </c>
      <c r="L118" s="25">
        <v>22.804314000000002</v>
      </c>
      <c r="M118" s="25">
        <v>6.7796609999999999</v>
      </c>
      <c r="N118" s="25">
        <v>18.489985000000001</v>
      </c>
      <c r="O118" s="25">
        <v>4.7765789999999999</v>
      </c>
      <c r="P118" s="25">
        <v>1.540832</v>
      </c>
      <c r="Q118" s="25">
        <v>4.6224959999999999</v>
      </c>
      <c r="R118" s="25">
        <v>31.432974000000002</v>
      </c>
      <c r="S118" s="25">
        <v>2.311248</v>
      </c>
    </row>
    <row r="119" spans="1:19" x14ac:dyDescent="0.2">
      <c r="A119" s="20" t="s">
        <v>365</v>
      </c>
      <c r="B119" s="21">
        <v>277</v>
      </c>
      <c r="C119" s="21">
        <v>16</v>
      </c>
      <c r="D119" s="21">
        <v>25</v>
      </c>
      <c r="E119" s="21">
        <v>17</v>
      </c>
      <c r="F119" s="21">
        <v>21</v>
      </c>
      <c r="G119" s="21">
        <v>32</v>
      </c>
      <c r="H119" s="21">
        <v>33</v>
      </c>
      <c r="I119" s="21">
        <v>91</v>
      </c>
      <c r="J119" s="21">
        <v>55</v>
      </c>
      <c r="K119" s="21">
        <v>15</v>
      </c>
      <c r="L119" s="21">
        <v>60</v>
      </c>
      <c r="M119" s="21">
        <v>17</v>
      </c>
      <c r="N119" s="21">
        <v>43</v>
      </c>
      <c r="O119" s="21">
        <v>27</v>
      </c>
      <c r="P119" s="21">
        <v>6</v>
      </c>
      <c r="Q119" s="21">
        <v>14</v>
      </c>
      <c r="R119" s="21">
        <v>71</v>
      </c>
      <c r="S119" s="21">
        <v>5</v>
      </c>
    </row>
    <row r="120" spans="1:19" x14ac:dyDescent="0.2">
      <c r="A120" s="24" t="s">
        <v>3</v>
      </c>
      <c r="B120" s="25">
        <v>100</v>
      </c>
      <c r="C120" s="25">
        <v>5.776173</v>
      </c>
      <c r="D120" s="25">
        <v>9.025271</v>
      </c>
      <c r="E120" s="25">
        <v>6.1371840000000004</v>
      </c>
      <c r="F120" s="25">
        <v>7.5812270000000002</v>
      </c>
      <c r="G120" s="25">
        <v>11.552346999999999</v>
      </c>
      <c r="H120" s="25">
        <v>11.913357</v>
      </c>
      <c r="I120" s="25">
        <v>32.851985999999997</v>
      </c>
      <c r="J120" s="25">
        <v>19.855595999999998</v>
      </c>
      <c r="K120" s="25">
        <v>5.4151619999999996</v>
      </c>
      <c r="L120" s="25">
        <v>21.66065</v>
      </c>
      <c r="M120" s="25">
        <v>6.1371840000000004</v>
      </c>
      <c r="N120" s="25">
        <v>15.523466000000001</v>
      </c>
      <c r="O120" s="25">
        <v>9.7472919999999998</v>
      </c>
      <c r="P120" s="25">
        <v>2.1660650000000001</v>
      </c>
      <c r="Q120" s="25">
        <v>5.0541520000000002</v>
      </c>
      <c r="R120" s="25">
        <v>25.631768999999998</v>
      </c>
      <c r="S120" s="25">
        <v>1.8050539999999999</v>
      </c>
    </row>
    <row r="121" spans="1:19" x14ac:dyDescent="0.2">
      <c r="A121" s="20" t="s">
        <v>366</v>
      </c>
      <c r="B121" s="21">
        <v>65</v>
      </c>
      <c r="C121" s="21">
        <v>8</v>
      </c>
      <c r="D121" s="21">
        <v>9</v>
      </c>
      <c r="E121" s="21">
        <v>4</v>
      </c>
      <c r="F121" s="21">
        <v>8</v>
      </c>
      <c r="G121" s="21">
        <v>4</v>
      </c>
      <c r="H121" s="21">
        <v>10</v>
      </c>
      <c r="I121" s="21">
        <v>23</v>
      </c>
      <c r="J121" s="21">
        <v>10</v>
      </c>
      <c r="K121" s="21">
        <v>1</v>
      </c>
      <c r="L121" s="21">
        <v>16</v>
      </c>
      <c r="M121" s="21">
        <v>5</v>
      </c>
      <c r="N121" s="21">
        <v>9</v>
      </c>
      <c r="O121" s="21">
        <v>6</v>
      </c>
      <c r="P121" s="21">
        <v>2</v>
      </c>
      <c r="Q121" s="21">
        <v>5</v>
      </c>
      <c r="R121" s="21">
        <v>19</v>
      </c>
      <c r="S121" s="21">
        <v>2</v>
      </c>
    </row>
    <row r="122" spans="1:19" x14ac:dyDescent="0.2">
      <c r="A122" s="24" t="s">
        <v>3</v>
      </c>
      <c r="B122" s="25">
        <v>100</v>
      </c>
      <c r="C122" s="25">
        <v>12.307691999999999</v>
      </c>
      <c r="D122" s="25">
        <v>13.846154</v>
      </c>
      <c r="E122" s="25">
        <v>6.1538459999999997</v>
      </c>
      <c r="F122" s="25">
        <v>12.307691999999999</v>
      </c>
      <c r="G122" s="25">
        <v>6.1538459999999997</v>
      </c>
      <c r="H122" s="25">
        <v>15.384615</v>
      </c>
      <c r="I122" s="25">
        <v>35.384614999999997</v>
      </c>
      <c r="J122" s="25">
        <v>15.384615</v>
      </c>
      <c r="K122" s="25">
        <v>1.538462</v>
      </c>
      <c r="L122" s="25">
        <v>24.615385</v>
      </c>
      <c r="M122" s="25">
        <v>7.6923079999999997</v>
      </c>
      <c r="N122" s="25">
        <v>13.846154</v>
      </c>
      <c r="O122" s="25">
        <v>9.2307690000000004</v>
      </c>
      <c r="P122" s="25">
        <v>3.0769229999999999</v>
      </c>
      <c r="Q122" s="25">
        <v>7.6923079999999997</v>
      </c>
      <c r="R122" s="25">
        <v>29.230768999999999</v>
      </c>
      <c r="S122" s="25">
        <v>3.0769229999999999</v>
      </c>
    </row>
    <row r="123" spans="1:19" x14ac:dyDescent="0.2">
      <c r="A123" s="9" t="s">
        <v>367</v>
      </c>
      <c r="B123" s="9"/>
      <c r="C123" s="9"/>
      <c r="D123" s="9"/>
      <c r="E123" s="9"/>
      <c r="F123" s="9"/>
      <c r="G123" s="9"/>
      <c r="H123" s="9"/>
      <c r="I123" s="9"/>
      <c r="J123" s="9"/>
      <c r="K123" s="9"/>
      <c r="L123" s="9"/>
      <c r="M123" s="9"/>
      <c r="N123" s="9"/>
      <c r="O123" s="9"/>
      <c r="P123" s="9"/>
      <c r="Q123" s="9"/>
      <c r="R123" s="9"/>
      <c r="S123" s="9"/>
    </row>
    <row r="124" spans="1:19" x14ac:dyDescent="0.2">
      <c r="A124" s="20" t="s">
        <v>368</v>
      </c>
      <c r="B124" s="21">
        <v>537</v>
      </c>
      <c r="C124" s="21">
        <v>29</v>
      </c>
      <c r="D124" s="21">
        <v>65</v>
      </c>
      <c r="E124" s="21">
        <v>16</v>
      </c>
      <c r="F124" s="21">
        <v>56</v>
      </c>
      <c r="G124" s="21">
        <v>67</v>
      </c>
      <c r="H124" s="21">
        <v>48</v>
      </c>
      <c r="I124" s="21">
        <v>162</v>
      </c>
      <c r="J124" s="21">
        <v>89</v>
      </c>
      <c r="K124" s="21">
        <v>16</v>
      </c>
      <c r="L124" s="21">
        <v>125</v>
      </c>
      <c r="M124" s="21">
        <v>24</v>
      </c>
      <c r="N124" s="21">
        <v>65</v>
      </c>
      <c r="O124" s="21">
        <v>40</v>
      </c>
      <c r="P124" s="21">
        <v>12</v>
      </c>
      <c r="Q124" s="21">
        <v>24</v>
      </c>
      <c r="R124" s="21">
        <v>146</v>
      </c>
      <c r="S124" s="21">
        <v>22</v>
      </c>
    </row>
    <row r="125" spans="1:19" x14ac:dyDescent="0.2">
      <c r="A125" s="24" t="s">
        <v>3</v>
      </c>
      <c r="B125" s="25">
        <v>100</v>
      </c>
      <c r="C125" s="25">
        <v>5.400372</v>
      </c>
      <c r="D125" s="25">
        <v>12.104283000000001</v>
      </c>
      <c r="E125" s="25">
        <v>2.9795159999999998</v>
      </c>
      <c r="F125" s="25">
        <v>10.428305</v>
      </c>
      <c r="G125" s="25">
        <v>12.476723</v>
      </c>
      <c r="H125" s="25">
        <v>8.9385469999999998</v>
      </c>
      <c r="I125" s="25">
        <v>30.167598000000002</v>
      </c>
      <c r="J125" s="25">
        <v>16.573557000000001</v>
      </c>
      <c r="K125" s="25">
        <v>2.9795159999999998</v>
      </c>
      <c r="L125" s="25">
        <v>23.277467000000001</v>
      </c>
      <c r="M125" s="25">
        <v>4.4692740000000004</v>
      </c>
      <c r="N125" s="25">
        <v>12.104283000000001</v>
      </c>
      <c r="O125" s="25">
        <v>7.4487899999999998</v>
      </c>
      <c r="P125" s="25">
        <v>2.2346370000000002</v>
      </c>
      <c r="Q125" s="25">
        <v>4.4692740000000004</v>
      </c>
      <c r="R125" s="25">
        <v>27.188082000000001</v>
      </c>
      <c r="S125" s="25">
        <v>4.0968340000000003</v>
      </c>
    </row>
    <row r="126" spans="1:19" x14ac:dyDescent="0.2">
      <c r="A126" s="20" t="s">
        <v>180</v>
      </c>
      <c r="B126" s="21">
        <v>1667</v>
      </c>
      <c r="C126" s="21">
        <v>95</v>
      </c>
      <c r="D126" s="21">
        <v>168</v>
      </c>
      <c r="E126" s="21">
        <v>87</v>
      </c>
      <c r="F126" s="21">
        <v>169</v>
      </c>
      <c r="G126" s="21">
        <v>142</v>
      </c>
      <c r="H126" s="21">
        <v>224</v>
      </c>
      <c r="I126" s="21">
        <v>491</v>
      </c>
      <c r="J126" s="21">
        <v>260</v>
      </c>
      <c r="K126" s="21">
        <v>16</v>
      </c>
      <c r="L126" s="21">
        <v>416</v>
      </c>
      <c r="M126" s="21">
        <v>96</v>
      </c>
      <c r="N126" s="21">
        <v>307</v>
      </c>
      <c r="O126" s="21">
        <v>85</v>
      </c>
      <c r="P126" s="21">
        <v>14</v>
      </c>
      <c r="Q126" s="21">
        <v>58</v>
      </c>
      <c r="R126" s="21">
        <v>504</v>
      </c>
      <c r="S126" s="21">
        <v>25</v>
      </c>
    </row>
    <row r="127" spans="1:19" x14ac:dyDescent="0.2">
      <c r="A127" s="24" t="s">
        <v>3</v>
      </c>
      <c r="B127" s="25">
        <v>100</v>
      </c>
      <c r="C127" s="25">
        <v>5.6988599999999998</v>
      </c>
      <c r="D127" s="25">
        <v>10.077984000000001</v>
      </c>
      <c r="E127" s="25">
        <v>5.2189560000000004</v>
      </c>
      <c r="F127" s="25">
        <v>10.137972</v>
      </c>
      <c r="G127" s="25">
        <v>8.5182959999999994</v>
      </c>
      <c r="H127" s="25">
        <v>13.437313</v>
      </c>
      <c r="I127" s="25">
        <v>29.454108999999999</v>
      </c>
      <c r="J127" s="25">
        <v>15.596881</v>
      </c>
      <c r="K127" s="25">
        <v>0.95980799999999999</v>
      </c>
      <c r="L127" s="25">
        <v>24.955009</v>
      </c>
      <c r="M127" s="25">
        <v>5.7588480000000004</v>
      </c>
      <c r="N127" s="25">
        <v>18.416316999999999</v>
      </c>
      <c r="O127" s="25">
        <v>5.0989800000000001</v>
      </c>
      <c r="P127" s="25">
        <v>0.83983200000000002</v>
      </c>
      <c r="Q127" s="25">
        <v>3.479304</v>
      </c>
      <c r="R127" s="25">
        <v>30.233953</v>
      </c>
      <c r="S127" s="25">
        <v>1.4997</v>
      </c>
    </row>
    <row r="128" spans="1:19" x14ac:dyDescent="0.2">
      <c r="A128" s="20" t="s">
        <v>369</v>
      </c>
      <c r="B128" s="21">
        <v>99</v>
      </c>
      <c r="C128" s="21">
        <v>3</v>
      </c>
      <c r="D128" s="21">
        <v>21</v>
      </c>
      <c r="E128" s="21">
        <v>2</v>
      </c>
      <c r="F128" s="21">
        <v>18</v>
      </c>
      <c r="G128" s="21">
        <v>8</v>
      </c>
      <c r="H128" s="21">
        <v>9</v>
      </c>
      <c r="I128" s="21">
        <v>41</v>
      </c>
      <c r="J128" s="21">
        <v>15</v>
      </c>
      <c r="K128" s="21">
        <v>1</v>
      </c>
      <c r="L128" s="21">
        <v>33</v>
      </c>
      <c r="M128" s="21">
        <v>4</v>
      </c>
      <c r="N128" s="21">
        <v>20</v>
      </c>
      <c r="O128" s="21">
        <v>4</v>
      </c>
      <c r="P128" s="21">
        <v>1</v>
      </c>
      <c r="Q128" s="21">
        <v>1</v>
      </c>
      <c r="R128" s="21">
        <v>23</v>
      </c>
      <c r="S128" s="21">
        <v>2</v>
      </c>
    </row>
    <row r="129" spans="1:19" x14ac:dyDescent="0.2">
      <c r="A129" s="24" t="s">
        <v>3</v>
      </c>
      <c r="B129" s="25">
        <v>100</v>
      </c>
      <c r="C129" s="25">
        <v>3.030303</v>
      </c>
      <c r="D129" s="25">
        <v>21.212121</v>
      </c>
      <c r="E129" s="25">
        <v>2.0202019999999998</v>
      </c>
      <c r="F129" s="25">
        <v>18.181818</v>
      </c>
      <c r="G129" s="25">
        <v>8.0808079999999993</v>
      </c>
      <c r="H129" s="25">
        <v>9.0909089999999999</v>
      </c>
      <c r="I129" s="25">
        <v>41.414141000000001</v>
      </c>
      <c r="J129" s="25">
        <v>15.151515</v>
      </c>
      <c r="K129" s="25">
        <v>1.0101009999999999</v>
      </c>
      <c r="L129" s="25">
        <v>33.333333000000003</v>
      </c>
      <c r="M129" s="25">
        <v>4.0404039999999997</v>
      </c>
      <c r="N129" s="25">
        <v>20.202020000000001</v>
      </c>
      <c r="O129" s="25">
        <v>4.0404039999999997</v>
      </c>
      <c r="P129" s="25">
        <v>1.0101009999999999</v>
      </c>
      <c r="Q129" s="25">
        <v>1.0101009999999999</v>
      </c>
      <c r="R129" s="25">
        <v>23.232323000000001</v>
      </c>
      <c r="S129" s="25">
        <v>2.0202019999999998</v>
      </c>
    </row>
    <row r="130" spans="1:19" x14ac:dyDescent="0.2">
      <c r="A130" s="20" t="s">
        <v>370</v>
      </c>
      <c r="B130" s="21">
        <v>819</v>
      </c>
      <c r="C130" s="21">
        <v>58</v>
      </c>
      <c r="D130" s="21">
        <v>63</v>
      </c>
      <c r="E130" s="21">
        <v>51</v>
      </c>
      <c r="F130" s="21">
        <v>51</v>
      </c>
      <c r="G130" s="21">
        <v>74</v>
      </c>
      <c r="H130" s="21">
        <v>112</v>
      </c>
      <c r="I130" s="21">
        <v>225</v>
      </c>
      <c r="J130" s="21">
        <v>119</v>
      </c>
      <c r="K130" s="21">
        <v>6</v>
      </c>
      <c r="L130" s="21">
        <v>191</v>
      </c>
      <c r="M130" s="21">
        <v>48</v>
      </c>
      <c r="N130" s="21">
        <v>143</v>
      </c>
      <c r="O130" s="21">
        <v>46</v>
      </c>
      <c r="P130" s="21">
        <v>9</v>
      </c>
      <c r="Q130" s="21">
        <v>40</v>
      </c>
      <c r="R130" s="21">
        <v>273</v>
      </c>
      <c r="S130" s="21">
        <v>19</v>
      </c>
    </row>
    <row r="131" spans="1:19" x14ac:dyDescent="0.2">
      <c r="A131" s="24" t="s">
        <v>3</v>
      </c>
      <c r="B131" s="25">
        <v>100</v>
      </c>
      <c r="C131" s="25">
        <v>7.0818070000000004</v>
      </c>
      <c r="D131" s="25">
        <v>7.6923079999999997</v>
      </c>
      <c r="E131" s="25">
        <v>6.227106</v>
      </c>
      <c r="F131" s="25">
        <v>6.227106</v>
      </c>
      <c r="G131" s="25">
        <v>9.0354089999999996</v>
      </c>
      <c r="H131" s="25">
        <v>13.675214</v>
      </c>
      <c r="I131" s="25">
        <v>27.472526999999999</v>
      </c>
      <c r="J131" s="25">
        <v>14.529915000000001</v>
      </c>
      <c r="K131" s="25">
        <v>0.73260099999999995</v>
      </c>
      <c r="L131" s="25">
        <v>23.321123</v>
      </c>
      <c r="M131" s="25">
        <v>5.8608060000000002</v>
      </c>
      <c r="N131" s="25">
        <v>17.460317</v>
      </c>
      <c r="O131" s="25">
        <v>5.616606</v>
      </c>
      <c r="P131" s="25">
        <v>1.0989009999999999</v>
      </c>
      <c r="Q131" s="25">
        <v>4.8840050000000002</v>
      </c>
      <c r="R131" s="25">
        <v>33.333333000000003</v>
      </c>
      <c r="S131" s="25">
        <v>2.3199019999999999</v>
      </c>
    </row>
    <row r="132" spans="1:19" x14ac:dyDescent="0.2">
      <c r="A132" s="20" t="s">
        <v>371</v>
      </c>
      <c r="B132" s="21">
        <v>87</v>
      </c>
      <c r="C132" s="21">
        <v>4</v>
      </c>
      <c r="D132" s="21">
        <v>9</v>
      </c>
      <c r="E132" s="21">
        <v>8</v>
      </c>
      <c r="F132" s="21">
        <v>6</v>
      </c>
      <c r="G132" s="21">
        <v>7</v>
      </c>
      <c r="H132" s="21">
        <v>12</v>
      </c>
      <c r="I132" s="21">
        <v>26</v>
      </c>
      <c r="J132" s="21">
        <v>9</v>
      </c>
      <c r="K132" s="21">
        <v>1</v>
      </c>
      <c r="L132" s="21">
        <v>20</v>
      </c>
      <c r="M132" s="21">
        <v>3</v>
      </c>
      <c r="N132" s="21">
        <v>17</v>
      </c>
      <c r="O132" s="21">
        <v>1</v>
      </c>
      <c r="P132" s="21">
        <v>1</v>
      </c>
      <c r="Q132" s="21">
        <v>5</v>
      </c>
      <c r="R132" s="21">
        <v>26</v>
      </c>
      <c r="S132" s="21">
        <v>7</v>
      </c>
    </row>
    <row r="133" spans="1:19" x14ac:dyDescent="0.2">
      <c r="A133" s="24" t="s">
        <v>3</v>
      </c>
      <c r="B133" s="25">
        <v>100</v>
      </c>
      <c r="C133" s="25">
        <v>4.5977009999999998</v>
      </c>
      <c r="D133" s="25">
        <v>10.344828</v>
      </c>
      <c r="E133" s="25">
        <v>9.1954019999999996</v>
      </c>
      <c r="F133" s="25">
        <v>6.8965519999999998</v>
      </c>
      <c r="G133" s="25">
        <v>8.0459770000000006</v>
      </c>
      <c r="H133" s="25">
        <v>13.793103</v>
      </c>
      <c r="I133" s="25">
        <v>29.885057</v>
      </c>
      <c r="J133" s="25">
        <v>10.344828</v>
      </c>
      <c r="K133" s="25">
        <v>1.1494249999999999</v>
      </c>
      <c r="L133" s="25">
        <v>22.988506000000001</v>
      </c>
      <c r="M133" s="25">
        <v>3.4482759999999999</v>
      </c>
      <c r="N133" s="25">
        <v>19.540230000000001</v>
      </c>
      <c r="O133" s="25">
        <v>1.1494249999999999</v>
      </c>
      <c r="P133" s="25">
        <v>1.1494249999999999</v>
      </c>
      <c r="Q133" s="25">
        <v>5.7471259999999997</v>
      </c>
      <c r="R133" s="25">
        <v>29.885057</v>
      </c>
      <c r="S133" s="25">
        <v>8.0459770000000006</v>
      </c>
    </row>
    <row r="134" spans="1:19" x14ac:dyDescent="0.2">
      <c r="A134" s="20" t="s">
        <v>366</v>
      </c>
      <c r="B134" s="21">
        <v>55</v>
      </c>
      <c r="C134" s="21">
        <v>9</v>
      </c>
      <c r="D134" s="21">
        <v>9</v>
      </c>
      <c r="E134" s="21">
        <v>4</v>
      </c>
      <c r="F134" s="21">
        <v>7</v>
      </c>
      <c r="G134" s="21">
        <v>5</v>
      </c>
      <c r="H134" s="21">
        <v>10</v>
      </c>
      <c r="I134" s="21">
        <v>23</v>
      </c>
      <c r="J134" s="21">
        <v>9</v>
      </c>
      <c r="K134" s="21">
        <v>1</v>
      </c>
      <c r="L134" s="21">
        <v>16</v>
      </c>
      <c r="M134" s="21">
        <v>5</v>
      </c>
      <c r="N134" s="21">
        <v>8</v>
      </c>
      <c r="O134" s="21">
        <v>5</v>
      </c>
      <c r="P134" s="21">
        <v>2</v>
      </c>
      <c r="Q134" s="21">
        <v>3</v>
      </c>
      <c r="R134" s="21">
        <v>16</v>
      </c>
      <c r="S134" s="21">
        <v>0</v>
      </c>
    </row>
    <row r="135" spans="1:19" x14ac:dyDescent="0.2">
      <c r="A135" s="24" t="s">
        <v>3</v>
      </c>
      <c r="B135" s="25">
        <v>100</v>
      </c>
      <c r="C135" s="25">
        <v>16.363636</v>
      </c>
      <c r="D135" s="25">
        <v>16.363636</v>
      </c>
      <c r="E135" s="25">
        <v>7.2727269999999997</v>
      </c>
      <c r="F135" s="25">
        <v>12.727273</v>
      </c>
      <c r="G135" s="25">
        <v>9.0909089999999999</v>
      </c>
      <c r="H135" s="25">
        <v>18.181818</v>
      </c>
      <c r="I135" s="25">
        <v>41.818182</v>
      </c>
      <c r="J135" s="25">
        <v>16.363636</v>
      </c>
      <c r="K135" s="25">
        <v>1.818182</v>
      </c>
      <c r="L135" s="25">
        <v>29.090909</v>
      </c>
      <c r="M135" s="25">
        <v>9.0909089999999999</v>
      </c>
      <c r="N135" s="25">
        <v>14.545455</v>
      </c>
      <c r="O135" s="25">
        <v>9.0909089999999999</v>
      </c>
      <c r="P135" s="25">
        <v>3.6363639999999999</v>
      </c>
      <c r="Q135" s="25">
        <v>5.4545450000000004</v>
      </c>
      <c r="R135" s="25">
        <v>29.090909</v>
      </c>
      <c r="S135" s="25">
        <v>0</v>
      </c>
    </row>
    <row r="136" spans="1:19" x14ac:dyDescent="0.2">
      <c r="A136" s="9" t="s">
        <v>372</v>
      </c>
      <c r="B136" s="9"/>
      <c r="C136" s="9"/>
      <c r="D136" s="9"/>
      <c r="E136" s="9"/>
      <c r="F136" s="9"/>
      <c r="G136" s="9"/>
      <c r="H136" s="9"/>
      <c r="I136" s="9"/>
      <c r="J136" s="9"/>
      <c r="K136" s="9"/>
      <c r="L136" s="9"/>
      <c r="M136" s="9"/>
      <c r="N136" s="9"/>
      <c r="O136" s="9"/>
      <c r="P136" s="9"/>
      <c r="Q136" s="9"/>
      <c r="R136" s="9"/>
      <c r="S136" s="9"/>
    </row>
    <row r="137" spans="1:19" x14ac:dyDescent="0.2">
      <c r="A137" s="20" t="s">
        <v>373</v>
      </c>
      <c r="B137" s="21">
        <v>537</v>
      </c>
      <c r="C137" s="21">
        <v>29</v>
      </c>
      <c r="D137" s="21">
        <v>65</v>
      </c>
      <c r="E137" s="21">
        <v>16</v>
      </c>
      <c r="F137" s="21">
        <v>56</v>
      </c>
      <c r="G137" s="21">
        <v>67</v>
      </c>
      <c r="H137" s="21">
        <v>48</v>
      </c>
      <c r="I137" s="21">
        <v>162</v>
      </c>
      <c r="J137" s="21">
        <v>89</v>
      </c>
      <c r="K137" s="21">
        <v>16</v>
      </c>
      <c r="L137" s="21">
        <v>125</v>
      </c>
      <c r="M137" s="21">
        <v>24</v>
      </c>
      <c r="N137" s="21">
        <v>65</v>
      </c>
      <c r="O137" s="21">
        <v>40</v>
      </c>
      <c r="P137" s="21">
        <v>12</v>
      </c>
      <c r="Q137" s="21">
        <v>24</v>
      </c>
      <c r="R137" s="21">
        <v>146</v>
      </c>
      <c r="S137" s="21">
        <v>22</v>
      </c>
    </row>
    <row r="138" spans="1:19" x14ac:dyDescent="0.2">
      <c r="A138" s="24" t="s">
        <v>3</v>
      </c>
      <c r="B138" s="25">
        <v>100</v>
      </c>
      <c r="C138" s="25">
        <v>5.400372</v>
      </c>
      <c r="D138" s="25">
        <v>12.104283000000001</v>
      </c>
      <c r="E138" s="25">
        <v>2.9795159999999998</v>
      </c>
      <c r="F138" s="25">
        <v>10.428305</v>
      </c>
      <c r="G138" s="25">
        <v>12.476723</v>
      </c>
      <c r="H138" s="25">
        <v>8.9385469999999998</v>
      </c>
      <c r="I138" s="25">
        <v>30.167598000000002</v>
      </c>
      <c r="J138" s="25">
        <v>16.573557000000001</v>
      </c>
      <c r="K138" s="25">
        <v>2.9795159999999998</v>
      </c>
      <c r="L138" s="25">
        <v>23.277467000000001</v>
      </c>
      <c r="M138" s="25">
        <v>4.4692740000000004</v>
      </c>
      <c r="N138" s="25">
        <v>12.104283000000001</v>
      </c>
      <c r="O138" s="25">
        <v>7.4487899999999998</v>
      </c>
      <c r="P138" s="25">
        <v>2.2346370000000002</v>
      </c>
      <c r="Q138" s="25">
        <v>4.4692740000000004</v>
      </c>
      <c r="R138" s="25">
        <v>27.188082000000001</v>
      </c>
      <c r="S138" s="25">
        <v>4.0968340000000003</v>
      </c>
    </row>
    <row r="139" spans="1:19" x14ac:dyDescent="0.2">
      <c r="A139" s="20" t="s">
        <v>374</v>
      </c>
      <c r="B139" s="21">
        <v>1329</v>
      </c>
      <c r="C139" s="21">
        <v>68</v>
      </c>
      <c r="D139" s="21">
        <v>140</v>
      </c>
      <c r="E139" s="21">
        <v>61</v>
      </c>
      <c r="F139" s="21">
        <v>138</v>
      </c>
      <c r="G139" s="21">
        <v>126</v>
      </c>
      <c r="H139" s="21">
        <v>180</v>
      </c>
      <c r="I139" s="21">
        <v>395</v>
      </c>
      <c r="J139" s="21">
        <v>210</v>
      </c>
      <c r="K139" s="21">
        <v>15</v>
      </c>
      <c r="L139" s="21">
        <v>334</v>
      </c>
      <c r="M139" s="21">
        <v>74</v>
      </c>
      <c r="N139" s="21">
        <v>251</v>
      </c>
      <c r="O139" s="21">
        <v>69</v>
      </c>
      <c r="P139" s="21">
        <v>11</v>
      </c>
      <c r="Q139" s="21">
        <v>42</v>
      </c>
      <c r="R139" s="21">
        <v>386</v>
      </c>
      <c r="S139" s="21">
        <v>25</v>
      </c>
    </row>
    <row r="140" spans="1:19" x14ac:dyDescent="0.2">
      <c r="A140" s="24" t="s">
        <v>3</v>
      </c>
      <c r="B140" s="25">
        <v>100</v>
      </c>
      <c r="C140" s="25">
        <v>5.1166289999999996</v>
      </c>
      <c r="D140" s="25">
        <v>10.534236</v>
      </c>
      <c r="E140" s="25">
        <v>4.5899169999999998</v>
      </c>
      <c r="F140" s="25">
        <v>10.383747</v>
      </c>
      <c r="G140" s="25">
        <v>9.4808129999999995</v>
      </c>
      <c r="H140" s="25">
        <v>13.544017999999999</v>
      </c>
      <c r="I140" s="25">
        <v>29.721595000000001</v>
      </c>
      <c r="J140" s="25">
        <v>15.801354</v>
      </c>
      <c r="K140" s="25">
        <v>1.128668</v>
      </c>
      <c r="L140" s="25">
        <v>25.131678000000001</v>
      </c>
      <c r="M140" s="25">
        <v>5.5680959999999997</v>
      </c>
      <c r="N140" s="25">
        <v>18.886381</v>
      </c>
      <c r="O140" s="25">
        <v>5.1918740000000003</v>
      </c>
      <c r="P140" s="25">
        <v>0.82769000000000004</v>
      </c>
      <c r="Q140" s="25">
        <v>3.1602709999999998</v>
      </c>
      <c r="R140" s="25">
        <v>29.044394</v>
      </c>
      <c r="S140" s="25">
        <v>1.881114</v>
      </c>
    </row>
    <row r="141" spans="1:19" x14ac:dyDescent="0.2">
      <c r="A141" s="20" t="s">
        <v>375</v>
      </c>
      <c r="B141" s="21">
        <v>406</v>
      </c>
      <c r="C141" s="21">
        <v>27</v>
      </c>
      <c r="D141" s="21">
        <v>38</v>
      </c>
      <c r="E141" s="21">
        <v>23</v>
      </c>
      <c r="F141" s="21">
        <v>31</v>
      </c>
      <c r="G141" s="21">
        <v>39</v>
      </c>
      <c r="H141" s="21">
        <v>57</v>
      </c>
      <c r="I141" s="21">
        <v>122</v>
      </c>
      <c r="J141" s="21">
        <v>54</v>
      </c>
      <c r="K141" s="21">
        <v>4</v>
      </c>
      <c r="L141" s="21">
        <v>104</v>
      </c>
      <c r="M141" s="21">
        <v>27</v>
      </c>
      <c r="N141" s="21">
        <v>80</v>
      </c>
      <c r="O141" s="21">
        <v>21</v>
      </c>
      <c r="P141" s="21">
        <v>2</v>
      </c>
      <c r="Q141" s="21">
        <v>23</v>
      </c>
      <c r="R141" s="21">
        <v>127</v>
      </c>
      <c r="S141" s="21">
        <v>6</v>
      </c>
    </row>
    <row r="142" spans="1:19" x14ac:dyDescent="0.2">
      <c r="A142" s="24" t="s">
        <v>3</v>
      </c>
      <c r="B142" s="25">
        <v>100</v>
      </c>
      <c r="C142" s="25">
        <v>6.6502460000000001</v>
      </c>
      <c r="D142" s="25">
        <v>9.3596059999999994</v>
      </c>
      <c r="E142" s="25">
        <v>5.665025</v>
      </c>
      <c r="F142" s="25">
        <v>7.6354680000000004</v>
      </c>
      <c r="G142" s="25">
        <v>9.6059110000000008</v>
      </c>
      <c r="H142" s="25">
        <v>14.039408999999999</v>
      </c>
      <c r="I142" s="25">
        <v>30.049261000000001</v>
      </c>
      <c r="J142" s="25">
        <v>13.300492999999999</v>
      </c>
      <c r="K142" s="25">
        <v>0.98522200000000004</v>
      </c>
      <c r="L142" s="25">
        <v>25.615763999999999</v>
      </c>
      <c r="M142" s="25">
        <v>6.6502460000000001</v>
      </c>
      <c r="N142" s="25">
        <v>19.704433000000002</v>
      </c>
      <c r="O142" s="25">
        <v>5.1724139999999998</v>
      </c>
      <c r="P142" s="25">
        <v>0.49261100000000002</v>
      </c>
      <c r="Q142" s="25">
        <v>5.665025</v>
      </c>
      <c r="R142" s="25">
        <v>31.280788000000001</v>
      </c>
      <c r="S142" s="25">
        <v>1.477833</v>
      </c>
    </row>
    <row r="143" spans="1:19" x14ac:dyDescent="0.2">
      <c r="A143" s="20" t="s">
        <v>376</v>
      </c>
      <c r="B143" s="21">
        <v>152</v>
      </c>
      <c r="C143" s="21">
        <v>10</v>
      </c>
      <c r="D143" s="21">
        <v>9</v>
      </c>
      <c r="E143" s="21">
        <v>9</v>
      </c>
      <c r="F143" s="21">
        <v>3</v>
      </c>
      <c r="G143" s="21">
        <v>11</v>
      </c>
      <c r="H143" s="21">
        <v>23</v>
      </c>
      <c r="I143" s="21">
        <v>42</v>
      </c>
      <c r="J143" s="21">
        <v>23</v>
      </c>
      <c r="K143" s="21">
        <v>1</v>
      </c>
      <c r="L143" s="21">
        <v>36</v>
      </c>
      <c r="M143" s="21">
        <v>10</v>
      </c>
      <c r="N143" s="21">
        <v>24</v>
      </c>
      <c r="O143" s="21">
        <v>6</v>
      </c>
      <c r="P143" s="21">
        <v>2</v>
      </c>
      <c r="Q143" s="21">
        <v>9</v>
      </c>
      <c r="R143" s="21">
        <v>53</v>
      </c>
      <c r="S143" s="21">
        <v>4</v>
      </c>
    </row>
    <row r="144" spans="1:19" x14ac:dyDescent="0.2">
      <c r="A144" s="24" t="s">
        <v>3</v>
      </c>
      <c r="B144" s="25">
        <v>100</v>
      </c>
      <c r="C144" s="25">
        <v>6.5789470000000003</v>
      </c>
      <c r="D144" s="25">
        <v>5.9210529999999997</v>
      </c>
      <c r="E144" s="25">
        <v>5.9210529999999997</v>
      </c>
      <c r="F144" s="25">
        <v>1.973684</v>
      </c>
      <c r="G144" s="25">
        <v>7.2368420000000002</v>
      </c>
      <c r="H144" s="25">
        <v>15.131579</v>
      </c>
      <c r="I144" s="25">
        <v>27.631578999999999</v>
      </c>
      <c r="J144" s="25">
        <v>15.131579</v>
      </c>
      <c r="K144" s="25">
        <v>0.65789500000000001</v>
      </c>
      <c r="L144" s="25">
        <v>23.684211000000001</v>
      </c>
      <c r="M144" s="25">
        <v>6.5789470000000003</v>
      </c>
      <c r="N144" s="25">
        <v>15.789474</v>
      </c>
      <c r="O144" s="25">
        <v>3.947368</v>
      </c>
      <c r="P144" s="25">
        <v>1.3157890000000001</v>
      </c>
      <c r="Q144" s="25">
        <v>5.9210529999999997</v>
      </c>
      <c r="R144" s="25">
        <v>34.868420999999998</v>
      </c>
      <c r="S144" s="25">
        <v>2.6315789999999999</v>
      </c>
    </row>
    <row r="145" spans="1:19" x14ac:dyDescent="0.2">
      <c r="A145" s="20" t="s">
        <v>377</v>
      </c>
      <c r="B145" s="21">
        <v>88</v>
      </c>
      <c r="C145" s="21">
        <v>9</v>
      </c>
      <c r="D145" s="21">
        <v>9</v>
      </c>
      <c r="E145" s="21">
        <v>11</v>
      </c>
      <c r="F145" s="21">
        <v>9</v>
      </c>
      <c r="G145" s="21">
        <v>6</v>
      </c>
      <c r="H145" s="21">
        <v>12</v>
      </c>
      <c r="I145" s="21">
        <v>24</v>
      </c>
      <c r="J145" s="21">
        <v>11</v>
      </c>
      <c r="K145" s="21">
        <v>0</v>
      </c>
      <c r="L145" s="21">
        <v>23</v>
      </c>
      <c r="M145" s="21">
        <v>5</v>
      </c>
      <c r="N145" s="21">
        <v>15</v>
      </c>
      <c r="O145" s="21">
        <v>3</v>
      </c>
      <c r="P145" s="21">
        <v>2</v>
      </c>
      <c r="Q145" s="21">
        <v>3</v>
      </c>
      <c r="R145" s="21">
        <v>24</v>
      </c>
      <c r="S145" s="21">
        <v>4</v>
      </c>
    </row>
    <row r="146" spans="1:19" x14ac:dyDescent="0.2">
      <c r="A146" s="24" t="s">
        <v>3</v>
      </c>
      <c r="B146" s="25">
        <v>100</v>
      </c>
      <c r="C146" s="25">
        <v>10.227273</v>
      </c>
      <c r="D146" s="25">
        <v>10.227273</v>
      </c>
      <c r="E146" s="25">
        <v>12.5</v>
      </c>
      <c r="F146" s="25">
        <v>10.227273</v>
      </c>
      <c r="G146" s="25">
        <v>6.8181820000000002</v>
      </c>
      <c r="H146" s="25">
        <v>13.636364</v>
      </c>
      <c r="I146" s="25">
        <v>27.272727</v>
      </c>
      <c r="J146" s="25">
        <v>12.5</v>
      </c>
      <c r="K146" s="25">
        <v>0</v>
      </c>
      <c r="L146" s="25">
        <v>26.136364</v>
      </c>
      <c r="M146" s="25">
        <v>5.6818179999999998</v>
      </c>
      <c r="N146" s="25">
        <v>17.045455</v>
      </c>
      <c r="O146" s="25">
        <v>3.4090910000000001</v>
      </c>
      <c r="P146" s="25">
        <v>2.2727270000000002</v>
      </c>
      <c r="Q146" s="25">
        <v>3.4090910000000001</v>
      </c>
      <c r="R146" s="25">
        <v>27.272727</v>
      </c>
      <c r="S146" s="25">
        <v>4.5454549999999996</v>
      </c>
    </row>
    <row r="147" spans="1:19" x14ac:dyDescent="0.2">
      <c r="A147" s="20" t="s">
        <v>378</v>
      </c>
      <c r="B147" s="21">
        <v>84</v>
      </c>
      <c r="C147" s="21">
        <v>7</v>
      </c>
      <c r="D147" s="21">
        <v>6</v>
      </c>
      <c r="E147" s="21">
        <v>8</v>
      </c>
      <c r="F147" s="21">
        <v>7</v>
      </c>
      <c r="G147" s="21">
        <v>4</v>
      </c>
      <c r="H147" s="21">
        <v>6</v>
      </c>
      <c r="I147" s="21">
        <v>16</v>
      </c>
      <c r="J147" s="21">
        <v>15</v>
      </c>
      <c r="K147" s="21">
        <v>0</v>
      </c>
      <c r="L147" s="21">
        <v>12</v>
      </c>
      <c r="M147" s="21">
        <v>2</v>
      </c>
      <c r="N147" s="21">
        <v>6</v>
      </c>
      <c r="O147" s="21">
        <v>5</v>
      </c>
      <c r="P147" s="21">
        <v>2</v>
      </c>
      <c r="Q147" s="21">
        <v>1</v>
      </c>
      <c r="R147" s="21">
        <v>39</v>
      </c>
      <c r="S147" s="21">
        <v>2</v>
      </c>
    </row>
    <row r="148" spans="1:19" x14ac:dyDescent="0.2">
      <c r="A148" s="24" t="s">
        <v>3</v>
      </c>
      <c r="B148" s="25">
        <v>100</v>
      </c>
      <c r="C148" s="25">
        <v>8.3333329999999997</v>
      </c>
      <c r="D148" s="25">
        <v>7.1428570000000002</v>
      </c>
      <c r="E148" s="25">
        <v>9.5238099999999992</v>
      </c>
      <c r="F148" s="25">
        <v>8.3333329999999997</v>
      </c>
      <c r="G148" s="25">
        <v>4.7619049999999996</v>
      </c>
      <c r="H148" s="25">
        <v>7.1428570000000002</v>
      </c>
      <c r="I148" s="25">
        <v>19.047619000000001</v>
      </c>
      <c r="J148" s="25">
        <v>17.857143000000001</v>
      </c>
      <c r="K148" s="25">
        <v>0</v>
      </c>
      <c r="L148" s="25">
        <v>14.285714</v>
      </c>
      <c r="M148" s="25">
        <v>2.3809520000000002</v>
      </c>
      <c r="N148" s="25">
        <v>7.1428570000000002</v>
      </c>
      <c r="O148" s="25">
        <v>5.9523809999999999</v>
      </c>
      <c r="P148" s="25">
        <v>2.3809520000000002</v>
      </c>
      <c r="Q148" s="25">
        <v>1.1904760000000001</v>
      </c>
      <c r="R148" s="25">
        <v>46.428570999999998</v>
      </c>
      <c r="S148" s="25">
        <v>2.3809520000000002</v>
      </c>
    </row>
    <row r="149" spans="1:19" x14ac:dyDescent="0.2">
      <c r="A149" s="20" t="s">
        <v>366</v>
      </c>
      <c r="B149" s="21">
        <v>81</v>
      </c>
      <c r="C149" s="21">
        <v>10</v>
      </c>
      <c r="D149" s="21">
        <v>11</v>
      </c>
      <c r="E149" s="21">
        <v>5</v>
      </c>
      <c r="F149" s="21">
        <v>9</v>
      </c>
      <c r="G149" s="21">
        <v>7</v>
      </c>
      <c r="H149" s="21">
        <v>14</v>
      </c>
      <c r="I149" s="21">
        <v>28</v>
      </c>
      <c r="J149" s="21">
        <v>12</v>
      </c>
      <c r="K149" s="21">
        <v>1</v>
      </c>
      <c r="L149" s="21">
        <v>19</v>
      </c>
      <c r="M149" s="21">
        <v>6</v>
      </c>
      <c r="N149" s="21">
        <v>11</v>
      </c>
      <c r="O149" s="21">
        <v>6</v>
      </c>
      <c r="P149" s="21">
        <v>2</v>
      </c>
      <c r="Q149" s="21">
        <v>4</v>
      </c>
      <c r="R149" s="21">
        <v>26</v>
      </c>
      <c r="S149" s="21">
        <v>2</v>
      </c>
    </row>
    <row r="150" spans="1:19" x14ac:dyDescent="0.2">
      <c r="A150" s="24" t="s">
        <v>3</v>
      </c>
      <c r="B150" s="25">
        <v>100</v>
      </c>
      <c r="C150" s="25">
        <v>12.345679000000001</v>
      </c>
      <c r="D150" s="25">
        <v>13.580247</v>
      </c>
      <c r="E150" s="25">
        <v>6.1728399999999999</v>
      </c>
      <c r="F150" s="25">
        <v>11.111110999999999</v>
      </c>
      <c r="G150" s="25">
        <v>8.6419750000000004</v>
      </c>
      <c r="H150" s="25">
        <v>17.283950999999998</v>
      </c>
      <c r="I150" s="25">
        <v>34.567900999999999</v>
      </c>
      <c r="J150" s="25">
        <v>14.814814999999999</v>
      </c>
      <c r="K150" s="25">
        <v>1.2345680000000001</v>
      </c>
      <c r="L150" s="25">
        <v>23.456790000000002</v>
      </c>
      <c r="M150" s="25">
        <v>7.4074070000000001</v>
      </c>
      <c r="N150" s="25">
        <v>13.580247</v>
      </c>
      <c r="O150" s="25">
        <v>7.4074070000000001</v>
      </c>
      <c r="P150" s="25">
        <v>2.4691360000000002</v>
      </c>
      <c r="Q150" s="25">
        <v>4.9382720000000004</v>
      </c>
      <c r="R150" s="25">
        <v>32.098765</v>
      </c>
      <c r="S150" s="25">
        <v>2.4691360000000002</v>
      </c>
    </row>
    <row r="151" spans="1:19" x14ac:dyDescent="0.2">
      <c r="A151" s="9" t="s">
        <v>379</v>
      </c>
      <c r="B151" s="9"/>
      <c r="C151" s="9"/>
      <c r="D151" s="9"/>
      <c r="E151" s="9"/>
      <c r="F151" s="9"/>
      <c r="G151" s="9"/>
      <c r="H151" s="9"/>
      <c r="I151" s="9"/>
      <c r="J151" s="9"/>
      <c r="K151" s="9"/>
      <c r="L151" s="9"/>
      <c r="M151" s="9"/>
      <c r="N151" s="9"/>
      <c r="O151" s="9"/>
      <c r="P151" s="9"/>
      <c r="Q151" s="9"/>
      <c r="R151" s="9"/>
      <c r="S151" s="9"/>
    </row>
    <row r="152" spans="1:19" x14ac:dyDescent="0.2">
      <c r="A152" s="20" t="s">
        <v>380</v>
      </c>
      <c r="B152" s="21">
        <v>788</v>
      </c>
      <c r="C152" s="21">
        <v>46</v>
      </c>
      <c r="D152" s="21">
        <v>86</v>
      </c>
      <c r="E152" s="21">
        <v>38</v>
      </c>
      <c r="F152" s="21">
        <v>82</v>
      </c>
      <c r="G152" s="21">
        <v>75</v>
      </c>
      <c r="H152" s="21">
        <v>82</v>
      </c>
      <c r="I152" s="21">
        <v>218</v>
      </c>
      <c r="J152" s="21">
        <v>127</v>
      </c>
      <c r="K152" s="21">
        <v>10</v>
      </c>
      <c r="L152" s="21">
        <v>178</v>
      </c>
      <c r="M152" s="21">
        <v>42</v>
      </c>
      <c r="N152" s="21">
        <v>140</v>
      </c>
      <c r="O152" s="21">
        <v>54</v>
      </c>
      <c r="P152" s="21">
        <v>8</v>
      </c>
      <c r="Q152" s="21">
        <v>36</v>
      </c>
      <c r="R152" s="21">
        <v>233</v>
      </c>
      <c r="S152" s="21">
        <v>17</v>
      </c>
    </row>
    <row r="153" spans="1:19" x14ac:dyDescent="0.2">
      <c r="A153" s="24" t="s">
        <v>3</v>
      </c>
      <c r="B153" s="25">
        <v>100</v>
      </c>
      <c r="C153" s="25">
        <v>5.8375630000000003</v>
      </c>
      <c r="D153" s="25">
        <v>10.913705999999999</v>
      </c>
      <c r="E153" s="25">
        <v>4.8223349999999998</v>
      </c>
      <c r="F153" s="25">
        <v>10.406091</v>
      </c>
      <c r="G153" s="25">
        <v>9.5177659999999999</v>
      </c>
      <c r="H153" s="25">
        <v>10.406091</v>
      </c>
      <c r="I153" s="25">
        <v>27.664974999999998</v>
      </c>
      <c r="J153" s="25">
        <v>16.116751000000001</v>
      </c>
      <c r="K153" s="25">
        <v>1.2690360000000001</v>
      </c>
      <c r="L153" s="25">
        <v>22.588832</v>
      </c>
      <c r="M153" s="25">
        <v>5.329949</v>
      </c>
      <c r="N153" s="25">
        <v>17.766497000000001</v>
      </c>
      <c r="O153" s="25">
        <v>6.852792</v>
      </c>
      <c r="P153" s="25">
        <v>1.015228</v>
      </c>
      <c r="Q153" s="25">
        <v>4.5685279999999997</v>
      </c>
      <c r="R153" s="25">
        <v>29.568528000000001</v>
      </c>
      <c r="S153" s="25">
        <v>2.1573600000000002</v>
      </c>
    </row>
    <row r="154" spans="1:19" x14ac:dyDescent="0.2">
      <c r="A154" s="20" t="s">
        <v>381</v>
      </c>
      <c r="B154" s="21">
        <v>1824</v>
      </c>
      <c r="C154" s="21">
        <v>104</v>
      </c>
      <c r="D154" s="21">
        <v>182</v>
      </c>
      <c r="E154" s="21">
        <v>91</v>
      </c>
      <c r="F154" s="21">
        <v>164</v>
      </c>
      <c r="G154" s="21">
        <v>180</v>
      </c>
      <c r="H154" s="21">
        <v>247</v>
      </c>
      <c r="I154" s="21">
        <v>549</v>
      </c>
      <c r="J154" s="21">
        <v>272</v>
      </c>
      <c r="K154" s="21">
        <v>26</v>
      </c>
      <c r="L154" s="21">
        <v>454</v>
      </c>
      <c r="M154" s="21">
        <v>101</v>
      </c>
      <c r="N154" s="21">
        <v>304</v>
      </c>
      <c r="O154" s="21">
        <v>91</v>
      </c>
      <c r="P154" s="21">
        <v>23</v>
      </c>
      <c r="Q154" s="21">
        <v>67</v>
      </c>
      <c r="R154" s="21">
        <v>550</v>
      </c>
      <c r="S154" s="21">
        <v>48</v>
      </c>
    </row>
    <row r="155" spans="1:19" x14ac:dyDescent="0.2">
      <c r="A155" s="24" t="s">
        <v>3</v>
      </c>
      <c r="B155" s="25">
        <v>100</v>
      </c>
      <c r="C155" s="25">
        <v>5.7017540000000002</v>
      </c>
      <c r="D155" s="25">
        <v>9.9780700000000007</v>
      </c>
      <c r="E155" s="25">
        <v>4.9890350000000003</v>
      </c>
      <c r="F155" s="25">
        <v>8.9912279999999996</v>
      </c>
      <c r="G155" s="25">
        <v>9.8684209999999997</v>
      </c>
      <c r="H155" s="25">
        <v>13.541667</v>
      </c>
      <c r="I155" s="25">
        <v>30.098683999999999</v>
      </c>
      <c r="J155" s="25">
        <v>14.912281</v>
      </c>
      <c r="K155" s="25">
        <v>1.4254389999999999</v>
      </c>
      <c r="L155" s="25">
        <v>24.890350999999999</v>
      </c>
      <c r="M155" s="25">
        <v>5.5372810000000001</v>
      </c>
      <c r="N155" s="25">
        <v>16.666667</v>
      </c>
      <c r="O155" s="25">
        <v>4.9890350000000003</v>
      </c>
      <c r="P155" s="25">
        <v>1.2609649999999999</v>
      </c>
      <c r="Q155" s="25">
        <v>3.6732459999999998</v>
      </c>
      <c r="R155" s="25">
        <v>30.153509</v>
      </c>
      <c r="S155" s="25">
        <v>2.6315789999999999</v>
      </c>
    </row>
    <row r="156" spans="1:19" x14ac:dyDescent="0.2">
      <c r="A156" s="20" t="s">
        <v>366</v>
      </c>
      <c r="B156" s="21">
        <v>65</v>
      </c>
      <c r="C156" s="21">
        <v>10</v>
      </c>
      <c r="D156" s="21">
        <v>10</v>
      </c>
      <c r="E156" s="21">
        <v>4</v>
      </c>
      <c r="F156" s="21">
        <v>7</v>
      </c>
      <c r="G156" s="21">
        <v>5</v>
      </c>
      <c r="H156" s="21">
        <v>11</v>
      </c>
      <c r="I156" s="21">
        <v>22</v>
      </c>
      <c r="J156" s="21">
        <v>15</v>
      </c>
      <c r="K156" s="21">
        <v>1</v>
      </c>
      <c r="L156" s="21">
        <v>21</v>
      </c>
      <c r="M156" s="21">
        <v>5</v>
      </c>
      <c r="N156" s="21">
        <v>8</v>
      </c>
      <c r="O156" s="21">
        <v>5</v>
      </c>
      <c r="P156" s="21">
        <v>2</v>
      </c>
      <c r="Q156" s="21">
        <v>3</v>
      </c>
      <c r="R156" s="21">
        <v>18</v>
      </c>
      <c r="S156" s="21">
        <v>0</v>
      </c>
    </row>
    <row r="157" spans="1:19" x14ac:dyDescent="0.2">
      <c r="A157" s="24" t="s">
        <v>3</v>
      </c>
      <c r="B157" s="25">
        <v>100</v>
      </c>
      <c r="C157" s="25">
        <v>15.384615</v>
      </c>
      <c r="D157" s="25">
        <v>15.384615</v>
      </c>
      <c r="E157" s="25">
        <v>6.1538459999999997</v>
      </c>
      <c r="F157" s="25">
        <v>10.769231</v>
      </c>
      <c r="G157" s="25">
        <v>7.6923079999999997</v>
      </c>
      <c r="H157" s="25">
        <v>16.923076999999999</v>
      </c>
      <c r="I157" s="25">
        <v>33.846153999999999</v>
      </c>
      <c r="J157" s="25">
        <v>23.076923000000001</v>
      </c>
      <c r="K157" s="25">
        <v>1.538462</v>
      </c>
      <c r="L157" s="25">
        <v>32.307692000000003</v>
      </c>
      <c r="M157" s="25">
        <v>7.6923079999999997</v>
      </c>
      <c r="N157" s="25">
        <v>12.307691999999999</v>
      </c>
      <c r="O157" s="25">
        <v>7.6923079999999997</v>
      </c>
      <c r="P157" s="25">
        <v>3.0769229999999999</v>
      </c>
      <c r="Q157" s="25">
        <v>4.6153849999999998</v>
      </c>
      <c r="R157" s="25">
        <v>27.692308000000001</v>
      </c>
      <c r="S157" s="25">
        <v>0</v>
      </c>
    </row>
    <row r="158" spans="1:19" x14ac:dyDescent="0.2">
      <c r="A158" s="9" t="s">
        <v>382</v>
      </c>
      <c r="B158" s="9"/>
      <c r="C158" s="9"/>
      <c r="D158" s="9"/>
      <c r="E158" s="9"/>
      <c r="F158" s="9"/>
      <c r="G158" s="9"/>
      <c r="H158" s="9"/>
      <c r="I158" s="9"/>
      <c r="J158" s="9"/>
      <c r="K158" s="9"/>
      <c r="L158" s="9"/>
      <c r="M158" s="9"/>
      <c r="N158" s="9"/>
      <c r="O158" s="9"/>
      <c r="P158" s="9"/>
      <c r="Q158" s="9"/>
      <c r="R158" s="9"/>
      <c r="S158" s="9"/>
    </row>
    <row r="159" spans="1:19" x14ac:dyDescent="0.2">
      <c r="A159" s="20" t="s">
        <v>383</v>
      </c>
      <c r="B159" s="21">
        <v>393</v>
      </c>
      <c r="C159" s="21">
        <v>24</v>
      </c>
      <c r="D159" s="21">
        <v>40</v>
      </c>
      <c r="E159" s="21">
        <v>15</v>
      </c>
      <c r="F159" s="21">
        <v>37</v>
      </c>
      <c r="G159" s="21">
        <v>45</v>
      </c>
      <c r="H159" s="21">
        <v>38</v>
      </c>
      <c r="I159" s="21">
        <v>100</v>
      </c>
      <c r="J159" s="21">
        <v>70</v>
      </c>
      <c r="K159" s="21">
        <v>5</v>
      </c>
      <c r="L159" s="21">
        <v>83</v>
      </c>
      <c r="M159" s="21">
        <v>22</v>
      </c>
      <c r="N159" s="21">
        <v>69</v>
      </c>
      <c r="O159" s="21">
        <v>29</v>
      </c>
      <c r="P159" s="21">
        <v>5</v>
      </c>
      <c r="Q159" s="21">
        <v>16</v>
      </c>
      <c r="R159" s="21">
        <v>126</v>
      </c>
      <c r="S159" s="21">
        <v>9</v>
      </c>
    </row>
    <row r="160" spans="1:19" x14ac:dyDescent="0.2">
      <c r="A160" s="24" t="s">
        <v>3</v>
      </c>
      <c r="B160" s="25">
        <v>100</v>
      </c>
      <c r="C160" s="25">
        <v>6.1068699999999998</v>
      </c>
      <c r="D160" s="25">
        <v>10.178117</v>
      </c>
      <c r="E160" s="25">
        <v>3.8167939999999998</v>
      </c>
      <c r="F160" s="25">
        <v>9.4147580000000008</v>
      </c>
      <c r="G160" s="25">
        <v>11.450381999999999</v>
      </c>
      <c r="H160" s="25">
        <v>9.6692110000000007</v>
      </c>
      <c r="I160" s="25">
        <v>25.445292999999999</v>
      </c>
      <c r="J160" s="25">
        <v>17.811705</v>
      </c>
      <c r="K160" s="25">
        <v>1.272265</v>
      </c>
      <c r="L160" s="25">
        <v>21.119592999999998</v>
      </c>
      <c r="M160" s="25">
        <v>5.5979640000000002</v>
      </c>
      <c r="N160" s="25">
        <v>17.557251999999998</v>
      </c>
      <c r="O160" s="25">
        <v>7.3791349999999998</v>
      </c>
      <c r="P160" s="25">
        <v>1.272265</v>
      </c>
      <c r="Q160" s="25">
        <v>4.0712469999999996</v>
      </c>
      <c r="R160" s="25">
        <v>32.061069000000003</v>
      </c>
      <c r="S160" s="25">
        <v>2.290076</v>
      </c>
    </row>
    <row r="161" spans="1:19" x14ac:dyDescent="0.2">
      <c r="A161" s="20" t="s">
        <v>181</v>
      </c>
      <c r="B161" s="21">
        <v>1944</v>
      </c>
      <c r="C161" s="21">
        <v>108</v>
      </c>
      <c r="D161" s="21">
        <v>199</v>
      </c>
      <c r="E161" s="21">
        <v>99</v>
      </c>
      <c r="F161" s="21">
        <v>182</v>
      </c>
      <c r="G161" s="21">
        <v>183</v>
      </c>
      <c r="H161" s="21">
        <v>254</v>
      </c>
      <c r="I161" s="21">
        <v>598</v>
      </c>
      <c r="J161" s="21">
        <v>290</v>
      </c>
      <c r="K161" s="21">
        <v>22</v>
      </c>
      <c r="L161" s="21">
        <v>497</v>
      </c>
      <c r="M161" s="21">
        <v>111</v>
      </c>
      <c r="N161" s="21">
        <v>337</v>
      </c>
      <c r="O161" s="21">
        <v>100</v>
      </c>
      <c r="P161" s="21">
        <v>22</v>
      </c>
      <c r="Q161" s="21">
        <v>77</v>
      </c>
      <c r="R161" s="21">
        <v>563</v>
      </c>
      <c r="S161" s="21">
        <v>49</v>
      </c>
    </row>
    <row r="162" spans="1:19" x14ac:dyDescent="0.2">
      <c r="A162" s="24" t="s">
        <v>3</v>
      </c>
      <c r="B162" s="25">
        <v>100</v>
      </c>
      <c r="C162" s="25">
        <v>5.5555560000000002</v>
      </c>
      <c r="D162" s="25">
        <v>10.236625999999999</v>
      </c>
      <c r="E162" s="25">
        <v>5.0925929999999999</v>
      </c>
      <c r="F162" s="25">
        <v>9.3621400000000001</v>
      </c>
      <c r="G162" s="25">
        <v>9.4135799999999996</v>
      </c>
      <c r="H162" s="25">
        <v>13.065844</v>
      </c>
      <c r="I162" s="25">
        <v>30.761316999999998</v>
      </c>
      <c r="J162" s="25">
        <v>14.917695</v>
      </c>
      <c r="K162" s="25">
        <v>1.1316870000000001</v>
      </c>
      <c r="L162" s="25">
        <v>25.565843999999998</v>
      </c>
      <c r="M162" s="25">
        <v>5.7098769999999996</v>
      </c>
      <c r="N162" s="25">
        <v>17.335391000000001</v>
      </c>
      <c r="O162" s="25">
        <v>5.1440330000000003</v>
      </c>
      <c r="P162" s="25">
        <v>1.1316870000000001</v>
      </c>
      <c r="Q162" s="25">
        <v>3.9609049999999999</v>
      </c>
      <c r="R162" s="25">
        <v>28.960905</v>
      </c>
      <c r="S162" s="25">
        <v>2.5205760000000001</v>
      </c>
    </row>
    <row r="163" spans="1:19" x14ac:dyDescent="0.2">
      <c r="A163" s="20" t="s">
        <v>182</v>
      </c>
      <c r="B163" s="21">
        <v>38</v>
      </c>
      <c r="C163" s="21">
        <v>3</v>
      </c>
      <c r="D163" s="21">
        <v>2</v>
      </c>
      <c r="E163" s="21">
        <v>2</v>
      </c>
      <c r="F163" s="21">
        <v>3</v>
      </c>
      <c r="G163" s="21">
        <v>1</v>
      </c>
      <c r="H163" s="21">
        <v>4</v>
      </c>
      <c r="I163" s="21">
        <v>13</v>
      </c>
      <c r="J163" s="21">
        <v>7</v>
      </c>
      <c r="K163" s="21">
        <v>1</v>
      </c>
      <c r="L163" s="21">
        <v>8</v>
      </c>
      <c r="M163" s="21">
        <v>0</v>
      </c>
      <c r="N163" s="21">
        <v>4</v>
      </c>
      <c r="O163" s="21">
        <v>3</v>
      </c>
      <c r="P163" s="21">
        <v>0</v>
      </c>
      <c r="Q163" s="21">
        <v>1</v>
      </c>
      <c r="R163" s="21">
        <v>14</v>
      </c>
      <c r="S163" s="21">
        <v>0</v>
      </c>
    </row>
    <row r="164" spans="1:19" x14ac:dyDescent="0.2">
      <c r="A164" s="24" t="s">
        <v>3</v>
      </c>
      <c r="B164" s="25">
        <v>100</v>
      </c>
      <c r="C164" s="25">
        <v>7.8947370000000001</v>
      </c>
      <c r="D164" s="25">
        <v>5.2631579999999998</v>
      </c>
      <c r="E164" s="25">
        <v>5.2631579999999998</v>
      </c>
      <c r="F164" s="25">
        <v>7.8947370000000001</v>
      </c>
      <c r="G164" s="25">
        <v>2.6315789999999999</v>
      </c>
      <c r="H164" s="25">
        <v>10.526316</v>
      </c>
      <c r="I164" s="25">
        <v>34.210526000000002</v>
      </c>
      <c r="J164" s="25">
        <v>18.421053000000001</v>
      </c>
      <c r="K164" s="25">
        <v>2.6315789999999999</v>
      </c>
      <c r="L164" s="25">
        <v>21.052631999999999</v>
      </c>
      <c r="M164" s="25">
        <v>0</v>
      </c>
      <c r="N164" s="25">
        <v>10.526316</v>
      </c>
      <c r="O164" s="25">
        <v>7.8947370000000001</v>
      </c>
      <c r="P164" s="25">
        <v>0</v>
      </c>
      <c r="Q164" s="25">
        <v>2.6315789999999999</v>
      </c>
      <c r="R164" s="25">
        <v>36.842104999999997</v>
      </c>
      <c r="S164" s="25">
        <v>0</v>
      </c>
    </row>
    <row r="165" spans="1:19" x14ac:dyDescent="0.2">
      <c r="A165" s="20" t="s">
        <v>384</v>
      </c>
      <c r="B165" s="21">
        <v>36</v>
      </c>
      <c r="C165" s="21">
        <v>3</v>
      </c>
      <c r="D165" s="21">
        <v>5</v>
      </c>
      <c r="E165" s="21">
        <v>3</v>
      </c>
      <c r="F165" s="21">
        <v>4</v>
      </c>
      <c r="G165" s="21">
        <v>2</v>
      </c>
      <c r="H165" s="21">
        <v>6</v>
      </c>
      <c r="I165" s="21">
        <v>7</v>
      </c>
      <c r="J165" s="21">
        <v>8</v>
      </c>
      <c r="K165" s="21">
        <v>0</v>
      </c>
      <c r="L165" s="21">
        <v>10</v>
      </c>
      <c r="M165" s="21">
        <v>1</v>
      </c>
      <c r="N165" s="21">
        <v>9</v>
      </c>
      <c r="O165" s="21">
        <v>4</v>
      </c>
      <c r="P165" s="21">
        <v>3</v>
      </c>
      <c r="Q165" s="21">
        <v>1</v>
      </c>
      <c r="R165" s="21">
        <v>9</v>
      </c>
      <c r="S165" s="21">
        <v>1</v>
      </c>
    </row>
    <row r="166" spans="1:19" x14ac:dyDescent="0.2">
      <c r="A166" s="24" t="s">
        <v>3</v>
      </c>
      <c r="B166" s="25">
        <v>100</v>
      </c>
      <c r="C166" s="25">
        <v>8.3333329999999997</v>
      </c>
      <c r="D166" s="25">
        <v>13.888889000000001</v>
      </c>
      <c r="E166" s="25">
        <v>8.3333329999999997</v>
      </c>
      <c r="F166" s="25">
        <v>11.111110999999999</v>
      </c>
      <c r="G166" s="25">
        <v>5.5555560000000002</v>
      </c>
      <c r="H166" s="25">
        <v>16.666667</v>
      </c>
      <c r="I166" s="25">
        <v>19.444444000000001</v>
      </c>
      <c r="J166" s="25">
        <v>22.222221999999999</v>
      </c>
      <c r="K166" s="25">
        <v>0</v>
      </c>
      <c r="L166" s="25">
        <v>27.777778000000001</v>
      </c>
      <c r="M166" s="25">
        <v>2.7777780000000001</v>
      </c>
      <c r="N166" s="25">
        <v>25</v>
      </c>
      <c r="O166" s="25">
        <v>11.111110999999999</v>
      </c>
      <c r="P166" s="25">
        <v>8.3333329999999997</v>
      </c>
      <c r="Q166" s="25">
        <v>2.7777780000000001</v>
      </c>
      <c r="R166" s="25">
        <v>25</v>
      </c>
      <c r="S166" s="25">
        <v>2.7777780000000001</v>
      </c>
    </row>
    <row r="167" spans="1:19" x14ac:dyDescent="0.2">
      <c r="A167" s="20" t="s">
        <v>183</v>
      </c>
      <c r="B167" s="21">
        <v>53</v>
      </c>
      <c r="C167" s="21">
        <v>1</v>
      </c>
      <c r="D167" s="21">
        <v>11</v>
      </c>
      <c r="E167" s="21">
        <v>4</v>
      </c>
      <c r="F167" s="21">
        <v>9</v>
      </c>
      <c r="G167" s="21">
        <v>2</v>
      </c>
      <c r="H167" s="21">
        <v>7</v>
      </c>
      <c r="I167" s="21">
        <v>12</v>
      </c>
      <c r="J167" s="21">
        <v>6</v>
      </c>
      <c r="K167" s="21">
        <v>0</v>
      </c>
      <c r="L167" s="21">
        <v>12</v>
      </c>
      <c r="M167" s="21">
        <v>1</v>
      </c>
      <c r="N167" s="21">
        <v>9</v>
      </c>
      <c r="O167" s="21">
        <v>1</v>
      </c>
      <c r="P167" s="21">
        <v>0</v>
      </c>
      <c r="Q167" s="21">
        <v>0</v>
      </c>
      <c r="R167" s="21">
        <v>17</v>
      </c>
      <c r="S167" s="21">
        <v>2</v>
      </c>
    </row>
    <row r="168" spans="1:19" x14ac:dyDescent="0.2">
      <c r="A168" s="24" t="s">
        <v>3</v>
      </c>
      <c r="B168" s="25">
        <v>100</v>
      </c>
      <c r="C168" s="25">
        <v>1.886792</v>
      </c>
      <c r="D168" s="25">
        <v>20.754716999999999</v>
      </c>
      <c r="E168" s="25">
        <v>7.5471700000000004</v>
      </c>
      <c r="F168" s="25">
        <v>16.981131999999999</v>
      </c>
      <c r="G168" s="25">
        <v>3.7735850000000002</v>
      </c>
      <c r="H168" s="25">
        <v>13.207547</v>
      </c>
      <c r="I168" s="25">
        <v>22.641508999999999</v>
      </c>
      <c r="J168" s="25">
        <v>11.320755</v>
      </c>
      <c r="K168" s="25">
        <v>0</v>
      </c>
      <c r="L168" s="25">
        <v>22.641508999999999</v>
      </c>
      <c r="M168" s="25">
        <v>1.886792</v>
      </c>
      <c r="N168" s="25">
        <v>16.981131999999999</v>
      </c>
      <c r="O168" s="25">
        <v>1.886792</v>
      </c>
      <c r="P168" s="25">
        <v>0</v>
      </c>
      <c r="Q168" s="25">
        <v>0</v>
      </c>
      <c r="R168" s="25">
        <v>32.075471999999998</v>
      </c>
      <c r="S168" s="25">
        <v>3.7735850000000002</v>
      </c>
    </row>
    <row r="169" spans="1:19" x14ac:dyDescent="0.2">
      <c r="A169" s="20" t="s">
        <v>385</v>
      </c>
      <c r="B169" s="21">
        <v>22</v>
      </c>
      <c r="C169" s="21">
        <v>3</v>
      </c>
      <c r="D169" s="21">
        <v>1</v>
      </c>
      <c r="E169" s="21">
        <v>2</v>
      </c>
      <c r="F169" s="21">
        <v>0</v>
      </c>
      <c r="G169" s="21">
        <v>3</v>
      </c>
      <c r="H169" s="21">
        <v>5</v>
      </c>
      <c r="I169" s="21">
        <v>8</v>
      </c>
      <c r="J169" s="21">
        <v>8</v>
      </c>
      <c r="K169" s="21">
        <v>1</v>
      </c>
      <c r="L169" s="21">
        <v>5</v>
      </c>
      <c r="M169" s="21">
        <v>1</v>
      </c>
      <c r="N169" s="21">
        <v>3</v>
      </c>
      <c r="O169" s="21">
        <v>1</v>
      </c>
      <c r="P169" s="21">
        <v>0</v>
      </c>
      <c r="Q169" s="21">
        <v>0</v>
      </c>
      <c r="R169" s="21">
        <v>6</v>
      </c>
      <c r="S169" s="21">
        <v>0</v>
      </c>
    </row>
    <row r="170" spans="1:19" x14ac:dyDescent="0.2">
      <c r="A170" s="24" t="s">
        <v>3</v>
      </c>
      <c r="B170" s="25">
        <v>100</v>
      </c>
      <c r="C170" s="25">
        <v>13.636364</v>
      </c>
      <c r="D170" s="25">
        <v>4.5454549999999996</v>
      </c>
      <c r="E170" s="25">
        <v>9.0909089999999999</v>
      </c>
      <c r="F170" s="25">
        <v>0</v>
      </c>
      <c r="G170" s="25">
        <v>13.636364</v>
      </c>
      <c r="H170" s="25">
        <v>22.727273</v>
      </c>
      <c r="I170" s="25">
        <v>36.363636</v>
      </c>
      <c r="J170" s="25">
        <v>36.363636</v>
      </c>
      <c r="K170" s="25">
        <v>4.5454549999999996</v>
      </c>
      <c r="L170" s="25">
        <v>22.727273</v>
      </c>
      <c r="M170" s="25">
        <v>4.5454549999999996</v>
      </c>
      <c r="N170" s="25">
        <v>13.636364</v>
      </c>
      <c r="O170" s="25">
        <v>4.5454549999999996</v>
      </c>
      <c r="P170" s="25">
        <v>0</v>
      </c>
      <c r="Q170" s="25">
        <v>0</v>
      </c>
      <c r="R170" s="25">
        <v>27.272727</v>
      </c>
      <c r="S170" s="25">
        <v>0</v>
      </c>
    </row>
    <row r="171" spans="1:19" x14ac:dyDescent="0.2">
      <c r="A171" s="20" t="s">
        <v>386</v>
      </c>
      <c r="B171" s="21">
        <v>32</v>
      </c>
      <c r="C171" s="21">
        <v>4</v>
      </c>
      <c r="D171" s="21">
        <v>1</v>
      </c>
      <c r="E171" s="21">
        <v>2</v>
      </c>
      <c r="F171" s="21">
        <v>0</v>
      </c>
      <c r="G171" s="21">
        <v>7</v>
      </c>
      <c r="H171" s="21">
        <v>2</v>
      </c>
      <c r="I171" s="21">
        <v>8</v>
      </c>
      <c r="J171" s="21">
        <v>1</v>
      </c>
      <c r="K171" s="21">
        <v>5</v>
      </c>
      <c r="L171" s="21">
        <v>7</v>
      </c>
      <c r="M171" s="21">
        <v>3</v>
      </c>
      <c r="N171" s="21">
        <v>4</v>
      </c>
      <c r="O171" s="21">
        <v>0</v>
      </c>
      <c r="P171" s="21">
        <v>0</v>
      </c>
      <c r="Q171" s="21">
        <v>0</v>
      </c>
      <c r="R171" s="21">
        <v>12</v>
      </c>
      <c r="S171" s="21">
        <v>2</v>
      </c>
    </row>
    <row r="172" spans="1:19" x14ac:dyDescent="0.2">
      <c r="A172" s="24" t="s">
        <v>3</v>
      </c>
      <c r="B172" s="25">
        <v>100</v>
      </c>
      <c r="C172" s="25">
        <v>12.5</v>
      </c>
      <c r="D172" s="25">
        <v>3.125</v>
      </c>
      <c r="E172" s="25">
        <v>6.25</v>
      </c>
      <c r="F172" s="25">
        <v>0</v>
      </c>
      <c r="G172" s="25">
        <v>21.875</v>
      </c>
      <c r="H172" s="25">
        <v>6.25</v>
      </c>
      <c r="I172" s="25">
        <v>25</v>
      </c>
      <c r="J172" s="25">
        <v>3.125</v>
      </c>
      <c r="K172" s="25">
        <v>15.625</v>
      </c>
      <c r="L172" s="25">
        <v>21.875</v>
      </c>
      <c r="M172" s="25">
        <v>9.375</v>
      </c>
      <c r="N172" s="25">
        <v>12.5</v>
      </c>
      <c r="O172" s="25">
        <v>0</v>
      </c>
      <c r="P172" s="25">
        <v>0</v>
      </c>
      <c r="Q172" s="25">
        <v>0</v>
      </c>
      <c r="R172" s="25">
        <v>37.5</v>
      </c>
      <c r="S172" s="25">
        <v>6.25</v>
      </c>
    </row>
    <row r="173" spans="1:19" x14ac:dyDescent="0.2">
      <c r="A173" s="20" t="s">
        <v>387</v>
      </c>
      <c r="B173" s="21">
        <v>9</v>
      </c>
      <c r="C173" s="21">
        <v>0</v>
      </c>
      <c r="D173" s="21">
        <v>1</v>
      </c>
      <c r="E173" s="21">
        <v>0</v>
      </c>
      <c r="F173" s="21">
        <v>1</v>
      </c>
      <c r="G173" s="21">
        <v>0</v>
      </c>
      <c r="H173" s="21">
        <v>2</v>
      </c>
      <c r="I173" s="21">
        <v>2</v>
      </c>
      <c r="J173" s="21">
        <v>0</v>
      </c>
      <c r="K173" s="21">
        <v>0</v>
      </c>
      <c r="L173" s="21">
        <v>2</v>
      </c>
      <c r="M173" s="21">
        <v>0</v>
      </c>
      <c r="N173" s="21">
        <v>0</v>
      </c>
      <c r="O173" s="21">
        <v>1</v>
      </c>
      <c r="P173" s="21">
        <v>0</v>
      </c>
      <c r="Q173" s="21">
        <v>0</v>
      </c>
      <c r="R173" s="21">
        <v>6</v>
      </c>
      <c r="S173" s="21">
        <v>0</v>
      </c>
    </row>
    <row r="174" spans="1:19" x14ac:dyDescent="0.2">
      <c r="A174" s="24" t="s">
        <v>3</v>
      </c>
      <c r="B174" s="25">
        <v>100</v>
      </c>
      <c r="C174" s="25">
        <v>0</v>
      </c>
      <c r="D174" s="25">
        <v>11.111110999999999</v>
      </c>
      <c r="E174" s="25">
        <v>0</v>
      </c>
      <c r="F174" s="25">
        <v>11.111110999999999</v>
      </c>
      <c r="G174" s="25">
        <v>0</v>
      </c>
      <c r="H174" s="25">
        <v>22.222221999999999</v>
      </c>
      <c r="I174" s="25">
        <v>22.222221999999999</v>
      </c>
      <c r="J174" s="25">
        <v>0</v>
      </c>
      <c r="K174" s="25">
        <v>0</v>
      </c>
      <c r="L174" s="25">
        <v>22.222221999999999</v>
      </c>
      <c r="M174" s="25">
        <v>0</v>
      </c>
      <c r="N174" s="25">
        <v>0</v>
      </c>
      <c r="O174" s="25">
        <v>11.111110999999999</v>
      </c>
      <c r="P174" s="25">
        <v>0</v>
      </c>
      <c r="Q174" s="25">
        <v>0</v>
      </c>
      <c r="R174" s="25">
        <v>66.666667000000004</v>
      </c>
      <c r="S174" s="25">
        <v>0</v>
      </c>
    </row>
    <row r="175" spans="1:19" x14ac:dyDescent="0.2">
      <c r="A175" s="20" t="s">
        <v>366</v>
      </c>
      <c r="B175" s="21">
        <v>150</v>
      </c>
      <c r="C175" s="21">
        <v>14</v>
      </c>
      <c r="D175" s="21">
        <v>18</v>
      </c>
      <c r="E175" s="21">
        <v>6</v>
      </c>
      <c r="F175" s="21">
        <v>17</v>
      </c>
      <c r="G175" s="21">
        <v>17</v>
      </c>
      <c r="H175" s="21">
        <v>22</v>
      </c>
      <c r="I175" s="21">
        <v>41</v>
      </c>
      <c r="J175" s="21">
        <v>24</v>
      </c>
      <c r="K175" s="21">
        <v>3</v>
      </c>
      <c r="L175" s="21">
        <v>29</v>
      </c>
      <c r="M175" s="21">
        <v>9</v>
      </c>
      <c r="N175" s="21">
        <v>17</v>
      </c>
      <c r="O175" s="21">
        <v>11</v>
      </c>
      <c r="P175" s="21">
        <v>3</v>
      </c>
      <c r="Q175" s="21">
        <v>11</v>
      </c>
      <c r="R175" s="21">
        <v>48</v>
      </c>
      <c r="S175" s="21">
        <v>2</v>
      </c>
    </row>
    <row r="176" spans="1:19" x14ac:dyDescent="0.2">
      <c r="A176" s="24" t="s">
        <v>3</v>
      </c>
      <c r="B176" s="25">
        <v>100</v>
      </c>
      <c r="C176" s="25">
        <v>9.3333329999999997</v>
      </c>
      <c r="D176" s="25">
        <v>12</v>
      </c>
      <c r="E176" s="25">
        <v>4</v>
      </c>
      <c r="F176" s="25">
        <v>11.333333</v>
      </c>
      <c r="G176" s="25">
        <v>11.333333</v>
      </c>
      <c r="H176" s="25">
        <v>14.666667</v>
      </c>
      <c r="I176" s="25">
        <v>27.333333</v>
      </c>
      <c r="J176" s="25">
        <v>16</v>
      </c>
      <c r="K176" s="25">
        <v>2</v>
      </c>
      <c r="L176" s="25">
        <v>19.333333</v>
      </c>
      <c r="M176" s="25">
        <v>6</v>
      </c>
      <c r="N176" s="25">
        <v>11.333333</v>
      </c>
      <c r="O176" s="25">
        <v>7.3333329999999997</v>
      </c>
      <c r="P176" s="25">
        <v>2</v>
      </c>
      <c r="Q176" s="25">
        <v>7.3333329999999997</v>
      </c>
      <c r="R176" s="25">
        <v>32</v>
      </c>
      <c r="S176" s="25">
        <v>1.3333330000000001</v>
      </c>
    </row>
    <row r="177" spans="1:19" x14ac:dyDescent="0.2">
      <c r="A177" s="9" t="s">
        <v>388</v>
      </c>
      <c r="B177" s="9"/>
      <c r="C177" s="9"/>
      <c r="D177" s="9"/>
      <c r="E177" s="9"/>
      <c r="F177" s="9"/>
      <c r="G177" s="9"/>
      <c r="H177" s="9"/>
      <c r="I177" s="9"/>
      <c r="J177" s="9"/>
      <c r="K177" s="9"/>
      <c r="L177" s="9"/>
      <c r="M177" s="9"/>
      <c r="N177" s="9"/>
      <c r="O177" s="9"/>
      <c r="P177" s="9"/>
      <c r="Q177" s="9"/>
      <c r="R177" s="9"/>
      <c r="S177" s="9"/>
    </row>
    <row r="178" spans="1:19" x14ac:dyDescent="0.2">
      <c r="A178" s="20" t="s">
        <v>184</v>
      </c>
      <c r="B178" s="21">
        <v>54</v>
      </c>
      <c r="C178" s="21">
        <v>9</v>
      </c>
      <c r="D178" s="21">
        <v>4</v>
      </c>
      <c r="E178" s="21">
        <v>7</v>
      </c>
      <c r="F178" s="21">
        <v>3</v>
      </c>
      <c r="G178" s="21">
        <v>8</v>
      </c>
      <c r="H178" s="21">
        <v>9</v>
      </c>
      <c r="I178" s="21">
        <v>14</v>
      </c>
      <c r="J178" s="21">
        <v>11</v>
      </c>
      <c r="K178" s="21">
        <v>2</v>
      </c>
      <c r="L178" s="21">
        <v>13</v>
      </c>
      <c r="M178" s="21">
        <v>3</v>
      </c>
      <c r="N178" s="21">
        <v>10</v>
      </c>
      <c r="O178" s="21">
        <v>3</v>
      </c>
      <c r="P178" s="21">
        <v>1</v>
      </c>
      <c r="Q178" s="21">
        <v>4</v>
      </c>
      <c r="R178" s="21">
        <v>11</v>
      </c>
      <c r="S178" s="21">
        <v>3</v>
      </c>
    </row>
    <row r="179" spans="1:19" x14ac:dyDescent="0.2">
      <c r="A179" s="24" t="s">
        <v>3</v>
      </c>
      <c r="B179" s="25">
        <v>100</v>
      </c>
      <c r="C179" s="25">
        <v>16.666667</v>
      </c>
      <c r="D179" s="25">
        <v>7.4074070000000001</v>
      </c>
      <c r="E179" s="25">
        <v>12.962963</v>
      </c>
      <c r="F179" s="25">
        <v>5.5555560000000002</v>
      </c>
      <c r="G179" s="25">
        <v>14.814814999999999</v>
      </c>
      <c r="H179" s="25">
        <v>16.666667</v>
      </c>
      <c r="I179" s="25">
        <v>25.925926</v>
      </c>
      <c r="J179" s="25">
        <v>20.370370000000001</v>
      </c>
      <c r="K179" s="25">
        <v>3.7037040000000001</v>
      </c>
      <c r="L179" s="25">
        <v>24.074074</v>
      </c>
      <c r="M179" s="25">
        <v>5.5555560000000002</v>
      </c>
      <c r="N179" s="25">
        <v>18.518519000000001</v>
      </c>
      <c r="O179" s="25">
        <v>5.5555560000000002</v>
      </c>
      <c r="P179" s="25">
        <v>1.8518520000000001</v>
      </c>
      <c r="Q179" s="25">
        <v>7.4074070000000001</v>
      </c>
      <c r="R179" s="25">
        <v>20.370370000000001</v>
      </c>
      <c r="S179" s="25">
        <v>5.5555560000000002</v>
      </c>
    </row>
    <row r="180" spans="1:19" x14ac:dyDescent="0.2">
      <c r="A180" s="20" t="s">
        <v>185</v>
      </c>
      <c r="B180" s="21">
        <v>196</v>
      </c>
      <c r="C180" s="21">
        <v>8</v>
      </c>
      <c r="D180" s="21">
        <v>19</v>
      </c>
      <c r="E180" s="21">
        <v>9</v>
      </c>
      <c r="F180" s="21">
        <v>17</v>
      </c>
      <c r="G180" s="21">
        <v>27</v>
      </c>
      <c r="H180" s="21">
        <v>26</v>
      </c>
      <c r="I180" s="21">
        <v>66</v>
      </c>
      <c r="J180" s="21">
        <v>32</v>
      </c>
      <c r="K180" s="21">
        <v>5</v>
      </c>
      <c r="L180" s="21">
        <v>52</v>
      </c>
      <c r="M180" s="21">
        <v>12</v>
      </c>
      <c r="N180" s="21">
        <v>29</v>
      </c>
      <c r="O180" s="21">
        <v>19</v>
      </c>
      <c r="P180" s="21">
        <v>4</v>
      </c>
      <c r="Q180" s="21">
        <v>7</v>
      </c>
      <c r="R180" s="21">
        <v>52</v>
      </c>
      <c r="S180" s="21">
        <v>10</v>
      </c>
    </row>
    <row r="181" spans="1:19" x14ac:dyDescent="0.2">
      <c r="A181" s="24" t="s">
        <v>3</v>
      </c>
      <c r="B181" s="25">
        <v>100</v>
      </c>
      <c r="C181" s="25">
        <v>4.0816330000000001</v>
      </c>
      <c r="D181" s="25">
        <v>9.6938779999999998</v>
      </c>
      <c r="E181" s="25">
        <v>4.5918369999999999</v>
      </c>
      <c r="F181" s="25">
        <v>8.6734690000000008</v>
      </c>
      <c r="G181" s="25">
        <v>13.775510000000001</v>
      </c>
      <c r="H181" s="25">
        <v>13.265306000000001</v>
      </c>
      <c r="I181" s="25">
        <v>33.673468999999997</v>
      </c>
      <c r="J181" s="25">
        <v>16.326530999999999</v>
      </c>
      <c r="K181" s="25">
        <v>2.5510199999999998</v>
      </c>
      <c r="L181" s="25">
        <v>26.530612000000001</v>
      </c>
      <c r="M181" s="25">
        <v>6.1224489999999996</v>
      </c>
      <c r="N181" s="25">
        <v>14.795918</v>
      </c>
      <c r="O181" s="25">
        <v>9.6938779999999998</v>
      </c>
      <c r="P181" s="25">
        <v>2.040816</v>
      </c>
      <c r="Q181" s="25">
        <v>3.5714290000000002</v>
      </c>
      <c r="R181" s="25">
        <v>26.530612000000001</v>
      </c>
      <c r="S181" s="25">
        <v>5.1020409999999998</v>
      </c>
    </row>
    <row r="182" spans="1:19" x14ac:dyDescent="0.2">
      <c r="A182" s="20" t="s">
        <v>186</v>
      </c>
      <c r="B182" s="21">
        <v>310</v>
      </c>
      <c r="C182" s="21">
        <v>16</v>
      </c>
      <c r="D182" s="21">
        <v>36</v>
      </c>
      <c r="E182" s="21">
        <v>15</v>
      </c>
      <c r="F182" s="21">
        <v>38</v>
      </c>
      <c r="G182" s="21">
        <v>40</v>
      </c>
      <c r="H182" s="21">
        <v>44</v>
      </c>
      <c r="I182" s="21">
        <v>107</v>
      </c>
      <c r="J182" s="21">
        <v>56</v>
      </c>
      <c r="K182" s="21">
        <v>4</v>
      </c>
      <c r="L182" s="21">
        <v>82</v>
      </c>
      <c r="M182" s="21">
        <v>20</v>
      </c>
      <c r="N182" s="21">
        <v>57</v>
      </c>
      <c r="O182" s="21">
        <v>18</v>
      </c>
      <c r="P182" s="21">
        <v>6</v>
      </c>
      <c r="Q182" s="21">
        <v>8</v>
      </c>
      <c r="R182" s="21">
        <v>81</v>
      </c>
      <c r="S182" s="21">
        <v>7</v>
      </c>
    </row>
    <row r="183" spans="1:19" x14ac:dyDescent="0.2">
      <c r="A183" s="24" t="s">
        <v>3</v>
      </c>
      <c r="B183" s="25">
        <v>100</v>
      </c>
      <c r="C183" s="25">
        <v>5.1612900000000002</v>
      </c>
      <c r="D183" s="25">
        <v>11.612902999999999</v>
      </c>
      <c r="E183" s="25">
        <v>4.8387099999999998</v>
      </c>
      <c r="F183" s="25">
        <v>12.258065</v>
      </c>
      <c r="G183" s="25">
        <v>12.903226</v>
      </c>
      <c r="H183" s="25">
        <v>14.193548</v>
      </c>
      <c r="I183" s="25">
        <v>34.516128999999999</v>
      </c>
      <c r="J183" s="25">
        <v>18.064516000000001</v>
      </c>
      <c r="K183" s="25">
        <v>1.2903230000000001</v>
      </c>
      <c r="L183" s="25">
        <v>26.451612999999998</v>
      </c>
      <c r="M183" s="25">
        <v>6.451613</v>
      </c>
      <c r="N183" s="25">
        <v>18.387097000000001</v>
      </c>
      <c r="O183" s="25">
        <v>5.8064520000000002</v>
      </c>
      <c r="P183" s="25">
        <v>1.935484</v>
      </c>
      <c r="Q183" s="25">
        <v>2.5806450000000001</v>
      </c>
      <c r="R183" s="25">
        <v>26.129031999999999</v>
      </c>
      <c r="S183" s="25">
        <v>2.2580650000000002</v>
      </c>
    </row>
    <row r="184" spans="1:19" x14ac:dyDescent="0.2">
      <c r="A184" s="20" t="s">
        <v>187</v>
      </c>
      <c r="B184" s="21">
        <v>385</v>
      </c>
      <c r="C184" s="21">
        <v>27</v>
      </c>
      <c r="D184" s="21">
        <v>38</v>
      </c>
      <c r="E184" s="21">
        <v>26</v>
      </c>
      <c r="F184" s="21">
        <v>32</v>
      </c>
      <c r="G184" s="21">
        <v>49</v>
      </c>
      <c r="H184" s="21">
        <v>53</v>
      </c>
      <c r="I184" s="21">
        <v>125</v>
      </c>
      <c r="J184" s="21">
        <v>58</v>
      </c>
      <c r="K184" s="21">
        <v>6</v>
      </c>
      <c r="L184" s="21">
        <v>105</v>
      </c>
      <c r="M184" s="21">
        <v>27</v>
      </c>
      <c r="N184" s="21">
        <v>72</v>
      </c>
      <c r="O184" s="21">
        <v>24</v>
      </c>
      <c r="P184" s="21">
        <v>4</v>
      </c>
      <c r="Q184" s="21">
        <v>17</v>
      </c>
      <c r="R184" s="21">
        <v>90</v>
      </c>
      <c r="S184" s="21">
        <v>11</v>
      </c>
    </row>
    <row r="185" spans="1:19" x14ac:dyDescent="0.2">
      <c r="A185" s="24" t="s">
        <v>3</v>
      </c>
      <c r="B185" s="25">
        <v>100</v>
      </c>
      <c r="C185" s="25">
        <v>7.0129869999999999</v>
      </c>
      <c r="D185" s="25">
        <v>9.8701299999999996</v>
      </c>
      <c r="E185" s="25">
        <v>6.753247</v>
      </c>
      <c r="F185" s="25">
        <v>8.3116880000000002</v>
      </c>
      <c r="G185" s="25">
        <v>12.727273</v>
      </c>
      <c r="H185" s="25">
        <v>13.766234000000001</v>
      </c>
      <c r="I185" s="25">
        <v>32.467531999999999</v>
      </c>
      <c r="J185" s="25">
        <v>15.064935</v>
      </c>
      <c r="K185" s="25">
        <v>1.5584420000000001</v>
      </c>
      <c r="L185" s="25">
        <v>27.272727</v>
      </c>
      <c r="M185" s="25">
        <v>7.0129869999999999</v>
      </c>
      <c r="N185" s="25">
        <v>18.701298999999999</v>
      </c>
      <c r="O185" s="25">
        <v>6.2337660000000001</v>
      </c>
      <c r="P185" s="25">
        <v>1.038961</v>
      </c>
      <c r="Q185" s="25">
        <v>4.415584</v>
      </c>
      <c r="R185" s="25">
        <v>23.376622999999999</v>
      </c>
      <c r="S185" s="25">
        <v>2.8571430000000002</v>
      </c>
    </row>
    <row r="186" spans="1:19" x14ac:dyDescent="0.2">
      <c r="A186" s="20" t="s">
        <v>188</v>
      </c>
      <c r="B186" s="21">
        <v>361</v>
      </c>
      <c r="C186" s="21">
        <v>15</v>
      </c>
      <c r="D186" s="21">
        <v>43</v>
      </c>
      <c r="E186" s="21">
        <v>18</v>
      </c>
      <c r="F186" s="21">
        <v>32</v>
      </c>
      <c r="G186" s="21">
        <v>34</v>
      </c>
      <c r="H186" s="21">
        <v>52</v>
      </c>
      <c r="I186" s="21">
        <v>109</v>
      </c>
      <c r="J186" s="21">
        <v>58</v>
      </c>
      <c r="K186" s="21">
        <v>1</v>
      </c>
      <c r="L186" s="21">
        <v>96</v>
      </c>
      <c r="M186" s="21">
        <v>18</v>
      </c>
      <c r="N186" s="21">
        <v>67</v>
      </c>
      <c r="O186" s="21">
        <v>13</v>
      </c>
      <c r="P186" s="21">
        <v>4</v>
      </c>
      <c r="Q186" s="21">
        <v>18</v>
      </c>
      <c r="R186" s="21">
        <v>109</v>
      </c>
      <c r="S186" s="21">
        <v>3</v>
      </c>
    </row>
    <row r="187" spans="1:19" x14ac:dyDescent="0.2">
      <c r="A187" s="24" t="s">
        <v>3</v>
      </c>
      <c r="B187" s="25">
        <v>100</v>
      </c>
      <c r="C187" s="25">
        <v>4.155125</v>
      </c>
      <c r="D187" s="25">
        <v>11.911357000000001</v>
      </c>
      <c r="E187" s="25">
        <v>4.9861500000000003</v>
      </c>
      <c r="F187" s="25">
        <v>8.8642660000000006</v>
      </c>
      <c r="G187" s="25">
        <v>9.4182830000000006</v>
      </c>
      <c r="H187" s="25">
        <v>14.404432</v>
      </c>
      <c r="I187" s="25">
        <v>30.193905999999998</v>
      </c>
      <c r="J187" s="25">
        <v>16.066482000000001</v>
      </c>
      <c r="K187" s="25">
        <v>0.27700799999999998</v>
      </c>
      <c r="L187" s="25">
        <v>26.592797999999998</v>
      </c>
      <c r="M187" s="25">
        <v>4.9861500000000003</v>
      </c>
      <c r="N187" s="25">
        <v>18.559557000000002</v>
      </c>
      <c r="O187" s="25">
        <v>3.601108</v>
      </c>
      <c r="P187" s="25">
        <v>1.108033</v>
      </c>
      <c r="Q187" s="25">
        <v>4.9861500000000003</v>
      </c>
      <c r="R187" s="25">
        <v>30.193905999999998</v>
      </c>
      <c r="S187" s="25">
        <v>0.83102500000000001</v>
      </c>
    </row>
    <row r="188" spans="1:19" x14ac:dyDescent="0.2">
      <c r="A188" s="20" t="s">
        <v>189</v>
      </c>
      <c r="B188" s="21">
        <v>315</v>
      </c>
      <c r="C188" s="21">
        <v>18</v>
      </c>
      <c r="D188" s="21">
        <v>25</v>
      </c>
      <c r="E188" s="21">
        <v>11</v>
      </c>
      <c r="F188" s="21">
        <v>24</v>
      </c>
      <c r="G188" s="21">
        <v>23</v>
      </c>
      <c r="H188" s="21">
        <v>38</v>
      </c>
      <c r="I188" s="21">
        <v>92</v>
      </c>
      <c r="J188" s="21">
        <v>45</v>
      </c>
      <c r="K188" s="21">
        <v>7</v>
      </c>
      <c r="L188" s="21">
        <v>71</v>
      </c>
      <c r="M188" s="21">
        <v>17</v>
      </c>
      <c r="N188" s="21">
        <v>54</v>
      </c>
      <c r="O188" s="21">
        <v>20</v>
      </c>
      <c r="P188" s="21">
        <v>3</v>
      </c>
      <c r="Q188" s="21">
        <v>12</v>
      </c>
      <c r="R188" s="21">
        <v>105</v>
      </c>
      <c r="S188" s="21">
        <v>10</v>
      </c>
    </row>
    <row r="189" spans="1:19" x14ac:dyDescent="0.2">
      <c r="A189" s="24" t="s">
        <v>3</v>
      </c>
      <c r="B189" s="25">
        <v>100</v>
      </c>
      <c r="C189" s="25">
        <v>5.7142860000000004</v>
      </c>
      <c r="D189" s="25">
        <v>7.9365079999999999</v>
      </c>
      <c r="E189" s="25">
        <v>3.4920629999999999</v>
      </c>
      <c r="F189" s="25">
        <v>7.6190480000000003</v>
      </c>
      <c r="G189" s="25">
        <v>7.3015869999999996</v>
      </c>
      <c r="H189" s="25">
        <v>12.063492</v>
      </c>
      <c r="I189" s="25">
        <v>29.206348999999999</v>
      </c>
      <c r="J189" s="25">
        <v>14.285714</v>
      </c>
      <c r="K189" s="25">
        <v>2.2222219999999999</v>
      </c>
      <c r="L189" s="25">
        <v>22.539683</v>
      </c>
      <c r="M189" s="25">
        <v>5.3968249999999998</v>
      </c>
      <c r="N189" s="25">
        <v>17.142856999999999</v>
      </c>
      <c r="O189" s="25">
        <v>6.3492059999999997</v>
      </c>
      <c r="P189" s="25">
        <v>0.95238100000000003</v>
      </c>
      <c r="Q189" s="25">
        <v>3.8095240000000001</v>
      </c>
      <c r="R189" s="25">
        <v>33.333333000000003</v>
      </c>
      <c r="S189" s="25">
        <v>3.1746029999999998</v>
      </c>
    </row>
    <row r="190" spans="1:19" x14ac:dyDescent="0.2">
      <c r="A190" s="20" t="s">
        <v>190</v>
      </c>
      <c r="B190" s="21">
        <v>364</v>
      </c>
      <c r="C190" s="21">
        <v>14</v>
      </c>
      <c r="D190" s="21">
        <v>36</v>
      </c>
      <c r="E190" s="21">
        <v>19</v>
      </c>
      <c r="F190" s="21">
        <v>32</v>
      </c>
      <c r="G190" s="21">
        <v>26</v>
      </c>
      <c r="H190" s="21">
        <v>42</v>
      </c>
      <c r="I190" s="21">
        <v>101</v>
      </c>
      <c r="J190" s="21">
        <v>77</v>
      </c>
      <c r="K190" s="21">
        <v>2</v>
      </c>
      <c r="L190" s="21">
        <v>85</v>
      </c>
      <c r="M190" s="21">
        <v>17</v>
      </c>
      <c r="N190" s="21">
        <v>58</v>
      </c>
      <c r="O190" s="21">
        <v>22</v>
      </c>
      <c r="P190" s="21">
        <v>1</v>
      </c>
      <c r="Q190" s="21">
        <v>17</v>
      </c>
      <c r="R190" s="21">
        <v>111</v>
      </c>
      <c r="S190" s="21">
        <v>3</v>
      </c>
    </row>
    <row r="191" spans="1:19" x14ac:dyDescent="0.2">
      <c r="A191" s="24" t="s">
        <v>3</v>
      </c>
      <c r="B191" s="25">
        <v>100</v>
      </c>
      <c r="C191" s="25">
        <v>3.8461539999999999</v>
      </c>
      <c r="D191" s="25">
        <v>9.89011</v>
      </c>
      <c r="E191" s="25">
        <v>5.2197800000000001</v>
      </c>
      <c r="F191" s="25">
        <v>8.7912090000000003</v>
      </c>
      <c r="G191" s="25">
        <v>7.1428570000000002</v>
      </c>
      <c r="H191" s="25">
        <v>11.538462000000001</v>
      </c>
      <c r="I191" s="25">
        <v>27.747253000000001</v>
      </c>
      <c r="J191" s="25">
        <v>21.153846000000001</v>
      </c>
      <c r="K191" s="25">
        <v>0.54945100000000002</v>
      </c>
      <c r="L191" s="25">
        <v>23.351648000000001</v>
      </c>
      <c r="M191" s="25">
        <v>4.6703299999999999</v>
      </c>
      <c r="N191" s="25">
        <v>15.934066</v>
      </c>
      <c r="O191" s="25">
        <v>6.0439559999999997</v>
      </c>
      <c r="P191" s="25">
        <v>0.274725</v>
      </c>
      <c r="Q191" s="25">
        <v>4.6703299999999999</v>
      </c>
      <c r="R191" s="25">
        <v>30.494505</v>
      </c>
      <c r="S191" s="25">
        <v>0.82417600000000002</v>
      </c>
    </row>
    <row r="192" spans="1:19" x14ac:dyDescent="0.2">
      <c r="A192" s="20" t="s">
        <v>191</v>
      </c>
      <c r="B192" s="21">
        <v>267</v>
      </c>
      <c r="C192" s="21">
        <v>18</v>
      </c>
      <c r="D192" s="21">
        <v>34</v>
      </c>
      <c r="E192" s="21">
        <v>7</v>
      </c>
      <c r="F192" s="21">
        <v>32</v>
      </c>
      <c r="G192" s="21">
        <v>17</v>
      </c>
      <c r="H192" s="21">
        <v>32</v>
      </c>
      <c r="I192" s="21">
        <v>61</v>
      </c>
      <c r="J192" s="21">
        <v>30</v>
      </c>
      <c r="K192" s="21">
        <v>1</v>
      </c>
      <c r="L192" s="21">
        <v>67</v>
      </c>
      <c r="M192" s="21">
        <v>18</v>
      </c>
      <c r="N192" s="21">
        <v>53</v>
      </c>
      <c r="O192" s="21">
        <v>11</v>
      </c>
      <c r="P192" s="21">
        <v>1</v>
      </c>
      <c r="Q192" s="21">
        <v>6</v>
      </c>
      <c r="R192" s="21">
        <v>93</v>
      </c>
      <c r="S192" s="21">
        <v>5</v>
      </c>
    </row>
    <row r="193" spans="1:19" x14ac:dyDescent="0.2">
      <c r="A193" s="24" t="s">
        <v>3</v>
      </c>
      <c r="B193" s="25">
        <v>100</v>
      </c>
      <c r="C193" s="25">
        <v>6.7415729999999998</v>
      </c>
      <c r="D193" s="25">
        <v>12.734082000000001</v>
      </c>
      <c r="E193" s="25">
        <v>2.6217229999999998</v>
      </c>
      <c r="F193" s="25">
        <v>11.985018999999999</v>
      </c>
      <c r="G193" s="25">
        <v>6.3670410000000004</v>
      </c>
      <c r="H193" s="25">
        <v>11.985018999999999</v>
      </c>
      <c r="I193" s="25">
        <v>22.846442</v>
      </c>
      <c r="J193" s="25">
        <v>11.235955000000001</v>
      </c>
      <c r="K193" s="25">
        <v>0.37453199999999998</v>
      </c>
      <c r="L193" s="25">
        <v>25.093633000000001</v>
      </c>
      <c r="M193" s="25">
        <v>6.7415729999999998</v>
      </c>
      <c r="N193" s="25">
        <v>19.850186999999998</v>
      </c>
      <c r="O193" s="25">
        <v>4.1198499999999996</v>
      </c>
      <c r="P193" s="25">
        <v>0.37453199999999998</v>
      </c>
      <c r="Q193" s="25">
        <v>2.2471909999999999</v>
      </c>
      <c r="R193" s="25">
        <v>34.831460999999997</v>
      </c>
      <c r="S193" s="25">
        <v>1.8726590000000001</v>
      </c>
    </row>
    <row r="194" spans="1:19" x14ac:dyDescent="0.2">
      <c r="A194" s="20" t="s">
        <v>192</v>
      </c>
      <c r="B194" s="21">
        <v>90</v>
      </c>
      <c r="C194" s="21">
        <v>7</v>
      </c>
      <c r="D194" s="21">
        <v>9</v>
      </c>
      <c r="E194" s="21">
        <v>6</v>
      </c>
      <c r="F194" s="21">
        <v>7</v>
      </c>
      <c r="G194" s="21">
        <v>8</v>
      </c>
      <c r="H194" s="21">
        <v>12</v>
      </c>
      <c r="I194" s="21">
        <v>23</v>
      </c>
      <c r="J194" s="21">
        <v>9</v>
      </c>
      <c r="K194" s="21">
        <v>0</v>
      </c>
      <c r="L194" s="21">
        <v>19</v>
      </c>
      <c r="M194" s="21">
        <v>4</v>
      </c>
      <c r="N194" s="21">
        <v>19</v>
      </c>
      <c r="O194" s="21">
        <v>5</v>
      </c>
      <c r="P194" s="21">
        <v>4</v>
      </c>
      <c r="Q194" s="21">
        <v>3</v>
      </c>
      <c r="R194" s="21">
        <v>34</v>
      </c>
      <c r="S194" s="21">
        <v>1</v>
      </c>
    </row>
    <row r="195" spans="1:19" x14ac:dyDescent="0.2">
      <c r="A195" s="24" t="s">
        <v>3</v>
      </c>
      <c r="B195" s="25">
        <v>100</v>
      </c>
      <c r="C195" s="25">
        <v>7.7777779999999996</v>
      </c>
      <c r="D195" s="25">
        <v>10</v>
      </c>
      <c r="E195" s="25">
        <v>6.6666670000000003</v>
      </c>
      <c r="F195" s="25">
        <v>7.7777779999999996</v>
      </c>
      <c r="G195" s="25">
        <v>8.8888890000000007</v>
      </c>
      <c r="H195" s="25">
        <v>13.333333</v>
      </c>
      <c r="I195" s="25">
        <v>25.555555999999999</v>
      </c>
      <c r="J195" s="25">
        <v>10</v>
      </c>
      <c r="K195" s="25">
        <v>0</v>
      </c>
      <c r="L195" s="25">
        <v>21.111111000000001</v>
      </c>
      <c r="M195" s="25">
        <v>4.4444439999999998</v>
      </c>
      <c r="N195" s="25">
        <v>21.111111000000001</v>
      </c>
      <c r="O195" s="25">
        <v>5.5555560000000002</v>
      </c>
      <c r="P195" s="25">
        <v>4.4444439999999998</v>
      </c>
      <c r="Q195" s="25">
        <v>3.3333330000000001</v>
      </c>
      <c r="R195" s="25">
        <v>37.777777999999998</v>
      </c>
      <c r="S195" s="25">
        <v>1.111111</v>
      </c>
    </row>
    <row r="196" spans="1:19" x14ac:dyDescent="0.2">
      <c r="A196" s="20" t="s">
        <v>193</v>
      </c>
      <c r="B196" s="21">
        <v>94</v>
      </c>
      <c r="C196" s="21">
        <v>3</v>
      </c>
      <c r="D196" s="21">
        <v>11</v>
      </c>
      <c r="E196" s="21">
        <v>3</v>
      </c>
      <c r="F196" s="21">
        <v>11</v>
      </c>
      <c r="G196" s="21">
        <v>5</v>
      </c>
      <c r="H196" s="21">
        <v>8</v>
      </c>
      <c r="I196" s="21">
        <v>17</v>
      </c>
      <c r="J196" s="21">
        <v>11</v>
      </c>
      <c r="K196" s="21">
        <v>0</v>
      </c>
      <c r="L196" s="21">
        <v>12</v>
      </c>
      <c r="M196" s="21">
        <v>1</v>
      </c>
      <c r="N196" s="21">
        <v>12</v>
      </c>
      <c r="O196" s="21">
        <v>1</v>
      </c>
      <c r="P196" s="21">
        <v>1</v>
      </c>
      <c r="Q196" s="21">
        <v>4</v>
      </c>
      <c r="R196" s="21">
        <v>45</v>
      </c>
      <c r="S196" s="21">
        <v>0</v>
      </c>
    </row>
    <row r="197" spans="1:19" x14ac:dyDescent="0.2">
      <c r="A197" s="24" t="s">
        <v>3</v>
      </c>
      <c r="B197" s="25">
        <v>100</v>
      </c>
      <c r="C197" s="25">
        <v>3.1914889999999998</v>
      </c>
      <c r="D197" s="25">
        <v>11.702128</v>
      </c>
      <c r="E197" s="25">
        <v>3.1914889999999998</v>
      </c>
      <c r="F197" s="25">
        <v>11.702128</v>
      </c>
      <c r="G197" s="25">
        <v>5.3191490000000003</v>
      </c>
      <c r="H197" s="25">
        <v>8.5106380000000001</v>
      </c>
      <c r="I197" s="25">
        <v>18.085106</v>
      </c>
      <c r="J197" s="25">
        <v>11.702128</v>
      </c>
      <c r="K197" s="25">
        <v>0</v>
      </c>
      <c r="L197" s="25">
        <v>12.765957</v>
      </c>
      <c r="M197" s="25">
        <v>1.0638300000000001</v>
      </c>
      <c r="N197" s="25">
        <v>12.765957</v>
      </c>
      <c r="O197" s="25">
        <v>1.0638300000000001</v>
      </c>
      <c r="P197" s="25">
        <v>1.0638300000000001</v>
      </c>
      <c r="Q197" s="25">
        <v>4.2553190000000001</v>
      </c>
      <c r="R197" s="25">
        <v>47.872340000000001</v>
      </c>
      <c r="S197" s="25">
        <v>0</v>
      </c>
    </row>
    <row r="198" spans="1:19" x14ac:dyDescent="0.2">
      <c r="A198" s="20" t="s">
        <v>389</v>
      </c>
      <c r="B198" s="21">
        <v>47</v>
      </c>
      <c r="C198" s="21">
        <v>5</v>
      </c>
      <c r="D198" s="21">
        <v>2</v>
      </c>
      <c r="E198" s="21">
        <v>2</v>
      </c>
      <c r="F198" s="21">
        <v>3</v>
      </c>
      <c r="G198" s="21">
        <v>7</v>
      </c>
      <c r="H198" s="21">
        <v>3</v>
      </c>
      <c r="I198" s="21">
        <v>15</v>
      </c>
      <c r="J198" s="21">
        <v>6</v>
      </c>
      <c r="K198" s="21">
        <v>6</v>
      </c>
      <c r="L198" s="21">
        <v>9</v>
      </c>
      <c r="M198" s="21">
        <v>1</v>
      </c>
      <c r="N198" s="21">
        <v>5</v>
      </c>
      <c r="O198" s="21">
        <v>5</v>
      </c>
      <c r="P198" s="21">
        <v>1</v>
      </c>
      <c r="Q198" s="21">
        <v>2</v>
      </c>
      <c r="R198" s="21">
        <v>10</v>
      </c>
      <c r="S198" s="21">
        <v>0</v>
      </c>
    </row>
    <row r="199" spans="1:19" x14ac:dyDescent="0.2">
      <c r="A199" s="24" t="s">
        <v>3</v>
      </c>
      <c r="B199" s="25">
        <v>100</v>
      </c>
      <c r="C199" s="25">
        <v>10.638298000000001</v>
      </c>
      <c r="D199" s="25">
        <v>4.2553190000000001</v>
      </c>
      <c r="E199" s="25">
        <v>4.2553190000000001</v>
      </c>
      <c r="F199" s="25">
        <v>6.3829789999999997</v>
      </c>
      <c r="G199" s="25">
        <v>14.893617000000001</v>
      </c>
      <c r="H199" s="25">
        <v>6.3829789999999997</v>
      </c>
      <c r="I199" s="25">
        <v>31.914894</v>
      </c>
      <c r="J199" s="25">
        <v>12.765957</v>
      </c>
      <c r="K199" s="25">
        <v>12.765957</v>
      </c>
      <c r="L199" s="25">
        <v>19.148935999999999</v>
      </c>
      <c r="M199" s="25">
        <v>2.1276600000000001</v>
      </c>
      <c r="N199" s="25">
        <v>10.638298000000001</v>
      </c>
      <c r="O199" s="25">
        <v>10.638298000000001</v>
      </c>
      <c r="P199" s="25">
        <v>2.1276600000000001</v>
      </c>
      <c r="Q199" s="25">
        <v>4.2553190000000001</v>
      </c>
      <c r="R199" s="25">
        <v>21.276596000000001</v>
      </c>
      <c r="S199" s="25">
        <v>0</v>
      </c>
    </row>
    <row r="200" spans="1:19" x14ac:dyDescent="0.2">
      <c r="A200" s="20" t="s">
        <v>366</v>
      </c>
      <c r="B200" s="21">
        <v>194</v>
      </c>
      <c r="C200" s="21">
        <v>20</v>
      </c>
      <c r="D200" s="21">
        <v>21</v>
      </c>
      <c r="E200" s="21">
        <v>10</v>
      </c>
      <c r="F200" s="21">
        <v>22</v>
      </c>
      <c r="G200" s="21">
        <v>16</v>
      </c>
      <c r="H200" s="21">
        <v>21</v>
      </c>
      <c r="I200" s="21">
        <v>59</v>
      </c>
      <c r="J200" s="21">
        <v>21</v>
      </c>
      <c r="K200" s="21">
        <v>3</v>
      </c>
      <c r="L200" s="21">
        <v>42</v>
      </c>
      <c r="M200" s="21">
        <v>10</v>
      </c>
      <c r="N200" s="21">
        <v>16</v>
      </c>
      <c r="O200" s="21">
        <v>9</v>
      </c>
      <c r="P200" s="21">
        <v>3</v>
      </c>
      <c r="Q200" s="21">
        <v>8</v>
      </c>
      <c r="R200" s="21">
        <v>60</v>
      </c>
      <c r="S200" s="21">
        <v>12</v>
      </c>
    </row>
    <row r="201" spans="1:19" ht="11.1" customHeight="1" x14ac:dyDescent="0.2">
      <c r="A201" s="24" t="s">
        <v>3</v>
      </c>
      <c r="B201" s="25">
        <v>100</v>
      </c>
      <c r="C201" s="25">
        <v>10.309278000000001</v>
      </c>
      <c r="D201" s="25">
        <v>10.824742000000001</v>
      </c>
      <c r="E201" s="25">
        <v>5.1546390000000004</v>
      </c>
      <c r="F201" s="25">
        <v>11.340206</v>
      </c>
      <c r="G201" s="25">
        <v>8.2474229999999995</v>
      </c>
      <c r="H201" s="25">
        <v>10.824742000000001</v>
      </c>
      <c r="I201" s="25">
        <v>30.412371</v>
      </c>
      <c r="J201" s="25">
        <v>10.824742000000001</v>
      </c>
      <c r="K201" s="25">
        <v>1.546392</v>
      </c>
      <c r="L201" s="25">
        <v>21.649484999999999</v>
      </c>
      <c r="M201" s="25">
        <v>5.1546390000000004</v>
      </c>
      <c r="N201" s="25">
        <v>8.2474229999999995</v>
      </c>
      <c r="O201" s="25">
        <v>4.6391749999999998</v>
      </c>
      <c r="P201" s="25">
        <v>1.546392</v>
      </c>
      <c r="Q201" s="25">
        <v>4.1237110000000001</v>
      </c>
      <c r="R201" s="25">
        <v>30.927835000000002</v>
      </c>
      <c r="S201" s="25">
        <v>6.1855669999999998</v>
      </c>
    </row>
    <row r="202" spans="1:19" ht="11.1" customHeight="1" x14ac:dyDescent="0.2">
      <c r="A202" s="9" t="s">
        <v>390</v>
      </c>
      <c r="B202" s="9"/>
      <c r="C202" s="9"/>
      <c r="D202" s="9"/>
      <c r="E202" s="9"/>
      <c r="F202" s="9"/>
      <c r="G202" s="9"/>
      <c r="H202" s="9"/>
      <c r="I202" s="9"/>
      <c r="J202" s="9"/>
      <c r="K202" s="9"/>
      <c r="L202" s="9"/>
      <c r="M202" s="9"/>
      <c r="N202" s="9"/>
      <c r="O202" s="9"/>
      <c r="P202" s="9"/>
      <c r="Q202" s="9"/>
      <c r="R202" s="9"/>
      <c r="S202" s="9"/>
    </row>
    <row r="203" spans="1:19" ht="11.1" customHeight="1" x14ac:dyDescent="0.2">
      <c r="A203" s="20" t="s">
        <v>391</v>
      </c>
      <c r="B203" s="21">
        <v>633</v>
      </c>
      <c r="C203" s="21">
        <v>54</v>
      </c>
      <c r="D203" s="21">
        <v>34</v>
      </c>
      <c r="E203" s="21">
        <v>40</v>
      </c>
      <c r="F203" s="21">
        <v>29</v>
      </c>
      <c r="G203" s="21">
        <v>57</v>
      </c>
      <c r="H203" s="21">
        <v>80</v>
      </c>
      <c r="I203" s="21">
        <v>161</v>
      </c>
      <c r="J203" s="21">
        <v>120</v>
      </c>
      <c r="K203" s="21">
        <v>11</v>
      </c>
      <c r="L203" s="21">
        <v>136</v>
      </c>
      <c r="M203" s="21">
        <v>50</v>
      </c>
      <c r="N203" s="21">
        <v>97</v>
      </c>
      <c r="O203" s="21">
        <v>48</v>
      </c>
      <c r="P203" s="21">
        <v>8</v>
      </c>
      <c r="Q203" s="21">
        <v>16</v>
      </c>
      <c r="R203" s="21">
        <v>202</v>
      </c>
      <c r="S203" s="21">
        <v>13</v>
      </c>
    </row>
    <row r="204" spans="1:19" ht="11.1" customHeight="1" x14ac:dyDescent="0.2">
      <c r="A204" s="24" t="s">
        <v>3</v>
      </c>
      <c r="B204" s="25">
        <v>100</v>
      </c>
      <c r="C204" s="25">
        <v>8.5308060000000001</v>
      </c>
      <c r="D204" s="25">
        <v>5.3712479999999996</v>
      </c>
      <c r="E204" s="25">
        <v>6.319115</v>
      </c>
      <c r="F204" s="25">
        <v>4.581359</v>
      </c>
      <c r="G204" s="25">
        <v>9.0047390000000007</v>
      </c>
      <c r="H204" s="25">
        <v>12.638230999999999</v>
      </c>
      <c r="I204" s="25">
        <v>25.434439000000001</v>
      </c>
      <c r="J204" s="25">
        <v>18.957346000000001</v>
      </c>
      <c r="K204" s="25">
        <v>1.737757</v>
      </c>
      <c r="L204" s="25">
        <v>21.484991999999998</v>
      </c>
      <c r="M204" s="25">
        <v>7.8988940000000003</v>
      </c>
      <c r="N204" s="25">
        <v>15.323855</v>
      </c>
      <c r="O204" s="25">
        <v>7.5829380000000004</v>
      </c>
      <c r="P204" s="25">
        <v>1.2638229999999999</v>
      </c>
      <c r="Q204" s="25">
        <v>2.5276459999999998</v>
      </c>
      <c r="R204" s="25">
        <v>31.911532000000001</v>
      </c>
      <c r="S204" s="25">
        <v>2.053712</v>
      </c>
    </row>
    <row r="205" spans="1:19" ht="11.1" customHeight="1" x14ac:dyDescent="0.2">
      <c r="A205" s="20" t="s">
        <v>392</v>
      </c>
      <c r="B205" s="21">
        <v>1123</v>
      </c>
      <c r="C205" s="21">
        <v>72</v>
      </c>
      <c r="D205" s="21">
        <v>112</v>
      </c>
      <c r="E205" s="21">
        <v>53</v>
      </c>
      <c r="F205" s="21">
        <v>99</v>
      </c>
      <c r="G205" s="21">
        <v>111</v>
      </c>
      <c r="H205" s="21">
        <v>129</v>
      </c>
      <c r="I205" s="21">
        <v>367</v>
      </c>
      <c r="J205" s="21">
        <v>153</v>
      </c>
      <c r="K205" s="21">
        <v>15</v>
      </c>
      <c r="L205" s="21">
        <v>271</v>
      </c>
      <c r="M205" s="21">
        <v>62</v>
      </c>
      <c r="N205" s="21">
        <v>187</v>
      </c>
      <c r="O205" s="21">
        <v>60</v>
      </c>
      <c r="P205" s="21">
        <v>14</v>
      </c>
      <c r="Q205" s="21">
        <v>43</v>
      </c>
      <c r="R205" s="21">
        <v>344</v>
      </c>
      <c r="S205" s="21">
        <v>26</v>
      </c>
    </row>
    <row r="206" spans="1:19" ht="11.1" customHeight="1" x14ac:dyDescent="0.2">
      <c r="A206" s="24" t="s">
        <v>3</v>
      </c>
      <c r="B206" s="25">
        <v>100</v>
      </c>
      <c r="C206" s="25">
        <v>6.4113980000000002</v>
      </c>
      <c r="D206" s="25">
        <v>9.9732859999999999</v>
      </c>
      <c r="E206" s="25">
        <v>4.7195010000000002</v>
      </c>
      <c r="F206" s="25">
        <v>8.8156719999999993</v>
      </c>
      <c r="G206" s="25">
        <v>9.8842390000000009</v>
      </c>
      <c r="H206" s="25">
        <v>11.487088</v>
      </c>
      <c r="I206" s="25">
        <v>32.680320999999999</v>
      </c>
      <c r="J206" s="25">
        <v>13.624221</v>
      </c>
      <c r="K206" s="25">
        <v>1.3357079999999999</v>
      </c>
      <c r="L206" s="25">
        <v>24.131789999999999</v>
      </c>
      <c r="M206" s="25">
        <v>5.5209260000000002</v>
      </c>
      <c r="N206" s="25">
        <v>16.651824999999999</v>
      </c>
      <c r="O206" s="25">
        <v>5.3428319999999996</v>
      </c>
      <c r="P206" s="25">
        <v>1.246661</v>
      </c>
      <c r="Q206" s="25">
        <v>3.8290289999999998</v>
      </c>
      <c r="R206" s="25">
        <v>30.632235000000001</v>
      </c>
      <c r="S206" s="25">
        <v>2.3152270000000001</v>
      </c>
    </row>
    <row r="207" spans="1:19" ht="11.1" customHeight="1" x14ac:dyDescent="0.2">
      <c r="A207" s="20" t="s">
        <v>393</v>
      </c>
      <c r="B207" s="21">
        <v>660</v>
      </c>
      <c r="C207" s="21">
        <v>28</v>
      </c>
      <c r="D207" s="21">
        <v>90</v>
      </c>
      <c r="E207" s="21">
        <v>31</v>
      </c>
      <c r="F207" s="21">
        <v>90</v>
      </c>
      <c r="G207" s="21">
        <v>68</v>
      </c>
      <c r="H207" s="21">
        <v>89</v>
      </c>
      <c r="I207" s="21">
        <v>183</v>
      </c>
      <c r="J207" s="21">
        <v>109</v>
      </c>
      <c r="K207" s="21">
        <v>7</v>
      </c>
      <c r="L207" s="21">
        <v>176</v>
      </c>
      <c r="M207" s="21">
        <v>29</v>
      </c>
      <c r="N207" s="21">
        <v>115</v>
      </c>
      <c r="O207" s="21">
        <v>33</v>
      </c>
      <c r="P207" s="21">
        <v>9</v>
      </c>
      <c r="Q207" s="21">
        <v>37</v>
      </c>
      <c r="R207" s="21">
        <v>182</v>
      </c>
      <c r="S207" s="21">
        <v>18</v>
      </c>
    </row>
    <row r="208" spans="1:19" ht="11.1" customHeight="1" x14ac:dyDescent="0.2">
      <c r="A208" s="24" t="s">
        <v>3</v>
      </c>
      <c r="B208" s="25">
        <v>100</v>
      </c>
      <c r="C208" s="25">
        <v>4.2424239999999998</v>
      </c>
      <c r="D208" s="25">
        <v>13.636364</v>
      </c>
      <c r="E208" s="25">
        <v>4.6969700000000003</v>
      </c>
      <c r="F208" s="25">
        <v>13.636364</v>
      </c>
      <c r="G208" s="25">
        <v>10.30303</v>
      </c>
      <c r="H208" s="25">
        <v>13.484848</v>
      </c>
      <c r="I208" s="25">
        <v>27.727273</v>
      </c>
      <c r="J208" s="25">
        <v>16.515152</v>
      </c>
      <c r="K208" s="25">
        <v>1.0606059999999999</v>
      </c>
      <c r="L208" s="25">
        <v>26.666667</v>
      </c>
      <c r="M208" s="25">
        <v>4.3939389999999996</v>
      </c>
      <c r="N208" s="25">
        <v>17.424242</v>
      </c>
      <c r="O208" s="25">
        <v>5</v>
      </c>
      <c r="P208" s="25">
        <v>1.3636360000000001</v>
      </c>
      <c r="Q208" s="25">
        <v>5.6060610000000004</v>
      </c>
      <c r="R208" s="25">
        <v>27.575758</v>
      </c>
      <c r="S208" s="25">
        <v>2.7272729999999998</v>
      </c>
    </row>
    <row r="209" spans="1:19" ht="11.1" customHeight="1" x14ac:dyDescent="0.2">
      <c r="A209" s="20" t="s">
        <v>394</v>
      </c>
      <c r="B209" s="21">
        <v>261</v>
      </c>
      <c r="C209" s="21">
        <v>6</v>
      </c>
      <c r="D209" s="21">
        <v>42</v>
      </c>
      <c r="E209" s="21">
        <v>9</v>
      </c>
      <c r="F209" s="21">
        <v>35</v>
      </c>
      <c r="G209" s="21">
        <v>24</v>
      </c>
      <c r="H209" s="21">
        <v>42</v>
      </c>
      <c r="I209" s="21">
        <v>78</v>
      </c>
      <c r="J209" s="21">
        <v>32</v>
      </c>
      <c r="K209" s="21">
        <v>4</v>
      </c>
      <c r="L209" s="21">
        <v>70</v>
      </c>
      <c r="M209" s="21">
        <v>7</v>
      </c>
      <c r="N209" s="21">
        <v>53</v>
      </c>
      <c r="O209" s="21">
        <v>9</v>
      </c>
      <c r="P209" s="21">
        <v>2</v>
      </c>
      <c r="Q209" s="21">
        <v>10</v>
      </c>
      <c r="R209" s="21">
        <v>73</v>
      </c>
      <c r="S209" s="21">
        <v>8</v>
      </c>
    </row>
    <row r="210" spans="1:19" ht="11.1" customHeight="1" x14ac:dyDescent="0.2">
      <c r="A210" s="24" t="s">
        <v>3</v>
      </c>
      <c r="B210" s="25">
        <v>100</v>
      </c>
      <c r="C210" s="25">
        <v>2.298851</v>
      </c>
      <c r="D210" s="25">
        <v>16.091954000000001</v>
      </c>
      <c r="E210" s="25">
        <v>3.4482759999999999</v>
      </c>
      <c r="F210" s="25">
        <v>13.409962</v>
      </c>
      <c r="G210" s="25">
        <v>9.1954019999999996</v>
      </c>
      <c r="H210" s="25">
        <v>16.091954000000001</v>
      </c>
      <c r="I210" s="25">
        <v>29.885057</v>
      </c>
      <c r="J210" s="25">
        <v>12.260536</v>
      </c>
      <c r="K210" s="25">
        <v>1.532567</v>
      </c>
      <c r="L210" s="25">
        <v>26.819922999999999</v>
      </c>
      <c r="M210" s="25">
        <v>2.6819920000000002</v>
      </c>
      <c r="N210" s="25">
        <v>20.306512999999999</v>
      </c>
      <c r="O210" s="25">
        <v>3.4482759999999999</v>
      </c>
      <c r="P210" s="25">
        <v>0.76628399999999997</v>
      </c>
      <c r="Q210" s="25">
        <v>3.8314180000000002</v>
      </c>
      <c r="R210" s="25">
        <v>27.969349000000001</v>
      </c>
      <c r="S210" s="25">
        <v>3.065134</v>
      </c>
    </row>
    <row r="211" spans="1:19" ht="11.1" customHeight="1" x14ac:dyDescent="0.2">
      <c r="A211" s="9" t="s">
        <v>395</v>
      </c>
      <c r="B211" s="9"/>
      <c r="C211" s="9"/>
      <c r="D211" s="9"/>
      <c r="E211" s="9"/>
      <c r="F211" s="9"/>
      <c r="G211" s="9"/>
      <c r="H211" s="9"/>
      <c r="I211" s="9"/>
      <c r="J211" s="9"/>
      <c r="K211" s="9"/>
      <c r="L211" s="9"/>
      <c r="M211" s="9"/>
      <c r="N211" s="9"/>
      <c r="O211" s="9"/>
      <c r="P211" s="9"/>
      <c r="Q211" s="9"/>
      <c r="R211" s="9"/>
      <c r="S211" s="9"/>
    </row>
    <row r="212" spans="1:19" ht="11.1" customHeight="1" x14ac:dyDescent="0.2">
      <c r="A212" s="20" t="s">
        <v>396</v>
      </c>
      <c r="B212" s="21">
        <v>329</v>
      </c>
      <c r="C212" s="21">
        <v>15</v>
      </c>
      <c r="D212" s="21">
        <v>40</v>
      </c>
      <c r="E212" s="21">
        <v>15</v>
      </c>
      <c r="F212" s="21">
        <v>32</v>
      </c>
      <c r="G212" s="21">
        <v>33</v>
      </c>
      <c r="H212" s="21">
        <v>33</v>
      </c>
      <c r="I212" s="21">
        <v>99</v>
      </c>
      <c r="J212" s="21">
        <v>64</v>
      </c>
      <c r="K212" s="21">
        <v>3</v>
      </c>
      <c r="L212" s="21">
        <v>67</v>
      </c>
      <c r="M212" s="21">
        <v>10</v>
      </c>
      <c r="N212" s="21">
        <v>63</v>
      </c>
      <c r="O212" s="21">
        <v>26</v>
      </c>
      <c r="P212" s="21">
        <v>9</v>
      </c>
      <c r="Q212" s="21">
        <v>18</v>
      </c>
      <c r="R212" s="21">
        <v>91</v>
      </c>
      <c r="S212" s="21">
        <v>7</v>
      </c>
    </row>
    <row r="213" spans="1:19" ht="11.1" customHeight="1" x14ac:dyDescent="0.2">
      <c r="A213" s="24" t="s">
        <v>3</v>
      </c>
      <c r="B213" s="25">
        <v>100</v>
      </c>
      <c r="C213" s="25">
        <v>4.5592709999999999</v>
      </c>
      <c r="D213" s="25">
        <v>12.158054999999999</v>
      </c>
      <c r="E213" s="25">
        <v>4.5592709999999999</v>
      </c>
      <c r="F213" s="25">
        <v>9.7264440000000008</v>
      </c>
      <c r="G213" s="25">
        <v>10.030395</v>
      </c>
      <c r="H213" s="25">
        <v>10.030395</v>
      </c>
      <c r="I213" s="25">
        <v>30.091184999999999</v>
      </c>
      <c r="J213" s="25">
        <v>19.452888000000002</v>
      </c>
      <c r="K213" s="25">
        <v>0.91185400000000005</v>
      </c>
      <c r="L213" s="25">
        <v>20.364742</v>
      </c>
      <c r="M213" s="25">
        <v>3.039514</v>
      </c>
      <c r="N213" s="25">
        <v>19.148935999999999</v>
      </c>
      <c r="O213" s="25">
        <v>7.902736</v>
      </c>
      <c r="P213" s="25">
        <v>2.7355619999999998</v>
      </c>
      <c r="Q213" s="25">
        <v>5.4711249999999998</v>
      </c>
      <c r="R213" s="25">
        <v>27.659573999999999</v>
      </c>
      <c r="S213" s="25">
        <v>2.1276600000000001</v>
      </c>
    </row>
    <row r="214" spans="1:19" ht="11.1" customHeight="1" x14ac:dyDescent="0.2">
      <c r="A214" s="20" t="s">
        <v>397</v>
      </c>
      <c r="B214" s="21">
        <v>828</v>
      </c>
      <c r="C214" s="21">
        <v>77</v>
      </c>
      <c r="D214" s="21">
        <v>61</v>
      </c>
      <c r="E214" s="21">
        <v>43</v>
      </c>
      <c r="F214" s="21">
        <v>61</v>
      </c>
      <c r="G214" s="21">
        <v>82</v>
      </c>
      <c r="H214" s="21">
        <v>89</v>
      </c>
      <c r="I214" s="21">
        <v>244</v>
      </c>
      <c r="J214" s="21">
        <v>140</v>
      </c>
      <c r="K214" s="21">
        <v>11</v>
      </c>
      <c r="L214" s="21">
        <v>182</v>
      </c>
      <c r="M214" s="21">
        <v>63</v>
      </c>
      <c r="N214" s="21">
        <v>132</v>
      </c>
      <c r="O214" s="21">
        <v>55</v>
      </c>
      <c r="P214" s="21">
        <v>13</v>
      </c>
      <c r="Q214" s="21">
        <v>34</v>
      </c>
      <c r="R214" s="21">
        <v>256</v>
      </c>
      <c r="S214" s="21">
        <v>18</v>
      </c>
    </row>
    <row r="215" spans="1:19" ht="11.1" customHeight="1" x14ac:dyDescent="0.2">
      <c r="A215" s="24" t="s">
        <v>3</v>
      </c>
      <c r="B215" s="25">
        <v>100</v>
      </c>
      <c r="C215" s="25">
        <v>9.2995169999999998</v>
      </c>
      <c r="D215" s="25">
        <v>7.3671499999999996</v>
      </c>
      <c r="E215" s="25">
        <v>5.1932369999999999</v>
      </c>
      <c r="F215" s="25">
        <v>7.3671499999999996</v>
      </c>
      <c r="G215" s="25">
        <v>9.9033820000000006</v>
      </c>
      <c r="H215" s="25">
        <v>10.748792</v>
      </c>
      <c r="I215" s="25">
        <v>29.468599000000001</v>
      </c>
      <c r="J215" s="25">
        <v>16.908213</v>
      </c>
      <c r="K215" s="25">
        <v>1.3285020000000001</v>
      </c>
      <c r="L215" s="25">
        <v>21.980675999999999</v>
      </c>
      <c r="M215" s="25">
        <v>7.6086960000000001</v>
      </c>
      <c r="N215" s="25">
        <v>15.942029</v>
      </c>
      <c r="O215" s="25">
        <v>6.642512</v>
      </c>
      <c r="P215" s="25">
        <v>1.5700480000000001</v>
      </c>
      <c r="Q215" s="25">
        <v>4.1062799999999999</v>
      </c>
      <c r="R215" s="25">
        <v>30.917874000000001</v>
      </c>
      <c r="S215" s="25">
        <v>2.1739130000000002</v>
      </c>
    </row>
    <row r="216" spans="1:19" ht="11.1" customHeight="1" x14ac:dyDescent="0.2">
      <c r="A216" s="20" t="s">
        <v>879</v>
      </c>
      <c r="B216" s="21">
        <v>499</v>
      </c>
      <c r="C216" s="21">
        <v>15</v>
      </c>
      <c r="D216" s="21">
        <v>69</v>
      </c>
      <c r="E216" s="21">
        <v>23</v>
      </c>
      <c r="F216" s="21">
        <v>54</v>
      </c>
      <c r="G216" s="21">
        <v>53</v>
      </c>
      <c r="H216" s="21">
        <v>65</v>
      </c>
      <c r="I216" s="21">
        <v>154</v>
      </c>
      <c r="J216" s="21">
        <v>63</v>
      </c>
      <c r="K216" s="21">
        <v>7</v>
      </c>
      <c r="L216" s="21">
        <v>120</v>
      </c>
      <c r="M216" s="21">
        <v>21</v>
      </c>
      <c r="N216" s="21">
        <v>86</v>
      </c>
      <c r="O216" s="21">
        <v>17</v>
      </c>
      <c r="P216" s="21">
        <v>3</v>
      </c>
      <c r="Q216" s="21">
        <v>23</v>
      </c>
      <c r="R216" s="21">
        <v>154</v>
      </c>
      <c r="S216" s="21">
        <v>13</v>
      </c>
    </row>
    <row r="217" spans="1:19" ht="11.1" customHeight="1" x14ac:dyDescent="0.2">
      <c r="A217" s="24" t="s">
        <v>3</v>
      </c>
      <c r="B217" s="25">
        <v>100</v>
      </c>
      <c r="C217" s="25">
        <v>3.0060120000000001</v>
      </c>
      <c r="D217" s="25">
        <v>13.827655</v>
      </c>
      <c r="E217" s="25">
        <v>4.6092180000000003</v>
      </c>
      <c r="F217" s="25">
        <v>10.821643</v>
      </c>
      <c r="G217" s="25">
        <v>10.621242000000001</v>
      </c>
      <c r="H217" s="25">
        <v>13.026052</v>
      </c>
      <c r="I217" s="25">
        <v>30.861723000000001</v>
      </c>
      <c r="J217" s="25">
        <v>12.625251</v>
      </c>
      <c r="K217" s="25">
        <v>1.402806</v>
      </c>
      <c r="L217" s="25">
        <v>24.048096000000001</v>
      </c>
      <c r="M217" s="25">
        <v>4.2084169999999999</v>
      </c>
      <c r="N217" s="25">
        <v>17.234469000000001</v>
      </c>
      <c r="O217" s="25">
        <v>3.4068139999999998</v>
      </c>
      <c r="P217" s="25">
        <v>0.60120200000000001</v>
      </c>
      <c r="Q217" s="25">
        <v>4.6092180000000003</v>
      </c>
      <c r="R217" s="25">
        <v>30.861723000000001</v>
      </c>
      <c r="S217" s="25">
        <v>2.60521</v>
      </c>
    </row>
    <row r="218" spans="1:19" ht="11.1" customHeight="1" x14ac:dyDescent="0.2">
      <c r="A218" s="20" t="s">
        <v>398</v>
      </c>
      <c r="B218" s="21">
        <v>468</v>
      </c>
      <c r="C218" s="21">
        <v>21</v>
      </c>
      <c r="D218" s="21">
        <v>43</v>
      </c>
      <c r="E218" s="21">
        <v>20</v>
      </c>
      <c r="F218" s="21">
        <v>50</v>
      </c>
      <c r="G218" s="21">
        <v>34</v>
      </c>
      <c r="H218" s="21">
        <v>84</v>
      </c>
      <c r="I218" s="21">
        <v>135</v>
      </c>
      <c r="J218" s="21">
        <v>76</v>
      </c>
      <c r="K218" s="21">
        <v>8</v>
      </c>
      <c r="L218" s="21">
        <v>129</v>
      </c>
      <c r="M218" s="21">
        <v>28</v>
      </c>
      <c r="N218" s="21">
        <v>73</v>
      </c>
      <c r="O218" s="21">
        <v>25</v>
      </c>
      <c r="P218" s="21">
        <v>6</v>
      </c>
      <c r="Q218" s="21">
        <v>17</v>
      </c>
      <c r="R218" s="21">
        <v>143</v>
      </c>
      <c r="S218" s="21">
        <v>8</v>
      </c>
    </row>
    <row r="219" spans="1:19" ht="11.1" customHeight="1" x14ac:dyDescent="0.2">
      <c r="A219" s="24" t="s">
        <v>3</v>
      </c>
      <c r="B219" s="25">
        <v>100</v>
      </c>
      <c r="C219" s="25">
        <v>4.4871790000000003</v>
      </c>
      <c r="D219" s="25">
        <v>9.188034</v>
      </c>
      <c r="E219" s="25">
        <v>4.273504</v>
      </c>
      <c r="F219" s="25">
        <v>10.683761000000001</v>
      </c>
      <c r="G219" s="25">
        <v>7.2649569999999999</v>
      </c>
      <c r="H219" s="25">
        <v>17.948718</v>
      </c>
      <c r="I219" s="25">
        <v>28.846153999999999</v>
      </c>
      <c r="J219" s="25">
        <v>16.239315999999999</v>
      </c>
      <c r="K219" s="25">
        <v>1.7094020000000001</v>
      </c>
      <c r="L219" s="25">
        <v>27.564102999999999</v>
      </c>
      <c r="M219" s="25">
        <v>5.9829059999999998</v>
      </c>
      <c r="N219" s="25">
        <v>15.598291</v>
      </c>
      <c r="O219" s="25">
        <v>5.3418799999999997</v>
      </c>
      <c r="P219" s="25">
        <v>1.2820510000000001</v>
      </c>
      <c r="Q219" s="25">
        <v>3.632479</v>
      </c>
      <c r="R219" s="25">
        <v>30.555555999999999</v>
      </c>
      <c r="S219" s="25">
        <v>1.7094020000000001</v>
      </c>
    </row>
    <row r="220" spans="1:19" ht="11.1" customHeight="1" x14ac:dyDescent="0.2">
      <c r="A220" s="20" t="s">
        <v>399</v>
      </c>
      <c r="B220" s="21">
        <v>257</v>
      </c>
      <c r="C220" s="21">
        <v>17</v>
      </c>
      <c r="D220" s="21">
        <v>30</v>
      </c>
      <c r="E220" s="21">
        <v>12</v>
      </c>
      <c r="F220" s="21">
        <v>25</v>
      </c>
      <c r="G220" s="21">
        <v>27</v>
      </c>
      <c r="H220" s="21">
        <v>32</v>
      </c>
      <c r="I220" s="21">
        <v>73</v>
      </c>
      <c r="J220" s="21">
        <v>36</v>
      </c>
      <c r="K220" s="21">
        <v>5</v>
      </c>
      <c r="L220" s="21">
        <v>69</v>
      </c>
      <c r="M220" s="21">
        <v>9</v>
      </c>
      <c r="N220" s="21">
        <v>46</v>
      </c>
      <c r="O220" s="21">
        <v>11</v>
      </c>
      <c r="P220" s="21">
        <v>1</v>
      </c>
      <c r="Q220" s="21">
        <v>6</v>
      </c>
      <c r="R220" s="21">
        <v>76</v>
      </c>
      <c r="S220" s="21">
        <v>12</v>
      </c>
    </row>
    <row r="221" spans="1:19" ht="11.1" customHeight="1" x14ac:dyDescent="0.2">
      <c r="A221" s="24" t="s">
        <v>3</v>
      </c>
      <c r="B221" s="25">
        <v>100</v>
      </c>
      <c r="C221" s="25">
        <v>6.6147859999999996</v>
      </c>
      <c r="D221" s="25">
        <v>11.673152</v>
      </c>
      <c r="E221" s="25">
        <v>4.6692609999999997</v>
      </c>
      <c r="F221" s="25">
        <v>9.7276260000000008</v>
      </c>
      <c r="G221" s="25">
        <v>10.505837</v>
      </c>
      <c r="H221" s="25">
        <v>12.451362</v>
      </c>
      <c r="I221" s="25">
        <v>28.404668999999998</v>
      </c>
      <c r="J221" s="25">
        <v>14.007782000000001</v>
      </c>
      <c r="K221" s="25">
        <v>1.9455249999999999</v>
      </c>
      <c r="L221" s="25">
        <v>26.848248999999999</v>
      </c>
      <c r="M221" s="25">
        <v>3.5019459999999998</v>
      </c>
      <c r="N221" s="25">
        <v>17.898833</v>
      </c>
      <c r="O221" s="25">
        <v>4.2801559999999998</v>
      </c>
      <c r="P221" s="25">
        <v>0.38910499999999998</v>
      </c>
      <c r="Q221" s="25">
        <v>2.3346300000000002</v>
      </c>
      <c r="R221" s="25">
        <v>29.571984</v>
      </c>
      <c r="S221" s="25">
        <v>4.6692609999999997</v>
      </c>
    </row>
    <row r="222" spans="1:19" ht="11.1" customHeight="1" x14ac:dyDescent="0.2">
      <c r="A222" s="20" t="s">
        <v>400</v>
      </c>
      <c r="B222" s="21">
        <v>296</v>
      </c>
      <c r="C222" s="21">
        <v>15</v>
      </c>
      <c r="D222" s="21">
        <v>35</v>
      </c>
      <c r="E222" s="21">
        <v>20</v>
      </c>
      <c r="F222" s="21">
        <v>31</v>
      </c>
      <c r="G222" s="21">
        <v>31</v>
      </c>
      <c r="H222" s="21">
        <v>37</v>
      </c>
      <c r="I222" s="21">
        <v>84</v>
      </c>
      <c r="J222" s="21">
        <v>35</v>
      </c>
      <c r="K222" s="21">
        <v>3</v>
      </c>
      <c r="L222" s="21">
        <v>86</v>
      </c>
      <c r="M222" s="21">
        <v>17</v>
      </c>
      <c r="N222" s="21">
        <v>52</v>
      </c>
      <c r="O222" s="21">
        <v>16</v>
      </c>
      <c r="P222" s="21">
        <v>1</v>
      </c>
      <c r="Q222" s="21">
        <v>8</v>
      </c>
      <c r="R222" s="21">
        <v>81</v>
      </c>
      <c r="S222" s="21">
        <v>7</v>
      </c>
    </row>
    <row r="223" spans="1:19" ht="11.1" customHeight="1" x14ac:dyDescent="0.2">
      <c r="A223" s="24" t="s">
        <v>3</v>
      </c>
      <c r="B223" s="25">
        <v>100</v>
      </c>
      <c r="C223" s="25">
        <v>5.0675679999999996</v>
      </c>
      <c r="D223" s="25">
        <v>11.824324000000001</v>
      </c>
      <c r="E223" s="25">
        <v>6.7567570000000003</v>
      </c>
      <c r="F223" s="25">
        <v>10.472973</v>
      </c>
      <c r="G223" s="25">
        <v>10.472973</v>
      </c>
      <c r="H223" s="25">
        <v>12.5</v>
      </c>
      <c r="I223" s="25">
        <v>28.378378000000001</v>
      </c>
      <c r="J223" s="25">
        <v>11.824324000000001</v>
      </c>
      <c r="K223" s="25">
        <v>1.013514</v>
      </c>
      <c r="L223" s="25">
        <v>29.054054000000001</v>
      </c>
      <c r="M223" s="25">
        <v>5.7432429999999997</v>
      </c>
      <c r="N223" s="25">
        <v>17.567568000000001</v>
      </c>
      <c r="O223" s="25">
        <v>5.405405</v>
      </c>
      <c r="P223" s="25">
        <v>0.33783800000000003</v>
      </c>
      <c r="Q223" s="25">
        <v>2.7027030000000001</v>
      </c>
      <c r="R223" s="25">
        <v>27.364865000000002</v>
      </c>
      <c r="S223" s="25">
        <v>2.364865</v>
      </c>
    </row>
    <row r="224" spans="1:19" ht="11.1" customHeight="1" x14ac:dyDescent="0.2">
      <c r="A224" s="9" t="s">
        <v>401</v>
      </c>
      <c r="B224" s="9"/>
      <c r="C224" s="9"/>
      <c r="D224" s="9"/>
      <c r="E224" s="9"/>
      <c r="F224" s="9"/>
      <c r="G224" s="9"/>
      <c r="H224" s="9"/>
      <c r="I224" s="9"/>
      <c r="J224" s="9"/>
      <c r="K224" s="9"/>
      <c r="L224" s="9"/>
      <c r="M224" s="9"/>
      <c r="N224" s="9"/>
      <c r="O224" s="9"/>
      <c r="P224" s="9"/>
      <c r="Q224" s="9"/>
      <c r="R224" s="9"/>
      <c r="S224" s="9"/>
    </row>
    <row r="225" spans="1:19" ht="11.1" customHeight="1" x14ac:dyDescent="0.2">
      <c r="A225" s="20" t="s">
        <v>878</v>
      </c>
      <c r="B225" s="21">
        <v>116</v>
      </c>
      <c r="C225" s="21">
        <v>5</v>
      </c>
      <c r="D225" s="21">
        <v>6</v>
      </c>
      <c r="E225" s="21">
        <v>5</v>
      </c>
      <c r="F225" s="21">
        <v>6</v>
      </c>
      <c r="G225" s="21">
        <v>9</v>
      </c>
      <c r="H225" s="21">
        <v>9</v>
      </c>
      <c r="I225" s="21">
        <v>21</v>
      </c>
      <c r="J225" s="21">
        <v>27</v>
      </c>
      <c r="K225" s="21">
        <v>0</v>
      </c>
      <c r="L225" s="21">
        <v>19</v>
      </c>
      <c r="M225" s="21">
        <v>5</v>
      </c>
      <c r="N225" s="21">
        <v>24</v>
      </c>
      <c r="O225" s="21">
        <v>11</v>
      </c>
      <c r="P225" s="21">
        <v>2</v>
      </c>
      <c r="Q225" s="21">
        <v>7</v>
      </c>
      <c r="R225" s="21">
        <v>37</v>
      </c>
      <c r="S225" s="21">
        <v>1</v>
      </c>
    </row>
    <row r="226" spans="1:19" ht="11.1" customHeight="1" x14ac:dyDescent="0.2">
      <c r="A226" s="24" t="s">
        <v>3</v>
      </c>
      <c r="B226" s="25">
        <v>100</v>
      </c>
      <c r="C226" s="25">
        <v>4.3103449999999999</v>
      </c>
      <c r="D226" s="25">
        <v>5.1724139999999998</v>
      </c>
      <c r="E226" s="25">
        <v>4.3103449999999999</v>
      </c>
      <c r="F226" s="25">
        <v>5.1724139999999998</v>
      </c>
      <c r="G226" s="25">
        <v>7.7586209999999998</v>
      </c>
      <c r="H226" s="25">
        <v>7.7586209999999998</v>
      </c>
      <c r="I226" s="25">
        <v>18.103448</v>
      </c>
      <c r="J226" s="25">
        <v>23.275862</v>
      </c>
      <c r="K226" s="25">
        <v>0</v>
      </c>
      <c r="L226" s="25">
        <v>16.37931</v>
      </c>
      <c r="M226" s="25">
        <v>4.3103449999999999</v>
      </c>
      <c r="N226" s="25">
        <v>20.689654999999998</v>
      </c>
      <c r="O226" s="25">
        <v>9.4827589999999997</v>
      </c>
      <c r="P226" s="25">
        <v>1.7241379999999999</v>
      </c>
      <c r="Q226" s="25">
        <v>6.0344829999999998</v>
      </c>
      <c r="R226" s="25">
        <v>31.896552</v>
      </c>
      <c r="S226" s="25">
        <v>0.86206899999999997</v>
      </c>
    </row>
    <row r="227" spans="1:19" ht="11.1" customHeight="1" x14ac:dyDescent="0.2">
      <c r="A227" s="20" t="s">
        <v>402</v>
      </c>
      <c r="B227" s="21">
        <v>213</v>
      </c>
      <c r="C227" s="21">
        <v>10</v>
      </c>
      <c r="D227" s="21">
        <v>34</v>
      </c>
      <c r="E227" s="21">
        <v>10</v>
      </c>
      <c r="F227" s="21">
        <v>26</v>
      </c>
      <c r="G227" s="21">
        <v>24</v>
      </c>
      <c r="H227" s="21">
        <v>24</v>
      </c>
      <c r="I227" s="21">
        <v>78</v>
      </c>
      <c r="J227" s="21">
        <v>37</v>
      </c>
      <c r="K227" s="21">
        <v>3</v>
      </c>
      <c r="L227" s="21">
        <v>48</v>
      </c>
      <c r="M227" s="21">
        <v>5</v>
      </c>
      <c r="N227" s="21">
        <v>39</v>
      </c>
      <c r="O227" s="21">
        <v>15</v>
      </c>
      <c r="P227" s="21">
        <v>7</v>
      </c>
      <c r="Q227" s="21">
        <v>11</v>
      </c>
      <c r="R227" s="21">
        <v>54</v>
      </c>
      <c r="S227" s="21">
        <v>6</v>
      </c>
    </row>
    <row r="228" spans="1:19" ht="11.1" customHeight="1" x14ac:dyDescent="0.2">
      <c r="A228" s="24" t="s">
        <v>3</v>
      </c>
      <c r="B228" s="25">
        <v>100</v>
      </c>
      <c r="C228" s="25">
        <v>4.6948359999999996</v>
      </c>
      <c r="D228" s="25">
        <v>15.962441</v>
      </c>
      <c r="E228" s="25">
        <v>4.6948359999999996</v>
      </c>
      <c r="F228" s="25">
        <v>12.206573000000001</v>
      </c>
      <c r="G228" s="25">
        <v>11.267606000000001</v>
      </c>
      <c r="H228" s="25">
        <v>11.267606000000001</v>
      </c>
      <c r="I228" s="25">
        <v>36.619717999999999</v>
      </c>
      <c r="J228" s="25">
        <v>17.370892000000001</v>
      </c>
      <c r="K228" s="25">
        <v>1.4084509999999999</v>
      </c>
      <c r="L228" s="25">
        <v>22.535211</v>
      </c>
      <c r="M228" s="25">
        <v>2.3474179999999998</v>
      </c>
      <c r="N228" s="25">
        <v>18.309858999999999</v>
      </c>
      <c r="O228" s="25">
        <v>7.0422539999999998</v>
      </c>
      <c r="P228" s="25">
        <v>3.2863850000000001</v>
      </c>
      <c r="Q228" s="25">
        <v>5.1643189999999999</v>
      </c>
      <c r="R228" s="25">
        <v>25.352112999999999</v>
      </c>
      <c r="S228" s="25">
        <v>2.8169010000000001</v>
      </c>
    </row>
    <row r="229" spans="1:19" ht="11.1" customHeight="1" x14ac:dyDescent="0.2">
      <c r="A229" s="20" t="s">
        <v>397</v>
      </c>
      <c r="B229" s="21">
        <v>828</v>
      </c>
      <c r="C229" s="21">
        <v>77</v>
      </c>
      <c r="D229" s="21">
        <v>61</v>
      </c>
      <c r="E229" s="21">
        <v>43</v>
      </c>
      <c r="F229" s="21">
        <v>61</v>
      </c>
      <c r="G229" s="21">
        <v>82</v>
      </c>
      <c r="H229" s="21">
        <v>89</v>
      </c>
      <c r="I229" s="21">
        <v>244</v>
      </c>
      <c r="J229" s="21">
        <v>140</v>
      </c>
      <c r="K229" s="21">
        <v>11</v>
      </c>
      <c r="L229" s="21">
        <v>182</v>
      </c>
      <c r="M229" s="21">
        <v>63</v>
      </c>
      <c r="N229" s="21">
        <v>132</v>
      </c>
      <c r="O229" s="21">
        <v>55</v>
      </c>
      <c r="P229" s="21">
        <v>13</v>
      </c>
      <c r="Q229" s="21">
        <v>34</v>
      </c>
      <c r="R229" s="21">
        <v>256</v>
      </c>
      <c r="S229" s="21">
        <v>18</v>
      </c>
    </row>
    <row r="230" spans="1:19" ht="11.1" customHeight="1" x14ac:dyDescent="0.2">
      <c r="A230" s="24" t="s">
        <v>3</v>
      </c>
      <c r="B230" s="25">
        <v>100</v>
      </c>
      <c r="C230" s="25">
        <v>9.2995169999999998</v>
      </c>
      <c r="D230" s="25">
        <v>7.3671499999999996</v>
      </c>
      <c r="E230" s="25">
        <v>5.1932369999999999</v>
      </c>
      <c r="F230" s="25">
        <v>7.3671499999999996</v>
      </c>
      <c r="G230" s="25">
        <v>9.9033820000000006</v>
      </c>
      <c r="H230" s="25">
        <v>10.748792</v>
      </c>
      <c r="I230" s="25">
        <v>29.468599000000001</v>
      </c>
      <c r="J230" s="25">
        <v>16.908213</v>
      </c>
      <c r="K230" s="25">
        <v>1.3285020000000001</v>
      </c>
      <c r="L230" s="25">
        <v>21.980675999999999</v>
      </c>
      <c r="M230" s="25">
        <v>7.6086960000000001</v>
      </c>
      <c r="N230" s="25">
        <v>15.942029</v>
      </c>
      <c r="O230" s="25">
        <v>6.642512</v>
      </c>
      <c r="P230" s="25">
        <v>1.5700480000000001</v>
      </c>
      <c r="Q230" s="25">
        <v>4.1062799999999999</v>
      </c>
      <c r="R230" s="25">
        <v>30.917874000000001</v>
      </c>
      <c r="S230" s="25">
        <v>2.1739130000000002</v>
      </c>
    </row>
    <row r="231" spans="1:19" ht="11.1" customHeight="1" x14ac:dyDescent="0.2">
      <c r="A231" s="20" t="s">
        <v>403</v>
      </c>
      <c r="B231" s="21">
        <v>133</v>
      </c>
      <c r="C231" s="21">
        <v>2</v>
      </c>
      <c r="D231" s="21">
        <v>25</v>
      </c>
      <c r="E231" s="21">
        <v>8</v>
      </c>
      <c r="F231" s="21">
        <v>20</v>
      </c>
      <c r="G231" s="21">
        <v>14</v>
      </c>
      <c r="H231" s="21">
        <v>20</v>
      </c>
      <c r="I231" s="21">
        <v>48</v>
      </c>
      <c r="J231" s="21">
        <v>20</v>
      </c>
      <c r="K231" s="21">
        <v>0</v>
      </c>
      <c r="L231" s="21">
        <v>38</v>
      </c>
      <c r="M231" s="21">
        <v>4</v>
      </c>
      <c r="N231" s="21">
        <v>23</v>
      </c>
      <c r="O231" s="21">
        <v>5</v>
      </c>
      <c r="P231" s="21">
        <v>0</v>
      </c>
      <c r="Q231" s="21">
        <v>5</v>
      </c>
      <c r="R231" s="21">
        <v>38</v>
      </c>
      <c r="S231" s="21">
        <v>0</v>
      </c>
    </row>
    <row r="232" spans="1:19" ht="11.1" customHeight="1" x14ac:dyDescent="0.2">
      <c r="A232" s="24" t="s">
        <v>3</v>
      </c>
      <c r="B232" s="25">
        <v>100</v>
      </c>
      <c r="C232" s="25">
        <v>1.5037590000000001</v>
      </c>
      <c r="D232" s="25">
        <v>18.796991999999999</v>
      </c>
      <c r="E232" s="25">
        <v>6.0150379999999997</v>
      </c>
      <c r="F232" s="25">
        <v>15.037594</v>
      </c>
      <c r="G232" s="25">
        <v>10.526316</v>
      </c>
      <c r="H232" s="25">
        <v>15.037594</v>
      </c>
      <c r="I232" s="25">
        <v>36.090226000000001</v>
      </c>
      <c r="J232" s="25">
        <v>15.037594</v>
      </c>
      <c r="K232" s="25">
        <v>0</v>
      </c>
      <c r="L232" s="25">
        <v>28.571428999999998</v>
      </c>
      <c r="M232" s="25">
        <v>3.0075189999999998</v>
      </c>
      <c r="N232" s="25">
        <v>17.293233000000001</v>
      </c>
      <c r="O232" s="25">
        <v>3.759398</v>
      </c>
      <c r="P232" s="25">
        <v>0</v>
      </c>
      <c r="Q232" s="25">
        <v>3.759398</v>
      </c>
      <c r="R232" s="25">
        <v>28.571428999999998</v>
      </c>
      <c r="S232" s="25">
        <v>0</v>
      </c>
    </row>
    <row r="233" spans="1:19" ht="11.1" customHeight="1" x14ac:dyDescent="0.2">
      <c r="A233" s="20" t="s">
        <v>404</v>
      </c>
      <c r="B233" s="21">
        <v>120</v>
      </c>
      <c r="C233" s="21">
        <v>4</v>
      </c>
      <c r="D233" s="21">
        <v>13</v>
      </c>
      <c r="E233" s="21">
        <v>5</v>
      </c>
      <c r="F233" s="21">
        <v>13</v>
      </c>
      <c r="G233" s="21">
        <v>15</v>
      </c>
      <c r="H233" s="21">
        <v>17</v>
      </c>
      <c r="I233" s="21">
        <v>30</v>
      </c>
      <c r="J233" s="21">
        <v>15</v>
      </c>
      <c r="K233" s="21">
        <v>2</v>
      </c>
      <c r="L233" s="21">
        <v>30</v>
      </c>
      <c r="M233" s="21">
        <v>5</v>
      </c>
      <c r="N233" s="21">
        <v>26</v>
      </c>
      <c r="O233" s="21">
        <v>7</v>
      </c>
      <c r="P233" s="21">
        <v>0</v>
      </c>
      <c r="Q233" s="21">
        <v>7</v>
      </c>
      <c r="R233" s="21">
        <v>34</v>
      </c>
      <c r="S233" s="21">
        <v>6</v>
      </c>
    </row>
    <row r="234" spans="1:19" ht="11.1" customHeight="1" x14ac:dyDescent="0.2">
      <c r="A234" s="24" t="s">
        <v>3</v>
      </c>
      <c r="B234" s="25">
        <v>100</v>
      </c>
      <c r="C234" s="25">
        <v>3.3333330000000001</v>
      </c>
      <c r="D234" s="25">
        <v>10.833333</v>
      </c>
      <c r="E234" s="25">
        <v>4.1666670000000003</v>
      </c>
      <c r="F234" s="25">
        <v>10.833333</v>
      </c>
      <c r="G234" s="25">
        <v>12.5</v>
      </c>
      <c r="H234" s="25">
        <v>14.166667</v>
      </c>
      <c r="I234" s="25">
        <v>25</v>
      </c>
      <c r="J234" s="25">
        <v>12.5</v>
      </c>
      <c r="K234" s="25">
        <v>1.6666669999999999</v>
      </c>
      <c r="L234" s="25">
        <v>25</v>
      </c>
      <c r="M234" s="25">
        <v>4.1666670000000003</v>
      </c>
      <c r="N234" s="25">
        <v>21.666667</v>
      </c>
      <c r="O234" s="25">
        <v>5.8333329999999997</v>
      </c>
      <c r="P234" s="25">
        <v>0</v>
      </c>
      <c r="Q234" s="25">
        <v>5.8333329999999997</v>
      </c>
      <c r="R234" s="25">
        <v>28.333333</v>
      </c>
      <c r="S234" s="25">
        <v>5</v>
      </c>
    </row>
    <row r="235" spans="1:19" ht="11.1" customHeight="1" x14ac:dyDescent="0.2">
      <c r="A235" s="20" t="s">
        <v>405</v>
      </c>
      <c r="B235" s="21">
        <v>246</v>
      </c>
      <c r="C235" s="21">
        <v>9</v>
      </c>
      <c r="D235" s="21">
        <v>31</v>
      </c>
      <c r="E235" s="21">
        <v>10</v>
      </c>
      <c r="F235" s="21">
        <v>21</v>
      </c>
      <c r="G235" s="21">
        <v>24</v>
      </c>
      <c r="H235" s="21">
        <v>28</v>
      </c>
      <c r="I235" s="21">
        <v>76</v>
      </c>
      <c r="J235" s="21">
        <v>28</v>
      </c>
      <c r="K235" s="21">
        <v>5</v>
      </c>
      <c r="L235" s="21">
        <v>52</v>
      </c>
      <c r="M235" s="21">
        <v>12</v>
      </c>
      <c r="N235" s="21">
        <v>37</v>
      </c>
      <c r="O235" s="21">
        <v>5</v>
      </c>
      <c r="P235" s="21">
        <v>3</v>
      </c>
      <c r="Q235" s="21">
        <v>11</v>
      </c>
      <c r="R235" s="21">
        <v>82</v>
      </c>
      <c r="S235" s="21">
        <v>7</v>
      </c>
    </row>
    <row r="236" spans="1:19" ht="11.1" customHeight="1" x14ac:dyDescent="0.2">
      <c r="A236" s="24" t="s">
        <v>3</v>
      </c>
      <c r="B236" s="25">
        <v>100</v>
      </c>
      <c r="C236" s="25">
        <v>3.6585369999999999</v>
      </c>
      <c r="D236" s="25">
        <v>12.601626</v>
      </c>
      <c r="E236" s="25">
        <v>4.0650409999999999</v>
      </c>
      <c r="F236" s="25">
        <v>8.5365850000000005</v>
      </c>
      <c r="G236" s="25">
        <v>9.7560979999999997</v>
      </c>
      <c r="H236" s="25">
        <v>11.382114</v>
      </c>
      <c r="I236" s="25">
        <v>30.894309</v>
      </c>
      <c r="J236" s="25">
        <v>11.382114</v>
      </c>
      <c r="K236" s="25">
        <v>2.0325199999999999</v>
      </c>
      <c r="L236" s="25">
        <v>21.138210999999998</v>
      </c>
      <c r="M236" s="25">
        <v>4.8780489999999999</v>
      </c>
      <c r="N236" s="25">
        <v>15.040649999999999</v>
      </c>
      <c r="O236" s="25">
        <v>2.0325199999999999</v>
      </c>
      <c r="P236" s="25">
        <v>1.2195119999999999</v>
      </c>
      <c r="Q236" s="25">
        <v>4.4715449999999999</v>
      </c>
      <c r="R236" s="25">
        <v>33.333333000000003</v>
      </c>
      <c r="S236" s="25">
        <v>2.8455279999999998</v>
      </c>
    </row>
    <row r="237" spans="1:19" ht="11.1" customHeight="1" x14ac:dyDescent="0.2">
      <c r="A237" s="20" t="s">
        <v>398</v>
      </c>
      <c r="B237" s="21">
        <v>468</v>
      </c>
      <c r="C237" s="21">
        <v>21</v>
      </c>
      <c r="D237" s="21">
        <v>43</v>
      </c>
      <c r="E237" s="21">
        <v>20</v>
      </c>
      <c r="F237" s="21">
        <v>50</v>
      </c>
      <c r="G237" s="21">
        <v>34</v>
      </c>
      <c r="H237" s="21">
        <v>84</v>
      </c>
      <c r="I237" s="21">
        <v>135</v>
      </c>
      <c r="J237" s="21">
        <v>76</v>
      </c>
      <c r="K237" s="21">
        <v>8</v>
      </c>
      <c r="L237" s="21">
        <v>129</v>
      </c>
      <c r="M237" s="21">
        <v>28</v>
      </c>
      <c r="N237" s="21">
        <v>73</v>
      </c>
      <c r="O237" s="21">
        <v>25</v>
      </c>
      <c r="P237" s="21">
        <v>6</v>
      </c>
      <c r="Q237" s="21">
        <v>17</v>
      </c>
      <c r="R237" s="21">
        <v>143</v>
      </c>
      <c r="S237" s="21">
        <v>8</v>
      </c>
    </row>
    <row r="238" spans="1:19" ht="11.1" customHeight="1" x14ac:dyDescent="0.2">
      <c r="A238" s="24" t="s">
        <v>3</v>
      </c>
      <c r="B238" s="25">
        <v>100</v>
      </c>
      <c r="C238" s="25">
        <v>4.4871790000000003</v>
      </c>
      <c r="D238" s="25">
        <v>9.188034</v>
      </c>
      <c r="E238" s="25">
        <v>4.273504</v>
      </c>
      <c r="F238" s="25">
        <v>10.683761000000001</v>
      </c>
      <c r="G238" s="25">
        <v>7.2649569999999999</v>
      </c>
      <c r="H238" s="25">
        <v>17.948718</v>
      </c>
      <c r="I238" s="25">
        <v>28.846153999999999</v>
      </c>
      <c r="J238" s="25">
        <v>16.239315999999999</v>
      </c>
      <c r="K238" s="25">
        <v>1.7094020000000001</v>
      </c>
      <c r="L238" s="25">
        <v>27.564102999999999</v>
      </c>
      <c r="M238" s="25">
        <v>5.9829059999999998</v>
      </c>
      <c r="N238" s="25">
        <v>15.598291</v>
      </c>
      <c r="O238" s="25">
        <v>5.3418799999999997</v>
      </c>
      <c r="P238" s="25">
        <v>1.2820510000000001</v>
      </c>
      <c r="Q238" s="25">
        <v>3.632479</v>
      </c>
      <c r="R238" s="25">
        <v>30.555555999999999</v>
      </c>
      <c r="S238" s="25">
        <v>1.7094020000000001</v>
      </c>
    </row>
    <row r="239" spans="1:19" ht="11.1" customHeight="1" x14ac:dyDescent="0.2">
      <c r="A239" s="20" t="s">
        <v>406</v>
      </c>
      <c r="B239" s="21">
        <v>180</v>
      </c>
      <c r="C239" s="21">
        <v>10</v>
      </c>
      <c r="D239" s="21">
        <v>24</v>
      </c>
      <c r="E239" s="21">
        <v>8</v>
      </c>
      <c r="F239" s="21">
        <v>18</v>
      </c>
      <c r="G239" s="21">
        <v>21</v>
      </c>
      <c r="H239" s="21">
        <v>23</v>
      </c>
      <c r="I239" s="21">
        <v>52</v>
      </c>
      <c r="J239" s="21">
        <v>23</v>
      </c>
      <c r="K239" s="21">
        <v>4</v>
      </c>
      <c r="L239" s="21">
        <v>42</v>
      </c>
      <c r="M239" s="21">
        <v>7</v>
      </c>
      <c r="N239" s="21">
        <v>30</v>
      </c>
      <c r="O239" s="21">
        <v>6</v>
      </c>
      <c r="P239" s="21">
        <v>1</v>
      </c>
      <c r="Q239" s="21">
        <v>5</v>
      </c>
      <c r="R239" s="21">
        <v>60</v>
      </c>
      <c r="S239" s="21">
        <v>7</v>
      </c>
    </row>
    <row r="240" spans="1:19" ht="11.1" customHeight="1" x14ac:dyDescent="0.2">
      <c r="A240" s="24" t="s">
        <v>3</v>
      </c>
      <c r="B240" s="25">
        <v>100</v>
      </c>
      <c r="C240" s="25">
        <v>5.5555560000000002</v>
      </c>
      <c r="D240" s="25">
        <v>13.333333</v>
      </c>
      <c r="E240" s="25">
        <v>4.4444439999999998</v>
      </c>
      <c r="F240" s="25">
        <v>10</v>
      </c>
      <c r="G240" s="25">
        <v>11.666667</v>
      </c>
      <c r="H240" s="25">
        <v>12.777778</v>
      </c>
      <c r="I240" s="25">
        <v>28.888888999999999</v>
      </c>
      <c r="J240" s="25">
        <v>12.777778</v>
      </c>
      <c r="K240" s="25">
        <v>2.2222219999999999</v>
      </c>
      <c r="L240" s="25">
        <v>23.333333</v>
      </c>
      <c r="M240" s="25">
        <v>3.8888889999999998</v>
      </c>
      <c r="N240" s="25">
        <v>16.666667</v>
      </c>
      <c r="O240" s="25">
        <v>3.3333330000000001</v>
      </c>
      <c r="P240" s="25">
        <v>0.55555600000000005</v>
      </c>
      <c r="Q240" s="25">
        <v>2.7777780000000001</v>
      </c>
      <c r="R240" s="25">
        <v>33.333333000000003</v>
      </c>
      <c r="S240" s="25">
        <v>3.8888889999999998</v>
      </c>
    </row>
    <row r="241" spans="1:19" ht="11.1" customHeight="1" x14ac:dyDescent="0.2">
      <c r="A241" s="20" t="s">
        <v>407</v>
      </c>
      <c r="B241" s="21">
        <v>77</v>
      </c>
      <c r="C241" s="21">
        <v>7</v>
      </c>
      <c r="D241" s="21">
        <v>6</v>
      </c>
      <c r="E241" s="21">
        <v>4</v>
      </c>
      <c r="F241" s="21">
        <v>7</v>
      </c>
      <c r="G241" s="21">
        <v>6</v>
      </c>
      <c r="H241" s="21">
        <v>9</v>
      </c>
      <c r="I241" s="21">
        <v>21</v>
      </c>
      <c r="J241" s="21">
        <v>13</v>
      </c>
      <c r="K241" s="21">
        <v>1</v>
      </c>
      <c r="L241" s="21">
        <v>27</v>
      </c>
      <c r="M241" s="21">
        <v>2</v>
      </c>
      <c r="N241" s="21">
        <v>16</v>
      </c>
      <c r="O241" s="21">
        <v>5</v>
      </c>
      <c r="P241" s="21">
        <v>0</v>
      </c>
      <c r="Q241" s="21">
        <v>1</v>
      </c>
      <c r="R241" s="21">
        <v>16</v>
      </c>
      <c r="S241" s="21">
        <v>5</v>
      </c>
    </row>
    <row r="242" spans="1:19" ht="11.1" customHeight="1" x14ac:dyDescent="0.2">
      <c r="A242" s="24" t="s">
        <v>3</v>
      </c>
      <c r="B242" s="25">
        <v>100</v>
      </c>
      <c r="C242" s="25">
        <v>9.0909089999999999</v>
      </c>
      <c r="D242" s="25">
        <v>7.7922079999999996</v>
      </c>
      <c r="E242" s="25">
        <v>5.1948049999999997</v>
      </c>
      <c r="F242" s="25">
        <v>9.0909089999999999</v>
      </c>
      <c r="G242" s="25">
        <v>7.7922079999999996</v>
      </c>
      <c r="H242" s="25">
        <v>11.688312</v>
      </c>
      <c r="I242" s="25">
        <v>27.272727</v>
      </c>
      <c r="J242" s="25">
        <v>16.883116999999999</v>
      </c>
      <c r="K242" s="25">
        <v>1.2987010000000001</v>
      </c>
      <c r="L242" s="25">
        <v>35.064934999999998</v>
      </c>
      <c r="M242" s="25">
        <v>2.5974029999999999</v>
      </c>
      <c r="N242" s="25">
        <v>20.779221</v>
      </c>
      <c r="O242" s="25">
        <v>6.493506</v>
      </c>
      <c r="P242" s="25">
        <v>0</v>
      </c>
      <c r="Q242" s="25">
        <v>1.2987010000000001</v>
      </c>
      <c r="R242" s="25">
        <v>20.779221</v>
      </c>
      <c r="S242" s="25">
        <v>6.493506</v>
      </c>
    </row>
    <row r="243" spans="1:19" ht="11.1" customHeight="1" x14ac:dyDescent="0.2">
      <c r="A243" s="20" t="s">
        <v>400</v>
      </c>
      <c r="B243" s="21">
        <v>296</v>
      </c>
      <c r="C243" s="21">
        <v>15</v>
      </c>
      <c r="D243" s="21">
        <v>35</v>
      </c>
      <c r="E243" s="21">
        <v>20</v>
      </c>
      <c r="F243" s="21">
        <v>31</v>
      </c>
      <c r="G243" s="21">
        <v>31</v>
      </c>
      <c r="H243" s="21">
        <v>37</v>
      </c>
      <c r="I243" s="21">
        <v>84</v>
      </c>
      <c r="J243" s="21">
        <v>35</v>
      </c>
      <c r="K243" s="21">
        <v>3</v>
      </c>
      <c r="L243" s="21">
        <v>86</v>
      </c>
      <c r="M243" s="21">
        <v>17</v>
      </c>
      <c r="N243" s="21">
        <v>52</v>
      </c>
      <c r="O243" s="21">
        <v>16</v>
      </c>
      <c r="P243" s="21">
        <v>1</v>
      </c>
      <c r="Q243" s="21">
        <v>8</v>
      </c>
      <c r="R243" s="21">
        <v>81</v>
      </c>
      <c r="S243" s="21">
        <v>7</v>
      </c>
    </row>
    <row r="244" spans="1:19" ht="11.1" customHeight="1" x14ac:dyDescent="0.2">
      <c r="A244" s="26"/>
      <c r="B244" s="27">
        <v>100</v>
      </c>
      <c r="C244" s="27">
        <v>5.0675679999999996</v>
      </c>
      <c r="D244" s="27">
        <v>11.824324000000001</v>
      </c>
      <c r="E244" s="27">
        <v>6.7567570000000003</v>
      </c>
      <c r="F244" s="27">
        <v>10.472973</v>
      </c>
      <c r="G244" s="27">
        <v>10.472973</v>
      </c>
      <c r="H244" s="27">
        <v>12.5</v>
      </c>
      <c r="I244" s="27">
        <v>28.378378000000001</v>
      </c>
      <c r="J244" s="27">
        <v>11.824324000000001</v>
      </c>
      <c r="K244" s="27">
        <v>1.013514</v>
      </c>
      <c r="L244" s="27">
        <v>29.054054000000001</v>
      </c>
      <c r="M244" s="27">
        <v>5.7432429999999997</v>
      </c>
      <c r="N244" s="27">
        <v>17.567568000000001</v>
      </c>
      <c r="O244" s="27">
        <v>5.405405</v>
      </c>
      <c r="P244" s="27">
        <v>0.33783800000000003</v>
      </c>
      <c r="Q244" s="27">
        <v>2.7027030000000001</v>
      </c>
      <c r="R244" s="27">
        <v>27.364865000000002</v>
      </c>
      <c r="S244" s="27">
        <v>2.364865</v>
      </c>
    </row>
    <row r="245" spans="1:19" ht="11.1" customHeight="1" x14ac:dyDescent="0.2"/>
  </sheetData>
  <phoneticPr fontId="2"/>
  <pageMargins left="0.75" right="0.75" top="1" bottom="1" header="0.5" footer="0.5"/>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DFD89-6185-4224-812B-A3C7BD4AC450}">
  <dimension ref="A1:O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5" x14ac:dyDescent="0.2">
      <c r="A1" s="11" t="s">
        <v>3</v>
      </c>
      <c r="B1" s="7"/>
    </row>
    <row r="2" spans="1:15" x14ac:dyDescent="0.2">
      <c r="A2" s="15" t="str">
        <f xml:space="preserve"> HYPERLINK("#'目次'!B42","[36]")</f>
        <v>[36]</v>
      </c>
    </row>
    <row r="3" spans="1:15" x14ac:dyDescent="0.2">
      <c r="A3" s="7" t="s">
        <v>3</v>
      </c>
      <c r="B3" s="8" t="s">
        <v>49</v>
      </c>
    </row>
    <row r="4" spans="1:15" x14ac:dyDescent="0.2">
      <c r="A4" s="7" t="s">
        <v>3</v>
      </c>
      <c r="B4" s="8" t="s">
        <v>48</v>
      </c>
    </row>
    <row r="5" spans="1:15" s="18" customFormat="1" ht="189" x14ac:dyDescent="0.2">
      <c r="A5" s="16" t="s">
        <v>3</v>
      </c>
      <c r="B5" s="17" t="s">
        <v>335</v>
      </c>
      <c r="C5" s="17" t="s">
        <v>222</v>
      </c>
      <c r="D5" s="17" t="s">
        <v>223</v>
      </c>
      <c r="E5" s="17" t="s">
        <v>224</v>
      </c>
      <c r="F5" s="17" t="s">
        <v>225</v>
      </c>
      <c r="G5" s="17" t="s">
        <v>226</v>
      </c>
      <c r="H5" s="17" t="s">
        <v>227</v>
      </c>
      <c r="I5" s="17" t="s">
        <v>228</v>
      </c>
      <c r="J5" s="17" t="s">
        <v>229</v>
      </c>
      <c r="K5" s="17" t="s">
        <v>230</v>
      </c>
      <c r="L5" s="17" t="s">
        <v>231</v>
      </c>
      <c r="M5" s="17" t="s">
        <v>387</v>
      </c>
      <c r="N5" s="17" t="s">
        <v>521</v>
      </c>
      <c r="O5" s="17" t="s">
        <v>366</v>
      </c>
    </row>
    <row r="6" spans="1:15" x14ac:dyDescent="0.2">
      <c r="A6" s="19" t="s">
        <v>338</v>
      </c>
      <c r="B6" s="10">
        <v>2677</v>
      </c>
      <c r="C6" s="10">
        <v>919</v>
      </c>
      <c r="D6" s="10">
        <v>1198</v>
      </c>
      <c r="E6" s="10">
        <v>123</v>
      </c>
      <c r="F6" s="10">
        <v>513</v>
      </c>
      <c r="G6" s="10">
        <v>351</v>
      </c>
      <c r="H6" s="10">
        <v>144</v>
      </c>
      <c r="I6" s="10">
        <v>986</v>
      </c>
      <c r="J6" s="10">
        <v>513</v>
      </c>
      <c r="K6" s="10">
        <v>695</v>
      </c>
      <c r="L6" s="10">
        <v>150</v>
      </c>
      <c r="M6" s="10">
        <v>53</v>
      </c>
      <c r="N6" s="10">
        <v>570</v>
      </c>
      <c r="O6" s="10">
        <v>53</v>
      </c>
    </row>
    <row r="7" spans="1:15" x14ac:dyDescent="0.2">
      <c r="A7" s="24" t="s">
        <v>3</v>
      </c>
      <c r="B7" s="25">
        <v>100</v>
      </c>
      <c r="C7" s="25">
        <v>34.329473</v>
      </c>
      <c r="D7" s="25">
        <v>44.751587999999998</v>
      </c>
      <c r="E7" s="25">
        <v>4.5946959999999999</v>
      </c>
      <c r="F7" s="25">
        <v>19.163242</v>
      </c>
      <c r="G7" s="25">
        <v>13.111692</v>
      </c>
      <c r="H7" s="25">
        <v>5.379156</v>
      </c>
      <c r="I7" s="25">
        <v>36.832275000000003</v>
      </c>
      <c r="J7" s="25">
        <v>19.163242</v>
      </c>
      <c r="K7" s="25">
        <v>25.961898000000001</v>
      </c>
      <c r="L7" s="25">
        <v>5.6032869999999999</v>
      </c>
      <c r="M7" s="25">
        <v>1.9798279999999999</v>
      </c>
      <c r="N7" s="25">
        <v>21.292491999999999</v>
      </c>
      <c r="O7" s="25">
        <v>1.9798279999999999</v>
      </c>
    </row>
    <row r="8" spans="1:15" x14ac:dyDescent="0.2">
      <c r="A8" s="9" t="s">
        <v>339</v>
      </c>
      <c r="B8" s="9"/>
      <c r="C8" s="9"/>
      <c r="D8" s="9"/>
      <c r="E8" s="9"/>
      <c r="F8" s="9"/>
      <c r="G8" s="9"/>
      <c r="H8" s="9"/>
      <c r="I8" s="9"/>
      <c r="J8" s="9"/>
      <c r="K8" s="9"/>
      <c r="L8" s="9"/>
      <c r="M8" s="9"/>
      <c r="N8" s="9"/>
      <c r="O8" s="9"/>
    </row>
    <row r="9" spans="1:15" x14ac:dyDescent="0.2">
      <c r="A9" s="20" t="s">
        <v>340</v>
      </c>
      <c r="B9" s="21">
        <v>1277</v>
      </c>
      <c r="C9" s="21">
        <v>430</v>
      </c>
      <c r="D9" s="21">
        <v>556</v>
      </c>
      <c r="E9" s="21">
        <v>44</v>
      </c>
      <c r="F9" s="21">
        <v>270</v>
      </c>
      <c r="G9" s="21">
        <v>170</v>
      </c>
      <c r="H9" s="21">
        <v>69</v>
      </c>
      <c r="I9" s="21">
        <v>482</v>
      </c>
      <c r="J9" s="21">
        <v>270</v>
      </c>
      <c r="K9" s="21">
        <v>295</v>
      </c>
      <c r="L9" s="21">
        <v>54</v>
      </c>
      <c r="M9" s="21">
        <v>31</v>
      </c>
      <c r="N9" s="21">
        <v>292</v>
      </c>
      <c r="O9" s="21">
        <v>28</v>
      </c>
    </row>
    <row r="10" spans="1:15" x14ac:dyDescent="0.2">
      <c r="A10" s="24" t="s">
        <v>3</v>
      </c>
      <c r="B10" s="25">
        <v>100</v>
      </c>
      <c r="C10" s="25">
        <v>33.672669999999997</v>
      </c>
      <c r="D10" s="25">
        <v>43.539546000000001</v>
      </c>
      <c r="E10" s="25">
        <v>3.445576</v>
      </c>
      <c r="F10" s="25">
        <v>21.143305000000002</v>
      </c>
      <c r="G10" s="25">
        <v>13.312450999999999</v>
      </c>
      <c r="H10" s="25">
        <v>5.403289</v>
      </c>
      <c r="I10" s="25">
        <v>37.744714000000002</v>
      </c>
      <c r="J10" s="25">
        <v>21.143305000000002</v>
      </c>
      <c r="K10" s="25">
        <v>23.101018</v>
      </c>
      <c r="L10" s="25">
        <v>4.2286609999999998</v>
      </c>
      <c r="M10" s="25">
        <v>2.427565</v>
      </c>
      <c r="N10" s="25">
        <v>22.866091999999998</v>
      </c>
      <c r="O10" s="25">
        <v>2.1926389999999998</v>
      </c>
    </row>
    <row r="11" spans="1:15" x14ac:dyDescent="0.2">
      <c r="A11" s="20" t="s">
        <v>341</v>
      </c>
      <c r="B11" s="21">
        <v>1400</v>
      </c>
      <c r="C11" s="21">
        <v>489</v>
      </c>
      <c r="D11" s="21">
        <v>642</v>
      </c>
      <c r="E11" s="21">
        <v>79</v>
      </c>
      <c r="F11" s="21">
        <v>243</v>
      </c>
      <c r="G11" s="21">
        <v>181</v>
      </c>
      <c r="H11" s="21">
        <v>75</v>
      </c>
      <c r="I11" s="21">
        <v>504</v>
      </c>
      <c r="J11" s="21">
        <v>243</v>
      </c>
      <c r="K11" s="21">
        <v>400</v>
      </c>
      <c r="L11" s="21">
        <v>96</v>
      </c>
      <c r="M11" s="21">
        <v>22</v>
      </c>
      <c r="N11" s="21">
        <v>278</v>
      </c>
      <c r="O11" s="21">
        <v>25</v>
      </c>
    </row>
    <row r="12" spans="1:15" x14ac:dyDescent="0.2">
      <c r="A12" s="24" t="s">
        <v>3</v>
      </c>
      <c r="B12" s="25">
        <v>100</v>
      </c>
      <c r="C12" s="25">
        <v>34.928570999999998</v>
      </c>
      <c r="D12" s="25">
        <v>45.857143000000001</v>
      </c>
      <c r="E12" s="25">
        <v>5.6428570000000002</v>
      </c>
      <c r="F12" s="25">
        <v>17.357143000000001</v>
      </c>
      <c r="G12" s="25">
        <v>12.928571</v>
      </c>
      <c r="H12" s="25">
        <v>5.3571429999999998</v>
      </c>
      <c r="I12" s="25">
        <v>36</v>
      </c>
      <c r="J12" s="25">
        <v>17.357143000000001</v>
      </c>
      <c r="K12" s="25">
        <v>28.571428999999998</v>
      </c>
      <c r="L12" s="25">
        <v>6.8571429999999998</v>
      </c>
      <c r="M12" s="25">
        <v>1.571429</v>
      </c>
      <c r="N12" s="25">
        <v>19.857143000000001</v>
      </c>
      <c r="O12" s="25">
        <v>1.785714</v>
      </c>
    </row>
    <row r="13" spans="1:15" x14ac:dyDescent="0.2">
      <c r="A13" s="9" t="s">
        <v>342</v>
      </c>
      <c r="B13" s="9"/>
      <c r="C13" s="9"/>
      <c r="D13" s="9"/>
      <c r="E13" s="9"/>
      <c r="F13" s="9"/>
      <c r="G13" s="9"/>
      <c r="H13" s="9"/>
      <c r="I13" s="9"/>
      <c r="J13" s="9"/>
      <c r="K13" s="9"/>
      <c r="L13" s="9"/>
      <c r="M13" s="9"/>
      <c r="N13" s="9"/>
      <c r="O13" s="9"/>
    </row>
    <row r="14" spans="1:15" x14ac:dyDescent="0.2">
      <c r="A14" s="20" t="s">
        <v>343</v>
      </c>
      <c r="B14" s="21">
        <v>610</v>
      </c>
      <c r="C14" s="21">
        <v>213</v>
      </c>
      <c r="D14" s="21">
        <v>270</v>
      </c>
      <c r="E14" s="21">
        <v>15</v>
      </c>
      <c r="F14" s="21">
        <v>114</v>
      </c>
      <c r="G14" s="21">
        <v>61</v>
      </c>
      <c r="H14" s="21">
        <v>25</v>
      </c>
      <c r="I14" s="21">
        <v>228</v>
      </c>
      <c r="J14" s="21">
        <v>107</v>
      </c>
      <c r="K14" s="21">
        <v>125</v>
      </c>
      <c r="L14" s="21">
        <v>31</v>
      </c>
      <c r="M14" s="21">
        <v>8</v>
      </c>
      <c r="N14" s="21">
        <v>145</v>
      </c>
      <c r="O14" s="21">
        <v>6</v>
      </c>
    </row>
    <row r="15" spans="1:15" x14ac:dyDescent="0.2">
      <c r="A15" s="24" t="s">
        <v>3</v>
      </c>
      <c r="B15" s="25">
        <v>100</v>
      </c>
      <c r="C15" s="25">
        <v>34.918033000000001</v>
      </c>
      <c r="D15" s="25">
        <v>44.262295000000002</v>
      </c>
      <c r="E15" s="25">
        <v>2.4590160000000001</v>
      </c>
      <c r="F15" s="25">
        <v>18.688524999999998</v>
      </c>
      <c r="G15" s="25">
        <v>10</v>
      </c>
      <c r="H15" s="25">
        <v>4.0983609999999997</v>
      </c>
      <c r="I15" s="25">
        <v>37.377049</v>
      </c>
      <c r="J15" s="25">
        <v>17.540984000000002</v>
      </c>
      <c r="K15" s="25">
        <v>20.491803000000001</v>
      </c>
      <c r="L15" s="25">
        <v>5.0819669999999997</v>
      </c>
      <c r="M15" s="25">
        <v>1.3114749999999999</v>
      </c>
      <c r="N15" s="25">
        <v>23.770492000000001</v>
      </c>
      <c r="O15" s="25">
        <v>0.98360700000000001</v>
      </c>
    </row>
    <row r="16" spans="1:15" x14ac:dyDescent="0.2">
      <c r="A16" s="20" t="s">
        <v>344</v>
      </c>
      <c r="B16" s="21">
        <v>755</v>
      </c>
      <c r="C16" s="21">
        <v>282</v>
      </c>
      <c r="D16" s="21">
        <v>341</v>
      </c>
      <c r="E16" s="21">
        <v>24</v>
      </c>
      <c r="F16" s="21">
        <v>156</v>
      </c>
      <c r="G16" s="21">
        <v>97</v>
      </c>
      <c r="H16" s="21">
        <v>40</v>
      </c>
      <c r="I16" s="21">
        <v>299</v>
      </c>
      <c r="J16" s="21">
        <v>162</v>
      </c>
      <c r="K16" s="21">
        <v>193</v>
      </c>
      <c r="L16" s="21">
        <v>30</v>
      </c>
      <c r="M16" s="21">
        <v>18</v>
      </c>
      <c r="N16" s="21">
        <v>142</v>
      </c>
      <c r="O16" s="21">
        <v>10</v>
      </c>
    </row>
    <row r="17" spans="1:15" x14ac:dyDescent="0.2">
      <c r="A17" s="24" t="s">
        <v>3</v>
      </c>
      <c r="B17" s="25">
        <v>100</v>
      </c>
      <c r="C17" s="25">
        <v>37.350993000000003</v>
      </c>
      <c r="D17" s="25">
        <v>45.165562999999999</v>
      </c>
      <c r="E17" s="25">
        <v>3.1788080000000001</v>
      </c>
      <c r="F17" s="25">
        <v>20.662251999999999</v>
      </c>
      <c r="G17" s="25">
        <v>12.847682000000001</v>
      </c>
      <c r="H17" s="25">
        <v>5.2980130000000001</v>
      </c>
      <c r="I17" s="25">
        <v>39.602649</v>
      </c>
      <c r="J17" s="25">
        <v>21.456954</v>
      </c>
      <c r="K17" s="25">
        <v>25.562913999999999</v>
      </c>
      <c r="L17" s="25">
        <v>3.9735100000000001</v>
      </c>
      <c r="M17" s="25">
        <v>2.3841060000000001</v>
      </c>
      <c r="N17" s="25">
        <v>18.807946999999999</v>
      </c>
      <c r="O17" s="25">
        <v>1.324503</v>
      </c>
    </row>
    <row r="18" spans="1:15" x14ac:dyDescent="0.2">
      <c r="A18" s="20" t="s">
        <v>345</v>
      </c>
      <c r="B18" s="21">
        <v>601</v>
      </c>
      <c r="C18" s="21">
        <v>209</v>
      </c>
      <c r="D18" s="21">
        <v>281</v>
      </c>
      <c r="E18" s="21">
        <v>27</v>
      </c>
      <c r="F18" s="21">
        <v>111</v>
      </c>
      <c r="G18" s="21">
        <v>86</v>
      </c>
      <c r="H18" s="21">
        <v>37</v>
      </c>
      <c r="I18" s="21">
        <v>235</v>
      </c>
      <c r="J18" s="21">
        <v>132</v>
      </c>
      <c r="K18" s="21">
        <v>166</v>
      </c>
      <c r="L18" s="21">
        <v>36</v>
      </c>
      <c r="M18" s="21">
        <v>8</v>
      </c>
      <c r="N18" s="21">
        <v>121</v>
      </c>
      <c r="O18" s="21">
        <v>18</v>
      </c>
    </row>
    <row r="19" spans="1:15" x14ac:dyDescent="0.2">
      <c r="A19" s="24" t="s">
        <v>3</v>
      </c>
      <c r="B19" s="25">
        <v>100</v>
      </c>
      <c r="C19" s="25">
        <v>34.775373999999999</v>
      </c>
      <c r="D19" s="25">
        <v>46.755408000000003</v>
      </c>
      <c r="E19" s="25">
        <v>4.4925119999999996</v>
      </c>
      <c r="F19" s="25">
        <v>18.469218000000001</v>
      </c>
      <c r="G19" s="25">
        <v>14.309483999999999</v>
      </c>
      <c r="H19" s="25">
        <v>6.1564059999999996</v>
      </c>
      <c r="I19" s="25">
        <v>39.101497999999999</v>
      </c>
      <c r="J19" s="25">
        <v>21.963394000000001</v>
      </c>
      <c r="K19" s="25">
        <v>27.620632000000001</v>
      </c>
      <c r="L19" s="25">
        <v>5.9900169999999999</v>
      </c>
      <c r="M19" s="25">
        <v>1.331115</v>
      </c>
      <c r="N19" s="25">
        <v>20.133111</v>
      </c>
      <c r="O19" s="25">
        <v>2.9950079999999999</v>
      </c>
    </row>
    <row r="20" spans="1:15" x14ac:dyDescent="0.2">
      <c r="A20" s="20" t="s">
        <v>346</v>
      </c>
      <c r="B20" s="21">
        <v>425</v>
      </c>
      <c r="C20" s="21">
        <v>136</v>
      </c>
      <c r="D20" s="21">
        <v>199</v>
      </c>
      <c r="E20" s="21">
        <v>30</v>
      </c>
      <c r="F20" s="21">
        <v>89</v>
      </c>
      <c r="G20" s="21">
        <v>66</v>
      </c>
      <c r="H20" s="21">
        <v>21</v>
      </c>
      <c r="I20" s="21">
        <v>155</v>
      </c>
      <c r="J20" s="21">
        <v>79</v>
      </c>
      <c r="K20" s="21">
        <v>135</v>
      </c>
      <c r="L20" s="21">
        <v>41</v>
      </c>
      <c r="M20" s="21">
        <v>12</v>
      </c>
      <c r="N20" s="21">
        <v>88</v>
      </c>
      <c r="O20" s="21">
        <v>8</v>
      </c>
    </row>
    <row r="21" spans="1:15" x14ac:dyDescent="0.2">
      <c r="A21" s="24" t="s">
        <v>3</v>
      </c>
      <c r="B21" s="25">
        <v>100</v>
      </c>
      <c r="C21" s="25">
        <v>32</v>
      </c>
      <c r="D21" s="25">
        <v>46.823529000000001</v>
      </c>
      <c r="E21" s="25">
        <v>7.0588240000000004</v>
      </c>
      <c r="F21" s="25">
        <v>20.941175999999999</v>
      </c>
      <c r="G21" s="25">
        <v>15.529412000000001</v>
      </c>
      <c r="H21" s="25">
        <v>4.9411759999999996</v>
      </c>
      <c r="I21" s="25">
        <v>36.470587999999999</v>
      </c>
      <c r="J21" s="25">
        <v>18.588235000000001</v>
      </c>
      <c r="K21" s="25">
        <v>31.764706</v>
      </c>
      <c r="L21" s="25">
        <v>9.6470590000000005</v>
      </c>
      <c r="M21" s="25">
        <v>2.8235290000000002</v>
      </c>
      <c r="N21" s="25">
        <v>20.705881999999999</v>
      </c>
      <c r="O21" s="25">
        <v>1.8823529999999999</v>
      </c>
    </row>
    <row r="22" spans="1:15" x14ac:dyDescent="0.2">
      <c r="A22" s="20" t="s">
        <v>347</v>
      </c>
      <c r="B22" s="21">
        <v>217</v>
      </c>
      <c r="C22" s="21">
        <v>64</v>
      </c>
      <c r="D22" s="21">
        <v>89</v>
      </c>
      <c r="E22" s="21">
        <v>22</v>
      </c>
      <c r="F22" s="21">
        <v>38</v>
      </c>
      <c r="G22" s="21">
        <v>37</v>
      </c>
      <c r="H22" s="21">
        <v>19</v>
      </c>
      <c r="I22" s="21">
        <v>60</v>
      </c>
      <c r="J22" s="21">
        <v>30</v>
      </c>
      <c r="K22" s="21">
        <v>55</v>
      </c>
      <c r="L22" s="21">
        <v>11</v>
      </c>
      <c r="M22" s="21">
        <v>4</v>
      </c>
      <c r="N22" s="21">
        <v>53</v>
      </c>
      <c r="O22" s="21">
        <v>8</v>
      </c>
    </row>
    <row r="23" spans="1:15" x14ac:dyDescent="0.2">
      <c r="A23" s="24" t="s">
        <v>3</v>
      </c>
      <c r="B23" s="25">
        <v>100</v>
      </c>
      <c r="C23" s="25">
        <v>29.493088</v>
      </c>
      <c r="D23" s="25">
        <v>41.013824999999997</v>
      </c>
      <c r="E23" s="25">
        <v>10.138249</v>
      </c>
      <c r="F23" s="25">
        <v>17.511520999999998</v>
      </c>
      <c r="G23" s="25">
        <v>17.050691</v>
      </c>
      <c r="H23" s="25">
        <v>8.7557600000000004</v>
      </c>
      <c r="I23" s="25">
        <v>27.64977</v>
      </c>
      <c r="J23" s="25">
        <v>13.824885</v>
      </c>
      <c r="K23" s="25">
        <v>25.345621999999999</v>
      </c>
      <c r="L23" s="25">
        <v>5.0691240000000004</v>
      </c>
      <c r="M23" s="25">
        <v>1.843318</v>
      </c>
      <c r="N23" s="25">
        <v>24.423963000000001</v>
      </c>
      <c r="O23" s="25">
        <v>3.686636</v>
      </c>
    </row>
    <row r="24" spans="1:15" x14ac:dyDescent="0.2">
      <c r="A24" s="20" t="s">
        <v>348</v>
      </c>
      <c r="B24" s="21">
        <v>56</v>
      </c>
      <c r="C24" s="21">
        <v>12</v>
      </c>
      <c r="D24" s="21">
        <v>13</v>
      </c>
      <c r="E24" s="21">
        <v>5</v>
      </c>
      <c r="F24" s="21">
        <v>4</v>
      </c>
      <c r="G24" s="21">
        <v>4</v>
      </c>
      <c r="H24" s="21">
        <v>2</v>
      </c>
      <c r="I24" s="21">
        <v>7</v>
      </c>
      <c r="J24" s="21">
        <v>2</v>
      </c>
      <c r="K24" s="21">
        <v>19</v>
      </c>
      <c r="L24" s="21">
        <v>0</v>
      </c>
      <c r="M24" s="21">
        <v>2</v>
      </c>
      <c r="N24" s="21">
        <v>16</v>
      </c>
      <c r="O24" s="21">
        <v>3</v>
      </c>
    </row>
    <row r="25" spans="1:15" x14ac:dyDescent="0.2">
      <c r="A25" s="24" t="s">
        <v>3</v>
      </c>
      <c r="B25" s="25">
        <v>100</v>
      </c>
      <c r="C25" s="25">
        <v>21.428571000000002</v>
      </c>
      <c r="D25" s="25">
        <v>23.214286000000001</v>
      </c>
      <c r="E25" s="25">
        <v>8.9285709999999998</v>
      </c>
      <c r="F25" s="25">
        <v>7.1428570000000002</v>
      </c>
      <c r="G25" s="25">
        <v>7.1428570000000002</v>
      </c>
      <c r="H25" s="25">
        <v>3.5714290000000002</v>
      </c>
      <c r="I25" s="25">
        <v>12.5</v>
      </c>
      <c r="J25" s="25">
        <v>3.5714290000000002</v>
      </c>
      <c r="K25" s="25">
        <v>33.928570999999998</v>
      </c>
      <c r="L25" s="25">
        <v>0</v>
      </c>
      <c r="M25" s="25">
        <v>3.5714290000000002</v>
      </c>
      <c r="N25" s="25">
        <v>28.571428999999998</v>
      </c>
      <c r="O25" s="25">
        <v>5.3571429999999998</v>
      </c>
    </row>
    <row r="26" spans="1:15" x14ac:dyDescent="0.2">
      <c r="A26" s="20" t="s">
        <v>349</v>
      </c>
      <c r="B26" s="21">
        <v>13</v>
      </c>
      <c r="C26" s="21">
        <v>3</v>
      </c>
      <c r="D26" s="21">
        <v>5</v>
      </c>
      <c r="E26" s="21">
        <v>0</v>
      </c>
      <c r="F26" s="21">
        <v>1</v>
      </c>
      <c r="G26" s="21">
        <v>0</v>
      </c>
      <c r="H26" s="21">
        <v>0</v>
      </c>
      <c r="I26" s="21">
        <v>2</v>
      </c>
      <c r="J26" s="21">
        <v>1</v>
      </c>
      <c r="K26" s="21">
        <v>2</v>
      </c>
      <c r="L26" s="21">
        <v>1</v>
      </c>
      <c r="M26" s="21">
        <v>1</v>
      </c>
      <c r="N26" s="21">
        <v>5</v>
      </c>
      <c r="O26" s="21">
        <v>0</v>
      </c>
    </row>
    <row r="27" spans="1:15" x14ac:dyDescent="0.2">
      <c r="A27" s="24" t="s">
        <v>3</v>
      </c>
      <c r="B27" s="25">
        <v>100</v>
      </c>
      <c r="C27" s="25">
        <v>23.076923000000001</v>
      </c>
      <c r="D27" s="25">
        <v>38.461537999999997</v>
      </c>
      <c r="E27" s="25">
        <v>0</v>
      </c>
      <c r="F27" s="25">
        <v>7.6923079999999997</v>
      </c>
      <c r="G27" s="25">
        <v>0</v>
      </c>
      <c r="H27" s="25">
        <v>0</v>
      </c>
      <c r="I27" s="25">
        <v>15.384615</v>
      </c>
      <c r="J27" s="25">
        <v>7.6923079999999997</v>
      </c>
      <c r="K27" s="25">
        <v>15.384615</v>
      </c>
      <c r="L27" s="25">
        <v>7.6923079999999997</v>
      </c>
      <c r="M27" s="25">
        <v>7.6923079999999997</v>
      </c>
      <c r="N27" s="25">
        <v>38.461537999999997</v>
      </c>
      <c r="O27" s="25">
        <v>0</v>
      </c>
    </row>
    <row r="28" spans="1:15" x14ac:dyDescent="0.2">
      <c r="A28" s="20" t="s">
        <v>350</v>
      </c>
      <c r="B28" s="21">
        <v>1365</v>
      </c>
      <c r="C28" s="21">
        <v>495</v>
      </c>
      <c r="D28" s="21">
        <v>611</v>
      </c>
      <c r="E28" s="21">
        <v>39</v>
      </c>
      <c r="F28" s="21">
        <v>270</v>
      </c>
      <c r="G28" s="21">
        <v>158</v>
      </c>
      <c r="H28" s="21">
        <v>65</v>
      </c>
      <c r="I28" s="21">
        <v>527</v>
      </c>
      <c r="J28" s="21">
        <v>269</v>
      </c>
      <c r="K28" s="21">
        <v>318</v>
      </c>
      <c r="L28" s="21">
        <v>61</v>
      </c>
      <c r="M28" s="21">
        <v>26</v>
      </c>
      <c r="N28" s="21">
        <v>287</v>
      </c>
      <c r="O28" s="21">
        <v>16</v>
      </c>
    </row>
    <row r="29" spans="1:15" x14ac:dyDescent="0.2">
      <c r="A29" s="24" t="s">
        <v>3</v>
      </c>
      <c r="B29" s="25">
        <v>100</v>
      </c>
      <c r="C29" s="25">
        <v>36.263736000000002</v>
      </c>
      <c r="D29" s="25">
        <v>44.761904999999999</v>
      </c>
      <c r="E29" s="25">
        <v>2.8571430000000002</v>
      </c>
      <c r="F29" s="25">
        <v>19.78022</v>
      </c>
      <c r="G29" s="25">
        <v>11.575092</v>
      </c>
      <c r="H29" s="25">
        <v>4.7619049999999996</v>
      </c>
      <c r="I29" s="25">
        <v>38.608058999999997</v>
      </c>
      <c r="J29" s="25">
        <v>19.706959999999999</v>
      </c>
      <c r="K29" s="25">
        <v>23.296703000000001</v>
      </c>
      <c r="L29" s="25">
        <v>4.4688639999999999</v>
      </c>
      <c r="M29" s="25">
        <v>1.9047620000000001</v>
      </c>
      <c r="N29" s="25">
        <v>21.025641</v>
      </c>
      <c r="O29" s="25">
        <v>1.172161</v>
      </c>
    </row>
    <row r="30" spans="1:15" x14ac:dyDescent="0.2">
      <c r="A30" s="20" t="s">
        <v>351</v>
      </c>
      <c r="B30" s="21">
        <v>1026</v>
      </c>
      <c r="C30" s="21">
        <v>345</v>
      </c>
      <c r="D30" s="21">
        <v>480</v>
      </c>
      <c r="E30" s="21">
        <v>57</v>
      </c>
      <c r="F30" s="21">
        <v>200</v>
      </c>
      <c r="G30" s="21">
        <v>152</v>
      </c>
      <c r="H30" s="21">
        <v>58</v>
      </c>
      <c r="I30" s="21">
        <v>390</v>
      </c>
      <c r="J30" s="21">
        <v>211</v>
      </c>
      <c r="K30" s="21">
        <v>301</v>
      </c>
      <c r="L30" s="21">
        <v>77</v>
      </c>
      <c r="M30" s="21">
        <v>20</v>
      </c>
      <c r="N30" s="21">
        <v>209</v>
      </c>
      <c r="O30" s="21">
        <v>26</v>
      </c>
    </row>
    <row r="31" spans="1:15" x14ac:dyDescent="0.2">
      <c r="A31" s="24" t="s">
        <v>3</v>
      </c>
      <c r="B31" s="25">
        <v>100</v>
      </c>
      <c r="C31" s="25">
        <v>33.625731000000002</v>
      </c>
      <c r="D31" s="25">
        <v>46.783625999999998</v>
      </c>
      <c r="E31" s="25">
        <v>5.5555560000000002</v>
      </c>
      <c r="F31" s="25">
        <v>19.493176999999999</v>
      </c>
      <c r="G31" s="25">
        <v>14.814814999999999</v>
      </c>
      <c r="H31" s="25">
        <v>5.6530209999999999</v>
      </c>
      <c r="I31" s="25">
        <v>38.011696000000001</v>
      </c>
      <c r="J31" s="25">
        <v>20.565301999999999</v>
      </c>
      <c r="K31" s="25">
        <v>29.337232</v>
      </c>
      <c r="L31" s="25">
        <v>7.5048729999999999</v>
      </c>
      <c r="M31" s="25">
        <v>1.9493180000000001</v>
      </c>
      <c r="N31" s="25">
        <v>20.370370000000001</v>
      </c>
      <c r="O31" s="25">
        <v>2.5341130000000001</v>
      </c>
    </row>
    <row r="32" spans="1:15" x14ac:dyDescent="0.2">
      <c r="A32" s="20" t="s">
        <v>352</v>
      </c>
      <c r="B32" s="21">
        <v>286</v>
      </c>
      <c r="C32" s="21">
        <v>79</v>
      </c>
      <c r="D32" s="21">
        <v>107</v>
      </c>
      <c r="E32" s="21">
        <v>27</v>
      </c>
      <c r="F32" s="21">
        <v>43</v>
      </c>
      <c r="G32" s="21">
        <v>41</v>
      </c>
      <c r="H32" s="21">
        <v>21</v>
      </c>
      <c r="I32" s="21">
        <v>69</v>
      </c>
      <c r="J32" s="21">
        <v>33</v>
      </c>
      <c r="K32" s="21">
        <v>76</v>
      </c>
      <c r="L32" s="21">
        <v>12</v>
      </c>
      <c r="M32" s="21">
        <v>7</v>
      </c>
      <c r="N32" s="21">
        <v>74</v>
      </c>
      <c r="O32" s="21">
        <v>11</v>
      </c>
    </row>
    <row r="33" spans="1:15" x14ac:dyDescent="0.2">
      <c r="A33" s="24" t="s">
        <v>3</v>
      </c>
      <c r="B33" s="25">
        <v>100</v>
      </c>
      <c r="C33" s="25">
        <v>27.622378000000001</v>
      </c>
      <c r="D33" s="25">
        <v>37.412587000000002</v>
      </c>
      <c r="E33" s="25">
        <v>9.4405590000000004</v>
      </c>
      <c r="F33" s="25">
        <v>15.034965</v>
      </c>
      <c r="G33" s="25">
        <v>14.335664</v>
      </c>
      <c r="H33" s="25">
        <v>7.342657</v>
      </c>
      <c r="I33" s="25">
        <v>24.125874</v>
      </c>
      <c r="J33" s="25">
        <v>11.538462000000001</v>
      </c>
      <c r="K33" s="25">
        <v>26.573426999999999</v>
      </c>
      <c r="L33" s="25">
        <v>4.1958039999999999</v>
      </c>
      <c r="M33" s="25">
        <v>2.4475519999999999</v>
      </c>
      <c r="N33" s="25">
        <v>25.874126</v>
      </c>
      <c r="O33" s="25">
        <v>3.8461539999999999</v>
      </c>
    </row>
    <row r="34" spans="1:15" x14ac:dyDescent="0.2">
      <c r="A34" s="20" t="s">
        <v>353</v>
      </c>
      <c r="B34" s="21">
        <v>1312</v>
      </c>
      <c r="C34" s="21">
        <v>424</v>
      </c>
      <c r="D34" s="21">
        <v>587</v>
      </c>
      <c r="E34" s="21">
        <v>84</v>
      </c>
      <c r="F34" s="21">
        <v>243</v>
      </c>
      <c r="G34" s="21">
        <v>193</v>
      </c>
      <c r="H34" s="21">
        <v>79</v>
      </c>
      <c r="I34" s="21">
        <v>459</v>
      </c>
      <c r="J34" s="21">
        <v>244</v>
      </c>
      <c r="K34" s="21">
        <v>377</v>
      </c>
      <c r="L34" s="21">
        <v>89</v>
      </c>
      <c r="M34" s="21">
        <v>27</v>
      </c>
      <c r="N34" s="21">
        <v>283</v>
      </c>
      <c r="O34" s="21">
        <v>37</v>
      </c>
    </row>
    <row r="35" spans="1:15" x14ac:dyDescent="0.2">
      <c r="A35" s="24" t="s">
        <v>3</v>
      </c>
      <c r="B35" s="25">
        <v>100</v>
      </c>
      <c r="C35" s="25">
        <v>32.317073000000001</v>
      </c>
      <c r="D35" s="25">
        <v>44.740853999999999</v>
      </c>
      <c r="E35" s="25">
        <v>6.4024390000000002</v>
      </c>
      <c r="F35" s="25">
        <v>18.521341</v>
      </c>
      <c r="G35" s="25">
        <v>14.710366</v>
      </c>
      <c r="H35" s="25">
        <v>6.0213409999999996</v>
      </c>
      <c r="I35" s="25">
        <v>34.984755999999997</v>
      </c>
      <c r="J35" s="25">
        <v>18.597560999999999</v>
      </c>
      <c r="K35" s="25">
        <v>28.734756000000001</v>
      </c>
      <c r="L35" s="25">
        <v>6.7835369999999999</v>
      </c>
      <c r="M35" s="25">
        <v>2.0579269999999998</v>
      </c>
      <c r="N35" s="25">
        <v>21.570122000000001</v>
      </c>
      <c r="O35" s="25">
        <v>2.820122</v>
      </c>
    </row>
    <row r="36" spans="1:15" x14ac:dyDescent="0.2">
      <c r="A36" s="9" t="s">
        <v>354</v>
      </c>
      <c r="B36" s="10">
        <v>298</v>
      </c>
      <c r="C36" s="10">
        <v>96</v>
      </c>
      <c r="D36" s="10">
        <v>116</v>
      </c>
      <c r="E36" s="10">
        <v>4</v>
      </c>
      <c r="F36" s="10">
        <v>58</v>
      </c>
      <c r="G36" s="10">
        <v>28</v>
      </c>
      <c r="H36" s="10">
        <v>13</v>
      </c>
      <c r="I36" s="10">
        <v>110</v>
      </c>
      <c r="J36" s="10">
        <v>47</v>
      </c>
      <c r="K36" s="10">
        <v>57</v>
      </c>
      <c r="L36" s="10">
        <v>12</v>
      </c>
      <c r="M36" s="10">
        <v>5</v>
      </c>
      <c r="N36" s="10">
        <v>84</v>
      </c>
      <c r="O36" s="10">
        <v>4</v>
      </c>
    </row>
    <row r="37" spans="1:15" x14ac:dyDescent="0.2">
      <c r="A37" s="24" t="s">
        <v>3</v>
      </c>
      <c r="B37" s="25">
        <v>100</v>
      </c>
      <c r="C37" s="25">
        <v>32.214765</v>
      </c>
      <c r="D37" s="25">
        <v>38.926174000000003</v>
      </c>
      <c r="E37" s="25">
        <v>1.342282</v>
      </c>
      <c r="F37" s="25">
        <v>19.463087000000002</v>
      </c>
      <c r="G37" s="25">
        <v>9.3959729999999997</v>
      </c>
      <c r="H37" s="25">
        <v>4.3624159999999996</v>
      </c>
      <c r="I37" s="25">
        <v>36.912751999999998</v>
      </c>
      <c r="J37" s="25">
        <v>15.771812000000001</v>
      </c>
      <c r="K37" s="25">
        <v>19.127517000000001</v>
      </c>
      <c r="L37" s="25">
        <v>4.0268459999999999</v>
      </c>
      <c r="M37" s="25">
        <v>1.6778519999999999</v>
      </c>
      <c r="N37" s="25">
        <v>28.187919000000001</v>
      </c>
      <c r="O37" s="25">
        <v>1.342282</v>
      </c>
    </row>
    <row r="38" spans="1:15" x14ac:dyDescent="0.2">
      <c r="A38" s="20" t="s">
        <v>344</v>
      </c>
      <c r="B38" s="21">
        <v>388</v>
      </c>
      <c r="C38" s="21">
        <v>142</v>
      </c>
      <c r="D38" s="21">
        <v>166</v>
      </c>
      <c r="E38" s="21">
        <v>11</v>
      </c>
      <c r="F38" s="21">
        <v>83</v>
      </c>
      <c r="G38" s="21">
        <v>47</v>
      </c>
      <c r="H38" s="21">
        <v>23</v>
      </c>
      <c r="I38" s="21">
        <v>142</v>
      </c>
      <c r="J38" s="21">
        <v>82</v>
      </c>
      <c r="K38" s="21">
        <v>84</v>
      </c>
      <c r="L38" s="21">
        <v>15</v>
      </c>
      <c r="M38" s="21">
        <v>9</v>
      </c>
      <c r="N38" s="21">
        <v>90</v>
      </c>
      <c r="O38" s="21">
        <v>5</v>
      </c>
    </row>
    <row r="39" spans="1:15" x14ac:dyDescent="0.2">
      <c r="A39" s="24" t="s">
        <v>3</v>
      </c>
      <c r="B39" s="25">
        <v>100</v>
      </c>
      <c r="C39" s="25">
        <v>36.597937999999999</v>
      </c>
      <c r="D39" s="25">
        <v>42.783504999999998</v>
      </c>
      <c r="E39" s="25">
        <v>2.8350520000000001</v>
      </c>
      <c r="F39" s="25">
        <v>21.391753000000001</v>
      </c>
      <c r="G39" s="25">
        <v>12.113402000000001</v>
      </c>
      <c r="H39" s="25">
        <v>5.927835</v>
      </c>
      <c r="I39" s="25">
        <v>36.597937999999999</v>
      </c>
      <c r="J39" s="25">
        <v>21.134021000000001</v>
      </c>
      <c r="K39" s="25">
        <v>21.649484999999999</v>
      </c>
      <c r="L39" s="25">
        <v>3.8659789999999998</v>
      </c>
      <c r="M39" s="25">
        <v>2.319588</v>
      </c>
      <c r="N39" s="25">
        <v>23.195875999999998</v>
      </c>
      <c r="O39" s="25">
        <v>1.2886599999999999</v>
      </c>
    </row>
    <row r="40" spans="1:15" x14ac:dyDescent="0.2">
      <c r="A40" s="20" t="s">
        <v>345</v>
      </c>
      <c r="B40" s="21">
        <v>299</v>
      </c>
      <c r="C40" s="21">
        <v>101</v>
      </c>
      <c r="D40" s="21">
        <v>143</v>
      </c>
      <c r="E40" s="21">
        <v>10</v>
      </c>
      <c r="F40" s="21">
        <v>65</v>
      </c>
      <c r="G40" s="21">
        <v>43</v>
      </c>
      <c r="H40" s="21">
        <v>13</v>
      </c>
      <c r="I40" s="21">
        <v>119</v>
      </c>
      <c r="J40" s="21">
        <v>74</v>
      </c>
      <c r="K40" s="21">
        <v>72</v>
      </c>
      <c r="L40" s="21">
        <v>11</v>
      </c>
      <c r="M40" s="21">
        <v>6</v>
      </c>
      <c r="N40" s="21">
        <v>56</v>
      </c>
      <c r="O40" s="21">
        <v>10</v>
      </c>
    </row>
    <row r="41" spans="1:15" x14ac:dyDescent="0.2">
      <c r="A41" s="24" t="s">
        <v>3</v>
      </c>
      <c r="B41" s="25">
        <v>100</v>
      </c>
      <c r="C41" s="25">
        <v>33.779263999999998</v>
      </c>
      <c r="D41" s="25">
        <v>47.826087000000001</v>
      </c>
      <c r="E41" s="25">
        <v>3.3444820000000002</v>
      </c>
      <c r="F41" s="25">
        <v>21.739129999999999</v>
      </c>
      <c r="G41" s="25">
        <v>14.381271</v>
      </c>
      <c r="H41" s="25">
        <v>4.3478260000000004</v>
      </c>
      <c r="I41" s="25">
        <v>39.799331000000002</v>
      </c>
      <c r="J41" s="25">
        <v>24.749164</v>
      </c>
      <c r="K41" s="25">
        <v>24.080268</v>
      </c>
      <c r="L41" s="25">
        <v>3.6789299999999998</v>
      </c>
      <c r="M41" s="25">
        <v>2.0066890000000002</v>
      </c>
      <c r="N41" s="25">
        <v>18.729096999999999</v>
      </c>
      <c r="O41" s="25">
        <v>3.3444820000000002</v>
      </c>
    </row>
    <row r="42" spans="1:15" x14ac:dyDescent="0.2">
      <c r="A42" s="20" t="s">
        <v>346</v>
      </c>
      <c r="B42" s="21">
        <v>192</v>
      </c>
      <c r="C42" s="21">
        <v>59</v>
      </c>
      <c r="D42" s="21">
        <v>87</v>
      </c>
      <c r="E42" s="21">
        <v>9</v>
      </c>
      <c r="F42" s="21">
        <v>45</v>
      </c>
      <c r="G42" s="21">
        <v>33</v>
      </c>
      <c r="H42" s="21">
        <v>10</v>
      </c>
      <c r="I42" s="21">
        <v>80</v>
      </c>
      <c r="J42" s="21">
        <v>47</v>
      </c>
      <c r="K42" s="21">
        <v>56</v>
      </c>
      <c r="L42" s="21">
        <v>15</v>
      </c>
      <c r="M42" s="21">
        <v>10</v>
      </c>
      <c r="N42" s="21">
        <v>40</v>
      </c>
      <c r="O42" s="21">
        <v>4</v>
      </c>
    </row>
    <row r="43" spans="1:15" x14ac:dyDescent="0.2">
      <c r="A43" s="24" t="s">
        <v>3</v>
      </c>
      <c r="B43" s="25">
        <v>100</v>
      </c>
      <c r="C43" s="25">
        <v>30.729167</v>
      </c>
      <c r="D43" s="25">
        <v>45.3125</v>
      </c>
      <c r="E43" s="25">
        <v>4.6875</v>
      </c>
      <c r="F43" s="25">
        <v>23.4375</v>
      </c>
      <c r="G43" s="25">
        <v>17.1875</v>
      </c>
      <c r="H43" s="25">
        <v>5.2083329999999997</v>
      </c>
      <c r="I43" s="25">
        <v>41.666666999999997</v>
      </c>
      <c r="J43" s="25">
        <v>24.479167</v>
      </c>
      <c r="K43" s="25">
        <v>29.166667</v>
      </c>
      <c r="L43" s="25">
        <v>7.8125</v>
      </c>
      <c r="M43" s="25">
        <v>5.2083329999999997</v>
      </c>
      <c r="N43" s="25">
        <v>20.833333</v>
      </c>
      <c r="O43" s="25">
        <v>2.0833330000000001</v>
      </c>
    </row>
    <row r="44" spans="1:15" x14ac:dyDescent="0.2">
      <c r="A44" s="20" t="s">
        <v>347</v>
      </c>
      <c r="B44" s="21">
        <v>77</v>
      </c>
      <c r="C44" s="21">
        <v>28</v>
      </c>
      <c r="D44" s="21">
        <v>40</v>
      </c>
      <c r="E44" s="21">
        <v>8</v>
      </c>
      <c r="F44" s="21">
        <v>17</v>
      </c>
      <c r="G44" s="21">
        <v>19</v>
      </c>
      <c r="H44" s="21">
        <v>10</v>
      </c>
      <c r="I44" s="21">
        <v>28</v>
      </c>
      <c r="J44" s="21">
        <v>17</v>
      </c>
      <c r="K44" s="21">
        <v>20</v>
      </c>
      <c r="L44" s="21">
        <v>1</v>
      </c>
      <c r="M44" s="21">
        <v>0</v>
      </c>
      <c r="N44" s="21">
        <v>14</v>
      </c>
      <c r="O44" s="21">
        <v>4</v>
      </c>
    </row>
    <row r="45" spans="1:15" x14ac:dyDescent="0.2">
      <c r="A45" s="24" t="s">
        <v>3</v>
      </c>
      <c r="B45" s="25">
        <v>100</v>
      </c>
      <c r="C45" s="25">
        <v>36.363636</v>
      </c>
      <c r="D45" s="25">
        <v>51.948051999999997</v>
      </c>
      <c r="E45" s="25">
        <v>10.389609999999999</v>
      </c>
      <c r="F45" s="25">
        <v>22.077922000000001</v>
      </c>
      <c r="G45" s="25">
        <v>24.675325000000001</v>
      </c>
      <c r="H45" s="25">
        <v>12.987012999999999</v>
      </c>
      <c r="I45" s="25">
        <v>36.363636</v>
      </c>
      <c r="J45" s="25">
        <v>22.077922000000001</v>
      </c>
      <c r="K45" s="25">
        <v>25.974025999999999</v>
      </c>
      <c r="L45" s="25">
        <v>1.2987010000000001</v>
      </c>
      <c r="M45" s="25">
        <v>0</v>
      </c>
      <c r="N45" s="25">
        <v>18.181818</v>
      </c>
      <c r="O45" s="25">
        <v>5.1948049999999997</v>
      </c>
    </row>
    <row r="46" spans="1:15" x14ac:dyDescent="0.2">
      <c r="A46" s="20" t="s">
        <v>348</v>
      </c>
      <c r="B46" s="21">
        <v>19</v>
      </c>
      <c r="C46" s="21">
        <v>3</v>
      </c>
      <c r="D46" s="21">
        <v>3</v>
      </c>
      <c r="E46" s="21">
        <v>2</v>
      </c>
      <c r="F46" s="21">
        <v>1</v>
      </c>
      <c r="G46" s="21">
        <v>0</v>
      </c>
      <c r="H46" s="21">
        <v>0</v>
      </c>
      <c r="I46" s="21">
        <v>2</v>
      </c>
      <c r="J46" s="21">
        <v>2</v>
      </c>
      <c r="K46" s="21">
        <v>6</v>
      </c>
      <c r="L46" s="21">
        <v>0</v>
      </c>
      <c r="M46" s="21">
        <v>1</v>
      </c>
      <c r="N46" s="21">
        <v>6</v>
      </c>
      <c r="O46" s="21">
        <v>1</v>
      </c>
    </row>
    <row r="47" spans="1:15" x14ac:dyDescent="0.2">
      <c r="A47" s="24" t="s">
        <v>3</v>
      </c>
      <c r="B47" s="25">
        <v>100</v>
      </c>
      <c r="C47" s="25">
        <v>15.789474</v>
      </c>
      <c r="D47" s="25">
        <v>15.789474</v>
      </c>
      <c r="E47" s="25">
        <v>10.526316</v>
      </c>
      <c r="F47" s="25">
        <v>5.2631579999999998</v>
      </c>
      <c r="G47" s="25">
        <v>0</v>
      </c>
      <c r="H47" s="25">
        <v>0</v>
      </c>
      <c r="I47" s="25">
        <v>10.526316</v>
      </c>
      <c r="J47" s="25">
        <v>10.526316</v>
      </c>
      <c r="K47" s="25">
        <v>31.578946999999999</v>
      </c>
      <c r="L47" s="25">
        <v>0</v>
      </c>
      <c r="M47" s="25">
        <v>5.2631579999999998</v>
      </c>
      <c r="N47" s="25">
        <v>31.578946999999999</v>
      </c>
      <c r="O47" s="25">
        <v>5.2631579999999998</v>
      </c>
    </row>
    <row r="48" spans="1:15" x14ac:dyDescent="0.2">
      <c r="A48" s="20" t="s">
        <v>349</v>
      </c>
      <c r="B48" s="21">
        <v>4</v>
      </c>
      <c r="C48" s="21">
        <v>1</v>
      </c>
      <c r="D48" s="21">
        <v>1</v>
      </c>
      <c r="E48" s="21">
        <v>0</v>
      </c>
      <c r="F48" s="21">
        <v>1</v>
      </c>
      <c r="G48" s="21">
        <v>0</v>
      </c>
      <c r="H48" s="21">
        <v>0</v>
      </c>
      <c r="I48" s="21">
        <v>1</v>
      </c>
      <c r="J48" s="21">
        <v>1</v>
      </c>
      <c r="K48" s="21">
        <v>0</v>
      </c>
      <c r="L48" s="21">
        <v>0</v>
      </c>
      <c r="M48" s="21">
        <v>0</v>
      </c>
      <c r="N48" s="21">
        <v>2</v>
      </c>
      <c r="O48" s="21">
        <v>0</v>
      </c>
    </row>
    <row r="49" spans="1:15" x14ac:dyDescent="0.2">
      <c r="A49" s="24" t="s">
        <v>3</v>
      </c>
      <c r="B49" s="25">
        <v>100</v>
      </c>
      <c r="C49" s="25">
        <v>25</v>
      </c>
      <c r="D49" s="25">
        <v>25</v>
      </c>
      <c r="E49" s="25">
        <v>0</v>
      </c>
      <c r="F49" s="25">
        <v>25</v>
      </c>
      <c r="G49" s="25">
        <v>0</v>
      </c>
      <c r="H49" s="25">
        <v>0</v>
      </c>
      <c r="I49" s="25">
        <v>25</v>
      </c>
      <c r="J49" s="25">
        <v>25</v>
      </c>
      <c r="K49" s="25">
        <v>0</v>
      </c>
      <c r="L49" s="25">
        <v>0</v>
      </c>
      <c r="M49" s="25">
        <v>0</v>
      </c>
      <c r="N49" s="25">
        <v>50</v>
      </c>
      <c r="O49" s="25">
        <v>0</v>
      </c>
    </row>
    <row r="50" spans="1:15" x14ac:dyDescent="0.2">
      <c r="A50" s="20" t="s">
        <v>350</v>
      </c>
      <c r="B50" s="21">
        <v>686</v>
      </c>
      <c r="C50" s="21">
        <v>238</v>
      </c>
      <c r="D50" s="21">
        <v>282</v>
      </c>
      <c r="E50" s="21">
        <v>15</v>
      </c>
      <c r="F50" s="21">
        <v>141</v>
      </c>
      <c r="G50" s="21">
        <v>75</v>
      </c>
      <c r="H50" s="21">
        <v>36</v>
      </c>
      <c r="I50" s="21">
        <v>252</v>
      </c>
      <c r="J50" s="21">
        <v>129</v>
      </c>
      <c r="K50" s="21">
        <v>141</v>
      </c>
      <c r="L50" s="21">
        <v>27</v>
      </c>
      <c r="M50" s="21">
        <v>14</v>
      </c>
      <c r="N50" s="21">
        <v>174</v>
      </c>
      <c r="O50" s="21">
        <v>9</v>
      </c>
    </row>
    <row r="51" spans="1:15" x14ac:dyDescent="0.2">
      <c r="A51" s="24" t="s">
        <v>3</v>
      </c>
      <c r="B51" s="25">
        <v>100</v>
      </c>
      <c r="C51" s="25">
        <v>34.693877999999998</v>
      </c>
      <c r="D51" s="25">
        <v>41.107872</v>
      </c>
      <c r="E51" s="25">
        <v>2.1865890000000001</v>
      </c>
      <c r="F51" s="25">
        <v>20.553936</v>
      </c>
      <c r="G51" s="25">
        <v>10.932945</v>
      </c>
      <c r="H51" s="25">
        <v>5.2478129999999998</v>
      </c>
      <c r="I51" s="25">
        <v>36.734693999999998</v>
      </c>
      <c r="J51" s="25">
        <v>18.804665</v>
      </c>
      <c r="K51" s="25">
        <v>20.553936</v>
      </c>
      <c r="L51" s="25">
        <v>3.9358599999999999</v>
      </c>
      <c r="M51" s="25">
        <v>2.040816</v>
      </c>
      <c r="N51" s="25">
        <v>25.364431</v>
      </c>
      <c r="O51" s="25">
        <v>1.3119529999999999</v>
      </c>
    </row>
    <row r="52" spans="1:15" x14ac:dyDescent="0.2">
      <c r="A52" s="20" t="s">
        <v>351</v>
      </c>
      <c r="B52" s="21">
        <v>491</v>
      </c>
      <c r="C52" s="21">
        <v>160</v>
      </c>
      <c r="D52" s="21">
        <v>230</v>
      </c>
      <c r="E52" s="21">
        <v>19</v>
      </c>
      <c r="F52" s="21">
        <v>110</v>
      </c>
      <c r="G52" s="21">
        <v>76</v>
      </c>
      <c r="H52" s="21">
        <v>23</v>
      </c>
      <c r="I52" s="21">
        <v>199</v>
      </c>
      <c r="J52" s="21">
        <v>121</v>
      </c>
      <c r="K52" s="21">
        <v>128</v>
      </c>
      <c r="L52" s="21">
        <v>26</v>
      </c>
      <c r="M52" s="21">
        <v>16</v>
      </c>
      <c r="N52" s="21">
        <v>96</v>
      </c>
      <c r="O52" s="21">
        <v>14</v>
      </c>
    </row>
    <row r="53" spans="1:15" x14ac:dyDescent="0.2">
      <c r="A53" s="24" t="s">
        <v>3</v>
      </c>
      <c r="B53" s="25">
        <v>100</v>
      </c>
      <c r="C53" s="25">
        <v>32.586557999999997</v>
      </c>
      <c r="D53" s="25">
        <v>46.843176999999997</v>
      </c>
      <c r="E53" s="25">
        <v>3.8696540000000001</v>
      </c>
      <c r="F53" s="25">
        <v>22.403258999999998</v>
      </c>
      <c r="G53" s="25">
        <v>15.478615</v>
      </c>
      <c r="H53" s="25">
        <v>4.6843180000000002</v>
      </c>
      <c r="I53" s="25">
        <v>40.529532000000003</v>
      </c>
      <c r="J53" s="25">
        <v>24.643585000000002</v>
      </c>
      <c r="K53" s="25">
        <v>26.069246</v>
      </c>
      <c r="L53" s="25">
        <v>5.2953159999999997</v>
      </c>
      <c r="M53" s="25">
        <v>3.2586560000000002</v>
      </c>
      <c r="N53" s="25">
        <v>19.551935</v>
      </c>
      <c r="O53" s="25">
        <v>2.851324</v>
      </c>
    </row>
    <row r="54" spans="1:15" x14ac:dyDescent="0.2">
      <c r="A54" s="20" t="s">
        <v>352</v>
      </c>
      <c r="B54" s="21">
        <v>100</v>
      </c>
      <c r="C54" s="21">
        <v>32</v>
      </c>
      <c r="D54" s="21">
        <v>44</v>
      </c>
      <c r="E54" s="21">
        <v>10</v>
      </c>
      <c r="F54" s="21">
        <v>19</v>
      </c>
      <c r="G54" s="21">
        <v>19</v>
      </c>
      <c r="H54" s="21">
        <v>10</v>
      </c>
      <c r="I54" s="21">
        <v>31</v>
      </c>
      <c r="J54" s="21">
        <v>20</v>
      </c>
      <c r="K54" s="21">
        <v>26</v>
      </c>
      <c r="L54" s="21">
        <v>1</v>
      </c>
      <c r="M54" s="21">
        <v>1</v>
      </c>
      <c r="N54" s="21">
        <v>22</v>
      </c>
      <c r="O54" s="21">
        <v>5</v>
      </c>
    </row>
    <row r="55" spans="1:15" x14ac:dyDescent="0.2">
      <c r="A55" s="24" t="s">
        <v>3</v>
      </c>
      <c r="B55" s="25">
        <v>100</v>
      </c>
      <c r="C55" s="25">
        <v>32</v>
      </c>
      <c r="D55" s="25">
        <v>44</v>
      </c>
      <c r="E55" s="25">
        <v>10</v>
      </c>
      <c r="F55" s="25">
        <v>19</v>
      </c>
      <c r="G55" s="25">
        <v>19</v>
      </c>
      <c r="H55" s="25">
        <v>10</v>
      </c>
      <c r="I55" s="25">
        <v>31</v>
      </c>
      <c r="J55" s="25">
        <v>20</v>
      </c>
      <c r="K55" s="25">
        <v>26</v>
      </c>
      <c r="L55" s="25">
        <v>1</v>
      </c>
      <c r="M55" s="25">
        <v>1</v>
      </c>
      <c r="N55" s="25">
        <v>22</v>
      </c>
      <c r="O55" s="25">
        <v>5</v>
      </c>
    </row>
    <row r="56" spans="1:15" x14ac:dyDescent="0.2">
      <c r="A56" s="20" t="s">
        <v>353</v>
      </c>
      <c r="B56" s="21">
        <v>591</v>
      </c>
      <c r="C56" s="21">
        <v>192</v>
      </c>
      <c r="D56" s="21">
        <v>274</v>
      </c>
      <c r="E56" s="21">
        <v>29</v>
      </c>
      <c r="F56" s="21">
        <v>129</v>
      </c>
      <c r="G56" s="21">
        <v>95</v>
      </c>
      <c r="H56" s="21">
        <v>33</v>
      </c>
      <c r="I56" s="21">
        <v>230</v>
      </c>
      <c r="J56" s="21">
        <v>141</v>
      </c>
      <c r="K56" s="21">
        <v>154</v>
      </c>
      <c r="L56" s="21">
        <v>27</v>
      </c>
      <c r="M56" s="21">
        <v>17</v>
      </c>
      <c r="N56" s="21">
        <v>118</v>
      </c>
      <c r="O56" s="21">
        <v>19</v>
      </c>
    </row>
    <row r="57" spans="1:15" x14ac:dyDescent="0.2">
      <c r="A57" s="24" t="s">
        <v>3</v>
      </c>
      <c r="B57" s="25">
        <v>100</v>
      </c>
      <c r="C57" s="25">
        <v>32.487310000000001</v>
      </c>
      <c r="D57" s="25">
        <v>46.362098000000003</v>
      </c>
      <c r="E57" s="25">
        <v>4.9069370000000001</v>
      </c>
      <c r="F57" s="25">
        <v>21.827411000000001</v>
      </c>
      <c r="G57" s="25">
        <v>16.074449999999999</v>
      </c>
      <c r="H57" s="25">
        <v>5.5837560000000002</v>
      </c>
      <c r="I57" s="25">
        <v>38.917090000000002</v>
      </c>
      <c r="J57" s="25">
        <v>23.857868</v>
      </c>
      <c r="K57" s="25">
        <v>26.05753</v>
      </c>
      <c r="L57" s="25">
        <v>4.5685279999999997</v>
      </c>
      <c r="M57" s="25">
        <v>2.8764810000000001</v>
      </c>
      <c r="N57" s="25">
        <v>19.966159000000001</v>
      </c>
      <c r="O57" s="25">
        <v>3.21489</v>
      </c>
    </row>
    <row r="58" spans="1:15" x14ac:dyDescent="0.2">
      <c r="A58" s="9" t="s">
        <v>355</v>
      </c>
      <c r="B58" s="10">
        <v>312</v>
      </c>
      <c r="C58" s="10">
        <v>117</v>
      </c>
      <c r="D58" s="10">
        <v>154</v>
      </c>
      <c r="E58" s="10">
        <v>11</v>
      </c>
      <c r="F58" s="10">
        <v>56</v>
      </c>
      <c r="G58" s="10">
        <v>33</v>
      </c>
      <c r="H58" s="10">
        <v>12</v>
      </c>
      <c r="I58" s="10">
        <v>118</v>
      </c>
      <c r="J58" s="10">
        <v>60</v>
      </c>
      <c r="K58" s="10">
        <v>68</v>
      </c>
      <c r="L58" s="10">
        <v>19</v>
      </c>
      <c r="M58" s="10">
        <v>3</v>
      </c>
      <c r="N58" s="10">
        <v>61</v>
      </c>
      <c r="O58" s="10">
        <v>2</v>
      </c>
    </row>
    <row r="59" spans="1:15" x14ac:dyDescent="0.2">
      <c r="A59" s="24" t="s">
        <v>3</v>
      </c>
      <c r="B59" s="25">
        <v>100</v>
      </c>
      <c r="C59" s="25">
        <v>37.5</v>
      </c>
      <c r="D59" s="25">
        <v>49.358974000000003</v>
      </c>
      <c r="E59" s="25">
        <v>3.5256409999999998</v>
      </c>
      <c r="F59" s="25">
        <v>17.948718</v>
      </c>
      <c r="G59" s="25">
        <v>10.576923000000001</v>
      </c>
      <c r="H59" s="25">
        <v>3.8461539999999999</v>
      </c>
      <c r="I59" s="25">
        <v>37.820512999999998</v>
      </c>
      <c r="J59" s="25">
        <v>19.230768999999999</v>
      </c>
      <c r="K59" s="25">
        <v>21.794872000000002</v>
      </c>
      <c r="L59" s="25">
        <v>6.0897439999999996</v>
      </c>
      <c r="M59" s="25">
        <v>0.961538</v>
      </c>
      <c r="N59" s="25">
        <v>19.551282</v>
      </c>
      <c r="O59" s="25">
        <v>0.64102599999999998</v>
      </c>
    </row>
    <row r="60" spans="1:15" x14ac:dyDescent="0.2">
      <c r="A60" s="20" t="s">
        <v>344</v>
      </c>
      <c r="B60" s="21">
        <v>367</v>
      </c>
      <c r="C60" s="21">
        <v>140</v>
      </c>
      <c r="D60" s="21">
        <v>175</v>
      </c>
      <c r="E60" s="21">
        <v>13</v>
      </c>
      <c r="F60" s="21">
        <v>73</v>
      </c>
      <c r="G60" s="21">
        <v>50</v>
      </c>
      <c r="H60" s="21">
        <v>17</v>
      </c>
      <c r="I60" s="21">
        <v>157</v>
      </c>
      <c r="J60" s="21">
        <v>80</v>
      </c>
      <c r="K60" s="21">
        <v>109</v>
      </c>
      <c r="L60" s="21">
        <v>15</v>
      </c>
      <c r="M60" s="21">
        <v>9</v>
      </c>
      <c r="N60" s="21">
        <v>52</v>
      </c>
      <c r="O60" s="21">
        <v>5</v>
      </c>
    </row>
    <row r="61" spans="1:15" x14ac:dyDescent="0.2">
      <c r="A61" s="24" t="s">
        <v>3</v>
      </c>
      <c r="B61" s="25">
        <v>100</v>
      </c>
      <c r="C61" s="25">
        <v>38.147139000000003</v>
      </c>
      <c r="D61" s="25">
        <v>47.683923999999998</v>
      </c>
      <c r="E61" s="25">
        <v>3.5422340000000001</v>
      </c>
      <c r="F61" s="25">
        <v>19.891007999999999</v>
      </c>
      <c r="G61" s="25">
        <v>13.623977999999999</v>
      </c>
      <c r="H61" s="25">
        <v>4.6321529999999997</v>
      </c>
      <c r="I61" s="25">
        <v>42.779291999999998</v>
      </c>
      <c r="J61" s="25">
        <v>21.798365</v>
      </c>
      <c r="K61" s="25">
        <v>29.700271999999998</v>
      </c>
      <c r="L61" s="25">
        <v>4.0871930000000001</v>
      </c>
      <c r="M61" s="25">
        <v>2.4523160000000002</v>
      </c>
      <c r="N61" s="25">
        <v>14.168937</v>
      </c>
      <c r="O61" s="25">
        <v>1.362398</v>
      </c>
    </row>
    <row r="62" spans="1:15" x14ac:dyDescent="0.2">
      <c r="A62" s="20" t="s">
        <v>345</v>
      </c>
      <c r="B62" s="21">
        <v>302</v>
      </c>
      <c r="C62" s="21">
        <v>108</v>
      </c>
      <c r="D62" s="21">
        <v>138</v>
      </c>
      <c r="E62" s="21">
        <v>17</v>
      </c>
      <c r="F62" s="21">
        <v>46</v>
      </c>
      <c r="G62" s="21">
        <v>43</v>
      </c>
      <c r="H62" s="21">
        <v>24</v>
      </c>
      <c r="I62" s="21">
        <v>116</v>
      </c>
      <c r="J62" s="21">
        <v>58</v>
      </c>
      <c r="K62" s="21">
        <v>94</v>
      </c>
      <c r="L62" s="21">
        <v>25</v>
      </c>
      <c r="M62" s="21">
        <v>2</v>
      </c>
      <c r="N62" s="21">
        <v>65</v>
      </c>
      <c r="O62" s="21">
        <v>8</v>
      </c>
    </row>
    <row r="63" spans="1:15" x14ac:dyDescent="0.2">
      <c r="A63" s="24" t="s">
        <v>3</v>
      </c>
      <c r="B63" s="25">
        <v>100</v>
      </c>
      <c r="C63" s="25">
        <v>35.761589000000001</v>
      </c>
      <c r="D63" s="25">
        <v>45.695363999999998</v>
      </c>
      <c r="E63" s="25">
        <v>5.6291390000000003</v>
      </c>
      <c r="F63" s="25">
        <v>15.231788</v>
      </c>
      <c r="G63" s="25">
        <v>14.238410999999999</v>
      </c>
      <c r="H63" s="25">
        <v>7.9470200000000002</v>
      </c>
      <c r="I63" s="25">
        <v>38.410595999999998</v>
      </c>
      <c r="J63" s="25">
        <v>19.205297999999999</v>
      </c>
      <c r="K63" s="25">
        <v>31.125827999999998</v>
      </c>
      <c r="L63" s="25">
        <v>8.2781459999999996</v>
      </c>
      <c r="M63" s="25">
        <v>0.66225199999999995</v>
      </c>
      <c r="N63" s="25">
        <v>21.523178999999999</v>
      </c>
      <c r="O63" s="25">
        <v>2.6490070000000001</v>
      </c>
    </row>
    <row r="64" spans="1:15" x14ac:dyDescent="0.2">
      <c r="A64" s="20" t="s">
        <v>346</v>
      </c>
      <c r="B64" s="21">
        <v>233</v>
      </c>
      <c r="C64" s="21">
        <v>77</v>
      </c>
      <c r="D64" s="21">
        <v>112</v>
      </c>
      <c r="E64" s="21">
        <v>21</v>
      </c>
      <c r="F64" s="21">
        <v>44</v>
      </c>
      <c r="G64" s="21">
        <v>33</v>
      </c>
      <c r="H64" s="21">
        <v>11</v>
      </c>
      <c r="I64" s="21">
        <v>75</v>
      </c>
      <c r="J64" s="21">
        <v>32</v>
      </c>
      <c r="K64" s="21">
        <v>79</v>
      </c>
      <c r="L64" s="21">
        <v>26</v>
      </c>
      <c r="M64" s="21">
        <v>2</v>
      </c>
      <c r="N64" s="21">
        <v>48</v>
      </c>
      <c r="O64" s="21">
        <v>4</v>
      </c>
    </row>
    <row r="65" spans="1:15" x14ac:dyDescent="0.2">
      <c r="A65" s="24" t="s">
        <v>3</v>
      </c>
      <c r="B65" s="25">
        <v>100</v>
      </c>
      <c r="C65" s="25">
        <v>33.04721</v>
      </c>
      <c r="D65" s="25">
        <v>48.068669999999997</v>
      </c>
      <c r="E65" s="25">
        <v>9.0128760000000003</v>
      </c>
      <c r="F65" s="25">
        <v>18.884119999999999</v>
      </c>
      <c r="G65" s="25">
        <v>14.16309</v>
      </c>
      <c r="H65" s="25">
        <v>4.7210299999999998</v>
      </c>
      <c r="I65" s="25">
        <v>32.188840999999996</v>
      </c>
      <c r="J65" s="25">
        <v>13.733905999999999</v>
      </c>
      <c r="K65" s="25">
        <v>33.905579000000003</v>
      </c>
      <c r="L65" s="25">
        <v>11.158798000000001</v>
      </c>
      <c r="M65" s="25">
        <v>0.85836900000000005</v>
      </c>
      <c r="N65" s="25">
        <v>20.600857999999999</v>
      </c>
      <c r="O65" s="25">
        <v>1.7167380000000001</v>
      </c>
    </row>
    <row r="66" spans="1:15" x14ac:dyDescent="0.2">
      <c r="A66" s="20" t="s">
        <v>347</v>
      </c>
      <c r="B66" s="21">
        <v>140</v>
      </c>
      <c r="C66" s="21">
        <v>36</v>
      </c>
      <c r="D66" s="21">
        <v>49</v>
      </c>
      <c r="E66" s="21">
        <v>14</v>
      </c>
      <c r="F66" s="21">
        <v>21</v>
      </c>
      <c r="G66" s="21">
        <v>18</v>
      </c>
      <c r="H66" s="21">
        <v>9</v>
      </c>
      <c r="I66" s="21">
        <v>32</v>
      </c>
      <c r="J66" s="21">
        <v>13</v>
      </c>
      <c r="K66" s="21">
        <v>35</v>
      </c>
      <c r="L66" s="21">
        <v>10</v>
      </c>
      <c r="M66" s="21">
        <v>4</v>
      </c>
      <c r="N66" s="21">
        <v>39</v>
      </c>
      <c r="O66" s="21">
        <v>4</v>
      </c>
    </row>
    <row r="67" spans="1:15" x14ac:dyDescent="0.2">
      <c r="A67" s="24" t="s">
        <v>3</v>
      </c>
      <c r="B67" s="25">
        <v>100</v>
      </c>
      <c r="C67" s="25">
        <v>25.714286000000001</v>
      </c>
      <c r="D67" s="25">
        <v>35</v>
      </c>
      <c r="E67" s="25">
        <v>10</v>
      </c>
      <c r="F67" s="25">
        <v>15</v>
      </c>
      <c r="G67" s="25">
        <v>12.857143000000001</v>
      </c>
      <c r="H67" s="25">
        <v>6.4285709999999998</v>
      </c>
      <c r="I67" s="25">
        <v>22.857143000000001</v>
      </c>
      <c r="J67" s="25">
        <v>9.2857140000000005</v>
      </c>
      <c r="K67" s="25">
        <v>25</v>
      </c>
      <c r="L67" s="25">
        <v>7.1428570000000002</v>
      </c>
      <c r="M67" s="25">
        <v>2.8571430000000002</v>
      </c>
      <c r="N67" s="25">
        <v>27.857143000000001</v>
      </c>
      <c r="O67" s="25">
        <v>2.8571430000000002</v>
      </c>
    </row>
    <row r="68" spans="1:15" x14ac:dyDescent="0.2">
      <c r="A68" s="20" t="s">
        <v>348</v>
      </c>
      <c r="B68" s="21">
        <v>37</v>
      </c>
      <c r="C68" s="21">
        <v>9</v>
      </c>
      <c r="D68" s="21">
        <v>10</v>
      </c>
      <c r="E68" s="21">
        <v>3</v>
      </c>
      <c r="F68" s="21">
        <v>3</v>
      </c>
      <c r="G68" s="21">
        <v>4</v>
      </c>
      <c r="H68" s="21">
        <v>2</v>
      </c>
      <c r="I68" s="21">
        <v>5</v>
      </c>
      <c r="J68" s="21">
        <v>0</v>
      </c>
      <c r="K68" s="21">
        <v>13</v>
      </c>
      <c r="L68" s="21">
        <v>0</v>
      </c>
      <c r="M68" s="21">
        <v>1</v>
      </c>
      <c r="N68" s="21">
        <v>10</v>
      </c>
      <c r="O68" s="21">
        <v>2</v>
      </c>
    </row>
    <row r="69" spans="1:15" x14ac:dyDescent="0.2">
      <c r="A69" s="24" t="s">
        <v>3</v>
      </c>
      <c r="B69" s="25">
        <v>100</v>
      </c>
      <c r="C69" s="25">
        <v>24.324324000000001</v>
      </c>
      <c r="D69" s="25">
        <v>27.027027</v>
      </c>
      <c r="E69" s="25">
        <v>8.1081079999999996</v>
      </c>
      <c r="F69" s="25">
        <v>8.1081079999999996</v>
      </c>
      <c r="G69" s="25">
        <v>10.810810999999999</v>
      </c>
      <c r="H69" s="25">
        <v>5.405405</v>
      </c>
      <c r="I69" s="25">
        <v>13.513514000000001</v>
      </c>
      <c r="J69" s="25">
        <v>0</v>
      </c>
      <c r="K69" s="25">
        <v>35.135134999999998</v>
      </c>
      <c r="L69" s="25">
        <v>0</v>
      </c>
      <c r="M69" s="25">
        <v>2.7027030000000001</v>
      </c>
      <c r="N69" s="25">
        <v>27.027027</v>
      </c>
      <c r="O69" s="25">
        <v>5.405405</v>
      </c>
    </row>
    <row r="70" spans="1:15" x14ac:dyDescent="0.2">
      <c r="A70" s="20" t="s">
        <v>349</v>
      </c>
      <c r="B70" s="21">
        <v>9</v>
      </c>
      <c r="C70" s="21">
        <v>2</v>
      </c>
      <c r="D70" s="21">
        <v>4</v>
      </c>
      <c r="E70" s="21">
        <v>0</v>
      </c>
      <c r="F70" s="21">
        <v>0</v>
      </c>
      <c r="G70" s="21">
        <v>0</v>
      </c>
      <c r="H70" s="21">
        <v>0</v>
      </c>
      <c r="I70" s="21">
        <v>1</v>
      </c>
      <c r="J70" s="21">
        <v>0</v>
      </c>
      <c r="K70" s="21">
        <v>2</v>
      </c>
      <c r="L70" s="21">
        <v>1</v>
      </c>
      <c r="M70" s="21">
        <v>1</v>
      </c>
      <c r="N70" s="21">
        <v>3</v>
      </c>
      <c r="O70" s="21">
        <v>0</v>
      </c>
    </row>
    <row r="71" spans="1:15" x14ac:dyDescent="0.2">
      <c r="A71" s="24" t="s">
        <v>3</v>
      </c>
      <c r="B71" s="25">
        <v>100</v>
      </c>
      <c r="C71" s="25">
        <v>22.222221999999999</v>
      </c>
      <c r="D71" s="25">
        <v>44.444443999999997</v>
      </c>
      <c r="E71" s="25">
        <v>0</v>
      </c>
      <c r="F71" s="25">
        <v>0</v>
      </c>
      <c r="G71" s="25">
        <v>0</v>
      </c>
      <c r="H71" s="25">
        <v>0</v>
      </c>
      <c r="I71" s="25">
        <v>11.111110999999999</v>
      </c>
      <c r="J71" s="25">
        <v>0</v>
      </c>
      <c r="K71" s="25">
        <v>22.222221999999999</v>
      </c>
      <c r="L71" s="25">
        <v>11.111110999999999</v>
      </c>
      <c r="M71" s="25">
        <v>11.111110999999999</v>
      </c>
      <c r="N71" s="25">
        <v>33.333333000000003</v>
      </c>
      <c r="O71" s="25">
        <v>0</v>
      </c>
    </row>
    <row r="72" spans="1:15" x14ac:dyDescent="0.2">
      <c r="A72" s="20" t="s">
        <v>350</v>
      </c>
      <c r="B72" s="21">
        <v>679</v>
      </c>
      <c r="C72" s="21">
        <v>257</v>
      </c>
      <c r="D72" s="21">
        <v>329</v>
      </c>
      <c r="E72" s="21">
        <v>24</v>
      </c>
      <c r="F72" s="21">
        <v>129</v>
      </c>
      <c r="G72" s="21">
        <v>83</v>
      </c>
      <c r="H72" s="21">
        <v>29</v>
      </c>
      <c r="I72" s="21">
        <v>275</v>
      </c>
      <c r="J72" s="21">
        <v>140</v>
      </c>
      <c r="K72" s="21">
        <v>177</v>
      </c>
      <c r="L72" s="21">
        <v>34</v>
      </c>
      <c r="M72" s="21">
        <v>12</v>
      </c>
      <c r="N72" s="21">
        <v>113</v>
      </c>
      <c r="O72" s="21">
        <v>7</v>
      </c>
    </row>
    <row r="73" spans="1:15" x14ac:dyDescent="0.2">
      <c r="A73" s="24" t="s">
        <v>3</v>
      </c>
      <c r="B73" s="25">
        <v>100</v>
      </c>
      <c r="C73" s="25">
        <v>37.849778999999998</v>
      </c>
      <c r="D73" s="25">
        <v>48.453608000000003</v>
      </c>
      <c r="E73" s="25">
        <v>3.5346099999999998</v>
      </c>
      <c r="F73" s="25">
        <v>18.998526999999999</v>
      </c>
      <c r="G73" s="25">
        <v>12.223858999999999</v>
      </c>
      <c r="H73" s="25">
        <v>4.2709869999999999</v>
      </c>
      <c r="I73" s="25">
        <v>40.500736000000003</v>
      </c>
      <c r="J73" s="25">
        <v>20.618556999999999</v>
      </c>
      <c r="K73" s="25">
        <v>26.067747000000001</v>
      </c>
      <c r="L73" s="25">
        <v>5.0073639999999999</v>
      </c>
      <c r="M73" s="25">
        <v>1.7673049999999999</v>
      </c>
      <c r="N73" s="25">
        <v>16.642120999999999</v>
      </c>
      <c r="O73" s="25">
        <v>1.0309280000000001</v>
      </c>
    </row>
    <row r="74" spans="1:15" x14ac:dyDescent="0.2">
      <c r="A74" s="20" t="s">
        <v>351</v>
      </c>
      <c r="B74" s="21">
        <v>535</v>
      </c>
      <c r="C74" s="21">
        <v>185</v>
      </c>
      <c r="D74" s="21">
        <v>250</v>
      </c>
      <c r="E74" s="21">
        <v>38</v>
      </c>
      <c r="F74" s="21">
        <v>90</v>
      </c>
      <c r="G74" s="21">
        <v>76</v>
      </c>
      <c r="H74" s="21">
        <v>35</v>
      </c>
      <c r="I74" s="21">
        <v>191</v>
      </c>
      <c r="J74" s="21">
        <v>90</v>
      </c>
      <c r="K74" s="21">
        <v>173</v>
      </c>
      <c r="L74" s="21">
        <v>51</v>
      </c>
      <c r="M74" s="21">
        <v>4</v>
      </c>
      <c r="N74" s="21">
        <v>113</v>
      </c>
      <c r="O74" s="21">
        <v>12</v>
      </c>
    </row>
    <row r="75" spans="1:15" x14ac:dyDescent="0.2">
      <c r="A75" s="24" t="s">
        <v>3</v>
      </c>
      <c r="B75" s="25">
        <v>100</v>
      </c>
      <c r="C75" s="25">
        <v>34.579439000000001</v>
      </c>
      <c r="D75" s="25">
        <v>46.728971999999999</v>
      </c>
      <c r="E75" s="25">
        <v>7.1028039999999999</v>
      </c>
      <c r="F75" s="25">
        <v>16.822430000000001</v>
      </c>
      <c r="G75" s="25">
        <v>14.205607000000001</v>
      </c>
      <c r="H75" s="25">
        <v>6.5420559999999996</v>
      </c>
      <c r="I75" s="25">
        <v>35.700935000000001</v>
      </c>
      <c r="J75" s="25">
        <v>16.822430000000001</v>
      </c>
      <c r="K75" s="25">
        <v>32.336449000000002</v>
      </c>
      <c r="L75" s="25">
        <v>9.5327099999999998</v>
      </c>
      <c r="M75" s="25">
        <v>0.747664</v>
      </c>
      <c r="N75" s="25">
        <v>21.121494999999999</v>
      </c>
      <c r="O75" s="25">
        <v>2.242991</v>
      </c>
    </row>
    <row r="76" spans="1:15" x14ac:dyDescent="0.2">
      <c r="A76" s="20" t="s">
        <v>352</v>
      </c>
      <c r="B76" s="21">
        <v>186</v>
      </c>
      <c r="C76" s="21">
        <v>47</v>
      </c>
      <c r="D76" s="21">
        <v>63</v>
      </c>
      <c r="E76" s="21">
        <v>17</v>
      </c>
      <c r="F76" s="21">
        <v>24</v>
      </c>
      <c r="G76" s="21">
        <v>22</v>
      </c>
      <c r="H76" s="21">
        <v>11</v>
      </c>
      <c r="I76" s="21">
        <v>38</v>
      </c>
      <c r="J76" s="21">
        <v>13</v>
      </c>
      <c r="K76" s="21">
        <v>50</v>
      </c>
      <c r="L76" s="21">
        <v>11</v>
      </c>
      <c r="M76" s="21">
        <v>6</v>
      </c>
      <c r="N76" s="21">
        <v>52</v>
      </c>
      <c r="O76" s="21">
        <v>6</v>
      </c>
    </row>
    <row r="77" spans="1:15" x14ac:dyDescent="0.2">
      <c r="A77" s="24" t="s">
        <v>3</v>
      </c>
      <c r="B77" s="25">
        <v>100</v>
      </c>
      <c r="C77" s="25">
        <v>25.268816999999999</v>
      </c>
      <c r="D77" s="25">
        <v>33.870967999999998</v>
      </c>
      <c r="E77" s="25">
        <v>9.1397849999999998</v>
      </c>
      <c r="F77" s="25">
        <v>12.903226</v>
      </c>
      <c r="G77" s="25">
        <v>11.827957</v>
      </c>
      <c r="H77" s="25">
        <v>5.9139780000000002</v>
      </c>
      <c r="I77" s="25">
        <v>20.430108000000001</v>
      </c>
      <c r="J77" s="25">
        <v>6.9892469999999998</v>
      </c>
      <c r="K77" s="25">
        <v>26.881720000000001</v>
      </c>
      <c r="L77" s="25">
        <v>5.9139780000000002</v>
      </c>
      <c r="M77" s="25">
        <v>3.225806</v>
      </c>
      <c r="N77" s="25">
        <v>27.956989</v>
      </c>
      <c r="O77" s="25">
        <v>3.225806</v>
      </c>
    </row>
    <row r="78" spans="1:15" x14ac:dyDescent="0.2">
      <c r="A78" s="20" t="s">
        <v>353</v>
      </c>
      <c r="B78" s="21">
        <v>721</v>
      </c>
      <c r="C78" s="21">
        <v>232</v>
      </c>
      <c r="D78" s="21">
        <v>313</v>
      </c>
      <c r="E78" s="21">
        <v>55</v>
      </c>
      <c r="F78" s="21">
        <v>114</v>
      </c>
      <c r="G78" s="21">
        <v>98</v>
      </c>
      <c r="H78" s="21">
        <v>46</v>
      </c>
      <c r="I78" s="21">
        <v>229</v>
      </c>
      <c r="J78" s="21">
        <v>103</v>
      </c>
      <c r="K78" s="21">
        <v>223</v>
      </c>
      <c r="L78" s="21">
        <v>62</v>
      </c>
      <c r="M78" s="21">
        <v>10</v>
      </c>
      <c r="N78" s="21">
        <v>165</v>
      </c>
      <c r="O78" s="21">
        <v>18</v>
      </c>
    </row>
    <row r="79" spans="1:15" x14ac:dyDescent="0.2">
      <c r="A79" s="24" t="s">
        <v>3</v>
      </c>
      <c r="B79" s="25">
        <v>100</v>
      </c>
      <c r="C79" s="25">
        <v>32.177531000000002</v>
      </c>
      <c r="D79" s="25">
        <v>43.411928000000003</v>
      </c>
      <c r="E79" s="25">
        <v>7.6282940000000004</v>
      </c>
      <c r="F79" s="25">
        <v>15.811373</v>
      </c>
      <c r="G79" s="25">
        <v>13.592233</v>
      </c>
      <c r="H79" s="25">
        <v>6.3800280000000003</v>
      </c>
      <c r="I79" s="25">
        <v>31.761441999999999</v>
      </c>
      <c r="J79" s="25">
        <v>14.285714</v>
      </c>
      <c r="K79" s="25">
        <v>30.929265000000001</v>
      </c>
      <c r="L79" s="25">
        <v>8.5991680000000006</v>
      </c>
      <c r="M79" s="25">
        <v>1.3869629999999999</v>
      </c>
      <c r="N79" s="25">
        <v>22.884882000000001</v>
      </c>
      <c r="O79" s="25">
        <v>2.4965329999999999</v>
      </c>
    </row>
    <row r="80" spans="1:15" x14ac:dyDescent="0.2">
      <c r="A80" s="9" t="s">
        <v>356</v>
      </c>
      <c r="B80" s="9"/>
      <c r="C80" s="9"/>
      <c r="D80" s="9"/>
      <c r="E80" s="9"/>
      <c r="F80" s="9"/>
      <c r="G80" s="9"/>
      <c r="H80" s="9"/>
      <c r="I80" s="9"/>
      <c r="J80" s="9"/>
      <c r="K80" s="9"/>
      <c r="L80" s="9"/>
      <c r="M80" s="9"/>
      <c r="N80" s="9"/>
      <c r="O80" s="9"/>
    </row>
    <row r="81" spans="1:15" x14ac:dyDescent="0.2">
      <c r="A81" s="20" t="s">
        <v>357</v>
      </c>
      <c r="B81" s="21">
        <v>138</v>
      </c>
      <c r="C81" s="21">
        <v>36</v>
      </c>
      <c r="D81" s="21">
        <v>42</v>
      </c>
      <c r="E81" s="21">
        <v>7</v>
      </c>
      <c r="F81" s="21">
        <v>18</v>
      </c>
      <c r="G81" s="21">
        <v>17</v>
      </c>
      <c r="H81" s="21">
        <v>7</v>
      </c>
      <c r="I81" s="21">
        <v>39</v>
      </c>
      <c r="J81" s="21">
        <v>17</v>
      </c>
      <c r="K81" s="21">
        <v>15</v>
      </c>
      <c r="L81" s="21">
        <v>6</v>
      </c>
      <c r="M81" s="21">
        <v>8</v>
      </c>
      <c r="N81" s="21">
        <v>47</v>
      </c>
      <c r="O81" s="21">
        <v>3</v>
      </c>
    </row>
    <row r="82" spans="1:15" x14ac:dyDescent="0.2">
      <c r="A82" s="24" t="s">
        <v>3</v>
      </c>
      <c r="B82" s="25">
        <v>100</v>
      </c>
      <c r="C82" s="25">
        <v>26.086957000000002</v>
      </c>
      <c r="D82" s="25">
        <v>30.434782999999999</v>
      </c>
      <c r="E82" s="25">
        <v>5.0724640000000001</v>
      </c>
      <c r="F82" s="25">
        <v>13.043478</v>
      </c>
      <c r="G82" s="25">
        <v>12.318841000000001</v>
      </c>
      <c r="H82" s="25">
        <v>5.0724640000000001</v>
      </c>
      <c r="I82" s="25">
        <v>28.260870000000001</v>
      </c>
      <c r="J82" s="25">
        <v>12.318841000000001</v>
      </c>
      <c r="K82" s="25">
        <v>10.869565</v>
      </c>
      <c r="L82" s="25">
        <v>4.3478260000000004</v>
      </c>
      <c r="M82" s="25">
        <v>5.7971009999999996</v>
      </c>
      <c r="N82" s="25">
        <v>34.057971000000002</v>
      </c>
      <c r="O82" s="25">
        <v>2.1739130000000002</v>
      </c>
    </row>
    <row r="83" spans="1:15" x14ac:dyDescent="0.2">
      <c r="A83" s="20" t="s">
        <v>328</v>
      </c>
      <c r="B83" s="21">
        <v>1747</v>
      </c>
      <c r="C83" s="21">
        <v>643</v>
      </c>
      <c r="D83" s="21">
        <v>838</v>
      </c>
      <c r="E83" s="21">
        <v>61</v>
      </c>
      <c r="F83" s="21">
        <v>391</v>
      </c>
      <c r="G83" s="21">
        <v>250</v>
      </c>
      <c r="H83" s="21">
        <v>105</v>
      </c>
      <c r="I83" s="21">
        <v>709</v>
      </c>
      <c r="J83" s="21">
        <v>392</v>
      </c>
      <c r="K83" s="21">
        <v>464</v>
      </c>
      <c r="L83" s="21">
        <v>78</v>
      </c>
      <c r="M83" s="21">
        <v>34</v>
      </c>
      <c r="N83" s="21">
        <v>312</v>
      </c>
      <c r="O83" s="21">
        <v>27</v>
      </c>
    </row>
    <row r="84" spans="1:15" x14ac:dyDescent="0.2">
      <c r="A84" s="24" t="s">
        <v>3</v>
      </c>
      <c r="B84" s="25">
        <v>100</v>
      </c>
      <c r="C84" s="25">
        <v>36.805953000000002</v>
      </c>
      <c r="D84" s="25">
        <v>47.967945</v>
      </c>
      <c r="E84" s="25">
        <v>3.4916999999999998</v>
      </c>
      <c r="F84" s="25">
        <v>22.381225000000001</v>
      </c>
      <c r="G84" s="25">
        <v>14.310245999999999</v>
      </c>
      <c r="H84" s="25">
        <v>6.0103030000000004</v>
      </c>
      <c r="I84" s="25">
        <v>40.583857999999999</v>
      </c>
      <c r="J84" s="25">
        <v>22.438465999999998</v>
      </c>
      <c r="K84" s="25">
        <v>26.559816999999999</v>
      </c>
      <c r="L84" s="25">
        <v>4.4647969999999999</v>
      </c>
      <c r="M84" s="25">
        <v>1.9461930000000001</v>
      </c>
      <c r="N84" s="25">
        <v>17.859186999999999</v>
      </c>
      <c r="O84" s="25">
        <v>1.545507</v>
      </c>
    </row>
    <row r="85" spans="1:15" x14ac:dyDescent="0.2">
      <c r="A85" s="20" t="s">
        <v>329</v>
      </c>
      <c r="B85" s="21">
        <v>191</v>
      </c>
      <c r="C85" s="21">
        <v>54</v>
      </c>
      <c r="D85" s="21">
        <v>73</v>
      </c>
      <c r="E85" s="21">
        <v>10</v>
      </c>
      <c r="F85" s="21">
        <v>20</v>
      </c>
      <c r="G85" s="21">
        <v>18</v>
      </c>
      <c r="H85" s="21">
        <v>10</v>
      </c>
      <c r="I85" s="21">
        <v>54</v>
      </c>
      <c r="J85" s="21">
        <v>16</v>
      </c>
      <c r="K85" s="21">
        <v>42</v>
      </c>
      <c r="L85" s="21">
        <v>12</v>
      </c>
      <c r="M85" s="21">
        <v>0</v>
      </c>
      <c r="N85" s="21">
        <v>59</v>
      </c>
      <c r="O85" s="21">
        <v>7</v>
      </c>
    </row>
    <row r="86" spans="1:15" x14ac:dyDescent="0.2">
      <c r="A86" s="24" t="s">
        <v>3</v>
      </c>
      <c r="B86" s="25">
        <v>100</v>
      </c>
      <c r="C86" s="25">
        <v>28.272251000000001</v>
      </c>
      <c r="D86" s="25">
        <v>38.219895000000001</v>
      </c>
      <c r="E86" s="25">
        <v>5.2356020000000001</v>
      </c>
      <c r="F86" s="25">
        <v>10.471204</v>
      </c>
      <c r="G86" s="25">
        <v>9.4240840000000006</v>
      </c>
      <c r="H86" s="25">
        <v>5.2356020000000001</v>
      </c>
      <c r="I86" s="25">
        <v>28.272251000000001</v>
      </c>
      <c r="J86" s="25">
        <v>8.3769629999999999</v>
      </c>
      <c r="K86" s="25">
        <v>21.989529000000001</v>
      </c>
      <c r="L86" s="25">
        <v>6.2827229999999998</v>
      </c>
      <c r="M86" s="25">
        <v>0</v>
      </c>
      <c r="N86" s="25">
        <v>30.890052000000001</v>
      </c>
      <c r="O86" s="25">
        <v>3.6649210000000001</v>
      </c>
    </row>
    <row r="87" spans="1:15" x14ac:dyDescent="0.2">
      <c r="A87" s="20" t="s">
        <v>330</v>
      </c>
      <c r="B87" s="21">
        <v>544</v>
      </c>
      <c r="C87" s="21">
        <v>171</v>
      </c>
      <c r="D87" s="21">
        <v>225</v>
      </c>
      <c r="E87" s="21">
        <v>43</v>
      </c>
      <c r="F87" s="21">
        <v>71</v>
      </c>
      <c r="G87" s="21">
        <v>62</v>
      </c>
      <c r="H87" s="21">
        <v>22</v>
      </c>
      <c r="I87" s="21">
        <v>167</v>
      </c>
      <c r="J87" s="21">
        <v>77</v>
      </c>
      <c r="K87" s="21">
        <v>160</v>
      </c>
      <c r="L87" s="21">
        <v>48</v>
      </c>
      <c r="M87" s="21">
        <v>9</v>
      </c>
      <c r="N87" s="21">
        <v>135</v>
      </c>
      <c r="O87" s="21">
        <v>16</v>
      </c>
    </row>
    <row r="88" spans="1:15" x14ac:dyDescent="0.2">
      <c r="A88" s="24" t="s">
        <v>3</v>
      </c>
      <c r="B88" s="25">
        <v>100</v>
      </c>
      <c r="C88" s="25">
        <v>31.433824000000001</v>
      </c>
      <c r="D88" s="25">
        <v>41.360294000000003</v>
      </c>
      <c r="E88" s="25">
        <v>7.9044119999999998</v>
      </c>
      <c r="F88" s="25">
        <v>13.051470999999999</v>
      </c>
      <c r="G88" s="25">
        <v>11.397059</v>
      </c>
      <c r="H88" s="25">
        <v>4.0441180000000001</v>
      </c>
      <c r="I88" s="25">
        <v>30.698529000000001</v>
      </c>
      <c r="J88" s="25">
        <v>14.154412000000001</v>
      </c>
      <c r="K88" s="25">
        <v>29.411764999999999</v>
      </c>
      <c r="L88" s="25">
        <v>8.8235290000000006</v>
      </c>
      <c r="M88" s="25">
        <v>1.654412</v>
      </c>
      <c r="N88" s="25">
        <v>24.816175999999999</v>
      </c>
      <c r="O88" s="25">
        <v>2.941176</v>
      </c>
    </row>
    <row r="89" spans="1:15" x14ac:dyDescent="0.2">
      <c r="A89" s="20" t="s">
        <v>358</v>
      </c>
      <c r="B89" s="21">
        <v>57</v>
      </c>
      <c r="C89" s="21">
        <v>15</v>
      </c>
      <c r="D89" s="21">
        <v>20</v>
      </c>
      <c r="E89" s="21">
        <v>2</v>
      </c>
      <c r="F89" s="21">
        <v>13</v>
      </c>
      <c r="G89" s="21">
        <v>4</v>
      </c>
      <c r="H89" s="21">
        <v>0</v>
      </c>
      <c r="I89" s="21">
        <v>17</v>
      </c>
      <c r="J89" s="21">
        <v>11</v>
      </c>
      <c r="K89" s="21">
        <v>14</v>
      </c>
      <c r="L89" s="21">
        <v>6</v>
      </c>
      <c r="M89" s="21">
        <v>2</v>
      </c>
      <c r="N89" s="21">
        <v>17</v>
      </c>
      <c r="O89" s="21">
        <v>0</v>
      </c>
    </row>
    <row r="90" spans="1:15" x14ac:dyDescent="0.2">
      <c r="A90" s="24" t="s">
        <v>3</v>
      </c>
      <c r="B90" s="25">
        <v>100</v>
      </c>
      <c r="C90" s="25">
        <v>26.315788999999999</v>
      </c>
      <c r="D90" s="25">
        <v>35.087719</v>
      </c>
      <c r="E90" s="25">
        <v>3.508772</v>
      </c>
      <c r="F90" s="25">
        <v>22.807017999999999</v>
      </c>
      <c r="G90" s="25">
        <v>7.017544</v>
      </c>
      <c r="H90" s="25">
        <v>0</v>
      </c>
      <c r="I90" s="25">
        <v>29.824560999999999</v>
      </c>
      <c r="J90" s="25">
        <v>19.298245999999999</v>
      </c>
      <c r="K90" s="25">
        <v>24.561404</v>
      </c>
      <c r="L90" s="25">
        <v>10.526316</v>
      </c>
      <c r="M90" s="25">
        <v>3.508772</v>
      </c>
      <c r="N90" s="25">
        <v>29.824560999999999</v>
      </c>
      <c r="O90" s="25">
        <v>0</v>
      </c>
    </row>
    <row r="91" spans="1:15" x14ac:dyDescent="0.2">
      <c r="A91" s="9" t="s">
        <v>359</v>
      </c>
      <c r="B91" s="10">
        <v>89</v>
      </c>
      <c r="C91" s="10">
        <v>18</v>
      </c>
      <c r="D91" s="10">
        <v>25</v>
      </c>
      <c r="E91" s="10">
        <v>4</v>
      </c>
      <c r="F91" s="10">
        <v>11</v>
      </c>
      <c r="G91" s="10">
        <v>8</v>
      </c>
      <c r="H91" s="10">
        <v>4</v>
      </c>
      <c r="I91" s="10">
        <v>23</v>
      </c>
      <c r="J91" s="10">
        <v>12</v>
      </c>
      <c r="K91" s="10">
        <v>6</v>
      </c>
      <c r="L91" s="10">
        <v>4</v>
      </c>
      <c r="M91" s="10">
        <v>5</v>
      </c>
      <c r="N91" s="10">
        <v>32</v>
      </c>
      <c r="O91" s="10">
        <v>2</v>
      </c>
    </row>
    <row r="92" spans="1:15" x14ac:dyDescent="0.2">
      <c r="A92" s="24" t="s">
        <v>3</v>
      </c>
      <c r="B92" s="25">
        <v>100</v>
      </c>
      <c r="C92" s="25">
        <v>20.224719</v>
      </c>
      <c r="D92" s="25">
        <v>28.089887999999998</v>
      </c>
      <c r="E92" s="25">
        <v>4.4943819999999999</v>
      </c>
      <c r="F92" s="25">
        <v>12.359551</v>
      </c>
      <c r="G92" s="25">
        <v>8.9887639999999998</v>
      </c>
      <c r="H92" s="25">
        <v>4.4943819999999999</v>
      </c>
      <c r="I92" s="25">
        <v>25.842697000000001</v>
      </c>
      <c r="J92" s="25">
        <v>13.483146</v>
      </c>
      <c r="K92" s="25">
        <v>6.7415729999999998</v>
      </c>
      <c r="L92" s="25">
        <v>4.4943819999999999</v>
      </c>
      <c r="M92" s="25">
        <v>5.6179779999999999</v>
      </c>
      <c r="N92" s="25">
        <v>35.955055999999999</v>
      </c>
      <c r="O92" s="25">
        <v>2.2471909999999999</v>
      </c>
    </row>
    <row r="93" spans="1:15" x14ac:dyDescent="0.2">
      <c r="A93" s="20" t="s">
        <v>331</v>
      </c>
      <c r="B93" s="21">
        <v>977</v>
      </c>
      <c r="C93" s="21">
        <v>364</v>
      </c>
      <c r="D93" s="21">
        <v>451</v>
      </c>
      <c r="E93" s="21">
        <v>31</v>
      </c>
      <c r="F93" s="21">
        <v>230</v>
      </c>
      <c r="G93" s="21">
        <v>140</v>
      </c>
      <c r="H93" s="21">
        <v>56</v>
      </c>
      <c r="I93" s="21">
        <v>401</v>
      </c>
      <c r="J93" s="21">
        <v>221</v>
      </c>
      <c r="K93" s="21">
        <v>248</v>
      </c>
      <c r="L93" s="21">
        <v>41</v>
      </c>
      <c r="M93" s="21">
        <v>23</v>
      </c>
      <c r="N93" s="21">
        <v>194</v>
      </c>
      <c r="O93" s="21">
        <v>16</v>
      </c>
    </row>
    <row r="94" spans="1:15" x14ac:dyDescent="0.2">
      <c r="A94" s="24" t="s">
        <v>3</v>
      </c>
      <c r="B94" s="25">
        <v>100</v>
      </c>
      <c r="C94" s="25">
        <v>37.256909</v>
      </c>
      <c r="D94" s="25">
        <v>46.161720000000003</v>
      </c>
      <c r="E94" s="25">
        <v>3.1729790000000002</v>
      </c>
      <c r="F94" s="25">
        <v>23.541453000000001</v>
      </c>
      <c r="G94" s="25">
        <v>14.32958</v>
      </c>
      <c r="H94" s="25">
        <v>5.7318319999999998</v>
      </c>
      <c r="I94" s="25">
        <v>41.044012000000002</v>
      </c>
      <c r="J94" s="25">
        <v>22.620266000000001</v>
      </c>
      <c r="K94" s="25">
        <v>25.383828000000001</v>
      </c>
      <c r="L94" s="25">
        <v>4.1965199999999996</v>
      </c>
      <c r="M94" s="25">
        <v>2.3541449999999999</v>
      </c>
      <c r="N94" s="25">
        <v>19.856704000000001</v>
      </c>
      <c r="O94" s="25">
        <v>1.6376660000000001</v>
      </c>
    </row>
    <row r="95" spans="1:15" x14ac:dyDescent="0.2">
      <c r="A95" s="20" t="s">
        <v>332</v>
      </c>
      <c r="B95" s="21">
        <v>73</v>
      </c>
      <c r="C95" s="21">
        <v>12</v>
      </c>
      <c r="D95" s="21">
        <v>19</v>
      </c>
      <c r="E95" s="21">
        <v>2</v>
      </c>
      <c r="F95" s="21">
        <v>6</v>
      </c>
      <c r="G95" s="21">
        <v>6</v>
      </c>
      <c r="H95" s="21">
        <v>4</v>
      </c>
      <c r="I95" s="21">
        <v>17</v>
      </c>
      <c r="J95" s="21">
        <v>5</v>
      </c>
      <c r="K95" s="21">
        <v>9</v>
      </c>
      <c r="L95" s="21">
        <v>3</v>
      </c>
      <c r="M95" s="21">
        <v>0</v>
      </c>
      <c r="N95" s="21">
        <v>28</v>
      </c>
      <c r="O95" s="21">
        <v>5</v>
      </c>
    </row>
    <row r="96" spans="1:15" x14ac:dyDescent="0.2">
      <c r="A96" s="24" t="s">
        <v>3</v>
      </c>
      <c r="B96" s="25">
        <v>100</v>
      </c>
      <c r="C96" s="25">
        <v>16.438355999999999</v>
      </c>
      <c r="D96" s="25">
        <v>26.027397000000001</v>
      </c>
      <c r="E96" s="25">
        <v>2.7397260000000001</v>
      </c>
      <c r="F96" s="25">
        <v>8.2191779999999994</v>
      </c>
      <c r="G96" s="25">
        <v>8.2191779999999994</v>
      </c>
      <c r="H96" s="25">
        <v>5.4794520000000002</v>
      </c>
      <c r="I96" s="25">
        <v>23.287671</v>
      </c>
      <c r="J96" s="25">
        <v>6.8493149999999998</v>
      </c>
      <c r="K96" s="25">
        <v>12.328766999999999</v>
      </c>
      <c r="L96" s="25">
        <v>4.1095889999999997</v>
      </c>
      <c r="M96" s="25">
        <v>0</v>
      </c>
      <c r="N96" s="25">
        <v>38.356164</v>
      </c>
      <c r="O96" s="25">
        <v>6.8493149999999998</v>
      </c>
    </row>
    <row r="97" spans="1:15" x14ac:dyDescent="0.2">
      <c r="A97" s="20" t="s">
        <v>333</v>
      </c>
      <c r="B97" s="21">
        <v>108</v>
      </c>
      <c r="C97" s="21">
        <v>30</v>
      </c>
      <c r="D97" s="21">
        <v>48</v>
      </c>
      <c r="E97" s="21">
        <v>5</v>
      </c>
      <c r="F97" s="21">
        <v>14</v>
      </c>
      <c r="G97" s="21">
        <v>16</v>
      </c>
      <c r="H97" s="21">
        <v>5</v>
      </c>
      <c r="I97" s="21">
        <v>31</v>
      </c>
      <c r="J97" s="21">
        <v>25</v>
      </c>
      <c r="K97" s="21">
        <v>23</v>
      </c>
      <c r="L97" s="21">
        <v>2</v>
      </c>
      <c r="M97" s="21">
        <v>2</v>
      </c>
      <c r="N97" s="21">
        <v>31</v>
      </c>
      <c r="O97" s="21">
        <v>5</v>
      </c>
    </row>
    <row r="98" spans="1:15" x14ac:dyDescent="0.2">
      <c r="A98" s="24" t="s">
        <v>3</v>
      </c>
      <c r="B98" s="25">
        <v>100</v>
      </c>
      <c r="C98" s="25">
        <v>27.777778000000001</v>
      </c>
      <c r="D98" s="25">
        <v>44.444443999999997</v>
      </c>
      <c r="E98" s="25">
        <v>4.6296299999999997</v>
      </c>
      <c r="F98" s="25">
        <v>12.962963</v>
      </c>
      <c r="G98" s="25">
        <v>14.814814999999999</v>
      </c>
      <c r="H98" s="25">
        <v>4.6296299999999997</v>
      </c>
      <c r="I98" s="25">
        <v>28.703703999999998</v>
      </c>
      <c r="J98" s="25">
        <v>23.148147999999999</v>
      </c>
      <c r="K98" s="25">
        <v>21.296296000000002</v>
      </c>
      <c r="L98" s="25">
        <v>1.8518520000000001</v>
      </c>
      <c r="M98" s="25">
        <v>1.8518520000000001</v>
      </c>
      <c r="N98" s="25">
        <v>28.703703999999998</v>
      </c>
      <c r="O98" s="25">
        <v>4.6296299999999997</v>
      </c>
    </row>
    <row r="99" spans="1:15" x14ac:dyDescent="0.2">
      <c r="A99" s="20" t="s">
        <v>358</v>
      </c>
      <c r="B99" s="21">
        <v>30</v>
      </c>
      <c r="C99" s="21">
        <v>6</v>
      </c>
      <c r="D99" s="21">
        <v>13</v>
      </c>
      <c r="E99" s="21">
        <v>2</v>
      </c>
      <c r="F99" s="21">
        <v>9</v>
      </c>
      <c r="G99" s="21">
        <v>0</v>
      </c>
      <c r="H99" s="21">
        <v>0</v>
      </c>
      <c r="I99" s="21">
        <v>10</v>
      </c>
      <c r="J99" s="21">
        <v>7</v>
      </c>
      <c r="K99" s="21">
        <v>9</v>
      </c>
      <c r="L99" s="21">
        <v>4</v>
      </c>
      <c r="M99" s="21">
        <v>1</v>
      </c>
      <c r="N99" s="21">
        <v>7</v>
      </c>
      <c r="O99" s="21">
        <v>0</v>
      </c>
    </row>
    <row r="100" spans="1:15" x14ac:dyDescent="0.2">
      <c r="A100" s="24" t="s">
        <v>3</v>
      </c>
      <c r="B100" s="25">
        <v>100</v>
      </c>
      <c r="C100" s="25">
        <v>20</v>
      </c>
      <c r="D100" s="25">
        <v>43.333333000000003</v>
      </c>
      <c r="E100" s="25">
        <v>6.6666670000000003</v>
      </c>
      <c r="F100" s="25">
        <v>30</v>
      </c>
      <c r="G100" s="25">
        <v>0</v>
      </c>
      <c r="H100" s="25">
        <v>0</v>
      </c>
      <c r="I100" s="25">
        <v>33.333333000000003</v>
      </c>
      <c r="J100" s="25">
        <v>23.333333</v>
      </c>
      <c r="K100" s="25">
        <v>30</v>
      </c>
      <c r="L100" s="25">
        <v>13.333333</v>
      </c>
      <c r="M100" s="25">
        <v>3.3333330000000001</v>
      </c>
      <c r="N100" s="25">
        <v>23.333333</v>
      </c>
      <c r="O100" s="25">
        <v>0</v>
      </c>
    </row>
    <row r="101" spans="1:15" x14ac:dyDescent="0.2">
      <c r="A101" s="9" t="s">
        <v>360</v>
      </c>
      <c r="B101" s="10">
        <v>49</v>
      </c>
      <c r="C101" s="10">
        <v>18</v>
      </c>
      <c r="D101" s="10">
        <v>17</v>
      </c>
      <c r="E101" s="10">
        <v>3</v>
      </c>
      <c r="F101" s="10">
        <v>7</v>
      </c>
      <c r="G101" s="10">
        <v>9</v>
      </c>
      <c r="H101" s="10">
        <v>3</v>
      </c>
      <c r="I101" s="10">
        <v>16</v>
      </c>
      <c r="J101" s="10">
        <v>5</v>
      </c>
      <c r="K101" s="10">
        <v>9</v>
      </c>
      <c r="L101" s="10">
        <v>2</v>
      </c>
      <c r="M101" s="10">
        <v>3</v>
      </c>
      <c r="N101" s="10">
        <v>15</v>
      </c>
      <c r="O101" s="10">
        <v>1</v>
      </c>
    </row>
    <row r="102" spans="1:15" x14ac:dyDescent="0.2">
      <c r="A102" s="24" t="s">
        <v>3</v>
      </c>
      <c r="B102" s="25">
        <v>100</v>
      </c>
      <c r="C102" s="25">
        <v>36.734693999999998</v>
      </c>
      <c r="D102" s="25">
        <v>34.693877999999998</v>
      </c>
      <c r="E102" s="25">
        <v>6.1224489999999996</v>
      </c>
      <c r="F102" s="25">
        <v>14.285714</v>
      </c>
      <c r="G102" s="25">
        <v>18.367346999999999</v>
      </c>
      <c r="H102" s="25">
        <v>6.1224489999999996</v>
      </c>
      <c r="I102" s="25">
        <v>32.653061000000001</v>
      </c>
      <c r="J102" s="25">
        <v>10.204082</v>
      </c>
      <c r="K102" s="25">
        <v>18.367346999999999</v>
      </c>
      <c r="L102" s="25">
        <v>4.0816330000000001</v>
      </c>
      <c r="M102" s="25">
        <v>6.1224489999999996</v>
      </c>
      <c r="N102" s="25">
        <v>30.612245000000001</v>
      </c>
      <c r="O102" s="25">
        <v>2.040816</v>
      </c>
    </row>
    <row r="103" spans="1:15" x14ac:dyDescent="0.2">
      <c r="A103" s="20" t="s">
        <v>331</v>
      </c>
      <c r="B103" s="21">
        <v>770</v>
      </c>
      <c r="C103" s="21">
        <v>279</v>
      </c>
      <c r="D103" s="21">
        <v>387</v>
      </c>
      <c r="E103" s="21">
        <v>30</v>
      </c>
      <c r="F103" s="21">
        <v>161</v>
      </c>
      <c r="G103" s="21">
        <v>110</v>
      </c>
      <c r="H103" s="21">
        <v>49</v>
      </c>
      <c r="I103" s="21">
        <v>308</v>
      </c>
      <c r="J103" s="21">
        <v>171</v>
      </c>
      <c r="K103" s="21">
        <v>216</v>
      </c>
      <c r="L103" s="21">
        <v>37</v>
      </c>
      <c r="M103" s="21">
        <v>11</v>
      </c>
      <c r="N103" s="21">
        <v>118</v>
      </c>
      <c r="O103" s="21">
        <v>11</v>
      </c>
    </row>
    <row r="104" spans="1:15" x14ac:dyDescent="0.2">
      <c r="A104" s="24" t="s">
        <v>3</v>
      </c>
      <c r="B104" s="25">
        <v>100</v>
      </c>
      <c r="C104" s="25">
        <v>36.233766000000003</v>
      </c>
      <c r="D104" s="25">
        <v>50.259740000000001</v>
      </c>
      <c r="E104" s="25">
        <v>3.8961039999999998</v>
      </c>
      <c r="F104" s="25">
        <v>20.909091</v>
      </c>
      <c r="G104" s="25">
        <v>14.285714</v>
      </c>
      <c r="H104" s="25">
        <v>6.3636359999999996</v>
      </c>
      <c r="I104" s="25">
        <v>40</v>
      </c>
      <c r="J104" s="25">
        <v>22.207792000000001</v>
      </c>
      <c r="K104" s="25">
        <v>28.051947999999999</v>
      </c>
      <c r="L104" s="25">
        <v>4.8051950000000003</v>
      </c>
      <c r="M104" s="25">
        <v>1.428571</v>
      </c>
      <c r="N104" s="25">
        <v>15.324674999999999</v>
      </c>
      <c r="O104" s="25">
        <v>1.428571</v>
      </c>
    </row>
    <row r="105" spans="1:15" x14ac:dyDescent="0.2">
      <c r="A105" s="20" t="s">
        <v>332</v>
      </c>
      <c r="B105" s="21">
        <v>118</v>
      </c>
      <c r="C105" s="21">
        <v>42</v>
      </c>
      <c r="D105" s="21">
        <v>54</v>
      </c>
      <c r="E105" s="21">
        <v>8</v>
      </c>
      <c r="F105" s="21">
        <v>14</v>
      </c>
      <c r="G105" s="21">
        <v>12</v>
      </c>
      <c r="H105" s="21">
        <v>6</v>
      </c>
      <c r="I105" s="21">
        <v>37</v>
      </c>
      <c r="J105" s="21">
        <v>11</v>
      </c>
      <c r="K105" s="21">
        <v>33</v>
      </c>
      <c r="L105" s="21">
        <v>9</v>
      </c>
      <c r="M105" s="21">
        <v>0</v>
      </c>
      <c r="N105" s="21">
        <v>31</v>
      </c>
      <c r="O105" s="21">
        <v>2</v>
      </c>
    </row>
    <row r="106" spans="1:15" x14ac:dyDescent="0.2">
      <c r="A106" s="24" t="s">
        <v>3</v>
      </c>
      <c r="B106" s="25">
        <v>100</v>
      </c>
      <c r="C106" s="25">
        <v>35.593220000000002</v>
      </c>
      <c r="D106" s="25">
        <v>45.762712000000001</v>
      </c>
      <c r="E106" s="25">
        <v>6.7796609999999999</v>
      </c>
      <c r="F106" s="25">
        <v>11.864407</v>
      </c>
      <c r="G106" s="25">
        <v>10.169492</v>
      </c>
      <c r="H106" s="25">
        <v>5.084746</v>
      </c>
      <c r="I106" s="25">
        <v>31.355931999999999</v>
      </c>
      <c r="J106" s="25">
        <v>9.3220340000000004</v>
      </c>
      <c r="K106" s="25">
        <v>27.966101999999999</v>
      </c>
      <c r="L106" s="25">
        <v>7.6271190000000004</v>
      </c>
      <c r="M106" s="25">
        <v>0</v>
      </c>
      <c r="N106" s="25">
        <v>26.271186</v>
      </c>
      <c r="O106" s="25">
        <v>1.6949149999999999</v>
      </c>
    </row>
    <row r="107" spans="1:15" x14ac:dyDescent="0.2">
      <c r="A107" s="20" t="s">
        <v>333</v>
      </c>
      <c r="B107" s="21">
        <v>436</v>
      </c>
      <c r="C107" s="21">
        <v>141</v>
      </c>
      <c r="D107" s="21">
        <v>177</v>
      </c>
      <c r="E107" s="21">
        <v>38</v>
      </c>
      <c r="F107" s="21">
        <v>57</v>
      </c>
      <c r="G107" s="21">
        <v>46</v>
      </c>
      <c r="H107" s="21">
        <v>17</v>
      </c>
      <c r="I107" s="21">
        <v>136</v>
      </c>
      <c r="J107" s="21">
        <v>52</v>
      </c>
      <c r="K107" s="21">
        <v>137</v>
      </c>
      <c r="L107" s="21">
        <v>46</v>
      </c>
      <c r="M107" s="21">
        <v>7</v>
      </c>
      <c r="N107" s="21">
        <v>104</v>
      </c>
      <c r="O107" s="21">
        <v>11</v>
      </c>
    </row>
    <row r="108" spans="1:15" x14ac:dyDescent="0.2">
      <c r="A108" s="24" t="s">
        <v>3</v>
      </c>
      <c r="B108" s="25">
        <v>100</v>
      </c>
      <c r="C108" s="25">
        <v>32.339449999999999</v>
      </c>
      <c r="D108" s="25">
        <v>40.596330000000002</v>
      </c>
      <c r="E108" s="25">
        <v>8.7155959999999997</v>
      </c>
      <c r="F108" s="25">
        <v>13.073394</v>
      </c>
      <c r="G108" s="25">
        <v>10.550459</v>
      </c>
      <c r="H108" s="25">
        <v>3.8990830000000001</v>
      </c>
      <c r="I108" s="25">
        <v>31.192661000000001</v>
      </c>
      <c r="J108" s="25">
        <v>11.926606</v>
      </c>
      <c r="K108" s="25">
        <v>31.422018000000001</v>
      </c>
      <c r="L108" s="25">
        <v>10.550459</v>
      </c>
      <c r="M108" s="25">
        <v>1.605505</v>
      </c>
      <c r="N108" s="25">
        <v>23.853211000000002</v>
      </c>
      <c r="O108" s="25">
        <v>2.5229360000000001</v>
      </c>
    </row>
    <row r="109" spans="1:15" x14ac:dyDescent="0.2">
      <c r="A109" s="20" t="s">
        <v>358</v>
      </c>
      <c r="B109" s="21">
        <v>27</v>
      </c>
      <c r="C109" s="21">
        <v>9</v>
      </c>
      <c r="D109" s="21">
        <v>7</v>
      </c>
      <c r="E109" s="21">
        <v>0</v>
      </c>
      <c r="F109" s="21">
        <v>4</v>
      </c>
      <c r="G109" s="21">
        <v>4</v>
      </c>
      <c r="H109" s="21">
        <v>0</v>
      </c>
      <c r="I109" s="21">
        <v>7</v>
      </c>
      <c r="J109" s="21">
        <v>4</v>
      </c>
      <c r="K109" s="21">
        <v>5</v>
      </c>
      <c r="L109" s="21">
        <v>2</v>
      </c>
      <c r="M109" s="21">
        <v>1</v>
      </c>
      <c r="N109" s="21">
        <v>10</v>
      </c>
      <c r="O109" s="21">
        <v>0</v>
      </c>
    </row>
    <row r="110" spans="1:15" x14ac:dyDescent="0.2">
      <c r="A110" s="24" t="s">
        <v>3</v>
      </c>
      <c r="B110" s="25">
        <v>100</v>
      </c>
      <c r="C110" s="25">
        <v>33.333333000000003</v>
      </c>
      <c r="D110" s="25">
        <v>25.925926</v>
      </c>
      <c r="E110" s="25">
        <v>0</v>
      </c>
      <c r="F110" s="25">
        <v>14.814814999999999</v>
      </c>
      <c r="G110" s="25">
        <v>14.814814999999999</v>
      </c>
      <c r="H110" s="25">
        <v>0</v>
      </c>
      <c r="I110" s="25">
        <v>25.925926</v>
      </c>
      <c r="J110" s="25">
        <v>14.814814999999999</v>
      </c>
      <c r="K110" s="25">
        <v>18.518519000000001</v>
      </c>
      <c r="L110" s="25">
        <v>7.4074070000000001</v>
      </c>
      <c r="M110" s="25">
        <v>3.7037040000000001</v>
      </c>
      <c r="N110" s="25">
        <v>37.037036999999998</v>
      </c>
      <c r="O110" s="25">
        <v>0</v>
      </c>
    </row>
    <row r="111" spans="1:15" x14ac:dyDescent="0.2">
      <c r="A111" s="9" t="s">
        <v>361</v>
      </c>
      <c r="B111" s="9"/>
      <c r="C111" s="9"/>
      <c r="D111" s="9"/>
      <c r="E111" s="9"/>
      <c r="F111" s="9"/>
      <c r="G111" s="9"/>
      <c r="H111" s="9"/>
      <c r="I111" s="9"/>
      <c r="J111" s="9"/>
      <c r="K111" s="9"/>
      <c r="L111" s="9"/>
      <c r="M111" s="9"/>
      <c r="N111" s="9"/>
      <c r="O111" s="9"/>
    </row>
    <row r="112" spans="1:15" x14ac:dyDescent="0.2">
      <c r="A112" s="20" t="s">
        <v>362</v>
      </c>
      <c r="B112" s="21">
        <v>360</v>
      </c>
      <c r="C112" s="21">
        <v>128</v>
      </c>
      <c r="D112" s="21">
        <v>172</v>
      </c>
      <c r="E112" s="21">
        <v>23</v>
      </c>
      <c r="F112" s="21">
        <v>76</v>
      </c>
      <c r="G112" s="21">
        <v>54</v>
      </c>
      <c r="H112" s="21">
        <v>27</v>
      </c>
      <c r="I112" s="21">
        <v>133</v>
      </c>
      <c r="J112" s="21">
        <v>90</v>
      </c>
      <c r="K112" s="21">
        <v>97</v>
      </c>
      <c r="L112" s="21">
        <v>24</v>
      </c>
      <c r="M112" s="21">
        <v>8</v>
      </c>
      <c r="N112" s="21">
        <v>74</v>
      </c>
      <c r="O112" s="21">
        <v>9</v>
      </c>
    </row>
    <row r="113" spans="1:15" x14ac:dyDescent="0.2">
      <c r="A113" s="24" t="s">
        <v>3</v>
      </c>
      <c r="B113" s="25">
        <v>100</v>
      </c>
      <c r="C113" s="25">
        <v>35.555556000000003</v>
      </c>
      <c r="D113" s="25">
        <v>47.777777999999998</v>
      </c>
      <c r="E113" s="25">
        <v>6.3888889999999998</v>
      </c>
      <c r="F113" s="25">
        <v>21.111111000000001</v>
      </c>
      <c r="G113" s="25">
        <v>15</v>
      </c>
      <c r="H113" s="25">
        <v>7.5</v>
      </c>
      <c r="I113" s="25">
        <v>36.944443999999997</v>
      </c>
      <c r="J113" s="25">
        <v>25</v>
      </c>
      <c r="K113" s="25">
        <v>26.944444000000001</v>
      </c>
      <c r="L113" s="25">
        <v>6.6666670000000003</v>
      </c>
      <c r="M113" s="25">
        <v>2.2222219999999999</v>
      </c>
      <c r="N113" s="25">
        <v>20.555555999999999</v>
      </c>
      <c r="O113" s="25">
        <v>2.5</v>
      </c>
    </row>
    <row r="114" spans="1:15" x14ac:dyDescent="0.2">
      <c r="A114" s="20" t="s">
        <v>363</v>
      </c>
      <c r="B114" s="21">
        <v>1326</v>
      </c>
      <c r="C114" s="21">
        <v>462</v>
      </c>
      <c r="D114" s="21">
        <v>617</v>
      </c>
      <c r="E114" s="21">
        <v>58</v>
      </c>
      <c r="F114" s="21">
        <v>265</v>
      </c>
      <c r="G114" s="21">
        <v>165</v>
      </c>
      <c r="H114" s="21">
        <v>73</v>
      </c>
      <c r="I114" s="21">
        <v>514</v>
      </c>
      <c r="J114" s="21">
        <v>253</v>
      </c>
      <c r="K114" s="21">
        <v>376</v>
      </c>
      <c r="L114" s="21">
        <v>71</v>
      </c>
      <c r="M114" s="21">
        <v>22</v>
      </c>
      <c r="N114" s="21">
        <v>251</v>
      </c>
      <c r="O114" s="21">
        <v>23</v>
      </c>
    </row>
    <row r="115" spans="1:15" x14ac:dyDescent="0.2">
      <c r="A115" s="24" t="s">
        <v>3</v>
      </c>
      <c r="B115" s="25">
        <v>100</v>
      </c>
      <c r="C115" s="25">
        <v>34.841628999999998</v>
      </c>
      <c r="D115" s="25">
        <v>46.530920000000002</v>
      </c>
      <c r="E115" s="25">
        <v>4.3740569999999996</v>
      </c>
      <c r="F115" s="25">
        <v>19.984916999999999</v>
      </c>
      <c r="G115" s="25">
        <v>12.443439</v>
      </c>
      <c r="H115" s="25">
        <v>5.5052789999999998</v>
      </c>
      <c r="I115" s="25">
        <v>38.763198000000003</v>
      </c>
      <c r="J115" s="25">
        <v>19.079940000000001</v>
      </c>
      <c r="K115" s="25">
        <v>28.355958000000001</v>
      </c>
      <c r="L115" s="25">
        <v>5.3544489999999998</v>
      </c>
      <c r="M115" s="25">
        <v>1.659125</v>
      </c>
      <c r="N115" s="25">
        <v>18.929110000000001</v>
      </c>
      <c r="O115" s="25">
        <v>1.73454</v>
      </c>
    </row>
    <row r="116" spans="1:15" x14ac:dyDescent="0.2">
      <c r="A116" s="20" t="s">
        <v>364</v>
      </c>
      <c r="B116" s="21">
        <v>649</v>
      </c>
      <c r="C116" s="21">
        <v>231</v>
      </c>
      <c r="D116" s="21">
        <v>282</v>
      </c>
      <c r="E116" s="21">
        <v>25</v>
      </c>
      <c r="F116" s="21">
        <v>120</v>
      </c>
      <c r="G116" s="21">
        <v>87</v>
      </c>
      <c r="H116" s="21">
        <v>32</v>
      </c>
      <c r="I116" s="21">
        <v>232</v>
      </c>
      <c r="J116" s="21">
        <v>120</v>
      </c>
      <c r="K116" s="21">
        <v>165</v>
      </c>
      <c r="L116" s="21">
        <v>25</v>
      </c>
      <c r="M116" s="21">
        <v>12</v>
      </c>
      <c r="N116" s="21">
        <v>150</v>
      </c>
      <c r="O116" s="21">
        <v>14</v>
      </c>
    </row>
    <row r="117" spans="1:15" x14ac:dyDescent="0.2">
      <c r="A117" s="24" t="s">
        <v>3</v>
      </c>
      <c r="B117" s="25">
        <v>100</v>
      </c>
      <c r="C117" s="25">
        <v>35.593220000000002</v>
      </c>
      <c r="D117" s="25">
        <v>43.451464000000001</v>
      </c>
      <c r="E117" s="25">
        <v>3.8520799999999999</v>
      </c>
      <c r="F117" s="25">
        <v>18.489985000000001</v>
      </c>
      <c r="G117" s="25">
        <v>13.405239</v>
      </c>
      <c r="H117" s="25">
        <v>4.930663</v>
      </c>
      <c r="I117" s="25">
        <v>35.747304</v>
      </c>
      <c r="J117" s="25">
        <v>18.489985000000001</v>
      </c>
      <c r="K117" s="25">
        <v>25.423729000000002</v>
      </c>
      <c r="L117" s="25">
        <v>3.8520799999999999</v>
      </c>
      <c r="M117" s="25">
        <v>1.8489979999999999</v>
      </c>
      <c r="N117" s="25">
        <v>23.112480999999999</v>
      </c>
      <c r="O117" s="25">
        <v>2.157165</v>
      </c>
    </row>
    <row r="118" spans="1:15" x14ac:dyDescent="0.2">
      <c r="A118" s="20" t="s">
        <v>365</v>
      </c>
      <c r="B118" s="21">
        <v>277</v>
      </c>
      <c r="C118" s="21">
        <v>79</v>
      </c>
      <c r="D118" s="21">
        <v>103</v>
      </c>
      <c r="E118" s="21">
        <v>15</v>
      </c>
      <c r="F118" s="21">
        <v>39</v>
      </c>
      <c r="G118" s="21">
        <v>38</v>
      </c>
      <c r="H118" s="21">
        <v>11</v>
      </c>
      <c r="I118" s="21">
        <v>87</v>
      </c>
      <c r="J118" s="21">
        <v>36</v>
      </c>
      <c r="K118" s="21">
        <v>41</v>
      </c>
      <c r="L118" s="21">
        <v>24</v>
      </c>
      <c r="M118" s="21">
        <v>8</v>
      </c>
      <c r="N118" s="21">
        <v>80</v>
      </c>
      <c r="O118" s="21">
        <v>3</v>
      </c>
    </row>
    <row r="119" spans="1:15" x14ac:dyDescent="0.2">
      <c r="A119" s="24" t="s">
        <v>3</v>
      </c>
      <c r="B119" s="25">
        <v>100</v>
      </c>
      <c r="C119" s="25">
        <v>28.519856000000001</v>
      </c>
      <c r="D119" s="25">
        <v>37.184116000000003</v>
      </c>
      <c r="E119" s="25">
        <v>5.4151619999999996</v>
      </c>
      <c r="F119" s="25">
        <v>14.079421999999999</v>
      </c>
      <c r="G119" s="25">
        <v>13.718412000000001</v>
      </c>
      <c r="H119" s="25">
        <v>3.9711189999999998</v>
      </c>
      <c r="I119" s="25">
        <v>31.407941999999998</v>
      </c>
      <c r="J119" s="25">
        <v>12.99639</v>
      </c>
      <c r="K119" s="25">
        <v>14.801444</v>
      </c>
      <c r="L119" s="25">
        <v>8.6642600000000005</v>
      </c>
      <c r="M119" s="25">
        <v>2.8880870000000001</v>
      </c>
      <c r="N119" s="25">
        <v>28.880866000000001</v>
      </c>
      <c r="O119" s="25">
        <v>1.083032</v>
      </c>
    </row>
    <row r="120" spans="1:15" x14ac:dyDescent="0.2">
      <c r="A120" s="20" t="s">
        <v>366</v>
      </c>
      <c r="B120" s="21">
        <v>65</v>
      </c>
      <c r="C120" s="21">
        <v>19</v>
      </c>
      <c r="D120" s="21">
        <v>24</v>
      </c>
      <c r="E120" s="21">
        <v>2</v>
      </c>
      <c r="F120" s="21">
        <v>13</v>
      </c>
      <c r="G120" s="21">
        <v>7</v>
      </c>
      <c r="H120" s="21">
        <v>1</v>
      </c>
      <c r="I120" s="21">
        <v>20</v>
      </c>
      <c r="J120" s="21">
        <v>14</v>
      </c>
      <c r="K120" s="21">
        <v>16</v>
      </c>
      <c r="L120" s="21">
        <v>6</v>
      </c>
      <c r="M120" s="21">
        <v>3</v>
      </c>
      <c r="N120" s="21">
        <v>15</v>
      </c>
      <c r="O120" s="21">
        <v>4</v>
      </c>
    </row>
    <row r="121" spans="1:15" x14ac:dyDescent="0.2">
      <c r="A121" s="24" t="s">
        <v>3</v>
      </c>
      <c r="B121" s="25">
        <v>100</v>
      </c>
      <c r="C121" s="25">
        <v>29.230768999999999</v>
      </c>
      <c r="D121" s="25">
        <v>36.923076999999999</v>
      </c>
      <c r="E121" s="25">
        <v>3.0769229999999999</v>
      </c>
      <c r="F121" s="25">
        <v>20</v>
      </c>
      <c r="G121" s="25">
        <v>10.769231</v>
      </c>
      <c r="H121" s="25">
        <v>1.538462</v>
      </c>
      <c r="I121" s="25">
        <v>30.769231000000001</v>
      </c>
      <c r="J121" s="25">
        <v>21.538461999999999</v>
      </c>
      <c r="K121" s="25">
        <v>24.615385</v>
      </c>
      <c r="L121" s="25">
        <v>9.2307690000000004</v>
      </c>
      <c r="M121" s="25">
        <v>4.6153849999999998</v>
      </c>
      <c r="N121" s="25">
        <v>23.076923000000001</v>
      </c>
      <c r="O121" s="25">
        <v>6.1538459999999997</v>
      </c>
    </row>
    <row r="122" spans="1:15" x14ac:dyDescent="0.2">
      <c r="A122" s="9" t="s">
        <v>367</v>
      </c>
      <c r="B122" s="9"/>
      <c r="C122" s="9"/>
      <c r="D122" s="9"/>
      <c r="E122" s="9"/>
      <c r="F122" s="9"/>
      <c r="G122" s="9"/>
      <c r="H122" s="9"/>
      <c r="I122" s="9"/>
      <c r="J122" s="9"/>
      <c r="K122" s="9"/>
      <c r="L122" s="9"/>
      <c r="M122" s="9"/>
      <c r="N122" s="9"/>
      <c r="O122" s="9"/>
    </row>
    <row r="123" spans="1:15" x14ac:dyDescent="0.2">
      <c r="A123" s="20" t="s">
        <v>368</v>
      </c>
      <c r="B123" s="21">
        <v>537</v>
      </c>
      <c r="C123" s="21">
        <v>150</v>
      </c>
      <c r="D123" s="21">
        <v>204</v>
      </c>
      <c r="E123" s="21">
        <v>40</v>
      </c>
      <c r="F123" s="21">
        <v>61</v>
      </c>
      <c r="G123" s="21">
        <v>57</v>
      </c>
      <c r="H123" s="21">
        <v>23</v>
      </c>
      <c r="I123" s="21">
        <v>164</v>
      </c>
      <c r="J123" s="21">
        <v>58</v>
      </c>
      <c r="K123" s="21">
        <v>142</v>
      </c>
      <c r="L123" s="21">
        <v>51</v>
      </c>
      <c r="M123" s="21">
        <v>9</v>
      </c>
      <c r="N123" s="21">
        <v>146</v>
      </c>
      <c r="O123" s="21">
        <v>16</v>
      </c>
    </row>
    <row r="124" spans="1:15" x14ac:dyDescent="0.2">
      <c r="A124" s="24" t="s">
        <v>3</v>
      </c>
      <c r="B124" s="25">
        <v>100</v>
      </c>
      <c r="C124" s="25">
        <v>27.932960999999999</v>
      </c>
      <c r="D124" s="25">
        <v>37.988827000000001</v>
      </c>
      <c r="E124" s="25">
        <v>7.4487899999999998</v>
      </c>
      <c r="F124" s="25">
        <v>11.359404</v>
      </c>
      <c r="G124" s="25">
        <v>10.614525</v>
      </c>
      <c r="H124" s="25">
        <v>4.2830539999999999</v>
      </c>
      <c r="I124" s="25">
        <v>30.540037000000002</v>
      </c>
      <c r="J124" s="25">
        <v>10.800744999999999</v>
      </c>
      <c r="K124" s="25">
        <v>26.443203</v>
      </c>
      <c r="L124" s="25">
        <v>9.4972069999999995</v>
      </c>
      <c r="M124" s="25">
        <v>1.675978</v>
      </c>
      <c r="N124" s="25">
        <v>27.188082000000001</v>
      </c>
      <c r="O124" s="25">
        <v>2.9795159999999998</v>
      </c>
    </row>
    <row r="125" spans="1:15" x14ac:dyDescent="0.2">
      <c r="A125" s="20" t="s">
        <v>180</v>
      </c>
      <c r="B125" s="21">
        <v>1667</v>
      </c>
      <c r="C125" s="21">
        <v>620</v>
      </c>
      <c r="D125" s="21">
        <v>807</v>
      </c>
      <c r="E125" s="21">
        <v>54</v>
      </c>
      <c r="F125" s="21">
        <v>383</v>
      </c>
      <c r="G125" s="21">
        <v>241</v>
      </c>
      <c r="H125" s="21">
        <v>102</v>
      </c>
      <c r="I125" s="21">
        <v>687</v>
      </c>
      <c r="J125" s="21">
        <v>378</v>
      </c>
      <c r="K125" s="21">
        <v>446</v>
      </c>
      <c r="L125" s="21">
        <v>75</v>
      </c>
      <c r="M125" s="21">
        <v>32</v>
      </c>
      <c r="N125" s="21">
        <v>286</v>
      </c>
      <c r="O125" s="21">
        <v>24</v>
      </c>
    </row>
    <row r="126" spans="1:15" x14ac:dyDescent="0.2">
      <c r="A126" s="24" t="s">
        <v>3</v>
      </c>
      <c r="B126" s="25">
        <v>100</v>
      </c>
      <c r="C126" s="25">
        <v>37.192560999999998</v>
      </c>
      <c r="D126" s="25">
        <v>48.410317999999997</v>
      </c>
      <c r="E126" s="25">
        <v>3.2393519999999998</v>
      </c>
      <c r="F126" s="25">
        <v>22.975404999999999</v>
      </c>
      <c r="G126" s="25">
        <v>14.457109000000001</v>
      </c>
      <c r="H126" s="25">
        <v>6.1187760000000004</v>
      </c>
      <c r="I126" s="25">
        <v>41.211758000000003</v>
      </c>
      <c r="J126" s="25">
        <v>22.675464999999999</v>
      </c>
      <c r="K126" s="25">
        <v>26.754649000000001</v>
      </c>
      <c r="L126" s="25">
        <v>4.4991000000000003</v>
      </c>
      <c r="M126" s="25">
        <v>1.919616</v>
      </c>
      <c r="N126" s="25">
        <v>17.156569000000001</v>
      </c>
      <c r="O126" s="25">
        <v>1.4397120000000001</v>
      </c>
    </row>
    <row r="127" spans="1:15" x14ac:dyDescent="0.2">
      <c r="A127" s="20" t="s">
        <v>369</v>
      </c>
      <c r="B127" s="21">
        <v>99</v>
      </c>
      <c r="C127" s="21">
        <v>39</v>
      </c>
      <c r="D127" s="21">
        <v>44</v>
      </c>
      <c r="E127" s="21">
        <v>2</v>
      </c>
      <c r="F127" s="21">
        <v>19</v>
      </c>
      <c r="G127" s="21">
        <v>13</v>
      </c>
      <c r="H127" s="21">
        <v>6</v>
      </c>
      <c r="I127" s="21">
        <v>42</v>
      </c>
      <c r="J127" s="21">
        <v>25</v>
      </c>
      <c r="K127" s="21">
        <v>21</v>
      </c>
      <c r="L127" s="21">
        <v>6</v>
      </c>
      <c r="M127" s="21">
        <v>5</v>
      </c>
      <c r="N127" s="21">
        <v>18</v>
      </c>
      <c r="O127" s="21">
        <v>2</v>
      </c>
    </row>
    <row r="128" spans="1:15" x14ac:dyDescent="0.2">
      <c r="A128" s="24" t="s">
        <v>3</v>
      </c>
      <c r="B128" s="25">
        <v>100</v>
      </c>
      <c r="C128" s="25">
        <v>39.393939000000003</v>
      </c>
      <c r="D128" s="25">
        <v>44.444443999999997</v>
      </c>
      <c r="E128" s="25">
        <v>2.0202019999999998</v>
      </c>
      <c r="F128" s="25">
        <v>19.191918999999999</v>
      </c>
      <c r="G128" s="25">
        <v>13.131313</v>
      </c>
      <c r="H128" s="25">
        <v>6.0606059999999999</v>
      </c>
      <c r="I128" s="25">
        <v>42.424242</v>
      </c>
      <c r="J128" s="25">
        <v>25.252524999999999</v>
      </c>
      <c r="K128" s="25">
        <v>21.212121</v>
      </c>
      <c r="L128" s="25">
        <v>6.0606059999999999</v>
      </c>
      <c r="M128" s="25">
        <v>5.0505050000000002</v>
      </c>
      <c r="N128" s="25">
        <v>18.181818</v>
      </c>
      <c r="O128" s="25">
        <v>2.0202019999999998</v>
      </c>
    </row>
    <row r="129" spans="1:15" x14ac:dyDescent="0.2">
      <c r="A129" s="20" t="s">
        <v>370</v>
      </c>
      <c r="B129" s="21">
        <v>819</v>
      </c>
      <c r="C129" s="21">
        <v>299</v>
      </c>
      <c r="D129" s="21">
        <v>371</v>
      </c>
      <c r="E129" s="21">
        <v>37</v>
      </c>
      <c r="F129" s="21">
        <v>160</v>
      </c>
      <c r="G129" s="21">
        <v>104</v>
      </c>
      <c r="H129" s="21">
        <v>51</v>
      </c>
      <c r="I129" s="21">
        <v>308</v>
      </c>
      <c r="J129" s="21">
        <v>174</v>
      </c>
      <c r="K129" s="21">
        <v>210</v>
      </c>
      <c r="L129" s="21">
        <v>32</v>
      </c>
      <c r="M129" s="21">
        <v>13</v>
      </c>
      <c r="N129" s="21">
        <v>185</v>
      </c>
      <c r="O129" s="21">
        <v>15</v>
      </c>
    </row>
    <row r="130" spans="1:15" x14ac:dyDescent="0.2">
      <c r="A130" s="24" t="s">
        <v>3</v>
      </c>
      <c r="B130" s="25">
        <v>100</v>
      </c>
      <c r="C130" s="25">
        <v>36.507936999999998</v>
      </c>
      <c r="D130" s="25">
        <v>45.299145000000003</v>
      </c>
      <c r="E130" s="25">
        <v>4.5177050000000003</v>
      </c>
      <c r="F130" s="25">
        <v>19.536020000000001</v>
      </c>
      <c r="G130" s="25">
        <v>12.698413</v>
      </c>
      <c r="H130" s="25">
        <v>6.227106</v>
      </c>
      <c r="I130" s="25">
        <v>37.606838000000003</v>
      </c>
      <c r="J130" s="25">
        <v>21.245421</v>
      </c>
      <c r="K130" s="25">
        <v>25.641026</v>
      </c>
      <c r="L130" s="25">
        <v>3.9072040000000001</v>
      </c>
      <c r="M130" s="25">
        <v>1.587302</v>
      </c>
      <c r="N130" s="25">
        <v>22.588522999999999</v>
      </c>
      <c r="O130" s="25">
        <v>1.831502</v>
      </c>
    </row>
    <row r="131" spans="1:15" x14ac:dyDescent="0.2">
      <c r="A131" s="20" t="s">
        <v>371</v>
      </c>
      <c r="B131" s="21">
        <v>87</v>
      </c>
      <c r="C131" s="21">
        <v>26</v>
      </c>
      <c r="D131" s="21">
        <v>28</v>
      </c>
      <c r="E131" s="21">
        <v>4</v>
      </c>
      <c r="F131" s="21">
        <v>17</v>
      </c>
      <c r="G131" s="21">
        <v>11</v>
      </c>
      <c r="H131" s="21">
        <v>6</v>
      </c>
      <c r="I131" s="21">
        <v>28</v>
      </c>
      <c r="J131" s="21">
        <v>13</v>
      </c>
      <c r="K131" s="21">
        <v>19</v>
      </c>
      <c r="L131" s="21">
        <v>4</v>
      </c>
      <c r="M131" s="21">
        <v>6</v>
      </c>
      <c r="N131" s="21">
        <v>28</v>
      </c>
      <c r="O131" s="21">
        <v>4</v>
      </c>
    </row>
    <row r="132" spans="1:15" x14ac:dyDescent="0.2">
      <c r="A132" s="24" t="s">
        <v>3</v>
      </c>
      <c r="B132" s="25">
        <v>100</v>
      </c>
      <c r="C132" s="25">
        <v>29.885057</v>
      </c>
      <c r="D132" s="25">
        <v>32.183908000000002</v>
      </c>
      <c r="E132" s="25">
        <v>4.5977009999999998</v>
      </c>
      <c r="F132" s="25">
        <v>19.540230000000001</v>
      </c>
      <c r="G132" s="25">
        <v>12.643678</v>
      </c>
      <c r="H132" s="25">
        <v>6.8965519999999998</v>
      </c>
      <c r="I132" s="25">
        <v>32.183908000000002</v>
      </c>
      <c r="J132" s="25">
        <v>14.942529</v>
      </c>
      <c r="K132" s="25">
        <v>21.839079999999999</v>
      </c>
      <c r="L132" s="25">
        <v>4.5977009999999998</v>
      </c>
      <c r="M132" s="25">
        <v>6.8965519999999998</v>
      </c>
      <c r="N132" s="25">
        <v>32.183908000000002</v>
      </c>
      <c r="O132" s="25">
        <v>4.5977009999999998</v>
      </c>
    </row>
    <row r="133" spans="1:15" x14ac:dyDescent="0.2">
      <c r="A133" s="20" t="s">
        <v>366</v>
      </c>
      <c r="B133" s="21">
        <v>55</v>
      </c>
      <c r="C133" s="21">
        <v>16</v>
      </c>
      <c r="D133" s="21">
        <v>24</v>
      </c>
      <c r="E133" s="21">
        <v>3</v>
      </c>
      <c r="F133" s="21">
        <v>14</v>
      </c>
      <c r="G133" s="21">
        <v>4</v>
      </c>
      <c r="H133" s="21">
        <v>0</v>
      </c>
      <c r="I133" s="21">
        <v>19</v>
      </c>
      <c r="J133" s="21">
        <v>12</v>
      </c>
      <c r="K133" s="21">
        <v>13</v>
      </c>
      <c r="L133" s="21">
        <v>7</v>
      </c>
      <c r="M133" s="21">
        <v>1</v>
      </c>
      <c r="N133" s="21">
        <v>14</v>
      </c>
      <c r="O133" s="21">
        <v>0</v>
      </c>
    </row>
    <row r="134" spans="1:15" x14ac:dyDescent="0.2">
      <c r="A134" s="24" t="s">
        <v>3</v>
      </c>
      <c r="B134" s="25">
        <v>100</v>
      </c>
      <c r="C134" s="25">
        <v>29.090909</v>
      </c>
      <c r="D134" s="25">
        <v>43.636364</v>
      </c>
      <c r="E134" s="25">
        <v>5.4545450000000004</v>
      </c>
      <c r="F134" s="25">
        <v>25.454545</v>
      </c>
      <c r="G134" s="25">
        <v>7.2727269999999997</v>
      </c>
      <c r="H134" s="25">
        <v>0</v>
      </c>
      <c r="I134" s="25">
        <v>34.545454999999997</v>
      </c>
      <c r="J134" s="25">
        <v>21.818182</v>
      </c>
      <c r="K134" s="25">
        <v>23.636364</v>
      </c>
      <c r="L134" s="25">
        <v>12.727273</v>
      </c>
      <c r="M134" s="25">
        <v>1.818182</v>
      </c>
      <c r="N134" s="25">
        <v>25.454545</v>
      </c>
      <c r="O134" s="25">
        <v>0</v>
      </c>
    </row>
    <row r="135" spans="1:15" x14ac:dyDescent="0.2">
      <c r="A135" s="9" t="s">
        <v>372</v>
      </c>
      <c r="B135" s="9"/>
      <c r="C135" s="9"/>
      <c r="D135" s="9"/>
      <c r="E135" s="9"/>
      <c r="F135" s="9"/>
      <c r="G135" s="9"/>
      <c r="H135" s="9"/>
      <c r="I135" s="9"/>
      <c r="J135" s="9"/>
      <c r="K135" s="9"/>
      <c r="L135" s="9"/>
      <c r="M135" s="9"/>
      <c r="N135" s="9"/>
      <c r="O135" s="9"/>
    </row>
    <row r="136" spans="1:15" x14ac:dyDescent="0.2">
      <c r="A136" s="20" t="s">
        <v>373</v>
      </c>
      <c r="B136" s="21">
        <v>537</v>
      </c>
      <c r="C136" s="21">
        <v>150</v>
      </c>
      <c r="D136" s="21">
        <v>204</v>
      </c>
      <c r="E136" s="21">
        <v>40</v>
      </c>
      <c r="F136" s="21">
        <v>61</v>
      </c>
      <c r="G136" s="21">
        <v>57</v>
      </c>
      <c r="H136" s="21">
        <v>23</v>
      </c>
      <c r="I136" s="21">
        <v>164</v>
      </c>
      <c r="J136" s="21">
        <v>58</v>
      </c>
      <c r="K136" s="21">
        <v>142</v>
      </c>
      <c r="L136" s="21">
        <v>51</v>
      </c>
      <c r="M136" s="21">
        <v>9</v>
      </c>
      <c r="N136" s="21">
        <v>146</v>
      </c>
      <c r="O136" s="21">
        <v>16</v>
      </c>
    </row>
    <row r="137" spans="1:15" x14ac:dyDescent="0.2">
      <c r="A137" s="24" t="s">
        <v>3</v>
      </c>
      <c r="B137" s="25">
        <v>100</v>
      </c>
      <c r="C137" s="25">
        <v>27.932960999999999</v>
      </c>
      <c r="D137" s="25">
        <v>37.988827000000001</v>
      </c>
      <c r="E137" s="25">
        <v>7.4487899999999998</v>
      </c>
      <c r="F137" s="25">
        <v>11.359404</v>
      </c>
      <c r="G137" s="25">
        <v>10.614525</v>
      </c>
      <c r="H137" s="25">
        <v>4.2830539999999999</v>
      </c>
      <c r="I137" s="25">
        <v>30.540037000000002</v>
      </c>
      <c r="J137" s="25">
        <v>10.800744999999999</v>
      </c>
      <c r="K137" s="25">
        <v>26.443203</v>
      </c>
      <c r="L137" s="25">
        <v>9.4972069999999995</v>
      </c>
      <c r="M137" s="25">
        <v>1.675978</v>
      </c>
      <c r="N137" s="25">
        <v>27.188082000000001</v>
      </c>
      <c r="O137" s="25">
        <v>2.9795159999999998</v>
      </c>
    </row>
    <row r="138" spans="1:15" x14ac:dyDescent="0.2">
      <c r="A138" s="20" t="s">
        <v>374</v>
      </c>
      <c r="B138" s="21">
        <v>1329</v>
      </c>
      <c r="C138" s="21">
        <v>473</v>
      </c>
      <c r="D138" s="21">
        <v>636</v>
      </c>
      <c r="E138" s="21">
        <v>50</v>
      </c>
      <c r="F138" s="21">
        <v>278</v>
      </c>
      <c r="G138" s="21">
        <v>189</v>
      </c>
      <c r="H138" s="21">
        <v>74</v>
      </c>
      <c r="I138" s="21">
        <v>506</v>
      </c>
      <c r="J138" s="21">
        <v>276</v>
      </c>
      <c r="K138" s="21">
        <v>358</v>
      </c>
      <c r="L138" s="21">
        <v>61</v>
      </c>
      <c r="M138" s="21">
        <v>25</v>
      </c>
      <c r="N138" s="21">
        <v>241</v>
      </c>
      <c r="O138" s="21">
        <v>24</v>
      </c>
    </row>
    <row r="139" spans="1:15" x14ac:dyDescent="0.2">
      <c r="A139" s="24" t="s">
        <v>3</v>
      </c>
      <c r="B139" s="25">
        <v>100</v>
      </c>
      <c r="C139" s="25">
        <v>35.590670000000003</v>
      </c>
      <c r="D139" s="25">
        <v>47.855530000000002</v>
      </c>
      <c r="E139" s="25">
        <v>3.7622270000000002</v>
      </c>
      <c r="F139" s="25">
        <v>20.917983</v>
      </c>
      <c r="G139" s="25">
        <v>14.221219</v>
      </c>
      <c r="H139" s="25">
        <v>5.5680959999999997</v>
      </c>
      <c r="I139" s="25">
        <v>38.073740000000001</v>
      </c>
      <c r="J139" s="25">
        <v>20.767493999999999</v>
      </c>
      <c r="K139" s="25">
        <v>26.937546999999999</v>
      </c>
      <c r="L139" s="25">
        <v>4.5899169999999998</v>
      </c>
      <c r="M139" s="25">
        <v>1.881114</v>
      </c>
      <c r="N139" s="25">
        <v>18.133935000000001</v>
      </c>
      <c r="O139" s="25">
        <v>1.8058689999999999</v>
      </c>
    </row>
    <row r="140" spans="1:15" x14ac:dyDescent="0.2">
      <c r="A140" s="20" t="s">
        <v>375</v>
      </c>
      <c r="B140" s="21">
        <v>406</v>
      </c>
      <c r="C140" s="21">
        <v>150</v>
      </c>
      <c r="D140" s="21">
        <v>175</v>
      </c>
      <c r="E140" s="21">
        <v>10</v>
      </c>
      <c r="F140" s="21">
        <v>91</v>
      </c>
      <c r="G140" s="21">
        <v>48</v>
      </c>
      <c r="H140" s="21">
        <v>16</v>
      </c>
      <c r="I140" s="21">
        <v>156</v>
      </c>
      <c r="J140" s="21">
        <v>80</v>
      </c>
      <c r="K140" s="21">
        <v>97</v>
      </c>
      <c r="L140" s="21">
        <v>15</v>
      </c>
      <c r="M140" s="21">
        <v>7</v>
      </c>
      <c r="N140" s="21">
        <v>94</v>
      </c>
      <c r="O140" s="21">
        <v>6</v>
      </c>
    </row>
    <row r="141" spans="1:15" x14ac:dyDescent="0.2">
      <c r="A141" s="24" t="s">
        <v>3</v>
      </c>
      <c r="B141" s="25">
        <v>100</v>
      </c>
      <c r="C141" s="25">
        <v>36.945813000000001</v>
      </c>
      <c r="D141" s="25">
        <v>43.103448</v>
      </c>
      <c r="E141" s="25">
        <v>2.4630540000000001</v>
      </c>
      <c r="F141" s="25">
        <v>22.413792999999998</v>
      </c>
      <c r="G141" s="25">
        <v>11.822660000000001</v>
      </c>
      <c r="H141" s="25">
        <v>3.940887</v>
      </c>
      <c r="I141" s="25">
        <v>38.423645</v>
      </c>
      <c r="J141" s="25">
        <v>19.704433000000002</v>
      </c>
      <c r="K141" s="25">
        <v>23.891625999999999</v>
      </c>
      <c r="L141" s="25">
        <v>3.6945809999999999</v>
      </c>
      <c r="M141" s="25">
        <v>1.7241379999999999</v>
      </c>
      <c r="N141" s="25">
        <v>23.152709000000002</v>
      </c>
      <c r="O141" s="25">
        <v>1.477833</v>
      </c>
    </row>
    <row r="142" spans="1:15" x14ac:dyDescent="0.2">
      <c r="A142" s="20" t="s">
        <v>376</v>
      </c>
      <c r="B142" s="21">
        <v>152</v>
      </c>
      <c r="C142" s="21">
        <v>51</v>
      </c>
      <c r="D142" s="21">
        <v>71</v>
      </c>
      <c r="E142" s="21">
        <v>1</v>
      </c>
      <c r="F142" s="21">
        <v>29</v>
      </c>
      <c r="G142" s="21">
        <v>23</v>
      </c>
      <c r="H142" s="21">
        <v>11</v>
      </c>
      <c r="I142" s="21">
        <v>56</v>
      </c>
      <c r="J142" s="21">
        <v>34</v>
      </c>
      <c r="K142" s="21">
        <v>38</v>
      </c>
      <c r="L142" s="21">
        <v>5</v>
      </c>
      <c r="M142" s="21">
        <v>3</v>
      </c>
      <c r="N142" s="21">
        <v>37</v>
      </c>
      <c r="O142" s="21">
        <v>1</v>
      </c>
    </row>
    <row r="143" spans="1:15" x14ac:dyDescent="0.2">
      <c r="A143" s="24" t="s">
        <v>3</v>
      </c>
      <c r="B143" s="25">
        <v>100</v>
      </c>
      <c r="C143" s="25">
        <v>33.552632000000003</v>
      </c>
      <c r="D143" s="25">
        <v>46.710526000000002</v>
      </c>
      <c r="E143" s="25">
        <v>0.65789500000000001</v>
      </c>
      <c r="F143" s="25">
        <v>19.078946999999999</v>
      </c>
      <c r="G143" s="25">
        <v>15.131579</v>
      </c>
      <c r="H143" s="25">
        <v>7.2368420000000002</v>
      </c>
      <c r="I143" s="25">
        <v>36.842104999999997</v>
      </c>
      <c r="J143" s="25">
        <v>22.368421000000001</v>
      </c>
      <c r="K143" s="25">
        <v>25</v>
      </c>
      <c r="L143" s="25">
        <v>3.2894739999999998</v>
      </c>
      <c r="M143" s="25">
        <v>1.973684</v>
      </c>
      <c r="N143" s="25">
        <v>24.342105</v>
      </c>
      <c r="O143" s="25">
        <v>0.65789500000000001</v>
      </c>
    </row>
    <row r="144" spans="1:15" x14ac:dyDescent="0.2">
      <c r="A144" s="20" t="s">
        <v>377</v>
      </c>
      <c r="B144" s="21">
        <v>88</v>
      </c>
      <c r="C144" s="21">
        <v>35</v>
      </c>
      <c r="D144" s="21">
        <v>39</v>
      </c>
      <c r="E144" s="21">
        <v>10</v>
      </c>
      <c r="F144" s="21">
        <v>18</v>
      </c>
      <c r="G144" s="21">
        <v>15</v>
      </c>
      <c r="H144" s="21">
        <v>9</v>
      </c>
      <c r="I144" s="21">
        <v>37</v>
      </c>
      <c r="J144" s="21">
        <v>24</v>
      </c>
      <c r="K144" s="21">
        <v>18</v>
      </c>
      <c r="L144" s="21">
        <v>6</v>
      </c>
      <c r="M144" s="21">
        <v>5</v>
      </c>
      <c r="N144" s="21">
        <v>16</v>
      </c>
      <c r="O144" s="21">
        <v>4</v>
      </c>
    </row>
    <row r="145" spans="1:15" x14ac:dyDescent="0.2">
      <c r="A145" s="24" t="s">
        <v>3</v>
      </c>
      <c r="B145" s="25">
        <v>100</v>
      </c>
      <c r="C145" s="25">
        <v>39.772727000000003</v>
      </c>
      <c r="D145" s="25">
        <v>44.318182</v>
      </c>
      <c r="E145" s="25">
        <v>11.363636</v>
      </c>
      <c r="F145" s="25">
        <v>20.454545</v>
      </c>
      <c r="G145" s="25">
        <v>17.045455</v>
      </c>
      <c r="H145" s="25">
        <v>10.227273</v>
      </c>
      <c r="I145" s="25">
        <v>42.045454999999997</v>
      </c>
      <c r="J145" s="25">
        <v>27.272727</v>
      </c>
      <c r="K145" s="25">
        <v>20.454545</v>
      </c>
      <c r="L145" s="25">
        <v>6.8181820000000002</v>
      </c>
      <c r="M145" s="25">
        <v>5.6818179999999998</v>
      </c>
      <c r="N145" s="25">
        <v>18.181818</v>
      </c>
      <c r="O145" s="25">
        <v>4.5454549999999996</v>
      </c>
    </row>
    <row r="146" spans="1:15" x14ac:dyDescent="0.2">
      <c r="A146" s="20" t="s">
        <v>378</v>
      </c>
      <c r="B146" s="21">
        <v>84</v>
      </c>
      <c r="C146" s="21">
        <v>34</v>
      </c>
      <c r="D146" s="21">
        <v>43</v>
      </c>
      <c r="E146" s="21">
        <v>7</v>
      </c>
      <c r="F146" s="21">
        <v>15</v>
      </c>
      <c r="G146" s="21">
        <v>13</v>
      </c>
      <c r="H146" s="21">
        <v>9</v>
      </c>
      <c r="I146" s="21">
        <v>41</v>
      </c>
      <c r="J146" s="21">
        <v>25</v>
      </c>
      <c r="K146" s="21">
        <v>25</v>
      </c>
      <c r="L146" s="21">
        <v>4</v>
      </c>
      <c r="M146" s="21">
        <v>1</v>
      </c>
      <c r="N146" s="21">
        <v>15</v>
      </c>
      <c r="O146" s="21">
        <v>0</v>
      </c>
    </row>
    <row r="147" spans="1:15" x14ac:dyDescent="0.2">
      <c r="A147" s="24" t="s">
        <v>3</v>
      </c>
      <c r="B147" s="25">
        <v>100</v>
      </c>
      <c r="C147" s="25">
        <v>40.476190000000003</v>
      </c>
      <c r="D147" s="25">
        <v>51.190475999999997</v>
      </c>
      <c r="E147" s="25">
        <v>8.3333329999999997</v>
      </c>
      <c r="F147" s="25">
        <v>17.857143000000001</v>
      </c>
      <c r="G147" s="25">
        <v>15.476190000000001</v>
      </c>
      <c r="H147" s="25">
        <v>10.714286</v>
      </c>
      <c r="I147" s="25">
        <v>48.809524000000003</v>
      </c>
      <c r="J147" s="25">
        <v>29.761904999999999</v>
      </c>
      <c r="K147" s="25">
        <v>29.761904999999999</v>
      </c>
      <c r="L147" s="25">
        <v>4.7619049999999996</v>
      </c>
      <c r="M147" s="25">
        <v>1.1904760000000001</v>
      </c>
      <c r="N147" s="25">
        <v>17.857143000000001</v>
      </c>
      <c r="O147" s="25">
        <v>0</v>
      </c>
    </row>
    <row r="148" spans="1:15" x14ac:dyDescent="0.2">
      <c r="A148" s="20" t="s">
        <v>366</v>
      </c>
      <c r="B148" s="21">
        <v>81</v>
      </c>
      <c r="C148" s="21">
        <v>26</v>
      </c>
      <c r="D148" s="21">
        <v>30</v>
      </c>
      <c r="E148" s="21">
        <v>5</v>
      </c>
      <c r="F148" s="21">
        <v>21</v>
      </c>
      <c r="G148" s="21">
        <v>6</v>
      </c>
      <c r="H148" s="21">
        <v>2</v>
      </c>
      <c r="I148" s="21">
        <v>26</v>
      </c>
      <c r="J148" s="21">
        <v>16</v>
      </c>
      <c r="K148" s="21">
        <v>17</v>
      </c>
      <c r="L148" s="21">
        <v>8</v>
      </c>
      <c r="M148" s="21">
        <v>3</v>
      </c>
      <c r="N148" s="21">
        <v>21</v>
      </c>
      <c r="O148" s="21">
        <v>2</v>
      </c>
    </row>
    <row r="149" spans="1:15" x14ac:dyDescent="0.2">
      <c r="A149" s="24" t="s">
        <v>3</v>
      </c>
      <c r="B149" s="25">
        <v>100</v>
      </c>
      <c r="C149" s="25">
        <v>32.098765</v>
      </c>
      <c r="D149" s="25">
        <v>37.037036999999998</v>
      </c>
      <c r="E149" s="25">
        <v>6.1728399999999999</v>
      </c>
      <c r="F149" s="25">
        <v>25.925926</v>
      </c>
      <c r="G149" s="25">
        <v>7.4074070000000001</v>
      </c>
      <c r="H149" s="25">
        <v>2.4691360000000002</v>
      </c>
      <c r="I149" s="25">
        <v>32.098765</v>
      </c>
      <c r="J149" s="25">
        <v>19.753086</v>
      </c>
      <c r="K149" s="25">
        <v>20.987653999999999</v>
      </c>
      <c r="L149" s="25">
        <v>9.8765429999999999</v>
      </c>
      <c r="M149" s="25">
        <v>3.7037040000000001</v>
      </c>
      <c r="N149" s="25">
        <v>25.925926</v>
      </c>
      <c r="O149" s="25">
        <v>2.4691360000000002</v>
      </c>
    </row>
    <row r="150" spans="1:15" x14ac:dyDescent="0.2">
      <c r="A150" s="9" t="s">
        <v>379</v>
      </c>
      <c r="B150" s="9"/>
      <c r="C150" s="9"/>
      <c r="D150" s="9"/>
      <c r="E150" s="9"/>
      <c r="F150" s="9"/>
      <c r="G150" s="9"/>
      <c r="H150" s="9"/>
      <c r="I150" s="9"/>
      <c r="J150" s="9"/>
      <c r="K150" s="9"/>
      <c r="L150" s="9"/>
      <c r="M150" s="9"/>
      <c r="N150" s="9"/>
      <c r="O150" s="9"/>
    </row>
    <row r="151" spans="1:15" x14ac:dyDescent="0.2">
      <c r="A151" s="20" t="s">
        <v>380</v>
      </c>
      <c r="B151" s="21">
        <v>788</v>
      </c>
      <c r="C151" s="21">
        <v>276</v>
      </c>
      <c r="D151" s="21">
        <v>363</v>
      </c>
      <c r="E151" s="21">
        <v>33</v>
      </c>
      <c r="F151" s="21">
        <v>151</v>
      </c>
      <c r="G151" s="21">
        <v>92</v>
      </c>
      <c r="H151" s="21">
        <v>52</v>
      </c>
      <c r="I151" s="21">
        <v>275</v>
      </c>
      <c r="J151" s="21">
        <v>157</v>
      </c>
      <c r="K151" s="21">
        <v>208</v>
      </c>
      <c r="L151" s="21">
        <v>46</v>
      </c>
      <c r="M151" s="21">
        <v>14</v>
      </c>
      <c r="N151" s="21">
        <v>164</v>
      </c>
      <c r="O151" s="21">
        <v>15</v>
      </c>
    </row>
    <row r="152" spans="1:15" x14ac:dyDescent="0.2">
      <c r="A152" s="24" t="s">
        <v>3</v>
      </c>
      <c r="B152" s="25">
        <v>100</v>
      </c>
      <c r="C152" s="25">
        <v>35.025381000000003</v>
      </c>
      <c r="D152" s="25">
        <v>46.065989999999999</v>
      </c>
      <c r="E152" s="25">
        <v>4.1878169999999999</v>
      </c>
      <c r="F152" s="25">
        <v>19.162437000000001</v>
      </c>
      <c r="G152" s="25">
        <v>11.675127</v>
      </c>
      <c r="H152" s="25">
        <v>6.5989849999999999</v>
      </c>
      <c r="I152" s="25">
        <v>34.898477</v>
      </c>
      <c r="J152" s="25">
        <v>19.923857999999999</v>
      </c>
      <c r="K152" s="25">
        <v>26.395938999999998</v>
      </c>
      <c r="L152" s="25">
        <v>5.8375630000000003</v>
      </c>
      <c r="M152" s="25">
        <v>1.7766500000000001</v>
      </c>
      <c r="N152" s="25">
        <v>20.812183000000001</v>
      </c>
      <c r="O152" s="25">
        <v>1.9035530000000001</v>
      </c>
    </row>
    <row r="153" spans="1:15" x14ac:dyDescent="0.2">
      <c r="A153" s="20" t="s">
        <v>381</v>
      </c>
      <c r="B153" s="21">
        <v>1824</v>
      </c>
      <c r="C153" s="21">
        <v>623</v>
      </c>
      <c r="D153" s="21">
        <v>809</v>
      </c>
      <c r="E153" s="21">
        <v>88</v>
      </c>
      <c r="F153" s="21">
        <v>345</v>
      </c>
      <c r="G153" s="21">
        <v>255</v>
      </c>
      <c r="H153" s="21">
        <v>92</v>
      </c>
      <c r="I153" s="21">
        <v>690</v>
      </c>
      <c r="J153" s="21">
        <v>342</v>
      </c>
      <c r="K153" s="21">
        <v>470</v>
      </c>
      <c r="L153" s="21">
        <v>97</v>
      </c>
      <c r="M153" s="21">
        <v>38</v>
      </c>
      <c r="N153" s="21">
        <v>389</v>
      </c>
      <c r="O153" s="21">
        <v>38</v>
      </c>
    </row>
    <row r="154" spans="1:15" x14ac:dyDescent="0.2">
      <c r="A154" s="24" t="s">
        <v>3</v>
      </c>
      <c r="B154" s="25">
        <v>100</v>
      </c>
      <c r="C154" s="25">
        <v>34.155701999999998</v>
      </c>
      <c r="D154" s="25">
        <v>44.353070000000002</v>
      </c>
      <c r="E154" s="25">
        <v>4.8245610000000001</v>
      </c>
      <c r="F154" s="25">
        <v>18.914473999999998</v>
      </c>
      <c r="G154" s="25">
        <v>13.980263000000001</v>
      </c>
      <c r="H154" s="25">
        <v>5.0438599999999996</v>
      </c>
      <c r="I154" s="25">
        <v>37.828946999999999</v>
      </c>
      <c r="J154" s="25">
        <v>18.75</v>
      </c>
      <c r="K154" s="25">
        <v>25.767544000000001</v>
      </c>
      <c r="L154" s="25">
        <v>5.3179819999999998</v>
      </c>
      <c r="M154" s="25">
        <v>2.0833330000000001</v>
      </c>
      <c r="N154" s="25">
        <v>21.326754000000001</v>
      </c>
      <c r="O154" s="25">
        <v>2.0833330000000001</v>
      </c>
    </row>
    <row r="155" spans="1:15" x14ac:dyDescent="0.2">
      <c r="A155" s="20" t="s">
        <v>366</v>
      </c>
      <c r="B155" s="21">
        <v>65</v>
      </c>
      <c r="C155" s="21">
        <v>20</v>
      </c>
      <c r="D155" s="21">
        <v>26</v>
      </c>
      <c r="E155" s="21">
        <v>2</v>
      </c>
      <c r="F155" s="21">
        <v>17</v>
      </c>
      <c r="G155" s="21">
        <v>4</v>
      </c>
      <c r="H155" s="21">
        <v>0</v>
      </c>
      <c r="I155" s="21">
        <v>21</v>
      </c>
      <c r="J155" s="21">
        <v>14</v>
      </c>
      <c r="K155" s="21">
        <v>17</v>
      </c>
      <c r="L155" s="21">
        <v>7</v>
      </c>
      <c r="M155" s="21">
        <v>1</v>
      </c>
      <c r="N155" s="21">
        <v>17</v>
      </c>
      <c r="O155" s="21">
        <v>0</v>
      </c>
    </row>
    <row r="156" spans="1:15" x14ac:dyDescent="0.2">
      <c r="A156" s="24" t="s">
        <v>3</v>
      </c>
      <c r="B156" s="25">
        <v>100</v>
      </c>
      <c r="C156" s="25">
        <v>30.769231000000001</v>
      </c>
      <c r="D156" s="25">
        <v>40</v>
      </c>
      <c r="E156" s="25">
        <v>3.0769229999999999</v>
      </c>
      <c r="F156" s="25">
        <v>26.153846000000001</v>
      </c>
      <c r="G156" s="25">
        <v>6.1538459999999997</v>
      </c>
      <c r="H156" s="25">
        <v>0</v>
      </c>
      <c r="I156" s="25">
        <v>32.307692000000003</v>
      </c>
      <c r="J156" s="25">
        <v>21.538461999999999</v>
      </c>
      <c r="K156" s="25">
        <v>26.153846000000001</v>
      </c>
      <c r="L156" s="25">
        <v>10.769231</v>
      </c>
      <c r="M156" s="25">
        <v>1.538462</v>
      </c>
      <c r="N156" s="25">
        <v>26.153846000000001</v>
      </c>
      <c r="O156" s="25">
        <v>0</v>
      </c>
    </row>
    <row r="157" spans="1:15" x14ac:dyDescent="0.2">
      <c r="A157" s="9" t="s">
        <v>382</v>
      </c>
      <c r="B157" s="9"/>
      <c r="C157" s="9"/>
      <c r="D157" s="9"/>
      <c r="E157" s="9"/>
      <c r="F157" s="9"/>
      <c r="G157" s="9"/>
      <c r="H157" s="9"/>
      <c r="I157" s="9"/>
      <c r="J157" s="9"/>
      <c r="K157" s="9"/>
      <c r="L157" s="9"/>
      <c r="M157" s="9"/>
      <c r="N157" s="9"/>
      <c r="O157" s="9"/>
    </row>
    <row r="158" spans="1:15" x14ac:dyDescent="0.2">
      <c r="A158" s="20" t="s">
        <v>383</v>
      </c>
      <c r="B158" s="21">
        <v>393</v>
      </c>
      <c r="C158" s="21">
        <v>118</v>
      </c>
      <c r="D158" s="21">
        <v>164</v>
      </c>
      <c r="E158" s="21">
        <v>10</v>
      </c>
      <c r="F158" s="21">
        <v>69</v>
      </c>
      <c r="G158" s="21">
        <v>40</v>
      </c>
      <c r="H158" s="21">
        <v>24</v>
      </c>
      <c r="I158" s="21">
        <v>125</v>
      </c>
      <c r="J158" s="21">
        <v>70</v>
      </c>
      <c r="K158" s="21">
        <v>95</v>
      </c>
      <c r="L158" s="21">
        <v>24</v>
      </c>
      <c r="M158" s="21">
        <v>7</v>
      </c>
      <c r="N158" s="21">
        <v>99</v>
      </c>
      <c r="O158" s="21">
        <v>6</v>
      </c>
    </row>
    <row r="159" spans="1:15" x14ac:dyDescent="0.2">
      <c r="A159" s="24" t="s">
        <v>3</v>
      </c>
      <c r="B159" s="25">
        <v>100</v>
      </c>
      <c r="C159" s="25">
        <v>30.025445000000001</v>
      </c>
      <c r="D159" s="25">
        <v>41.73028</v>
      </c>
      <c r="E159" s="25">
        <v>2.5445289999999998</v>
      </c>
      <c r="F159" s="25">
        <v>17.557251999999998</v>
      </c>
      <c r="G159" s="25">
        <v>10.178117</v>
      </c>
      <c r="H159" s="25">
        <v>6.1068699999999998</v>
      </c>
      <c r="I159" s="25">
        <v>31.806616000000002</v>
      </c>
      <c r="J159" s="25">
        <v>17.811705</v>
      </c>
      <c r="K159" s="25">
        <v>24.173027999999999</v>
      </c>
      <c r="L159" s="25">
        <v>6.1068699999999998</v>
      </c>
      <c r="M159" s="25">
        <v>1.7811699999999999</v>
      </c>
      <c r="N159" s="25">
        <v>25.190840000000001</v>
      </c>
      <c r="O159" s="25">
        <v>1.526718</v>
      </c>
    </row>
    <row r="160" spans="1:15" x14ac:dyDescent="0.2">
      <c r="A160" s="20" t="s">
        <v>181</v>
      </c>
      <c r="B160" s="21">
        <v>1944</v>
      </c>
      <c r="C160" s="21">
        <v>700</v>
      </c>
      <c r="D160" s="21">
        <v>900</v>
      </c>
      <c r="E160" s="21">
        <v>99</v>
      </c>
      <c r="F160" s="21">
        <v>392</v>
      </c>
      <c r="G160" s="21">
        <v>277</v>
      </c>
      <c r="H160" s="21">
        <v>103</v>
      </c>
      <c r="I160" s="21">
        <v>748</v>
      </c>
      <c r="J160" s="21">
        <v>387</v>
      </c>
      <c r="K160" s="21">
        <v>511</v>
      </c>
      <c r="L160" s="21">
        <v>106</v>
      </c>
      <c r="M160" s="21">
        <v>38</v>
      </c>
      <c r="N160" s="21">
        <v>392</v>
      </c>
      <c r="O160" s="21">
        <v>41</v>
      </c>
    </row>
    <row r="161" spans="1:15" x14ac:dyDescent="0.2">
      <c r="A161" s="24" t="s">
        <v>3</v>
      </c>
      <c r="B161" s="25">
        <v>100</v>
      </c>
      <c r="C161" s="25">
        <v>36.008229999999998</v>
      </c>
      <c r="D161" s="25">
        <v>46.296295999999998</v>
      </c>
      <c r="E161" s="25">
        <v>5.0925929999999999</v>
      </c>
      <c r="F161" s="25">
        <v>20.164608999999999</v>
      </c>
      <c r="G161" s="25">
        <v>14.248970999999999</v>
      </c>
      <c r="H161" s="25">
        <v>5.2983539999999998</v>
      </c>
      <c r="I161" s="25">
        <v>38.477366000000004</v>
      </c>
      <c r="J161" s="25">
        <v>19.907406999999999</v>
      </c>
      <c r="K161" s="25">
        <v>26.286007999999999</v>
      </c>
      <c r="L161" s="25">
        <v>5.4526750000000002</v>
      </c>
      <c r="M161" s="25">
        <v>1.9547330000000001</v>
      </c>
      <c r="N161" s="25">
        <v>20.164608999999999</v>
      </c>
      <c r="O161" s="25">
        <v>2.1090529999999998</v>
      </c>
    </row>
    <row r="162" spans="1:15" x14ac:dyDescent="0.2">
      <c r="A162" s="20" t="s">
        <v>182</v>
      </c>
      <c r="B162" s="21">
        <v>38</v>
      </c>
      <c r="C162" s="21">
        <v>11</v>
      </c>
      <c r="D162" s="21">
        <v>13</v>
      </c>
      <c r="E162" s="21">
        <v>1</v>
      </c>
      <c r="F162" s="21">
        <v>6</v>
      </c>
      <c r="G162" s="21">
        <v>3</v>
      </c>
      <c r="H162" s="21">
        <v>1</v>
      </c>
      <c r="I162" s="21">
        <v>16</v>
      </c>
      <c r="J162" s="21">
        <v>9</v>
      </c>
      <c r="K162" s="21">
        <v>4</v>
      </c>
      <c r="L162" s="21">
        <v>1</v>
      </c>
      <c r="M162" s="21">
        <v>0</v>
      </c>
      <c r="N162" s="21">
        <v>12</v>
      </c>
      <c r="O162" s="21">
        <v>2</v>
      </c>
    </row>
    <row r="163" spans="1:15" x14ac:dyDescent="0.2">
      <c r="A163" s="24" t="s">
        <v>3</v>
      </c>
      <c r="B163" s="25">
        <v>100</v>
      </c>
      <c r="C163" s="25">
        <v>28.947368000000001</v>
      </c>
      <c r="D163" s="25">
        <v>34.210526000000002</v>
      </c>
      <c r="E163" s="25">
        <v>2.6315789999999999</v>
      </c>
      <c r="F163" s="25">
        <v>15.789474</v>
      </c>
      <c r="G163" s="25">
        <v>7.8947370000000001</v>
      </c>
      <c r="H163" s="25">
        <v>2.6315789999999999</v>
      </c>
      <c r="I163" s="25">
        <v>42.105263000000001</v>
      </c>
      <c r="J163" s="25">
        <v>23.684211000000001</v>
      </c>
      <c r="K163" s="25">
        <v>10.526316</v>
      </c>
      <c r="L163" s="25">
        <v>2.6315789999999999</v>
      </c>
      <c r="M163" s="25">
        <v>0</v>
      </c>
      <c r="N163" s="25">
        <v>31.578946999999999</v>
      </c>
      <c r="O163" s="25">
        <v>5.2631579999999998</v>
      </c>
    </row>
    <row r="164" spans="1:15" x14ac:dyDescent="0.2">
      <c r="A164" s="20" t="s">
        <v>384</v>
      </c>
      <c r="B164" s="21">
        <v>36</v>
      </c>
      <c r="C164" s="21">
        <v>12</v>
      </c>
      <c r="D164" s="21">
        <v>11</v>
      </c>
      <c r="E164" s="21">
        <v>2</v>
      </c>
      <c r="F164" s="21">
        <v>3</v>
      </c>
      <c r="G164" s="21">
        <v>10</v>
      </c>
      <c r="H164" s="21">
        <v>4</v>
      </c>
      <c r="I164" s="21">
        <v>17</v>
      </c>
      <c r="J164" s="21">
        <v>5</v>
      </c>
      <c r="K164" s="21">
        <v>9</v>
      </c>
      <c r="L164" s="21">
        <v>3</v>
      </c>
      <c r="M164" s="21">
        <v>1</v>
      </c>
      <c r="N164" s="21">
        <v>6</v>
      </c>
      <c r="O164" s="21">
        <v>1</v>
      </c>
    </row>
    <row r="165" spans="1:15" x14ac:dyDescent="0.2">
      <c r="A165" s="24" t="s">
        <v>3</v>
      </c>
      <c r="B165" s="25">
        <v>100</v>
      </c>
      <c r="C165" s="25">
        <v>33.333333000000003</v>
      </c>
      <c r="D165" s="25">
        <v>30.555555999999999</v>
      </c>
      <c r="E165" s="25">
        <v>5.5555560000000002</v>
      </c>
      <c r="F165" s="25">
        <v>8.3333329999999997</v>
      </c>
      <c r="G165" s="25">
        <v>27.777778000000001</v>
      </c>
      <c r="H165" s="25">
        <v>11.111110999999999</v>
      </c>
      <c r="I165" s="25">
        <v>47.222222000000002</v>
      </c>
      <c r="J165" s="25">
        <v>13.888889000000001</v>
      </c>
      <c r="K165" s="25">
        <v>25</v>
      </c>
      <c r="L165" s="25">
        <v>8.3333329999999997</v>
      </c>
      <c r="M165" s="25">
        <v>2.7777780000000001</v>
      </c>
      <c r="N165" s="25">
        <v>16.666667</v>
      </c>
      <c r="O165" s="25">
        <v>2.7777780000000001</v>
      </c>
    </row>
    <row r="166" spans="1:15" x14ac:dyDescent="0.2">
      <c r="A166" s="20" t="s">
        <v>183</v>
      </c>
      <c r="B166" s="21">
        <v>53</v>
      </c>
      <c r="C166" s="21">
        <v>18</v>
      </c>
      <c r="D166" s="21">
        <v>25</v>
      </c>
      <c r="E166" s="21">
        <v>1</v>
      </c>
      <c r="F166" s="21">
        <v>11</v>
      </c>
      <c r="G166" s="21">
        <v>7</v>
      </c>
      <c r="H166" s="21">
        <v>5</v>
      </c>
      <c r="I166" s="21">
        <v>23</v>
      </c>
      <c r="J166" s="21">
        <v>13</v>
      </c>
      <c r="K166" s="21">
        <v>17</v>
      </c>
      <c r="L166" s="21">
        <v>1</v>
      </c>
      <c r="M166" s="21">
        <v>0</v>
      </c>
      <c r="N166" s="21">
        <v>7</v>
      </c>
      <c r="O166" s="21">
        <v>1</v>
      </c>
    </row>
    <row r="167" spans="1:15" x14ac:dyDescent="0.2">
      <c r="A167" s="24" t="s">
        <v>3</v>
      </c>
      <c r="B167" s="25">
        <v>100</v>
      </c>
      <c r="C167" s="25">
        <v>33.962263999999998</v>
      </c>
      <c r="D167" s="25">
        <v>47.169811000000003</v>
      </c>
      <c r="E167" s="25">
        <v>1.886792</v>
      </c>
      <c r="F167" s="25">
        <v>20.754716999999999</v>
      </c>
      <c r="G167" s="25">
        <v>13.207547</v>
      </c>
      <c r="H167" s="25">
        <v>9.4339619999999993</v>
      </c>
      <c r="I167" s="25">
        <v>43.396225999999999</v>
      </c>
      <c r="J167" s="25">
        <v>24.528302</v>
      </c>
      <c r="K167" s="25">
        <v>32.075471999999998</v>
      </c>
      <c r="L167" s="25">
        <v>1.886792</v>
      </c>
      <c r="M167" s="25">
        <v>0</v>
      </c>
      <c r="N167" s="25">
        <v>13.207547</v>
      </c>
      <c r="O167" s="25">
        <v>1.886792</v>
      </c>
    </row>
    <row r="168" spans="1:15" x14ac:dyDescent="0.2">
      <c r="A168" s="20" t="s">
        <v>385</v>
      </c>
      <c r="B168" s="21">
        <v>22</v>
      </c>
      <c r="C168" s="21">
        <v>9</v>
      </c>
      <c r="D168" s="21">
        <v>13</v>
      </c>
      <c r="E168" s="21">
        <v>2</v>
      </c>
      <c r="F168" s="21">
        <v>2</v>
      </c>
      <c r="G168" s="21">
        <v>2</v>
      </c>
      <c r="H168" s="21">
        <v>2</v>
      </c>
      <c r="I168" s="21">
        <v>5</v>
      </c>
      <c r="J168" s="21">
        <v>2</v>
      </c>
      <c r="K168" s="21">
        <v>9</v>
      </c>
      <c r="L168" s="21">
        <v>1</v>
      </c>
      <c r="M168" s="21">
        <v>1</v>
      </c>
      <c r="N168" s="21">
        <v>5</v>
      </c>
      <c r="O168" s="21">
        <v>0</v>
      </c>
    </row>
    <row r="169" spans="1:15" x14ac:dyDescent="0.2">
      <c r="A169" s="24" t="s">
        <v>3</v>
      </c>
      <c r="B169" s="25">
        <v>100</v>
      </c>
      <c r="C169" s="25">
        <v>40.909090999999997</v>
      </c>
      <c r="D169" s="25">
        <v>59.090909000000003</v>
      </c>
      <c r="E169" s="25">
        <v>9.0909089999999999</v>
      </c>
      <c r="F169" s="25">
        <v>9.0909089999999999</v>
      </c>
      <c r="G169" s="25">
        <v>9.0909089999999999</v>
      </c>
      <c r="H169" s="25">
        <v>9.0909089999999999</v>
      </c>
      <c r="I169" s="25">
        <v>22.727273</v>
      </c>
      <c r="J169" s="25">
        <v>9.0909089999999999</v>
      </c>
      <c r="K169" s="25">
        <v>40.909090999999997</v>
      </c>
      <c r="L169" s="25">
        <v>4.5454549999999996</v>
      </c>
      <c r="M169" s="25">
        <v>4.5454549999999996</v>
      </c>
      <c r="N169" s="25">
        <v>22.727273</v>
      </c>
      <c r="O169" s="25">
        <v>0</v>
      </c>
    </row>
    <row r="170" spans="1:15" x14ac:dyDescent="0.2">
      <c r="A170" s="20" t="s">
        <v>386</v>
      </c>
      <c r="B170" s="21">
        <v>32</v>
      </c>
      <c r="C170" s="21">
        <v>3</v>
      </c>
      <c r="D170" s="21">
        <v>10</v>
      </c>
      <c r="E170" s="21">
        <v>0</v>
      </c>
      <c r="F170" s="21">
        <v>3</v>
      </c>
      <c r="G170" s="21">
        <v>1</v>
      </c>
      <c r="H170" s="21">
        <v>0</v>
      </c>
      <c r="I170" s="21">
        <v>7</v>
      </c>
      <c r="J170" s="21">
        <v>0</v>
      </c>
      <c r="K170" s="21">
        <v>2</v>
      </c>
      <c r="L170" s="21">
        <v>1</v>
      </c>
      <c r="M170" s="21">
        <v>2</v>
      </c>
      <c r="N170" s="21">
        <v>12</v>
      </c>
      <c r="O170" s="21">
        <v>1</v>
      </c>
    </row>
    <row r="171" spans="1:15" x14ac:dyDescent="0.2">
      <c r="A171" s="24" t="s">
        <v>3</v>
      </c>
      <c r="B171" s="25">
        <v>100</v>
      </c>
      <c r="C171" s="25">
        <v>9.375</v>
      </c>
      <c r="D171" s="25">
        <v>31.25</v>
      </c>
      <c r="E171" s="25">
        <v>0</v>
      </c>
      <c r="F171" s="25">
        <v>9.375</v>
      </c>
      <c r="G171" s="25">
        <v>3.125</v>
      </c>
      <c r="H171" s="25">
        <v>0</v>
      </c>
      <c r="I171" s="25">
        <v>21.875</v>
      </c>
      <c r="J171" s="25">
        <v>0</v>
      </c>
      <c r="K171" s="25">
        <v>6.25</v>
      </c>
      <c r="L171" s="25">
        <v>3.125</v>
      </c>
      <c r="M171" s="25">
        <v>6.25</v>
      </c>
      <c r="N171" s="25">
        <v>37.5</v>
      </c>
      <c r="O171" s="25">
        <v>3.125</v>
      </c>
    </row>
    <row r="172" spans="1:15" x14ac:dyDescent="0.2">
      <c r="A172" s="20" t="s">
        <v>387</v>
      </c>
      <c r="B172" s="21">
        <v>9</v>
      </c>
      <c r="C172" s="21">
        <v>2</v>
      </c>
      <c r="D172" s="21">
        <v>4</v>
      </c>
      <c r="E172" s="21">
        <v>0</v>
      </c>
      <c r="F172" s="21">
        <v>0</v>
      </c>
      <c r="G172" s="21">
        <v>2</v>
      </c>
      <c r="H172" s="21">
        <v>0</v>
      </c>
      <c r="I172" s="21">
        <v>4</v>
      </c>
      <c r="J172" s="21">
        <v>4</v>
      </c>
      <c r="K172" s="21">
        <v>3</v>
      </c>
      <c r="L172" s="21">
        <v>1</v>
      </c>
      <c r="M172" s="21">
        <v>0</v>
      </c>
      <c r="N172" s="21">
        <v>1</v>
      </c>
      <c r="O172" s="21">
        <v>0</v>
      </c>
    </row>
    <row r="173" spans="1:15" x14ac:dyDescent="0.2">
      <c r="A173" s="24" t="s">
        <v>3</v>
      </c>
      <c r="B173" s="25">
        <v>100</v>
      </c>
      <c r="C173" s="25">
        <v>22.222221999999999</v>
      </c>
      <c r="D173" s="25">
        <v>44.444443999999997</v>
      </c>
      <c r="E173" s="25">
        <v>0</v>
      </c>
      <c r="F173" s="25">
        <v>0</v>
      </c>
      <c r="G173" s="25">
        <v>22.222221999999999</v>
      </c>
      <c r="H173" s="25">
        <v>0</v>
      </c>
      <c r="I173" s="25">
        <v>44.444443999999997</v>
      </c>
      <c r="J173" s="25">
        <v>44.444443999999997</v>
      </c>
      <c r="K173" s="25">
        <v>33.333333000000003</v>
      </c>
      <c r="L173" s="25">
        <v>11.111110999999999</v>
      </c>
      <c r="M173" s="25">
        <v>0</v>
      </c>
      <c r="N173" s="25">
        <v>11.111110999999999</v>
      </c>
      <c r="O173" s="25">
        <v>0</v>
      </c>
    </row>
    <row r="174" spans="1:15" x14ac:dyDescent="0.2">
      <c r="A174" s="20" t="s">
        <v>366</v>
      </c>
      <c r="B174" s="21">
        <v>150</v>
      </c>
      <c r="C174" s="21">
        <v>46</v>
      </c>
      <c r="D174" s="21">
        <v>58</v>
      </c>
      <c r="E174" s="21">
        <v>8</v>
      </c>
      <c r="F174" s="21">
        <v>27</v>
      </c>
      <c r="G174" s="21">
        <v>9</v>
      </c>
      <c r="H174" s="21">
        <v>5</v>
      </c>
      <c r="I174" s="21">
        <v>41</v>
      </c>
      <c r="J174" s="21">
        <v>23</v>
      </c>
      <c r="K174" s="21">
        <v>45</v>
      </c>
      <c r="L174" s="21">
        <v>12</v>
      </c>
      <c r="M174" s="21">
        <v>4</v>
      </c>
      <c r="N174" s="21">
        <v>36</v>
      </c>
      <c r="O174" s="21">
        <v>1</v>
      </c>
    </row>
    <row r="175" spans="1:15" x14ac:dyDescent="0.2">
      <c r="A175" s="24" t="s">
        <v>3</v>
      </c>
      <c r="B175" s="25">
        <v>100</v>
      </c>
      <c r="C175" s="25">
        <v>30.666667</v>
      </c>
      <c r="D175" s="25">
        <v>38.666666999999997</v>
      </c>
      <c r="E175" s="25">
        <v>5.3333329999999997</v>
      </c>
      <c r="F175" s="25">
        <v>18</v>
      </c>
      <c r="G175" s="25">
        <v>6</v>
      </c>
      <c r="H175" s="25">
        <v>3.3333330000000001</v>
      </c>
      <c r="I175" s="25">
        <v>27.333333</v>
      </c>
      <c r="J175" s="25">
        <v>15.333333</v>
      </c>
      <c r="K175" s="25">
        <v>30</v>
      </c>
      <c r="L175" s="25">
        <v>8</v>
      </c>
      <c r="M175" s="25">
        <v>2.6666669999999999</v>
      </c>
      <c r="N175" s="25">
        <v>24</v>
      </c>
      <c r="O175" s="25">
        <v>0.66666700000000001</v>
      </c>
    </row>
    <row r="176" spans="1:15" x14ac:dyDescent="0.2">
      <c r="A176" s="9" t="s">
        <v>388</v>
      </c>
      <c r="B176" s="9"/>
      <c r="C176" s="9"/>
      <c r="D176" s="9"/>
      <c r="E176" s="9"/>
      <c r="F176" s="9"/>
      <c r="G176" s="9"/>
      <c r="H176" s="9"/>
      <c r="I176" s="9"/>
      <c r="J176" s="9"/>
      <c r="K176" s="9"/>
      <c r="L176" s="9"/>
      <c r="M176" s="9"/>
      <c r="N176" s="9"/>
      <c r="O176" s="9"/>
    </row>
    <row r="177" spans="1:15" x14ac:dyDescent="0.2">
      <c r="A177" s="20" t="s">
        <v>184</v>
      </c>
      <c r="B177" s="21">
        <v>54</v>
      </c>
      <c r="C177" s="21">
        <v>14</v>
      </c>
      <c r="D177" s="21">
        <v>19</v>
      </c>
      <c r="E177" s="21">
        <v>1</v>
      </c>
      <c r="F177" s="21">
        <v>6</v>
      </c>
      <c r="G177" s="21">
        <v>5</v>
      </c>
      <c r="H177" s="21">
        <v>0</v>
      </c>
      <c r="I177" s="21">
        <v>13</v>
      </c>
      <c r="J177" s="21">
        <v>12</v>
      </c>
      <c r="K177" s="21">
        <v>10</v>
      </c>
      <c r="L177" s="21">
        <v>3</v>
      </c>
      <c r="M177" s="21">
        <v>3</v>
      </c>
      <c r="N177" s="21">
        <v>15</v>
      </c>
      <c r="O177" s="21">
        <v>2</v>
      </c>
    </row>
    <row r="178" spans="1:15" x14ac:dyDescent="0.2">
      <c r="A178" s="24" t="s">
        <v>3</v>
      </c>
      <c r="B178" s="25">
        <v>100</v>
      </c>
      <c r="C178" s="25">
        <v>25.925926</v>
      </c>
      <c r="D178" s="25">
        <v>35.185184999999997</v>
      </c>
      <c r="E178" s="25">
        <v>1.8518520000000001</v>
      </c>
      <c r="F178" s="25">
        <v>11.111110999999999</v>
      </c>
      <c r="G178" s="25">
        <v>9.2592590000000001</v>
      </c>
      <c r="H178" s="25">
        <v>0</v>
      </c>
      <c r="I178" s="25">
        <v>24.074074</v>
      </c>
      <c r="J178" s="25">
        <v>22.222221999999999</v>
      </c>
      <c r="K178" s="25">
        <v>18.518519000000001</v>
      </c>
      <c r="L178" s="25">
        <v>5.5555560000000002</v>
      </c>
      <c r="M178" s="25">
        <v>5.5555560000000002</v>
      </c>
      <c r="N178" s="25">
        <v>27.777778000000001</v>
      </c>
      <c r="O178" s="25">
        <v>3.7037040000000001</v>
      </c>
    </row>
    <row r="179" spans="1:15" x14ac:dyDescent="0.2">
      <c r="A179" s="20" t="s">
        <v>185</v>
      </c>
      <c r="B179" s="21">
        <v>196</v>
      </c>
      <c r="C179" s="21">
        <v>55</v>
      </c>
      <c r="D179" s="21">
        <v>76</v>
      </c>
      <c r="E179" s="21">
        <v>17</v>
      </c>
      <c r="F179" s="21">
        <v>28</v>
      </c>
      <c r="G179" s="21">
        <v>20</v>
      </c>
      <c r="H179" s="21">
        <v>7</v>
      </c>
      <c r="I179" s="21">
        <v>54</v>
      </c>
      <c r="J179" s="21">
        <v>17</v>
      </c>
      <c r="K179" s="21">
        <v>55</v>
      </c>
      <c r="L179" s="21">
        <v>22</v>
      </c>
      <c r="M179" s="21">
        <v>1</v>
      </c>
      <c r="N179" s="21">
        <v>50</v>
      </c>
      <c r="O179" s="21">
        <v>7</v>
      </c>
    </row>
    <row r="180" spans="1:15" x14ac:dyDescent="0.2">
      <c r="A180" s="24" t="s">
        <v>3</v>
      </c>
      <c r="B180" s="25">
        <v>100</v>
      </c>
      <c r="C180" s="25">
        <v>28.061223999999999</v>
      </c>
      <c r="D180" s="25">
        <v>38.775509999999997</v>
      </c>
      <c r="E180" s="25">
        <v>8.6734690000000008</v>
      </c>
      <c r="F180" s="25">
        <v>14.285714</v>
      </c>
      <c r="G180" s="25">
        <v>10.204082</v>
      </c>
      <c r="H180" s="25">
        <v>3.5714290000000002</v>
      </c>
      <c r="I180" s="25">
        <v>27.551020000000001</v>
      </c>
      <c r="J180" s="25">
        <v>8.6734690000000008</v>
      </c>
      <c r="K180" s="25">
        <v>28.061223999999999</v>
      </c>
      <c r="L180" s="25">
        <v>11.224489999999999</v>
      </c>
      <c r="M180" s="25">
        <v>0.51020399999999999</v>
      </c>
      <c r="N180" s="25">
        <v>25.510204000000002</v>
      </c>
      <c r="O180" s="25">
        <v>3.5714290000000002</v>
      </c>
    </row>
    <row r="181" spans="1:15" x14ac:dyDescent="0.2">
      <c r="A181" s="20" t="s">
        <v>186</v>
      </c>
      <c r="B181" s="21">
        <v>310</v>
      </c>
      <c r="C181" s="21">
        <v>91</v>
      </c>
      <c r="D181" s="21">
        <v>126</v>
      </c>
      <c r="E181" s="21">
        <v>22</v>
      </c>
      <c r="F181" s="21">
        <v>33</v>
      </c>
      <c r="G181" s="21">
        <v>38</v>
      </c>
      <c r="H181" s="21">
        <v>15</v>
      </c>
      <c r="I181" s="21">
        <v>86</v>
      </c>
      <c r="J181" s="21">
        <v>49</v>
      </c>
      <c r="K181" s="21">
        <v>79</v>
      </c>
      <c r="L181" s="21">
        <v>25</v>
      </c>
      <c r="M181" s="21">
        <v>6</v>
      </c>
      <c r="N181" s="21">
        <v>92</v>
      </c>
      <c r="O181" s="21">
        <v>6</v>
      </c>
    </row>
    <row r="182" spans="1:15" x14ac:dyDescent="0.2">
      <c r="A182" s="24" t="s">
        <v>3</v>
      </c>
      <c r="B182" s="25">
        <v>100</v>
      </c>
      <c r="C182" s="25">
        <v>29.354838999999998</v>
      </c>
      <c r="D182" s="25">
        <v>40.645161000000002</v>
      </c>
      <c r="E182" s="25">
        <v>7.0967739999999999</v>
      </c>
      <c r="F182" s="25">
        <v>10.645161</v>
      </c>
      <c r="G182" s="25">
        <v>12.258065</v>
      </c>
      <c r="H182" s="25">
        <v>4.8387099999999998</v>
      </c>
      <c r="I182" s="25">
        <v>27.741935000000002</v>
      </c>
      <c r="J182" s="25">
        <v>15.806452</v>
      </c>
      <c r="K182" s="25">
        <v>25.483871000000001</v>
      </c>
      <c r="L182" s="25">
        <v>8.0645159999999994</v>
      </c>
      <c r="M182" s="25">
        <v>1.935484</v>
      </c>
      <c r="N182" s="25">
        <v>29.677419</v>
      </c>
      <c r="O182" s="25">
        <v>1.935484</v>
      </c>
    </row>
    <row r="183" spans="1:15" x14ac:dyDescent="0.2">
      <c r="A183" s="20" t="s">
        <v>187</v>
      </c>
      <c r="B183" s="21">
        <v>385</v>
      </c>
      <c r="C183" s="21">
        <v>118</v>
      </c>
      <c r="D183" s="21">
        <v>161</v>
      </c>
      <c r="E183" s="21">
        <v>13</v>
      </c>
      <c r="F183" s="21">
        <v>62</v>
      </c>
      <c r="G183" s="21">
        <v>53</v>
      </c>
      <c r="H183" s="21">
        <v>21</v>
      </c>
      <c r="I183" s="21">
        <v>137</v>
      </c>
      <c r="J183" s="21">
        <v>60</v>
      </c>
      <c r="K183" s="21">
        <v>106</v>
      </c>
      <c r="L183" s="21">
        <v>26</v>
      </c>
      <c r="M183" s="21">
        <v>8</v>
      </c>
      <c r="N183" s="21">
        <v>86</v>
      </c>
      <c r="O183" s="21">
        <v>11</v>
      </c>
    </row>
    <row r="184" spans="1:15" x14ac:dyDescent="0.2">
      <c r="A184" s="24" t="s">
        <v>3</v>
      </c>
      <c r="B184" s="25">
        <v>100</v>
      </c>
      <c r="C184" s="25">
        <v>30.649350999999999</v>
      </c>
      <c r="D184" s="25">
        <v>41.818182</v>
      </c>
      <c r="E184" s="25">
        <v>3.3766229999999999</v>
      </c>
      <c r="F184" s="25">
        <v>16.103895999999999</v>
      </c>
      <c r="G184" s="25">
        <v>13.766234000000001</v>
      </c>
      <c r="H184" s="25">
        <v>5.4545450000000004</v>
      </c>
      <c r="I184" s="25">
        <v>35.584415999999997</v>
      </c>
      <c r="J184" s="25">
        <v>15.584415999999999</v>
      </c>
      <c r="K184" s="25">
        <v>27.532468000000001</v>
      </c>
      <c r="L184" s="25">
        <v>6.753247</v>
      </c>
      <c r="M184" s="25">
        <v>2.077922</v>
      </c>
      <c r="N184" s="25">
        <v>22.337662000000002</v>
      </c>
      <c r="O184" s="25">
        <v>2.8571430000000002</v>
      </c>
    </row>
    <row r="185" spans="1:15" x14ac:dyDescent="0.2">
      <c r="A185" s="20" t="s">
        <v>188</v>
      </c>
      <c r="B185" s="21">
        <v>361</v>
      </c>
      <c r="C185" s="21">
        <v>133</v>
      </c>
      <c r="D185" s="21">
        <v>179</v>
      </c>
      <c r="E185" s="21">
        <v>14</v>
      </c>
      <c r="F185" s="21">
        <v>91</v>
      </c>
      <c r="G185" s="21">
        <v>51</v>
      </c>
      <c r="H185" s="21">
        <v>20</v>
      </c>
      <c r="I185" s="21">
        <v>150</v>
      </c>
      <c r="J185" s="21">
        <v>88</v>
      </c>
      <c r="K185" s="21">
        <v>108</v>
      </c>
      <c r="L185" s="21">
        <v>14</v>
      </c>
      <c r="M185" s="21">
        <v>7</v>
      </c>
      <c r="N185" s="21">
        <v>53</v>
      </c>
      <c r="O185" s="21">
        <v>7</v>
      </c>
    </row>
    <row r="186" spans="1:15" x14ac:dyDescent="0.2">
      <c r="A186" s="24" t="s">
        <v>3</v>
      </c>
      <c r="B186" s="25">
        <v>100</v>
      </c>
      <c r="C186" s="25">
        <v>36.842104999999997</v>
      </c>
      <c r="D186" s="25">
        <v>49.584488</v>
      </c>
      <c r="E186" s="25">
        <v>3.8781159999999999</v>
      </c>
      <c r="F186" s="25">
        <v>25.207756</v>
      </c>
      <c r="G186" s="25">
        <v>14.127424</v>
      </c>
      <c r="H186" s="25">
        <v>5.5401660000000001</v>
      </c>
      <c r="I186" s="25">
        <v>41.551246999999996</v>
      </c>
      <c r="J186" s="25">
        <v>24.376730999999999</v>
      </c>
      <c r="K186" s="25">
        <v>29.916898</v>
      </c>
      <c r="L186" s="25">
        <v>3.8781159999999999</v>
      </c>
      <c r="M186" s="25">
        <v>1.9390579999999999</v>
      </c>
      <c r="N186" s="25">
        <v>14.68144</v>
      </c>
      <c r="O186" s="25">
        <v>1.9390579999999999</v>
      </c>
    </row>
    <row r="187" spans="1:15" x14ac:dyDescent="0.2">
      <c r="A187" s="20" t="s">
        <v>189</v>
      </c>
      <c r="B187" s="21">
        <v>315</v>
      </c>
      <c r="C187" s="21">
        <v>126</v>
      </c>
      <c r="D187" s="21">
        <v>172</v>
      </c>
      <c r="E187" s="21">
        <v>4</v>
      </c>
      <c r="F187" s="21">
        <v>68</v>
      </c>
      <c r="G187" s="21">
        <v>40</v>
      </c>
      <c r="H187" s="21">
        <v>16</v>
      </c>
      <c r="I187" s="21">
        <v>130</v>
      </c>
      <c r="J187" s="21">
        <v>66</v>
      </c>
      <c r="K187" s="21">
        <v>79</v>
      </c>
      <c r="L187" s="21">
        <v>10</v>
      </c>
      <c r="M187" s="21">
        <v>4</v>
      </c>
      <c r="N187" s="21">
        <v>50</v>
      </c>
      <c r="O187" s="21">
        <v>9</v>
      </c>
    </row>
    <row r="188" spans="1:15" x14ac:dyDescent="0.2">
      <c r="A188" s="24" t="s">
        <v>3</v>
      </c>
      <c r="B188" s="25">
        <v>100</v>
      </c>
      <c r="C188" s="25">
        <v>40</v>
      </c>
      <c r="D188" s="25">
        <v>54.603175</v>
      </c>
      <c r="E188" s="25">
        <v>1.269841</v>
      </c>
      <c r="F188" s="25">
        <v>21.587302000000001</v>
      </c>
      <c r="G188" s="25">
        <v>12.698413</v>
      </c>
      <c r="H188" s="25">
        <v>5.0793650000000001</v>
      </c>
      <c r="I188" s="25">
        <v>41.269841</v>
      </c>
      <c r="J188" s="25">
        <v>20.952380999999999</v>
      </c>
      <c r="K188" s="25">
        <v>25.079364999999999</v>
      </c>
      <c r="L188" s="25">
        <v>3.1746029999999998</v>
      </c>
      <c r="M188" s="25">
        <v>1.269841</v>
      </c>
      <c r="N188" s="25">
        <v>15.873016</v>
      </c>
      <c r="O188" s="25">
        <v>2.8571430000000002</v>
      </c>
    </row>
    <row r="189" spans="1:15" x14ac:dyDescent="0.2">
      <c r="A189" s="20" t="s">
        <v>190</v>
      </c>
      <c r="B189" s="21">
        <v>364</v>
      </c>
      <c r="C189" s="21">
        <v>129</v>
      </c>
      <c r="D189" s="21">
        <v>165</v>
      </c>
      <c r="E189" s="21">
        <v>22</v>
      </c>
      <c r="F189" s="21">
        <v>77</v>
      </c>
      <c r="G189" s="21">
        <v>47</v>
      </c>
      <c r="H189" s="21">
        <v>19</v>
      </c>
      <c r="I189" s="21">
        <v>150</v>
      </c>
      <c r="J189" s="21">
        <v>80</v>
      </c>
      <c r="K189" s="21">
        <v>92</v>
      </c>
      <c r="L189" s="21">
        <v>13</v>
      </c>
      <c r="M189" s="21">
        <v>12</v>
      </c>
      <c r="N189" s="21">
        <v>71</v>
      </c>
      <c r="O189" s="21">
        <v>2</v>
      </c>
    </row>
    <row r="190" spans="1:15" x14ac:dyDescent="0.2">
      <c r="A190" s="24" t="s">
        <v>3</v>
      </c>
      <c r="B190" s="25">
        <v>100</v>
      </c>
      <c r="C190" s="25">
        <v>35.43956</v>
      </c>
      <c r="D190" s="25">
        <v>45.32967</v>
      </c>
      <c r="E190" s="25">
        <v>6.0439559999999997</v>
      </c>
      <c r="F190" s="25">
        <v>21.153846000000001</v>
      </c>
      <c r="G190" s="25">
        <v>12.912088000000001</v>
      </c>
      <c r="H190" s="25">
        <v>5.2197800000000001</v>
      </c>
      <c r="I190" s="25">
        <v>41.208790999999998</v>
      </c>
      <c r="J190" s="25">
        <v>21.978021999999999</v>
      </c>
      <c r="K190" s="25">
        <v>25.274725</v>
      </c>
      <c r="L190" s="25">
        <v>3.5714290000000002</v>
      </c>
      <c r="M190" s="25">
        <v>3.2967029999999999</v>
      </c>
      <c r="N190" s="25">
        <v>19.505495</v>
      </c>
      <c r="O190" s="25">
        <v>0.54945100000000002</v>
      </c>
    </row>
    <row r="191" spans="1:15" x14ac:dyDescent="0.2">
      <c r="A191" s="20" t="s">
        <v>191</v>
      </c>
      <c r="B191" s="21">
        <v>267</v>
      </c>
      <c r="C191" s="21">
        <v>104</v>
      </c>
      <c r="D191" s="21">
        <v>125</v>
      </c>
      <c r="E191" s="21">
        <v>10</v>
      </c>
      <c r="F191" s="21">
        <v>64</v>
      </c>
      <c r="G191" s="21">
        <v>47</v>
      </c>
      <c r="H191" s="21">
        <v>21</v>
      </c>
      <c r="I191" s="21">
        <v>128</v>
      </c>
      <c r="J191" s="21">
        <v>66</v>
      </c>
      <c r="K191" s="21">
        <v>70</v>
      </c>
      <c r="L191" s="21">
        <v>11</v>
      </c>
      <c r="M191" s="21">
        <v>2</v>
      </c>
      <c r="N191" s="21">
        <v>50</v>
      </c>
      <c r="O191" s="21">
        <v>2</v>
      </c>
    </row>
    <row r="192" spans="1:15" x14ac:dyDescent="0.2">
      <c r="A192" s="24" t="s">
        <v>3</v>
      </c>
      <c r="B192" s="25">
        <v>100</v>
      </c>
      <c r="C192" s="25">
        <v>38.951310999999997</v>
      </c>
      <c r="D192" s="25">
        <v>46.816479000000001</v>
      </c>
      <c r="E192" s="25">
        <v>3.7453180000000001</v>
      </c>
      <c r="F192" s="25">
        <v>23.970037000000001</v>
      </c>
      <c r="G192" s="25">
        <v>17.602996000000001</v>
      </c>
      <c r="H192" s="25">
        <v>7.8651689999999999</v>
      </c>
      <c r="I192" s="25">
        <v>47.940075</v>
      </c>
      <c r="J192" s="25">
        <v>24.719100999999998</v>
      </c>
      <c r="K192" s="25">
        <v>26.217227999999999</v>
      </c>
      <c r="L192" s="25">
        <v>4.1198499999999996</v>
      </c>
      <c r="M192" s="25">
        <v>0.74906399999999995</v>
      </c>
      <c r="N192" s="25">
        <v>18.726592</v>
      </c>
      <c r="O192" s="25">
        <v>0.74906399999999995</v>
      </c>
    </row>
    <row r="193" spans="1:15" x14ac:dyDescent="0.2">
      <c r="A193" s="20" t="s">
        <v>192</v>
      </c>
      <c r="B193" s="21">
        <v>90</v>
      </c>
      <c r="C193" s="21">
        <v>40</v>
      </c>
      <c r="D193" s="21">
        <v>37</v>
      </c>
      <c r="E193" s="21">
        <v>4</v>
      </c>
      <c r="F193" s="21">
        <v>30</v>
      </c>
      <c r="G193" s="21">
        <v>19</v>
      </c>
      <c r="H193" s="21">
        <v>10</v>
      </c>
      <c r="I193" s="21">
        <v>37</v>
      </c>
      <c r="J193" s="21">
        <v>25</v>
      </c>
      <c r="K193" s="21">
        <v>16</v>
      </c>
      <c r="L193" s="21">
        <v>3</v>
      </c>
      <c r="M193" s="21">
        <v>2</v>
      </c>
      <c r="N193" s="21">
        <v>14</v>
      </c>
      <c r="O193" s="21">
        <v>0</v>
      </c>
    </row>
    <row r="194" spans="1:15" x14ac:dyDescent="0.2">
      <c r="A194" s="24" t="s">
        <v>3</v>
      </c>
      <c r="B194" s="25">
        <v>100</v>
      </c>
      <c r="C194" s="25">
        <v>44.444443999999997</v>
      </c>
      <c r="D194" s="25">
        <v>41.111111000000001</v>
      </c>
      <c r="E194" s="25">
        <v>4.4444439999999998</v>
      </c>
      <c r="F194" s="25">
        <v>33.333333000000003</v>
      </c>
      <c r="G194" s="25">
        <v>21.111111000000001</v>
      </c>
      <c r="H194" s="25">
        <v>11.111110999999999</v>
      </c>
      <c r="I194" s="25">
        <v>41.111111000000001</v>
      </c>
      <c r="J194" s="25">
        <v>27.777778000000001</v>
      </c>
      <c r="K194" s="25">
        <v>17.777778000000001</v>
      </c>
      <c r="L194" s="25">
        <v>3.3333330000000001</v>
      </c>
      <c r="M194" s="25">
        <v>2.2222219999999999</v>
      </c>
      <c r="N194" s="25">
        <v>15.555555999999999</v>
      </c>
      <c r="O194" s="25">
        <v>0</v>
      </c>
    </row>
    <row r="195" spans="1:15" x14ac:dyDescent="0.2">
      <c r="A195" s="20" t="s">
        <v>193</v>
      </c>
      <c r="B195" s="21">
        <v>94</v>
      </c>
      <c r="C195" s="21">
        <v>50</v>
      </c>
      <c r="D195" s="21">
        <v>50</v>
      </c>
      <c r="E195" s="21">
        <v>4</v>
      </c>
      <c r="F195" s="21">
        <v>23</v>
      </c>
      <c r="G195" s="21">
        <v>11</v>
      </c>
      <c r="H195" s="21">
        <v>14</v>
      </c>
      <c r="I195" s="21">
        <v>48</v>
      </c>
      <c r="J195" s="21">
        <v>22</v>
      </c>
      <c r="K195" s="21">
        <v>29</v>
      </c>
      <c r="L195" s="21">
        <v>4</v>
      </c>
      <c r="M195" s="21">
        <v>1</v>
      </c>
      <c r="N195" s="21">
        <v>13</v>
      </c>
      <c r="O195" s="21">
        <v>0</v>
      </c>
    </row>
    <row r="196" spans="1:15" x14ac:dyDescent="0.2">
      <c r="A196" s="24" t="s">
        <v>3</v>
      </c>
      <c r="B196" s="25">
        <v>100</v>
      </c>
      <c r="C196" s="25">
        <v>53.191488999999997</v>
      </c>
      <c r="D196" s="25">
        <v>53.191488999999997</v>
      </c>
      <c r="E196" s="25">
        <v>4.2553190000000001</v>
      </c>
      <c r="F196" s="25">
        <v>24.468084999999999</v>
      </c>
      <c r="G196" s="25">
        <v>11.702128</v>
      </c>
      <c r="H196" s="25">
        <v>14.893617000000001</v>
      </c>
      <c r="I196" s="25">
        <v>51.063830000000003</v>
      </c>
      <c r="J196" s="25">
        <v>23.404254999999999</v>
      </c>
      <c r="K196" s="25">
        <v>30.851064000000001</v>
      </c>
      <c r="L196" s="25">
        <v>4.2553190000000001</v>
      </c>
      <c r="M196" s="25">
        <v>1.0638300000000001</v>
      </c>
      <c r="N196" s="25">
        <v>13.829787</v>
      </c>
      <c r="O196" s="25">
        <v>0</v>
      </c>
    </row>
    <row r="197" spans="1:15" x14ac:dyDescent="0.2">
      <c r="A197" s="20" t="s">
        <v>389</v>
      </c>
      <c r="B197" s="21">
        <v>47</v>
      </c>
      <c r="C197" s="21">
        <v>8</v>
      </c>
      <c r="D197" s="21">
        <v>16</v>
      </c>
      <c r="E197" s="21">
        <v>1</v>
      </c>
      <c r="F197" s="21">
        <v>1</v>
      </c>
      <c r="G197" s="21">
        <v>3</v>
      </c>
      <c r="H197" s="21">
        <v>1</v>
      </c>
      <c r="I197" s="21">
        <v>7</v>
      </c>
      <c r="J197" s="21">
        <v>2</v>
      </c>
      <c r="K197" s="21">
        <v>5</v>
      </c>
      <c r="L197" s="21">
        <v>1</v>
      </c>
      <c r="M197" s="21">
        <v>2</v>
      </c>
      <c r="N197" s="21">
        <v>18</v>
      </c>
      <c r="O197" s="21">
        <v>1</v>
      </c>
    </row>
    <row r="198" spans="1:15" x14ac:dyDescent="0.2">
      <c r="A198" s="24" t="s">
        <v>3</v>
      </c>
      <c r="B198" s="25">
        <v>100</v>
      </c>
      <c r="C198" s="25">
        <v>17.021277000000001</v>
      </c>
      <c r="D198" s="25">
        <v>34.042552999999998</v>
      </c>
      <c r="E198" s="25">
        <v>2.1276600000000001</v>
      </c>
      <c r="F198" s="25">
        <v>2.1276600000000001</v>
      </c>
      <c r="G198" s="25">
        <v>6.3829789999999997</v>
      </c>
      <c r="H198" s="25">
        <v>2.1276600000000001</v>
      </c>
      <c r="I198" s="25">
        <v>14.893617000000001</v>
      </c>
      <c r="J198" s="25">
        <v>4.2553190000000001</v>
      </c>
      <c r="K198" s="25">
        <v>10.638298000000001</v>
      </c>
      <c r="L198" s="25">
        <v>2.1276600000000001</v>
      </c>
      <c r="M198" s="25">
        <v>4.2553190000000001</v>
      </c>
      <c r="N198" s="25">
        <v>38.297871999999998</v>
      </c>
      <c r="O198" s="25">
        <v>2.1276600000000001</v>
      </c>
    </row>
    <row r="199" spans="1:15" x14ac:dyDescent="0.2">
      <c r="A199" s="20" t="s">
        <v>366</v>
      </c>
      <c r="B199" s="21">
        <v>194</v>
      </c>
      <c r="C199" s="21">
        <v>51</v>
      </c>
      <c r="D199" s="21">
        <v>72</v>
      </c>
      <c r="E199" s="21">
        <v>11</v>
      </c>
      <c r="F199" s="21">
        <v>30</v>
      </c>
      <c r="G199" s="21">
        <v>17</v>
      </c>
      <c r="H199" s="21">
        <v>0</v>
      </c>
      <c r="I199" s="21">
        <v>46</v>
      </c>
      <c r="J199" s="21">
        <v>26</v>
      </c>
      <c r="K199" s="21">
        <v>46</v>
      </c>
      <c r="L199" s="21">
        <v>18</v>
      </c>
      <c r="M199" s="21">
        <v>5</v>
      </c>
      <c r="N199" s="21">
        <v>58</v>
      </c>
      <c r="O199" s="21">
        <v>6</v>
      </c>
    </row>
    <row r="200" spans="1:15" x14ac:dyDescent="0.2">
      <c r="A200" s="24" t="s">
        <v>3</v>
      </c>
      <c r="B200" s="25">
        <v>100</v>
      </c>
      <c r="C200" s="25">
        <v>26.28866</v>
      </c>
      <c r="D200" s="25">
        <v>37.113402000000001</v>
      </c>
      <c r="E200" s="25">
        <v>5.6701030000000001</v>
      </c>
      <c r="F200" s="25">
        <v>15.463918</v>
      </c>
      <c r="G200" s="25">
        <v>8.7628869999999992</v>
      </c>
      <c r="H200" s="25">
        <v>0</v>
      </c>
      <c r="I200" s="25">
        <v>23.71134</v>
      </c>
      <c r="J200" s="25">
        <v>13.402062000000001</v>
      </c>
      <c r="K200" s="25">
        <v>23.71134</v>
      </c>
      <c r="L200" s="25">
        <v>9.2783510000000007</v>
      </c>
      <c r="M200" s="25">
        <v>2.5773199999999998</v>
      </c>
      <c r="N200" s="25">
        <v>29.896906999999999</v>
      </c>
      <c r="O200" s="25">
        <v>3.092784</v>
      </c>
    </row>
    <row r="201" spans="1:15" ht="11.1" customHeight="1" x14ac:dyDescent="0.2">
      <c r="A201" s="9" t="s">
        <v>390</v>
      </c>
      <c r="B201" s="9"/>
      <c r="C201" s="9"/>
      <c r="D201" s="9"/>
      <c r="E201" s="9"/>
      <c r="F201" s="9"/>
      <c r="G201" s="9"/>
      <c r="H201" s="9"/>
      <c r="I201" s="9"/>
      <c r="J201" s="9"/>
      <c r="K201" s="9"/>
      <c r="L201" s="9"/>
      <c r="M201" s="9"/>
      <c r="N201" s="9"/>
      <c r="O201" s="9"/>
    </row>
    <row r="202" spans="1:15" ht="11.1" customHeight="1" x14ac:dyDescent="0.2">
      <c r="A202" s="20" t="s">
        <v>391</v>
      </c>
      <c r="B202" s="21">
        <v>633</v>
      </c>
      <c r="C202" s="21">
        <v>257</v>
      </c>
      <c r="D202" s="21">
        <v>310</v>
      </c>
      <c r="E202" s="21">
        <v>30</v>
      </c>
      <c r="F202" s="21">
        <v>136</v>
      </c>
      <c r="G202" s="21">
        <v>88</v>
      </c>
      <c r="H202" s="21">
        <v>41</v>
      </c>
      <c r="I202" s="21">
        <v>208</v>
      </c>
      <c r="J202" s="21">
        <v>119</v>
      </c>
      <c r="K202" s="21">
        <v>167</v>
      </c>
      <c r="L202" s="21">
        <v>32</v>
      </c>
      <c r="M202" s="21">
        <v>10</v>
      </c>
      <c r="N202" s="21">
        <v>123</v>
      </c>
      <c r="O202" s="21">
        <v>12</v>
      </c>
    </row>
    <row r="203" spans="1:15" ht="11.1" customHeight="1" x14ac:dyDescent="0.2">
      <c r="A203" s="24" t="s">
        <v>3</v>
      </c>
      <c r="B203" s="25">
        <v>100</v>
      </c>
      <c r="C203" s="25">
        <v>40.600315999999999</v>
      </c>
      <c r="D203" s="25">
        <v>48.973143999999998</v>
      </c>
      <c r="E203" s="25">
        <v>4.7393359999999998</v>
      </c>
      <c r="F203" s="25">
        <v>21.484991999999998</v>
      </c>
      <c r="G203" s="25">
        <v>13.902054</v>
      </c>
      <c r="H203" s="25">
        <v>6.477093</v>
      </c>
      <c r="I203" s="25">
        <v>32.859400000000001</v>
      </c>
      <c r="J203" s="25">
        <v>18.799368000000001</v>
      </c>
      <c r="K203" s="25">
        <v>26.382306</v>
      </c>
      <c r="L203" s="25">
        <v>5.0552919999999997</v>
      </c>
      <c r="M203" s="25">
        <v>1.579779</v>
      </c>
      <c r="N203" s="25">
        <v>19.431280000000001</v>
      </c>
      <c r="O203" s="25">
        <v>1.8957349999999999</v>
      </c>
    </row>
    <row r="204" spans="1:15" ht="11.1" customHeight="1" x14ac:dyDescent="0.2">
      <c r="A204" s="20" t="s">
        <v>392</v>
      </c>
      <c r="B204" s="21">
        <v>1123</v>
      </c>
      <c r="C204" s="21">
        <v>373</v>
      </c>
      <c r="D204" s="21">
        <v>478</v>
      </c>
      <c r="E204" s="21">
        <v>45</v>
      </c>
      <c r="F204" s="21">
        <v>215</v>
      </c>
      <c r="G204" s="21">
        <v>134</v>
      </c>
      <c r="H204" s="21">
        <v>54</v>
      </c>
      <c r="I204" s="21">
        <v>399</v>
      </c>
      <c r="J204" s="21">
        <v>173</v>
      </c>
      <c r="K204" s="21">
        <v>267</v>
      </c>
      <c r="L204" s="21">
        <v>47</v>
      </c>
      <c r="M204" s="21">
        <v>20</v>
      </c>
      <c r="N204" s="21">
        <v>269</v>
      </c>
      <c r="O204" s="21">
        <v>21</v>
      </c>
    </row>
    <row r="205" spans="1:15" ht="11.1" customHeight="1" x14ac:dyDescent="0.2">
      <c r="A205" s="24" t="s">
        <v>3</v>
      </c>
      <c r="B205" s="25">
        <v>100</v>
      </c>
      <c r="C205" s="25">
        <v>33.214604000000001</v>
      </c>
      <c r="D205" s="25">
        <v>42.564559000000003</v>
      </c>
      <c r="E205" s="25">
        <v>4.0071240000000001</v>
      </c>
      <c r="F205" s="25">
        <v>19.145147000000001</v>
      </c>
      <c r="G205" s="25">
        <v>11.932323999999999</v>
      </c>
      <c r="H205" s="25">
        <v>4.8085490000000002</v>
      </c>
      <c r="I205" s="25">
        <v>35.529831000000001</v>
      </c>
      <c r="J205" s="25">
        <v>15.405165</v>
      </c>
      <c r="K205" s="25">
        <v>23.775601000000002</v>
      </c>
      <c r="L205" s="25">
        <v>4.1852179999999999</v>
      </c>
      <c r="M205" s="25">
        <v>1.7809440000000001</v>
      </c>
      <c r="N205" s="25">
        <v>23.953695</v>
      </c>
      <c r="O205" s="25">
        <v>1.869991</v>
      </c>
    </row>
    <row r="206" spans="1:15" ht="11.1" customHeight="1" x14ac:dyDescent="0.2">
      <c r="A206" s="20" t="s">
        <v>393</v>
      </c>
      <c r="B206" s="21">
        <v>660</v>
      </c>
      <c r="C206" s="21">
        <v>220</v>
      </c>
      <c r="D206" s="21">
        <v>289</v>
      </c>
      <c r="E206" s="21">
        <v>32</v>
      </c>
      <c r="F206" s="21">
        <v>133</v>
      </c>
      <c r="G206" s="21">
        <v>97</v>
      </c>
      <c r="H206" s="21">
        <v>41</v>
      </c>
      <c r="I206" s="21">
        <v>276</v>
      </c>
      <c r="J206" s="21">
        <v>162</v>
      </c>
      <c r="K206" s="21">
        <v>179</v>
      </c>
      <c r="L206" s="21">
        <v>48</v>
      </c>
      <c r="M206" s="21">
        <v>17</v>
      </c>
      <c r="N206" s="21">
        <v>123</v>
      </c>
      <c r="O206" s="21">
        <v>13</v>
      </c>
    </row>
    <row r="207" spans="1:15" ht="11.1" customHeight="1" x14ac:dyDescent="0.2">
      <c r="A207" s="24" t="s">
        <v>3</v>
      </c>
      <c r="B207" s="25">
        <v>100</v>
      </c>
      <c r="C207" s="25">
        <v>33.333333000000003</v>
      </c>
      <c r="D207" s="25">
        <v>43.787878999999997</v>
      </c>
      <c r="E207" s="25">
        <v>4.8484850000000002</v>
      </c>
      <c r="F207" s="25">
        <v>20.151515</v>
      </c>
      <c r="G207" s="25">
        <v>14.69697</v>
      </c>
      <c r="H207" s="25">
        <v>6.2121209999999998</v>
      </c>
      <c r="I207" s="25">
        <v>41.818182</v>
      </c>
      <c r="J207" s="25">
        <v>24.545455</v>
      </c>
      <c r="K207" s="25">
        <v>27.121212</v>
      </c>
      <c r="L207" s="25">
        <v>7.2727269999999997</v>
      </c>
      <c r="M207" s="25">
        <v>2.575758</v>
      </c>
      <c r="N207" s="25">
        <v>18.636364</v>
      </c>
      <c r="O207" s="25">
        <v>1.969697</v>
      </c>
    </row>
    <row r="208" spans="1:15" ht="11.1" customHeight="1" x14ac:dyDescent="0.2">
      <c r="A208" s="20" t="s">
        <v>394</v>
      </c>
      <c r="B208" s="21">
        <v>261</v>
      </c>
      <c r="C208" s="21">
        <v>69</v>
      </c>
      <c r="D208" s="21">
        <v>121</v>
      </c>
      <c r="E208" s="21">
        <v>16</v>
      </c>
      <c r="F208" s="21">
        <v>29</v>
      </c>
      <c r="G208" s="21">
        <v>32</v>
      </c>
      <c r="H208" s="21">
        <v>8</v>
      </c>
      <c r="I208" s="21">
        <v>103</v>
      </c>
      <c r="J208" s="21">
        <v>59</v>
      </c>
      <c r="K208" s="21">
        <v>82</v>
      </c>
      <c r="L208" s="21">
        <v>23</v>
      </c>
      <c r="M208" s="21">
        <v>6</v>
      </c>
      <c r="N208" s="21">
        <v>55</v>
      </c>
      <c r="O208" s="21">
        <v>7</v>
      </c>
    </row>
    <row r="209" spans="1:15" ht="11.1" customHeight="1" x14ac:dyDescent="0.2">
      <c r="A209" s="24" t="s">
        <v>3</v>
      </c>
      <c r="B209" s="25">
        <v>100</v>
      </c>
      <c r="C209" s="25">
        <v>26.436782000000001</v>
      </c>
      <c r="D209" s="25">
        <v>46.360152999999997</v>
      </c>
      <c r="E209" s="25">
        <v>6.1302680000000001</v>
      </c>
      <c r="F209" s="25">
        <v>11.111110999999999</v>
      </c>
      <c r="G209" s="25">
        <v>12.260536</v>
      </c>
      <c r="H209" s="25">
        <v>3.065134</v>
      </c>
      <c r="I209" s="25">
        <v>39.463602000000002</v>
      </c>
      <c r="J209" s="25">
        <v>22.605364000000002</v>
      </c>
      <c r="K209" s="25">
        <v>31.417625000000001</v>
      </c>
      <c r="L209" s="25">
        <v>8.8122609999999995</v>
      </c>
      <c r="M209" s="25">
        <v>2.298851</v>
      </c>
      <c r="N209" s="25">
        <v>21.072797000000001</v>
      </c>
      <c r="O209" s="25">
        <v>2.6819920000000002</v>
      </c>
    </row>
    <row r="210" spans="1:15" ht="11.1" customHeight="1" x14ac:dyDescent="0.2">
      <c r="A210" s="9" t="s">
        <v>395</v>
      </c>
      <c r="B210" s="9"/>
      <c r="C210" s="9"/>
      <c r="D210" s="9"/>
      <c r="E210" s="9"/>
      <c r="F210" s="9"/>
      <c r="G210" s="9"/>
      <c r="H210" s="9"/>
      <c r="I210" s="9"/>
      <c r="J210" s="9"/>
      <c r="K210" s="9"/>
      <c r="L210" s="9"/>
      <c r="M210" s="9"/>
      <c r="N210" s="9"/>
      <c r="O210" s="9"/>
    </row>
    <row r="211" spans="1:15" ht="11.1" customHeight="1" x14ac:dyDescent="0.2">
      <c r="A211" s="20" t="s">
        <v>396</v>
      </c>
      <c r="B211" s="21">
        <v>329</v>
      </c>
      <c r="C211" s="21">
        <v>107</v>
      </c>
      <c r="D211" s="21">
        <v>140</v>
      </c>
      <c r="E211" s="21">
        <v>20</v>
      </c>
      <c r="F211" s="21">
        <v>54</v>
      </c>
      <c r="G211" s="21">
        <v>38</v>
      </c>
      <c r="H211" s="21">
        <v>18</v>
      </c>
      <c r="I211" s="21">
        <v>113</v>
      </c>
      <c r="J211" s="21">
        <v>53</v>
      </c>
      <c r="K211" s="21">
        <v>97</v>
      </c>
      <c r="L211" s="21">
        <v>25</v>
      </c>
      <c r="M211" s="21">
        <v>12</v>
      </c>
      <c r="N211" s="21">
        <v>70</v>
      </c>
      <c r="O211" s="21">
        <v>4</v>
      </c>
    </row>
    <row r="212" spans="1:15" ht="11.1" customHeight="1" x14ac:dyDescent="0.2">
      <c r="A212" s="24" t="s">
        <v>3</v>
      </c>
      <c r="B212" s="25">
        <v>100</v>
      </c>
      <c r="C212" s="25">
        <v>32.522796</v>
      </c>
      <c r="D212" s="25">
        <v>42.553190999999998</v>
      </c>
      <c r="E212" s="25">
        <v>6.079027</v>
      </c>
      <c r="F212" s="25">
        <v>16.413374000000001</v>
      </c>
      <c r="G212" s="25">
        <v>11.550152000000001</v>
      </c>
      <c r="H212" s="25">
        <v>5.4711249999999998</v>
      </c>
      <c r="I212" s="25">
        <v>34.346505000000001</v>
      </c>
      <c r="J212" s="25">
        <v>16.109421999999999</v>
      </c>
      <c r="K212" s="25">
        <v>29.483283</v>
      </c>
      <c r="L212" s="25">
        <v>7.5987840000000002</v>
      </c>
      <c r="M212" s="25">
        <v>3.6474160000000002</v>
      </c>
      <c r="N212" s="25">
        <v>21.276596000000001</v>
      </c>
      <c r="O212" s="25">
        <v>1.215805</v>
      </c>
    </row>
    <row r="213" spans="1:15" ht="11.1" customHeight="1" x14ac:dyDescent="0.2">
      <c r="A213" s="20" t="s">
        <v>397</v>
      </c>
      <c r="B213" s="21">
        <v>828</v>
      </c>
      <c r="C213" s="21">
        <v>366</v>
      </c>
      <c r="D213" s="21">
        <v>388</v>
      </c>
      <c r="E213" s="21">
        <v>42</v>
      </c>
      <c r="F213" s="21">
        <v>212</v>
      </c>
      <c r="G213" s="21">
        <v>139</v>
      </c>
      <c r="H213" s="21">
        <v>46</v>
      </c>
      <c r="I213" s="21">
        <v>323</v>
      </c>
      <c r="J213" s="21">
        <v>139</v>
      </c>
      <c r="K213" s="21">
        <v>223</v>
      </c>
      <c r="L213" s="21">
        <v>46</v>
      </c>
      <c r="M213" s="21">
        <v>17</v>
      </c>
      <c r="N213" s="21">
        <v>150</v>
      </c>
      <c r="O213" s="21">
        <v>15</v>
      </c>
    </row>
    <row r="214" spans="1:15" ht="11.1" customHeight="1" x14ac:dyDescent="0.2">
      <c r="A214" s="24" t="s">
        <v>3</v>
      </c>
      <c r="B214" s="25">
        <v>100</v>
      </c>
      <c r="C214" s="25">
        <v>44.202899000000002</v>
      </c>
      <c r="D214" s="25">
        <v>46.859903000000003</v>
      </c>
      <c r="E214" s="25">
        <v>5.0724640000000001</v>
      </c>
      <c r="F214" s="25">
        <v>25.603864999999999</v>
      </c>
      <c r="G214" s="25">
        <v>16.78744</v>
      </c>
      <c r="H214" s="25">
        <v>5.5555560000000002</v>
      </c>
      <c r="I214" s="25">
        <v>39.009661999999999</v>
      </c>
      <c r="J214" s="25">
        <v>16.78744</v>
      </c>
      <c r="K214" s="25">
        <v>26.932366999999999</v>
      </c>
      <c r="L214" s="25">
        <v>5.5555560000000002</v>
      </c>
      <c r="M214" s="25">
        <v>2.05314</v>
      </c>
      <c r="N214" s="25">
        <v>18.115942</v>
      </c>
      <c r="O214" s="25">
        <v>1.8115939999999999</v>
      </c>
    </row>
    <row r="215" spans="1:15" ht="11.1" customHeight="1" x14ac:dyDescent="0.2">
      <c r="A215" s="20" t="s">
        <v>879</v>
      </c>
      <c r="B215" s="21">
        <v>499</v>
      </c>
      <c r="C215" s="21">
        <v>179</v>
      </c>
      <c r="D215" s="21">
        <v>240</v>
      </c>
      <c r="E215" s="21">
        <v>17</v>
      </c>
      <c r="F215" s="21">
        <v>100</v>
      </c>
      <c r="G215" s="21">
        <v>66</v>
      </c>
      <c r="H215" s="21">
        <v>27</v>
      </c>
      <c r="I215" s="21">
        <v>159</v>
      </c>
      <c r="J215" s="21">
        <v>164</v>
      </c>
      <c r="K215" s="21">
        <v>119</v>
      </c>
      <c r="L215" s="21">
        <v>25</v>
      </c>
      <c r="M215" s="21">
        <v>8</v>
      </c>
      <c r="N215" s="21">
        <v>89</v>
      </c>
      <c r="O215" s="21">
        <v>11</v>
      </c>
    </row>
    <row r="216" spans="1:15" ht="11.1" customHeight="1" x14ac:dyDescent="0.2">
      <c r="A216" s="24" t="s">
        <v>3</v>
      </c>
      <c r="B216" s="25">
        <v>100</v>
      </c>
      <c r="C216" s="25">
        <v>35.871743000000002</v>
      </c>
      <c r="D216" s="25">
        <v>48.096192000000002</v>
      </c>
      <c r="E216" s="25">
        <v>3.4068139999999998</v>
      </c>
      <c r="F216" s="25">
        <v>20.04008</v>
      </c>
      <c r="G216" s="25">
        <v>13.226452999999999</v>
      </c>
      <c r="H216" s="25">
        <v>5.4108219999999996</v>
      </c>
      <c r="I216" s="25">
        <v>31.863727000000001</v>
      </c>
      <c r="J216" s="25">
        <v>32.865730999999997</v>
      </c>
      <c r="K216" s="25">
        <v>23.847695000000002</v>
      </c>
      <c r="L216" s="25">
        <v>5.0100199999999999</v>
      </c>
      <c r="M216" s="25">
        <v>1.6032059999999999</v>
      </c>
      <c r="N216" s="25">
        <v>17.835671000000001</v>
      </c>
      <c r="O216" s="25">
        <v>2.2044090000000001</v>
      </c>
    </row>
    <row r="217" spans="1:15" ht="11.1" customHeight="1" x14ac:dyDescent="0.2">
      <c r="A217" s="20" t="s">
        <v>398</v>
      </c>
      <c r="B217" s="21">
        <v>468</v>
      </c>
      <c r="C217" s="21">
        <v>145</v>
      </c>
      <c r="D217" s="21">
        <v>216</v>
      </c>
      <c r="E217" s="21">
        <v>28</v>
      </c>
      <c r="F217" s="21">
        <v>83</v>
      </c>
      <c r="G217" s="21">
        <v>48</v>
      </c>
      <c r="H217" s="21">
        <v>29</v>
      </c>
      <c r="I217" s="21">
        <v>179</v>
      </c>
      <c r="J217" s="21">
        <v>71</v>
      </c>
      <c r="K217" s="21">
        <v>114</v>
      </c>
      <c r="L217" s="21">
        <v>26</v>
      </c>
      <c r="M217" s="21">
        <v>5</v>
      </c>
      <c r="N217" s="21">
        <v>109</v>
      </c>
      <c r="O217" s="21">
        <v>5</v>
      </c>
    </row>
    <row r="218" spans="1:15" ht="11.1" customHeight="1" x14ac:dyDescent="0.2">
      <c r="A218" s="24" t="s">
        <v>3</v>
      </c>
      <c r="B218" s="25">
        <v>100</v>
      </c>
      <c r="C218" s="25">
        <v>30.982906</v>
      </c>
      <c r="D218" s="25">
        <v>46.153846000000001</v>
      </c>
      <c r="E218" s="25">
        <v>5.9829059999999998</v>
      </c>
      <c r="F218" s="25">
        <v>17.735043000000001</v>
      </c>
      <c r="G218" s="25">
        <v>10.256410000000001</v>
      </c>
      <c r="H218" s="25">
        <v>6.1965810000000001</v>
      </c>
      <c r="I218" s="25">
        <v>38.247863000000002</v>
      </c>
      <c r="J218" s="25">
        <v>15.17094</v>
      </c>
      <c r="K218" s="25">
        <v>24.358974</v>
      </c>
      <c r="L218" s="25">
        <v>5.5555560000000002</v>
      </c>
      <c r="M218" s="25">
        <v>1.068376</v>
      </c>
      <c r="N218" s="25">
        <v>23.290597999999999</v>
      </c>
      <c r="O218" s="25">
        <v>1.068376</v>
      </c>
    </row>
    <row r="219" spans="1:15" ht="11.1" customHeight="1" x14ac:dyDescent="0.2">
      <c r="A219" s="20" t="s">
        <v>399</v>
      </c>
      <c r="B219" s="21">
        <v>257</v>
      </c>
      <c r="C219" s="21">
        <v>60</v>
      </c>
      <c r="D219" s="21">
        <v>111</v>
      </c>
      <c r="E219" s="21">
        <v>4</v>
      </c>
      <c r="F219" s="21">
        <v>33</v>
      </c>
      <c r="G219" s="21">
        <v>29</v>
      </c>
      <c r="H219" s="21">
        <v>9</v>
      </c>
      <c r="I219" s="21">
        <v>111</v>
      </c>
      <c r="J219" s="21">
        <v>42</v>
      </c>
      <c r="K219" s="21">
        <v>64</v>
      </c>
      <c r="L219" s="21">
        <v>10</v>
      </c>
      <c r="M219" s="21">
        <v>4</v>
      </c>
      <c r="N219" s="21">
        <v>67</v>
      </c>
      <c r="O219" s="21">
        <v>11</v>
      </c>
    </row>
    <row r="220" spans="1:15" ht="11.1" customHeight="1" x14ac:dyDescent="0.2">
      <c r="A220" s="24" t="s">
        <v>3</v>
      </c>
      <c r="B220" s="25">
        <v>100</v>
      </c>
      <c r="C220" s="25">
        <v>23.346304</v>
      </c>
      <c r="D220" s="25">
        <v>43.190660999999999</v>
      </c>
      <c r="E220" s="25">
        <v>1.5564199999999999</v>
      </c>
      <c r="F220" s="25">
        <v>12.840467</v>
      </c>
      <c r="G220" s="25">
        <v>11.284046999999999</v>
      </c>
      <c r="H220" s="25">
        <v>3.5019459999999998</v>
      </c>
      <c r="I220" s="25">
        <v>43.190660999999999</v>
      </c>
      <c r="J220" s="25">
        <v>16.342411999999999</v>
      </c>
      <c r="K220" s="25">
        <v>24.902723999999999</v>
      </c>
      <c r="L220" s="25">
        <v>3.891051</v>
      </c>
      <c r="M220" s="25">
        <v>1.5564199999999999</v>
      </c>
      <c r="N220" s="25">
        <v>26.070039000000001</v>
      </c>
      <c r="O220" s="25">
        <v>4.2801559999999998</v>
      </c>
    </row>
    <row r="221" spans="1:15" ht="11.1" customHeight="1" x14ac:dyDescent="0.2">
      <c r="A221" s="20" t="s">
        <v>400</v>
      </c>
      <c r="B221" s="21">
        <v>296</v>
      </c>
      <c r="C221" s="21">
        <v>62</v>
      </c>
      <c r="D221" s="21">
        <v>103</v>
      </c>
      <c r="E221" s="21">
        <v>12</v>
      </c>
      <c r="F221" s="21">
        <v>31</v>
      </c>
      <c r="G221" s="21">
        <v>31</v>
      </c>
      <c r="H221" s="21">
        <v>15</v>
      </c>
      <c r="I221" s="21">
        <v>101</v>
      </c>
      <c r="J221" s="21">
        <v>44</v>
      </c>
      <c r="K221" s="21">
        <v>78</v>
      </c>
      <c r="L221" s="21">
        <v>18</v>
      </c>
      <c r="M221" s="21">
        <v>7</v>
      </c>
      <c r="N221" s="21">
        <v>85</v>
      </c>
      <c r="O221" s="21">
        <v>7</v>
      </c>
    </row>
    <row r="222" spans="1:15" ht="11.1" customHeight="1" x14ac:dyDescent="0.2">
      <c r="A222" s="24" t="s">
        <v>3</v>
      </c>
      <c r="B222" s="25">
        <v>100</v>
      </c>
      <c r="C222" s="25">
        <v>20.945945999999999</v>
      </c>
      <c r="D222" s="25">
        <v>34.797297</v>
      </c>
      <c r="E222" s="25">
        <v>4.0540539999999998</v>
      </c>
      <c r="F222" s="25">
        <v>10.472973</v>
      </c>
      <c r="G222" s="25">
        <v>10.472973</v>
      </c>
      <c r="H222" s="25">
        <v>5.0675679999999996</v>
      </c>
      <c r="I222" s="25">
        <v>34.121622000000002</v>
      </c>
      <c r="J222" s="25">
        <v>14.864865</v>
      </c>
      <c r="K222" s="25">
        <v>26.351351000000001</v>
      </c>
      <c r="L222" s="25">
        <v>6.0810810000000002</v>
      </c>
      <c r="M222" s="25">
        <v>2.364865</v>
      </c>
      <c r="N222" s="25">
        <v>28.716215999999999</v>
      </c>
      <c r="O222" s="25">
        <v>2.364865</v>
      </c>
    </row>
    <row r="223" spans="1:15" ht="11.1" customHeight="1" x14ac:dyDescent="0.2">
      <c r="A223" s="9" t="s">
        <v>401</v>
      </c>
      <c r="B223" s="9"/>
      <c r="C223" s="9"/>
      <c r="D223" s="9"/>
      <c r="E223" s="9"/>
      <c r="F223" s="9"/>
      <c r="G223" s="9"/>
      <c r="H223" s="9"/>
      <c r="I223" s="9"/>
      <c r="J223" s="9"/>
      <c r="K223" s="9"/>
      <c r="L223" s="9"/>
      <c r="M223" s="9"/>
      <c r="N223" s="9"/>
      <c r="O223" s="9"/>
    </row>
    <row r="224" spans="1:15" ht="11.1" customHeight="1" x14ac:dyDescent="0.2">
      <c r="A224" s="20" t="s">
        <v>878</v>
      </c>
      <c r="B224" s="21">
        <v>116</v>
      </c>
      <c r="C224" s="21">
        <v>37</v>
      </c>
      <c r="D224" s="21">
        <v>55</v>
      </c>
      <c r="E224" s="21">
        <v>6</v>
      </c>
      <c r="F224" s="21">
        <v>20</v>
      </c>
      <c r="G224" s="21">
        <v>10</v>
      </c>
      <c r="H224" s="21">
        <v>4</v>
      </c>
      <c r="I224" s="21">
        <v>42</v>
      </c>
      <c r="J224" s="21">
        <v>6</v>
      </c>
      <c r="K224" s="21">
        <v>26</v>
      </c>
      <c r="L224" s="21">
        <v>7</v>
      </c>
      <c r="M224" s="21">
        <v>4</v>
      </c>
      <c r="N224" s="21">
        <v>30</v>
      </c>
      <c r="O224" s="21">
        <v>0</v>
      </c>
    </row>
    <row r="225" spans="1:15" ht="11.1" customHeight="1" x14ac:dyDescent="0.2">
      <c r="A225" s="24" t="s">
        <v>3</v>
      </c>
      <c r="B225" s="25">
        <v>100</v>
      </c>
      <c r="C225" s="25">
        <v>31.896552</v>
      </c>
      <c r="D225" s="25">
        <v>47.413792999999998</v>
      </c>
      <c r="E225" s="25">
        <v>5.1724139999999998</v>
      </c>
      <c r="F225" s="25">
        <v>17.241378999999998</v>
      </c>
      <c r="G225" s="25">
        <v>8.6206899999999997</v>
      </c>
      <c r="H225" s="25">
        <v>3.4482759999999999</v>
      </c>
      <c r="I225" s="25">
        <v>36.206896999999998</v>
      </c>
      <c r="J225" s="25">
        <v>5.1724139999999998</v>
      </c>
      <c r="K225" s="25">
        <v>22.413792999999998</v>
      </c>
      <c r="L225" s="25">
        <v>6.0344829999999998</v>
      </c>
      <c r="M225" s="25">
        <v>3.4482759999999999</v>
      </c>
      <c r="N225" s="25">
        <v>25.862069000000002</v>
      </c>
      <c r="O225" s="25">
        <v>0</v>
      </c>
    </row>
    <row r="226" spans="1:15" ht="11.1" customHeight="1" x14ac:dyDescent="0.2">
      <c r="A226" s="20" t="s">
        <v>402</v>
      </c>
      <c r="B226" s="21">
        <v>213</v>
      </c>
      <c r="C226" s="21">
        <v>70</v>
      </c>
      <c r="D226" s="21">
        <v>85</v>
      </c>
      <c r="E226" s="21">
        <v>14</v>
      </c>
      <c r="F226" s="21">
        <v>34</v>
      </c>
      <c r="G226" s="21">
        <v>28</v>
      </c>
      <c r="H226" s="21">
        <v>14</v>
      </c>
      <c r="I226" s="21">
        <v>71</v>
      </c>
      <c r="J226" s="21">
        <v>47</v>
      </c>
      <c r="K226" s="21">
        <v>71</v>
      </c>
      <c r="L226" s="21">
        <v>18</v>
      </c>
      <c r="M226" s="21">
        <v>8</v>
      </c>
      <c r="N226" s="21">
        <v>40</v>
      </c>
      <c r="O226" s="21">
        <v>4</v>
      </c>
    </row>
    <row r="227" spans="1:15" ht="11.1" customHeight="1" x14ac:dyDescent="0.2">
      <c r="A227" s="24" t="s">
        <v>3</v>
      </c>
      <c r="B227" s="25">
        <v>100</v>
      </c>
      <c r="C227" s="25">
        <v>32.863849999999999</v>
      </c>
      <c r="D227" s="25">
        <v>39.906103000000002</v>
      </c>
      <c r="E227" s="25">
        <v>6.5727700000000002</v>
      </c>
      <c r="F227" s="25">
        <v>15.962441</v>
      </c>
      <c r="G227" s="25">
        <v>13.14554</v>
      </c>
      <c r="H227" s="25">
        <v>6.5727700000000002</v>
      </c>
      <c r="I227" s="25">
        <v>33.333333000000003</v>
      </c>
      <c r="J227" s="25">
        <v>22.065728</v>
      </c>
      <c r="K227" s="25">
        <v>33.333333000000003</v>
      </c>
      <c r="L227" s="25">
        <v>8.450704</v>
      </c>
      <c r="M227" s="25">
        <v>3.7558690000000001</v>
      </c>
      <c r="N227" s="25">
        <v>18.779343000000001</v>
      </c>
      <c r="O227" s="25">
        <v>1.877934</v>
      </c>
    </row>
    <row r="228" spans="1:15" ht="11.1" customHeight="1" x14ac:dyDescent="0.2">
      <c r="A228" s="20" t="s">
        <v>397</v>
      </c>
      <c r="B228" s="21">
        <v>828</v>
      </c>
      <c r="C228" s="21">
        <v>366</v>
      </c>
      <c r="D228" s="21">
        <v>388</v>
      </c>
      <c r="E228" s="21">
        <v>42</v>
      </c>
      <c r="F228" s="21">
        <v>212</v>
      </c>
      <c r="G228" s="21">
        <v>139</v>
      </c>
      <c r="H228" s="21">
        <v>46</v>
      </c>
      <c r="I228" s="21">
        <v>323</v>
      </c>
      <c r="J228" s="21">
        <v>139</v>
      </c>
      <c r="K228" s="21">
        <v>223</v>
      </c>
      <c r="L228" s="21">
        <v>46</v>
      </c>
      <c r="M228" s="21">
        <v>17</v>
      </c>
      <c r="N228" s="21">
        <v>150</v>
      </c>
      <c r="O228" s="21">
        <v>15</v>
      </c>
    </row>
    <row r="229" spans="1:15" ht="11.1" customHeight="1" x14ac:dyDescent="0.2">
      <c r="A229" s="24" t="s">
        <v>3</v>
      </c>
      <c r="B229" s="25">
        <v>100</v>
      </c>
      <c r="C229" s="25">
        <v>44.202899000000002</v>
      </c>
      <c r="D229" s="25">
        <v>46.859903000000003</v>
      </c>
      <c r="E229" s="25">
        <v>5.0724640000000001</v>
      </c>
      <c r="F229" s="25">
        <v>25.603864999999999</v>
      </c>
      <c r="G229" s="25">
        <v>16.78744</v>
      </c>
      <c r="H229" s="25">
        <v>5.5555560000000002</v>
      </c>
      <c r="I229" s="25">
        <v>39.009661999999999</v>
      </c>
      <c r="J229" s="25">
        <v>16.78744</v>
      </c>
      <c r="K229" s="25">
        <v>26.932366999999999</v>
      </c>
      <c r="L229" s="25">
        <v>5.5555560000000002</v>
      </c>
      <c r="M229" s="25">
        <v>2.05314</v>
      </c>
      <c r="N229" s="25">
        <v>18.115942</v>
      </c>
      <c r="O229" s="25">
        <v>1.8115939999999999</v>
      </c>
    </row>
    <row r="230" spans="1:15" ht="11.1" customHeight="1" x14ac:dyDescent="0.2">
      <c r="A230" s="20" t="s">
        <v>403</v>
      </c>
      <c r="B230" s="21">
        <v>133</v>
      </c>
      <c r="C230" s="21">
        <v>36</v>
      </c>
      <c r="D230" s="21">
        <v>69</v>
      </c>
      <c r="E230" s="21">
        <v>5</v>
      </c>
      <c r="F230" s="21">
        <v>21</v>
      </c>
      <c r="G230" s="21">
        <v>17</v>
      </c>
      <c r="H230" s="21">
        <v>2</v>
      </c>
      <c r="I230" s="21">
        <v>39</v>
      </c>
      <c r="J230" s="21">
        <v>34</v>
      </c>
      <c r="K230" s="21">
        <v>27</v>
      </c>
      <c r="L230" s="21">
        <v>7</v>
      </c>
      <c r="M230" s="21">
        <v>3</v>
      </c>
      <c r="N230" s="21">
        <v>28</v>
      </c>
      <c r="O230" s="21">
        <v>0</v>
      </c>
    </row>
    <row r="231" spans="1:15" ht="11.1" customHeight="1" x14ac:dyDescent="0.2">
      <c r="A231" s="24" t="s">
        <v>3</v>
      </c>
      <c r="B231" s="25">
        <v>100</v>
      </c>
      <c r="C231" s="25">
        <v>27.067668999999999</v>
      </c>
      <c r="D231" s="25">
        <v>51.879699000000002</v>
      </c>
      <c r="E231" s="25">
        <v>3.759398</v>
      </c>
      <c r="F231" s="25">
        <v>15.789474</v>
      </c>
      <c r="G231" s="25">
        <v>12.781955</v>
      </c>
      <c r="H231" s="25">
        <v>1.5037590000000001</v>
      </c>
      <c r="I231" s="25">
        <v>29.323308000000001</v>
      </c>
      <c r="J231" s="25">
        <v>25.56391</v>
      </c>
      <c r="K231" s="25">
        <v>20.300751999999999</v>
      </c>
      <c r="L231" s="25">
        <v>5.2631579999999998</v>
      </c>
      <c r="M231" s="25">
        <v>2.2556389999999999</v>
      </c>
      <c r="N231" s="25">
        <v>21.052631999999999</v>
      </c>
      <c r="O231" s="25">
        <v>0</v>
      </c>
    </row>
    <row r="232" spans="1:15" ht="11.1" customHeight="1" x14ac:dyDescent="0.2">
      <c r="A232" s="20" t="s">
        <v>404</v>
      </c>
      <c r="B232" s="21">
        <v>120</v>
      </c>
      <c r="C232" s="21">
        <v>35</v>
      </c>
      <c r="D232" s="21">
        <v>55</v>
      </c>
      <c r="E232" s="21">
        <v>2</v>
      </c>
      <c r="F232" s="21">
        <v>24</v>
      </c>
      <c r="G232" s="21">
        <v>12</v>
      </c>
      <c r="H232" s="21">
        <v>7</v>
      </c>
      <c r="I232" s="21">
        <v>50</v>
      </c>
      <c r="J232" s="21">
        <v>50</v>
      </c>
      <c r="K232" s="21">
        <v>26</v>
      </c>
      <c r="L232" s="21">
        <v>7</v>
      </c>
      <c r="M232" s="21">
        <v>1</v>
      </c>
      <c r="N232" s="21">
        <v>14</v>
      </c>
      <c r="O232" s="21">
        <v>5</v>
      </c>
    </row>
    <row r="233" spans="1:15" ht="11.1" customHeight="1" x14ac:dyDescent="0.2">
      <c r="A233" s="24" t="s">
        <v>3</v>
      </c>
      <c r="B233" s="25">
        <v>100</v>
      </c>
      <c r="C233" s="25">
        <v>29.166667</v>
      </c>
      <c r="D233" s="25">
        <v>45.833333000000003</v>
      </c>
      <c r="E233" s="25">
        <v>1.6666669999999999</v>
      </c>
      <c r="F233" s="25">
        <v>20</v>
      </c>
      <c r="G233" s="25">
        <v>10</v>
      </c>
      <c r="H233" s="25">
        <v>5.8333329999999997</v>
      </c>
      <c r="I233" s="25">
        <v>41.666666999999997</v>
      </c>
      <c r="J233" s="25">
        <v>41.666666999999997</v>
      </c>
      <c r="K233" s="25">
        <v>21.666667</v>
      </c>
      <c r="L233" s="25">
        <v>5.8333329999999997</v>
      </c>
      <c r="M233" s="25">
        <v>0.83333299999999999</v>
      </c>
      <c r="N233" s="25">
        <v>11.666667</v>
      </c>
      <c r="O233" s="25">
        <v>4.1666670000000003</v>
      </c>
    </row>
    <row r="234" spans="1:15" ht="11.1" customHeight="1" x14ac:dyDescent="0.2">
      <c r="A234" s="20" t="s">
        <v>405</v>
      </c>
      <c r="B234" s="21">
        <v>246</v>
      </c>
      <c r="C234" s="21">
        <v>108</v>
      </c>
      <c r="D234" s="21">
        <v>116</v>
      </c>
      <c r="E234" s="21">
        <v>10</v>
      </c>
      <c r="F234" s="21">
        <v>55</v>
      </c>
      <c r="G234" s="21">
        <v>37</v>
      </c>
      <c r="H234" s="21">
        <v>18</v>
      </c>
      <c r="I234" s="21">
        <v>70</v>
      </c>
      <c r="J234" s="21">
        <v>80</v>
      </c>
      <c r="K234" s="21">
        <v>66</v>
      </c>
      <c r="L234" s="21">
        <v>11</v>
      </c>
      <c r="M234" s="21">
        <v>4</v>
      </c>
      <c r="N234" s="21">
        <v>47</v>
      </c>
      <c r="O234" s="21">
        <v>6</v>
      </c>
    </row>
    <row r="235" spans="1:15" ht="11.1" customHeight="1" x14ac:dyDescent="0.2">
      <c r="A235" s="24" t="s">
        <v>3</v>
      </c>
      <c r="B235" s="25">
        <v>100</v>
      </c>
      <c r="C235" s="25">
        <v>43.902439000000001</v>
      </c>
      <c r="D235" s="25">
        <v>47.154471999999998</v>
      </c>
      <c r="E235" s="25">
        <v>4.0650409999999999</v>
      </c>
      <c r="F235" s="25">
        <v>22.357724000000001</v>
      </c>
      <c r="G235" s="25">
        <v>15.040649999999999</v>
      </c>
      <c r="H235" s="25">
        <v>7.3170729999999997</v>
      </c>
      <c r="I235" s="25">
        <v>28.455285</v>
      </c>
      <c r="J235" s="25">
        <v>32.520325</v>
      </c>
      <c r="K235" s="25">
        <v>26.829267999999999</v>
      </c>
      <c r="L235" s="25">
        <v>4.4715449999999999</v>
      </c>
      <c r="M235" s="25">
        <v>1.6260159999999999</v>
      </c>
      <c r="N235" s="25">
        <v>19.105691</v>
      </c>
      <c r="O235" s="25">
        <v>2.4390239999999999</v>
      </c>
    </row>
    <row r="236" spans="1:15" ht="11.1" customHeight="1" x14ac:dyDescent="0.2">
      <c r="A236" s="20" t="s">
        <v>398</v>
      </c>
      <c r="B236" s="21">
        <v>468</v>
      </c>
      <c r="C236" s="21">
        <v>145</v>
      </c>
      <c r="D236" s="21">
        <v>216</v>
      </c>
      <c r="E236" s="21">
        <v>28</v>
      </c>
      <c r="F236" s="21">
        <v>83</v>
      </c>
      <c r="G236" s="21">
        <v>48</v>
      </c>
      <c r="H236" s="21">
        <v>29</v>
      </c>
      <c r="I236" s="21">
        <v>179</v>
      </c>
      <c r="J236" s="21">
        <v>71</v>
      </c>
      <c r="K236" s="21">
        <v>114</v>
      </c>
      <c r="L236" s="21">
        <v>26</v>
      </c>
      <c r="M236" s="21">
        <v>5</v>
      </c>
      <c r="N236" s="21">
        <v>109</v>
      </c>
      <c r="O236" s="21">
        <v>5</v>
      </c>
    </row>
    <row r="237" spans="1:15" ht="11.1" customHeight="1" x14ac:dyDescent="0.2">
      <c r="A237" s="24" t="s">
        <v>3</v>
      </c>
      <c r="B237" s="25">
        <v>100</v>
      </c>
      <c r="C237" s="25">
        <v>30.982906</v>
      </c>
      <c r="D237" s="25">
        <v>46.153846000000001</v>
      </c>
      <c r="E237" s="25">
        <v>5.9829059999999998</v>
      </c>
      <c r="F237" s="25">
        <v>17.735043000000001</v>
      </c>
      <c r="G237" s="25">
        <v>10.256410000000001</v>
      </c>
      <c r="H237" s="25">
        <v>6.1965810000000001</v>
      </c>
      <c r="I237" s="25">
        <v>38.247863000000002</v>
      </c>
      <c r="J237" s="25">
        <v>15.17094</v>
      </c>
      <c r="K237" s="25">
        <v>24.358974</v>
      </c>
      <c r="L237" s="25">
        <v>5.5555560000000002</v>
      </c>
      <c r="M237" s="25">
        <v>1.068376</v>
      </c>
      <c r="N237" s="25">
        <v>23.290597999999999</v>
      </c>
      <c r="O237" s="25">
        <v>1.068376</v>
      </c>
    </row>
    <row r="238" spans="1:15" ht="11.1" customHeight="1" x14ac:dyDescent="0.2">
      <c r="A238" s="20" t="s">
        <v>406</v>
      </c>
      <c r="B238" s="21">
        <v>180</v>
      </c>
      <c r="C238" s="21">
        <v>36</v>
      </c>
      <c r="D238" s="21">
        <v>72</v>
      </c>
      <c r="E238" s="21">
        <v>3</v>
      </c>
      <c r="F238" s="21">
        <v>14</v>
      </c>
      <c r="G238" s="21">
        <v>20</v>
      </c>
      <c r="H238" s="21">
        <v>6</v>
      </c>
      <c r="I238" s="21">
        <v>79</v>
      </c>
      <c r="J238" s="21">
        <v>24</v>
      </c>
      <c r="K238" s="21">
        <v>39</v>
      </c>
      <c r="L238" s="21">
        <v>7</v>
      </c>
      <c r="M238" s="21">
        <v>3</v>
      </c>
      <c r="N238" s="21">
        <v>52</v>
      </c>
      <c r="O238" s="21">
        <v>6</v>
      </c>
    </row>
    <row r="239" spans="1:15" ht="11.1" customHeight="1" x14ac:dyDescent="0.2">
      <c r="A239" s="24" t="s">
        <v>3</v>
      </c>
      <c r="B239" s="25">
        <v>100</v>
      </c>
      <c r="C239" s="25">
        <v>20</v>
      </c>
      <c r="D239" s="25">
        <v>40</v>
      </c>
      <c r="E239" s="25">
        <v>1.6666669999999999</v>
      </c>
      <c r="F239" s="25">
        <v>7.7777779999999996</v>
      </c>
      <c r="G239" s="25">
        <v>11.111110999999999</v>
      </c>
      <c r="H239" s="25">
        <v>3.3333330000000001</v>
      </c>
      <c r="I239" s="25">
        <v>43.888888999999999</v>
      </c>
      <c r="J239" s="25">
        <v>13.333333</v>
      </c>
      <c r="K239" s="25">
        <v>21.666667</v>
      </c>
      <c r="L239" s="25">
        <v>3.8888889999999998</v>
      </c>
      <c r="M239" s="25">
        <v>1.6666669999999999</v>
      </c>
      <c r="N239" s="25">
        <v>28.888888999999999</v>
      </c>
      <c r="O239" s="25">
        <v>3.3333330000000001</v>
      </c>
    </row>
    <row r="240" spans="1:15" ht="11.1" customHeight="1" x14ac:dyDescent="0.2">
      <c r="A240" s="20" t="s">
        <v>407</v>
      </c>
      <c r="B240" s="21">
        <v>77</v>
      </c>
      <c r="C240" s="21">
        <v>24</v>
      </c>
      <c r="D240" s="21">
        <v>39</v>
      </c>
      <c r="E240" s="21">
        <v>1</v>
      </c>
      <c r="F240" s="21">
        <v>19</v>
      </c>
      <c r="G240" s="21">
        <v>9</v>
      </c>
      <c r="H240" s="21">
        <v>3</v>
      </c>
      <c r="I240" s="21">
        <v>32</v>
      </c>
      <c r="J240" s="21">
        <v>18</v>
      </c>
      <c r="K240" s="21">
        <v>25</v>
      </c>
      <c r="L240" s="21">
        <v>3</v>
      </c>
      <c r="M240" s="21">
        <v>1</v>
      </c>
      <c r="N240" s="21">
        <v>15</v>
      </c>
      <c r="O240" s="21">
        <v>5</v>
      </c>
    </row>
    <row r="241" spans="1:15" ht="11.1" customHeight="1" x14ac:dyDescent="0.2">
      <c r="A241" s="24" t="s">
        <v>3</v>
      </c>
      <c r="B241" s="25">
        <v>100</v>
      </c>
      <c r="C241" s="25">
        <v>31.168831000000001</v>
      </c>
      <c r="D241" s="25">
        <v>50.649351000000003</v>
      </c>
      <c r="E241" s="25">
        <v>1.2987010000000001</v>
      </c>
      <c r="F241" s="25">
        <v>24.675325000000001</v>
      </c>
      <c r="G241" s="25">
        <v>11.688312</v>
      </c>
      <c r="H241" s="25">
        <v>3.8961039999999998</v>
      </c>
      <c r="I241" s="25">
        <v>41.558441999999999</v>
      </c>
      <c r="J241" s="25">
        <v>23.376622999999999</v>
      </c>
      <c r="K241" s="25">
        <v>32.467531999999999</v>
      </c>
      <c r="L241" s="25">
        <v>3.8961039999999998</v>
      </c>
      <c r="M241" s="25">
        <v>1.2987010000000001</v>
      </c>
      <c r="N241" s="25">
        <v>19.480519000000001</v>
      </c>
      <c r="O241" s="25">
        <v>6.493506</v>
      </c>
    </row>
    <row r="242" spans="1:15" ht="11.1" customHeight="1" x14ac:dyDescent="0.2">
      <c r="A242" s="20" t="s">
        <v>400</v>
      </c>
      <c r="B242" s="21">
        <v>296</v>
      </c>
      <c r="C242" s="21">
        <v>62</v>
      </c>
      <c r="D242" s="21">
        <v>103</v>
      </c>
      <c r="E242" s="21">
        <v>12</v>
      </c>
      <c r="F242" s="21">
        <v>31</v>
      </c>
      <c r="G242" s="21">
        <v>31</v>
      </c>
      <c r="H242" s="21">
        <v>15</v>
      </c>
      <c r="I242" s="21">
        <v>101</v>
      </c>
      <c r="J242" s="21">
        <v>44</v>
      </c>
      <c r="K242" s="21">
        <v>78</v>
      </c>
      <c r="L242" s="21">
        <v>18</v>
      </c>
      <c r="M242" s="21">
        <v>7</v>
      </c>
      <c r="N242" s="21">
        <v>85</v>
      </c>
      <c r="O242" s="21">
        <v>7</v>
      </c>
    </row>
    <row r="243" spans="1:15" ht="11.1" customHeight="1" x14ac:dyDescent="0.2">
      <c r="A243" s="26"/>
      <c r="B243" s="27">
        <v>100</v>
      </c>
      <c r="C243" s="27">
        <v>20.945945999999999</v>
      </c>
      <c r="D243" s="27">
        <v>34.797297</v>
      </c>
      <c r="E243" s="27">
        <v>4.0540539999999998</v>
      </c>
      <c r="F243" s="27">
        <v>10.472973</v>
      </c>
      <c r="G243" s="27">
        <v>10.472973</v>
      </c>
      <c r="H243" s="27">
        <v>5.0675679999999996</v>
      </c>
      <c r="I243" s="27">
        <v>34.121622000000002</v>
      </c>
      <c r="J243" s="27">
        <v>14.864865</v>
      </c>
      <c r="K243" s="27">
        <v>26.351351000000001</v>
      </c>
      <c r="L243" s="27">
        <v>6.0810810000000002</v>
      </c>
      <c r="M243" s="27">
        <v>2.364865</v>
      </c>
      <c r="N243" s="27">
        <v>28.716215999999999</v>
      </c>
      <c r="O243" s="27">
        <v>2.364865</v>
      </c>
    </row>
    <row r="244" spans="1:15" ht="11.1" customHeight="1" x14ac:dyDescent="0.2"/>
  </sheetData>
  <phoneticPr fontId="2"/>
  <pageMargins left="0.75" right="0.75" top="1" bottom="1" header="0.5" footer="0.5"/>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C63D3-B0D6-4403-8D42-70BD5557AE38}">
  <dimension ref="A1:L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2" x14ac:dyDescent="0.2">
      <c r="A1" s="11" t="s">
        <v>3</v>
      </c>
      <c r="B1" s="7"/>
    </row>
    <row r="2" spans="1:12" x14ac:dyDescent="0.2">
      <c r="A2" s="15" t="str">
        <f xml:space="preserve"> HYPERLINK("#'目次'!B43","[37]")</f>
        <v>[37]</v>
      </c>
    </row>
    <row r="3" spans="1:12" x14ac:dyDescent="0.2">
      <c r="A3" s="7" t="s">
        <v>3</v>
      </c>
      <c r="B3" s="8" t="s">
        <v>51</v>
      </c>
    </row>
    <row r="4" spans="1:12" x14ac:dyDescent="0.2">
      <c r="A4" s="7" t="s">
        <v>3</v>
      </c>
      <c r="B4" s="8" t="s">
        <v>50</v>
      </c>
    </row>
    <row r="5" spans="1:12" s="18" customFormat="1" ht="88.2" x14ac:dyDescent="0.2">
      <c r="A5" s="16" t="s">
        <v>3</v>
      </c>
      <c r="B5" s="17" t="s">
        <v>335</v>
      </c>
      <c r="C5" s="17" t="s">
        <v>232</v>
      </c>
      <c r="D5" s="17" t="s">
        <v>233</v>
      </c>
      <c r="E5" s="17" t="s">
        <v>234</v>
      </c>
      <c r="F5" s="17" t="s">
        <v>235</v>
      </c>
      <c r="G5" s="17" t="s">
        <v>236</v>
      </c>
      <c r="H5" s="17" t="s">
        <v>237</v>
      </c>
      <c r="I5" s="17" t="s">
        <v>238</v>
      </c>
      <c r="J5" s="17" t="s">
        <v>239</v>
      </c>
      <c r="K5" s="17" t="s">
        <v>387</v>
      </c>
      <c r="L5" s="17" t="s">
        <v>366</v>
      </c>
    </row>
    <row r="6" spans="1:12" x14ac:dyDescent="0.2">
      <c r="A6" s="19" t="s">
        <v>338</v>
      </c>
      <c r="B6" s="10">
        <v>2677</v>
      </c>
      <c r="C6" s="10">
        <v>222</v>
      </c>
      <c r="D6" s="10">
        <v>1191</v>
      </c>
      <c r="E6" s="10">
        <v>419</v>
      </c>
      <c r="F6" s="10">
        <v>218</v>
      </c>
      <c r="G6" s="10">
        <v>562</v>
      </c>
      <c r="H6" s="10">
        <v>309</v>
      </c>
      <c r="I6" s="10">
        <v>103</v>
      </c>
      <c r="J6" s="10">
        <v>169</v>
      </c>
      <c r="K6" s="10">
        <v>163</v>
      </c>
      <c r="L6" s="10">
        <v>203</v>
      </c>
    </row>
    <row r="7" spans="1:12" x14ac:dyDescent="0.2">
      <c r="A7" s="24" t="s">
        <v>3</v>
      </c>
      <c r="B7" s="25">
        <v>100</v>
      </c>
      <c r="C7" s="25">
        <v>8.2928650000000008</v>
      </c>
      <c r="D7" s="25">
        <v>44.490101000000003</v>
      </c>
      <c r="E7" s="25">
        <v>15.651849</v>
      </c>
      <c r="F7" s="25">
        <v>8.1434440000000006</v>
      </c>
      <c r="G7" s="25">
        <v>20.993649999999999</v>
      </c>
      <c r="H7" s="25">
        <v>11.542771999999999</v>
      </c>
      <c r="I7" s="25">
        <v>3.847591</v>
      </c>
      <c r="J7" s="25">
        <v>6.3130369999999996</v>
      </c>
      <c r="K7" s="25">
        <v>6.0889049999999996</v>
      </c>
      <c r="L7" s="25">
        <v>7.5831150000000003</v>
      </c>
    </row>
    <row r="8" spans="1:12" x14ac:dyDescent="0.2">
      <c r="A8" s="9" t="s">
        <v>339</v>
      </c>
      <c r="B8" s="9"/>
      <c r="C8" s="9"/>
      <c r="D8" s="9"/>
      <c r="E8" s="9"/>
      <c r="F8" s="9"/>
      <c r="G8" s="9"/>
      <c r="H8" s="9"/>
      <c r="I8" s="9"/>
      <c r="J8" s="9"/>
      <c r="K8" s="9"/>
      <c r="L8" s="9"/>
    </row>
    <row r="9" spans="1:12" x14ac:dyDescent="0.2">
      <c r="A9" s="20" t="s">
        <v>340</v>
      </c>
      <c r="B9" s="21">
        <v>1277</v>
      </c>
      <c r="C9" s="21">
        <v>104</v>
      </c>
      <c r="D9" s="21">
        <v>608</v>
      </c>
      <c r="E9" s="21">
        <v>212</v>
      </c>
      <c r="F9" s="21">
        <v>106</v>
      </c>
      <c r="G9" s="21">
        <v>223</v>
      </c>
      <c r="H9" s="21">
        <v>135</v>
      </c>
      <c r="I9" s="21">
        <v>45</v>
      </c>
      <c r="J9" s="21">
        <v>95</v>
      </c>
      <c r="K9" s="21">
        <v>76</v>
      </c>
      <c r="L9" s="21">
        <v>92</v>
      </c>
    </row>
    <row r="10" spans="1:12" x14ac:dyDescent="0.2">
      <c r="A10" s="24" t="s">
        <v>3</v>
      </c>
      <c r="B10" s="25">
        <v>100</v>
      </c>
      <c r="C10" s="25">
        <v>8.144088</v>
      </c>
      <c r="D10" s="25">
        <v>47.61159</v>
      </c>
      <c r="E10" s="25">
        <v>16.601410000000001</v>
      </c>
      <c r="F10" s="25">
        <v>8.3007050000000007</v>
      </c>
      <c r="G10" s="25">
        <v>17.462803000000001</v>
      </c>
      <c r="H10" s="25">
        <v>10.571652</v>
      </c>
      <c r="I10" s="25">
        <v>3.5238839999999998</v>
      </c>
      <c r="J10" s="25">
        <v>7.439311</v>
      </c>
      <c r="K10" s="25">
        <v>5.9514490000000002</v>
      </c>
      <c r="L10" s="25">
        <v>7.2043850000000003</v>
      </c>
    </row>
    <row r="11" spans="1:12" x14ac:dyDescent="0.2">
      <c r="A11" s="20" t="s">
        <v>341</v>
      </c>
      <c r="B11" s="21">
        <v>1400</v>
      </c>
      <c r="C11" s="21">
        <v>118</v>
      </c>
      <c r="D11" s="21">
        <v>583</v>
      </c>
      <c r="E11" s="21">
        <v>207</v>
      </c>
      <c r="F11" s="21">
        <v>112</v>
      </c>
      <c r="G11" s="21">
        <v>339</v>
      </c>
      <c r="H11" s="21">
        <v>174</v>
      </c>
      <c r="I11" s="21">
        <v>58</v>
      </c>
      <c r="J11" s="21">
        <v>74</v>
      </c>
      <c r="K11" s="21">
        <v>87</v>
      </c>
      <c r="L11" s="21">
        <v>111</v>
      </c>
    </row>
    <row r="12" spans="1:12" x14ac:dyDescent="0.2">
      <c r="A12" s="24" t="s">
        <v>3</v>
      </c>
      <c r="B12" s="25">
        <v>100</v>
      </c>
      <c r="C12" s="25">
        <v>8.4285709999999998</v>
      </c>
      <c r="D12" s="25">
        <v>41.642856999999999</v>
      </c>
      <c r="E12" s="25">
        <v>14.785714</v>
      </c>
      <c r="F12" s="25">
        <v>8</v>
      </c>
      <c r="G12" s="25">
        <v>24.214286000000001</v>
      </c>
      <c r="H12" s="25">
        <v>12.428571</v>
      </c>
      <c r="I12" s="25">
        <v>4.1428570000000002</v>
      </c>
      <c r="J12" s="25">
        <v>5.2857139999999996</v>
      </c>
      <c r="K12" s="25">
        <v>6.2142860000000004</v>
      </c>
      <c r="L12" s="25">
        <v>7.9285709999999998</v>
      </c>
    </row>
    <row r="13" spans="1:12" x14ac:dyDescent="0.2">
      <c r="A13" s="9" t="s">
        <v>342</v>
      </c>
      <c r="B13" s="9"/>
      <c r="C13" s="9"/>
      <c r="D13" s="9"/>
      <c r="E13" s="9"/>
      <c r="F13" s="9"/>
      <c r="G13" s="9"/>
      <c r="H13" s="9"/>
      <c r="I13" s="9"/>
      <c r="J13" s="9"/>
      <c r="K13" s="9"/>
      <c r="L13" s="9"/>
    </row>
    <row r="14" spans="1:12" x14ac:dyDescent="0.2">
      <c r="A14" s="20" t="s">
        <v>343</v>
      </c>
      <c r="B14" s="21">
        <v>610</v>
      </c>
      <c r="C14" s="21">
        <v>46</v>
      </c>
      <c r="D14" s="21">
        <v>231</v>
      </c>
      <c r="E14" s="21">
        <v>140</v>
      </c>
      <c r="F14" s="21">
        <v>79</v>
      </c>
      <c r="G14" s="21">
        <v>155</v>
      </c>
      <c r="H14" s="21">
        <v>84</v>
      </c>
      <c r="I14" s="21">
        <v>25</v>
      </c>
      <c r="J14" s="21">
        <v>32</v>
      </c>
      <c r="K14" s="21">
        <v>28</v>
      </c>
      <c r="L14" s="21">
        <v>30</v>
      </c>
    </row>
    <row r="15" spans="1:12" x14ac:dyDescent="0.2">
      <c r="A15" s="24" t="s">
        <v>3</v>
      </c>
      <c r="B15" s="25">
        <v>100</v>
      </c>
      <c r="C15" s="25">
        <v>7.5409839999999999</v>
      </c>
      <c r="D15" s="25">
        <v>37.868851999999997</v>
      </c>
      <c r="E15" s="25">
        <v>22.95082</v>
      </c>
      <c r="F15" s="25">
        <v>12.95082</v>
      </c>
      <c r="G15" s="25">
        <v>25.409835999999999</v>
      </c>
      <c r="H15" s="25">
        <v>13.770492000000001</v>
      </c>
      <c r="I15" s="25">
        <v>4.0983609999999997</v>
      </c>
      <c r="J15" s="25">
        <v>5.2459020000000001</v>
      </c>
      <c r="K15" s="25">
        <v>4.5901639999999997</v>
      </c>
      <c r="L15" s="25">
        <v>4.9180330000000003</v>
      </c>
    </row>
    <row r="16" spans="1:12" x14ac:dyDescent="0.2">
      <c r="A16" s="20" t="s">
        <v>344</v>
      </c>
      <c r="B16" s="21">
        <v>755</v>
      </c>
      <c r="C16" s="21">
        <v>60</v>
      </c>
      <c r="D16" s="21">
        <v>342</v>
      </c>
      <c r="E16" s="21">
        <v>130</v>
      </c>
      <c r="F16" s="21">
        <v>61</v>
      </c>
      <c r="G16" s="21">
        <v>140</v>
      </c>
      <c r="H16" s="21">
        <v>79</v>
      </c>
      <c r="I16" s="21">
        <v>19</v>
      </c>
      <c r="J16" s="21">
        <v>38</v>
      </c>
      <c r="K16" s="21">
        <v>54</v>
      </c>
      <c r="L16" s="21">
        <v>51</v>
      </c>
    </row>
    <row r="17" spans="1:12" x14ac:dyDescent="0.2">
      <c r="A17" s="24" t="s">
        <v>3</v>
      </c>
      <c r="B17" s="25">
        <v>100</v>
      </c>
      <c r="C17" s="25">
        <v>7.9470200000000002</v>
      </c>
      <c r="D17" s="25">
        <v>45.298012999999997</v>
      </c>
      <c r="E17" s="25">
        <v>17.218543</v>
      </c>
      <c r="F17" s="25">
        <v>8.0794700000000006</v>
      </c>
      <c r="G17" s="25">
        <v>18.543046</v>
      </c>
      <c r="H17" s="25">
        <v>10.463576</v>
      </c>
      <c r="I17" s="25">
        <v>2.516556</v>
      </c>
      <c r="J17" s="25">
        <v>5.0331130000000002</v>
      </c>
      <c r="K17" s="25">
        <v>7.1523180000000002</v>
      </c>
      <c r="L17" s="25">
        <v>6.7549669999999997</v>
      </c>
    </row>
    <row r="18" spans="1:12" x14ac:dyDescent="0.2">
      <c r="A18" s="20" t="s">
        <v>345</v>
      </c>
      <c r="B18" s="21">
        <v>601</v>
      </c>
      <c r="C18" s="21">
        <v>53</v>
      </c>
      <c r="D18" s="21">
        <v>286</v>
      </c>
      <c r="E18" s="21">
        <v>81</v>
      </c>
      <c r="F18" s="21">
        <v>31</v>
      </c>
      <c r="G18" s="21">
        <v>121</v>
      </c>
      <c r="H18" s="21">
        <v>64</v>
      </c>
      <c r="I18" s="21">
        <v>19</v>
      </c>
      <c r="J18" s="21">
        <v>42</v>
      </c>
      <c r="K18" s="21">
        <v>31</v>
      </c>
      <c r="L18" s="21">
        <v>50</v>
      </c>
    </row>
    <row r="19" spans="1:12" x14ac:dyDescent="0.2">
      <c r="A19" s="24" t="s">
        <v>3</v>
      </c>
      <c r="B19" s="25">
        <v>100</v>
      </c>
      <c r="C19" s="25">
        <v>8.8186359999999997</v>
      </c>
      <c r="D19" s="25">
        <v>47.587353999999998</v>
      </c>
      <c r="E19" s="25">
        <v>13.477537</v>
      </c>
      <c r="F19" s="25">
        <v>5.1580700000000004</v>
      </c>
      <c r="G19" s="25">
        <v>20.133111</v>
      </c>
      <c r="H19" s="25">
        <v>10.648918</v>
      </c>
      <c r="I19" s="25">
        <v>3.1613980000000002</v>
      </c>
      <c r="J19" s="25">
        <v>6.988353</v>
      </c>
      <c r="K19" s="25">
        <v>5.1580700000000004</v>
      </c>
      <c r="L19" s="25">
        <v>8.3194680000000005</v>
      </c>
    </row>
    <row r="20" spans="1:12" x14ac:dyDescent="0.2">
      <c r="A20" s="20" t="s">
        <v>346</v>
      </c>
      <c r="B20" s="21">
        <v>425</v>
      </c>
      <c r="C20" s="21">
        <v>36</v>
      </c>
      <c r="D20" s="21">
        <v>201</v>
      </c>
      <c r="E20" s="21">
        <v>43</v>
      </c>
      <c r="F20" s="21">
        <v>28</v>
      </c>
      <c r="G20" s="21">
        <v>81</v>
      </c>
      <c r="H20" s="21">
        <v>40</v>
      </c>
      <c r="I20" s="21">
        <v>31</v>
      </c>
      <c r="J20" s="21">
        <v>31</v>
      </c>
      <c r="K20" s="21">
        <v>28</v>
      </c>
      <c r="L20" s="21">
        <v>49</v>
      </c>
    </row>
    <row r="21" spans="1:12" x14ac:dyDescent="0.2">
      <c r="A21" s="24" t="s">
        <v>3</v>
      </c>
      <c r="B21" s="25">
        <v>100</v>
      </c>
      <c r="C21" s="25">
        <v>8.4705879999999993</v>
      </c>
      <c r="D21" s="25">
        <v>47.294117999999997</v>
      </c>
      <c r="E21" s="25">
        <v>10.117647</v>
      </c>
      <c r="F21" s="25">
        <v>6.5882350000000001</v>
      </c>
      <c r="G21" s="25">
        <v>19.058824000000001</v>
      </c>
      <c r="H21" s="25">
        <v>9.4117650000000008</v>
      </c>
      <c r="I21" s="25">
        <v>7.2941180000000001</v>
      </c>
      <c r="J21" s="25">
        <v>7.2941180000000001</v>
      </c>
      <c r="K21" s="25">
        <v>6.5882350000000001</v>
      </c>
      <c r="L21" s="25">
        <v>11.529412000000001</v>
      </c>
    </row>
    <row r="22" spans="1:12" x14ac:dyDescent="0.2">
      <c r="A22" s="20" t="s">
        <v>347</v>
      </c>
      <c r="B22" s="21">
        <v>217</v>
      </c>
      <c r="C22" s="21">
        <v>22</v>
      </c>
      <c r="D22" s="21">
        <v>102</v>
      </c>
      <c r="E22" s="21">
        <v>18</v>
      </c>
      <c r="F22" s="21">
        <v>17</v>
      </c>
      <c r="G22" s="21">
        <v>46</v>
      </c>
      <c r="H22" s="21">
        <v>33</v>
      </c>
      <c r="I22" s="21">
        <v>5</v>
      </c>
      <c r="J22" s="21">
        <v>20</v>
      </c>
      <c r="K22" s="21">
        <v>17</v>
      </c>
      <c r="L22" s="21">
        <v>18</v>
      </c>
    </row>
    <row r="23" spans="1:12" x14ac:dyDescent="0.2">
      <c r="A23" s="24" t="s">
        <v>3</v>
      </c>
      <c r="B23" s="25">
        <v>100</v>
      </c>
      <c r="C23" s="25">
        <v>10.138249</v>
      </c>
      <c r="D23" s="25">
        <v>47.004607999999998</v>
      </c>
      <c r="E23" s="25">
        <v>8.2949310000000001</v>
      </c>
      <c r="F23" s="25">
        <v>7.8341010000000004</v>
      </c>
      <c r="G23" s="25">
        <v>21.198156999999998</v>
      </c>
      <c r="H23" s="25">
        <v>15.207373</v>
      </c>
      <c r="I23" s="25">
        <v>2.3041469999999999</v>
      </c>
      <c r="J23" s="25">
        <v>9.2165900000000001</v>
      </c>
      <c r="K23" s="25">
        <v>7.8341010000000004</v>
      </c>
      <c r="L23" s="25">
        <v>8.2949310000000001</v>
      </c>
    </row>
    <row r="24" spans="1:12" x14ac:dyDescent="0.2">
      <c r="A24" s="20" t="s">
        <v>348</v>
      </c>
      <c r="B24" s="21">
        <v>56</v>
      </c>
      <c r="C24" s="21">
        <v>5</v>
      </c>
      <c r="D24" s="21">
        <v>23</v>
      </c>
      <c r="E24" s="21">
        <v>6</v>
      </c>
      <c r="F24" s="21">
        <v>2</v>
      </c>
      <c r="G24" s="21">
        <v>14</v>
      </c>
      <c r="H24" s="21">
        <v>8</v>
      </c>
      <c r="I24" s="21">
        <v>4</v>
      </c>
      <c r="J24" s="21">
        <v>5</v>
      </c>
      <c r="K24" s="21">
        <v>3</v>
      </c>
      <c r="L24" s="21">
        <v>4</v>
      </c>
    </row>
    <row r="25" spans="1:12" x14ac:dyDescent="0.2">
      <c r="A25" s="24" t="s">
        <v>3</v>
      </c>
      <c r="B25" s="25">
        <v>100</v>
      </c>
      <c r="C25" s="25">
        <v>8.9285709999999998</v>
      </c>
      <c r="D25" s="25">
        <v>41.071429000000002</v>
      </c>
      <c r="E25" s="25">
        <v>10.714286</v>
      </c>
      <c r="F25" s="25">
        <v>3.5714290000000002</v>
      </c>
      <c r="G25" s="25">
        <v>25</v>
      </c>
      <c r="H25" s="25">
        <v>14.285714</v>
      </c>
      <c r="I25" s="25">
        <v>7.1428570000000002</v>
      </c>
      <c r="J25" s="25">
        <v>8.9285709999999998</v>
      </c>
      <c r="K25" s="25">
        <v>5.3571429999999998</v>
      </c>
      <c r="L25" s="25">
        <v>7.1428570000000002</v>
      </c>
    </row>
    <row r="26" spans="1:12" x14ac:dyDescent="0.2">
      <c r="A26" s="20" t="s">
        <v>349</v>
      </c>
      <c r="B26" s="21">
        <v>13</v>
      </c>
      <c r="C26" s="21">
        <v>0</v>
      </c>
      <c r="D26" s="21">
        <v>6</v>
      </c>
      <c r="E26" s="21">
        <v>1</v>
      </c>
      <c r="F26" s="21">
        <v>0</v>
      </c>
      <c r="G26" s="21">
        <v>5</v>
      </c>
      <c r="H26" s="21">
        <v>1</v>
      </c>
      <c r="I26" s="21">
        <v>0</v>
      </c>
      <c r="J26" s="21">
        <v>1</v>
      </c>
      <c r="K26" s="21">
        <v>2</v>
      </c>
      <c r="L26" s="21">
        <v>1</v>
      </c>
    </row>
    <row r="27" spans="1:12" x14ac:dyDescent="0.2">
      <c r="A27" s="24" t="s">
        <v>3</v>
      </c>
      <c r="B27" s="25">
        <v>100</v>
      </c>
      <c r="C27" s="25">
        <v>0</v>
      </c>
      <c r="D27" s="25">
        <v>46.153846000000001</v>
      </c>
      <c r="E27" s="25">
        <v>7.6923079999999997</v>
      </c>
      <c r="F27" s="25">
        <v>0</v>
      </c>
      <c r="G27" s="25">
        <v>38.461537999999997</v>
      </c>
      <c r="H27" s="25">
        <v>7.6923079999999997</v>
      </c>
      <c r="I27" s="25">
        <v>0</v>
      </c>
      <c r="J27" s="25">
        <v>7.6923079999999997</v>
      </c>
      <c r="K27" s="25">
        <v>15.384615</v>
      </c>
      <c r="L27" s="25">
        <v>7.6923079999999997</v>
      </c>
    </row>
    <row r="28" spans="1:12" x14ac:dyDescent="0.2">
      <c r="A28" s="20" t="s">
        <v>350</v>
      </c>
      <c r="B28" s="21">
        <v>1365</v>
      </c>
      <c r="C28" s="21">
        <v>106</v>
      </c>
      <c r="D28" s="21">
        <v>573</v>
      </c>
      <c r="E28" s="21">
        <v>270</v>
      </c>
      <c r="F28" s="21">
        <v>140</v>
      </c>
      <c r="G28" s="21">
        <v>295</v>
      </c>
      <c r="H28" s="21">
        <v>163</v>
      </c>
      <c r="I28" s="21">
        <v>44</v>
      </c>
      <c r="J28" s="21">
        <v>70</v>
      </c>
      <c r="K28" s="21">
        <v>82</v>
      </c>
      <c r="L28" s="21">
        <v>81</v>
      </c>
    </row>
    <row r="29" spans="1:12" x14ac:dyDescent="0.2">
      <c r="A29" s="24" t="s">
        <v>3</v>
      </c>
      <c r="B29" s="25">
        <v>100</v>
      </c>
      <c r="C29" s="25">
        <v>7.765568</v>
      </c>
      <c r="D29" s="25">
        <v>41.978022000000003</v>
      </c>
      <c r="E29" s="25">
        <v>19.78022</v>
      </c>
      <c r="F29" s="25">
        <v>10.256410000000001</v>
      </c>
      <c r="G29" s="25">
        <v>21.611722</v>
      </c>
      <c r="H29" s="25">
        <v>11.941392</v>
      </c>
      <c r="I29" s="25">
        <v>3.2234430000000001</v>
      </c>
      <c r="J29" s="25">
        <v>5.1282050000000003</v>
      </c>
      <c r="K29" s="25">
        <v>6.0073259999999999</v>
      </c>
      <c r="L29" s="25">
        <v>5.9340659999999996</v>
      </c>
    </row>
    <row r="30" spans="1:12" x14ac:dyDescent="0.2">
      <c r="A30" s="20" t="s">
        <v>351</v>
      </c>
      <c r="B30" s="21">
        <v>1026</v>
      </c>
      <c r="C30" s="21">
        <v>89</v>
      </c>
      <c r="D30" s="21">
        <v>487</v>
      </c>
      <c r="E30" s="21">
        <v>124</v>
      </c>
      <c r="F30" s="21">
        <v>59</v>
      </c>
      <c r="G30" s="21">
        <v>202</v>
      </c>
      <c r="H30" s="21">
        <v>104</v>
      </c>
      <c r="I30" s="21">
        <v>50</v>
      </c>
      <c r="J30" s="21">
        <v>73</v>
      </c>
      <c r="K30" s="21">
        <v>59</v>
      </c>
      <c r="L30" s="21">
        <v>99</v>
      </c>
    </row>
    <row r="31" spans="1:12" x14ac:dyDescent="0.2">
      <c r="A31" s="24" t="s">
        <v>3</v>
      </c>
      <c r="B31" s="25">
        <v>100</v>
      </c>
      <c r="C31" s="25">
        <v>8.6744640000000004</v>
      </c>
      <c r="D31" s="25">
        <v>47.465887000000002</v>
      </c>
      <c r="E31" s="25">
        <v>12.08577</v>
      </c>
      <c r="F31" s="25">
        <v>5.7504869999999997</v>
      </c>
      <c r="G31" s="25">
        <v>19.688109000000001</v>
      </c>
      <c r="H31" s="25">
        <v>10.136452</v>
      </c>
      <c r="I31" s="25">
        <v>4.8732939999999996</v>
      </c>
      <c r="J31" s="25">
        <v>7.1150099999999998</v>
      </c>
      <c r="K31" s="25">
        <v>5.7504869999999997</v>
      </c>
      <c r="L31" s="25">
        <v>9.6491229999999995</v>
      </c>
    </row>
    <row r="32" spans="1:12" x14ac:dyDescent="0.2">
      <c r="A32" s="20" t="s">
        <v>352</v>
      </c>
      <c r="B32" s="21">
        <v>286</v>
      </c>
      <c r="C32" s="21">
        <v>27</v>
      </c>
      <c r="D32" s="21">
        <v>131</v>
      </c>
      <c r="E32" s="21">
        <v>25</v>
      </c>
      <c r="F32" s="21">
        <v>19</v>
      </c>
      <c r="G32" s="21">
        <v>65</v>
      </c>
      <c r="H32" s="21">
        <v>42</v>
      </c>
      <c r="I32" s="21">
        <v>9</v>
      </c>
      <c r="J32" s="21">
        <v>26</v>
      </c>
      <c r="K32" s="21">
        <v>22</v>
      </c>
      <c r="L32" s="21">
        <v>23</v>
      </c>
    </row>
    <row r="33" spans="1:12" x14ac:dyDescent="0.2">
      <c r="A33" s="24" t="s">
        <v>3</v>
      </c>
      <c r="B33" s="25">
        <v>100</v>
      </c>
      <c r="C33" s="25">
        <v>9.4405590000000004</v>
      </c>
      <c r="D33" s="25">
        <v>45.804195999999997</v>
      </c>
      <c r="E33" s="25">
        <v>8.7412589999999994</v>
      </c>
      <c r="F33" s="25">
        <v>6.643357</v>
      </c>
      <c r="G33" s="25">
        <v>22.727273</v>
      </c>
      <c r="H33" s="25">
        <v>14.685314999999999</v>
      </c>
      <c r="I33" s="25">
        <v>3.1468530000000001</v>
      </c>
      <c r="J33" s="25">
        <v>9.0909089999999999</v>
      </c>
      <c r="K33" s="25">
        <v>7.6923079999999997</v>
      </c>
      <c r="L33" s="25">
        <v>8.0419579999999993</v>
      </c>
    </row>
    <row r="34" spans="1:12" x14ac:dyDescent="0.2">
      <c r="A34" s="20" t="s">
        <v>353</v>
      </c>
      <c r="B34" s="21">
        <v>1312</v>
      </c>
      <c r="C34" s="21">
        <v>116</v>
      </c>
      <c r="D34" s="21">
        <v>618</v>
      </c>
      <c r="E34" s="21">
        <v>149</v>
      </c>
      <c r="F34" s="21">
        <v>78</v>
      </c>
      <c r="G34" s="21">
        <v>267</v>
      </c>
      <c r="H34" s="21">
        <v>146</v>
      </c>
      <c r="I34" s="21">
        <v>59</v>
      </c>
      <c r="J34" s="21">
        <v>99</v>
      </c>
      <c r="K34" s="21">
        <v>81</v>
      </c>
      <c r="L34" s="21">
        <v>122</v>
      </c>
    </row>
    <row r="35" spans="1:12" x14ac:dyDescent="0.2">
      <c r="A35" s="24" t="s">
        <v>3</v>
      </c>
      <c r="B35" s="25">
        <v>100</v>
      </c>
      <c r="C35" s="25">
        <v>8.8414629999999992</v>
      </c>
      <c r="D35" s="25">
        <v>47.103659</v>
      </c>
      <c r="E35" s="25">
        <v>11.356707</v>
      </c>
      <c r="F35" s="25">
        <v>5.9451219999999996</v>
      </c>
      <c r="G35" s="25">
        <v>20.35061</v>
      </c>
      <c r="H35" s="25">
        <v>11.128049000000001</v>
      </c>
      <c r="I35" s="25">
        <v>4.4969510000000001</v>
      </c>
      <c r="J35" s="25">
        <v>7.5457320000000001</v>
      </c>
      <c r="K35" s="25">
        <v>6.1737799999999998</v>
      </c>
      <c r="L35" s="25">
        <v>9.2987800000000007</v>
      </c>
    </row>
    <row r="36" spans="1:12" x14ac:dyDescent="0.2">
      <c r="A36" s="9" t="s">
        <v>354</v>
      </c>
      <c r="B36" s="10">
        <v>298</v>
      </c>
      <c r="C36" s="10">
        <v>15</v>
      </c>
      <c r="D36" s="10">
        <v>123</v>
      </c>
      <c r="E36" s="10">
        <v>76</v>
      </c>
      <c r="F36" s="10">
        <v>34</v>
      </c>
      <c r="G36" s="10">
        <v>58</v>
      </c>
      <c r="H36" s="10">
        <v>38</v>
      </c>
      <c r="I36" s="10">
        <v>10</v>
      </c>
      <c r="J36" s="10">
        <v>16</v>
      </c>
      <c r="K36" s="10">
        <v>15</v>
      </c>
      <c r="L36" s="10">
        <v>18</v>
      </c>
    </row>
    <row r="37" spans="1:12" x14ac:dyDescent="0.2">
      <c r="A37" s="24" t="s">
        <v>3</v>
      </c>
      <c r="B37" s="25">
        <v>100</v>
      </c>
      <c r="C37" s="25">
        <v>5.0335570000000001</v>
      </c>
      <c r="D37" s="25">
        <v>41.275168000000001</v>
      </c>
      <c r="E37" s="25">
        <v>25.503356</v>
      </c>
      <c r="F37" s="25">
        <v>11.409395999999999</v>
      </c>
      <c r="G37" s="25">
        <v>19.463087000000002</v>
      </c>
      <c r="H37" s="25">
        <v>12.751678</v>
      </c>
      <c r="I37" s="25">
        <v>3.3557049999999999</v>
      </c>
      <c r="J37" s="25">
        <v>5.3691279999999999</v>
      </c>
      <c r="K37" s="25">
        <v>5.0335570000000001</v>
      </c>
      <c r="L37" s="25">
        <v>6.0402680000000002</v>
      </c>
    </row>
    <row r="38" spans="1:12" x14ac:dyDescent="0.2">
      <c r="A38" s="20" t="s">
        <v>344</v>
      </c>
      <c r="B38" s="21">
        <v>388</v>
      </c>
      <c r="C38" s="21">
        <v>31</v>
      </c>
      <c r="D38" s="21">
        <v>191</v>
      </c>
      <c r="E38" s="21">
        <v>63</v>
      </c>
      <c r="F38" s="21">
        <v>35</v>
      </c>
      <c r="G38" s="21">
        <v>63</v>
      </c>
      <c r="H38" s="21">
        <v>40</v>
      </c>
      <c r="I38" s="21">
        <v>12</v>
      </c>
      <c r="J38" s="21">
        <v>23</v>
      </c>
      <c r="K38" s="21">
        <v>28</v>
      </c>
      <c r="L38" s="21">
        <v>23</v>
      </c>
    </row>
    <row r="39" spans="1:12" x14ac:dyDescent="0.2">
      <c r="A39" s="24" t="s">
        <v>3</v>
      </c>
      <c r="B39" s="25">
        <v>100</v>
      </c>
      <c r="C39" s="25">
        <v>7.9896909999999997</v>
      </c>
      <c r="D39" s="25">
        <v>49.226804000000001</v>
      </c>
      <c r="E39" s="25">
        <v>16.237113000000001</v>
      </c>
      <c r="F39" s="25">
        <v>9.0206189999999999</v>
      </c>
      <c r="G39" s="25">
        <v>16.237113000000001</v>
      </c>
      <c r="H39" s="25">
        <v>10.309278000000001</v>
      </c>
      <c r="I39" s="25">
        <v>3.092784</v>
      </c>
      <c r="J39" s="25">
        <v>5.927835</v>
      </c>
      <c r="K39" s="25">
        <v>7.2164950000000001</v>
      </c>
      <c r="L39" s="25">
        <v>5.927835</v>
      </c>
    </row>
    <row r="40" spans="1:12" x14ac:dyDescent="0.2">
      <c r="A40" s="20" t="s">
        <v>345</v>
      </c>
      <c r="B40" s="21">
        <v>299</v>
      </c>
      <c r="C40" s="21">
        <v>26</v>
      </c>
      <c r="D40" s="21">
        <v>149</v>
      </c>
      <c r="E40" s="21">
        <v>47</v>
      </c>
      <c r="F40" s="21">
        <v>18</v>
      </c>
      <c r="G40" s="21">
        <v>51</v>
      </c>
      <c r="H40" s="21">
        <v>28</v>
      </c>
      <c r="I40" s="21">
        <v>4</v>
      </c>
      <c r="J40" s="21">
        <v>27</v>
      </c>
      <c r="K40" s="21">
        <v>15</v>
      </c>
      <c r="L40" s="21">
        <v>24</v>
      </c>
    </row>
    <row r="41" spans="1:12" x14ac:dyDescent="0.2">
      <c r="A41" s="24" t="s">
        <v>3</v>
      </c>
      <c r="B41" s="25">
        <v>100</v>
      </c>
      <c r="C41" s="25">
        <v>8.6956520000000008</v>
      </c>
      <c r="D41" s="25">
        <v>49.832776000000003</v>
      </c>
      <c r="E41" s="25">
        <v>15.719063999999999</v>
      </c>
      <c r="F41" s="25">
        <v>6.0200670000000001</v>
      </c>
      <c r="G41" s="25">
        <v>17.056856</v>
      </c>
      <c r="H41" s="25">
        <v>9.3645479999999992</v>
      </c>
      <c r="I41" s="25">
        <v>1.337793</v>
      </c>
      <c r="J41" s="25">
        <v>9.0300999999999991</v>
      </c>
      <c r="K41" s="25">
        <v>5.0167219999999997</v>
      </c>
      <c r="L41" s="25">
        <v>8.0267560000000007</v>
      </c>
    </row>
    <row r="42" spans="1:12" x14ac:dyDescent="0.2">
      <c r="A42" s="20" t="s">
        <v>346</v>
      </c>
      <c r="B42" s="21">
        <v>192</v>
      </c>
      <c r="C42" s="21">
        <v>20</v>
      </c>
      <c r="D42" s="21">
        <v>100</v>
      </c>
      <c r="E42" s="21">
        <v>15</v>
      </c>
      <c r="F42" s="21">
        <v>13</v>
      </c>
      <c r="G42" s="21">
        <v>33</v>
      </c>
      <c r="H42" s="21">
        <v>13</v>
      </c>
      <c r="I42" s="21">
        <v>15</v>
      </c>
      <c r="J42" s="21">
        <v>17</v>
      </c>
      <c r="K42" s="21">
        <v>14</v>
      </c>
      <c r="L42" s="21">
        <v>16</v>
      </c>
    </row>
    <row r="43" spans="1:12" x14ac:dyDescent="0.2">
      <c r="A43" s="24" t="s">
        <v>3</v>
      </c>
      <c r="B43" s="25">
        <v>100</v>
      </c>
      <c r="C43" s="25">
        <v>10.416667</v>
      </c>
      <c r="D43" s="25">
        <v>52.083333000000003</v>
      </c>
      <c r="E43" s="25">
        <v>7.8125</v>
      </c>
      <c r="F43" s="25">
        <v>6.7708329999999997</v>
      </c>
      <c r="G43" s="25">
        <v>17.1875</v>
      </c>
      <c r="H43" s="25">
        <v>6.7708329999999997</v>
      </c>
      <c r="I43" s="25">
        <v>7.8125</v>
      </c>
      <c r="J43" s="25">
        <v>8.8541670000000003</v>
      </c>
      <c r="K43" s="25">
        <v>7.2916670000000003</v>
      </c>
      <c r="L43" s="25">
        <v>8.3333329999999997</v>
      </c>
    </row>
    <row r="44" spans="1:12" x14ac:dyDescent="0.2">
      <c r="A44" s="20" t="s">
        <v>347</v>
      </c>
      <c r="B44" s="21">
        <v>77</v>
      </c>
      <c r="C44" s="21">
        <v>12</v>
      </c>
      <c r="D44" s="21">
        <v>37</v>
      </c>
      <c r="E44" s="21">
        <v>7</v>
      </c>
      <c r="F44" s="21">
        <v>5</v>
      </c>
      <c r="G44" s="21">
        <v>11</v>
      </c>
      <c r="H44" s="21">
        <v>12</v>
      </c>
      <c r="I44" s="21">
        <v>2</v>
      </c>
      <c r="J44" s="21">
        <v>11</v>
      </c>
      <c r="K44" s="21">
        <v>2</v>
      </c>
      <c r="L44" s="21">
        <v>8</v>
      </c>
    </row>
    <row r="45" spans="1:12" x14ac:dyDescent="0.2">
      <c r="A45" s="24" t="s">
        <v>3</v>
      </c>
      <c r="B45" s="25">
        <v>100</v>
      </c>
      <c r="C45" s="25">
        <v>15.584415999999999</v>
      </c>
      <c r="D45" s="25">
        <v>48.051948000000003</v>
      </c>
      <c r="E45" s="25">
        <v>9.0909089999999999</v>
      </c>
      <c r="F45" s="25">
        <v>6.493506</v>
      </c>
      <c r="G45" s="25">
        <v>14.285714</v>
      </c>
      <c r="H45" s="25">
        <v>15.584415999999999</v>
      </c>
      <c r="I45" s="25">
        <v>2.5974029999999999</v>
      </c>
      <c r="J45" s="25">
        <v>14.285714</v>
      </c>
      <c r="K45" s="25">
        <v>2.5974029999999999</v>
      </c>
      <c r="L45" s="25">
        <v>10.389609999999999</v>
      </c>
    </row>
    <row r="46" spans="1:12" x14ac:dyDescent="0.2">
      <c r="A46" s="20" t="s">
        <v>348</v>
      </c>
      <c r="B46" s="21">
        <v>19</v>
      </c>
      <c r="C46" s="21">
        <v>0</v>
      </c>
      <c r="D46" s="21">
        <v>7</v>
      </c>
      <c r="E46" s="21">
        <v>4</v>
      </c>
      <c r="F46" s="21">
        <v>1</v>
      </c>
      <c r="G46" s="21">
        <v>5</v>
      </c>
      <c r="H46" s="21">
        <v>4</v>
      </c>
      <c r="I46" s="21">
        <v>2</v>
      </c>
      <c r="J46" s="21">
        <v>1</v>
      </c>
      <c r="K46" s="21">
        <v>2</v>
      </c>
      <c r="L46" s="21">
        <v>2</v>
      </c>
    </row>
    <row r="47" spans="1:12" x14ac:dyDescent="0.2">
      <c r="A47" s="24" t="s">
        <v>3</v>
      </c>
      <c r="B47" s="25">
        <v>100</v>
      </c>
      <c r="C47" s="25">
        <v>0</v>
      </c>
      <c r="D47" s="25">
        <v>36.842104999999997</v>
      </c>
      <c r="E47" s="25">
        <v>21.052631999999999</v>
      </c>
      <c r="F47" s="25">
        <v>5.2631579999999998</v>
      </c>
      <c r="G47" s="25">
        <v>26.315788999999999</v>
      </c>
      <c r="H47" s="25">
        <v>21.052631999999999</v>
      </c>
      <c r="I47" s="25">
        <v>10.526316</v>
      </c>
      <c r="J47" s="25">
        <v>5.2631579999999998</v>
      </c>
      <c r="K47" s="25">
        <v>10.526316</v>
      </c>
      <c r="L47" s="25">
        <v>10.526316</v>
      </c>
    </row>
    <row r="48" spans="1:12" x14ac:dyDescent="0.2">
      <c r="A48" s="20" t="s">
        <v>349</v>
      </c>
      <c r="B48" s="21">
        <v>4</v>
      </c>
      <c r="C48" s="21">
        <v>0</v>
      </c>
      <c r="D48" s="21">
        <v>1</v>
      </c>
      <c r="E48" s="21">
        <v>0</v>
      </c>
      <c r="F48" s="21">
        <v>0</v>
      </c>
      <c r="G48" s="21">
        <v>2</v>
      </c>
      <c r="H48" s="21">
        <v>0</v>
      </c>
      <c r="I48" s="21">
        <v>0</v>
      </c>
      <c r="J48" s="21">
        <v>0</v>
      </c>
      <c r="K48" s="21">
        <v>0</v>
      </c>
      <c r="L48" s="21">
        <v>1</v>
      </c>
    </row>
    <row r="49" spans="1:12" x14ac:dyDescent="0.2">
      <c r="A49" s="24" t="s">
        <v>3</v>
      </c>
      <c r="B49" s="25">
        <v>100</v>
      </c>
      <c r="C49" s="25">
        <v>0</v>
      </c>
      <c r="D49" s="25">
        <v>25</v>
      </c>
      <c r="E49" s="25">
        <v>0</v>
      </c>
      <c r="F49" s="25">
        <v>0</v>
      </c>
      <c r="G49" s="25">
        <v>50</v>
      </c>
      <c r="H49" s="25">
        <v>0</v>
      </c>
      <c r="I49" s="25">
        <v>0</v>
      </c>
      <c r="J49" s="25">
        <v>0</v>
      </c>
      <c r="K49" s="25">
        <v>0</v>
      </c>
      <c r="L49" s="25">
        <v>25</v>
      </c>
    </row>
    <row r="50" spans="1:12" x14ac:dyDescent="0.2">
      <c r="A50" s="20" t="s">
        <v>350</v>
      </c>
      <c r="B50" s="21">
        <v>686</v>
      </c>
      <c r="C50" s="21">
        <v>46</v>
      </c>
      <c r="D50" s="21">
        <v>314</v>
      </c>
      <c r="E50" s="21">
        <v>139</v>
      </c>
      <c r="F50" s="21">
        <v>69</v>
      </c>
      <c r="G50" s="21">
        <v>121</v>
      </c>
      <c r="H50" s="21">
        <v>78</v>
      </c>
      <c r="I50" s="21">
        <v>22</v>
      </c>
      <c r="J50" s="21">
        <v>39</v>
      </c>
      <c r="K50" s="21">
        <v>43</v>
      </c>
      <c r="L50" s="21">
        <v>41</v>
      </c>
    </row>
    <row r="51" spans="1:12" x14ac:dyDescent="0.2">
      <c r="A51" s="24" t="s">
        <v>3</v>
      </c>
      <c r="B51" s="25">
        <v>100</v>
      </c>
      <c r="C51" s="25">
        <v>6.7055389999999999</v>
      </c>
      <c r="D51" s="25">
        <v>45.772595000000003</v>
      </c>
      <c r="E51" s="25">
        <v>20.262391000000001</v>
      </c>
      <c r="F51" s="25">
        <v>10.058309</v>
      </c>
      <c r="G51" s="25">
        <v>17.638483999999998</v>
      </c>
      <c r="H51" s="25">
        <v>11.370262</v>
      </c>
      <c r="I51" s="25">
        <v>3.2069969999999999</v>
      </c>
      <c r="J51" s="25">
        <v>5.6851310000000002</v>
      </c>
      <c r="K51" s="25">
        <v>6.2682219999999997</v>
      </c>
      <c r="L51" s="25">
        <v>5.9766760000000003</v>
      </c>
    </row>
    <row r="52" spans="1:12" x14ac:dyDescent="0.2">
      <c r="A52" s="20" t="s">
        <v>351</v>
      </c>
      <c r="B52" s="21">
        <v>491</v>
      </c>
      <c r="C52" s="21">
        <v>46</v>
      </c>
      <c r="D52" s="21">
        <v>249</v>
      </c>
      <c r="E52" s="21">
        <v>62</v>
      </c>
      <c r="F52" s="21">
        <v>31</v>
      </c>
      <c r="G52" s="21">
        <v>84</v>
      </c>
      <c r="H52" s="21">
        <v>41</v>
      </c>
      <c r="I52" s="21">
        <v>19</v>
      </c>
      <c r="J52" s="21">
        <v>44</v>
      </c>
      <c r="K52" s="21">
        <v>29</v>
      </c>
      <c r="L52" s="21">
        <v>40</v>
      </c>
    </row>
    <row r="53" spans="1:12" x14ac:dyDescent="0.2">
      <c r="A53" s="24" t="s">
        <v>3</v>
      </c>
      <c r="B53" s="25">
        <v>100</v>
      </c>
      <c r="C53" s="25">
        <v>9.3686349999999994</v>
      </c>
      <c r="D53" s="25">
        <v>50.712831000000001</v>
      </c>
      <c r="E53" s="25">
        <v>12.627291</v>
      </c>
      <c r="F53" s="25">
        <v>6.3136460000000003</v>
      </c>
      <c r="G53" s="25">
        <v>17.107942999999999</v>
      </c>
      <c r="H53" s="25">
        <v>8.3503050000000005</v>
      </c>
      <c r="I53" s="25">
        <v>3.8696540000000001</v>
      </c>
      <c r="J53" s="25">
        <v>8.9613029999999991</v>
      </c>
      <c r="K53" s="25">
        <v>5.9063140000000001</v>
      </c>
      <c r="L53" s="25">
        <v>8.1466399999999997</v>
      </c>
    </row>
    <row r="54" spans="1:12" x14ac:dyDescent="0.2">
      <c r="A54" s="20" t="s">
        <v>352</v>
      </c>
      <c r="B54" s="21">
        <v>100</v>
      </c>
      <c r="C54" s="21">
        <v>12</v>
      </c>
      <c r="D54" s="21">
        <v>45</v>
      </c>
      <c r="E54" s="21">
        <v>11</v>
      </c>
      <c r="F54" s="21">
        <v>6</v>
      </c>
      <c r="G54" s="21">
        <v>18</v>
      </c>
      <c r="H54" s="21">
        <v>16</v>
      </c>
      <c r="I54" s="21">
        <v>4</v>
      </c>
      <c r="J54" s="21">
        <v>12</v>
      </c>
      <c r="K54" s="21">
        <v>4</v>
      </c>
      <c r="L54" s="21">
        <v>11</v>
      </c>
    </row>
    <row r="55" spans="1:12" x14ac:dyDescent="0.2">
      <c r="A55" s="24" t="s">
        <v>3</v>
      </c>
      <c r="B55" s="25">
        <v>100</v>
      </c>
      <c r="C55" s="25">
        <v>12</v>
      </c>
      <c r="D55" s="25">
        <v>45</v>
      </c>
      <c r="E55" s="25">
        <v>11</v>
      </c>
      <c r="F55" s="25">
        <v>6</v>
      </c>
      <c r="G55" s="25">
        <v>18</v>
      </c>
      <c r="H55" s="25">
        <v>16</v>
      </c>
      <c r="I55" s="25">
        <v>4</v>
      </c>
      <c r="J55" s="25">
        <v>12</v>
      </c>
      <c r="K55" s="25">
        <v>4</v>
      </c>
      <c r="L55" s="25">
        <v>11</v>
      </c>
    </row>
    <row r="56" spans="1:12" x14ac:dyDescent="0.2">
      <c r="A56" s="20" t="s">
        <v>353</v>
      </c>
      <c r="B56" s="21">
        <v>591</v>
      </c>
      <c r="C56" s="21">
        <v>58</v>
      </c>
      <c r="D56" s="21">
        <v>294</v>
      </c>
      <c r="E56" s="21">
        <v>73</v>
      </c>
      <c r="F56" s="21">
        <v>37</v>
      </c>
      <c r="G56" s="21">
        <v>102</v>
      </c>
      <c r="H56" s="21">
        <v>57</v>
      </c>
      <c r="I56" s="21">
        <v>23</v>
      </c>
      <c r="J56" s="21">
        <v>56</v>
      </c>
      <c r="K56" s="21">
        <v>33</v>
      </c>
      <c r="L56" s="21">
        <v>51</v>
      </c>
    </row>
    <row r="57" spans="1:12" x14ac:dyDescent="0.2">
      <c r="A57" s="24" t="s">
        <v>3</v>
      </c>
      <c r="B57" s="25">
        <v>100</v>
      </c>
      <c r="C57" s="25">
        <v>9.8138749999999995</v>
      </c>
      <c r="D57" s="25">
        <v>49.746192999999998</v>
      </c>
      <c r="E57" s="25">
        <v>12.351946</v>
      </c>
      <c r="F57" s="25">
        <v>6.2605750000000002</v>
      </c>
      <c r="G57" s="25">
        <v>17.258883000000001</v>
      </c>
      <c r="H57" s="25">
        <v>9.6446699999999996</v>
      </c>
      <c r="I57" s="25">
        <v>3.8917090000000001</v>
      </c>
      <c r="J57" s="25">
        <v>9.4754649999999998</v>
      </c>
      <c r="K57" s="25">
        <v>5.5837560000000002</v>
      </c>
      <c r="L57" s="25">
        <v>8.6294419999999992</v>
      </c>
    </row>
    <row r="58" spans="1:12" x14ac:dyDescent="0.2">
      <c r="A58" s="9" t="s">
        <v>355</v>
      </c>
      <c r="B58" s="10">
        <v>312</v>
      </c>
      <c r="C58" s="10">
        <v>31</v>
      </c>
      <c r="D58" s="10">
        <v>108</v>
      </c>
      <c r="E58" s="10">
        <v>64</v>
      </c>
      <c r="F58" s="10">
        <v>45</v>
      </c>
      <c r="G58" s="10">
        <v>97</v>
      </c>
      <c r="H58" s="10">
        <v>46</v>
      </c>
      <c r="I58" s="10">
        <v>15</v>
      </c>
      <c r="J58" s="10">
        <v>16</v>
      </c>
      <c r="K58" s="10">
        <v>13</v>
      </c>
      <c r="L58" s="10">
        <v>12</v>
      </c>
    </row>
    <row r="59" spans="1:12" x14ac:dyDescent="0.2">
      <c r="A59" s="24" t="s">
        <v>3</v>
      </c>
      <c r="B59" s="25">
        <v>100</v>
      </c>
      <c r="C59" s="25">
        <v>9.9358970000000006</v>
      </c>
      <c r="D59" s="25">
        <v>34.615385000000003</v>
      </c>
      <c r="E59" s="25">
        <v>20.512820999999999</v>
      </c>
      <c r="F59" s="25">
        <v>14.423076999999999</v>
      </c>
      <c r="G59" s="25">
        <v>31.089744</v>
      </c>
      <c r="H59" s="25">
        <v>14.743589999999999</v>
      </c>
      <c r="I59" s="25">
        <v>4.8076920000000003</v>
      </c>
      <c r="J59" s="25">
        <v>5.1282050000000003</v>
      </c>
      <c r="K59" s="25">
        <v>4.1666670000000003</v>
      </c>
      <c r="L59" s="25">
        <v>3.8461539999999999</v>
      </c>
    </row>
    <row r="60" spans="1:12" x14ac:dyDescent="0.2">
      <c r="A60" s="20" t="s">
        <v>344</v>
      </c>
      <c r="B60" s="21">
        <v>367</v>
      </c>
      <c r="C60" s="21">
        <v>29</v>
      </c>
      <c r="D60" s="21">
        <v>151</v>
      </c>
      <c r="E60" s="21">
        <v>67</v>
      </c>
      <c r="F60" s="21">
        <v>26</v>
      </c>
      <c r="G60" s="21">
        <v>77</v>
      </c>
      <c r="H60" s="21">
        <v>39</v>
      </c>
      <c r="I60" s="21">
        <v>7</v>
      </c>
      <c r="J60" s="21">
        <v>15</v>
      </c>
      <c r="K60" s="21">
        <v>26</v>
      </c>
      <c r="L60" s="21">
        <v>28</v>
      </c>
    </row>
    <row r="61" spans="1:12" x14ac:dyDescent="0.2">
      <c r="A61" s="24" t="s">
        <v>3</v>
      </c>
      <c r="B61" s="25">
        <v>100</v>
      </c>
      <c r="C61" s="25">
        <v>7.9019069999999996</v>
      </c>
      <c r="D61" s="25">
        <v>41.144413999999998</v>
      </c>
      <c r="E61" s="25">
        <v>18.256131</v>
      </c>
      <c r="F61" s="25">
        <v>7.0844690000000003</v>
      </c>
      <c r="G61" s="25">
        <v>20.980926</v>
      </c>
      <c r="H61" s="25">
        <v>10.626702999999999</v>
      </c>
      <c r="I61" s="25">
        <v>1.907357</v>
      </c>
      <c r="J61" s="25">
        <v>4.0871930000000001</v>
      </c>
      <c r="K61" s="25">
        <v>7.0844690000000003</v>
      </c>
      <c r="L61" s="25">
        <v>7.6294279999999999</v>
      </c>
    </row>
    <row r="62" spans="1:12" x14ac:dyDescent="0.2">
      <c r="A62" s="20" t="s">
        <v>345</v>
      </c>
      <c r="B62" s="21">
        <v>302</v>
      </c>
      <c r="C62" s="21">
        <v>27</v>
      </c>
      <c r="D62" s="21">
        <v>137</v>
      </c>
      <c r="E62" s="21">
        <v>34</v>
      </c>
      <c r="F62" s="21">
        <v>13</v>
      </c>
      <c r="G62" s="21">
        <v>70</v>
      </c>
      <c r="H62" s="21">
        <v>36</v>
      </c>
      <c r="I62" s="21">
        <v>15</v>
      </c>
      <c r="J62" s="21">
        <v>15</v>
      </c>
      <c r="K62" s="21">
        <v>16</v>
      </c>
      <c r="L62" s="21">
        <v>26</v>
      </c>
    </row>
    <row r="63" spans="1:12" x14ac:dyDescent="0.2">
      <c r="A63" s="24" t="s">
        <v>3</v>
      </c>
      <c r="B63" s="25">
        <v>100</v>
      </c>
      <c r="C63" s="25">
        <v>8.9403970000000008</v>
      </c>
      <c r="D63" s="25">
        <v>45.364238</v>
      </c>
      <c r="E63" s="25">
        <v>11.258278000000001</v>
      </c>
      <c r="F63" s="25">
        <v>4.3046360000000004</v>
      </c>
      <c r="G63" s="25">
        <v>23.178808</v>
      </c>
      <c r="H63" s="25">
        <v>11.920529999999999</v>
      </c>
      <c r="I63" s="25">
        <v>4.9668869999999998</v>
      </c>
      <c r="J63" s="25">
        <v>4.9668869999999998</v>
      </c>
      <c r="K63" s="25">
        <v>5.2980130000000001</v>
      </c>
      <c r="L63" s="25">
        <v>8.6092720000000007</v>
      </c>
    </row>
    <row r="64" spans="1:12" x14ac:dyDescent="0.2">
      <c r="A64" s="20" t="s">
        <v>346</v>
      </c>
      <c r="B64" s="21">
        <v>233</v>
      </c>
      <c r="C64" s="21">
        <v>16</v>
      </c>
      <c r="D64" s="21">
        <v>101</v>
      </c>
      <c r="E64" s="21">
        <v>28</v>
      </c>
      <c r="F64" s="21">
        <v>15</v>
      </c>
      <c r="G64" s="21">
        <v>48</v>
      </c>
      <c r="H64" s="21">
        <v>27</v>
      </c>
      <c r="I64" s="21">
        <v>16</v>
      </c>
      <c r="J64" s="21">
        <v>14</v>
      </c>
      <c r="K64" s="21">
        <v>14</v>
      </c>
      <c r="L64" s="21">
        <v>33</v>
      </c>
    </row>
    <row r="65" spans="1:12" x14ac:dyDescent="0.2">
      <c r="A65" s="24" t="s">
        <v>3</v>
      </c>
      <c r="B65" s="25">
        <v>100</v>
      </c>
      <c r="C65" s="25">
        <v>6.8669529999999996</v>
      </c>
      <c r="D65" s="25">
        <v>43.347639000000001</v>
      </c>
      <c r="E65" s="25">
        <v>12.017167000000001</v>
      </c>
      <c r="F65" s="25">
        <v>6.4377680000000002</v>
      </c>
      <c r="G65" s="25">
        <v>20.600857999999999</v>
      </c>
      <c r="H65" s="25">
        <v>11.587982999999999</v>
      </c>
      <c r="I65" s="25">
        <v>6.8669529999999996</v>
      </c>
      <c r="J65" s="25">
        <v>6.0085839999999999</v>
      </c>
      <c r="K65" s="25">
        <v>6.0085839999999999</v>
      </c>
      <c r="L65" s="25">
        <v>14.16309</v>
      </c>
    </row>
    <row r="66" spans="1:12" x14ac:dyDescent="0.2">
      <c r="A66" s="20" t="s">
        <v>347</v>
      </c>
      <c r="B66" s="21">
        <v>140</v>
      </c>
      <c r="C66" s="21">
        <v>10</v>
      </c>
      <c r="D66" s="21">
        <v>65</v>
      </c>
      <c r="E66" s="21">
        <v>11</v>
      </c>
      <c r="F66" s="21">
        <v>12</v>
      </c>
      <c r="G66" s="21">
        <v>35</v>
      </c>
      <c r="H66" s="21">
        <v>21</v>
      </c>
      <c r="I66" s="21">
        <v>3</v>
      </c>
      <c r="J66" s="21">
        <v>9</v>
      </c>
      <c r="K66" s="21">
        <v>15</v>
      </c>
      <c r="L66" s="21">
        <v>10</v>
      </c>
    </row>
    <row r="67" spans="1:12" x14ac:dyDescent="0.2">
      <c r="A67" s="24" t="s">
        <v>3</v>
      </c>
      <c r="B67" s="25">
        <v>100</v>
      </c>
      <c r="C67" s="25">
        <v>7.1428570000000002</v>
      </c>
      <c r="D67" s="25">
        <v>46.428570999999998</v>
      </c>
      <c r="E67" s="25">
        <v>7.8571429999999998</v>
      </c>
      <c r="F67" s="25">
        <v>8.5714290000000002</v>
      </c>
      <c r="G67" s="25">
        <v>25</v>
      </c>
      <c r="H67" s="25">
        <v>15</v>
      </c>
      <c r="I67" s="25">
        <v>2.1428569999999998</v>
      </c>
      <c r="J67" s="25">
        <v>6.4285709999999998</v>
      </c>
      <c r="K67" s="25">
        <v>10.714286</v>
      </c>
      <c r="L67" s="25">
        <v>7.1428570000000002</v>
      </c>
    </row>
    <row r="68" spans="1:12" x14ac:dyDescent="0.2">
      <c r="A68" s="20" t="s">
        <v>348</v>
      </c>
      <c r="B68" s="21">
        <v>37</v>
      </c>
      <c r="C68" s="21">
        <v>5</v>
      </c>
      <c r="D68" s="21">
        <v>16</v>
      </c>
      <c r="E68" s="21">
        <v>2</v>
      </c>
      <c r="F68" s="21">
        <v>1</v>
      </c>
      <c r="G68" s="21">
        <v>9</v>
      </c>
      <c r="H68" s="21">
        <v>4</v>
      </c>
      <c r="I68" s="21">
        <v>2</v>
      </c>
      <c r="J68" s="21">
        <v>4</v>
      </c>
      <c r="K68" s="21">
        <v>1</v>
      </c>
      <c r="L68" s="21">
        <v>2</v>
      </c>
    </row>
    <row r="69" spans="1:12" x14ac:dyDescent="0.2">
      <c r="A69" s="24" t="s">
        <v>3</v>
      </c>
      <c r="B69" s="25">
        <v>100</v>
      </c>
      <c r="C69" s="25">
        <v>13.513514000000001</v>
      </c>
      <c r="D69" s="25">
        <v>43.243243</v>
      </c>
      <c r="E69" s="25">
        <v>5.405405</v>
      </c>
      <c r="F69" s="25">
        <v>2.7027030000000001</v>
      </c>
      <c r="G69" s="25">
        <v>24.324324000000001</v>
      </c>
      <c r="H69" s="25">
        <v>10.810810999999999</v>
      </c>
      <c r="I69" s="25">
        <v>5.405405</v>
      </c>
      <c r="J69" s="25">
        <v>10.810810999999999</v>
      </c>
      <c r="K69" s="25">
        <v>2.7027030000000001</v>
      </c>
      <c r="L69" s="25">
        <v>5.405405</v>
      </c>
    </row>
    <row r="70" spans="1:12" x14ac:dyDescent="0.2">
      <c r="A70" s="20" t="s">
        <v>349</v>
      </c>
      <c r="B70" s="21">
        <v>9</v>
      </c>
      <c r="C70" s="21">
        <v>0</v>
      </c>
      <c r="D70" s="21">
        <v>5</v>
      </c>
      <c r="E70" s="21">
        <v>1</v>
      </c>
      <c r="F70" s="21">
        <v>0</v>
      </c>
      <c r="G70" s="21">
        <v>3</v>
      </c>
      <c r="H70" s="21">
        <v>1</v>
      </c>
      <c r="I70" s="21">
        <v>0</v>
      </c>
      <c r="J70" s="21">
        <v>1</v>
      </c>
      <c r="K70" s="21">
        <v>2</v>
      </c>
      <c r="L70" s="21">
        <v>0</v>
      </c>
    </row>
    <row r="71" spans="1:12" x14ac:dyDescent="0.2">
      <c r="A71" s="24" t="s">
        <v>3</v>
      </c>
      <c r="B71" s="25">
        <v>100</v>
      </c>
      <c r="C71" s="25">
        <v>0</v>
      </c>
      <c r="D71" s="25">
        <v>55.555556000000003</v>
      </c>
      <c r="E71" s="25">
        <v>11.111110999999999</v>
      </c>
      <c r="F71" s="25">
        <v>0</v>
      </c>
      <c r="G71" s="25">
        <v>33.333333000000003</v>
      </c>
      <c r="H71" s="25">
        <v>11.111110999999999</v>
      </c>
      <c r="I71" s="25">
        <v>0</v>
      </c>
      <c r="J71" s="25">
        <v>11.111110999999999</v>
      </c>
      <c r="K71" s="25">
        <v>22.222221999999999</v>
      </c>
      <c r="L71" s="25">
        <v>0</v>
      </c>
    </row>
    <row r="72" spans="1:12" x14ac:dyDescent="0.2">
      <c r="A72" s="20" t="s">
        <v>350</v>
      </c>
      <c r="B72" s="21">
        <v>679</v>
      </c>
      <c r="C72" s="21">
        <v>60</v>
      </c>
      <c r="D72" s="21">
        <v>259</v>
      </c>
      <c r="E72" s="21">
        <v>131</v>
      </c>
      <c r="F72" s="21">
        <v>71</v>
      </c>
      <c r="G72" s="21">
        <v>174</v>
      </c>
      <c r="H72" s="21">
        <v>85</v>
      </c>
      <c r="I72" s="21">
        <v>22</v>
      </c>
      <c r="J72" s="21">
        <v>31</v>
      </c>
      <c r="K72" s="21">
        <v>39</v>
      </c>
      <c r="L72" s="21">
        <v>40</v>
      </c>
    </row>
    <row r="73" spans="1:12" x14ac:dyDescent="0.2">
      <c r="A73" s="24" t="s">
        <v>3</v>
      </c>
      <c r="B73" s="25">
        <v>100</v>
      </c>
      <c r="C73" s="25">
        <v>8.8365240000000007</v>
      </c>
      <c r="D73" s="25">
        <v>38.144329999999997</v>
      </c>
      <c r="E73" s="25">
        <v>19.293078000000001</v>
      </c>
      <c r="F73" s="25">
        <v>10.456554000000001</v>
      </c>
      <c r="G73" s="25">
        <v>25.625920000000001</v>
      </c>
      <c r="H73" s="25">
        <v>12.518409</v>
      </c>
      <c r="I73" s="25">
        <v>3.240059</v>
      </c>
      <c r="J73" s="25">
        <v>4.5655380000000001</v>
      </c>
      <c r="K73" s="25">
        <v>5.743741</v>
      </c>
      <c r="L73" s="25">
        <v>5.8910159999999996</v>
      </c>
    </row>
    <row r="74" spans="1:12" x14ac:dyDescent="0.2">
      <c r="A74" s="20" t="s">
        <v>351</v>
      </c>
      <c r="B74" s="21">
        <v>535</v>
      </c>
      <c r="C74" s="21">
        <v>43</v>
      </c>
      <c r="D74" s="21">
        <v>238</v>
      </c>
      <c r="E74" s="21">
        <v>62</v>
      </c>
      <c r="F74" s="21">
        <v>28</v>
      </c>
      <c r="G74" s="21">
        <v>118</v>
      </c>
      <c r="H74" s="21">
        <v>63</v>
      </c>
      <c r="I74" s="21">
        <v>31</v>
      </c>
      <c r="J74" s="21">
        <v>29</v>
      </c>
      <c r="K74" s="21">
        <v>30</v>
      </c>
      <c r="L74" s="21">
        <v>59</v>
      </c>
    </row>
    <row r="75" spans="1:12" x14ac:dyDescent="0.2">
      <c r="A75" s="24" t="s">
        <v>3</v>
      </c>
      <c r="B75" s="25">
        <v>100</v>
      </c>
      <c r="C75" s="25">
        <v>8.0373830000000002</v>
      </c>
      <c r="D75" s="25">
        <v>44.485981000000002</v>
      </c>
      <c r="E75" s="25">
        <v>11.588785</v>
      </c>
      <c r="F75" s="25">
        <v>5.2336450000000001</v>
      </c>
      <c r="G75" s="25">
        <v>22.056075</v>
      </c>
      <c r="H75" s="25">
        <v>11.775701</v>
      </c>
      <c r="I75" s="25">
        <v>5.7943930000000003</v>
      </c>
      <c r="J75" s="25">
        <v>5.4205610000000002</v>
      </c>
      <c r="K75" s="25">
        <v>5.6074770000000003</v>
      </c>
      <c r="L75" s="25">
        <v>11.028036999999999</v>
      </c>
    </row>
    <row r="76" spans="1:12" x14ac:dyDescent="0.2">
      <c r="A76" s="20" t="s">
        <v>352</v>
      </c>
      <c r="B76" s="21">
        <v>186</v>
      </c>
      <c r="C76" s="21">
        <v>15</v>
      </c>
      <c r="D76" s="21">
        <v>86</v>
      </c>
      <c r="E76" s="21">
        <v>14</v>
      </c>
      <c r="F76" s="21">
        <v>13</v>
      </c>
      <c r="G76" s="21">
        <v>47</v>
      </c>
      <c r="H76" s="21">
        <v>26</v>
      </c>
      <c r="I76" s="21">
        <v>5</v>
      </c>
      <c r="J76" s="21">
        <v>14</v>
      </c>
      <c r="K76" s="21">
        <v>18</v>
      </c>
      <c r="L76" s="21">
        <v>12</v>
      </c>
    </row>
    <row r="77" spans="1:12" x14ac:dyDescent="0.2">
      <c r="A77" s="24" t="s">
        <v>3</v>
      </c>
      <c r="B77" s="25">
        <v>100</v>
      </c>
      <c r="C77" s="25">
        <v>8.0645159999999994</v>
      </c>
      <c r="D77" s="25">
        <v>46.236559</v>
      </c>
      <c r="E77" s="25">
        <v>7.5268819999999996</v>
      </c>
      <c r="F77" s="25">
        <v>6.9892469999999998</v>
      </c>
      <c r="G77" s="25">
        <v>25.268816999999999</v>
      </c>
      <c r="H77" s="25">
        <v>13.978495000000001</v>
      </c>
      <c r="I77" s="25">
        <v>2.6881719999999998</v>
      </c>
      <c r="J77" s="25">
        <v>7.5268819999999996</v>
      </c>
      <c r="K77" s="25">
        <v>9.6774190000000004</v>
      </c>
      <c r="L77" s="25">
        <v>6.451613</v>
      </c>
    </row>
    <row r="78" spans="1:12" x14ac:dyDescent="0.2">
      <c r="A78" s="20" t="s">
        <v>353</v>
      </c>
      <c r="B78" s="21">
        <v>721</v>
      </c>
      <c r="C78" s="21">
        <v>58</v>
      </c>
      <c r="D78" s="21">
        <v>324</v>
      </c>
      <c r="E78" s="21">
        <v>76</v>
      </c>
      <c r="F78" s="21">
        <v>41</v>
      </c>
      <c r="G78" s="21">
        <v>165</v>
      </c>
      <c r="H78" s="21">
        <v>89</v>
      </c>
      <c r="I78" s="21">
        <v>36</v>
      </c>
      <c r="J78" s="21">
        <v>43</v>
      </c>
      <c r="K78" s="21">
        <v>48</v>
      </c>
      <c r="L78" s="21">
        <v>71</v>
      </c>
    </row>
    <row r="79" spans="1:12" x14ac:dyDescent="0.2">
      <c r="A79" s="24" t="s">
        <v>3</v>
      </c>
      <c r="B79" s="25">
        <v>100</v>
      </c>
      <c r="C79" s="25">
        <v>8.0443829999999998</v>
      </c>
      <c r="D79" s="25">
        <v>44.937587000000001</v>
      </c>
      <c r="E79" s="25">
        <v>10.540915</v>
      </c>
      <c r="F79" s="25">
        <v>5.6865459999999999</v>
      </c>
      <c r="G79" s="25">
        <v>22.884882000000001</v>
      </c>
      <c r="H79" s="25">
        <v>12.343966999999999</v>
      </c>
      <c r="I79" s="25">
        <v>4.9930649999999996</v>
      </c>
      <c r="J79" s="25">
        <v>5.9639389999999999</v>
      </c>
      <c r="K79" s="25">
        <v>6.6574200000000001</v>
      </c>
      <c r="L79" s="25">
        <v>9.8474339999999998</v>
      </c>
    </row>
    <row r="80" spans="1:12" x14ac:dyDescent="0.2">
      <c r="A80" s="9" t="s">
        <v>356</v>
      </c>
      <c r="B80" s="9"/>
      <c r="C80" s="9"/>
      <c r="D80" s="9"/>
      <c r="E80" s="9"/>
      <c r="F80" s="9"/>
      <c r="G80" s="9"/>
      <c r="H80" s="9"/>
      <c r="I80" s="9"/>
      <c r="J80" s="9"/>
      <c r="K80" s="9"/>
      <c r="L80" s="9"/>
    </row>
    <row r="81" spans="1:12" x14ac:dyDescent="0.2">
      <c r="A81" s="20" t="s">
        <v>357</v>
      </c>
      <c r="B81" s="21">
        <v>138</v>
      </c>
      <c r="C81" s="21">
        <v>9</v>
      </c>
      <c r="D81" s="21">
        <v>59</v>
      </c>
      <c r="E81" s="21">
        <v>13</v>
      </c>
      <c r="F81" s="21">
        <v>24</v>
      </c>
      <c r="G81" s="21">
        <v>39</v>
      </c>
      <c r="H81" s="21">
        <v>29</v>
      </c>
      <c r="I81" s="21">
        <v>5</v>
      </c>
      <c r="J81" s="21">
        <v>3</v>
      </c>
      <c r="K81" s="21">
        <v>17</v>
      </c>
      <c r="L81" s="21">
        <v>4</v>
      </c>
    </row>
    <row r="82" spans="1:12" x14ac:dyDescent="0.2">
      <c r="A82" s="24" t="s">
        <v>3</v>
      </c>
      <c r="B82" s="25">
        <v>100</v>
      </c>
      <c r="C82" s="25">
        <v>6.5217390000000002</v>
      </c>
      <c r="D82" s="25">
        <v>42.753622999999997</v>
      </c>
      <c r="E82" s="25">
        <v>9.4202899999999996</v>
      </c>
      <c r="F82" s="25">
        <v>17.391304000000002</v>
      </c>
      <c r="G82" s="25">
        <v>28.260870000000001</v>
      </c>
      <c r="H82" s="25">
        <v>21.014493000000002</v>
      </c>
      <c r="I82" s="25">
        <v>3.6231879999999999</v>
      </c>
      <c r="J82" s="25">
        <v>2.1739130000000002</v>
      </c>
      <c r="K82" s="25">
        <v>12.318841000000001</v>
      </c>
      <c r="L82" s="25">
        <v>2.8985509999999999</v>
      </c>
    </row>
    <row r="83" spans="1:12" x14ac:dyDescent="0.2">
      <c r="A83" s="20" t="s">
        <v>328</v>
      </c>
      <c r="B83" s="21">
        <v>1747</v>
      </c>
      <c r="C83" s="21">
        <v>155</v>
      </c>
      <c r="D83" s="21">
        <v>784</v>
      </c>
      <c r="E83" s="21">
        <v>332</v>
      </c>
      <c r="F83" s="21">
        <v>129</v>
      </c>
      <c r="G83" s="21">
        <v>323</v>
      </c>
      <c r="H83" s="21">
        <v>189</v>
      </c>
      <c r="I83" s="21">
        <v>55</v>
      </c>
      <c r="J83" s="21">
        <v>121</v>
      </c>
      <c r="K83" s="21">
        <v>81</v>
      </c>
      <c r="L83" s="21">
        <v>134</v>
      </c>
    </row>
    <row r="84" spans="1:12" x14ac:dyDescent="0.2">
      <c r="A84" s="24" t="s">
        <v>3</v>
      </c>
      <c r="B84" s="25">
        <v>100</v>
      </c>
      <c r="C84" s="25">
        <v>8.8723530000000004</v>
      </c>
      <c r="D84" s="25">
        <v>44.876931999999996</v>
      </c>
      <c r="E84" s="25">
        <v>19.004007000000001</v>
      </c>
      <c r="F84" s="25">
        <v>7.3840870000000001</v>
      </c>
      <c r="G84" s="25">
        <v>18.488838000000001</v>
      </c>
      <c r="H84" s="25">
        <v>10.818546</v>
      </c>
      <c r="I84" s="25">
        <v>3.1482540000000001</v>
      </c>
      <c r="J84" s="25">
        <v>6.9261590000000002</v>
      </c>
      <c r="K84" s="25">
        <v>4.63652</v>
      </c>
      <c r="L84" s="25">
        <v>7.6702919999999999</v>
      </c>
    </row>
    <row r="85" spans="1:12" x14ac:dyDescent="0.2">
      <c r="A85" s="20" t="s">
        <v>329</v>
      </c>
      <c r="B85" s="21">
        <v>191</v>
      </c>
      <c r="C85" s="21">
        <v>8</v>
      </c>
      <c r="D85" s="21">
        <v>71</v>
      </c>
      <c r="E85" s="21">
        <v>20</v>
      </c>
      <c r="F85" s="21">
        <v>18</v>
      </c>
      <c r="G85" s="21">
        <v>45</v>
      </c>
      <c r="H85" s="21">
        <v>18</v>
      </c>
      <c r="I85" s="21">
        <v>16</v>
      </c>
      <c r="J85" s="21">
        <v>11</v>
      </c>
      <c r="K85" s="21">
        <v>26</v>
      </c>
      <c r="L85" s="21">
        <v>15</v>
      </c>
    </row>
    <row r="86" spans="1:12" x14ac:dyDescent="0.2">
      <c r="A86" s="24" t="s">
        <v>3</v>
      </c>
      <c r="B86" s="25">
        <v>100</v>
      </c>
      <c r="C86" s="25">
        <v>4.1884819999999996</v>
      </c>
      <c r="D86" s="25">
        <v>37.172775000000001</v>
      </c>
      <c r="E86" s="25">
        <v>10.471204</v>
      </c>
      <c r="F86" s="25">
        <v>9.4240840000000006</v>
      </c>
      <c r="G86" s="25">
        <v>23.560209</v>
      </c>
      <c r="H86" s="25">
        <v>9.4240840000000006</v>
      </c>
      <c r="I86" s="25">
        <v>8.3769629999999999</v>
      </c>
      <c r="J86" s="25">
        <v>5.7591619999999999</v>
      </c>
      <c r="K86" s="25">
        <v>13.612565</v>
      </c>
      <c r="L86" s="25">
        <v>7.8534030000000001</v>
      </c>
    </row>
    <row r="87" spans="1:12" x14ac:dyDescent="0.2">
      <c r="A87" s="20" t="s">
        <v>330</v>
      </c>
      <c r="B87" s="21">
        <v>544</v>
      </c>
      <c r="C87" s="21">
        <v>44</v>
      </c>
      <c r="D87" s="21">
        <v>251</v>
      </c>
      <c r="E87" s="21">
        <v>48</v>
      </c>
      <c r="F87" s="21">
        <v>43</v>
      </c>
      <c r="G87" s="21">
        <v>141</v>
      </c>
      <c r="H87" s="21">
        <v>69</v>
      </c>
      <c r="I87" s="21">
        <v>25</v>
      </c>
      <c r="J87" s="21">
        <v>28</v>
      </c>
      <c r="K87" s="21">
        <v>35</v>
      </c>
      <c r="L87" s="21">
        <v>45</v>
      </c>
    </row>
    <row r="88" spans="1:12" x14ac:dyDescent="0.2">
      <c r="A88" s="24" t="s">
        <v>3</v>
      </c>
      <c r="B88" s="25">
        <v>100</v>
      </c>
      <c r="C88" s="25">
        <v>8.0882349999999992</v>
      </c>
      <c r="D88" s="25">
        <v>46.139705999999997</v>
      </c>
      <c r="E88" s="25">
        <v>8.8235290000000006</v>
      </c>
      <c r="F88" s="25">
        <v>7.9044119999999998</v>
      </c>
      <c r="G88" s="25">
        <v>25.919118000000001</v>
      </c>
      <c r="H88" s="25">
        <v>12.683824</v>
      </c>
      <c r="I88" s="25">
        <v>4.5955880000000002</v>
      </c>
      <c r="J88" s="25">
        <v>5.1470589999999996</v>
      </c>
      <c r="K88" s="25">
        <v>6.4338240000000004</v>
      </c>
      <c r="L88" s="25">
        <v>8.2720590000000005</v>
      </c>
    </row>
    <row r="89" spans="1:12" x14ac:dyDescent="0.2">
      <c r="A89" s="20" t="s">
        <v>358</v>
      </c>
      <c r="B89" s="21">
        <v>57</v>
      </c>
      <c r="C89" s="21">
        <v>6</v>
      </c>
      <c r="D89" s="21">
        <v>26</v>
      </c>
      <c r="E89" s="21">
        <v>6</v>
      </c>
      <c r="F89" s="21">
        <v>4</v>
      </c>
      <c r="G89" s="21">
        <v>14</v>
      </c>
      <c r="H89" s="21">
        <v>4</v>
      </c>
      <c r="I89" s="21">
        <v>2</v>
      </c>
      <c r="J89" s="21">
        <v>6</v>
      </c>
      <c r="K89" s="21">
        <v>4</v>
      </c>
      <c r="L89" s="21">
        <v>5</v>
      </c>
    </row>
    <row r="90" spans="1:12" x14ac:dyDescent="0.2">
      <c r="A90" s="24" t="s">
        <v>3</v>
      </c>
      <c r="B90" s="25">
        <v>100</v>
      </c>
      <c r="C90" s="25">
        <v>10.526316</v>
      </c>
      <c r="D90" s="25">
        <v>45.614035000000001</v>
      </c>
      <c r="E90" s="25">
        <v>10.526316</v>
      </c>
      <c r="F90" s="25">
        <v>7.017544</v>
      </c>
      <c r="G90" s="25">
        <v>24.561404</v>
      </c>
      <c r="H90" s="25">
        <v>7.017544</v>
      </c>
      <c r="I90" s="25">
        <v>3.508772</v>
      </c>
      <c r="J90" s="25">
        <v>10.526316</v>
      </c>
      <c r="K90" s="25">
        <v>7.017544</v>
      </c>
      <c r="L90" s="25">
        <v>8.7719299999999993</v>
      </c>
    </row>
    <row r="91" spans="1:12" x14ac:dyDescent="0.2">
      <c r="A91" s="9" t="s">
        <v>359</v>
      </c>
      <c r="B91" s="10">
        <v>89</v>
      </c>
      <c r="C91" s="10">
        <v>7</v>
      </c>
      <c r="D91" s="10">
        <v>40</v>
      </c>
      <c r="E91" s="10">
        <v>11</v>
      </c>
      <c r="F91" s="10">
        <v>15</v>
      </c>
      <c r="G91" s="10">
        <v>23</v>
      </c>
      <c r="H91" s="10">
        <v>18</v>
      </c>
      <c r="I91" s="10">
        <v>3</v>
      </c>
      <c r="J91" s="10">
        <v>1</v>
      </c>
      <c r="K91" s="10">
        <v>11</v>
      </c>
      <c r="L91" s="10">
        <v>3</v>
      </c>
    </row>
    <row r="92" spans="1:12" x14ac:dyDescent="0.2">
      <c r="A92" s="24" t="s">
        <v>3</v>
      </c>
      <c r="B92" s="25">
        <v>100</v>
      </c>
      <c r="C92" s="25">
        <v>7.8651689999999999</v>
      </c>
      <c r="D92" s="25">
        <v>44.943820000000002</v>
      </c>
      <c r="E92" s="25">
        <v>12.359551</v>
      </c>
      <c r="F92" s="25">
        <v>16.853933000000001</v>
      </c>
      <c r="G92" s="25">
        <v>25.842697000000001</v>
      </c>
      <c r="H92" s="25">
        <v>20.224719</v>
      </c>
      <c r="I92" s="25">
        <v>3.370787</v>
      </c>
      <c r="J92" s="25">
        <v>1.123596</v>
      </c>
      <c r="K92" s="25">
        <v>12.359551</v>
      </c>
      <c r="L92" s="25">
        <v>3.370787</v>
      </c>
    </row>
    <row r="93" spans="1:12" x14ac:dyDescent="0.2">
      <c r="A93" s="20" t="s">
        <v>331</v>
      </c>
      <c r="B93" s="21">
        <v>977</v>
      </c>
      <c r="C93" s="21">
        <v>81</v>
      </c>
      <c r="D93" s="21">
        <v>469</v>
      </c>
      <c r="E93" s="21">
        <v>188</v>
      </c>
      <c r="F93" s="21">
        <v>69</v>
      </c>
      <c r="G93" s="21">
        <v>153</v>
      </c>
      <c r="H93" s="21">
        <v>96</v>
      </c>
      <c r="I93" s="21">
        <v>36</v>
      </c>
      <c r="J93" s="21">
        <v>82</v>
      </c>
      <c r="K93" s="21">
        <v>46</v>
      </c>
      <c r="L93" s="21">
        <v>71</v>
      </c>
    </row>
    <row r="94" spans="1:12" x14ac:dyDescent="0.2">
      <c r="A94" s="24" t="s">
        <v>3</v>
      </c>
      <c r="B94" s="25">
        <v>100</v>
      </c>
      <c r="C94" s="25">
        <v>8.2906860000000009</v>
      </c>
      <c r="D94" s="25">
        <v>48.004094000000002</v>
      </c>
      <c r="E94" s="25">
        <v>19.242578999999999</v>
      </c>
      <c r="F94" s="25">
        <v>7.0624359999999999</v>
      </c>
      <c r="G94" s="25">
        <v>15.660183999999999</v>
      </c>
      <c r="H94" s="25">
        <v>9.8259980000000002</v>
      </c>
      <c r="I94" s="25">
        <v>3.6847490000000001</v>
      </c>
      <c r="J94" s="25">
        <v>8.3930399999999992</v>
      </c>
      <c r="K94" s="25">
        <v>4.708291</v>
      </c>
      <c r="L94" s="25">
        <v>7.267144</v>
      </c>
    </row>
    <row r="95" spans="1:12" x14ac:dyDescent="0.2">
      <c r="A95" s="20" t="s">
        <v>332</v>
      </c>
      <c r="B95" s="21">
        <v>73</v>
      </c>
      <c r="C95" s="21">
        <v>2</v>
      </c>
      <c r="D95" s="21">
        <v>30</v>
      </c>
      <c r="E95" s="21">
        <v>4</v>
      </c>
      <c r="F95" s="21">
        <v>9</v>
      </c>
      <c r="G95" s="21">
        <v>15</v>
      </c>
      <c r="H95" s="21">
        <v>7</v>
      </c>
      <c r="I95" s="21">
        <v>2</v>
      </c>
      <c r="J95" s="21">
        <v>4</v>
      </c>
      <c r="K95" s="21">
        <v>10</v>
      </c>
      <c r="L95" s="21">
        <v>8</v>
      </c>
    </row>
    <row r="96" spans="1:12" x14ac:dyDescent="0.2">
      <c r="A96" s="24" t="s">
        <v>3</v>
      </c>
      <c r="B96" s="25">
        <v>100</v>
      </c>
      <c r="C96" s="25">
        <v>2.7397260000000001</v>
      </c>
      <c r="D96" s="25">
        <v>41.095889999999997</v>
      </c>
      <c r="E96" s="25">
        <v>5.4794520000000002</v>
      </c>
      <c r="F96" s="25">
        <v>12.328766999999999</v>
      </c>
      <c r="G96" s="25">
        <v>20.547944999999999</v>
      </c>
      <c r="H96" s="25">
        <v>9.5890409999999999</v>
      </c>
      <c r="I96" s="25">
        <v>2.7397260000000001</v>
      </c>
      <c r="J96" s="25">
        <v>5.4794520000000002</v>
      </c>
      <c r="K96" s="25">
        <v>13.69863</v>
      </c>
      <c r="L96" s="25">
        <v>10.958904</v>
      </c>
    </row>
    <row r="97" spans="1:12" x14ac:dyDescent="0.2">
      <c r="A97" s="20" t="s">
        <v>333</v>
      </c>
      <c r="B97" s="21">
        <v>108</v>
      </c>
      <c r="C97" s="21">
        <v>10</v>
      </c>
      <c r="D97" s="21">
        <v>51</v>
      </c>
      <c r="E97" s="21">
        <v>6</v>
      </c>
      <c r="F97" s="21">
        <v>11</v>
      </c>
      <c r="G97" s="21">
        <v>24</v>
      </c>
      <c r="H97" s="21">
        <v>11</v>
      </c>
      <c r="I97" s="21">
        <v>4</v>
      </c>
      <c r="J97" s="21">
        <v>5</v>
      </c>
      <c r="K97" s="21">
        <v>7</v>
      </c>
      <c r="L97" s="21">
        <v>10</v>
      </c>
    </row>
    <row r="98" spans="1:12" x14ac:dyDescent="0.2">
      <c r="A98" s="24" t="s">
        <v>3</v>
      </c>
      <c r="B98" s="25">
        <v>100</v>
      </c>
      <c r="C98" s="25">
        <v>9.2592590000000001</v>
      </c>
      <c r="D98" s="25">
        <v>47.222222000000002</v>
      </c>
      <c r="E98" s="25">
        <v>5.5555560000000002</v>
      </c>
      <c r="F98" s="25">
        <v>10.185185000000001</v>
      </c>
      <c r="G98" s="25">
        <v>22.222221999999999</v>
      </c>
      <c r="H98" s="25">
        <v>10.185185000000001</v>
      </c>
      <c r="I98" s="25">
        <v>3.7037040000000001</v>
      </c>
      <c r="J98" s="25">
        <v>4.6296299999999997</v>
      </c>
      <c r="K98" s="25">
        <v>6.4814809999999996</v>
      </c>
      <c r="L98" s="25">
        <v>9.2592590000000001</v>
      </c>
    </row>
    <row r="99" spans="1:12" x14ac:dyDescent="0.2">
      <c r="A99" s="20" t="s">
        <v>358</v>
      </c>
      <c r="B99" s="21">
        <v>30</v>
      </c>
      <c r="C99" s="21">
        <v>4</v>
      </c>
      <c r="D99" s="21">
        <v>18</v>
      </c>
      <c r="E99" s="21">
        <v>3</v>
      </c>
      <c r="F99" s="21">
        <v>2</v>
      </c>
      <c r="G99" s="21">
        <v>8</v>
      </c>
      <c r="H99" s="21">
        <v>3</v>
      </c>
      <c r="I99" s="21">
        <v>0</v>
      </c>
      <c r="J99" s="21">
        <v>3</v>
      </c>
      <c r="K99" s="21">
        <v>2</v>
      </c>
      <c r="L99" s="21">
        <v>0</v>
      </c>
    </row>
    <row r="100" spans="1:12" x14ac:dyDescent="0.2">
      <c r="A100" s="24" t="s">
        <v>3</v>
      </c>
      <c r="B100" s="25">
        <v>100</v>
      </c>
      <c r="C100" s="25">
        <v>13.333333</v>
      </c>
      <c r="D100" s="25">
        <v>60</v>
      </c>
      <c r="E100" s="25">
        <v>10</v>
      </c>
      <c r="F100" s="25">
        <v>6.6666670000000003</v>
      </c>
      <c r="G100" s="25">
        <v>26.666667</v>
      </c>
      <c r="H100" s="25">
        <v>10</v>
      </c>
      <c r="I100" s="25">
        <v>0</v>
      </c>
      <c r="J100" s="25">
        <v>10</v>
      </c>
      <c r="K100" s="25">
        <v>6.6666670000000003</v>
      </c>
      <c r="L100" s="25">
        <v>0</v>
      </c>
    </row>
    <row r="101" spans="1:12" x14ac:dyDescent="0.2">
      <c r="A101" s="9" t="s">
        <v>360</v>
      </c>
      <c r="B101" s="10">
        <v>49</v>
      </c>
      <c r="C101" s="10">
        <v>2</v>
      </c>
      <c r="D101" s="10">
        <v>19</v>
      </c>
      <c r="E101" s="10">
        <v>2</v>
      </c>
      <c r="F101" s="10">
        <v>9</v>
      </c>
      <c r="G101" s="10">
        <v>16</v>
      </c>
      <c r="H101" s="10">
        <v>11</v>
      </c>
      <c r="I101" s="10">
        <v>2</v>
      </c>
      <c r="J101" s="10">
        <v>2</v>
      </c>
      <c r="K101" s="10">
        <v>6</v>
      </c>
      <c r="L101" s="10">
        <v>1</v>
      </c>
    </row>
    <row r="102" spans="1:12" x14ac:dyDescent="0.2">
      <c r="A102" s="24" t="s">
        <v>3</v>
      </c>
      <c r="B102" s="25">
        <v>100</v>
      </c>
      <c r="C102" s="25">
        <v>4.0816330000000001</v>
      </c>
      <c r="D102" s="25">
        <v>38.775509999999997</v>
      </c>
      <c r="E102" s="25">
        <v>4.0816330000000001</v>
      </c>
      <c r="F102" s="25">
        <v>18.367346999999999</v>
      </c>
      <c r="G102" s="25">
        <v>32.653061000000001</v>
      </c>
      <c r="H102" s="25">
        <v>22.448979999999999</v>
      </c>
      <c r="I102" s="25">
        <v>4.0816330000000001</v>
      </c>
      <c r="J102" s="25">
        <v>4.0816330000000001</v>
      </c>
      <c r="K102" s="25">
        <v>12.244897999999999</v>
      </c>
      <c r="L102" s="25">
        <v>2.040816</v>
      </c>
    </row>
    <row r="103" spans="1:12" x14ac:dyDescent="0.2">
      <c r="A103" s="20" t="s">
        <v>331</v>
      </c>
      <c r="B103" s="21">
        <v>770</v>
      </c>
      <c r="C103" s="21">
        <v>74</v>
      </c>
      <c r="D103" s="21">
        <v>315</v>
      </c>
      <c r="E103" s="21">
        <v>144</v>
      </c>
      <c r="F103" s="21">
        <v>60</v>
      </c>
      <c r="G103" s="21">
        <v>170</v>
      </c>
      <c r="H103" s="21">
        <v>93</v>
      </c>
      <c r="I103" s="21">
        <v>19</v>
      </c>
      <c r="J103" s="21">
        <v>39</v>
      </c>
      <c r="K103" s="21">
        <v>35</v>
      </c>
      <c r="L103" s="21">
        <v>63</v>
      </c>
    </row>
    <row r="104" spans="1:12" x14ac:dyDescent="0.2">
      <c r="A104" s="24" t="s">
        <v>3</v>
      </c>
      <c r="B104" s="25">
        <v>100</v>
      </c>
      <c r="C104" s="25">
        <v>9.6103900000000007</v>
      </c>
      <c r="D104" s="25">
        <v>40.909090999999997</v>
      </c>
      <c r="E104" s="25">
        <v>18.701298999999999</v>
      </c>
      <c r="F104" s="25">
        <v>7.7922079999999996</v>
      </c>
      <c r="G104" s="25">
        <v>22.077922000000001</v>
      </c>
      <c r="H104" s="25">
        <v>12.077921999999999</v>
      </c>
      <c r="I104" s="25">
        <v>2.4675319999999998</v>
      </c>
      <c r="J104" s="25">
        <v>5.0649350000000002</v>
      </c>
      <c r="K104" s="25">
        <v>4.5454549999999996</v>
      </c>
      <c r="L104" s="25">
        <v>8.1818179999999998</v>
      </c>
    </row>
    <row r="105" spans="1:12" x14ac:dyDescent="0.2">
      <c r="A105" s="20" t="s">
        <v>332</v>
      </c>
      <c r="B105" s="21">
        <v>118</v>
      </c>
      <c r="C105" s="21">
        <v>6</v>
      </c>
      <c r="D105" s="21">
        <v>41</v>
      </c>
      <c r="E105" s="21">
        <v>16</v>
      </c>
      <c r="F105" s="21">
        <v>9</v>
      </c>
      <c r="G105" s="21">
        <v>30</v>
      </c>
      <c r="H105" s="21">
        <v>11</v>
      </c>
      <c r="I105" s="21">
        <v>14</v>
      </c>
      <c r="J105" s="21">
        <v>7</v>
      </c>
      <c r="K105" s="21">
        <v>16</v>
      </c>
      <c r="L105" s="21">
        <v>7</v>
      </c>
    </row>
    <row r="106" spans="1:12" x14ac:dyDescent="0.2">
      <c r="A106" s="24" t="s">
        <v>3</v>
      </c>
      <c r="B106" s="25">
        <v>100</v>
      </c>
      <c r="C106" s="25">
        <v>5.084746</v>
      </c>
      <c r="D106" s="25">
        <v>34.745762999999997</v>
      </c>
      <c r="E106" s="25">
        <v>13.559322</v>
      </c>
      <c r="F106" s="25">
        <v>7.6271190000000004</v>
      </c>
      <c r="G106" s="25">
        <v>25.423729000000002</v>
      </c>
      <c r="H106" s="25">
        <v>9.3220340000000004</v>
      </c>
      <c r="I106" s="25">
        <v>11.864407</v>
      </c>
      <c r="J106" s="25">
        <v>5.9322030000000003</v>
      </c>
      <c r="K106" s="25">
        <v>13.559322</v>
      </c>
      <c r="L106" s="25">
        <v>5.9322030000000003</v>
      </c>
    </row>
    <row r="107" spans="1:12" x14ac:dyDescent="0.2">
      <c r="A107" s="20" t="s">
        <v>333</v>
      </c>
      <c r="B107" s="21">
        <v>436</v>
      </c>
      <c r="C107" s="21">
        <v>34</v>
      </c>
      <c r="D107" s="21">
        <v>200</v>
      </c>
      <c r="E107" s="21">
        <v>42</v>
      </c>
      <c r="F107" s="21">
        <v>32</v>
      </c>
      <c r="G107" s="21">
        <v>117</v>
      </c>
      <c r="H107" s="21">
        <v>58</v>
      </c>
      <c r="I107" s="21">
        <v>21</v>
      </c>
      <c r="J107" s="21">
        <v>23</v>
      </c>
      <c r="K107" s="21">
        <v>28</v>
      </c>
      <c r="L107" s="21">
        <v>35</v>
      </c>
    </row>
    <row r="108" spans="1:12" x14ac:dyDescent="0.2">
      <c r="A108" s="24" t="s">
        <v>3</v>
      </c>
      <c r="B108" s="25">
        <v>100</v>
      </c>
      <c r="C108" s="25">
        <v>7.798165</v>
      </c>
      <c r="D108" s="25">
        <v>45.871560000000002</v>
      </c>
      <c r="E108" s="25">
        <v>9.6330279999999995</v>
      </c>
      <c r="F108" s="25">
        <v>7.3394500000000003</v>
      </c>
      <c r="G108" s="25">
        <v>26.834862000000001</v>
      </c>
      <c r="H108" s="25">
        <v>13.302752</v>
      </c>
      <c r="I108" s="25">
        <v>4.8165139999999997</v>
      </c>
      <c r="J108" s="25">
        <v>5.2752290000000004</v>
      </c>
      <c r="K108" s="25">
        <v>6.4220179999999996</v>
      </c>
      <c r="L108" s="25">
        <v>8.0275230000000004</v>
      </c>
    </row>
    <row r="109" spans="1:12" x14ac:dyDescent="0.2">
      <c r="A109" s="20" t="s">
        <v>358</v>
      </c>
      <c r="B109" s="21">
        <v>27</v>
      </c>
      <c r="C109" s="21">
        <v>2</v>
      </c>
      <c r="D109" s="21">
        <v>8</v>
      </c>
      <c r="E109" s="21">
        <v>3</v>
      </c>
      <c r="F109" s="21">
        <v>2</v>
      </c>
      <c r="G109" s="21">
        <v>6</v>
      </c>
      <c r="H109" s="21">
        <v>1</v>
      </c>
      <c r="I109" s="21">
        <v>2</v>
      </c>
      <c r="J109" s="21">
        <v>3</v>
      </c>
      <c r="K109" s="21">
        <v>2</v>
      </c>
      <c r="L109" s="21">
        <v>5</v>
      </c>
    </row>
    <row r="110" spans="1:12" x14ac:dyDescent="0.2">
      <c r="A110" s="24" t="s">
        <v>3</v>
      </c>
      <c r="B110" s="25">
        <v>100</v>
      </c>
      <c r="C110" s="25">
        <v>7.4074070000000001</v>
      </c>
      <c r="D110" s="25">
        <v>29.629629999999999</v>
      </c>
      <c r="E110" s="25">
        <v>11.111110999999999</v>
      </c>
      <c r="F110" s="25">
        <v>7.4074070000000001</v>
      </c>
      <c r="G110" s="25">
        <v>22.222221999999999</v>
      </c>
      <c r="H110" s="25">
        <v>3.7037040000000001</v>
      </c>
      <c r="I110" s="25">
        <v>7.4074070000000001</v>
      </c>
      <c r="J110" s="25">
        <v>11.111110999999999</v>
      </c>
      <c r="K110" s="25">
        <v>7.4074070000000001</v>
      </c>
      <c r="L110" s="25">
        <v>18.518519000000001</v>
      </c>
    </row>
    <row r="111" spans="1:12" x14ac:dyDescent="0.2">
      <c r="A111" s="9" t="s">
        <v>361</v>
      </c>
      <c r="B111" s="9"/>
      <c r="C111" s="9"/>
      <c r="D111" s="9"/>
      <c r="E111" s="9"/>
      <c r="F111" s="9"/>
      <c r="G111" s="9"/>
      <c r="H111" s="9"/>
      <c r="I111" s="9"/>
      <c r="J111" s="9"/>
      <c r="K111" s="9"/>
      <c r="L111" s="9"/>
    </row>
    <row r="112" spans="1:12" x14ac:dyDescent="0.2">
      <c r="A112" s="20" t="s">
        <v>362</v>
      </c>
      <c r="B112" s="21">
        <v>360</v>
      </c>
      <c r="C112" s="21">
        <v>30</v>
      </c>
      <c r="D112" s="21">
        <v>169</v>
      </c>
      <c r="E112" s="21">
        <v>48</v>
      </c>
      <c r="F112" s="21">
        <v>22</v>
      </c>
      <c r="G112" s="21">
        <v>58</v>
      </c>
      <c r="H112" s="21">
        <v>37</v>
      </c>
      <c r="I112" s="21">
        <v>11</v>
      </c>
      <c r="J112" s="21">
        <v>23</v>
      </c>
      <c r="K112" s="21">
        <v>28</v>
      </c>
      <c r="L112" s="21">
        <v>40</v>
      </c>
    </row>
    <row r="113" spans="1:12" x14ac:dyDescent="0.2">
      <c r="A113" s="24" t="s">
        <v>3</v>
      </c>
      <c r="B113" s="25">
        <v>100</v>
      </c>
      <c r="C113" s="25">
        <v>8.3333329999999997</v>
      </c>
      <c r="D113" s="25">
        <v>46.944443999999997</v>
      </c>
      <c r="E113" s="25">
        <v>13.333333</v>
      </c>
      <c r="F113" s="25">
        <v>6.1111110000000002</v>
      </c>
      <c r="G113" s="25">
        <v>16.111111000000001</v>
      </c>
      <c r="H113" s="25">
        <v>10.277778</v>
      </c>
      <c r="I113" s="25">
        <v>3.0555560000000002</v>
      </c>
      <c r="J113" s="25">
        <v>6.3888889999999998</v>
      </c>
      <c r="K113" s="25">
        <v>7.7777779999999996</v>
      </c>
      <c r="L113" s="25">
        <v>11.111110999999999</v>
      </c>
    </row>
    <row r="114" spans="1:12" x14ac:dyDescent="0.2">
      <c r="A114" s="20" t="s">
        <v>363</v>
      </c>
      <c r="B114" s="21">
        <v>1326</v>
      </c>
      <c r="C114" s="21">
        <v>112</v>
      </c>
      <c r="D114" s="21">
        <v>583</v>
      </c>
      <c r="E114" s="21">
        <v>215</v>
      </c>
      <c r="F114" s="21">
        <v>107</v>
      </c>
      <c r="G114" s="21">
        <v>290</v>
      </c>
      <c r="H114" s="21">
        <v>159</v>
      </c>
      <c r="I114" s="21">
        <v>59</v>
      </c>
      <c r="J114" s="21">
        <v>81</v>
      </c>
      <c r="K114" s="21">
        <v>75</v>
      </c>
      <c r="L114" s="21">
        <v>88</v>
      </c>
    </row>
    <row r="115" spans="1:12" x14ac:dyDescent="0.2">
      <c r="A115" s="24" t="s">
        <v>3</v>
      </c>
      <c r="B115" s="25">
        <v>100</v>
      </c>
      <c r="C115" s="25">
        <v>8.4464559999999995</v>
      </c>
      <c r="D115" s="25">
        <v>43.966816999999999</v>
      </c>
      <c r="E115" s="25">
        <v>16.214178</v>
      </c>
      <c r="F115" s="25">
        <v>8.0693819999999992</v>
      </c>
      <c r="G115" s="25">
        <v>21.870287000000001</v>
      </c>
      <c r="H115" s="25">
        <v>11.99095</v>
      </c>
      <c r="I115" s="25">
        <v>4.4494720000000001</v>
      </c>
      <c r="J115" s="25">
        <v>6.1085969999999996</v>
      </c>
      <c r="K115" s="25">
        <v>5.6561089999999998</v>
      </c>
      <c r="L115" s="25">
        <v>6.636501</v>
      </c>
    </row>
    <row r="116" spans="1:12" x14ac:dyDescent="0.2">
      <c r="A116" s="20" t="s">
        <v>364</v>
      </c>
      <c r="B116" s="21">
        <v>649</v>
      </c>
      <c r="C116" s="21">
        <v>56</v>
      </c>
      <c r="D116" s="21">
        <v>295</v>
      </c>
      <c r="E116" s="21">
        <v>123</v>
      </c>
      <c r="F116" s="21">
        <v>35</v>
      </c>
      <c r="G116" s="21">
        <v>125</v>
      </c>
      <c r="H116" s="21">
        <v>60</v>
      </c>
      <c r="I116" s="21">
        <v>25</v>
      </c>
      <c r="J116" s="21">
        <v>57</v>
      </c>
      <c r="K116" s="21">
        <v>31</v>
      </c>
      <c r="L116" s="21">
        <v>51</v>
      </c>
    </row>
    <row r="117" spans="1:12" x14ac:dyDescent="0.2">
      <c r="A117" s="24" t="s">
        <v>3</v>
      </c>
      <c r="B117" s="25">
        <v>100</v>
      </c>
      <c r="C117" s="25">
        <v>8.6286590000000007</v>
      </c>
      <c r="D117" s="25">
        <v>45.454545000000003</v>
      </c>
      <c r="E117" s="25">
        <v>18.952234000000001</v>
      </c>
      <c r="F117" s="25">
        <v>5.3929119999999999</v>
      </c>
      <c r="G117" s="25">
        <v>19.260401000000002</v>
      </c>
      <c r="H117" s="25">
        <v>9.2449919999999999</v>
      </c>
      <c r="I117" s="25">
        <v>3.8520799999999999</v>
      </c>
      <c r="J117" s="25">
        <v>8.782743</v>
      </c>
      <c r="K117" s="25">
        <v>4.7765789999999999</v>
      </c>
      <c r="L117" s="25">
        <v>7.8582429999999999</v>
      </c>
    </row>
    <row r="118" spans="1:12" x14ac:dyDescent="0.2">
      <c r="A118" s="20" t="s">
        <v>365</v>
      </c>
      <c r="B118" s="21">
        <v>277</v>
      </c>
      <c r="C118" s="21">
        <v>17</v>
      </c>
      <c r="D118" s="21">
        <v>117</v>
      </c>
      <c r="E118" s="21">
        <v>27</v>
      </c>
      <c r="F118" s="21">
        <v>49</v>
      </c>
      <c r="G118" s="21">
        <v>75</v>
      </c>
      <c r="H118" s="21">
        <v>49</v>
      </c>
      <c r="I118" s="21">
        <v>6</v>
      </c>
      <c r="J118" s="21">
        <v>0</v>
      </c>
      <c r="K118" s="21">
        <v>24</v>
      </c>
      <c r="L118" s="21">
        <v>15</v>
      </c>
    </row>
    <row r="119" spans="1:12" x14ac:dyDescent="0.2">
      <c r="A119" s="24" t="s">
        <v>3</v>
      </c>
      <c r="B119" s="25">
        <v>100</v>
      </c>
      <c r="C119" s="25">
        <v>6.1371840000000004</v>
      </c>
      <c r="D119" s="25">
        <v>42.238267</v>
      </c>
      <c r="E119" s="25">
        <v>9.7472919999999998</v>
      </c>
      <c r="F119" s="25">
        <v>17.689530999999999</v>
      </c>
      <c r="G119" s="25">
        <v>27.075811999999999</v>
      </c>
      <c r="H119" s="25">
        <v>17.689530999999999</v>
      </c>
      <c r="I119" s="25">
        <v>2.1660650000000001</v>
      </c>
      <c r="J119" s="25">
        <v>0</v>
      </c>
      <c r="K119" s="25">
        <v>8.6642600000000005</v>
      </c>
      <c r="L119" s="25">
        <v>5.4151619999999996</v>
      </c>
    </row>
    <row r="120" spans="1:12" x14ac:dyDescent="0.2">
      <c r="A120" s="20" t="s">
        <v>366</v>
      </c>
      <c r="B120" s="21">
        <v>65</v>
      </c>
      <c r="C120" s="21">
        <v>7</v>
      </c>
      <c r="D120" s="21">
        <v>27</v>
      </c>
      <c r="E120" s="21">
        <v>6</v>
      </c>
      <c r="F120" s="21">
        <v>5</v>
      </c>
      <c r="G120" s="21">
        <v>14</v>
      </c>
      <c r="H120" s="21">
        <v>4</v>
      </c>
      <c r="I120" s="21">
        <v>2</v>
      </c>
      <c r="J120" s="21">
        <v>8</v>
      </c>
      <c r="K120" s="21">
        <v>5</v>
      </c>
      <c r="L120" s="21">
        <v>9</v>
      </c>
    </row>
    <row r="121" spans="1:12" x14ac:dyDescent="0.2">
      <c r="A121" s="24" t="s">
        <v>3</v>
      </c>
      <c r="B121" s="25">
        <v>100</v>
      </c>
      <c r="C121" s="25">
        <v>10.769231</v>
      </c>
      <c r="D121" s="25">
        <v>41.538462000000003</v>
      </c>
      <c r="E121" s="25">
        <v>9.2307690000000004</v>
      </c>
      <c r="F121" s="25">
        <v>7.6923079999999997</v>
      </c>
      <c r="G121" s="25">
        <v>21.538461999999999</v>
      </c>
      <c r="H121" s="25">
        <v>6.1538459999999997</v>
      </c>
      <c r="I121" s="25">
        <v>3.0769229999999999</v>
      </c>
      <c r="J121" s="25">
        <v>12.307691999999999</v>
      </c>
      <c r="K121" s="25">
        <v>7.6923079999999997</v>
      </c>
      <c r="L121" s="25">
        <v>13.846154</v>
      </c>
    </row>
    <row r="122" spans="1:12" x14ac:dyDescent="0.2">
      <c r="A122" s="9" t="s">
        <v>367</v>
      </c>
      <c r="B122" s="9"/>
      <c r="C122" s="9"/>
      <c r="D122" s="9"/>
      <c r="E122" s="9"/>
      <c r="F122" s="9"/>
      <c r="G122" s="9"/>
      <c r="H122" s="9"/>
      <c r="I122" s="9"/>
      <c r="J122" s="9"/>
      <c r="K122" s="9"/>
      <c r="L122" s="9"/>
    </row>
    <row r="123" spans="1:12" x14ac:dyDescent="0.2">
      <c r="A123" s="20" t="s">
        <v>368</v>
      </c>
      <c r="B123" s="21">
        <v>537</v>
      </c>
      <c r="C123" s="21">
        <v>30</v>
      </c>
      <c r="D123" s="21">
        <v>237</v>
      </c>
      <c r="E123" s="21">
        <v>40</v>
      </c>
      <c r="F123" s="21">
        <v>61</v>
      </c>
      <c r="G123" s="21">
        <v>146</v>
      </c>
      <c r="H123" s="21">
        <v>79</v>
      </c>
      <c r="I123" s="21">
        <v>31</v>
      </c>
      <c r="J123" s="21">
        <v>25</v>
      </c>
      <c r="K123" s="21">
        <v>50</v>
      </c>
      <c r="L123" s="21">
        <v>30</v>
      </c>
    </row>
    <row r="124" spans="1:12" x14ac:dyDescent="0.2">
      <c r="A124" s="24" t="s">
        <v>3</v>
      </c>
      <c r="B124" s="25">
        <v>100</v>
      </c>
      <c r="C124" s="25">
        <v>5.5865919999999996</v>
      </c>
      <c r="D124" s="25">
        <v>44.134078000000002</v>
      </c>
      <c r="E124" s="25">
        <v>7.4487899999999998</v>
      </c>
      <c r="F124" s="25">
        <v>11.359404</v>
      </c>
      <c r="G124" s="25">
        <v>27.188082000000001</v>
      </c>
      <c r="H124" s="25">
        <v>14.711359</v>
      </c>
      <c r="I124" s="25">
        <v>5.7728120000000001</v>
      </c>
      <c r="J124" s="25">
        <v>4.6554929999999999</v>
      </c>
      <c r="K124" s="25">
        <v>9.3109870000000008</v>
      </c>
      <c r="L124" s="25">
        <v>5.5865919999999996</v>
      </c>
    </row>
    <row r="125" spans="1:12" x14ac:dyDescent="0.2">
      <c r="A125" s="20" t="s">
        <v>180</v>
      </c>
      <c r="B125" s="21">
        <v>1667</v>
      </c>
      <c r="C125" s="21">
        <v>153</v>
      </c>
      <c r="D125" s="21">
        <v>748</v>
      </c>
      <c r="E125" s="21">
        <v>321</v>
      </c>
      <c r="F125" s="21">
        <v>129</v>
      </c>
      <c r="G125" s="21">
        <v>311</v>
      </c>
      <c r="H125" s="21">
        <v>185</v>
      </c>
      <c r="I125" s="21">
        <v>53</v>
      </c>
      <c r="J125" s="21">
        <v>117</v>
      </c>
      <c r="K125" s="21">
        <v>74</v>
      </c>
      <c r="L125" s="21">
        <v>126</v>
      </c>
    </row>
    <row r="126" spans="1:12" x14ac:dyDescent="0.2">
      <c r="A126" s="24" t="s">
        <v>3</v>
      </c>
      <c r="B126" s="25">
        <v>100</v>
      </c>
      <c r="C126" s="25">
        <v>9.1781640000000007</v>
      </c>
      <c r="D126" s="25">
        <v>44.871026000000001</v>
      </c>
      <c r="E126" s="25">
        <v>19.256149000000001</v>
      </c>
      <c r="F126" s="25">
        <v>7.7384519999999997</v>
      </c>
      <c r="G126" s="25">
        <v>18.656269000000002</v>
      </c>
      <c r="H126" s="25">
        <v>11.09778</v>
      </c>
      <c r="I126" s="25">
        <v>3.1793640000000001</v>
      </c>
      <c r="J126" s="25">
        <v>7.0185959999999996</v>
      </c>
      <c r="K126" s="25">
        <v>4.4391119999999997</v>
      </c>
      <c r="L126" s="25">
        <v>7.5584879999999997</v>
      </c>
    </row>
    <row r="127" spans="1:12" x14ac:dyDescent="0.2">
      <c r="A127" s="20" t="s">
        <v>369</v>
      </c>
      <c r="B127" s="21">
        <v>99</v>
      </c>
      <c r="C127" s="21">
        <v>9</v>
      </c>
      <c r="D127" s="21">
        <v>43</v>
      </c>
      <c r="E127" s="21">
        <v>21</v>
      </c>
      <c r="F127" s="21">
        <v>14</v>
      </c>
      <c r="G127" s="21">
        <v>29</v>
      </c>
      <c r="H127" s="21">
        <v>17</v>
      </c>
      <c r="I127" s="21">
        <v>3</v>
      </c>
      <c r="J127" s="21">
        <v>4</v>
      </c>
      <c r="K127" s="21">
        <v>6</v>
      </c>
      <c r="L127" s="21">
        <v>5</v>
      </c>
    </row>
    <row r="128" spans="1:12" x14ac:dyDescent="0.2">
      <c r="A128" s="24" t="s">
        <v>3</v>
      </c>
      <c r="B128" s="25">
        <v>100</v>
      </c>
      <c r="C128" s="25">
        <v>9.0909089999999999</v>
      </c>
      <c r="D128" s="25">
        <v>43.434342999999998</v>
      </c>
      <c r="E128" s="25">
        <v>21.212121</v>
      </c>
      <c r="F128" s="25">
        <v>14.141413999999999</v>
      </c>
      <c r="G128" s="25">
        <v>29.292929000000001</v>
      </c>
      <c r="H128" s="25">
        <v>17.171717000000001</v>
      </c>
      <c r="I128" s="25">
        <v>3.030303</v>
      </c>
      <c r="J128" s="25">
        <v>4.0404039999999997</v>
      </c>
      <c r="K128" s="25">
        <v>6.0606059999999999</v>
      </c>
      <c r="L128" s="25">
        <v>5.0505050000000002</v>
      </c>
    </row>
    <row r="129" spans="1:12" x14ac:dyDescent="0.2">
      <c r="A129" s="20" t="s">
        <v>370</v>
      </c>
      <c r="B129" s="21">
        <v>819</v>
      </c>
      <c r="C129" s="21">
        <v>76</v>
      </c>
      <c r="D129" s="21">
        <v>368</v>
      </c>
      <c r="E129" s="21">
        <v>148</v>
      </c>
      <c r="F129" s="21">
        <v>46</v>
      </c>
      <c r="G129" s="21">
        <v>156</v>
      </c>
      <c r="H129" s="21">
        <v>76</v>
      </c>
      <c r="I129" s="21">
        <v>22</v>
      </c>
      <c r="J129" s="21">
        <v>65</v>
      </c>
      <c r="K129" s="21">
        <v>45</v>
      </c>
      <c r="L129" s="21">
        <v>66</v>
      </c>
    </row>
    <row r="130" spans="1:12" x14ac:dyDescent="0.2">
      <c r="A130" s="24" t="s">
        <v>3</v>
      </c>
      <c r="B130" s="25">
        <v>100</v>
      </c>
      <c r="C130" s="25">
        <v>9.2796090000000007</v>
      </c>
      <c r="D130" s="25">
        <v>44.932845</v>
      </c>
      <c r="E130" s="25">
        <v>18.070817999999999</v>
      </c>
      <c r="F130" s="25">
        <v>5.616606</v>
      </c>
      <c r="G130" s="25">
        <v>19.047619000000001</v>
      </c>
      <c r="H130" s="25">
        <v>9.2796090000000007</v>
      </c>
      <c r="I130" s="25">
        <v>2.6862029999999999</v>
      </c>
      <c r="J130" s="25">
        <v>7.9365079999999999</v>
      </c>
      <c r="K130" s="25">
        <v>5.4945050000000002</v>
      </c>
      <c r="L130" s="25">
        <v>8.0586079999999995</v>
      </c>
    </row>
    <row r="131" spans="1:12" x14ac:dyDescent="0.2">
      <c r="A131" s="20" t="s">
        <v>371</v>
      </c>
      <c r="B131" s="21">
        <v>87</v>
      </c>
      <c r="C131" s="21">
        <v>7</v>
      </c>
      <c r="D131" s="21">
        <v>24</v>
      </c>
      <c r="E131" s="21">
        <v>17</v>
      </c>
      <c r="F131" s="21">
        <v>7</v>
      </c>
      <c r="G131" s="21">
        <v>20</v>
      </c>
      <c r="H131" s="21">
        <v>8</v>
      </c>
      <c r="I131" s="21">
        <v>2</v>
      </c>
      <c r="J131" s="21">
        <v>4</v>
      </c>
      <c r="K131" s="21">
        <v>10</v>
      </c>
      <c r="L131" s="21">
        <v>9</v>
      </c>
    </row>
    <row r="132" spans="1:12" x14ac:dyDescent="0.2">
      <c r="A132" s="24" t="s">
        <v>3</v>
      </c>
      <c r="B132" s="25">
        <v>100</v>
      </c>
      <c r="C132" s="25">
        <v>8.0459770000000006</v>
      </c>
      <c r="D132" s="25">
        <v>27.586207000000002</v>
      </c>
      <c r="E132" s="25">
        <v>19.540230000000001</v>
      </c>
      <c r="F132" s="25">
        <v>8.0459770000000006</v>
      </c>
      <c r="G132" s="25">
        <v>22.988506000000001</v>
      </c>
      <c r="H132" s="25">
        <v>9.1954019999999996</v>
      </c>
      <c r="I132" s="25">
        <v>2.298851</v>
      </c>
      <c r="J132" s="25">
        <v>4.5977009999999998</v>
      </c>
      <c r="K132" s="25">
        <v>11.494253</v>
      </c>
      <c r="L132" s="25">
        <v>10.344828</v>
      </c>
    </row>
    <row r="133" spans="1:12" x14ac:dyDescent="0.2">
      <c r="A133" s="20" t="s">
        <v>366</v>
      </c>
      <c r="B133" s="21">
        <v>55</v>
      </c>
      <c r="C133" s="21">
        <v>6</v>
      </c>
      <c r="D133" s="21">
        <v>25</v>
      </c>
      <c r="E133" s="21">
        <v>7</v>
      </c>
      <c r="F133" s="21">
        <v>4</v>
      </c>
      <c r="G133" s="21">
        <v>13</v>
      </c>
      <c r="H133" s="21">
        <v>5</v>
      </c>
      <c r="I133" s="21">
        <v>2</v>
      </c>
      <c r="J133" s="21">
        <v>6</v>
      </c>
      <c r="K133" s="21">
        <v>4</v>
      </c>
      <c r="L133" s="21">
        <v>5</v>
      </c>
    </row>
    <row r="134" spans="1:12" x14ac:dyDescent="0.2">
      <c r="A134" s="24" t="s">
        <v>3</v>
      </c>
      <c r="B134" s="25">
        <v>100</v>
      </c>
      <c r="C134" s="25">
        <v>10.909091</v>
      </c>
      <c r="D134" s="25">
        <v>45.454545000000003</v>
      </c>
      <c r="E134" s="25">
        <v>12.727273</v>
      </c>
      <c r="F134" s="25">
        <v>7.2727269999999997</v>
      </c>
      <c r="G134" s="25">
        <v>23.636364</v>
      </c>
      <c r="H134" s="25">
        <v>9.0909089999999999</v>
      </c>
      <c r="I134" s="25">
        <v>3.6363639999999999</v>
      </c>
      <c r="J134" s="25">
        <v>10.909091</v>
      </c>
      <c r="K134" s="25">
        <v>7.2727269999999997</v>
      </c>
      <c r="L134" s="25">
        <v>9.0909089999999999</v>
      </c>
    </row>
    <row r="135" spans="1:12" x14ac:dyDescent="0.2">
      <c r="A135" s="9" t="s">
        <v>372</v>
      </c>
      <c r="B135" s="9"/>
      <c r="C135" s="9"/>
      <c r="D135" s="9"/>
      <c r="E135" s="9"/>
      <c r="F135" s="9"/>
      <c r="G135" s="9"/>
      <c r="H135" s="9"/>
      <c r="I135" s="9"/>
      <c r="J135" s="9"/>
      <c r="K135" s="9"/>
      <c r="L135" s="9"/>
    </row>
    <row r="136" spans="1:12" x14ac:dyDescent="0.2">
      <c r="A136" s="20" t="s">
        <v>373</v>
      </c>
      <c r="B136" s="21">
        <v>537</v>
      </c>
      <c r="C136" s="21">
        <v>30</v>
      </c>
      <c r="D136" s="21">
        <v>237</v>
      </c>
      <c r="E136" s="21">
        <v>40</v>
      </c>
      <c r="F136" s="21">
        <v>61</v>
      </c>
      <c r="G136" s="21">
        <v>146</v>
      </c>
      <c r="H136" s="21">
        <v>79</v>
      </c>
      <c r="I136" s="21">
        <v>31</v>
      </c>
      <c r="J136" s="21">
        <v>25</v>
      </c>
      <c r="K136" s="21">
        <v>50</v>
      </c>
      <c r="L136" s="21">
        <v>30</v>
      </c>
    </row>
    <row r="137" spans="1:12" x14ac:dyDescent="0.2">
      <c r="A137" s="24" t="s">
        <v>3</v>
      </c>
      <c r="B137" s="25">
        <v>100</v>
      </c>
      <c r="C137" s="25">
        <v>5.5865919999999996</v>
      </c>
      <c r="D137" s="25">
        <v>44.134078000000002</v>
      </c>
      <c r="E137" s="25">
        <v>7.4487899999999998</v>
      </c>
      <c r="F137" s="25">
        <v>11.359404</v>
      </c>
      <c r="G137" s="25">
        <v>27.188082000000001</v>
      </c>
      <c r="H137" s="25">
        <v>14.711359</v>
      </c>
      <c r="I137" s="25">
        <v>5.7728120000000001</v>
      </c>
      <c r="J137" s="25">
        <v>4.6554929999999999</v>
      </c>
      <c r="K137" s="25">
        <v>9.3109870000000008</v>
      </c>
      <c r="L137" s="25">
        <v>5.5865919999999996</v>
      </c>
    </row>
    <row r="138" spans="1:12" x14ac:dyDescent="0.2">
      <c r="A138" s="20" t="s">
        <v>374</v>
      </c>
      <c r="B138" s="21">
        <v>1329</v>
      </c>
      <c r="C138" s="21">
        <v>116</v>
      </c>
      <c r="D138" s="21">
        <v>593</v>
      </c>
      <c r="E138" s="21">
        <v>225</v>
      </c>
      <c r="F138" s="21">
        <v>104</v>
      </c>
      <c r="G138" s="21">
        <v>263</v>
      </c>
      <c r="H138" s="21">
        <v>155</v>
      </c>
      <c r="I138" s="21">
        <v>54</v>
      </c>
      <c r="J138" s="21">
        <v>82</v>
      </c>
      <c r="K138" s="21">
        <v>67</v>
      </c>
      <c r="L138" s="21">
        <v>110</v>
      </c>
    </row>
    <row r="139" spans="1:12" x14ac:dyDescent="0.2">
      <c r="A139" s="24" t="s">
        <v>3</v>
      </c>
      <c r="B139" s="25">
        <v>100</v>
      </c>
      <c r="C139" s="25">
        <v>8.7283670000000004</v>
      </c>
      <c r="D139" s="25">
        <v>44.620015000000002</v>
      </c>
      <c r="E139" s="25">
        <v>16.930022999999998</v>
      </c>
      <c r="F139" s="25">
        <v>7.8254330000000003</v>
      </c>
      <c r="G139" s="25">
        <v>19.789314999999998</v>
      </c>
      <c r="H139" s="25">
        <v>11.662903999999999</v>
      </c>
      <c r="I139" s="25">
        <v>4.063205</v>
      </c>
      <c r="J139" s="25">
        <v>6.1700530000000002</v>
      </c>
      <c r="K139" s="25">
        <v>5.0413839999999999</v>
      </c>
      <c r="L139" s="25">
        <v>8.2768999999999995</v>
      </c>
    </row>
    <row r="140" spans="1:12" x14ac:dyDescent="0.2">
      <c r="A140" s="20" t="s">
        <v>375</v>
      </c>
      <c r="B140" s="21">
        <v>406</v>
      </c>
      <c r="C140" s="21">
        <v>33</v>
      </c>
      <c r="D140" s="21">
        <v>190</v>
      </c>
      <c r="E140" s="21">
        <v>85</v>
      </c>
      <c r="F140" s="21">
        <v>22</v>
      </c>
      <c r="G140" s="21">
        <v>73</v>
      </c>
      <c r="H140" s="21">
        <v>34</v>
      </c>
      <c r="I140" s="21">
        <v>11</v>
      </c>
      <c r="J140" s="21">
        <v>31</v>
      </c>
      <c r="K140" s="21">
        <v>16</v>
      </c>
      <c r="L140" s="21">
        <v>29</v>
      </c>
    </row>
    <row r="141" spans="1:12" x14ac:dyDescent="0.2">
      <c r="A141" s="24" t="s">
        <v>3</v>
      </c>
      <c r="B141" s="25">
        <v>100</v>
      </c>
      <c r="C141" s="25">
        <v>8.1280789999999996</v>
      </c>
      <c r="D141" s="25">
        <v>46.798029999999997</v>
      </c>
      <c r="E141" s="25">
        <v>20.935960999999999</v>
      </c>
      <c r="F141" s="25">
        <v>5.4187190000000003</v>
      </c>
      <c r="G141" s="25">
        <v>17.980295999999999</v>
      </c>
      <c r="H141" s="25">
        <v>8.3743839999999992</v>
      </c>
      <c r="I141" s="25">
        <v>2.7093600000000002</v>
      </c>
      <c r="J141" s="25">
        <v>7.6354680000000004</v>
      </c>
      <c r="K141" s="25">
        <v>3.940887</v>
      </c>
      <c r="L141" s="25">
        <v>7.1428570000000002</v>
      </c>
    </row>
    <row r="142" spans="1:12" x14ac:dyDescent="0.2">
      <c r="A142" s="20" t="s">
        <v>376</v>
      </c>
      <c r="B142" s="21">
        <v>152</v>
      </c>
      <c r="C142" s="21">
        <v>12</v>
      </c>
      <c r="D142" s="21">
        <v>68</v>
      </c>
      <c r="E142" s="21">
        <v>36</v>
      </c>
      <c r="F142" s="21">
        <v>10</v>
      </c>
      <c r="G142" s="21">
        <v>26</v>
      </c>
      <c r="H142" s="21">
        <v>16</v>
      </c>
      <c r="I142" s="21">
        <v>2</v>
      </c>
      <c r="J142" s="21">
        <v>14</v>
      </c>
      <c r="K142" s="21">
        <v>8</v>
      </c>
      <c r="L142" s="21">
        <v>11</v>
      </c>
    </row>
    <row r="143" spans="1:12" x14ac:dyDescent="0.2">
      <c r="A143" s="24" t="s">
        <v>3</v>
      </c>
      <c r="B143" s="25">
        <v>100</v>
      </c>
      <c r="C143" s="25">
        <v>7.8947370000000001</v>
      </c>
      <c r="D143" s="25">
        <v>44.736842000000003</v>
      </c>
      <c r="E143" s="25">
        <v>23.684211000000001</v>
      </c>
      <c r="F143" s="25">
        <v>6.5789470000000003</v>
      </c>
      <c r="G143" s="25">
        <v>17.105263000000001</v>
      </c>
      <c r="H143" s="25">
        <v>10.526316</v>
      </c>
      <c r="I143" s="25">
        <v>1.3157890000000001</v>
      </c>
      <c r="J143" s="25">
        <v>9.2105259999999998</v>
      </c>
      <c r="K143" s="25">
        <v>5.2631579999999998</v>
      </c>
      <c r="L143" s="25">
        <v>7.2368420000000002</v>
      </c>
    </row>
    <row r="144" spans="1:12" x14ac:dyDescent="0.2">
      <c r="A144" s="20" t="s">
        <v>377</v>
      </c>
      <c r="B144" s="21">
        <v>88</v>
      </c>
      <c r="C144" s="21">
        <v>10</v>
      </c>
      <c r="D144" s="21">
        <v>36</v>
      </c>
      <c r="E144" s="21">
        <v>13</v>
      </c>
      <c r="F144" s="21">
        <v>7</v>
      </c>
      <c r="G144" s="21">
        <v>21</v>
      </c>
      <c r="H144" s="21">
        <v>9</v>
      </c>
      <c r="I144" s="21">
        <v>1</v>
      </c>
      <c r="J144" s="21">
        <v>2</v>
      </c>
      <c r="K144" s="21">
        <v>10</v>
      </c>
      <c r="L144" s="21">
        <v>7</v>
      </c>
    </row>
    <row r="145" spans="1:12" x14ac:dyDescent="0.2">
      <c r="A145" s="24" t="s">
        <v>3</v>
      </c>
      <c r="B145" s="25">
        <v>100</v>
      </c>
      <c r="C145" s="25">
        <v>11.363636</v>
      </c>
      <c r="D145" s="25">
        <v>40.909090999999997</v>
      </c>
      <c r="E145" s="25">
        <v>14.772727</v>
      </c>
      <c r="F145" s="25">
        <v>7.9545450000000004</v>
      </c>
      <c r="G145" s="25">
        <v>23.863636</v>
      </c>
      <c r="H145" s="25">
        <v>10.227273</v>
      </c>
      <c r="I145" s="25">
        <v>1.1363639999999999</v>
      </c>
      <c r="J145" s="25">
        <v>2.2727270000000002</v>
      </c>
      <c r="K145" s="25">
        <v>11.363636</v>
      </c>
      <c r="L145" s="25">
        <v>7.9545450000000004</v>
      </c>
    </row>
    <row r="146" spans="1:12" x14ac:dyDescent="0.2">
      <c r="A146" s="20" t="s">
        <v>378</v>
      </c>
      <c r="B146" s="21">
        <v>84</v>
      </c>
      <c r="C146" s="21">
        <v>12</v>
      </c>
      <c r="D146" s="21">
        <v>35</v>
      </c>
      <c r="E146" s="21">
        <v>11</v>
      </c>
      <c r="F146" s="21">
        <v>9</v>
      </c>
      <c r="G146" s="21">
        <v>15</v>
      </c>
      <c r="H146" s="21">
        <v>9</v>
      </c>
      <c r="I146" s="21">
        <v>1</v>
      </c>
      <c r="J146" s="21">
        <v>7</v>
      </c>
      <c r="K146" s="21">
        <v>5</v>
      </c>
      <c r="L146" s="21">
        <v>7</v>
      </c>
    </row>
    <row r="147" spans="1:12" x14ac:dyDescent="0.2">
      <c r="A147" s="24" t="s">
        <v>3</v>
      </c>
      <c r="B147" s="25">
        <v>100</v>
      </c>
      <c r="C147" s="25">
        <v>14.285714</v>
      </c>
      <c r="D147" s="25">
        <v>41.666666999999997</v>
      </c>
      <c r="E147" s="25">
        <v>13.095238</v>
      </c>
      <c r="F147" s="25">
        <v>10.714286</v>
      </c>
      <c r="G147" s="25">
        <v>17.857143000000001</v>
      </c>
      <c r="H147" s="25">
        <v>10.714286</v>
      </c>
      <c r="I147" s="25">
        <v>1.1904760000000001</v>
      </c>
      <c r="J147" s="25">
        <v>8.3333329999999997</v>
      </c>
      <c r="K147" s="25">
        <v>5.9523809999999999</v>
      </c>
      <c r="L147" s="25">
        <v>8.3333329999999997</v>
      </c>
    </row>
    <row r="148" spans="1:12" x14ac:dyDescent="0.2">
      <c r="A148" s="20" t="s">
        <v>366</v>
      </c>
      <c r="B148" s="21">
        <v>81</v>
      </c>
      <c r="C148" s="21">
        <v>9</v>
      </c>
      <c r="D148" s="21">
        <v>32</v>
      </c>
      <c r="E148" s="21">
        <v>9</v>
      </c>
      <c r="F148" s="21">
        <v>5</v>
      </c>
      <c r="G148" s="21">
        <v>18</v>
      </c>
      <c r="H148" s="21">
        <v>7</v>
      </c>
      <c r="I148" s="21">
        <v>3</v>
      </c>
      <c r="J148" s="21">
        <v>8</v>
      </c>
      <c r="K148" s="21">
        <v>7</v>
      </c>
      <c r="L148" s="21">
        <v>9</v>
      </c>
    </row>
    <row r="149" spans="1:12" x14ac:dyDescent="0.2">
      <c r="A149" s="24" t="s">
        <v>3</v>
      </c>
      <c r="B149" s="25">
        <v>100</v>
      </c>
      <c r="C149" s="25">
        <v>11.111110999999999</v>
      </c>
      <c r="D149" s="25">
        <v>39.506172999999997</v>
      </c>
      <c r="E149" s="25">
        <v>11.111110999999999</v>
      </c>
      <c r="F149" s="25">
        <v>6.1728399999999999</v>
      </c>
      <c r="G149" s="25">
        <v>22.222221999999999</v>
      </c>
      <c r="H149" s="25">
        <v>8.6419750000000004</v>
      </c>
      <c r="I149" s="25">
        <v>3.7037040000000001</v>
      </c>
      <c r="J149" s="25">
        <v>9.8765429999999999</v>
      </c>
      <c r="K149" s="25">
        <v>8.6419750000000004</v>
      </c>
      <c r="L149" s="25">
        <v>11.111110999999999</v>
      </c>
    </row>
    <row r="150" spans="1:12" x14ac:dyDescent="0.2">
      <c r="A150" s="9" t="s">
        <v>379</v>
      </c>
      <c r="B150" s="9"/>
      <c r="C150" s="9"/>
      <c r="D150" s="9"/>
      <c r="E150" s="9"/>
      <c r="F150" s="9"/>
      <c r="G150" s="9"/>
      <c r="H150" s="9"/>
      <c r="I150" s="9"/>
      <c r="J150" s="9"/>
      <c r="K150" s="9"/>
      <c r="L150" s="9"/>
    </row>
    <row r="151" spans="1:12" x14ac:dyDescent="0.2">
      <c r="A151" s="20" t="s">
        <v>380</v>
      </c>
      <c r="B151" s="21">
        <v>788</v>
      </c>
      <c r="C151" s="21">
        <v>59</v>
      </c>
      <c r="D151" s="21">
        <v>348</v>
      </c>
      <c r="E151" s="21">
        <v>141</v>
      </c>
      <c r="F151" s="21">
        <v>63</v>
      </c>
      <c r="G151" s="21">
        <v>166</v>
      </c>
      <c r="H151" s="21">
        <v>92</v>
      </c>
      <c r="I151" s="21">
        <v>38</v>
      </c>
      <c r="J151" s="21">
        <v>47</v>
      </c>
      <c r="K151" s="21">
        <v>46</v>
      </c>
      <c r="L151" s="21">
        <v>52</v>
      </c>
    </row>
    <row r="152" spans="1:12" x14ac:dyDescent="0.2">
      <c r="A152" s="24" t="s">
        <v>3</v>
      </c>
      <c r="B152" s="25">
        <v>100</v>
      </c>
      <c r="C152" s="25">
        <v>7.4873099999999999</v>
      </c>
      <c r="D152" s="25">
        <v>44.162436999999997</v>
      </c>
      <c r="E152" s="25">
        <v>17.893401000000001</v>
      </c>
      <c r="F152" s="25">
        <v>7.9949240000000001</v>
      </c>
      <c r="G152" s="25">
        <v>21.065989999999999</v>
      </c>
      <c r="H152" s="25">
        <v>11.675127</v>
      </c>
      <c r="I152" s="25">
        <v>4.8223349999999998</v>
      </c>
      <c r="J152" s="25">
        <v>5.964467</v>
      </c>
      <c r="K152" s="25">
        <v>5.8375630000000003</v>
      </c>
      <c r="L152" s="25">
        <v>6.5989849999999999</v>
      </c>
    </row>
    <row r="153" spans="1:12" x14ac:dyDescent="0.2">
      <c r="A153" s="20" t="s">
        <v>381</v>
      </c>
      <c r="B153" s="21">
        <v>1824</v>
      </c>
      <c r="C153" s="21">
        <v>158</v>
      </c>
      <c r="D153" s="21">
        <v>811</v>
      </c>
      <c r="E153" s="21">
        <v>272</v>
      </c>
      <c r="F153" s="21">
        <v>150</v>
      </c>
      <c r="G153" s="21">
        <v>381</v>
      </c>
      <c r="H153" s="21">
        <v>212</v>
      </c>
      <c r="I153" s="21">
        <v>63</v>
      </c>
      <c r="J153" s="21">
        <v>115</v>
      </c>
      <c r="K153" s="21">
        <v>114</v>
      </c>
      <c r="L153" s="21">
        <v>145</v>
      </c>
    </row>
    <row r="154" spans="1:12" x14ac:dyDescent="0.2">
      <c r="A154" s="24" t="s">
        <v>3</v>
      </c>
      <c r="B154" s="25">
        <v>100</v>
      </c>
      <c r="C154" s="25">
        <v>8.6622810000000001</v>
      </c>
      <c r="D154" s="25">
        <v>44.462719</v>
      </c>
      <c r="E154" s="25">
        <v>14.912281</v>
      </c>
      <c r="F154" s="25">
        <v>8.2236840000000004</v>
      </c>
      <c r="G154" s="25">
        <v>20.888158000000001</v>
      </c>
      <c r="H154" s="25">
        <v>11.622807</v>
      </c>
      <c r="I154" s="25">
        <v>3.4539469999999999</v>
      </c>
      <c r="J154" s="25">
        <v>6.3048250000000001</v>
      </c>
      <c r="K154" s="25">
        <v>6.25</v>
      </c>
      <c r="L154" s="25">
        <v>7.9495610000000001</v>
      </c>
    </row>
    <row r="155" spans="1:12" x14ac:dyDescent="0.2">
      <c r="A155" s="20" t="s">
        <v>366</v>
      </c>
      <c r="B155" s="21">
        <v>65</v>
      </c>
      <c r="C155" s="21">
        <v>5</v>
      </c>
      <c r="D155" s="21">
        <v>32</v>
      </c>
      <c r="E155" s="21">
        <v>6</v>
      </c>
      <c r="F155" s="21">
        <v>5</v>
      </c>
      <c r="G155" s="21">
        <v>15</v>
      </c>
      <c r="H155" s="21">
        <v>5</v>
      </c>
      <c r="I155" s="21">
        <v>2</v>
      </c>
      <c r="J155" s="21">
        <v>7</v>
      </c>
      <c r="K155" s="21">
        <v>3</v>
      </c>
      <c r="L155" s="21">
        <v>6</v>
      </c>
    </row>
    <row r="156" spans="1:12" x14ac:dyDescent="0.2">
      <c r="A156" s="24" t="s">
        <v>3</v>
      </c>
      <c r="B156" s="25">
        <v>100</v>
      </c>
      <c r="C156" s="25">
        <v>7.6923079999999997</v>
      </c>
      <c r="D156" s="25">
        <v>49.230769000000002</v>
      </c>
      <c r="E156" s="25">
        <v>9.2307690000000004</v>
      </c>
      <c r="F156" s="25">
        <v>7.6923079999999997</v>
      </c>
      <c r="G156" s="25">
        <v>23.076923000000001</v>
      </c>
      <c r="H156" s="25">
        <v>7.6923079999999997</v>
      </c>
      <c r="I156" s="25">
        <v>3.0769229999999999</v>
      </c>
      <c r="J156" s="25">
        <v>10.769231</v>
      </c>
      <c r="K156" s="25">
        <v>4.6153849999999998</v>
      </c>
      <c r="L156" s="25">
        <v>9.2307690000000004</v>
      </c>
    </row>
    <row r="157" spans="1:12" x14ac:dyDescent="0.2">
      <c r="A157" s="9" t="s">
        <v>382</v>
      </c>
      <c r="B157" s="9"/>
      <c r="C157" s="9"/>
      <c r="D157" s="9"/>
      <c r="E157" s="9"/>
      <c r="F157" s="9"/>
      <c r="G157" s="9"/>
      <c r="H157" s="9"/>
      <c r="I157" s="9"/>
      <c r="J157" s="9"/>
      <c r="K157" s="9"/>
      <c r="L157" s="9"/>
    </row>
    <row r="158" spans="1:12" x14ac:dyDescent="0.2">
      <c r="A158" s="20" t="s">
        <v>383</v>
      </c>
      <c r="B158" s="21">
        <v>393</v>
      </c>
      <c r="C158" s="21">
        <v>34</v>
      </c>
      <c r="D158" s="21">
        <v>156</v>
      </c>
      <c r="E158" s="21">
        <v>76</v>
      </c>
      <c r="F158" s="21">
        <v>25</v>
      </c>
      <c r="G158" s="21">
        <v>66</v>
      </c>
      <c r="H158" s="21">
        <v>39</v>
      </c>
      <c r="I158" s="21">
        <v>21</v>
      </c>
      <c r="J158" s="21">
        <v>26</v>
      </c>
      <c r="K158" s="21">
        <v>26</v>
      </c>
      <c r="L158" s="21">
        <v>30</v>
      </c>
    </row>
    <row r="159" spans="1:12" x14ac:dyDescent="0.2">
      <c r="A159" s="24" t="s">
        <v>3</v>
      </c>
      <c r="B159" s="25">
        <v>100</v>
      </c>
      <c r="C159" s="25">
        <v>8.6513989999999996</v>
      </c>
      <c r="D159" s="25">
        <v>39.694656000000002</v>
      </c>
      <c r="E159" s="25">
        <v>19.338422000000001</v>
      </c>
      <c r="F159" s="25">
        <v>6.3613229999999996</v>
      </c>
      <c r="G159" s="25">
        <v>16.793893000000001</v>
      </c>
      <c r="H159" s="25">
        <v>9.9236640000000005</v>
      </c>
      <c r="I159" s="25">
        <v>5.3435110000000003</v>
      </c>
      <c r="J159" s="25">
        <v>6.6157760000000003</v>
      </c>
      <c r="K159" s="25">
        <v>6.6157760000000003</v>
      </c>
      <c r="L159" s="25">
        <v>7.6335879999999996</v>
      </c>
    </row>
    <row r="160" spans="1:12" x14ac:dyDescent="0.2">
      <c r="A160" s="20" t="s">
        <v>181</v>
      </c>
      <c r="B160" s="21">
        <v>1944</v>
      </c>
      <c r="C160" s="21">
        <v>171</v>
      </c>
      <c r="D160" s="21">
        <v>884</v>
      </c>
      <c r="E160" s="21">
        <v>303</v>
      </c>
      <c r="F160" s="21">
        <v>160</v>
      </c>
      <c r="G160" s="21">
        <v>431</v>
      </c>
      <c r="H160" s="21">
        <v>227</v>
      </c>
      <c r="I160" s="21">
        <v>72</v>
      </c>
      <c r="J160" s="21">
        <v>124</v>
      </c>
      <c r="K160" s="21">
        <v>105</v>
      </c>
      <c r="L160" s="21">
        <v>142</v>
      </c>
    </row>
    <row r="161" spans="1:12" x14ac:dyDescent="0.2">
      <c r="A161" s="24" t="s">
        <v>3</v>
      </c>
      <c r="B161" s="25">
        <v>100</v>
      </c>
      <c r="C161" s="25">
        <v>8.7962959999999999</v>
      </c>
      <c r="D161" s="25">
        <v>45.473250999999998</v>
      </c>
      <c r="E161" s="25">
        <v>15.58642</v>
      </c>
      <c r="F161" s="25">
        <v>8.2304530000000007</v>
      </c>
      <c r="G161" s="25">
        <v>22.170781999999999</v>
      </c>
      <c r="H161" s="25">
        <v>11.676955</v>
      </c>
      <c r="I161" s="25">
        <v>3.7037040000000001</v>
      </c>
      <c r="J161" s="25">
        <v>6.3786009999999997</v>
      </c>
      <c r="K161" s="25">
        <v>5.4012349999999998</v>
      </c>
      <c r="L161" s="25">
        <v>7.3045270000000002</v>
      </c>
    </row>
    <row r="162" spans="1:12" x14ac:dyDescent="0.2">
      <c r="A162" s="20" t="s">
        <v>182</v>
      </c>
      <c r="B162" s="21">
        <v>38</v>
      </c>
      <c r="C162" s="21">
        <v>4</v>
      </c>
      <c r="D162" s="21">
        <v>16</v>
      </c>
      <c r="E162" s="21">
        <v>4</v>
      </c>
      <c r="F162" s="21">
        <v>3</v>
      </c>
      <c r="G162" s="21">
        <v>8</v>
      </c>
      <c r="H162" s="21">
        <v>1</v>
      </c>
      <c r="I162" s="21">
        <v>2</v>
      </c>
      <c r="J162" s="21">
        <v>2</v>
      </c>
      <c r="K162" s="21">
        <v>4</v>
      </c>
      <c r="L162" s="21">
        <v>1</v>
      </c>
    </row>
    <row r="163" spans="1:12" x14ac:dyDescent="0.2">
      <c r="A163" s="24" t="s">
        <v>3</v>
      </c>
      <c r="B163" s="25">
        <v>100</v>
      </c>
      <c r="C163" s="25">
        <v>10.526316</v>
      </c>
      <c r="D163" s="25">
        <v>42.105263000000001</v>
      </c>
      <c r="E163" s="25">
        <v>10.526316</v>
      </c>
      <c r="F163" s="25">
        <v>7.8947370000000001</v>
      </c>
      <c r="G163" s="25">
        <v>21.052631999999999</v>
      </c>
      <c r="H163" s="25">
        <v>2.6315789999999999</v>
      </c>
      <c r="I163" s="25">
        <v>5.2631579999999998</v>
      </c>
      <c r="J163" s="25">
        <v>5.2631579999999998</v>
      </c>
      <c r="K163" s="25">
        <v>10.526316</v>
      </c>
      <c r="L163" s="25">
        <v>2.6315789999999999</v>
      </c>
    </row>
    <row r="164" spans="1:12" x14ac:dyDescent="0.2">
      <c r="A164" s="20" t="s">
        <v>384</v>
      </c>
      <c r="B164" s="21">
        <v>36</v>
      </c>
      <c r="C164" s="21">
        <v>1</v>
      </c>
      <c r="D164" s="21">
        <v>15</v>
      </c>
      <c r="E164" s="21">
        <v>2</v>
      </c>
      <c r="F164" s="21">
        <v>10</v>
      </c>
      <c r="G164" s="21">
        <v>6</v>
      </c>
      <c r="H164" s="21">
        <v>12</v>
      </c>
      <c r="I164" s="21">
        <v>1</v>
      </c>
      <c r="J164" s="21">
        <v>3</v>
      </c>
      <c r="K164" s="21">
        <v>3</v>
      </c>
      <c r="L164" s="21">
        <v>3</v>
      </c>
    </row>
    <row r="165" spans="1:12" x14ac:dyDescent="0.2">
      <c r="A165" s="24" t="s">
        <v>3</v>
      </c>
      <c r="B165" s="25">
        <v>100</v>
      </c>
      <c r="C165" s="25">
        <v>2.7777780000000001</v>
      </c>
      <c r="D165" s="25">
        <v>41.666666999999997</v>
      </c>
      <c r="E165" s="25">
        <v>5.5555560000000002</v>
      </c>
      <c r="F165" s="25">
        <v>27.777778000000001</v>
      </c>
      <c r="G165" s="25">
        <v>16.666667</v>
      </c>
      <c r="H165" s="25">
        <v>33.333333000000003</v>
      </c>
      <c r="I165" s="25">
        <v>2.7777780000000001</v>
      </c>
      <c r="J165" s="25">
        <v>8.3333329999999997</v>
      </c>
      <c r="K165" s="25">
        <v>8.3333329999999997</v>
      </c>
      <c r="L165" s="25">
        <v>8.3333329999999997</v>
      </c>
    </row>
    <row r="166" spans="1:12" x14ac:dyDescent="0.2">
      <c r="A166" s="20" t="s">
        <v>183</v>
      </c>
      <c r="B166" s="21">
        <v>53</v>
      </c>
      <c r="C166" s="21">
        <v>3</v>
      </c>
      <c r="D166" s="21">
        <v>21</v>
      </c>
      <c r="E166" s="21">
        <v>14</v>
      </c>
      <c r="F166" s="21">
        <v>2</v>
      </c>
      <c r="G166" s="21">
        <v>7</v>
      </c>
      <c r="H166" s="21">
        <v>11</v>
      </c>
      <c r="I166" s="21">
        <v>1</v>
      </c>
      <c r="J166" s="21">
        <v>4</v>
      </c>
      <c r="K166" s="21">
        <v>2</v>
      </c>
      <c r="L166" s="21">
        <v>5</v>
      </c>
    </row>
    <row r="167" spans="1:12" x14ac:dyDescent="0.2">
      <c r="A167" s="24" t="s">
        <v>3</v>
      </c>
      <c r="B167" s="25">
        <v>100</v>
      </c>
      <c r="C167" s="25">
        <v>5.6603770000000004</v>
      </c>
      <c r="D167" s="25">
        <v>39.622641999999999</v>
      </c>
      <c r="E167" s="25">
        <v>26.415094</v>
      </c>
      <c r="F167" s="25">
        <v>3.7735850000000002</v>
      </c>
      <c r="G167" s="25">
        <v>13.207547</v>
      </c>
      <c r="H167" s="25">
        <v>20.754716999999999</v>
      </c>
      <c r="I167" s="25">
        <v>1.886792</v>
      </c>
      <c r="J167" s="25">
        <v>7.5471700000000004</v>
      </c>
      <c r="K167" s="25">
        <v>3.7735850000000002</v>
      </c>
      <c r="L167" s="25">
        <v>9.4339619999999993</v>
      </c>
    </row>
    <row r="168" spans="1:12" x14ac:dyDescent="0.2">
      <c r="A168" s="20" t="s">
        <v>385</v>
      </c>
      <c r="B168" s="21">
        <v>22</v>
      </c>
      <c r="C168" s="21">
        <v>0</v>
      </c>
      <c r="D168" s="21">
        <v>11</v>
      </c>
      <c r="E168" s="21">
        <v>3</v>
      </c>
      <c r="F168" s="21">
        <v>2</v>
      </c>
      <c r="G168" s="21">
        <v>4</v>
      </c>
      <c r="H168" s="21">
        <v>1</v>
      </c>
      <c r="I168" s="21">
        <v>1</v>
      </c>
      <c r="J168" s="21">
        <v>2</v>
      </c>
      <c r="K168" s="21">
        <v>3</v>
      </c>
      <c r="L168" s="21">
        <v>3</v>
      </c>
    </row>
    <row r="169" spans="1:12" x14ac:dyDescent="0.2">
      <c r="A169" s="24" t="s">
        <v>3</v>
      </c>
      <c r="B169" s="25">
        <v>100</v>
      </c>
      <c r="C169" s="25">
        <v>0</v>
      </c>
      <c r="D169" s="25">
        <v>50</v>
      </c>
      <c r="E169" s="25">
        <v>13.636364</v>
      </c>
      <c r="F169" s="25">
        <v>9.0909089999999999</v>
      </c>
      <c r="G169" s="25">
        <v>18.181818</v>
      </c>
      <c r="H169" s="25">
        <v>4.5454549999999996</v>
      </c>
      <c r="I169" s="25">
        <v>4.5454549999999996</v>
      </c>
      <c r="J169" s="25">
        <v>9.0909089999999999</v>
      </c>
      <c r="K169" s="25">
        <v>13.636364</v>
      </c>
      <c r="L169" s="25">
        <v>13.636364</v>
      </c>
    </row>
    <row r="170" spans="1:12" x14ac:dyDescent="0.2">
      <c r="A170" s="20" t="s">
        <v>386</v>
      </c>
      <c r="B170" s="21">
        <v>32</v>
      </c>
      <c r="C170" s="21">
        <v>0</v>
      </c>
      <c r="D170" s="21">
        <v>16</v>
      </c>
      <c r="E170" s="21">
        <v>0</v>
      </c>
      <c r="F170" s="21">
        <v>1</v>
      </c>
      <c r="G170" s="21">
        <v>6</v>
      </c>
      <c r="H170" s="21">
        <v>0</v>
      </c>
      <c r="I170" s="21">
        <v>1</v>
      </c>
      <c r="J170" s="21">
        <v>0</v>
      </c>
      <c r="K170" s="21">
        <v>7</v>
      </c>
      <c r="L170" s="21">
        <v>3</v>
      </c>
    </row>
    <row r="171" spans="1:12" x14ac:dyDescent="0.2">
      <c r="A171" s="24" t="s">
        <v>3</v>
      </c>
      <c r="B171" s="25">
        <v>100</v>
      </c>
      <c r="C171" s="25">
        <v>0</v>
      </c>
      <c r="D171" s="25">
        <v>50</v>
      </c>
      <c r="E171" s="25">
        <v>0</v>
      </c>
      <c r="F171" s="25">
        <v>3.125</v>
      </c>
      <c r="G171" s="25">
        <v>18.75</v>
      </c>
      <c r="H171" s="25">
        <v>0</v>
      </c>
      <c r="I171" s="25">
        <v>3.125</v>
      </c>
      <c r="J171" s="25">
        <v>0</v>
      </c>
      <c r="K171" s="25">
        <v>21.875</v>
      </c>
      <c r="L171" s="25">
        <v>9.375</v>
      </c>
    </row>
    <row r="172" spans="1:12" x14ac:dyDescent="0.2">
      <c r="A172" s="20" t="s">
        <v>387</v>
      </c>
      <c r="B172" s="21">
        <v>9</v>
      </c>
      <c r="C172" s="21">
        <v>0</v>
      </c>
      <c r="D172" s="21">
        <v>6</v>
      </c>
      <c r="E172" s="21">
        <v>1</v>
      </c>
      <c r="F172" s="21">
        <v>1</v>
      </c>
      <c r="G172" s="21">
        <v>1</v>
      </c>
      <c r="H172" s="21">
        <v>1</v>
      </c>
      <c r="I172" s="21">
        <v>0</v>
      </c>
      <c r="J172" s="21">
        <v>1</v>
      </c>
      <c r="K172" s="21">
        <v>0</v>
      </c>
      <c r="L172" s="21">
        <v>0</v>
      </c>
    </row>
    <row r="173" spans="1:12" x14ac:dyDescent="0.2">
      <c r="A173" s="24" t="s">
        <v>3</v>
      </c>
      <c r="B173" s="25">
        <v>100</v>
      </c>
      <c r="C173" s="25">
        <v>0</v>
      </c>
      <c r="D173" s="25">
        <v>66.666667000000004</v>
      </c>
      <c r="E173" s="25">
        <v>11.111110999999999</v>
      </c>
      <c r="F173" s="25">
        <v>11.111110999999999</v>
      </c>
      <c r="G173" s="25">
        <v>11.111110999999999</v>
      </c>
      <c r="H173" s="25">
        <v>11.111110999999999</v>
      </c>
      <c r="I173" s="25">
        <v>0</v>
      </c>
      <c r="J173" s="25">
        <v>11.111110999999999</v>
      </c>
      <c r="K173" s="25">
        <v>0</v>
      </c>
      <c r="L173" s="25">
        <v>0</v>
      </c>
    </row>
    <row r="174" spans="1:12" x14ac:dyDescent="0.2">
      <c r="A174" s="20" t="s">
        <v>366</v>
      </c>
      <c r="B174" s="21">
        <v>150</v>
      </c>
      <c r="C174" s="21">
        <v>9</v>
      </c>
      <c r="D174" s="21">
        <v>66</v>
      </c>
      <c r="E174" s="21">
        <v>16</v>
      </c>
      <c r="F174" s="21">
        <v>14</v>
      </c>
      <c r="G174" s="21">
        <v>33</v>
      </c>
      <c r="H174" s="21">
        <v>17</v>
      </c>
      <c r="I174" s="21">
        <v>4</v>
      </c>
      <c r="J174" s="21">
        <v>7</v>
      </c>
      <c r="K174" s="21">
        <v>13</v>
      </c>
      <c r="L174" s="21">
        <v>16</v>
      </c>
    </row>
    <row r="175" spans="1:12" x14ac:dyDescent="0.2">
      <c r="A175" s="24" t="s">
        <v>3</v>
      </c>
      <c r="B175" s="25">
        <v>100</v>
      </c>
      <c r="C175" s="25">
        <v>6</v>
      </c>
      <c r="D175" s="25">
        <v>44</v>
      </c>
      <c r="E175" s="25">
        <v>10.666667</v>
      </c>
      <c r="F175" s="25">
        <v>9.3333329999999997</v>
      </c>
      <c r="G175" s="25">
        <v>22</v>
      </c>
      <c r="H175" s="25">
        <v>11.333333</v>
      </c>
      <c r="I175" s="25">
        <v>2.6666669999999999</v>
      </c>
      <c r="J175" s="25">
        <v>4.6666670000000003</v>
      </c>
      <c r="K175" s="25">
        <v>8.6666670000000003</v>
      </c>
      <c r="L175" s="25">
        <v>10.666667</v>
      </c>
    </row>
    <row r="176" spans="1:12" x14ac:dyDescent="0.2">
      <c r="A176" s="9" t="s">
        <v>388</v>
      </c>
      <c r="B176" s="9"/>
      <c r="C176" s="9"/>
      <c r="D176" s="9"/>
      <c r="E176" s="9"/>
      <c r="F176" s="9"/>
      <c r="G176" s="9"/>
      <c r="H176" s="9"/>
      <c r="I176" s="9"/>
      <c r="J176" s="9"/>
      <c r="K176" s="9"/>
      <c r="L176" s="9"/>
    </row>
    <row r="177" spans="1:12" x14ac:dyDescent="0.2">
      <c r="A177" s="20" t="s">
        <v>184</v>
      </c>
      <c r="B177" s="21">
        <v>54</v>
      </c>
      <c r="C177" s="21">
        <v>2</v>
      </c>
      <c r="D177" s="21">
        <v>19</v>
      </c>
      <c r="E177" s="21">
        <v>6</v>
      </c>
      <c r="F177" s="21">
        <v>4</v>
      </c>
      <c r="G177" s="21">
        <v>5</v>
      </c>
      <c r="H177" s="21">
        <v>3</v>
      </c>
      <c r="I177" s="21">
        <v>6</v>
      </c>
      <c r="J177" s="21">
        <v>5</v>
      </c>
      <c r="K177" s="21">
        <v>9</v>
      </c>
      <c r="L177" s="21">
        <v>9</v>
      </c>
    </row>
    <row r="178" spans="1:12" x14ac:dyDescent="0.2">
      <c r="A178" s="24" t="s">
        <v>3</v>
      </c>
      <c r="B178" s="25">
        <v>100</v>
      </c>
      <c r="C178" s="25">
        <v>3.7037040000000001</v>
      </c>
      <c r="D178" s="25">
        <v>35.185184999999997</v>
      </c>
      <c r="E178" s="25">
        <v>11.111110999999999</v>
      </c>
      <c r="F178" s="25">
        <v>7.4074070000000001</v>
      </c>
      <c r="G178" s="25">
        <v>9.2592590000000001</v>
      </c>
      <c r="H178" s="25">
        <v>5.5555560000000002</v>
      </c>
      <c r="I178" s="25">
        <v>11.111110999999999</v>
      </c>
      <c r="J178" s="25">
        <v>9.2592590000000001</v>
      </c>
      <c r="K178" s="25">
        <v>16.666667</v>
      </c>
      <c r="L178" s="25">
        <v>16.666667</v>
      </c>
    </row>
    <row r="179" spans="1:12" x14ac:dyDescent="0.2">
      <c r="A179" s="20" t="s">
        <v>185</v>
      </c>
      <c r="B179" s="21">
        <v>196</v>
      </c>
      <c r="C179" s="21">
        <v>14</v>
      </c>
      <c r="D179" s="21">
        <v>81</v>
      </c>
      <c r="E179" s="21">
        <v>23</v>
      </c>
      <c r="F179" s="21">
        <v>13</v>
      </c>
      <c r="G179" s="21">
        <v>49</v>
      </c>
      <c r="H179" s="21">
        <v>14</v>
      </c>
      <c r="I179" s="21">
        <v>10</v>
      </c>
      <c r="J179" s="21">
        <v>15</v>
      </c>
      <c r="K179" s="21">
        <v>11</v>
      </c>
      <c r="L179" s="21">
        <v>20</v>
      </c>
    </row>
    <row r="180" spans="1:12" x14ac:dyDescent="0.2">
      <c r="A180" s="24" t="s">
        <v>3</v>
      </c>
      <c r="B180" s="25">
        <v>100</v>
      </c>
      <c r="C180" s="25">
        <v>7.1428570000000002</v>
      </c>
      <c r="D180" s="25">
        <v>41.326531000000003</v>
      </c>
      <c r="E180" s="25">
        <v>11.734693999999999</v>
      </c>
      <c r="F180" s="25">
        <v>6.6326530000000004</v>
      </c>
      <c r="G180" s="25">
        <v>25</v>
      </c>
      <c r="H180" s="25">
        <v>7.1428570000000002</v>
      </c>
      <c r="I180" s="25">
        <v>5.1020409999999998</v>
      </c>
      <c r="J180" s="25">
        <v>7.6530610000000001</v>
      </c>
      <c r="K180" s="25">
        <v>5.6122449999999997</v>
      </c>
      <c r="L180" s="25">
        <v>10.204082</v>
      </c>
    </row>
    <row r="181" spans="1:12" x14ac:dyDescent="0.2">
      <c r="A181" s="20" t="s">
        <v>186</v>
      </c>
      <c r="B181" s="21">
        <v>310</v>
      </c>
      <c r="C181" s="21">
        <v>13</v>
      </c>
      <c r="D181" s="21">
        <v>153</v>
      </c>
      <c r="E181" s="21">
        <v>37</v>
      </c>
      <c r="F181" s="21">
        <v>25</v>
      </c>
      <c r="G181" s="21">
        <v>63</v>
      </c>
      <c r="H181" s="21">
        <v>29</v>
      </c>
      <c r="I181" s="21">
        <v>20</v>
      </c>
      <c r="J181" s="21">
        <v>24</v>
      </c>
      <c r="K181" s="21">
        <v>23</v>
      </c>
      <c r="L181" s="21">
        <v>28</v>
      </c>
    </row>
    <row r="182" spans="1:12" x14ac:dyDescent="0.2">
      <c r="A182" s="24" t="s">
        <v>3</v>
      </c>
      <c r="B182" s="25">
        <v>100</v>
      </c>
      <c r="C182" s="25">
        <v>4.1935479999999998</v>
      </c>
      <c r="D182" s="25">
        <v>49.354838999999998</v>
      </c>
      <c r="E182" s="25">
        <v>11.935484000000001</v>
      </c>
      <c r="F182" s="25">
        <v>8.0645159999999994</v>
      </c>
      <c r="G182" s="25">
        <v>20.322581</v>
      </c>
      <c r="H182" s="25">
        <v>9.3548390000000001</v>
      </c>
      <c r="I182" s="25">
        <v>6.451613</v>
      </c>
      <c r="J182" s="25">
        <v>7.7419349999999998</v>
      </c>
      <c r="K182" s="25">
        <v>7.4193550000000004</v>
      </c>
      <c r="L182" s="25">
        <v>9.0322580000000006</v>
      </c>
    </row>
    <row r="183" spans="1:12" x14ac:dyDescent="0.2">
      <c r="A183" s="20" t="s">
        <v>187</v>
      </c>
      <c r="B183" s="21">
        <v>385</v>
      </c>
      <c r="C183" s="21">
        <v>32</v>
      </c>
      <c r="D183" s="21">
        <v>184</v>
      </c>
      <c r="E183" s="21">
        <v>45</v>
      </c>
      <c r="F183" s="21">
        <v>30</v>
      </c>
      <c r="G183" s="21">
        <v>76</v>
      </c>
      <c r="H183" s="21">
        <v>45</v>
      </c>
      <c r="I183" s="21">
        <v>14</v>
      </c>
      <c r="J183" s="21">
        <v>23</v>
      </c>
      <c r="K183" s="21">
        <v>17</v>
      </c>
      <c r="L183" s="21">
        <v>31</v>
      </c>
    </row>
    <row r="184" spans="1:12" x14ac:dyDescent="0.2">
      <c r="A184" s="24" t="s">
        <v>3</v>
      </c>
      <c r="B184" s="25">
        <v>100</v>
      </c>
      <c r="C184" s="25">
        <v>8.3116880000000002</v>
      </c>
      <c r="D184" s="25">
        <v>47.792208000000002</v>
      </c>
      <c r="E184" s="25">
        <v>11.688312</v>
      </c>
      <c r="F184" s="25">
        <v>7.7922079999999996</v>
      </c>
      <c r="G184" s="25">
        <v>19.740259999999999</v>
      </c>
      <c r="H184" s="25">
        <v>11.688312</v>
      </c>
      <c r="I184" s="25">
        <v>3.6363639999999999</v>
      </c>
      <c r="J184" s="25">
        <v>5.9740260000000003</v>
      </c>
      <c r="K184" s="25">
        <v>4.415584</v>
      </c>
      <c r="L184" s="25">
        <v>8.0519479999999994</v>
      </c>
    </row>
    <row r="185" spans="1:12" x14ac:dyDescent="0.2">
      <c r="A185" s="20" t="s">
        <v>188</v>
      </c>
      <c r="B185" s="21">
        <v>361</v>
      </c>
      <c r="C185" s="21">
        <v>37</v>
      </c>
      <c r="D185" s="21">
        <v>176</v>
      </c>
      <c r="E185" s="21">
        <v>65</v>
      </c>
      <c r="F185" s="21">
        <v>23</v>
      </c>
      <c r="G185" s="21">
        <v>71</v>
      </c>
      <c r="H185" s="21">
        <v>24</v>
      </c>
      <c r="I185" s="21">
        <v>14</v>
      </c>
      <c r="J185" s="21">
        <v>25</v>
      </c>
      <c r="K185" s="21">
        <v>23</v>
      </c>
      <c r="L185" s="21">
        <v>20</v>
      </c>
    </row>
    <row r="186" spans="1:12" x14ac:dyDescent="0.2">
      <c r="A186" s="24" t="s">
        <v>3</v>
      </c>
      <c r="B186" s="25">
        <v>100</v>
      </c>
      <c r="C186" s="25">
        <v>10.249307</v>
      </c>
      <c r="D186" s="25">
        <v>48.753463000000004</v>
      </c>
      <c r="E186" s="25">
        <v>18.00554</v>
      </c>
      <c r="F186" s="25">
        <v>6.3711909999999996</v>
      </c>
      <c r="G186" s="25">
        <v>19.667590000000001</v>
      </c>
      <c r="H186" s="25">
        <v>6.648199</v>
      </c>
      <c r="I186" s="25">
        <v>3.8781159999999999</v>
      </c>
      <c r="J186" s="25">
        <v>6.9252079999999996</v>
      </c>
      <c r="K186" s="25">
        <v>6.3711909999999996</v>
      </c>
      <c r="L186" s="25">
        <v>5.5401660000000001</v>
      </c>
    </row>
    <row r="187" spans="1:12" x14ac:dyDescent="0.2">
      <c r="A187" s="20" t="s">
        <v>189</v>
      </c>
      <c r="B187" s="21">
        <v>315</v>
      </c>
      <c r="C187" s="21">
        <v>31</v>
      </c>
      <c r="D187" s="21">
        <v>128</v>
      </c>
      <c r="E187" s="21">
        <v>57</v>
      </c>
      <c r="F187" s="21">
        <v>18</v>
      </c>
      <c r="G187" s="21">
        <v>75</v>
      </c>
      <c r="H187" s="21">
        <v>42</v>
      </c>
      <c r="I187" s="21">
        <v>8</v>
      </c>
      <c r="J187" s="21">
        <v>15</v>
      </c>
      <c r="K187" s="21">
        <v>13</v>
      </c>
      <c r="L187" s="21">
        <v>28</v>
      </c>
    </row>
    <row r="188" spans="1:12" x14ac:dyDescent="0.2">
      <c r="A188" s="24" t="s">
        <v>3</v>
      </c>
      <c r="B188" s="25">
        <v>100</v>
      </c>
      <c r="C188" s="25">
        <v>9.8412699999999997</v>
      </c>
      <c r="D188" s="25">
        <v>40.634920999999999</v>
      </c>
      <c r="E188" s="25">
        <v>18.095237999999998</v>
      </c>
      <c r="F188" s="25">
        <v>5.7142860000000004</v>
      </c>
      <c r="G188" s="25">
        <v>23.809524</v>
      </c>
      <c r="H188" s="25">
        <v>13.333333</v>
      </c>
      <c r="I188" s="25">
        <v>2.5396830000000001</v>
      </c>
      <c r="J188" s="25">
        <v>4.7619049999999996</v>
      </c>
      <c r="K188" s="25">
        <v>4.1269840000000002</v>
      </c>
      <c r="L188" s="25">
        <v>8.8888890000000007</v>
      </c>
    </row>
    <row r="189" spans="1:12" x14ac:dyDescent="0.2">
      <c r="A189" s="20" t="s">
        <v>190</v>
      </c>
      <c r="B189" s="21">
        <v>364</v>
      </c>
      <c r="C189" s="21">
        <v>32</v>
      </c>
      <c r="D189" s="21">
        <v>157</v>
      </c>
      <c r="E189" s="21">
        <v>75</v>
      </c>
      <c r="F189" s="21">
        <v>44</v>
      </c>
      <c r="G189" s="21">
        <v>93</v>
      </c>
      <c r="H189" s="21">
        <v>58</v>
      </c>
      <c r="I189" s="21">
        <v>9</v>
      </c>
      <c r="J189" s="21">
        <v>20</v>
      </c>
      <c r="K189" s="21">
        <v>19</v>
      </c>
      <c r="L189" s="21">
        <v>16</v>
      </c>
    </row>
    <row r="190" spans="1:12" x14ac:dyDescent="0.2">
      <c r="A190" s="24" t="s">
        <v>3</v>
      </c>
      <c r="B190" s="25">
        <v>100</v>
      </c>
      <c r="C190" s="25">
        <v>8.7912090000000003</v>
      </c>
      <c r="D190" s="25">
        <v>43.131867999999997</v>
      </c>
      <c r="E190" s="25">
        <v>20.604396000000001</v>
      </c>
      <c r="F190" s="25">
        <v>12.087911999999999</v>
      </c>
      <c r="G190" s="25">
        <v>25.549451000000001</v>
      </c>
      <c r="H190" s="25">
        <v>15.934066</v>
      </c>
      <c r="I190" s="25">
        <v>2.4725269999999999</v>
      </c>
      <c r="J190" s="25">
        <v>5.4945050000000002</v>
      </c>
      <c r="K190" s="25">
        <v>5.2197800000000001</v>
      </c>
      <c r="L190" s="25">
        <v>4.3956039999999996</v>
      </c>
    </row>
    <row r="191" spans="1:12" x14ac:dyDescent="0.2">
      <c r="A191" s="20" t="s">
        <v>191</v>
      </c>
      <c r="B191" s="21">
        <v>267</v>
      </c>
      <c r="C191" s="21">
        <v>28</v>
      </c>
      <c r="D191" s="21">
        <v>121</v>
      </c>
      <c r="E191" s="21">
        <v>56</v>
      </c>
      <c r="F191" s="21">
        <v>25</v>
      </c>
      <c r="G191" s="21">
        <v>56</v>
      </c>
      <c r="H191" s="21">
        <v>33</v>
      </c>
      <c r="I191" s="21">
        <v>7</v>
      </c>
      <c r="J191" s="21">
        <v>16</v>
      </c>
      <c r="K191" s="21">
        <v>10</v>
      </c>
      <c r="L191" s="21">
        <v>12</v>
      </c>
    </row>
    <row r="192" spans="1:12" x14ac:dyDescent="0.2">
      <c r="A192" s="24" t="s">
        <v>3</v>
      </c>
      <c r="B192" s="25">
        <v>100</v>
      </c>
      <c r="C192" s="25">
        <v>10.486891</v>
      </c>
      <c r="D192" s="25">
        <v>45.318351999999997</v>
      </c>
      <c r="E192" s="25">
        <v>20.973783000000001</v>
      </c>
      <c r="F192" s="25">
        <v>9.3632960000000001</v>
      </c>
      <c r="G192" s="25">
        <v>20.973783000000001</v>
      </c>
      <c r="H192" s="25">
        <v>12.359551</v>
      </c>
      <c r="I192" s="25">
        <v>2.6217229999999998</v>
      </c>
      <c r="J192" s="25">
        <v>5.9925090000000001</v>
      </c>
      <c r="K192" s="25">
        <v>3.7453180000000001</v>
      </c>
      <c r="L192" s="25">
        <v>4.4943819999999999</v>
      </c>
    </row>
    <row r="193" spans="1:12" x14ac:dyDescent="0.2">
      <c r="A193" s="20" t="s">
        <v>192</v>
      </c>
      <c r="B193" s="21">
        <v>90</v>
      </c>
      <c r="C193" s="21">
        <v>12</v>
      </c>
      <c r="D193" s="21">
        <v>37</v>
      </c>
      <c r="E193" s="21">
        <v>21</v>
      </c>
      <c r="F193" s="21">
        <v>5</v>
      </c>
      <c r="G193" s="21">
        <v>13</v>
      </c>
      <c r="H193" s="21">
        <v>17</v>
      </c>
      <c r="I193" s="21">
        <v>2</v>
      </c>
      <c r="J193" s="21">
        <v>5</v>
      </c>
      <c r="K193" s="21">
        <v>3</v>
      </c>
      <c r="L193" s="21">
        <v>1</v>
      </c>
    </row>
    <row r="194" spans="1:12" x14ac:dyDescent="0.2">
      <c r="A194" s="24" t="s">
        <v>3</v>
      </c>
      <c r="B194" s="25">
        <v>100</v>
      </c>
      <c r="C194" s="25">
        <v>13.333333</v>
      </c>
      <c r="D194" s="25">
        <v>41.111111000000001</v>
      </c>
      <c r="E194" s="25">
        <v>23.333333</v>
      </c>
      <c r="F194" s="25">
        <v>5.5555560000000002</v>
      </c>
      <c r="G194" s="25">
        <v>14.444444000000001</v>
      </c>
      <c r="H194" s="25">
        <v>18.888888999999999</v>
      </c>
      <c r="I194" s="25">
        <v>2.2222219999999999</v>
      </c>
      <c r="J194" s="25">
        <v>5.5555560000000002</v>
      </c>
      <c r="K194" s="25">
        <v>3.3333330000000001</v>
      </c>
      <c r="L194" s="25">
        <v>1.111111</v>
      </c>
    </row>
    <row r="195" spans="1:12" x14ac:dyDescent="0.2">
      <c r="A195" s="20" t="s">
        <v>193</v>
      </c>
      <c r="B195" s="21">
        <v>94</v>
      </c>
      <c r="C195" s="21">
        <v>7</v>
      </c>
      <c r="D195" s="21">
        <v>30</v>
      </c>
      <c r="E195" s="21">
        <v>20</v>
      </c>
      <c r="F195" s="21">
        <v>12</v>
      </c>
      <c r="G195" s="21">
        <v>12</v>
      </c>
      <c r="H195" s="21">
        <v>23</v>
      </c>
      <c r="I195" s="21">
        <v>2</v>
      </c>
      <c r="J195" s="21">
        <v>6</v>
      </c>
      <c r="K195" s="21">
        <v>4</v>
      </c>
      <c r="L195" s="21">
        <v>9</v>
      </c>
    </row>
    <row r="196" spans="1:12" x14ac:dyDescent="0.2">
      <c r="A196" s="24" t="s">
        <v>3</v>
      </c>
      <c r="B196" s="25">
        <v>100</v>
      </c>
      <c r="C196" s="25">
        <v>7.446809</v>
      </c>
      <c r="D196" s="25">
        <v>31.914894</v>
      </c>
      <c r="E196" s="25">
        <v>21.276596000000001</v>
      </c>
      <c r="F196" s="25">
        <v>12.765957</v>
      </c>
      <c r="G196" s="25">
        <v>12.765957</v>
      </c>
      <c r="H196" s="25">
        <v>24.468084999999999</v>
      </c>
      <c r="I196" s="25">
        <v>2.1276600000000001</v>
      </c>
      <c r="J196" s="25">
        <v>6.3829789999999997</v>
      </c>
      <c r="K196" s="25">
        <v>4.2553190000000001</v>
      </c>
      <c r="L196" s="25">
        <v>9.5744679999999995</v>
      </c>
    </row>
    <row r="197" spans="1:12" x14ac:dyDescent="0.2">
      <c r="A197" s="20" t="s">
        <v>389</v>
      </c>
      <c r="B197" s="21">
        <v>47</v>
      </c>
      <c r="C197" s="21">
        <v>3</v>
      </c>
      <c r="D197" s="21">
        <v>20</v>
      </c>
      <c r="E197" s="21">
        <v>1</v>
      </c>
      <c r="F197" s="21">
        <v>6</v>
      </c>
      <c r="G197" s="21">
        <v>9</v>
      </c>
      <c r="H197" s="21">
        <v>3</v>
      </c>
      <c r="I197" s="21">
        <v>1</v>
      </c>
      <c r="J197" s="21">
        <v>2</v>
      </c>
      <c r="K197" s="21">
        <v>11</v>
      </c>
      <c r="L197" s="21">
        <v>3</v>
      </c>
    </row>
    <row r="198" spans="1:12" x14ac:dyDescent="0.2">
      <c r="A198" s="24" t="s">
        <v>3</v>
      </c>
      <c r="B198" s="25">
        <v>100</v>
      </c>
      <c r="C198" s="25">
        <v>6.3829789999999997</v>
      </c>
      <c r="D198" s="25">
        <v>42.553190999999998</v>
      </c>
      <c r="E198" s="25">
        <v>2.1276600000000001</v>
      </c>
      <c r="F198" s="25">
        <v>12.765957</v>
      </c>
      <c r="G198" s="25">
        <v>19.148935999999999</v>
      </c>
      <c r="H198" s="25">
        <v>6.3829789999999997</v>
      </c>
      <c r="I198" s="25">
        <v>2.1276600000000001</v>
      </c>
      <c r="J198" s="25">
        <v>4.2553190000000001</v>
      </c>
      <c r="K198" s="25">
        <v>23.404254999999999</v>
      </c>
      <c r="L198" s="25">
        <v>6.3829789999999997</v>
      </c>
    </row>
    <row r="199" spans="1:12" x14ac:dyDescent="0.2">
      <c r="A199" s="20" t="s">
        <v>366</v>
      </c>
      <c r="B199" s="21">
        <v>194</v>
      </c>
      <c r="C199" s="21">
        <v>11</v>
      </c>
      <c r="D199" s="21">
        <v>85</v>
      </c>
      <c r="E199" s="21">
        <v>13</v>
      </c>
      <c r="F199" s="21">
        <v>13</v>
      </c>
      <c r="G199" s="21">
        <v>40</v>
      </c>
      <c r="H199" s="21">
        <v>18</v>
      </c>
      <c r="I199" s="21">
        <v>10</v>
      </c>
      <c r="J199" s="21">
        <v>13</v>
      </c>
      <c r="K199" s="21">
        <v>20</v>
      </c>
      <c r="L199" s="21">
        <v>26</v>
      </c>
    </row>
    <row r="200" spans="1:12" x14ac:dyDescent="0.2">
      <c r="A200" s="24" t="s">
        <v>3</v>
      </c>
      <c r="B200" s="25">
        <v>100</v>
      </c>
      <c r="C200" s="25">
        <v>5.6701030000000001</v>
      </c>
      <c r="D200" s="25">
        <v>43.814433000000001</v>
      </c>
      <c r="E200" s="25">
        <v>6.7010310000000004</v>
      </c>
      <c r="F200" s="25">
        <v>6.7010310000000004</v>
      </c>
      <c r="G200" s="25">
        <v>20.618556999999999</v>
      </c>
      <c r="H200" s="25">
        <v>9.2783510000000007</v>
      </c>
      <c r="I200" s="25">
        <v>5.1546390000000004</v>
      </c>
      <c r="J200" s="25">
        <v>6.7010310000000004</v>
      </c>
      <c r="K200" s="25">
        <v>10.309278000000001</v>
      </c>
      <c r="L200" s="25">
        <v>13.402062000000001</v>
      </c>
    </row>
    <row r="201" spans="1:12" ht="11.1" customHeight="1" x14ac:dyDescent="0.2">
      <c r="A201" s="9" t="s">
        <v>390</v>
      </c>
      <c r="B201" s="9"/>
      <c r="C201" s="9"/>
      <c r="D201" s="9"/>
      <c r="E201" s="9"/>
      <c r="F201" s="9"/>
      <c r="G201" s="9"/>
      <c r="H201" s="9"/>
      <c r="I201" s="9"/>
      <c r="J201" s="9"/>
      <c r="K201" s="9"/>
      <c r="L201" s="9"/>
    </row>
    <row r="202" spans="1:12" ht="11.1" customHeight="1" x14ac:dyDescent="0.2">
      <c r="A202" s="20" t="s">
        <v>391</v>
      </c>
      <c r="B202" s="21">
        <v>633</v>
      </c>
      <c r="C202" s="21">
        <v>48</v>
      </c>
      <c r="D202" s="21">
        <v>273</v>
      </c>
      <c r="E202" s="21">
        <v>82</v>
      </c>
      <c r="F202" s="21">
        <v>58</v>
      </c>
      <c r="G202" s="21">
        <v>137</v>
      </c>
      <c r="H202" s="21">
        <v>71</v>
      </c>
      <c r="I202" s="21">
        <v>22</v>
      </c>
      <c r="J202" s="21">
        <v>35</v>
      </c>
      <c r="K202" s="21">
        <v>50</v>
      </c>
      <c r="L202" s="21">
        <v>41</v>
      </c>
    </row>
    <row r="203" spans="1:12" ht="11.1" customHeight="1" x14ac:dyDescent="0.2">
      <c r="A203" s="24" t="s">
        <v>3</v>
      </c>
      <c r="B203" s="25">
        <v>100</v>
      </c>
      <c r="C203" s="25">
        <v>7.5829380000000004</v>
      </c>
      <c r="D203" s="25">
        <v>43.127961999999997</v>
      </c>
      <c r="E203" s="25">
        <v>12.954186</v>
      </c>
      <c r="F203" s="25">
        <v>9.1627170000000007</v>
      </c>
      <c r="G203" s="25">
        <v>21.642969999999998</v>
      </c>
      <c r="H203" s="25">
        <v>11.216430000000001</v>
      </c>
      <c r="I203" s="25">
        <v>3.4755129999999999</v>
      </c>
      <c r="J203" s="25">
        <v>5.5292260000000004</v>
      </c>
      <c r="K203" s="25">
        <v>7.8988940000000003</v>
      </c>
      <c r="L203" s="25">
        <v>6.477093</v>
      </c>
    </row>
    <row r="204" spans="1:12" ht="11.1" customHeight="1" x14ac:dyDescent="0.2">
      <c r="A204" s="20" t="s">
        <v>392</v>
      </c>
      <c r="B204" s="21">
        <v>1123</v>
      </c>
      <c r="C204" s="21">
        <v>91</v>
      </c>
      <c r="D204" s="21">
        <v>500</v>
      </c>
      <c r="E204" s="21">
        <v>184</v>
      </c>
      <c r="F204" s="21">
        <v>93</v>
      </c>
      <c r="G204" s="21">
        <v>239</v>
      </c>
      <c r="H204" s="21">
        <v>135</v>
      </c>
      <c r="I204" s="21">
        <v>40</v>
      </c>
      <c r="J204" s="21">
        <v>67</v>
      </c>
      <c r="K204" s="21">
        <v>69</v>
      </c>
      <c r="L204" s="21">
        <v>86</v>
      </c>
    </row>
    <row r="205" spans="1:12" ht="11.1" customHeight="1" x14ac:dyDescent="0.2">
      <c r="A205" s="24" t="s">
        <v>3</v>
      </c>
      <c r="B205" s="25">
        <v>100</v>
      </c>
      <c r="C205" s="25">
        <v>8.1032949999999992</v>
      </c>
      <c r="D205" s="25">
        <v>44.523598</v>
      </c>
      <c r="E205" s="25">
        <v>16.384684</v>
      </c>
      <c r="F205" s="25">
        <v>8.2813890000000008</v>
      </c>
      <c r="G205" s="25">
        <v>21.28228</v>
      </c>
      <c r="H205" s="25">
        <v>12.021371</v>
      </c>
      <c r="I205" s="25">
        <v>3.5618880000000002</v>
      </c>
      <c r="J205" s="25">
        <v>5.9661619999999997</v>
      </c>
      <c r="K205" s="25">
        <v>6.1442560000000004</v>
      </c>
      <c r="L205" s="25">
        <v>7.6580589999999997</v>
      </c>
    </row>
    <row r="206" spans="1:12" ht="11.1" customHeight="1" x14ac:dyDescent="0.2">
      <c r="A206" s="20" t="s">
        <v>393</v>
      </c>
      <c r="B206" s="21">
        <v>660</v>
      </c>
      <c r="C206" s="21">
        <v>65</v>
      </c>
      <c r="D206" s="21">
        <v>299</v>
      </c>
      <c r="E206" s="21">
        <v>112</v>
      </c>
      <c r="F206" s="21">
        <v>45</v>
      </c>
      <c r="G206" s="21">
        <v>137</v>
      </c>
      <c r="H206" s="21">
        <v>73</v>
      </c>
      <c r="I206" s="21">
        <v>31</v>
      </c>
      <c r="J206" s="21">
        <v>49</v>
      </c>
      <c r="K206" s="21">
        <v>35</v>
      </c>
      <c r="L206" s="21">
        <v>48</v>
      </c>
    </row>
    <row r="207" spans="1:12" ht="11.1" customHeight="1" x14ac:dyDescent="0.2">
      <c r="A207" s="24" t="s">
        <v>3</v>
      </c>
      <c r="B207" s="25">
        <v>100</v>
      </c>
      <c r="C207" s="25">
        <v>9.8484850000000002</v>
      </c>
      <c r="D207" s="25">
        <v>45.30303</v>
      </c>
      <c r="E207" s="25">
        <v>16.969697</v>
      </c>
      <c r="F207" s="25">
        <v>6.8181820000000002</v>
      </c>
      <c r="G207" s="25">
        <v>20.757576</v>
      </c>
      <c r="H207" s="25">
        <v>11.060606</v>
      </c>
      <c r="I207" s="25">
        <v>4.6969700000000003</v>
      </c>
      <c r="J207" s="25">
        <v>7.4242419999999996</v>
      </c>
      <c r="K207" s="25">
        <v>5.3030299999999997</v>
      </c>
      <c r="L207" s="25">
        <v>7.2727269999999997</v>
      </c>
    </row>
    <row r="208" spans="1:12" ht="11.1" customHeight="1" x14ac:dyDescent="0.2">
      <c r="A208" s="20" t="s">
        <v>394</v>
      </c>
      <c r="B208" s="21">
        <v>261</v>
      </c>
      <c r="C208" s="21">
        <v>18</v>
      </c>
      <c r="D208" s="21">
        <v>119</v>
      </c>
      <c r="E208" s="21">
        <v>41</v>
      </c>
      <c r="F208" s="21">
        <v>22</v>
      </c>
      <c r="G208" s="21">
        <v>49</v>
      </c>
      <c r="H208" s="21">
        <v>30</v>
      </c>
      <c r="I208" s="21">
        <v>10</v>
      </c>
      <c r="J208" s="21">
        <v>18</v>
      </c>
      <c r="K208" s="21">
        <v>9</v>
      </c>
      <c r="L208" s="21">
        <v>28</v>
      </c>
    </row>
    <row r="209" spans="1:12" ht="11.1" customHeight="1" x14ac:dyDescent="0.2">
      <c r="A209" s="24" t="s">
        <v>3</v>
      </c>
      <c r="B209" s="25">
        <v>100</v>
      </c>
      <c r="C209" s="25">
        <v>6.8965519999999998</v>
      </c>
      <c r="D209" s="25">
        <v>45.593870000000003</v>
      </c>
      <c r="E209" s="25">
        <v>15.708812</v>
      </c>
      <c r="F209" s="25">
        <v>8.429119</v>
      </c>
      <c r="G209" s="25">
        <v>18.773945999999999</v>
      </c>
      <c r="H209" s="25">
        <v>11.494253</v>
      </c>
      <c r="I209" s="25">
        <v>3.8314180000000002</v>
      </c>
      <c r="J209" s="25">
        <v>6.8965519999999998</v>
      </c>
      <c r="K209" s="25">
        <v>3.4482759999999999</v>
      </c>
      <c r="L209" s="25">
        <v>10.727969</v>
      </c>
    </row>
    <row r="210" spans="1:12" ht="11.1" customHeight="1" x14ac:dyDescent="0.2">
      <c r="A210" s="9" t="s">
        <v>395</v>
      </c>
      <c r="B210" s="9"/>
      <c r="C210" s="9"/>
      <c r="D210" s="9"/>
      <c r="E210" s="9"/>
      <c r="F210" s="9"/>
      <c r="G210" s="9"/>
      <c r="H210" s="9"/>
      <c r="I210" s="9"/>
      <c r="J210" s="9"/>
      <c r="K210" s="9"/>
      <c r="L210" s="9"/>
    </row>
    <row r="211" spans="1:12" ht="11.1" customHeight="1" x14ac:dyDescent="0.2">
      <c r="A211" s="20" t="s">
        <v>396</v>
      </c>
      <c r="B211" s="21">
        <v>329</v>
      </c>
      <c r="C211" s="21">
        <v>25</v>
      </c>
      <c r="D211" s="21">
        <v>145</v>
      </c>
      <c r="E211" s="21">
        <v>43</v>
      </c>
      <c r="F211" s="21">
        <v>25</v>
      </c>
      <c r="G211" s="21">
        <v>69</v>
      </c>
      <c r="H211" s="21">
        <v>31</v>
      </c>
      <c r="I211" s="21">
        <v>17</v>
      </c>
      <c r="J211" s="21">
        <v>22</v>
      </c>
      <c r="K211" s="21">
        <v>28</v>
      </c>
      <c r="L211" s="21">
        <v>18</v>
      </c>
    </row>
    <row r="212" spans="1:12" ht="11.1" customHeight="1" x14ac:dyDescent="0.2">
      <c r="A212" s="24" t="s">
        <v>3</v>
      </c>
      <c r="B212" s="25">
        <v>100</v>
      </c>
      <c r="C212" s="25">
        <v>7.5987840000000002</v>
      </c>
      <c r="D212" s="25">
        <v>44.072947999999997</v>
      </c>
      <c r="E212" s="25">
        <v>13.069909000000001</v>
      </c>
      <c r="F212" s="25">
        <v>7.5987840000000002</v>
      </c>
      <c r="G212" s="25">
        <v>20.972643999999999</v>
      </c>
      <c r="H212" s="25">
        <v>9.4224920000000001</v>
      </c>
      <c r="I212" s="25">
        <v>5.167173</v>
      </c>
      <c r="J212" s="25">
        <v>6.6869300000000003</v>
      </c>
      <c r="K212" s="25">
        <v>8.5106380000000001</v>
      </c>
      <c r="L212" s="25">
        <v>5.4711249999999998</v>
      </c>
    </row>
    <row r="213" spans="1:12" ht="11.1" customHeight="1" x14ac:dyDescent="0.2">
      <c r="A213" s="20" t="s">
        <v>397</v>
      </c>
      <c r="B213" s="21">
        <v>828</v>
      </c>
      <c r="C213" s="21">
        <v>68</v>
      </c>
      <c r="D213" s="21">
        <v>368</v>
      </c>
      <c r="E213" s="21">
        <v>130</v>
      </c>
      <c r="F213" s="21">
        <v>82</v>
      </c>
      <c r="G213" s="21">
        <v>183</v>
      </c>
      <c r="H213" s="21">
        <v>108</v>
      </c>
      <c r="I213" s="21">
        <v>25</v>
      </c>
      <c r="J213" s="21">
        <v>50</v>
      </c>
      <c r="K213" s="21">
        <v>62</v>
      </c>
      <c r="L213" s="21">
        <v>53</v>
      </c>
    </row>
    <row r="214" spans="1:12" ht="11.1" customHeight="1" x14ac:dyDescent="0.2">
      <c r="A214" s="24" t="s">
        <v>3</v>
      </c>
      <c r="B214" s="25">
        <v>100</v>
      </c>
      <c r="C214" s="25">
        <v>8.2125599999999999</v>
      </c>
      <c r="D214" s="25">
        <v>44.444443999999997</v>
      </c>
      <c r="E214" s="25">
        <v>15.700483</v>
      </c>
      <c r="F214" s="25">
        <v>9.9033820000000006</v>
      </c>
      <c r="G214" s="25">
        <v>22.101448999999999</v>
      </c>
      <c r="H214" s="25">
        <v>13.043478</v>
      </c>
      <c r="I214" s="25">
        <v>3.0193240000000001</v>
      </c>
      <c r="J214" s="25">
        <v>6.0386470000000001</v>
      </c>
      <c r="K214" s="25">
        <v>7.4879230000000003</v>
      </c>
      <c r="L214" s="25">
        <v>6.4009660000000004</v>
      </c>
    </row>
    <row r="215" spans="1:12" ht="11.1" customHeight="1" x14ac:dyDescent="0.2">
      <c r="A215" s="20" t="s">
        <v>879</v>
      </c>
      <c r="B215" s="21">
        <v>499</v>
      </c>
      <c r="C215" s="21">
        <v>46</v>
      </c>
      <c r="D215" s="21">
        <v>238</v>
      </c>
      <c r="E215" s="21">
        <v>93</v>
      </c>
      <c r="F215" s="21">
        <v>35</v>
      </c>
      <c r="G215" s="21">
        <v>102</v>
      </c>
      <c r="H215" s="21">
        <v>65</v>
      </c>
      <c r="I215" s="21">
        <v>21</v>
      </c>
      <c r="J215" s="21">
        <v>33</v>
      </c>
      <c r="K215" s="21">
        <v>18</v>
      </c>
      <c r="L215" s="21">
        <v>39</v>
      </c>
    </row>
    <row r="216" spans="1:12" ht="11.1" customHeight="1" x14ac:dyDescent="0.2">
      <c r="A216" s="24" t="s">
        <v>3</v>
      </c>
      <c r="B216" s="25">
        <v>100</v>
      </c>
      <c r="C216" s="25">
        <v>9.2184369999999998</v>
      </c>
      <c r="D216" s="25">
        <v>47.695391000000001</v>
      </c>
      <c r="E216" s="25">
        <v>18.637274999999999</v>
      </c>
      <c r="F216" s="25">
        <v>7.0140279999999997</v>
      </c>
      <c r="G216" s="25">
        <v>20.440881999999998</v>
      </c>
      <c r="H216" s="25">
        <v>13.026052</v>
      </c>
      <c r="I216" s="25">
        <v>4.2084169999999999</v>
      </c>
      <c r="J216" s="25">
        <v>6.613226</v>
      </c>
      <c r="K216" s="25">
        <v>3.6072139999999999</v>
      </c>
      <c r="L216" s="25">
        <v>7.8156309999999998</v>
      </c>
    </row>
    <row r="217" spans="1:12" ht="11.1" customHeight="1" x14ac:dyDescent="0.2">
      <c r="A217" s="20" t="s">
        <v>398</v>
      </c>
      <c r="B217" s="21">
        <v>468</v>
      </c>
      <c r="C217" s="21">
        <v>46</v>
      </c>
      <c r="D217" s="21">
        <v>207</v>
      </c>
      <c r="E217" s="21">
        <v>63</v>
      </c>
      <c r="F217" s="21">
        <v>40</v>
      </c>
      <c r="G217" s="21">
        <v>99</v>
      </c>
      <c r="H217" s="21">
        <v>44</v>
      </c>
      <c r="I217" s="21">
        <v>18</v>
      </c>
      <c r="J217" s="21">
        <v>23</v>
      </c>
      <c r="K217" s="21">
        <v>22</v>
      </c>
      <c r="L217" s="21">
        <v>38</v>
      </c>
    </row>
    <row r="218" spans="1:12" ht="11.1" customHeight="1" x14ac:dyDescent="0.2">
      <c r="A218" s="24" t="s">
        <v>3</v>
      </c>
      <c r="B218" s="25">
        <v>100</v>
      </c>
      <c r="C218" s="25">
        <v>9.8290600000000001</v>
      </c>
      <c r="D218" s="25">
        <v>44.230769000000002</v>
      </c>
      <c r="E218" s="25">
        <v>13.461537999999999</v>
      </c>
      <c r="F218" s="25">
        <v>8.5470089999999992</v>
      </c>
      <c r="G218" s="25">
        <v>21.153846000000001</v>
      </c>
      <c r="H218" s="25">
        <v>9.4017090000000003</v>
      </c>
      <c r="I218" s="25">
        <v>3.8461539999999999</v>
      </c>
      <c r="J218" s="25">
        <v>4.9145300000000001</v>
      </c>
      <c r="K218" s="25">
        <v>4.7008549999999998</v>
      </c>
      <c r="L218" s="25">
        <v>8.1196579999999994</v>
      </c>
    </row>
    <row r="219" spans="1:12" ht="11.1" customHeight="1" x14ac:dyDescent="0.2">
      <c r="A219" s="20" t="s">
        <v>399</v>
      </c>
      <c r="B219" s="21">
        <v>257</v>
      </c>
      <c r="C219" s="21">
        <v>18</v>
      </c>
      <c r="D219" s="21">
        <v>115</v>
      </c>
      <c r="E219" s="21">
        <v>40</v>
      </c>
      <c r="F219" s="21">
        <v>14</v>
      </c>
      <c r="G219" s="21">
        <v>46</v>
      </c>
      <c r="H219" s="21">
        <v>15</v>
      </c>
      <c r="I219" s="21">
        <v>11</v>
      </c>
      <c r="J219" s="21">
        <v>16</v>
      </c>
      <c r="K219" s="21">
        <v>16</v>
      </c>
      <c r="L219" s="21">
        <v>27</v>
      </c>
    </row>
    <row r="220" spans="1:12" ht="11.1" customHeight="1" x14ac:dyDescent="0.2">
      <c r="A220" s="24" t="s">
        <v>3</v>
      </c>
      <c r="B220" s="25">
        <v>100</v>
      </c>
      <c r="C220" s="25">
        <v>7.0038910000000003</v>
      </c>
      <c r="D220" s="25">
        <v>44.747081999999999</v>
      </c>
      <c r="E220" s="25">
        <v>15.564202</v>
      </c>
      <c r="F220" s="25">
        <v>5.4474710000000002</v>
      </c>
      <c r="G220" s="25">
        <v>17.898833</v>
      </c>
      <c r="H220" s="25">
        <v>5.836576</v>
      </c>
      <c r="I220" s="25">
        <v>4.2801559999999998</v>
      </c>
      <c r="J220" s="25">
        <v>6.2256809999999998</v>
      </c>
      <c r="K220" s="25">
        <v>6.2256809999999998</v>
      </c>
      <c r="L220" s="25">
        <v>10.505837</v>
      </c>
    </row>
    <row r="221" spans="1:12" ht="11.1" customHeight="1" x14ac:dyDescent="0.2">
      <c r="A221" s="20" t="s">
        <v>400</v>
      </c>
      <c r="B221" s="21">
        <v>296</v>
      </c>
      <c r="C221" s="21">
        <v>19</v>
      </c>
      <c r="D221" s="21">
        <v>118</v>
      </c>
      <c r="E221" s="21">
        <v>50</v>
      </c>
      <c r="F221" s="21">
        <v>22</v>
      </c>
      <c r="G221" s="21">
        <v>63</v>
      </c>
      <c r="H221" s="21">
        <v>46</v>
      </c>
      <c r="I221" s="21">
        <v>11</v>
      </c>
      <c r="J221" s="21">
        <v>25</v>
      </c>
      <c r="K221" s="21">
        <v>17</v>
      </c>
      <c r="L221" s="21">
        <v>28</v>
      </c>
    </row>
    <row r="222" spans="1:12" ht="11.1" customHeight="1" x14ac:dyDescent="0.2">
      <c r="A222" s="24" t="s">
        <v>3</v>
      </c>
      <c r="B222" s="25">
        <v>100</v>
      </c>
      <c r="C222" s="25">
        <v>6.4189189999999998</v>
      </c>
      <c r="D222" s="25">
        <v>39.864865000000002</v>
      </c>
      <c r="E222" s="25">
        <v>16.891891999999999</v>
      </c>
      <c r="F222" s="25">
        <v>7.4324320000000004</v>
      </c>
      <c r="G222" s="25">
        <v>21.283784000000001</v>
      </c>
      <c r="H222" s="25">
        <v>15.540540999999999</v>
      </c>
      <c r="I222" s="25">
        <v>3.7162160000000002</v>
      </c>
      <c r="J222" s="25">
        <v>8.4459459999999993</v>
      </c>
      <c r="K222" s="25">
        <v>5.7432429999999997</v>
      </c>
      <c r="L222" s="25">
        <v>9.4594590000000007</v>
      </c>
    </row>
    <row r="223" spans="1:12" ht="11.1" customHeight="1" x14ac:dyDescent="0.2">
      <c r="A223" s="9" t="s">
        <v>401</v>
      </c>
      <c r="B223" s="9"/>
      <c r="C223" s="9"/>
      <c r="D223" s="9"/>
      <c r="E223" s="9"/>
      <c r="F223" s="9"/>
      <c r="G223" s="9"/>
      <c r="H223" s="9"/>
      <c r="I223" s="9"/>
      <c r="J223" s="9"/>
      <c r="K223" s="9"/>
      <c r="L223" s="9"/>
    </row>
    <row r="224" spans="1:12" ht="11.1" customHeight="1" x14ac:dyDescent="0.2">
      <c r="A224" s="20" t="s">
        <v>878</v>
      </c>
      <c r="B224" s="21">
        <v>116</v>
      </c>
      <c r="C224" s="21">
        <v>7</v>
      </c>
      <c r="D224" s="21">
        <v>43</v>
      </c>
      <c r="E224" s="21">
        <v>16</v>
      </c>
      <c r="F224" s="21">
        <v>8</v>
      </c>
      <c r="G224" s="21">
        <v>30</v>
      </c>
      <c r="H224" s="21">
        <v>17</v>
      </c>
      <c r="I224" s="21">
        <v>2</v>
      </c>
      <c r="J224" s="21">
        <v>4</v>
      </c>
      <c r="K224" s="21">
        <v>8</v>
      </c>
      <c r="L224" s="21">
        <v>9</v>
      </c>
    </row>
    <row r="225" spans="1:12" ht="11.1" customHeight="1" x14ac:dyDescent="0.2">
      <c r="A225" s="24" t="s">
        <v>3</v>
      </c>
      <c r="B225" s="25">
        <v>100</v>
      </c>
      <c r="C225" s="25">
        <v>6.0344829999999998</v>
      </c>
      <c r="D225" s="25">
        <v>37.068966000000003</v>
      </c>
      <c r="E225" s="25">
        <v>13.793103</v>
      </c>
      <c r="F225" s="25">
        <v>6.8965519999999998</v>
      </c>
      <c r="G225" s="25">
        <v>25.862069000000002</v>
      </c>
      <c r="H225" s="25">
        <v>14.655172</v>
      </c>
      <c r="I225" s="25">
        <v>1.7241379999999999</v>
      </c>
      <c r="J225" s="25">
        <v>3.4482759999999999</v>
      </c>
      <c r="K225" s="25">
        <v>6.8965519999999998</v>
      </c>
      <c r="L225" s="25">
        <v>7.7586209999999998</v>
      </c>
    </row>
    <row r="226" spans="1:12" ht="11.1" customHeight="1" x14ac:dyDescent="0.2">
      <c r="A226" s="20" t="s">
        <v>402</v>
      </c>
      <c r="B226" s="21">
        <v>213</v>
      </c>
      <c r="C226" s="21">
        <v>18</v>
      </c>
      <c r="D226" s="21">
        <v>102</v>
      </c>
      <c r="E226" s="21">
        <v>27</v>
      </c>
      <c r="F226" s="21">
        <v>17</v>
      </c>
      <c r="G226" s="21">
        <v>39</v>
      </c>
      <c r="H226" s="21">
        <v>14</v>
      </c>
      <c r="I226" s="21">
        <v>15</v>
      </c>
      <c r="J226" s="21">
        <v>18</v>
      </c>
      <c r="K226" s="21">
        <v>20</v>
      </c>
      <c r="L226" s="21">
        <v>9</v>
      </c>
    </row>
    <row r="227" spans="1:12" ht="11.1" customHeight="1" x14ac:dyDescent="0.2">
      <c r="A227" s="24" t="s">
        <v>3</v>
      </c>
      <c r="B227" s="25">
        <v>100</v>
      </c>
      <c r="C227" s="25">
        <v>8.450704</v>
      </c>
      <c r="D227" s="25">
        <v>47.887324</v>
      </c>
      <c r="E227" s="25">
        <v>12.676056000000001</v>
      </c>
      <c r="F227" s="25">
        <v>7.9812209999999997</v>
      </c>
      <c r="G227" s="25">
        <v>18.309858999999999</v>
      </c>
      <c r="H227" s="25">
        <v>6.5727700000000002</v>
      </c>
      <c r="I227" s="25">
        <v>7.0422539999999998</v>
      </c>
      <c r="J227" s="25">
        <v>8.450704</v>
      </c>
      <c r="K227" s="25">
        <v>9.3896709999999999</v>
      </c>
      <c r="L227" s="25">
        <v>4.225352</v>
      </c>
    </row>
    <row r="228" spans="1:12" ht="11.1" customHeight="1" x14ac:dyDescent="0.2">
      <c r="A228" s="20" t="s">
        <v>397</v>
      </c>
      <c r="B228" s="21">
        <v>828</v>
      </c>
      <c r="C228" s="21">
        <v>68</v>
      </c>
      <c r="D228" s="21">
        <v>368</v>
      </c>
      <c r="E228" s="21">
        <v>130</v>
      </c>
      <c r="F228" s="21">
        <v>82</v>
      </c>
      <c r="G228" s="21">
        <v>183</v>
      </c>
      <c r="H228" s="21">
        <v>108</v>
      </c>
      <c r="I228" s="21">
        <v>25</v>
      </c>
      <c r="J228" s="21">
        <v>50</v>
      </c>
      <c r="K228" s="21">
        <v>62</v>
      </c>
      <c r="L228" s="21">
        <v>53</v>
      </c>
    </row>
    <row r="229" spans="1:12" ht="11.1" customHeight="1" x14ac:dyDescent="0.2">
      <c r="A229" s="24" t="s">
        <v>3</v>
      </c>
      <c r="B229" s="25">
        <v>100</v>
      </c>
      <c r="C229" s="25">
        <v>8.2125599999999999</v>
      </c>
      <c r="D229" s="25">
        <v>44.444443999999997</v>
      </c>
      <c r="E229" s="25">
        <v>15.700483</v>
      </c>
      <c r="F229" s="25">
        <v>9.9033820000000006</v>
      </c>
      <c r="G229" s="25">
        <v>22.101448999999999</v>
      </c>
      <c r="H229" s="25">
        <v>13.043478</v>
      </c>
      <c r="I229" s="25">
        <v>3.0193240000000001</v>
      </c>
      <c r="J229" s="25">
        <v>6.0386470000000001</v>
      </c>
      <c r="K229" s="25">
        <v>7.4879230000000003</v>
      </c>
      <c r="L229" s="25">
        <v>6.4009660000000004</v>
      </c>
    </row>
    <row r="230" spans="1:12" ht="11.1" customHeight="1" x14ac:dyDescent="0.2">
      <c r="A230" s="20" t="s">
        <v>403</v>
      </c>
      <c r="B230" s="21">
        <v>133</v>
      </c>
      <c r="C230" s="21">
        <v>13</v>
      </c>
      <c r="D230" s="21">
        <v>66</v>
      </c>
      <c r="E230" s="21">
        <v>25</v>
      </c>
      <c r="F230" s="21">
        <v>9</v>
      </c>
      <c r="G230" s="21">
        <v>32</v>
      </c>
      <c r="H230" s="21">
        <v>17</v>
      </c>
      <c r="I230" s="21">
        <v>7</v>
      </c>
      <c r="J230" s="21">
        <v>11</v>
      </c>
      <c r="K230" s="21">
        <v>5</v>
      </c>
      <c r="L230" s="21">
        <v>7</v>
      </c>
    </row>
    <row r="231" spans="1:12" ht="11.1" customHeight="1" x14ac:dyDescent="0.2">
      <c r="A231" s="24" t="s">
        <v>3</v>
      </c>
      <c r="B231" s="25">
        <v>100</v>
      </c>
      <c r="C231" s="25">
        <v>9.7744359999999997</v>
      </c>
      <c r="D231" s="25">
        <v>49.62406</v>
      </c>
      <c r="E231" s="25">
        <v>18.796991999999999</v>
      </c>
      <c r="F231" s="25">
        <v>6.7669170000000003</v>
      </c>
      <c r="G231" s="25">
        <v>24.06015</v>
      </c>
      <c r="H231" s="25">
        <v>12.781955</v>
      </c>
      <c r="I231" s="25">
        <v>5.2631579999999998</v>
      </c>
      <c r="J231" s="25">
        <v>8.2706769999999992</v>
      </c>
      <c r="K231" s="25">
        <v>3.759398</v>
      </c>
      <c r="L231" s="25">
        <v>5.2631579999999998</v>
      </c>
    </row>
    <row r="232" spans="1:12" ht="11.1" customHeight="1" x14ac:dyDescent="0.2">
      <c r="A232" s="20" t="s">
        <v>404</v>
      </c>
      <c r="B232" s="21">
        <v>120</v>
      </c>
      <c r="C232" s="21">
        <v>10</v>
      </c>
      <c r="D232" s="21">
        <v>66</v>
      </c>
      <c r="E232" s="21">
        <v>25</v>
      </c>
      <c r="F232" s="21">
        <v>5</v>
      </c>
      <c r="G232" s="21">
        <v>20</v>
      </c>
      <c r="H232" s="21">
        <v>17</v>
      </c>
      <c r="I232" s="21">
        <v>6</v>
      </c>
      <c r="J232" s="21">
        <v>9</v>
      </c>
      <c r="K232" s="21">
        <v>1</v>
      </c>
      <c r="L232" s="21">
        <v>10</v>
      </c>
    </row>
    <row r="233" spans="1:12" ht="11.1" customHeight="1" x14ac:dyDescent="0.2">
      <c r="A233" s="24" t="s">
        <v>3</v>
      </c>
      <c r="B233" s="25">
        <v>100</v>
      </c>
      <c r="C233" s="25">
        <v>8.3333329999999997</v>
      </c>
      <c r="D233" s="25">
        <v>55</v>
      </c>
      <c r="E233" s="25">
        <v>20.833333</v>
      </c>
      <c r="F233" s="25">
        <v>4.1666670000000003</v>
      </c>
      <c r="G233" s="25">
        <v>16.666667</v>
      </c>
      <c r="H233" s="25">
        <v>14.166667</v>
      </c>
      <c r="I233" s="25">
        <v>5</v>
      </c>
      <c r="J233" s="25">
        <v>7.5</v>
      </c>
      <c r="K233" s="25">
        <v>0.83333299999999999</v>
      </c>
      <c r="L233" s="25">
        <v>8.3333329999999997</v>
      </c>
    </row>
    <row r="234" spans="1:12" ht="11.1" customHeight="1" x14ac:dyDescent="0.2">
      <c r="A234" s="20" t="s">
        <v>405</v>
      </c>
      <c r="B234" s="21">
        <v>246</v>
      </c>
      <c r="C234" s="21">
        <v>23</v>
      </c>
      <c r="D234" s="21">
        <v>106</v>
      </c>
      <c r="E234" s="21">
        <v>43</v>
      </c>
      <c r="F234" s="21">
        <v>21</v>
      </c>
      <c r="G234" s="21">
        <v>50</v>
      </c>
      <c r="H234" s="21">
        <v>31</v>
      </c>
      <c r="I234" s="21">
        <v>8</v>
      </c>
      <c r="J234" s="21">
        <v>13</v>
      </c>
      <c r="K234" s="21">
        <v>12</v>
      </c>
      <c r="L234" s="21">
        <v>22</v>
      </c>
    </row>
    <row r="235" spans="1:12" ht="11.1" customHeight="1" x14ac:dyDescent="0.2">
      <c r="A235" s="24" t="s">
        <v>3</v>
      </c>
      <c r="B235" s="25">
        <v>100</v>
      </c>
      <c r="C235" s="25">
        <v>9.3495930000000005</v>
      </c>
      <c r="D235" s="25">
        <v>43.089430999999998</v>
      </c>
      <c r="E235" s="25">
        <v>17.479675</v>
      </c>
      <c r="F235" s="25">
        <v>8.5365850000000005</v>
      </c>
      <c r="G235" s="25">
        <v>20.325202999999998</v>
      </c>
      <c r="H235" s="25">
        <v>12.601626</v>
      </c>
      <c r="I235" s="25">
        <v>3.252033</v>
      </c>
      <c r="J235" s="25">
        <v>5.2845529999999998</v>
      </c>
      <c r="K235" s="25">
        <v>4.8780489999999999</v>
      </c>
      <c r="L235" s="25">
        <v>8.9430890000000005</v>
      </c>
    </row>
    <row r="236" spans="1:12" ht="11.1" customHeight="1" x14ac:dyDescent="0.2">
      <c r="A236" s="20" t="s">
        <v>398</v>
      </c>
      <c r="B236" s="21">
        <v>468</v>
      </c>
      <c r="C236" s="21">
        <v>46</v>
      </c>
      <c r="D236" s="21">
        <v>207</v>
      </c>
      <c r="E236" s="21">
        <v>63</v>
      </c>
      <c r="F236" s="21">
        <v>40</v>
      </c>
      <c r="G236" s="21">
        <v>99</v>
      </c>
      <c r="H236" s="21">
        <v>44</v>
      </c>
      <c r="I236" s="21">
        <v>18</v>
      </c>
      <c r="J236" s="21">
        <v>23</v>
      </c>
      <c r="K236" s="21">
        <v>22</v>
      </c>
      <c r="L236" s="21">
        <v>38</v>
      </c>
    </row>
    <row r="237" spans="1:12" ht="11.1" customHeight="1" x14ac:dyDescent="0.2">
      <c r="A237" s="24" t="s">
        <v>3</v>
      </c>
      <c r="B237" s="25">
        <v>100</v>
      </c>
      <c r="C237" s="25">
        <v>9.8290600000000001</v>
      </c>
      <c r="D237" s="25">
        <v>44.230769000000002</v>
      </c>
      <c r="E237" s="25">
        <v>13.461537999999999</v>
      </c>
      <c r="F237" s="25">
        <v>8.5470089999999992</v>
      </c>
      <c r="G237" s="25">
        <v>21.153846000000001</v>
      </c>
      <c r="H237" s="25">
        <v>9.4017090000000003</v>
      </c>
      <c r="I237" s="25">
        <v>3.8461539999999999</v>
      </c>
      <c r="J237" s="25">
        <v>4.9145300000000001</v>
      </c>
      <c r="K237" s="25">
        <v>4.7008549999999998</v>
      </c>
      <c r="L237" s="25">
        <v>8.1196579999999994</v>
      </c>
    </row>
    <row r="238" spans="1:12" ht="11.1" customHeight="1" x14ac:dyDescent="0.2">
      <c r="A238" s="20" t="s">
        <v>406</v>
      </c>
      <c r="B238" s="21">
        <v>180</v>
      </c>
      <c r="C238" s="21">
        <v>11</v>
      </c>
      <c r="D238" s="21">
        <v>85</v>
      </c>
      <c r="E238" s="21">
        <v>29</v>
      </c>
      <c r="F238" s="21">
        <v>8</v>
      </c>
      <c r="G238" s="21">
        <v>34</v>
      </c>
      <c r="H238" s="21">
        <v>13</v>
      </c>
      <c r="I238" s="21">
        <v>11</v>
      </c>
      <c r="J238" s="21">
        <v>9</v>
      </c>
      <c r="K238" s="21">
        <v>13</v>
      </c>
      <c r="L238" s="21">
        <v>17</v>
      </c>
    </row>
    <row r="239" spans="1:12" ht="11.1" customHeight="1" x14ac:dyDescent="0.2">
      <c r="A239" s="24" t="s">
        <v>3</v>
      </c>
      <c r="B239" s="25">
        <v>100</v>
      </c>
      <c r="C239" s="25">
        <v>6.1111110000000002</v>
      </c>
      <c r="D239" s="25">
        <v>47.222222000000002</v>
      </c>
      <c r="E239" s="25">
        <v>16.111111000000001</v>
      </c>
      <c r="F239" s="25">
        <v>4.4444439999999998</v>
      </c>
      <c r="G239" s="25">
        <v>18.888888999999999</v>
      </c>
      <c r="H239" s="25">
        <v>7.2222220000000004</v>
      </c>
      <c r="I239" s="25">
        <v>6.1111110000000002</v>
      </c>
      <c r="J239" s="25">
        <v>5</v>
      </c>
      <c r="K239" s="25">
        <v>7.2222220000000004</v>
      </c>
      <c r="L239" s="25">
        <v>9.4444440000000007</v>
      </c>
    </row>
    <row r="240" spans="1:12" ht="11.1" customHeight="1" x14ac:dyDescent="0.2">
      <c r="A240" s="20" t="s">
        <v>407</v>
      </c>
      <c r="B240" s="21">
        <v>77</v>
      </c>
      <c r="C240" s="21">
        <v>7</v>
      </c>
      <c r="D240" s="21">
        <v>30</v>
      </c>
      <c r="E240" s="21">
        <v>11</v>
      </c>
      <c r="F240" s="21">
        <v>6</v>
      </c>
      <c r="G240" s="21">
        <v>12</v>
      </c>
      <c r="H240" s="21">
        <v>2</v>
      </c>
      <c r="I240" s="21">
        <v>0</v>
      </c>
      <c r="J240" s="21">
        <v>7</v>
      </c>
      <c r="K240" s="21">
        <v>3</v>
      </c>
      <c r="L240" s="21">
        <v>10</v>
      </c>
    </row>
    <row r="241" spans="1:12" ht="11.1" customHeight="1" x14ac:dyDescent="0.2">
      <c r="A241" s="24" t="s">
        <v>3</v>
      </c>
      <c r="B241" s="25">
        <v>100</v>
      </c>
      <c r="C241" s="25">
        <v>9.0909089999999999</v>
      </c>
      <c r="D241" s="25">
        <v>38.961039</v>
      </c>
      <c r="E241" s="25">
        <v>14.285714</v>
      </c>
      <c r="F241" s="25">
        <v>7.7922079999999996</v>
      </c>
      <c r="G241" s="25">
        <v>15.584415999999999</v>
      </c>
      <c r="H241" s="25">
        <v>2.5974029999999999</v>
      </c>
      <c r="I241" s="25">
        <v>0</v>
      </c>
      <c r="J241" s="25">
        <v>9.0909089999999999</v>
      </c>
      <c r="K241" s="25">
        <v>3.8961039999999998</v>
      </c>
      <c r="L241" s="25">
        <v>12.987012999999999</v>
      </c>
    </row>
    <row r="242" spans="1:12" ht="11.1" customHeight="1" x14ac:dyDescent="0.2">
      <c r="A242" s="20" t="s">
        <v>400</v>
      </c>
      <c r="B242" s="21">
        <v>296</v>
      </c>
      <c r="C242" s="21">
        <v>19</v>
      </c>
      <c r="D242" s="21">
        <v>118</v>
      </c>
      <c r="E242" s="21">
        <v>50</v>
      </c>
      <c r="F242" s="21">
        <v>22</v>
      </c>
      <c r="G242" s="21">
        <v>63</v>
      </c>
      <c r="H242" s="21">
        <v>46</v>
      </c>
      <c r="I242" s="21">
        <v>11</v>
      </c>
      <c r="J242" s="21">
        <v>25</v>
      </c>
      <c r="K242" s="21">
        <v>17</v>
      </c>
      <c r="L242" s="21">
        <v>28</v>
      </c>
    </row>
    <row r="243" spans="1:12" ht="11.1" customHeight="1" x14ac:dyDescent="0.2">
      <c r="A243" s="26"/>
      <c r="B243" s="27">
        <v>100</v>
      </c>
      <c r="C243" s="27">
        <v>6.4189189999999998</v>
      </c>
      <c r="D243" s="27">
        <v>39.864865000000002</v>
      </c>
      <c r="E243" s="27">
        <v>16.891891999999999</v>
      </c>
      <c r="F243" s="27">
        <v>7.4324320000000004</v>
      </c>
      <c r="G243" s="27">
        <v>21.283784000000001</v>
      </c>
      <c r="H243" s="27">
        <v>15.540540999999999</v>
      </c>
      <c r="I243" s="27">
        <v>3.7162160000000002</v>
      </c>
      <c r="J243" s="27">
        <v>8.4459459999999993</v>
      </c>
      <c r="K243" s="27">
        <v>5.7432429999999997</v>
      </c>
      <c r="L243" s="27">
        <v>9.4594590000000007</v>
      </c>
    </row>
    <row r="244" spans="1:12" ht="11.1" customHeight="1" x14ac:dyDescent="0.2"/>
  </sheetData>
  <phoneticPr fontId="2"/>
  <pageMargins left="0.75" right="0.75" top="1" bottom="1" header="0.5" footer="0.5"/>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E2FA7-4E27-467A-8E3C-E18272526566}">
  <dimension ref="A1:R247"/>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8" x14ac:dyDescent="0.2">
      <c r="A1" s="11" t="s">
        <v>3</v>
      </c>
      <c r="B1" s="7"/>
    </row>
    <row r="2" spans="1:18" x14ac:dyDescent="0.2">
      <c r="A2" s="15" t="str">
        <f xml:space="preserve"> HYPERLINK("#'目次'!B44","[38]")</f>
        <v>[38]</v>
      </c>
    </row>
    <row r="3" spans="1:18" x14ac:dyDescent="0.2">
      <c r="A3" s="7" t="s">
        <v>3</v>
      </c>
      <c r="B3" s="8" t="s">
        <v>831</v>
      </c>
    </row>
    <row r="4" spans="1:18" x14ac:dyDescent="0.2">
      <c r="A4" s="7" t="s">
        <v>3</v>
      </c>
      <c r="B4" s="8" t="s">
        <v>55</v>
      </c>
    </row>
    <row r="5" spans="1:18" x14ac:dyDescent="0.2">
      <c r="A5" s="7" t="s">
        <v>3</v>
      </c>
      <c r="B5" s="8" t="s">
        <v>54</v>
      </c>
    </row>
    <row r="6" spans="1:18" x14ac:dyDescent="0.2">
      <c r="A6" s="7" t="s">
        <v>3</v>
      </c>
      <c r="B6" s="8" t="s">
        <v>53</v>
      </c>
    </row>
    <row r="7" spans="1:18" x14ac:dyDescent="0.2">
      <c r="A7" s="7" t="s">
        <v>3</v>
      </c>
      <c r="B7" s="8" t="s">
        <v>52</v>
      </c>
    </row>
    <row r="8" spans="1:18" s="18" customFormat="1" ht="113.4" x14ac:dyDescent="0.2">
      <c r="A8" s="16" t="s">
        <v>3</v>
      </c>
      <c r="B8" s="17" t="s">
        <v>335</v>
      </c>
      <c r="C8" s="17" t="s">
        <v>522</v>
      </c>
      <c r="D8" s="17" t="s">
        <v>240</v>
      </c>
      <c r="E8" s="17" t="s">
        <v>241</v>
      </c>
      <c r="F8" s="17" t="s">
        <v>242</v>
      </c>
      <c r="G8" s="17" t="s">
        <v>243</v>
      </c>
      <c r="H8" s="17" t="s">
        <v>244</v>
      </c>
      <c r="I8" s="17" t="s">
        <v>245</v>
      </c>
      <c r="J8" s="17" t="s">
        <v>246</v>
      </c>
      <c r="K8" s="17" t="s">
        <v>247</v>
      </c>
      <c r="L8" s="17" t="s">
        <v>248</v>
      </c>
      <c r="M8" s="17" t="s">
        <v>249</v>
      </c>
      <c r="N8" s="17" t="s">
        <v>250</v>
      </c>
      <c r="O8" s="17" t="s">
        <v>251</v>
      </c>
      <c r="P8" s="17" t="s">
        <v>252</v>
      </c>
      <c r="Q8" s="17" t="s">
        <v>387</v>
      </c>
      <c r="R8" s="17" t="s">
        <v>366</v>
      </c>
    </row>
    <row r="9" spans="1:18" x14ac:dyDescent="0.2">
      <c r="A9" s="19" t="s">
        <v>338</v>
      </c>
      <c r="B9" s="10">
        <v>602</v>
      </c>
      <c r="C9" s="10">
        <v>416</v>
      </c>
      <c r="D9" s="10">
        <v>90</v>
      </c>
      <c r="E9" s="10">
        <v>256</v>
      </c>
      <c r="F9" s="10">
        <v>33</v>
      </c>
      <c r="G9" s="10">
        <v>91</v>
      </c>
      <c r="H9" s="10">
        <v>75</v>
      </c>
      <c r="I9" s="10">
        <v>227</v>
      </c>
      <c r="J9" s="10">
        <v>210</v>
      </c>
      <c r="K9" s="10">
        <v>125</v>
      </c>
      <c r="L9" s="10">
        <v>72</v>
      </c>
      <c r="M9" s="10">
        <v>213</v>
      </c>
      <c r="N9" s="10">
        <v>185</v>
      </c>
      <c r="O9" s="10">
        <v>121</v>
      </c>
      <c r="P9" s="10">
        <v>111</v>
      </c>
      <c r="Q9" s="10">
        <v>29</v>
      </c>
      <c r="R9" s="10">
        <v>12</v>
      </c>
    </row>
    <row r="10" spans="1:18" x14ac:dyDescent="0.2">
      <c r="A10" s="24" t="s">
        <v>3</v>
      </c>
      <c r="B10" s="25">
        <v>100</v>
      </c>
      <c r="C10" s="25">
        <v>69.102990000000005</v>
      </c>
      <c r="D10" s="25">
        <v>14.950165999999999</v>
      </c>
      <c r="E10" s="25">
        <v>42.524917000000002</v>
      </c>
      <c r="F10" s="25">
        <v>5.4817280000000004</v>
      </c>
      <c r="G10" s="25">
        <v>15.116279</v>
      </c>
      <c r="H10" s="25">
        <v>12.458472</v>
      </c>
      <c r="I10" s="25">
        <v>37.707641000000002</v>
      </c>
      <c r="J10" s="25">
        <v>34.883721000000001</v>
      </c>
      <c r="K10" s="25">
        <v>20.764119999999998</v>
      </c>
      <c r="L10" s="25">
        <v>11.960133000000001</v>
      </c>
      <c r="M10" s="25">
        <v>35.382060000000003</v>
      </c>
      <c r="N10" s="25">
        <v>30.730896999999999</v>
      </c>
      <c r="O10" s="25">
        <v>20.099668000000001</v>
      </c>
      <c r="P10" s="25">
        <v>18.438538000000001</v>
      </c>
      <c r="Q10" s="25">
        <v>4.8172759999999997</v>
      </c>
      <c r="R10" s="25">
        <v>1.993355</v>
      </c>
    </row>
    <row r="11" spans="1:18" x14ac:dyDescent="0.2">
      <c r="A11" s="9" t="s">
        <v>339</v>
      </c>
      <c r="B11" s="9"/>
      <c r="C11" s="9"/>
      <c r="D11" s="9"/>
      <c r="E11" s="9"/>
      <c r="F11" s="9"/>
      <c r="G11" s="9"/>
      <c r="H11" s="9"/>
      <c r="I11" s="9"/>
      <c r="J11" s="9"/>
      <c r="K11" s="9"/>
      <c r="L11" s="9"/>
      <c r="M11" s="9"/>
      <c r="N11" s="9"/>
      <c r="O11" s="9"/>
      <c r="P11" s="9"/>
      <c r="Q11" s="9"/>
      <c r="R11" s="9"/>
    </row>
    <row r="12" spans="1:18" x14ac:dyDescent="0.2">
      <c r="A12" s="20" t="s">
        <v>340</v>
      </c>
      <c r="B12" s="21">
        <v>293</v>
      </c>
      <c r="C12" s="21">
        <v>203</v>
      </c>
      <c r="D12" s="21">
        <v>51</v>
      </c>
      <c r="E12" s="21">
        <v>123</v>
      </c>
      <c r="F12" s="21">
        <v>25</v>
      </c>
      <c r="G12" s="21">
        <v>47</v>
      </c>
      <c r="H12" s="21">
        <v>26</v>
      </c>
      <c r="I12" s="21">
        <v>93</v>
      </c>
      <c r="J12" s="21">
        <v>95</v>
      </c>
      <c r="K12" s="21">
        <v>59</v>
      </c>
      <c r="L12" s="21">
        <v>40</v>
      </c>
      <c r="M12" s="21">
        <v>103</v>
      </c>
      <c r="N12" s="21">
        <v>93</v>
      </c>
      <c r="O12" s="21">
        <v>64</v>
      </c>
      <c r="P12" s="21">
        <v>60</v>
      </c>
      <c r="Q12" s="21">
        <v>15</v>
      </c>
      <c r="R12" s="21">
        <v>5</v>
      </c>
    </row>
    <row r="13" spans="1:18" x14ac:dyDescent="0.2">
      <c r="A13" s="24" t="s">
        <v>3</v>
      </c>
      <c r="B13" s="25">
        <v>100</v>
      </c>
      <c r="C13" s="25">
        <v>69.283276000000001</v>
      </c>
      <c r="D13" s="25">
        <v>17.406143</v>
      </c>
      <c r="E13" s="25">
        <v>41.979522000000003</v>
      </c>
      <c r="F13" s="25">
        <v>8.5324229999999996</v>
      </c>
      <c r="G13" s="25">
        <v>16.040956000000001</v>
      </c>
      <c r="H13" s="25">
        <v>8.8737200000000005</v>
      </c>
      <c r="I13" s="25">
        <v>31.740614000000001</v>
      </c>
      <c r="J13" s="25">
        <v>32.423208000000002</v>
      </c>
      <c r="K13" s="25">
        <v>20.136519</v>
      </c>
      <c r="L13" s="25">
        <v>13.651877000000001</v>
      </c>
      <c r="M13" s="25">
        <v>35.153584000000002</v>
      </c>
      <c r="N13" s="25">
        <v>31.740614000000001</v>
      </c>
      <c r="O13" s="25">
        <v>21.843003</v>
      </c>
      <c r="P13" s="25">
        <v>20.477816000000001</v>
      </c>
      <c r="Q13" s="25">
        <v>5.1194540000000002</v>
      </c>
      <c r="R13" s="25">
        <v>1.706485</v>
      </c>
    </row>
    <row r="14" spans="1:18" x14ac:dyDescent="0.2">
      <c r="A14" s="20" t="s">
        <v>341</v>
      </c>
      <c r="B14" s="21">
        <v>309</v>
      </c>
      <c r="C14" s="21">
        <v>213</v>
      </c>
      <c r="D14" s="21">
        <v>39</v>
      </c>
      <c r="E14" s="21">
        <v>133</v>
      </c>
      <c r="F14" s="21">
        <v>8</v>
      </c>
      <c r="G14" s="21">
        <v>44</v>
      </c>
      <c r="H14" s="21">
        <v>49</v>
      </c>
      <c r="I14" s="21">
        <v>134</v>
      </c>
      <c r="J14" s="21">
        <v>115</v>
      </c>
      <c r="K14" s="21">
        <v>66</v>
      </c>
      <c r="L14" s="21">
        <v>32</v>
      </c>
      <c r="M14" s="21">
        <v>110</v>
      </c>
      <c r="N14" s="21">
        <v>92</v>
      </c>
      <c r="O14" s="21">
        <v>57</v>
      </c>
      <c r="P14" s="21">
        <v>51</v>
      </c>
      <c r="Q14" s="21">
        <v>14</v>
      </c>
      <c r="R14" s="21">
        <v>7</v>
      </c>
    </row>
    <row r="15" spans="1:18" x14ac:dyDescent="0.2">
      <c r="A15" s="24" t="s">
        <v>3</v>
      </c>
      <c r="B15" s="25">
        <v>100</v>
      </c>
      <c r="C15" s="25">
        <v>68.932039000000003</v>
      </c>
      <c r="D15" s="25">
        <v>12.621359</v>
      </c>
      <c r="E15" s="25">
        <v>43.042071</v>
      </c>
      <c r="F15" s="25">
        <v>2.588997</v>
      </c>
      <c r="G15" s="25">
        <v>14.239482000000001</v>
      </c>
      <c r="H15" s="25">
        <v>15.857605</v>
      </c>
      <c r="I15" s="25">
        <v>43.365696</v>
      </c>
      <c r="J15" s="25">
        <v>37.216828</v>
      </c>
      <c r="K15" s="25">
        <v>21.359223</v>
      </c>
      <c r="L15" s="25">
        <v>10.355987000000001</v>
      </c>
      <c r="M15" s="25">
        <v>35.598706</v>
      </c>
      <c r="N15" s="25">
        <v>29.773463</v>
      </c>
      <c r="O15" s="25">
        <v>18.446601999999999</v>
      </c>
      <c r="P15" s="25">
        <v>16.504854000000002</v>
      </c>
      <c r="Q15" s="25">
        <v>4.5307440000000003</v>
      </c>
      <c r="R15" s="25">
        <v>2.2653720000000002</v>
      </c>
    </row>
    <row r="16" spans="1:18" x14ac:dyDescent="0.2">
      <c r="A16" s="9" t="s">
        <v>342</v>
      </c>
      <c r="B16" s="9"/>
      <c r="C16" s="9"/>
      <c r="D16" s="9"/>
      <c r="E16" s="9"/>
      <c r="F16" s="9"/>
      <c r="G16" s="9"/>
      <c r="H16" s="9"/>
      <c r="I16" s="9"/>
      <c r="J16" s="9"/>
      <c r="K16" s="9"/>
      <c r="L16" s="9"/>
      <c r="M16" s="9"/>
      <c r="N16" s="9"/>
      <c r="O16" s="9"/>
      <c r="P16" s="9"/>
      <c r="Q16" s="9"/>
      <c r="R16" s="9"/>
    </row>
    <row r="17" spans="1:18" x14ac:dyDescent="0.2">
      <c r="A17" s="20" t="s">
        <v>343</v>
      </c>
      <c r="B17" s="21">
        <v>176</v>
      </c>
      <c r="C17" s="21">
        <v>121</v>
      </c>
      <c r="D17" s="21">
        <v>28</v>
      </c>
      <c r="E17" s="21">
        <v>79</v>
      </c>
      <c r="F17" s="21">
        <v>9</v>
      </c>
      <c r="G17" s="21">
        <v>32</v>
      </c>
      <c r="H17" s="21">
        <v>17</v>
      </c>
      <c r="I17" s="21">
        <v>49</v>
      </c>
      <c r="J17" s="21">
        <v>61</v>
      </c>
      <c r="K17" s="21">
        <v>44</v>
      </c>
      <c r="L17" s="21">
        <v>29</v>
      </c>
      <c r="M17" s="21">
        <v>55</v>
      </c>
      <c r="N17" s="21">
        <v>44</v>
      </c>
      <c r="O17" s="21">
        <v>38</v>
      </c>
      <c r="P17" s="21">
        <v>29</v>
      </c>
      <c r="Q17" s="21">
        <v>7</v>
      </c>
      <c r="R17" s="21">
        <v>0</v>
      </c>
    </row>
    <row r="18" spans="1:18" x14ac:dyDescent="0.2">
      <c r="A18" s="24" t="s">
        <v>3</v>
      </c>
      <c r="B18" s="25">
        <v>100</v>
      </c>
      <c r="C18" s="25">
        <v>68.75</v>
      </c>
      <c r="D18" s="25">
        <v>15.909091</v>
      </c>
      <c r="E18" s="25">
        <v>44.886364</v>
      </c>
      <c r="F18" s="25">
        <v>5.1136359999999996</v>
      </c>
      <c r="G18" s="25">
        <v>18.181818</v>
      </c>
      <c r="H18" s="25">
        <v>9.6590910000000001</v>
      </c>
      <c r="I18" s="25">
        <v>27.840909</v>
      </c>
      <c r="J18" s="25">
        <v>34.659090999999997</v>
      </c>
      <c r="K18" s="25">
        <v>25</v>
      </c>
      <c r="L18" s="25">
        <v>16.477273</v>
      </c>
      <c r="M18" s="25">
        <v>31.25</v>
      </c>
      <c r="N18" s="25">
        <v>25</v>
      </c>
      <c r="O18" s="25">
        <v>21.590909</v>
      </c>
      <c r="P18" s="25">
        <v>16.477273</v>
      </c>
      <c r="Q18" s="25">
        <v>3.9772729999999998</v>
      </c>
      <c r="R18" s="25">
        <v>0</v>
      </c>
    </row>
    <row r="19" spans="1:18" x14ac:dyDescent="0.2">
      <c r="A19" s="20" t="s">
        <v>344</v>
      </c>
      <c r="B19" s="21">
        <v>177</v>
      </c>
      <c r="C19" s="21">
        <v>122</v>
      </c>
      <c r="D19" s="21">
        <v>20</v>
      </c>
      <c r="E19" s="21">
        <v>70</v>
      </c>
      <c r="F19" s="21">
        <v>8</v>
      </c>
      <c r="G19" s="21">
        <v>17</v>
      </c>
      <c r="H19" s="21">
        <v>20</v>
      </c>
      <c r="I19" s="21">
        <v>71</v>
      </c>
      <c r="J19" s="21">
        <v>59</v>
      </c>
      <c r="K19" s="21">
        <v>38</v>
      </c>
      <c r="L19" s="21">
        <v>14</v>
      </c>
      <c r="M19" s="21">
        <v>56</v>
      </c>
      <c r="N19" s="21">
        <v>54</v>
      </c>
      <c r="O19" s="21">
        <v>31</v>
      </c>
      <c r="P19" s="21">
        <v>33</v>
      </c>
      <c r="Q19" s="21">
        <v>7</v>
      </c>
      <c r="R19" s="21">
        <v>4</v>
      </c>
    </row>
    <row r="20" spans="1:18" x14ac:dyDescent="0.2">
      <c r="A20" s="24" t="s">
        <v>3</v>
      </c>
      <c r="B20" s="25">
        <v>100</v>
      </c>
      <c r="C20" s="25">
        <v>68.926553999999996</v>
      </c>
      <c r="D20" s="25">
        <v>11.299435000000001</v>
      </c>
      <c r="E20" s="25">
        <v>39.548023000000001</v>
      </c>
      <c r="F20" s="25">
        <v>4.519774</v>
      </c>
      <c r="G20" s="25">
        <v>9.6045200000000008</v>
      </c>
      <c r="H20" s="25">
        <v>11.299435000000001</v>
      </c>
      <c r="I20" s="25">
        <v>40.112994</v>
      </c>
      <c r="J20" s="25">
        <v>33.333333000000003</v>
      </c>
      <c r="K20" s="25">
        <v>21.468927000000001</v>
      </c>
      <c r="L20" s="25">
        <v>7.909605</v>
      </c>
      <c r="M20" s="25">
        <v>31.638418000000001</v>
      </c>
      <c r="N20" s="25">
        <v>30.508475000000001</v>
      </c>
      <c r="O20" s="25">
        <v>17.514123999999999</v>
      </c>
      <c r="P20" s="25">
        <v>18.644068000000001</v>
      </c>
      <c r="Q20" s="25">
        <v>3.9548019999999999</v>
      </c>
      <c r="R20" s="25">
        <v>2.259887</v>
      </c>
    </row>
    <row r="21" spans="1:18" x14ac:dyDescent="0.2">
      <c r="A21" s="20" t="s">
        <v>345</v>
      </c>
      <c r="B21" s="21">
        <v>127</v>
      </c>
      <c r="C21" s="21">
        <v>86</v>
      </c>
      <c r="D21" s="21">
        <v>23</v>
      </c>
      <c r="E21" s="21">
        <v>54</v>
      </c>
      <c r="F21" s="21">
        <v>9</v>
      </c>
      <c r="G21" s="21">
        <v>24</v>
      </c>
      <c r="H21" s="21">
        <v>23</v>
      </c>
      <c r="I21" s="21">
        <v>54</v>
      </c>
      <c r="J21" s="21">
        <v>47</v>
      </c>
      <c r="K21" s="21">
        <v>21</v>
      </c>
      <c r="L21" s="21">
        <v>14</v>
      </c>
      <c r="M21" s="21">
        <v>53</v>
      </c>
      <c r="N21" s="21">
        <v>47</v>
      </c>
      <c r="O21" s="21">
        <v>31</v>
      </c>
      <c r="P21" s="21">
        <v>21</v>
      </c>
      <c r="Q21" s="21">
        <v>7</v>
      </c>
      <c r="R21" s="21">
        <v>1</v>
      </c>
    </row>
    <row r="22" spans="1:18" x14ac:dyDescent="0.2">
      <c r="A22" s="24" t="s">
        <v>3</v>
      </c>
      <c r="B22" s="25">
        <v>100</v>
      </c>
      <c r="C22" s="25">
        <v>67.716534999999993</v>
      </c>
      <c r="D22" s="25">
        <v>18.110236</v>
      </c>
      <c r="E22" s="25">
        <v>42.519685000000003</v>
      </c>
      <c r="F22" s="25">
        <v>7.086614</v>
      </c>
      <c r="G22" s="25">
        <v>18.897638000000001</v>
      </c>
      <c r="H22" s="25">
        <v>18.110236</v>
      </c>
      <c r="I22" s="25">
        <v>42.519685000000003</v>
      </c>
      <c r="J22" s="25">
        <v>37.007874000000001</v>
      </c>
      <c r="K22" s="25">
        <v>16.535433000000001</v>
      </c>
      <c r="L22" s="25">
        <v>11.023622</v>
      </c>
      <c r="M22" s="25">
        <v>41.732283000000002</v>
      </c>
      <c r="N22" s="25">
        <v>37.007874000000001</v>
      </c>
      <c r="O22" s="25">
        <v>24.409448999999999</v>
      </c>
      <c r="P22" s="25">
        <v>16.535433000000001</v>
      </c>
      <c r="Q22" s="25">
        <v>5.5118109999999998</v>
      </c>
      <c r="R22" s="25">
        <v>0.78740200000000005</v>
      </c>
    </row>
    <row r="23" spans="1:18" x14ac:dyDescent="0.2">
      <c r="A23" s="20" t="s">
        <v>346</v>
      </c>
      <c r="B23" s="21">
        <v>73</v>
      </c>
      <c r="C23" s="21">
        <v>53</v>
      </c>
      <c r="D23" s="21">
        <v>11</v>
      </c>
      <c r="E23" s="21">
        <v>33</v>
      </c>
      <c r="F23" s="21">
        <v>5</v>
      </c>
      <c r="G23" s="21">
        <v>9</v>
      </c>
      <c r="H23" s="21">
        <v>10</v>
      </c>
      <c r="I23" s="21">
        <v>37</v>
      </c>
      <c r="J23" s="21">
        <v>28</v>
      </c>
      <c r="K23" s="21">
        <v>16</v>
      </c>
      <c r="L23" s="21">
        <v>10</v>
      </c>
      <c r="M23" s="21">
        <v>32</v>
      </c>
      <c r="N23" s="21">
        <v>31</v>
      </c>
      <c r="O23" s="21">
        <v>14</v>
      </c>
      <c r="P23" s="21">
        <v>19</v>
      </c>
      <c r="Q23" s="21">
        <v>3</v>
      </c>
      <c r="R23" s="21">
        <v>2</v>
      </c>
    </row>
    <row r="24" spans="1:18" x14ac:dyDescent="0.2">
      <c r="A24" s="24" t="s">
        <v>3</v>
      </c>
      <c r="B24" s="25">
        <v>100</v>
      </c>
      <c r="C24" s="25">
        <v>72.602739999999997</v>
      </c>
      <c r="D24" s="25">
        <v>15.068493</v>
      </c>
      <c r="E24" s="25">
        <v>45.205478999999997</v>
      </c>
      <c r="F24" s="25">
        <v>6.8493149999999998</v>
      </c>
      <c r="G24" s="25">
        <v>12.328766999999999</v>
      </c>
      <c r="H24" s="25">
        <v>13.69863</v>
      </c>
      <c r="I24" s="25">
        <v>50.684932000000003</v>
      </c>
      <c r="J24" s="25">
        <v>38.356164</v>
      </c>
      <c r="K24" s="25">
        <v>21.917808000000001</v>
      </c>
      <c r="L24" s="25">
        <v>13.69863</v>
      </c>
      <c r="M24" s="25">
        <v>43.835616000000002</v>
      </c>
      <c r="N24" s="25">
        <v>42.465752999999999</v>
      </c>
      <c r="O24" s="25">
        <v>19.178082</v>
      </c>
      <c r="P24" s="25">
        <v>26.027397000000001</v>
      </c>
      <c r="Q24" s="25">
        <v>4.1095889999999997</v>
      </c>
      <c r="R24" s="25">
        <v>2.7397260000000001</v>
      </c>
    </row>
    <row r="25" spans="1:18" x14ac:dyDescent="0.2">
      <c r="A25" s="20" t="s">
        <v>347</v>
      </c>
      <c r="B25" s="21">
        <v>37</v>
      </c>
      <c r="C25" s="21">
        <v>25</v>
      </c>
      <c r="D25" s="21">
        <v>6</v>
      </c>
      <c r="E25" s="21">
        <v>13</v>
      </c>
      <c r="F25" s="21">
        <v>1</v>
      </c>
      <c r="G25" s="21">
        <v>6</v>
      </c>
      <c r="H25" s="21">
        <v>4</v>
      </c>
      <c r="I25" s="21">
        <v>13</v>
      </c>
      <c r="J25" s="21">
        <v>12</v>
      </c>
      <c r="K25" s="21">
        <v>4</v>
      </c>
      <c r="L25" s="21">
        <v>5</v>
      </c>
      <c r="M25" s="21">
        <v>14</v>
      </c>
      <c r="N25" s="21">
        <v>8</v>
      </c>
      <c r="O25" s="21">
        <v>7</v>
      </c>
      <c r="P25" s="21">
        <v>5</v>
      </c>
      <c r="Q25" s="21">
        <v>3</v>
      </c>
      <c r="R25" s="21">
        <v>5</v>
      </c>
    </row>
    <row r="26" spans="1:18" x14ac:dyDescent="0.2">
      <c r="A26" s="24" t="s">
        <v>3</v>
      </c>
      <c r="B26" s="25">
        <v>100</v>
      </c>
      <c r="C26" s="25">
        <v>67.567567999999994</v>
      </c>
      <c r="D26" s="25">
        <v>16.216215999999999</v>
      </c>
      <c r="E26" s="25">
        <v>35.135134999999998</v>
      </c>
      <c r="F26" s="25">
        <v>2.7027030000000001</v>
      </c>
      <c r="G26" s="25">
        <v>16.216215999999999</v>
      </c>
      <c r="H26" s="25">
        <v>10.810810999999999</v>
      </c>
      <c r="I26" s="25">
        <v>35.135134999999998</v>
      </c>
      <c r="J26" s="25">
        <v>32.432431999999999</v>
      </c>
      <c r="K26" s="25">
        <v>10.810810999999999</v>
      </c>
      <c r="L26" s="25">
        <v>13.513514000000001</v>
      </c>
      <c r="M26" s="25">
        <v>37.837837999999998</v>
      </c>
      <c r="N26" s="25">
        <v>21.621621999999999</v>
      </c>
      <c r="O26" s="25">
        <v>18.918918999999999</v>
      </c>
      <c r="P26" s="25">
        <v>13.513514000000001</v>
      </c>
      <c r="Q26" s="25">
        <v>8.1081079999999996</v>
      </c>
      <c r="R26" s="25">
        <v>13.513514000000001</v>
      </c>
    </row>
    <row r="27" spans="1:18" x14ac:dyDescent="0.2">
      <c r="A27" s="20" t="s">
        <v>348</v>
      </c>
      <c r="B27" s="21">
        <v>11</v>
      </c>
      <c r="C27" s="21">
        <v>8</v>
      </c>
      <c r="D27" s="21">
        <v>1</v>
      </c>
      <c r="E27" s="21">
        <v>6</v>
      </c>
      <c r="F27" s="21">
        <v>1</v>
      </c>
      <c r="G27" s="21">
        <v>2</v>
      </c>
      <c r="H27" s="21">
        <v>1</v>
      </c>
      <c r="I27" s="21">
        <v>3</v>
      </c>
      <c r="J27" s="21">
        <v>2</v>
      </c>
      <c r="K27" s="21">
        <v>1</v>
      </c>
      <c r="L27" s="21">
        <v>0</v>
      </c>
      <c r="M27" s="21">
        <v>2</v>
      </c>
      <c r="N27" s="21">
        <v>1</v>
      </c>
      <c r="O27" s="21">
        <v>0</v>
      </c>
      <c r="P27" s="21">
        <v>3</v>
      </c>
      <c r="Q27" s="21">
        <v>2</v>
      </c>
      <c r="R27" s="21">
        <v>0</v>
      </c>
    </row>
    <row r="28" spans="1:18" x14ac:dyDescent="0.2">
      <c r="A28" s="24" t="s">
        <v>3</v>
      </c>
      <c r="B28" s="25">
        <v>100</v>
      </c>
      <c r="C28" s="25">
        <v>72.727272999999997</v>
      </c>
      <c r="D28" s="25">
        <v>9.0909089999999999</v>
      </c>
      <c r="E28" s="25">
        <v>54.545454999999997</v>
      </c>
      <c r="F28" s="25">
        <v>9.0909089999999999</v>
      </c>
      <c r="G28" s="25">
        <v>18.181818</v>
      </c>
      <c r="H28" s="25">
        <v>9.0909089999999999</v>
      </c>
      <c r="I28" s="25">
        <v>27.272727</v>
      </c>
      <c r="J28" s="25">
        <v>18.181818</v>
      </c>
      <c r="K28" s="25">
        <v>9.0909089999999999</v>
      </c>
      <c r="L28" s="25">
        <v>0</v>
      </c>
      <c r="M28" s="25">
        <v>18.181818</v>
      </c>
      <c r="N28" s="25">
        <v>9.0909089999999999</v>
      </c>
      <c r="O28" s="25">
        <v>0</v>
      </c>
      <c r="P28" s="25">
        <v>27.272727</v>
      </c>
      <c r="Q28" s="25">
        <v>18.181818</v>
      </c>
      <c r="R28" s="25">
        <v>0</v>
      </c>
    </row>
    <row r="29" spans="1:18" x14ac:dyDescent="0.2">
      <c r="A29" s="20" t="s">
        <v>349</v>
      </c>
      <c r="B29" s="21">
        <v>1</v>
      </c>
      <c r="C29" s="21">
        <v>1</v>
      </c>
      <c r="D29" s="21">
        <v>1</v>
      </c>
      <c r="E29" s="21">
        <v>1</v>
      </c>
      <c r="F29" s="21">
        <v>0</v>
      </c>
      <c r="G29" s="21">
        <v>1</v>
      </c>
      <c r="H29" s="21">
        <v>0</v>
      </c>
      <c r="I29" s="21">
        <v>0</v>
      </c>
      <c r="J29" s="21">
        <v>1</v>
      </c>
      <c r="K29" s="21">
        <v>1</v>
      </c>
      <c r="L29" s="21">
        <v>0</v>
      </c>
      <c r="M29" s="21">
        <v>1</v>
      </c>
      <c r="N29" s="21">
        <v>0</v>
      </c>
      <c r="O29" s="21">
        <v>0</v>
      </c>
      <c r="P29" s="21">
        <v>1</v>
      </c>
      <c r="Q29" s="21">
        <v>0</v>
      </c>
      <c r="R29" s="21">
        <v>0</v>
      </c>
    </row>
    <row r="30" spans="1:18" x14ac:dyDescent="0.2">
      <c r="A30" s="24" t="s">
        <v>3</v>
      </c>
      <c r="B30" s="25">
        <v>100</v>
      </c>
      <c r="C30" s="25">
        <v>100</v>
      </c>
      <c r="D30" s="25">
        <v>100</v>
      </c>
      <c r="E30" s="25">
        <v>100</v>
      </c>
      <c r="F30" s="25">
        <v>0</v>
      </c>
      <c r="G30" s="25">
        <v>100</v>
      </c>
      <c r="H30" s="25">
        <v>0</v>
      </c>
      <c r="I30" s="25">
        <v>0</v>
      </c>
      <c r="J30" s="25">
        <v>100</v>
      </c>
      <c r="K30" s="25">
        <v>100</v>
      </c>
      <c r="L30" s="25">
        <v>0</v>
      </c>
      <c r="M30" s="25">
        <v>100</v>
      </c>
      <c r="N30" s="25">
        <v>0</v>
      </c>
      <c r="O30" s="25">
        <v>0</v>
      </c>
      <c r="P30" s="25">
        <v>100</v>
      </c>
      <c r="Q30" s="25">
        <v>0</v>
      </c>
      <c r="R30" s="25">
        <v>0</v>
      </c>
    </row>
    <row r="31" spans="1:18" x14ac:dyDescent="0.2">
      <c r="A31" s="20" t="s">
        <v>350</v>
      </c>
      <c r="B31" s="21">
        <v>353</v>
      </c>
      <c r="C31" s="21">
        <v>243</v>
      </c>
      <c r="D31" s="21">
        <v>48</v>
      </c>
      <c r="E31" s="21">
        <v>149</v>
      </c>
      <c r="F31" s="21">
        <v>17</v>
      </c>
      <c r="G31" s="21">
        <v>49</v>
      </c>
      <c r="H31" s="21">
        <v>37</v>
      </c>
      <c r="I31" s="21">
        <v>120</v>
      </c>
      <c r="J31" s="21">
        <v>120</v>
      </c>
      <c r="K31" s="21">
        <v>82</v>
      </c>
      <c r="L31" s="21">
        <v>43</v>
      </c>
      <c r="M31" s="21">
        <v>111</v>
      </c>
      <c r="N31" s="21">
        <v>98</v>
      </c>
      <c r="O31" s="21">
        <v>69</v>
      </c>
      <c r="P31" s="21">
        <v>62</v>
      </c>
      <c r="Q31" s="21">
        <v>14</v>
      </c>
      <c r="R31" s="21">
        <v>4</v>
      </c>
    </row>
    <row r="32" spans="1:18" x14ac:dyDescent="0.2">
      <c r="A32" s="24" t="s">
        <v>3</v>
      </c>
      <c r="B32" s="25">
        <v>100</v>
      </c>
      <c r="C32" s="25">
        <v>68.838526999999999</v>
      </c>
      <c r="D32" s="25">
        <v>13.597734000000001</v>
      </c>
      <c r="E32" s="25">
        <v>42.209631999999999</v>
      </c>
      <c r="F32" s="25">
        <v>4.8158640000000004</v>
      </c>
      <c r="G32" s="25">
        <v>13.881019999999999</v>
      </c>
      <c r="H32" s="25">
        <v>10.481586</v>
      </c>
      <c r="I32" s="25">
        <v>33.994334000000002</v>
      </c>
      <c r="J32" s="25">
        <v>33.994334000000002</v>
      </c>
      <c r="K32" s="25">
        <v>23.229462000000002</v>
      </c>
      <c r="L32" s="25">
        <v>12.181303</v>
      </c>
      <c r="M32" s="25">
        <v>31.444759000000001</v>
      </c>
      <c r="N32" s="25">
        <v>27.762039999999999</v>
      </c>
      <c r="O32" s="25">
        <v>19.546741999999998</v>
      </c>
      <c r="P32" s="25">
        <v>17.563739000000002</v>
      </c>
      <c r="Q32" s="25">
        <v>3.9660060000000001</v>
      </c>
      <c r="R32" s="25">
        <v>1.1331439999999999</v>
      </c>
    </row>
    <row r="33" spans="1:18" x14ac:dyDescent="0.2">
      <c r="A33" s="20" t="s">
        <v>351</v>
      </c>
      <c r="B33" s="21">
        <v>200</v>
      </c>
      <c r="C33" s="21">
        <v>139</v>
      </c>
      <c r="D33" s="21">
        <v>34</v>
      </c>
      <c r="E33" s="21">
        <v>87</v>
      </c>
      <c r="F33" s="21">
        <v>14</v>
      </c>
      <c r="G33" s="21">
        <v>33</v>
      </c>
      <c r="H33" s="21">
        <v>33</v>
      </c>
      <c r="I33" s="21">
        <v>91</v>
      </c>
      <c r="J33" s="21">
        <v>75</v>
      </c>
      <c r="K33" s="21">
        <v>37</v>
      </c>
      <c r="L33" s="21">
        <v>24</v>
      </c>
      <c r="M33" s="21">
        <v>85</v>
      </c>
      <c r="N33" s="21">
        <v>78</v>
      </c>
      <c r="O33" s="21">
        <v>45</v>
      </c>
      <c r="P33" s="21">
        <v>40</v>
      </c>
      <c r="Q33" s="21">
        <v>10</v>
      </c>
      <c r="R33" s="21">
        <v>3</v>
      </c>
    </row>
    <row r="34" spans="1:18" x14ac:dyDescent="0.2">
      <c r="A34" s="24" t="s">
        <v>3</v>
      </c>
      <c r="B34" s="25">
        <v>100</v>
      </c>
      <c r="C34" s="25">
        <v>69.5</v>
      </c>
      <c r="D34" s="25">
        <v>17</v>
      </c>
      <c r="E34" s="25">
        <v>43.5</v>
      </c>
      <c r="F34" s="25">
        <v>7</v>
      </c>
      <c r="G34" s="25">
        <v>16.5</v>
      </c>
      <c r="H34" s="25">
        <v>16.5</v>
      </c>
      <c r="I34" s="25">
        <v>45.5</v>
      </c>
      <c r="J34" s="25">
        <v>37.5</v>
      </c>
      <c r="K34" s="25">
        <v>18.5</v>
      </c>
      <c r="L34" s="25">
        <v>12</v>
      </c>
      <c r="M34" s="25">
        <v>42.5</v>
      </c>
      <c r="N34" s="25">
        <v>39</v>
      </c>
      <c r="O34" s="25">
        <v>22.5</v>
      </c>
      <c r="P34" s="25">
        <v>20</v>
      </c>
      <c r="Q34" s="25">
        <v>5</v>
      </c>
      <c r="R34" s="25">
        <v>1.5</v>
      </c>
    </row>
    <row r="35" spans="1:18" x14ac:dyDescent="0.2">
      <c r="A35" s="20" t="s">
        <v>352</v>
      </c>
      <c r="B35" s="21">
        <v>49</v>
      </c>
      <c r="C35" s="21">
        <v>34</v>
      </c>
      <c r="D35" s="21">
        <v>8</v>
      </c>
      <c r="E35" s="21">
        <v>20</v>
      </c>
      <c r="F35" s="21">
        <v>2</v>
      </c>
      <c r="G35" s="21">
        <v>9</v>
      </c>
      <c r="H35" s="21">
        <v>5</v>
      </c>
      <c r="I35" s="21">
        <v>16</v>
      </c>
      <c r="J35" s="21">
        <v>15</v>
      </c>
      <c r="K35" s="21">
        <v>6</v>
      </c>
      <c r="L35" s="21">
        <v>5</v>
      </c>
      <c r="M35" s="21">
        <v>17</v>
      </c>
      <c r="N35" s="21">
        <v>9</v>
      </c>
      <c r="O35" s="21">
        <v>7</v>
      </c>
      <c r="P35" s="21">
        <v>9</v>
      </c>
      <c r="Q35" s="21">
        <v>5</v>
      </c>
      <c r="R35" s="21">
        <v>5</v>
      </c>
    </row>
    <row r="36" spans="1:18" x14ac:dyDescent="0.2">
      <c r="A36" s="24" t="s">
        <v>3</v>
      </c>
      <c r="B36" s="25">
        <v>100</v>
      </c>
      <c r="C36" s="25">
        <v>69.387754999999999</v>
      </c>
      <c r="D36" s="25">
        <v>16.326530999999999</v>
      </c>
      <c r="E36" s="25">
        <v>40.816327000000001</v>
      </c>
      <c r="F36" s="25">
        <v>4.0816330000000001</v>
      </c>
      <c r="G36" s="25">
        <v>18.367346999999999</v>
      </c>
      <c r="H36" s="25">
        <v>10.204082</v>
      </c>
      <c r="I36" s="25">
        <v>32.653061000000001</v>
      </c>
      <c r="J36" s="25">
        <v>30.612245000000001</v>
      </c>
      <c r="K36" s="25">
        <v>12.244897999999999</v>
      </c>
      <c r="L36" s="25">
        <v>10.204082</v>
      </c>
      <c r="M36" s="25">
        <v>34.693877999999998</v>
      </c>
      <c r="N36" s="25">
        <v>18.367346999999999</v>
      </c>
      <c r="O36" s="25">
        <v>14.285714</v>
      </c>
      <c r="P36" s="25">
        <v>18.367346999999999</v>
      </c>
      <c r="Q36" s="25">
        <v>10.204082</v>
      </c>
      <c r="R36" s="25">
        <v>10.204082</v>
      </c>
    </row>
    <row r="37" spans="1:18" x14ac:dyDescent="0.2">
      <c r="A37" s="20" t="s">
        <v>353</v>
      </c>
      <c r="B37" s="21">
        <v>249</v>
      </c>
      <c r="C37" s="21">
        <v>173</v>
      </c>
      <c r="D37" s="21">
        <v>42</v>
      </c>
      <c r="E37" s="21">
        <v>107</v>
      </c>
      <c r="F37" s="21">
        <v>16</v>
      </c>
      <c r="G37" s="21">
        <v>42</v>
      </c>
      <c r="H37" s="21">
        <v>38</v>
      </c>
      <c r="I37" s="21">
        <v>107</v>
      </c>
      <c r="J37" s="21">
        <v>90</v>
      </c>
      <c r="K37" s="21">
        <v>43</v>
      </c>
      <c r="L37" s="21">
        <v>29</v>
      </c>
      <c r="M37" s="21">
        <v>102</v>
      </c>
      <c r="N37" s="21">
        <v>87</v>
      </c>
      <c r="O37" s="21">
        <v>52</v>
      </c>
      <c r="P37" s="21">
        <v>49</v>
      </c>
      <c r="Q37" s="21">
        <v>15</v>
      </c>
      <c r="R37" s="21">
        <v>8</v>
      </c>
    </row>
    <row r="38" spans="1:18" x14ac:dyDescent="0.2">
      <c r="A38" s="24" t="s">
        <v>3</v>
      </c>
      <c r="B38" s="25">
        <v>100</v>
      </c>
      <c r="C38" s="25">
        <v>69.477912000000003</v>
      </c>
      <c r="D38" s="25">
        <v>16.867470000000001</v>
      </c>
      <c r="E38" s="25">
        <v>42.971888</v>
      </c>
      <c r="F38" s="25">
        <v>6.4257030000000004</v>
      </c>
      <c r="G38" s="25">
        <v>16.867470000000001</v>
      </c>
      <c r="H38" s="25">
        <v>15.261044</v>
      </c>
      <c r="I38" s="25">
        <v>42.971888</v>
      </c>
      <c r="J38" s="25">
        <v>36.144578000000003</v>
      </c>
      <c r="K38" s="25">
        <v>17.269075999999998</v>
      </c>
      <c r="L38" s="25">
        <v>11.646585999999999</v>
      </c>
      <c r="M38" s="25">
        <v>40.963855000000002</v>
      </c>
      <c r="N38" s="25">
        <v>34.939759000000002</v>
      </c>
      <c r="O38" s="25">
        <v>20.883534000000001</v>
      </c>
      <c r="P38" s="25">
        <v>19.678715</v>
      </c>
      <c r="Q38" s="25">
        <v>6.0240960000000001</v>
      </c>
      <c r="R38" s="25">
        <v>3.2128510000000001</v>
      </c>
    </row>
    <row r="39" spans="1:18" x14ac:dyDescent="0.2">
      <c r="A39" s="9" t="s">
        <v>354</v>
      </c>
      <c r="B39" s="10">
        <v>88</v>
      </c>
      <c r="C39" s="10">
        <v>60</v>
      </c>
      <c r="D39" s="10">
        <v>17</v>
      </c>
      <c r="E39" s="10">
        <v>41</v>
      </c>
      <c r="F39" s="10">
        <v>8</v>
      </c>
      <c r="G39" s="10">
        <v>15</v>
      </c>
      <c r="H39" s="10">
        <v>7</v>
      </c>
      <c r="I39" s="10">
        <v>25</v>
      </c>
      <c r="J39" s="10">
        <v>30</v>
      </c>
      <c r="K39" s="10">
        <v>21</v>
      </c>
      <c r="L39" s="10">
        <v>18</v>
      </c>
      <c r="M39" s="10">
        <v>26</v>
      </c>
      <c r="N39" s="10">
        <v>21</v>
      </c>
      <c r="O39" s="10">
        <v>22</v>
      </c>
      <c r="P39" s="10">
        <v>15</v>
      </c>
      <c r="Q39" s="10">
        <v>4</v>
      </c>
      <c r="R39" s="10">
        <v>0</v>
      </c>
    </row>
    <row r="40" spans="1:18" x14ac:dyDescent="0.2">
      <c r="A40" s="24" t="s">
        <v>3</v>
      </c>
      <c r="B40" s="25">
        <v>100</v>
      </c>
      <c r="C40" s="25">
        <v>68.181818000000007</v>
      </c>
      <c r="D40" s="25">
        <v>19.318182</v>
      </c>
      <c r="E40" s="25">
        <v>46.590909000000003</v>
      </c>
      <c r="F40" s="25">
        <v>9.0909089999999999</v>
      </c>
      <c r="G40" s="25">
        <v>17.045455</v>
      </c>
      <c r="H40" s="25">
        <v>7.9545450000000004</v>
      </c>
      <c r="I40" s="25">
        <v>28.409091</v>
      </c>
      <c r="J40" s="25">
        <v>34.090909000000003</v>
      </c>
      <c r="K40" s="25">
        <v>23.863636</v>
      </c>
      <c r="L40" s="25">
        <v>20.454545</v>
      </c>
      <c r="M40" s="25">
        <v>29.545455</v>
      </c>
      <c r="N40" s="25">
        <v>23.863636</v>
      </c>
      <c r="O40" s="25">
        <v>25</v>
      </c>
      <c r="P40" s="25">
        <v>17.045455</v>
      </c>
      <c r="Q40" s="25">
        <v>4.5454549999999996</v>
      </c>
      <c r="R40" s="25">
        <v>0</v>
      </c>
    </row>
    <row r="41" spans="1:18" x14ac:dyDescent="0.2">
      <c r="A41" s="20" t="s">
        <v>344</v>
      </c>
      <c r="B41" s="21">
        <v>87</v>
      </c>
      <c r="C41" s="21">
        <v>61</v>
      </c>
      <c r="D41" s="21">
        <v>13</v>
      </c>
      <c r="E41" s="21">
        <v>29</v>
      </c>
      <c r="F41" s="21">
        <v>6</v>
      </c>
      <c r="G41" s="21">
        <v>8</v>
      </c>
      <c r="H41" s="21">
        <v>7</v>
      </c>
      <c r="I41" s="21">
        <v>28</v>
      </c>
      <c r="J41" s="21">
        <v>25</v>
      </c>
      <c r="K41" s="21">
        <v>19</v>
      </c>
      <c r="L41" s="21">
        <v>7</v>
      </c>
      <c r="M41" s="21">
        <v>30</v>
      </c>
      <c r="N41" s="21">
        <v>26</v>
      </c>
      <c r="O41" s="21">
        <v>12</v>
      </c>
      <c r="P41" s="21">
        <v>18</v>
      </c>
      <c r="Q41" s="21">
        <v>3</v>
      </c>
      <c r="R41" s="21">
        <v>2</v>
      </c>
    </row>
    <row r="42" spans="1:18" x14ac:dyDescent="0.2">
      <c r="A42" s="24" t="s">
        <v>3</v>
      </c>
      <c r="B42" s="25">
        <v>100</v>
      </c>
      <c r="C42" s="25">
        <v>70.114942999999997</v>
      </c>
      <c r="D42" s="25">
        <v>14.942529</v>
      </c>
      <c r="E42" s="25">
        <v>33.333333000000003</v>
      </c>
      <c r="F42" s="25">
        <v>6.8965519999999998</v>
      </c>
      <c r="G42" s="25">
        <v>9.1954019999999996</v>
      </c>
      <c r="H42" s="25">
        <v>8.0459770000000006</v>
      </c>
      <c r="I42" s="25">
        <v>32.183908000000002</v>
      </c>
      <c r="J42" s="25">
        <v>28.735631999999999</v>
      </c>
      <c r="K42" s="25">
        <v>21.839079999999999</v>
      </c>
      <c r="L42" s="25">
        <v>8.0459770000000006</v>
      </c>
      <c r="M42" s="25">
        <v>34.482759000000001</v>
      </c>
      <c r="N42" s="25">
        <v>29.885057</v>
      </c>
      <c r="O42" s="25">
        <v>13.793103</v>
      </c>
      <c r="P42" s="25">
        <v>20.689654999999998</v>
      </c>
      <c r="Q42" s="25">
        <v>3.4482759999999999</v>
      </c>
      <c r="R42" s="25">
        <v>2.298851</v>
      </c>
    </row>
    <row r="43" spans="1:18" x14ac:dyDescent="0.2">
      <c r="A43" s="20" t="s">
        <v>345</v>
      </c>
      <c r="B43" s="21">
        <v>68</v>
      </c>
      <c r="C43" s="21">
        <v>46</v>
      </c>
      <c r="D43" s="21">
        <v>13</v>
      </c>
      <c r="E43" s="21">
        <v>30</v>
      </c>
      <c r="F43" s="21">
        <v>7</v>
      </c>
      <c r="G43" s="21">
        <v>12</v>
      </c>
      <c r="H43" s="21">
        <v>12</v>
      </c>
      <c r="I43" s="21">
        <v>25</v>
      </c>
      <c r="J43" s="21">
        <v>23</v>
      </c>
      <c r="K43" s="21">
        <v>11</v>
      </c>
      <c r="L43" s="21">
        <v>10</v>
      </c>
      <c r="M43" s="21">
        <v>26</v>
      </c>
      <c r="N43" s="21">
        <v>31</v>
      </c>
      <c r="O43" s="21">
        <v>20</v>
      </c>
      <c r="P43" s="21">
        <v>15</v>
      </c>
      <c r="Q43" s="21">
        <v>4</v>
      </c>
      <c r="R43" s="21">
        <v>0</v>
      </c>
    </row>
    <row r="44" spans="1:18" x14ac:dyDescent="0.2">
      <c r="A44" s="24" t="s">
        <v>3</v>
      </c>
      <c r="B44" s="25">
        <v>100</v>
      </c>
      <c r="C44" s="25">
        <v>67.647058999999999</v>
      </c>
      <c r="D44" s="25">
        <v>19.117647000000002</v>
      </c>
      <c r="E44" s="25">
        <v>44.117646999999998</v>
      </c>
      <c r="F44" s="25">
        <v>10.294117999999999</v>
      </c>
      <c r="G44" s="25">
        <v>17.647058999999999</v>
      </c>
      <c r="H44" s="25">
        <v>17.647058999999999</v>
      </c>
      <c r="I44" s="25">
        <v>36.764705999999997</v>
      </c>
      <c r="J44" s="25">
        <v>33.823529000000001</v>
      </c>
      <c r="K44" s="25">
        <v>16.176470999999999</v>
      </c>
      <c r="L44" s="25">
        <v>14.705882000000001</v>
      </c>
      <c r="M44" s="25">
        <v>38.235294000000003</v>
      </c>
      <c r="N44" s="25">
        <v>45.588234999999997</v>
      </c>
      <c r="O44" s="25">
        <v>29.411764999999999</v>
      </c>
      <c r="P44" s="25">
        <v>22.058824000000001</v>
      </c>
      <c r="Q44" s="25">
        <v>5.8823530000000002</v>
      </c>
      <c r="R44" s="25">
        <v>0</v>
      </c>
    </row>
    <row r="45" spans="1:18" x14ac:dyDescent="0.2">
      <c r="A45" s="20" t="s">
        <v>346</v>
      </c>
      <c r="B45" s="21">
        <v>30</v>
      </c>
      <c r="C45" s="21">
        <v>22</v>
      </c>
      <c r="D45" s="21">
        <v>6</v>
      </c>
      <c r="E45" s="21">
        <v>14</v>
      </c>
      <c r="F45" s="21">
        <v>2</v>
      </c>
      <c r="G45" s="21">
        <v>5</v>
      </c>
      <c r="H45" s="21">
        <v>0</v>
      </c>
      <c r="I45" s="21">
        <v>12</v>
      </c>
      <c r="J45" s="21">
        <v>10</v>
      </c>
      <c r="K45" s="21">
        <v>6</v>
      </c>
      <c r="L45" s="21">
        <v>4</v>
      </c>
      <c r="M45" s="21">
        <v>12</v>
      </c>
      <c r="N45" s="21">
        <v>12</v>
      </c>
      <c r="O45" s="21">
        <v>7</v>
      </c>
      <c r="P45" s="21">
        <v>8</v>
      </c>
      <c r="Q45" s="21">
        <v>2</v>
      </c>
      <c r="R45" s="21">
        <v>1</v>
      </c>
    </row>
    <row r="46" spans="1:18" x14ac:dyDescent="0.2">
      <c r="A46" s="24" t="s">
        <v>3</v>
      </c>
      <c r="B46" s="25">
        <v>100</v>
      </c>
      <c r="C46" s="25">
        <v>73.333332999999996</v>
      </c>
      <c r="D46" s="25">
        <v>20</v>
      </c>
      <c r="E46" s="25">
        <v>46.666666999999997</v>
      </c>
      <c r="F46" s="25">
        <v>6.6666670000000003</v>
      </c>
      <c r="G46" s="25">
        <v>16.666667</v>
      </c>
      <c r="H46" s="25">
        <v>0</v>
      </c>
      <c r="I46" s="25">
        <v>40</v>
      </c>
      <c r="J46" s="25">
        <v>33.333333000000003</v>
      </c>
      <c r="K46" s="25">
        <v>20</v>
      </c>
      <c r="L46" s="25">
        <v>13.333333</v>
      </c>
      <c r="M46" s="25">
        <v>40</v>
      </c>
      <c r="N46" s="25">
        <v>40</v>
      </c>
      <c r="O46" s="25">
        <v>23.333333</v>
      </c>
      <c r="P46" s="25">
        <v>26.666667</v>
      </c>
      <c r="Q46" s="25">
        <v>6.6666670000000003</v>
      </c>
      <c r="R46" s="25">
        <v>3.3333330000000001</v>
      </c>
    </row>
    <row r="47" spans="1:18" x14ac:dyDescent="0.2">
      <c r="A47" s="20" t="s">
        <v>347</v>
      </c>
      <c r="B47" s="21">
        <v>16</v>
      </c>
      <c r="C47" s="21">
        <v>11</v>
      </c>
      <c r="D47" s="21">
        <v>2</v>
      </c>
      <c r="E47" s="21">
        <v>5</v>
      </c>
      <c r="F47" s="21">
        <v>1</v>
      </c>
      <c r="G47" s="21">
        <v>5</v>
      </c>
      <c r="H47" s="21">
        <v>0</v>
      </c>
      <c r="I47" s="21">
        <v>3</v>
      </c>
      <c r="J47" s="21">
        <v>6</v>
      </c>
      <c r="K47" s="21">
        <v>2</v>
      </c>
      <c r="L47" s="21">
        <v>1</v>
      </c>
      <c r="M47" s="21">
        <v>8</v>
      </c>
      <c r="N47" s="21">
        <v>3</v>
      </c>
      <c r="O47" s="21">
        <v>3</v>
      </c>
      <c r="P47" s="21">
        <v>3</v>
      </c>
      <c r="Q47" s="21">
        <v>0</v>
      </c>
      <c r="R47" s="21">
        <v>2</v>
      </c>
    </row>
    <row r="48" spans="1:18" x14ac:dyDescent="0.2">
      <c r="A48" s="24" t="s">
        <v>3</v>
      </c>
      <c r="B48" s="25">
        <v>100</v>
      </c>
      <c r="C48" s="25">
        <v>68.75</v>
      </c>
      <c r="D48" s="25">
        <v>12.5</v>
      </c>
      <c r="E48" s="25">
        <v>31.25</v>
      </c>
      <c r="F48" s="25">
        <v>6.25</v>
      </c>
      <c r="G48" s="25">
        <v>31.25</v>
      </c>
      <c r="H48" s="25">
        <v>0</v>
      </c>
      <c r="I48" s="25">
        <v>18.75</v>
      </c>
      <c r="J48" s="25">
        <v>37.5</v>
      </c>
      <c r="K48" s="25">
        <v>12.5</v>
      </c>
      <c r="L48" s="25">
        <v>6.25</v>
      </c>
      <c r="M48" s="25">
        <v>50</v>
      </c>
      <c r="N48" s="25">
        <v>18.75</v>
      </c>
      <c r="O48" s="25">
        <v>18.75</v>
      </c>
      <c r="P48" s="25">
        <v>18.75</v>
      </c>
      <c r="Q48" s="25">
        <v>0</v>
      </c>
      <c r="R48" s="25">
        <v>12.5</v>
      </c>
    </row>
    <row r="49" spans="1:18" x14ac:dyDescent="0.2">
      <c r="A49" s="20" t="s">
        <v>348</v>
      </c>
      <c r="B49" s="21">
        <v>4</v>
      </c>
      <c r="C49" s="21">
        <v>3</v>
      </c>
      <c r="D49" s="21">
        <v>0</v>
      </c>
      <c r="E49" s="21">
        <v>4</v>
      </c>
      <c r="F49" s="21">
        <v>1</v>
      </c>
      <c r="G49" s="21">
        <v>2</v>
      </c>
      <c r="H49" s="21">
        <v>0</v>
      </c>
      <c r="I49" s="21">
        <v>0</v>
      </c>
      <c r="J49" s="21">
        <v>1</v>
      </c>
      <c r="K49" s="21">
        <v>0</v>
      </c>
      <c r="L49" s="21">
        <v>0</v>
      </c>
      <c r="M49" s="21">
        <v>1</v>
      </c>
      <c r="N49" s="21">
        <v>0</v>
      </c>
      <c r="O49" s="21">
        <v>0</v>
      </c>
      <c r="P49" s="21">
        <v>1</v>
      </c>
      <c r="Q49" s="21">
        <v>2</v>
      </c>
      <c r="R49" s="21">
        <v>0</v>
      </c>
    </row>
    <row r="50" spans="1:18" x14ac:dyDescent="0.2">
      <c r="A50" s="24" t="s">
        <v>3</v>
      </c>
      <c r="B50" s="25">
        <v>100</v>
      </c>
      <c r="C50" s="25">
        <v>75</v>
      </c>
      <c r="D50" s="25">
        <v>0</v>
      </c>
      <c r="E50" s="25">
        <v>100</v>
      </c>
      <c r="F50" s="25">
        <v>25</v>
      </c>
      <c r="G50" s="25">
        <v>50</v>
      </c>
      <c r="H50" s="25">
        <v>0</v>
      </c>
      <c r="I50" s="25">
        <v>0</v>
      </c>
      <c r="J50" s="25">
        <v>25</v>
      </c>
      <c r="K50" s="25">
        <v>0</v>
      </c>
      <c r="L50" s="25">
        <v>0</v>
      </c>
      <c r="M50" s="25">
        <v>25</v>
      </c>
      <c r="N50" s="25">
        <v>0</v>
      </c>
      <c r="O50" s="25">
        <v>0</v>
      </c>
      <c r="P50" s="25">
        <v>25</v>
      </c>
      <c r="Q50" s="25">
        <v>50</v>
      </c>
      <c r="R50" s="25">
        <v>0</v>
      </c>
    </row>
    <row r="51" spans="1:18" x14ac:dyDescent="0.2">
      <c r="A51" s="20" t="s">
        <v>349</v>
      </c>
      <c r="B51" s="21">
        <v>0</v>
      </c>
      <c r="C51" s="21">
        <v>0</v>
      </c>
      <c r="D51" s="21">
        <v>0</v>
      </c>
      <c r="E51" s="21">
        <v>0</v>
      </c>
      <c r="F51" s="21">
        <v>0</v>
      </c>
      <c r="G51" s="21">
        <v>0</v>
      </c>
      <c r="H51" s="21">
        <v>0</v>
      </c>
      <c r="I51" s="21">
        <v>0</v>
      </c>
      <c r="J51" s="21">
        <v>0</v>
      </c>
      <c r="K51" s="21">
        <v>0</v>
      </c>
      <c r="L51" s="21">
        <v>0</v>
      </c>
      <c r="M51" s="21">
        <v>0</v>
      </c>
      <c r="N51" s="21">
        <v>0</v>
      </c>
      <c r="O51" s="21">
        <v>0</v>
      </c>
      <c r="P51" s="21">
        <v>0</v>
      </c>
      <c r="Q51" s="21">
        <v>0</v>
      </c>
      <c r="R51" s="21">
        <v>0</v>
      </c>
    </row>
    <row r="52" spans="1:18" x14ac:dyDescent="0.2">
      <c r="A52" s="24" t="s">
        <v>3</v>
      </c>
      <c r="B52" s="25">
        <v>0</v>
      </c>
      <c r="C52" s="25">
        <v>0</v>
      </c>
      <c r="D52" s="25">
        <v>0</v>
      </c>
      <c r="E52" s="25">
        <v>0</v>
      </c>
      <c r="F52" s="25">
        <v>0</v>
      </c>
      <c r="G52" s="25">
        <v>0</v>
      </c>
      <c r="H52" s="25">
        <v>0</v>
      </c>
      <c r="I52" s="25">
        <v>0</v>
      </c>
      <c r="J52" s="25">
        <v>0</v>
      </c>
      <c r="K52" s="25">
        <v>0</v>
      </c>
      <c r="L52" s="25">
        <v>0</v>
      </c>
      <c r="M52" s="25">
        <v>0</v>
      </c>
      <c r="N52" s="25">
        <v>0</v>
      </c>
      <c r="O52" s="25">
        <v>0</v>
      </c>
      <c r="P52" s="25">
        <v>0</v>
      </c>
      <c r="Q52" s="25">
        <v>0</v>
      </c>
      <c r="R52" s="25">
        <v>0</v>
      </c>
    </row>
    <row r="53" spans="1:18" x14ac:dyDescent="0.2">
      <c r="A53" s="20" t="s">
        <v>350</v>
      </c>
      <c r="B53" s="21">
        <v>175</v>
      </c>
      <c r="C53" s="21">
        <v>121</v>
      </c>
      <c r="D53" s="21">
        <v>30</v>
      </c>
      <c r="E53" s="21">
        <v>70</v>
      </c>
      <c r="F53" s="21">
        <v>14</v>
      </c>
      <c r="G53" s="21">
        <v>23</v>
      </c>
      <c r="H53" s="21">
        <v>14</v>
      </c>
      <c r="I53" s="21">
        <v>53</v>
      </c>
      <c r="J53" s="21">
        <v>55</v>
      </c>
      <c r="K53" s="21">
        <v>40</v>
      </c>
      <c r="L53" s="21">
        <v>25</v>
      </c>
      <c r="M53" s="21">
        <v>56</v>
      </c>
      <c r="N53" s="21">
        <v>47</v>
      </c>
      <c r="O53" s="21">
        <v>34</v>
      </c>
      <c r="P53" s="21">
        <v>33</v>
      </c>
      <c r="Q53" s="21">
        <v>7</v>
      </c>
      <c r="R53" s="21">
        <v>2</v>
      </c>
    </row>
    <row r="54" spans="1:18" x14ac:dyDescent="0.2">
      <c r="A54" s="24" t="s">
        <v>3</v>
      </c>
      <c r="B54" s="25">
        <v>100</v>
      </c>
      <c r="C54" s="25">
        <v>69.142857000000006</v>
      </c>
      <c r="D54" s="25">
        <v>17.142856999999999</v>
      </c>
      <c r="E54" s="25">
        <v>40</v>
      </c>
      <c r="F54" s="25">
        <v>8</v>
      </c>
      <c r="G54" s="25">
        <v>13.142856999999999</v>
      </c>
      <c r="H54" s="25">
        <v>8</v>
      </c>
      <c r="I54" s="25">
        <v>30.285713999999999</v>
      </c>
      <c r="J54" s="25">
        <v>31.428571000000002</v>
      </c>
      <c r="K54" s="25">
        <v>22.857143000000001</v>
      </c>
      <c r="L54" s="25">
        <v>14.285714</v>
      </c>
      <c r="M54" s="25">
        <v>32</v>
      </c>
      <c r="N54" s="25">
        <v>26.857143000000001</v>
      </c>
      <c r="O54" s="25">
        <v>19.428571000000002</v>
      </c>
      <c r="P54" s="25">
        <v>18.857143000000001</v>
      </c>
      <c r="Q54" s="25">
        <v>4</v>
      </c>
      <c r="R54" s="25">
        <v>1.142857</v>
      </c>
    </row>
    <row r="55" spans="1:18" x14ac:dyDescent="0.2">
      <c r="A55" s="20" t="s">
        <v>351</v>
      </c>
      <c r="B55" s="21">
        <v>98</v>
      </c>
      <c r="C55" s="21">
        <v>68</v>
      </c>
      <c r="D55" s="21">
        <v>19</v>
      </c>
      <c r="E55" s="21">
        <v>44</v>
      </c>
      <c r="F55" s="21">
        <v>9</v>
      </c>
      <c r="G55" s="21">
        <v>17</v>
      </c>
      <c r="H55" s="21">
        <v>12</v>
      </c>
      <c r="I55" s="21">
        <v>37</v>
      </c>
      <c r="J55" s="21">
        <v>33</v>
      </c>
      <c r="K55" s="21">
        <v>17</v>
      </c>
      <c r="L55" s="21">
        <v>14</v>
      </c>
      <c r="M55" s="21">
        <v>38</v>
      </c>
      <c r="N55" s="21">
        <v>43</v>
      </c>
      <c r="O55" s="21">
        <v>27</v>
      </c>
      <c r="P55" s="21">
        <v>23</v>
      </c>
      <c r="Q55" s="21">
        <v>6</v>
      </c>
      <c r="R55" s="21">
        <v>1</v>
      </c>
    </row>
    <row r="56" spans="1:18" x14ac:dyDescent="0.2">
      <c r="A56" s="24" t="s">
        <v>3</v>
      </c>
      <c r="B56" s="25">
        <v>100</v>
      </c>
      <c r="C56" s="25">
        <v>69.387754999999999</v>
      </c>
      <c r="D56" s="25">
        <v>19.387754999999999</v>
      </c>
      <c r="E56" s="25">
        <v>44.897959</v>
      </c>
      <c r="F56" s="25">
        <v>9.1836730000000006</v>
      </c>
      <c r="G56" s="25">
        <v>17.346938999999999</v>
      </c>
      <c r="H56" s="25">
        <v>12.244897999999999</v>
      </c>
      <c r="I56" s="25">
        <v>37.755102000000001</v>
      </c>
      <c r="J56" s="25">
        <v>33.673468999999997</v>
      </c>
      <c r="K56" s="25">
        <v>17.346938999999999</v>
      </c>
      <c r="L56" s="25">
        <v>14.285714</v>
      </c>
      <c r="M56" s="25">
        <v>38.775509999999997</v>
      </c>
      <c r="N56" s="25">
        <v>43.877550999999997</v>
      </c>
      <c r="O56" s="25">
        <v>27.551020000000001</v>
      </c>
      <c r="P56" s="25">
        <v>23.469387999999999</v>
      </c>
      <c r="Q56" s="25">
        <v>6.1224489999999996</v>
      </c>
      <c r="R56" s="25">
        <v>1.020408</v>
      </c>
    </row>
    <row r="57" spans="1:18" x14ac:dyDescent="0.2">
      <c r="A57" s="20" t="s">
        <v>352</v>
      </c>
      <c r="B57" s="21">
        <v>20</v>
      </c>
      <c r="C57" s="21">
        <v>14</v>
      </c>
      <c r="D57" s="21">
        <v>2</v>
      </c>
      <c r="E57" s="21">
        <v>9</v>
      </c>
      <c r="F57" s="21">
        <v>2</v>
      </c>
      <c r="G57" s="21">
        <v>7</v>
      </c>
      <c r="H57" s="21">
        <v>0</v>
      </c>
      <c r="I57" s="21">
        <v>3</v>
      </c>
      <c r="J57" s="21">
        <v>7</v>
      </c>
      <c r="K57" s="21">
        <v>2</v>
      </c>
      <c r="L57" s="21">
        <v>1</v>
      </c>
      <c r="M57" s="21">
        <v>9</v>
      </c>
      <c r="N57" s="21">
        <v>3</v>
      </c>
      <c r="O57" s="21">
        <v>3</v>
      </c>
      <c r="P57" s="21">
        <v>4</v>
      </c>
      <c r="Q57" s="21">
        <v>2</v>
      </c>
      <c r="R57" s="21">
        <v>2</v>
      </c>
    </row>
    <row r="58" spans="1:18" x14ac:dyDescent="0.2">
      <c r="A58" s="24" t="s">
        <v>3</v>
      </c>
      <c r="B58" s="25">
        <v>100</v>
      </c>
      <c r="C58" s="25">
        <v>70</v>
      </c>
      <c r="D58" s="25">
        <v>10</v>
      </c>
      <c r="E58" s="25">
        <v>45</v>
      </c>
      <c r="F58" s="25">
        <v>10</v>
      </c>
      <c r="G58" s="25">
        <v>35</v>
      </c>
      <c r="H58" s="25">
        <v>0</v>
      </c>
      <c r="I58" s="25">
        <v>15</v>
      </c>
      <c r="J58" s="25">
        <v>35</v>
      </c>
      <c r="K58" s="25">
        <v>10</v>
      </c>
      <c r="L58" s="25">
        <v>5</v>
      </c>
      <c r="M58" s="25">
        <v>45</v>
      </c>
      <c r="N58" s="25">
        <v>15</v>
      </c>
      <c r="O58" s="25">
        <v>15</v>
      </c>
      <c r="P58" s="25">
        <v>20</v>
      </c>
      <c r="Q58" s="25">
        <v>10</v>
      </c>
      <c r="R58" s="25">
        <v>10</v>
      </c>
    </row>
    <row r="59" spans="1:18" x14ac:dyDescent="0.2">
      <c r="A59" s="20" t="s">
        <v>353</v>
      </c>
      <c r="B59" s="21">
        <v>118</v>
      </c>
      <c r="C59" s="21">
        <v>82</v>
      </c>
      <c r="D59" s="21">
        <v>21</v>
      </c>
      <c r="E59" s="21">
        <v>53</v>
      </c>
      <c r="F59" s="21">
        <v>11</v>
      </c>
      <c r="G59" s="21">
        <v>24</v>
      </c>
      <c r="H59" s="21">
        <v>12</v>
      </c>
      <c r="I59" s="21">
        <v>40</v>
      </c>
      <c r="J59" s="21">
        <v>40</v>
      </c>
      <c r="K59" s="21">
        <v>19</v>
      </c>
      <c r="L59" s="21">
        <v>15</v>
      </c>
      <c r="M59" s="21">
        <v>47</v>
      </c>
      <c r="N59" s="21">
        <v>46</v>
      </c>
      <c r="O59" s="21">
        <v>30</v>
      </c>
      <c r="P59" s="21">
        <v>27</v>
      </c>
      <c r="Q59" s="21">
        <v>8</v>
      </c>
      <c r="R59" s="21">
        <v>3</v>
      </c>
    </row>
    <row r="60" spans="1:18" x14ac:dyDescent="0.2">
      <c r="A60" s="24" t="s">
        <v>3</v>
      </c>
      <c r="B60" s="25">
        <v>100</v>
      </c>
      <c r="C60" s="25">
        <v>69.491524999999996</v>
      </c>
      <c r="D60" s="25">
        <v>17.796610000000001</v>
      </c>
      <c r="E60" s="25">
        <v>44.915253999999997</v>
      </c>
      <c r="F60" s="25">
        <v>9.3220340000000004</v>
      </c>
      <c r="G60" s="25">
        <v>20.338982999999999</v>
      </c>
      <c r="H60" s="25">
        <v>10.169492</v>
      </c>
      <c r="I60" s="25">
        <v>33.898305000000001</v>
      </c>
      <c r="J60" s="25">
        <v>33.898305000000001</v>
      </c>
      <c r="K60" s="25">
        <v>16.101694999999999</v>
      </c>
      <c r="L60" s="25">
        <v>12.711864</v>
      </c>
      <c r="M60" s="25">
        <v>39.830508000000002</v>
      </c>
      <c r="N60" s="25">
        <v>38.983051000000003</v>
      </c>
      <c r="O60" s="25">
        <v>25.423729000000002</v>
      </c>
      <c r="P60" s="25">
        <v>22.881356</v>
      </c>
      <c r="Q60" s="25">
        <v>6.7796609999999999</v>
      </c>
      <c r="R60" s="25">
        <v>2.542373</v>
      </c>
    </row>
    <row r="61" spans="1:18" x14ac:dyDescent="0.2">
      <c r="A61" s="9" t="s">
        <v>355</v>
      </c>
      <c r="B61" s="10">
        <v>88</v>
      </c>
      <c r="C61" s="10">
        <v>61</v>
      </c>
      <c r="D61" s="10">
        <v>11</v>
      </c>
      <c r="E61" s="10">
        <v>38</v>
      </c>
      <c r="F61" s="10">
        <v>1</v>
      </c>
      <c r="G61" s="10">
        <v>17</v>
      </c>
      <c r="H61" s="10">
        <v>10</v>
      </c>
      <c r="I61" s="10">
        <v>24</v>
      </c>
      <c r="J61" s="10">
        <v>31</v>
      </c>
      <c r="K61" s="10">
        <v>23</v>
      </c>
      <c r="L61" s="10">
        <v>11</v>
      </c>
      <c r="M61" s="10">
        <v>29</v>
      </c>
      <c r="N61" s="10">
        <v>23</v>
      </c>
      <c r="O61" s="10">
        <v>16</v>
      </c>
      <c r="P61" s="10">
        <v>14</v>
      </c>
      <c r="Q61" s="10">
        <v>3</v>
      </c>
      <c r="R61" s="10">
        <v>0</v>
      </c>
    </row>
    <row r="62" spans="1:18" x14ac:dyDescent="0.2">
      <c r="A62" s="24" t="s">
        <v>3</v>
      </c>
      <c r="B62" s="25">
        <v>100</v>
      </c>
      <c r="C62" s="25">
        <v>69.318181999999993</v>
      </c>
      <c r="D62" s="25">
        <v>12.5</v>
      </c>
      <c r="E62" s="25">
        <v>43.181818</v>
      </c>
      <c r="F62" s="25">
        <v>1.1363639999999999</v>
      </c>
      <c r="G62" s="25">
        <v>19.318182</v>
      </c>
      <c r="H62" s="25">
        <v>11.363636</v>
      </c>
      <c r="I62" s="25">
        <v>27.272727</v>
      </c>
      <c r="J62" s="25">
        <v>35.227272999999997</v>
      </c>
      <c r="K62" s="25">
        <v>26.136364</v>
      </c>
      <c r="L62" s="25">
        <v>12.5</v>
      </c>
      <c r="M62" s="25">
        <v>32.954545000000003</v>
      </c>
      <c r="N62" s="25">
        <v>26.136364</v>
      </c>
      <c r="O62" s="25">
        <v>18.181818</v>
      </c>
      <c r="P62" s="25">
        <v>15.909091</v>
      </c>
      <c r="Q62" s="25">
        <v>3.4090910000000001</v>
      </c>
      <c r="R62" s="25">
        <v>0</v>
      </c>
    </row>
    <row r="63" spans="1:18" x14ac:dyDescent="0.2">
      <c r="A63" s="20" t="s">
        <v>344</v>
      </c>
      <c r="B63" s="21">
        <v>90</v>
      </c>
      <c r="C63" s="21">
        <v>61</v>
      </c>
      <c r="D63" s="21">
        <v>7</v>
      </c>
      <c r="E63" s="21">
        <v>41</v>
      </c>
      <c r="F63" s="21">
        <v>2</v>
      </c>
      <c r="G63" s="21">
        <v>9</v>
      </c>
      <c r="H63" s="21">
        <v>13</v>
      </c>
      <c r="I63" s="21">
        <v>43</v>
      </c>
      <c r="J63" s="21">
        <v>34</v>
      </c>
      <c r="K63" s="21">
        <v>19</v>
      </c>
      <c r="L63" s="21">
        <v>7</v>
      </c>
      <c r="M63" s="21">
        <v>26</v>
      </c>
      <c r="N63" s="21">
        <v>28</v>
      </c>
      <c r="O63" s="21">
        <v>19</v>
      </c>
      <c r="P63" s="21">
        <v>15</v>
      </c>
      <c r="Q63" s="21">
        <v>4</v>
      </c>
      <c r="R63" s="21">
        <v>2</v>
      </c>
    </row>
    <row r="64" spans="1:18" x14ac:dyDescent="0.2">
      <c r="A64" s="24" t="s">
        <v>3</v>
      </c>
      <c r="B64" s="25">
        <v>100</v>
      </c>
      <c r="C64" s="25">
        <v>67.777777999999998</v>
      </c>
      <c r="D64" s="25">
        <v>7.7777779999999996</v>
      </c>
      <c r="E64" s="25">
        <v>45.555556000000003</v>
      </c>
      <c r="F64" s="25">
        <v>2.2222219999999999</v>
      </c>
      <c r="G64" s="25">
        <v>10</v>
      </c>
      <c r="H64" s="25">
        <v>14.444444000000001</v>
      </c>
      <c r="I64" s="25">
        <v>47.777777999999998</v>
      </c>
      <c r="J64" s="25">
        <v>37.777777999999998</v>
      </c>
      <c r="K64" s="25">
        <v>21.111111000000001</v>
      </c>
      <c r="L64" s="25">
        <v>7.7777779999999996</v>
      </c>
      <c r="M64" s="25">
        <v>28.888888999999999</v>
      </c>
      <c r="N64" s="25">
        <v>31.111111000000001</v>
      </c>
      <c r="O64" s="25">
        <v>21.111111000000001</v>
      </c>
      <c r="P64" s="25">
        <v>16.666667</v>
      </c>
      <c r="Q64" s="25">
        <v>4.4444439999999998</v>
      </c>
      <c r="R64" s="25">
        <v>2.2222219999999999</v>
      </c>
    </row>
    <row r="65" spans="1:18" x14ac:dyDescent="0.2">
      <c r="A65" s="20" t="s">
        <v>345</v>
      </c>
      <c r="B65" s="21">
        <v>59</v>
      </c>
      <c r="C65" s="21">
        <v>40</v>
      </c>
      <c r="D65" s="21">
        <v>10</v>
      </c>
      <c r="E65" s="21">
        <v>24</v>
      </c>
      <c r="F65" s="21">
        <v>2</v>
      </c>
      <c r="G65" s="21">
        <v>12</v>
      </c>
      <c r="H65" s="21">
        <v>11</v>
      </c>
      <c r="I65" s="21">
        <v>29</v>
      </c>
      <c r="J65" s="21">
        <v>24</v>
      </c>
      <c r="K65" s="21">
        <v>10</v>
      </c>
      <c r="L65" s="21">
        <v>4</v>
      </c>
      <c r="M65" s="21">
        <v>27</v>
      </c>
      <c r="N65" s="21">
        <v>16</v>
      </c>
      <c r="O65" s="21">
        <v>11</v>
      </c>
      <c r="P65" s="21">
        <v>6</v>
      </c>
      <c r="Q65" s="21">
        <v>3</v>
      </c>
      <c r="R65" s="21">
        <v>1</v>
      </c>
    </row>
    <row r="66" spans="1:18" x14ac:dyDescent="0.2">
      <c r="A66" s="24" t="s">
        <v>3</v>
      </c>
      <c r="B66" s="25">
        <v>100</v>
      </c>
      <c r="C66" s="25">
        <v>67.796610000000001</v>
      </c>
      <c r="D66" s="25">
        <v>16.949152999999999</v>
      </c>
      <c r="E66" s="25">
        <v>40.677965999999998</v>
      </c>
      <c r="F66" s="25">
        <v>3.389831</v>
      </c>
      <c r="G66" s="25">
        <v>20.338982999999999</v>
      </c>
      <c r="H66" s="25">
        <v>18.644068000000001</v>
      </c>
      <c r="I66" s="25">
        <v>49.152541999999997</v>
      </c>
      <c r="J66" s="25">
        <v>40.677965999999998</v>
      </c>
      <c r="K66" s="25">
        <v>16.949152999999999</v>
      </c>
      <c r="L66" s="25">
        <v>6.7796609999999999</v>
      </c>
      <c r="M66" s="25">
        <v>45.762712000000001</v>
      </c>
      <c r="N66" s="25">
        <v>27.118644</v>
      </c>
      <c r="O66" s="25">
        <v>18.644068000000001</v>
      </c>
      <c r="P66" s="25">
        <v>10.169492</v>
      </c>
      <c r="Q66" s="25">
        <v>5.084746</v>
      </c>
      <c r="R66" s="25">
        <v>1.6949149999999999</v>
      </c>
    </row>
    <row r="67" spans="1:18" x14ac:dyDescent="0.2">
      <c r="A67" s="20" t="s">
        <v>346</v>
      </c>
      <c r="B67" s="21">
        <v>43</v>
      </c>
      <c r="C67" s="21">
        <v>31</v>
      </c>
      <c r="D67" s="21">
        <v>5</v>
      </c>
      <c r="E67" s="21">
        <v>19</v>
      </c>
      <c r="F67" s="21">
        <v>3</v>
      </c>
      <c r="G67" s="21">
        <v>4</v>
      </c>
      <c r="H67" s="21">
        <v>10</v>
      </c>
      <c r="I67" s="21">
        <v>25</v>
      </c>
      <c r="J67" s="21">
        <v>18</v>
      </c>
      <c r="K67" s="21">
        <v>10</v>
      </c>
      <c r="L67" s="21">
        <v>6</v>
      </c>
      <c r="M67" s="21">
        <v>20</v>
      </c>
      <c r="N67" s="21">
        <v>19</v>
      </c>
      <c r="O67" s="21">
        <v>7</v>
      </c>
      <c r="P67" s="21">
        <v>11</v>
      </c>
      <c r="Q67" s="21">
        <v>1</v>
      </c>
      <c r="R67" s="21">
        <v>1</v>
      </c>
    </row>
    <row r="68" spans="1:18" x14ac:dyDescent="0.2">
      <c r="A68" s="24" t="s">
        <v>3</v>
      </c>
      <c r="B68" s="25">
        <v>100</v>
      </c>
      <c r="C68" s="25">
        <v>72.093023000000002</v>
      </c>
      <c r="D68" s="25">
        <v>11.627907</v>
      </c>
      <c r="E68" s="25">
        <v>44.186047000000002</v>
      </c>
      <c r="F68" s="25">
        <v>6.9767440000000001</v>
      </c>
      <c r="G68" s="25">
        <v>9.3023260000000008</v>
      </c>
      <c r="H68" s="25">
        <v>23.255814000000001</v>
      </c>
      <c r="I68" s="25">
        <v>58.139535000000002</v>
      </c>
      <c r="J68" s="25">
        <v>41.860464999999998</v>
      </c>
      <c r="K68" s="25">
        <v>23.255814000000001</v>
      </c>
      <c r="L68" s="25">
        <v>13.953488</v>
      </c>
      <c r="M68" s="25">
        <v>46.511628000000002</v>
      </c>
      <c r="N68" s="25">
        <v>44.186047000000002</v>
      </c>
      <c r="O68" s="25">
        <v>16.279070000000001</v>
      </c>
      <c r="P68" s="25">
        <v>25.581395000000001</v>
      </c>
      <c r="Q68" s="25">
        <v>2.3255810000000001</v>
      </c>
      <c r="R68" s="25">
        <v>2.3255810000000001</v>
      </c>
    </row>
    <row r="69" spans="1:18" x14ac:dyDescent="0.2">
      <c r="A69" s="20" t="s">
        <v>347</v>
      </c>
      <c r="B69" s="21">
        <v>21</v>
      </c>
      <c r="C69" s="21">
        <v>14</v>
      </c>
      <c r="D69" s="21">
        <v>4</v>
      </c>
      <c r="E69" s="21">
        <v>8</v>
      </c>
      <c r="F69" s="21">
        <v>0</v>
      </c>
      <c r="G69" s="21">
        <v>1</v>
      </c>
      <c r="H69" s="21">
        <v>4</v>
      </c>
      <c r="I69" s="21">
        <v>10</v>
      </c>
      <c r="J69" s="21">
        <v>6</v>
      </c>
      <c r="K69" s="21">
        <v>2</v>
      </c>
      <c r="L69" s="21">
        <v>4</v>
      </c>
      <c r="M69" s="21">
        <v>6</v>
      </c>
      <c r="N69" s="21">
        <v>5</v>
      </c>
      <c r="O69" s="21">
        <v>4</v>
      </c>
      <c r="P69" s="21">
        <v>2</v>
      </c>
      <c r="Q69" s="21">
        <v>3</v>
      </c>
      <c r="R69" s="21">
        <v>3</v>
      </c>
    </row>
    <row r="70" spans="1:18" x14ac:dyDescent="0.2">
      <c r="A70" s="24" t="s">
        <v>3</v>
      </c>
      <c r="B70" s="25">
        <v>100</v>
      </c>
      <c r="C70" s="25">
        <v>66.666667000000004</v>
      </c>
      <c r="D70" s="25">
        <v>19.047619000000001</v>
      </c>
      <c r="E70" s="25">
        <v>38.095238000000002</v>
      </c>
      <c r="F70" s="25">
        <v>0</v>
      </c>
      <c r="G70" s="25">
        <v>4.7619049999999996</v>
      </c>
      <c r="H70" s="25">
        <v>19.047619000000001</v>
      </c>
      <c r="I70" s="25">
        <v>47.619047999999999</v>
      </c>
      <c r="J70" s="25">
        <v>28.571428999999998</v>
      </c>
      <c r="K70" s="25">
        <v>9.5238099999999992</v>
      </c>
      <c r="L70" s="25">
        <v>19.047619000000001</v>
      </c>
      <c r="M70" s="25">
        <v>28.571428999999998</v>
      </c>
      <c r="N70" s="25">
        <v>23.809524</v>
      </c>
      <c r="O70" s="25">
        <v>19.047619000000001</v>
      </c>
      <c r="P70" s="25">
        <v>9.5238099999999992</v>
      </c>
      <c r="Q70" s="25">
        <v>14.285714</v>
      </c>
      <c r="R70" s="25">
        <v>14.285714</v>
      </c>
    </row>
    <row r="71" spans="1:18" x14ac:dyDescent="0.2">
      <c r="A71" s="20" t="s">
        <v>348</v>
      </c>
      <c r="B71" s="21">
        <v>7</v>
      </c>
      <c r="C71" s="21">
        <v>5</v>
      </c>
      <c r="D71" s="21">
        <v>1</v>
      </c>
      <c r="E71" s="21">
        <v>2</v>
      </c>
      <c r="F71" s="21">
        <v>0</v>
      </c>
      <c r="G71" s="21">
        <v>0</v>
      </c>
      <c r="H71" s="21">
        <v>1</v>
      </c>
      <c r="I71" s="21">
        <v>3</v>
      </c>
      <c r="J71" s="21">
        <v>1</v>
      </c>
      <c r="K71" s="21">
        <v>1</v>
      </c>
      <c r="L71" s="21">
        <v>0</v>
      </c>
      <c r="M71" s="21">
        <v>1</v>
      </c>
      <c r="N71" s="21">
        <v>1</v>
      </c>
      <c r="O71" s="21">
        <v>0</v>
      </c>
      <c r="P71" s="21">
        <v>2</v>
      </c>
      <c r="Q71" s="21">
        <v>0</v>
      </c>
      <c r="R71" s="21">
        <v>0</v>
      </c>
    </row>
    <row r="72" spans="1:18" x14ac:dyDescent="0.2">
      <c r="A72" s="24" t="s">
        <v>3</v>
      </c>
      <c r="B72" s="25">
        <v>100</v>
      </c>
      <c r="C72" s="25">
        <v>71.428571000000005</v>
      </c>
      <c r="D72" s="25">
        <v>14.285714</v>
      </c>
      <c r="E72" s="25">
        <v>28.571428999999998</v>
      </c>
      <c r="F72" s="25">
        <v>0</v>
      </c>
      <c r="G72" s="25">
        <v>0</v>
      </c>
      <c r="H72" s="25">
        <v>14.285714</v>
      </c>
      <c r="I72" s="25">
        <v>42.857143000000001</v>
      </c>
      <c r="J72" s="25">
        <v>14.285714</v>
      </c>
      <c r="K72" s="25">
        <v>14.285714</v>
      </c>
      <c r="L72" s="25">
        <v>0</v>
      </c>
      <c r="M72" s="25">
        <v>14.285714</v>
      </c>
      <c r="N72" s="25">
        <v>14.285714</v>
      </c>
      <c r="O72" s="25">
        <v>0</v>
      </c>
      <c r="P72" s="25">
        <v>28.571428999999998</v>
      </c>
      <c r="Q72" s="25">
        <v>0</v>
      </c>
      <c r="R72" s="25">
        <v>0</v>
      </c>
    </row>
    <row r="73" spans="1:18" x14ac:dyDescent="0.2">
      <c r="A73" s="20" t="s">
        <v>349</v>
      </c>
      <c r="B73" s="21">
        <v>1</v>
      </c>
      <c r="C73" s="21">
        <v>1</v>
      </c>
      <c r="D73" s="21">
        <v>1</v>
      </c>
      <c r="E73" s="21">
        <v>1</v>
      </c>
      <c r="F73" s="21">
        <v>0</v>
      </c>
      <c r="G73" s="21">
        <v>1</v>
      </c>
      <c r="H73" s="21">
        <v>0</v>
      </c>
      <c r="I73" s="21">
        <v>0</v>
      </c>
      <c r="J73" s="21">
        <v>1</v>
      </c>
      <c r="K73" s="21">
        <v>1</v>
      </c>
      <c r="L73" s="21">
        <v>0</v>
      </c>
      <c r="M73" s="21">
        <v>1</v>
      </c>
      <c r="N73" s="21">
        <v>0</v>
      </c>
      <c r="O73" s="21">
        <v>0</v>
      </c>
      <c r="P73" s="21">
        <v>1</v>
      </c>
      <c r="Q73" s="21">
        <v>0</v>
      </c>
      <c r="R73" s="21">
        <v>0</v>
      </c>
    </row>
    <row r="74" spans="1:18" x14ac:dyDescent="0.2">
      <c r="A74" s="24" t="s">
        <v>3</v>
      </c>
      <c r="B74" s="25">
        <v>100</v>
      </c>
      <c r="C74" s="25">
        <v>100</v>
      </c>
      <c r="D74" s="25">
        <v>100</v>
      </c>
      <c r="E74" s="25">
        <v>100</v>
      </c>
      <c r="F74" s="25">
        <v>0</v>
      </c>
      <c r="G74" s="25">
        <v>100</v>
      </c>
      <c r="H74" s="25">
        <v>0</v>
      </c>
      <c r="I74" s="25">
        <v>0</v>
      </c>
      <c r="J74" s="25">
        <v>100</v>
      </c>
      <c r="K74" s="25">
        <v>100</v>
      </c>
      <c r="L74" s="25">
        <v>0</v>
      </c>
      <c r="M74" s="25">
        <v>100</v>
      </c>
      <c r="N74" s="25">
        <v>0</v>
      </c>
      <c r="O74" s="25">
        <v>0</v>
      </c>
      <c r="P74" s="25">
        <v>100</v>
      </c>
      <c r="Q74" s="25">
        <v>0</v>
      </c>
      <c r="R74" s="25">
        <v>0</v>
      </c>
    </row>
    <row r="75" spans="1:18" x14ac:dyDescent="0.2">
      <c r="A75" s="20" t="s">
        <v>350</v>
      </c>
      <c r="B75" s="21">
        <v>178</v>
      </c>
      <c r="C75" s="21">
        <v>122</v>
      </c>
      <c r="D75" s="21">
        <v>18</v>
      </c>
      <c r="E75" s="21">
        <v>79</v>
      </c>
      <c r="F75" s="21">
        <v>3</v>
      </c>
      <c r="G75" s="21">
        <v>26</v>
      </c>
      <c r="H75" s="21">
        <v>23</v>
      </c>
      <c r="I75" s="21">
        <v>67</v>
      </c>
      <c r="J75" s="21">
        <v>65</v>
      </c>
      <c r="K75" s="21">
        <v>42</v>
      </c>
      <c r="L75" s="21">
        <v>18</v>
      </c>
      <c r="M75" s="21">
        <v>55</v>
      </c>
      <c r="N75" s="21">
        <v>51</v>
      </c>
      <c r="O75" s="21">
        <v>35</v>
      </c>
      <c r="P75" s="21">
        <v>29</v>
      </c>
      <c r="Q75" s="21">
        <v>7</v>
      </c>
      <c r="R75" s="21">
        <v>2</v>
      </c>
    </row>
    <row r="76" spans="1:18" x14ac:dyDescent="0.2">
      <c r="A76" s="24" t="s">
        <v>3</v>
      </c>
      <c r="B76" s="25">
        <v>100</v>
      </c>
      <c r="C76" s="25">
        <v>68.539326000000003</v>
      </c>
      <c r="D76" s="25">
        <v>10.112360000000001</v>
      </c>
      <c r="E76" s="25">
        <v>44.382021999999999</v>
      </c>
      <c r="F76" s="25">
        <v>1.6853929999999999</v>
      </c>
      <c r="G76" s="25">
        <v>14.606742000000001</v>
      </c>
      <c r="H76" s="25">
        <v>12.921348</v>
      </c>
      <c r="I76" s="25">
        <v>37.640448999999997</v>
      </c>
      <c r="J76" s="25">
        <v>36.516854000000002</v>
      </c>
      <c r="K76" s="25">
        <v>23.595506</v>
      </c>
      <c r="L76" s="25">
        <v>10.112360000000001</v>
      </c>
      <c r="M76" s="25">
        <v>30.898876000000001</v>
      </c>
      <c r="N76" s="25">
        <v>28.651685000000001</v>
      </c>
      <c r="O76" s="25">
        <v>19.662921000000001</v>
      </c>
      <c r="P76" s="25">
        <v>16.292134999999998</v>
      </c>
      <c r="Q76" s="25">
        <v>3.9325839999999999</v>
      </c>
      <c r="R76" s="25">
        <v>1.123596</v>
      </c>
    </row>
    <row r="77" spans="1:18" x14ac:dyDescent="0.2">
      <c r="A77" s="20" t="s">
        <v>351</v>
      </c>
      <c r="B77" s="21">
        <v>102</v>
      </c>
      <c r="C77" s="21">
        <v>71</v>
      </c>
      <c r="D77" s="21">
        <v>15</v>
      </c>
      <c r="E77" s="21">
        <v>43</v>
      </c>
      <c r="F77" s="21">
        <v>5</v>
      </c>
      <c r="G77" s="21">
        <v>16</v>
      </c>
      <c r="H77" s="21">
        <v>21</v>
      </c>
      <c r="I77" s="21">
        <v>54</v>
      </c>
      <c r="J77" s="21">
        <v>42</v>
      </c>
      <c r="K77" s="21">
        <v>20</v>
      </c>
      <c r="L77" s="21">
        <v>10</v>
      </c>
      <c r="M77" s="21">
        <v>47</v>
      </c>
      <c r="N77" s="21">
        <v>35</v>
      </c>
      <c r="O77" s="21">
        <v>18</v>
      </c>
      <c r="P77" s="21">
        <v>17</v>
      </c>
      <c r="Q77" s="21">
        <v>4</v>
      </c>
      <c r="R77" s="21">
        <v>2</v>
      </c>
    </row>
    <row r="78" spans="1:18" x14ac:dyDescent="0.2">
      <c r="A78" s="24" t="s">
        <v>3</v>
      </c>
      <c r="B78" s="25">
        <v>100</v>
      </c>
      <c r="C78" s="25">
        <v>69.607843000000003</v>
      </c>
      <c r="D78" s="25">
        <v>14.705882000000001</v>
      </c>
      <c r="E78" s="25">
        <v>42.156863000000001</v>
      </c>
      <c r="F78" s="25">
        <v>4.901961</v>
      </c>
      <c r="G78" s="25">
        <v>15.686275</v>
      </c>
      <c r="H78" s="25">
        <v>20.588235000000001</v>
      </c>
      <c r="I78" s="25">
        <v>52.941175999999999</v>
      </c>
      <c r="J78" s="25">
        <v>41.176470999999999</v>
      </c>
      <c r="K78" s="25">
        <v>19.607842999999999</v>
      </c>
      <c r="L78" s="25">
        <v>9.803922</v>
      </c>
      <c r="M78" s="25">
        <v>46.078431000000002</v>
      </c>
      <c r="N78" s="25">
        <v>34.313724999999998</v>
      </c>
      <c r="O78" s="25">
        <v>17.647058999999999</v>
      </c>
      <c r="P78" s="25">
        <v>16.666667</v>
      </c>
      <c r="Q78" s="25">
        <v>3.9215689999999999</v>
      </c>
      <c r="R78" s="25">
        <v>1.9607840000000001</v>
      </c>
    </row>
    <row r="79" spans="1:18" x14ac:dyDescent="0.2">
      <c r="A79" s="20" t="s">
        <v>352</v>
      </c>
      <c r="B79" s="21">
        <v>29</v>
      </c>
      <c r="C79" s="21">
        <v>20</v>
      </c>
      <c r="D79" s="21">
        <v>6</v>
      </c>
      <c r="E79" s="21">
        <v>11</v>
      </c>
      <c r="F79" s="21">
        <v>0</v>
      </c>
      <c r="G79" s="21">
        <v>2</v>
      </c>
      <c r="H79" s="21">
        <v>5</v>
      </c>
      <c r="I79" s="21">
        <v>13</v>
      </c>
      <c r="J79" s="21">
        <v>8</v>
      </c>
      <c r="K79" s="21">
        <v>4</v>
      </c>
      <c r="L79" s="21">
        <v>4</v>
      </c>
      <c r="M79" s="21">
        <v>8</v>
      </c>
      <c r="N79" s="21">
        <v>6</v>
      </c>
      <c r="O79" s="21">
        <v>4</v>
      </c>
      <c r="P79" s="21">
        <v>5</v>
      </c>
      <c r="Q79" s="21">
        <v>3</v>
      </c>
      <c r="R79" s="21">
        <v>3</v>
      </c>
    </row>
    <row r="80" spans="1:18" x14ac:dyDescent="0.2">
      <c r="A80" s="24" t="s">
        <v>3</v>
      </c>
      <c r="B80" s="25">
        <v>100</v>
      </c>
      <c r="C80" s="25">
        <v>68.965517000000006</v>
      </c>
      <c r="D80" s="25">
        <v>20.689654999999998</v>
      </c>
      <c r="E80" s="25">
        <v>37.931033999999997</v>
      </c>
      <c r="F80" s="25">
        <v>0</v>
      </c>
      <c r="G80" s="25">
        <v>6.8965519999999998</v>
      </c>
      <c r="H80" s="25">
        <v>17.241378999999998</v>
      </c>
      <c r="I80" s="25">
        <v>44.827585999999997</v>
      </c>
      <c r="J80" s="25">
        <v>27.586207000000002</v>
      </c>
      <c r="K80" s="25">
        <v>13.793103</v>
      </c>
      <c r="L80" s="25">
        <v>13.793103</v>
      </c>
      <c r="M80" s="25">
        <v>27.586207000000002</v>
      </c>
      <c r="N80" s="25">
        <v>20.689654999999998</v>
      </c>
      <c r="O80" s="25">
        <v>13.793103</v>
      </c>
      <c r="P80" s="25">
        <v>17.241378999999998</v>
      </c>
      <c r="Q80" s="25">
        <v>10.344828</v>
      </c>
      <c r="R80" s="25">
        <v>10.344828</v>
      </c>
    </row>
    <row r="81" spans="1:18" x14ac:dyDescent="0.2">
      <c r="A81" s="20" t="s">
        <v>353</v>
      </c>
      <c r="B81" s="21">
        <v>131</v>
      </c>
      <c r="C81" s="21">
        <v>91</v>
      </c>
      <c r="D81" s="21">
        <v>21</v>
      </c>
      <c r="E81" s="21">
        <v>54</v>
      </c>
      <c r="F81" s="21">
        <v>5</v>
      </c>
      <c r="G81" s="21">
        <v>18</v>
      </c>
      <c r="H81" s="21">
        <v>26</v>
      </c>
      <c r="I81" s="21">
        <v>67</v>
      </c>
      <c r="J81" s="21">
        <v>50</v>
      </c>
      <c r="K81" s="21">
        <v>24</v>
      </c>
      <c r="L81" s="21">
        <v>14</v>
      </c>
      <c r="M81" s="21">
        <v>55</v>
      </c>
      <c r="N81" s="21">
        <v>41</v>
      </c>
      <c r="O81" s="21">
        <v>22</v>
      </c>
      <c r="P81" s="21">
        <v>22</v>
      </c>
      <c r="Q81" s="21">
        <v>7</v>
      </c>
      <c r="R81" s="21">
        <v>5</v>
      </c>
    </row>
    <row r="82" spans="1:18" x14ac:dyDescent="0.2">
      <c r="A82" s="24" t="s">
        <v>3</v>
      </c>
      <c r="B82" s="25">
        <v>100</v>
      </c>
      <c r="C82" s="25">
        <v>69.465648999999999</v>
      </c>
      <c r="D82" s="25">
        <v>16.030533999999999</v>
      </c>
      <c r="E82" s="25">
        <v>41.221373999999997</v>
      </c>
      <c r="F82" s="25">
        <v>3.8167939999999998</v>
      </c>
      <c r="G82" s="25">
        <v>13.740458</v>
      </c>
      <c r="H82" s="25">
        <v>19.847328000000001</v>
      </c>
      <c r="I82" s="25">
        <v>51.145038</v>
      </c>
      <c r="J82" s="25">
        <v>38.167938999999997</v>
      </c>
      <c r="K82" s="25">
        <v>18.320611</v>
      </c>
      <c r="L82" s="25">
        <v>10.687023</v>
      </c>
      <c r="M82" s="25">
        <v>41.984732999999999</v>
      </c>
      <c r="N82" s="25">
        <v>31.297709999999999</v>
      </c>
      <c r="O82" s="25">
        <v>16.793893000000001</v>
      </c>
      <c r="P82" s="25">
        <v>16.793893000000001</v>
      </c>
      <c r="Q82" s="25">
        <v>5.3435110000000003</v>
      </c>
      <c r="R82" s="25">
        <v>3.8167939999999998</v>
      </c>
    </row>
    <row r="83" spans="1:18" x14ac:dyDescent="0.2">
      <c r="A83" s="9" t="s">
        <v>356</v>
      </c>
      <c r="B83" s="9"/>
      <c r="C83" s="9"/>
      <c r="D83" s="9"/>
      <c r="E83" s="9"/>
      <c r="F83" s="9"/>
      <c r="G83" s="9"/>
      <c r="H83" s="9"/>
      <c r="I83" s="9"/>
      <c r="J83" s="9"/>
      <c r="K83" s="9"/>
      <c r="L83" s="9"/>
      <c r="M83" s="9"/>
      <c r="N83" s="9"/>
      <c r="O83" s="9"/>
      <c r="P83" s="9"/>
      <c r="Q83" s="9"/>
      <c r="R83" s="9"/>
    </row>
    <row r="84" spans="1:18" x14ac:dyDescent="0.2">
      <c r="A84" s="20" t="s">
        <v>357</v>
      </c>
      <c r="B84" s="21">
        <v>20</v>
      </c>
      <c r="C84" s="21">
        <v>13</v>
      </c>
      <c r="D84" s="21">
        <v>3</v>
      </c>
      <c r="E84" s="21">
        <v>12</v>
      </c>
      <c r="F84" s="21">
        <v>2</v>
      </c>
      <c r="G84" s="21">
        <v>4</v>
      </c>
      <c r="H84" s="21">
        <v>6</v>
      </c>
      <c r="I84" s="21">
        <v>9</v>
      </c>
      <c r="J84" s="21">
        <v>8</v>
      </c>
      <c r="K84" s="21">
        <v>8</v>
      </c>
      <c r="L84" s="21">
        <v>6</v>
      </c>
      <c r="M84" s="21">
        <v>6</v>
      </c>
      <c r="N84" s="21">
        <v>5</v>
      </c>
      <c r="O84" s="21">
        <v>3</v>
      </c>
      <c r="P84" s="21">
        <v>8</v>
      </c>
      <c r="Q84" s="21">
        <v>1</v>
      </c>
      <c r="R84" s="21">
        <v>0</v>
      </c>
    </row>
    <row r="85" spans="1:18" x14ac:dyDescent="0.2">
      <c r="A85" s="24" t="s">
        <v>3</v>
      </c>
      <c r="B85" s="25">
        <v>100</v>
      </c>
      <c r="C85" s="25">
        <v>65</v>
      </c>
      <c r="D85" s="25">
        <v>15</v>
      </c>
      <c r="E85" s="25">
        <v>60</v>
      </c>
      <c r="F85" s="25">
        <v>10</v>
      </c>
      <c r="G85" s="25">
        <v>20</v>
      </c>
      <c r="H85" s="25">
        <v>30</v>
      </c>
      <c r="I85" s="25">
        <v>45</v>
      </c>
      <c r="J85" s="25">
        <v>40</v>
      </c>
      <c r="K85" s="25">
        <v>40</v>
      </c>
      <c r="L85" s="25">
        <v>30</v>
      </c>
      <c r="M85" s="25">
        <v>30</v>
      </c>
      <c r="N85" s="25">
        <v>25</v>
      </c>
      <c r="O85" s="25">
        <v>15</v>
      </c>
      <c r="P85" s="25">
        <v>40</v>
      </c>
      <c r="Q85" s="25">
        <v>5</v>
      </c>
      <c r="R85" s="25">
        <v>0</v>
      </c>
    </row>
    <row r="86" spans="1:18" x14ac:dyDescent="0.2">
      <c r="A86" s="20" t="s">
        <v>328</v>
      </c>
      <c r="B86" s="21">
        <v>453</v>
      </c>
      <c r="C86" s="21">
        <v>319</v>
      </c>
      <c r="D86" s="21">
        <v>67</v>
      </c>
      <c r="E86" s="21">
        <v>187</v>
      </c>
      <c r="F86" s="21">
        <v>24</v>
      </c>
      <c r="G86" s="21">
        <v>68</v>
      </c>
      <c r="H86" s="21">
        <v>55</v>
      </c>
      <c r="I86" s="21">
        <v>174</v>
      </c>
      <c r="J86" s="21">
        <v>160</v>
      </c>
      <c r="K86" s="21">
        <v>92</v>
      </c>
      <c r="L86" s="21">
        <v>49</v>
      </c>
      <c r="M86" s="21">
        <v>164</v>
      </c>
      <c r="N86" s="21">
        <v>137</v>
      </c>
      <c r="O86" s="21">
        <v>91</v>
      </c>
      <c r="P86" s="21">
        <v>77</v>
      </c>
      <c r="Q86" s="21">
        <v>19</v>
      </c>
      <c r="R86" s="21">
        <v>7</v>
      </c>
    </row>
    <row r="87" spans="1:18" x14ac:dyDescent="0.2">
      <c r="A87" s="24" t="s">
        <v>3</v>
      </c>
      <c r="B87" s="25">
        <v>100</v>
      </c>
      <c r="C87" s="25">
        <v>70.419426000000001</v>
      </c>
      <c r="D87" s="25">
        <v>14.790286999999999</v>
      </c>
      <c r="E87" s="25">
        <v>41.280352999999998</v>
      </c>
      <c r="F87" s="25">
        <v>5.2980130000000001</v>
      </c>
      <c r="G87" s="25">
        <v>15.011037999999999</v>
      </c>
      <c r="H87" s="25">
        <v>12.14128</v>
      </c>
      <c r="I87" s="25">
        <v>38.410595999999998</v>
      </c>
      <c r="J87" s="25">
        <v>35.320087999999998</v>
      </c>
      <c r="K87" s="25">
        <v>20.309051</v>
      </c>
      <c r="L87" s="25">
        <v>10.816777</v>
      </c>
      <c r="M87" s="25">
        <v>36.203091000000001</v>
      </c>
      <c r="N87" s="25">
        <v>30.242826000000001</v>
      </c>
      <c r="O87" s="25">
        <v>20.0883</v>
      </c>
      <c r="P87" s="25">
        <v>16.997792</v>
      </c>
      <c r="Q87" s="25">
        <v>4.1942599999999999</v>
      </c>
      <c r="R87" s="25">
        <v>1.5452539999999999</v>
      </c>
    </row>
    <row r="88" spans="1:18" x14ac:dyDescent="0.2">
      <c r="A88" s="20" t="s">
        <v>329</v>
      </c>
      <c r="B88" s="21">
        <v>28</v>
      </c>
      <c r="C88" s="21">
        <v>12</v>
      </c>
      <c r="D88" s="21">
        <v>3</v>
      </c>
      <c r="E88" s="21">
        <v>13</v>
      </c>
      <c r="F88" s="21">
        <v>1</v>
      </c>
      <c r="G88" s="21">
        <v>3</v>
      </c>
      <c r="H88" s="21">
        <v>3</v>
      </c>
      <c r="I88" s="21">
        <v>13</v>
      </c>
      <c r="J88" s="21">
        <v>8</v>
      </c>
      <c r="K88" s="21">
        <v>9</v>
      </c>
      <c r="L88" s="21">
        <v>3</v>
      </c>
      <c r="M88" s="21">
        <v>10</v>
      </c>
      <c r="N88" s="21">
        <v>9</v>
      </c>
      <c r="O88" s="21">
        <v>6</v>
      </c>
      <c r="P88" s="21">
        <v>5</v>
      </c>
      <c r="Q88" s="21">
        <v>3</v>
      </c>
      <c r="R88" s="21">
        <v>0</v>
      </c>
    </row>
    <row r="89" spans="1:18" x14ac:dyDescent="0.2">
      <c r="A89" s="24" t="s">
        <v>3</v>
      </c>
      <c r="B89" s="25">
        <v>100</v>
      </c>
      <c r="C89" s="25">
        <v>42.857143000000001</v>
      </c>
      <c r="D89" s="25">
        <v>10.714286</v>
      </c>
      <c r="E89" s="25">
        <v>46.428570999999998</v>
      </c>
      <c r="F89" s="25">
        <v>3.5714290000000002</v>
      </c>
      <c r="G89" s="25">
        <v>10.714286</v>
      </c>
      <c r="H89" s="25">
        <v>10.714286</v>
      </c>
      <c r="I89" s="25">
        <v>46.428570999999998</v>
      </c>
      <c r="J89" s="25">
        <v>28.571428999999998</v>
      </c>
      <c r="K89" s="25">
        <v>32.142856999999999</v>
      </c>
      <c r="L89" s="25">
        <v>10.714286</v>
      </c>
      <c r="M89" s="25">
        <v>35.714286000000001</v>
      </c>
      <c r="N89" s="25">
        <v>32.142856999999999</v>
      </c>
      <c r="O89" s="25">
        <v>21.428571000000002</v>
      </c>
      <c r="P89" s="25">
        <v>17.857143000000001</v>
      </c>
      <c r="Q89" s="25">
        <v>10.714286</v>
      </c>
      <c r="R89" s="25">
        <v>0</v>
      </c>
    </row>
    <row r="90" spans="1:18" x14ac:dyDescent="0.2">
      <c r="A90" s="20" t="s">
        <v>330</v>
      </c>
      <c r="B90" s="21">
        <v>91</v>
      </c>
      <c r="C90" s="21">
        <v>64</v>
      </c>
      <c r="D90" s="21">
        <v>15</v>
      </c>
      <c r="E90" s="21">
        <v>39</v>
      </c>
      <c r="F90" s="21">
        <v>6</v>
      </c>
      <c r="G90" s="21">
        <v>14</v>
      </c>
      <c r="H90" s="21">
        <v>10</v>
      </c>
      <c r="I90" s="21">
        <v>29</v>
      </c>
      <c r="J90" s="21">
        <v>30</v>
      </c>
      <c r="K90" s="21">
        <v>13</v>
      </c>
      <c r="L90" s="21">
        <v>10</v>
      </c>
      <c r="M90" s="21">
        <v>30</v>
      </c>
      <c r="N90" s="21">
        <v>31</v>
      </c>
      <c r="O90" s="21">
        <v>19</v>
      </c>
      <c r="P90" s="21">
        <v>19</v>
      </c>
      <c r="Q90" s="21">
        <v>5</v>
      </c>
      <c r="R90" s="21">
        <v>5</v>
      </c>
    </row>
    <row r="91" spans="1:18" x14ac:dyDescent="0.2">
      <c r="A91" s="24" t="s">
        <v>3</v>
      </c>
      <c r="B91" s="25">
        <v>100</v>
      </c>
      <c r="C91" s="25">
        <v>70.329669999999993</v>
      </c>
      <c r="D91" s="25">
        <v>16.483516000000002</v>
      </c>
      <c r="E91" s="25">
        <v>42.857143000000001</v>
      </c>
      <c r="F91" s="25">
        <v>6.593407</v>
      </c>
      <c r="G91" s="25">
        <v>15.384615</v>
      </c>
      <c r="H91" s="25">
        <v>10.989011</v>
      </c>
      <c r="I91" s="25">
        <v>31.868131999999999</v>
      </c>
      <c r="J91" s="25">
        <v>32.967033000000001</v>
      </c>
      <c r="K91" s="25">
        <v>14.285714</v>
      </c>
      <c r="L91" s="25">
        <v>10.989011</v>
      </c>
      <c r="M91" s="25">
        <v>32.967033000000001</v>
      </c>
      <c r="N91" s="25">
        <v>34.065933999999999</v>
      </c>
      <c r="O91" s="25">
        <v>20.879121000000001</v>
      </c>
      <c r="P91" s="25">
        <v>20.879121000000001</v>
      </c>
      <c r="Q91" s="25">
        <v>5.4945050000000002</v>
      </c>
      <c r="R91" s="25">
        <v>5.4945050000000002</v>
      </c>
    </row>
    <row r="92" spans="1:18" x14ac:dyDescent="0.2">
      <c r="A92" s="20" t="s">
        <v>358</v>
      </c>
      <c r="B92" s="21">
        <v>10</v>
      </c>
      <c r="C92" s="21">
        <v>8</v>
      </c>
      <c r="D92" s="21">
        <v>2</v>
      </c>
      <c r="E92" s="21">
        <v>5</v>
      </c>
      <c r="F92" s="21">
        <v>0</v>
      </c>
      <c r="G92" s="21">
        <v>2</v>
      </c>
      <c r="H92" s="21">
        <v>1</v>
      </c>
      <c r="I92" s="21">
        <v>2</v>
      </c>
      <c r="J92" s="21">
        <v>4</v>
      </c>
      <c r="K92" s="21">
        <v>3</v>
      </c>
      <c r="L92" s="21">
        <v>4</v>
      </c>
      <c r="M92" s="21">
        <v>3</v>
      </c>
      <c r="N92" s="21">
        <v>3</v>
      </c>
      <c r="O92" s="21">
        <v>2</v>
      </c>
      <c r="P92" s="21">
        <v>2</v>
      </c>
      <c r="Q92" s="21">
        <v>1</v>
      </c>
      <c r="R92" s="21">
        <v>0</v>
      </c>
    </row>
    <row r="93" spans="1:18" x14ac:dyDescent="0.2">
      <c r="A93" s="24" t="s">
        <v>3</v>
      </c>
      <c r="B93" s="25">
        <v>100</v>
      </c>
      <c r="C93" s="25">
        <v>80</v>
      </c>
      <c r="D93" s="25">
        <v>20</v>
      </c>
      <c r="E93" s="25">
        <v>50</v>
      </c>
      <c r="F93" s="25">
        <v>0</v>
      </c>
      <c r="G93" s="25">
        <v>20</v>
      </c>
      <c r="H93" s="25">
        <v>10</v>
      </c>
      <c r="I93" s="25">
        <v>20</v>
      </c>
      <c r="J93" s="25">
        <v>40</v>
      </c>
      <c r="K93" s="25">
        <v>30</v>
      </c>
      <c r="L93" s="25">
        <v>40</v>
      </c>
      <c r="M93" s="25">
        <v>30</v>
      </c>
      <c r="N93" s="25">
        <v>30</v>
      </c>
      <c r="O93" s="25">
        <v>20</v>
      </c>
      <c r="P93" s="25">
        <v>20</v>
      </c>
      <c r="Q93" s="25">
        <v>10</v>
      </c>
      <c r="R93" s="25">
        <v>0</v>
      </c>
    </row>
    <row r="94" spans="1:18" x14ac:dyDescent="0.2">
      <c r="A94" s="9" t="s">
        <v>359</v>
      </c>
      <c r="B94" s="10">
        <v>16</v>
      </c>
      <c r="C94" s="10">
        <v>10</v>
      </c>
      <c r="D94" s="10">
        <v>3</v>
      </c>
      <c r="E94" s="10">
        <v>9</v>
      </c>
      <c r="F94" s="10">
        <v>2</v>
      </c>
      <c r="G94" s="10">
        <v>3</v>
      </c>
      <c r="H94" s="10">
        <v>5</v>
      </c>
      <c r="I94" s="10">
        <v>7</v>
      </c>
      <c r="J94" s="10">
        <v>7</v>
      </c>
      <c r="K94" s="10">
        <v>7</v>
      </c>
      <c r="L94" s="10">
        <v>5</v>
      </c>
      <c r="M94" s="10">
        <v>5</v>
      </c>
      <c r="N94" s="10">
        <v>5</v>
      </c>
      <c r="O94" s="10">
        <v>3</v>
      </c>
      <c r="P94" s="10">
        <v>8</v>
      </c>
      <c r="Q94" s="10">
        <v>1</v>
      </c>
      <c r="R94" s="10">
        <v>0</v>
      </c>
    </row>
    <row r="95" spans="1:18" x14ac:dyDescent="0.2">
      <c r="A95" s="24" t="s">
        <v>3</v>
      </c>
      <c r="B95" s="25">
        <v>100</v>
      </c>
      <c r="C95" s="25">
        <v>62.5</v>
      </c>
      <c r="D95" s="25">
        <v>18.75</v>
      </c>
      <c r="E95" s="25">
        <v>56.25</v>
      </c>
      <c r="F95" s="25">
        <v>12.5</v>
      </c>
      <c r="G95" s="25">
        <v>18.75</v>
      </c>
      <c r="H95" s="25">
        <v>31.25</v>
      </c>
      <c r="I95" s="25">
        <v>43.75</v>
      </c>
      <c r="J95" s="25">
        <v>43.75</v>
      </c>
      <c r="K95" s="25">
        <v>43.75</v>
      </c>
      <c r="L95" s="25">
        <v>31.25</v>
      </c>
      <c r="M95" s="25">
        <v>31.25</v>
      </c>
      <c r="N95" s="25">
        <v>31.25</v>
      </c>
      <c r="O95" s="25">
        <v>18.75</v>
      </c>
      <c r="P95" s="25">
        <v>50</v>
      </c>
      <c r="Q95" s="25">
        <v>6.25</v>
      </c>
      <c r="R95" s="25">
        <v>0</v>
      </c>
    </row>
    <row r="96" spans="1:18" x14ac:dyDescent="0.2">
      <c r="A96" s="20" t="s">
        <v>331</v>
      </c>
      <c r="B96" s="21">
        <v>250</v>
      </c>
      <c r="C96" s="21">
        <v>176</v>
      </c>
      <c r="D96" s="21">
        <v>47</v>
      </c>
      <c r="E96" s="21">
        <v>99</v>
      </c>
      <c r="F96" s="21">
        <v>19</v>
      </c>
      <c r="G96" s="21">
        <v>40</v>
      </c>
      <c r="H96" s="21">
        <v>19</v>
      </c>
      <c r="I96" s="21">
        <v>80</v>
      </c>
      <c r="J96" s="21">
        <v>83</v>
      </c>
      <c r="K96" s="21">
        <v>48</v>
      </c>
      <c r="L96" s="21">
        <v>30</v>
      </c>
      <c r="M96" s="21">
        <v>93</v>
      </c>
      <c r="N96" s="21">
        <v>80</v>
      </c>
      <c r="O96" s="21">
        <v>55</v>
      </c>
      <c r="P96" s="21">
        <v>48</v>
      </c>
      <c r="Q96" s="21">
        <v>11</v>
      </c>
      <c r="R96" s="21">
        <v>5</v>
      </c>
    </row>
    <row r="97" spans="1:18" x14ac:dyDescent="0.2">
      <c r="A97" s="24" t="s">
        <v>3</v>
      </c>
      <c r="B97" s="25">
        <v>100</v>
      </c>
      <c r="C97" s="25">
        <v>70.400000000000006</v>
      </c>
      <c r="D97" s="25">
        <v>18.8</v>
      </c>
      <c r="E97" s="25">
        <v>39.6</v>
      </c>
      <c r="F97" s="25">
        <v>7.6</v>
      </c>
      <c r="G97" s="25">
        <v>16</v>
      </c>
      <c r="H97" s="25">
        <v>7.6</v>
      </c>
      <c r="I97" s="25">
        <v>32</v>
      </c>
      <c r="J97" s="25">
        <v>33.200000000000003</v>
      </c>
      <c r="K97" s="25">
        <v>19.2</v>
      </c>
      <c r="L97" s="25">
        <v>12</v>
      </c>
      <c r="M97" s="25">
        <v>37.200000000000003</v>
      </c>
      <c r="N97" s="25">
        <v>32</v>
      </c>
      <c r="O97" s="25">
        <v>22</v>
      </c>
      <c r="P97" s="25">
        <v>19.2</v>
      </c>
      <c r="Q97" s="25">
        <v>4.4000000000000004</v>
      </c>
      <c r="R97" s="25">
        <v>2</v>
      </c>
    </row>
    <row r="98" spans="1:18" x14ac:dyDescent="0.2">
      <c r="A98" s="20" t="s">
        <v>332</v>
      </c>
      <c r="B98" s="21">
        <v>6</v>
      </c>
      <c r="C98" s="21">
        <v>0</v>
      </c>
      <c r="D98" s="21">
        <v>0</v>
      </c>
      <c r="E98" s="21">
        <v>3</v>
      </c>
      <c r="F98" s="21">
        <v>1</v>
      </c>
      <c r="G98" s="21">
        <v>1</v>
      </c>
      <c r="H98" s="21">
        <v>0</v>
      </c>
      <c r="I98" s="21">
        <v>2</v>
      </c>
      <c r="J98" s="21">
        <v>1</v>
      </c>
      <c r="K98" s="21">
        <v>2</v>
      </c>
      <c r="L98" s="21">
        <v>1</v>
      </c>
      <c r="M98" s="21">
        <v>2</v>
      </c>
      <c r="N98" s="21">
        <v>1</v>
      </c>
      <c r="O98" s="21">
        <v>2</v>
      </c>
      <c r="P98" s="21">
        <v>0</v>
      </c>
      <c r="Q98" s="21">
        <v>1</v>
      </c>
      <c r="R98" s="21">
        <v>0</v>
      </c>
    </row>
    <row r="99" spans="1:18" x14ac:dyDescent="0.2">
      <c r="A99" s="24" t="s">
        <v>3</v>
      </c>
      <c r="B99" s="25">
        <v>100</v>
      </c>
      <c r="C99" s="25">
        <v>0</v>
      </c>
      <c r="D99" s="25">
        <v>0</v>
      </c>
      <c r="E99" s="25">
        <v>50</v>
      </c>
      <c r="F99" s="25">
        <v>16.666667</v>
      </c>
      <c r="G99" s="25">
        <v>16.666667</v>
      </c>
      <c r="H99" s="25">
        <v>0</v>
      </c>
      <c r="I99" s="25">
        <v>33.333333000000003</v>
      </c>
      <c r="J99" s="25">
        <v>16.666667</v>
      </c>
      <c r="K99" s="25">
        <v>33.333333000000003</v>
      </c>
      <c r="L99" s="25">
        <v>16.666667</v>
      </c>
      <c r="M99" s="25">
        <v>33.333333000000003</v>
      </c>
      <c r="N99" s="25">
        <v>16.666667</v>
      </c>
      <c r="O99" s="25">
        <v>33.333333000000003</v>
      </c>
      <c r="P99" s="25">
        <v>0</v>
      </c>
      <c r="Q99" s="25">
        <v>16.666667</v>
      </c>
      <c r="R99" s="25">
        <v>0</v>
      </c>
    </row>
    <row r="100" spans="1:18" x14ac:dyDescent="0.2">
      <c r="A100" s="20" t="s">
        <v>333</v>
      </c>
      <c r="B100" s="21">
        <v>16</v>
      </c>
      <c r="C100" s="21">
        <v>14</v>
      </c>
      <c r="D100" s="21">
        <v>1</v>
      </c>
      <c r="E100" s="21">
        <v>10</v>
      </c>
      <c r="F100" s="21">
        <v>3</v>
      </c>
      <c r="G100" s="21">
        <v>3</v>
      </c>
      <c r="H100" s="21">
        <v>2</v>
      </c>
      <c r="I100" s="21">
        <v>4</v>
      </c>
      <c r="J100" s="21">
        <v>3</v>
      </c>
      <c r="K100" s="21">
        <v>1</v>
      </c>
      <c r="L100" s="21">
        <v>3</v>
      </c>
      <c r="M100" s="21">
        <v>3</v>
      </c>
      <c r="N100" s="21">
        <v>6</v>
      </c>
      <c r="O100" s="21">
        <v>3</v>
      </c>
      <c r="P100" s="21">
        <v>4</v>
      </c>
      <c r="Q100" s="21">
        <v>1</v>
      </c>
      <c r="R100" s="21">
        <v>0</v>
      </c>
    </row>
    <row r="101" spans="1:18" x14ac:dyDescent="0.2">
      <c r="A101" s="24" t="s">
        <v>3</v>
      </c>
      <c r="B101" s="25">
        <v>100</v>
      </c>
      <c r="C101" s="25">
        <v>87.5</v>
      </c>
      <c r="D101" s="25">
        <v>6.25</v>
      </c>
      <c r="E101" s="25">
        <v>62.5</v>
      </c>
      <c r="F101" s="25">
        <v>18.75</v>
      </c>
      <c r="G101" s="25">
        <v>18.75</v>
      </c>
      <c r="H101" s="25">
        <v>12.5</v>
      </c>
      <c r="I101" s="25">
        <v>25</v>
      </c>
      <c r="J101" s="25">
        <v>18.75</v>
      </c>
      <c r="K101" s="25">
        <v>6.25</v>
      </c>
      <c r="L101" s="25">
        <v>18.75</v>
      </c>
      <c r="M101" s="25">
        <v>18.75</v>
      </c>
      <c r="N101" s="25">
        <v>37.5</v>
      </c>
      <c r="O101" s="25">
        <v>18.75</v>
      </c>
      <c r="P101" s="25">
        <v>25</v>
      </c>
      <c r="Q101" s="25">
        <v>6.25</v>
      </c>
      <c r="R101" s="25">
        <v>0</v>
      </c>
    </row>
    <row r="102" spans="1:18" x14ac:dyDescent="0.2">
      <c r="A102" s="20" t="s">
        <v>358</v>
      </c>
      <c r="B102" s="21">
        <v>5</v>
      </c>
      <c r="C102" s="21">
        <v>3</v>
      </c>
      <c r="D102" s="21">
        <v>0</v>
      </c>
      <c r="E102" s="21">
        <v>2</v>
      </c>
      <c r="F102" s="21">
        <v>0</v>
      </c>
      <c r="G102" s="21">
        <v>0</v>
      </c>
      <c r="H102" s="21">
        <v>0</v>
      </c>
      <c r="I102" s="21">
        <v>0</v>
      </c>
      <c r="J102" s="21">
        <v>1</v>
      </c>
      <c r="K102" s="21">
        <v>1</v>
      </c>
      <c r="L102" s="21">
        <v>1</v>
      </c>
      <c r="M102" s="21">
        <v>0</v>
      </c>
      <c r="N102" s="21">
        <v>1</v>
      </c>
      <c r="O102" s="21">
        <v>1</v>
      </c>
      <c r="P102" s="21">
        <v>0</v>
      </c>
      <c r="Q102" s="21">
        <v>1</v>
      </c>
      <c r="R102" s="21">
        <v>0</v>
      </c>
    </row>
    <row r="103" spans="1:18" x14ac:dyDescent="0.2">
      <c r="A103" s="24" t="s">
        <v>3</v>
      </c>
      <c r="B103" s="25">
        <v>100</v>
      </c>
      <c r="C103" s="25">
        <v>60</v>
      </c>
      <c r="D103" s="25">
        <v>0</v>
      </c>
      <c r="E103" s="25">
        <v>40</v>
      </c>
      <c r="F103" s="25">
        <v>0</v>
      </c>
      <c r="G103" s="25">
        <v>0</v>
      </c>
      <c r="H103" s="25">
        <v>0</v>
      </c>
      <c r="I103" s="25">
        <v>0</v>
      </c>
      <c r="J103" s="25">
        <v>20</v>
      </c>
      <c r="K103" s="25">
        <v>20</v>
      </c>
      <c r="L103" s="25">
        <v>20</v>
      </c>
      <c r="M103" s="25">
        <v>0</v>
      </c>
      <c r="N103" s="25">
        <v>20</v>
      </c>
      <c r="O103" s="25">
        <v>20</v>
      </c>
      <c r="P103" s="25">
        <v>0</v>
      </c>
      <c r="Q103" s="25">
        <v>20</v>
      </c>
      <c r="R103" s="25">
        <v>0</v>
      </c>
    </row>
    <row r="104" spans="1:18" x14ac:dyDescent="0.2">
      <c r="A104" s="9" t="s">
        <v>360</v>
      </c>
      <c r="B104" s="10">
        <v>4</v>
      </c>
      <c r="C104" s="10">
        <v>3</v>
      </c>
      <c r="D104" s="10">
        <v>0</v>
      </c>
      <c r="E104" s="10">
        <v>3</v>
      </c>
      <c r="F104" s="10">
        <v>0</v>
      </c>
      <c r="G104" s="10">
        <v>1</v>
      </c>
      <c r="H104" s="10">
        <v>1</v>
      </c>
      <c r="I104" s="10">
        <v>2</v>
      </c>
      <c r="J104" s="10">
        <v>1</v>
      </c>
      <c r="K104" s="10">
        <v>1</v>
      </c>
      <c r="L104" s="10">
        <v>1</v>
      </c>
      <c r="M104" s="10">
        <v>1</v>
      </c>
      <c r="N104" s="10">
        <v>0</v>
      </c>
      <c r="O104" s="10">
        <v>0</v>
      </c>
      <c r="P104" s="10">
        <v>0</v>
      </c>
      <c r="Q104" s="10">
        <v>0</v>
      </c>
      <c r="R104" s="10">
        <v>0</v>
      </c>
    </row>
    <row r="105" spans="1:18" x14ac:dyDescent="0.2">
      <c r="A105" s="24" t="s">
        <v>3</v>
      </c>
      <c r="B105" s="25">
        <v>100</v>
      </c>
      <c r="C105" s="25">
        <v>75</v>
      </c>
      <c r="D105" s="25">
        <v>0</v>
      </c>
      <c r="E105" s="25">
        <v>75</v>
      </c>
      <c r="F105" s="25">
        <v>0</v>
      </c>
      <c r="G105" s="25">
        <v>25</v>
      </c>
      <c r="H105" s="25">
        <v>25</v>
      </c>
      <c r="I105" s="25">
        <v>50</v>
      </c>
      <c r="J105" s="25">
        <v>25</v>
      </c>
      <c r="K105" s="25">
        <v>25</v>
      </c>
      <c r="L105" s="25">
        <v>25</v>
      </c>
      <c r="M105" s="25">
        <v>25</v>
      </c>
      <c r="N105" s="25">
        <v>0</v>
      </c>
      <c r="O105" s="25">
        <v>0</v>
      </c>
      <c r="P105" s="25">
        <v>0</v>
      </c>
      <c r="Q105" s="25">
        <v>0</v>
      </c>
      <c r="R105" s="25">
        <v>0</v>
      </c>
    </row>
    <row r="106" spans="1:18" x14ac:dyDescent="0.2">
      <c r="A106" s="20" t="s">
        <v>331</v>
      </c>
      <c r="B106" s="21">
        <v>203</v>
      </c>
      <c r="C106" s="21">
        <v>143</v>
      </c>
      <c r="D106" s="21">
        <v>20</v>
      </c>
      <c r="E106" s="21">
        <v>88</v>
      </c>
      <c r="F106" s="21">
        <v>5</v>
      </c>
      <c r="G106" s="21">
        <v>28</v>
      </c>
      <c r="H106" s="21">
        <v>36</v>
      </c>
      <c r="I106" s="21">
        <v>94</v>
      </c>
      <c r="J106" s="21">
        <v>77</v>
      </c>
      <c r="K106" s="21">
        <v>44</v>
      </c>
      <c r="L106" s="21">
        <v>19</v>
      </c>
      <c r="M106" s="21">
        <v>71</v>
      </c>
      <c r="N106" s="21">
        <v>57</v>
      </c>
      <c r="O106" s="21">
        <v>36</v>
      </c>
      <c r="P106" s="21">
        <v>29</v>
      </c>
      <c r="Q106" s="21">
        <v>8</v>
      </c>
      <c r="R106" s="21">
        <v>2</v>
      </c>
    </row>
    <row r="107" spans="1:18" x14ac:dyDescent="0.2">
      <c r="A107" s="24" t="s">
        <v>3</v>
      </c>
      <c r="B107" s="25">
        <v>100</v>
      </c>
      <c r="C107" s="25">
        <v>70.443349999999995</v>
      </c>
      <c r="D107" s="25">
        <v>9.8522169999999996</v>
      </c>
      <c r="E107" s="25">
        <v>43.349753999999997</v>
      </c>
      <c r="F107" s="25">
        <v>2.4630540000000001</v>
      </c>
      <c r="G107" s="25">
        <v>13.793103</v>
      </c>
      <c r="H107" s="25">
        <v>17.733989999999999</v>
      </c>
      <c r="I107" s="25">
        <v>46.305419000000001</v>
      </c>
      <c r="J107" s="25">
        <v>37.931033999999997</v>
      </c>
      <c r="K107" s="25">
        <v>21.674876999999999</v>
      </c>
      <c r="L107" s="25">
        <v>9.3596059999999994</v>
      </c>
      <c r="M107" s="25">
        <v>34.975369000000001</v>
      </c>
      <c r="N107" s="25">
        <v>28.078817999999998</v>
      </c>
      <c r="O107" s="25">
        <v>17.733989999999999</v>
      </c>
      <c r="P107" s="25">
        <v>14.285714</v>
      </c>
      <c r="Q107" s="25">
        <v>3.940887</v>
      </c>
      <c r="R107" s="25">
        <v>0.98522200000000004</v>
      </c>
    </row>
    <row r="108" spans="1:18" x14ac:dyDescent="0.2">
      <c r="A108" s="20" t="s">
        <v>332</v>
      </c>
      <c r="B108" s="21">
        <v>22</v>
      </c>
      <c r="C108" s="21">
        <v>12</v>
      </c>
      <c r="D108" s="21">
        <v>3</v>
      </c>
      <c r="E108" s="21">
        <v>10</v>
      </c>
      <c r="F108" s="21">
        <v>0</v>
      </c>
      <c r="G108" s="21">
        <v>2</v>
      </c>
      <c r="H108" s="21">
        <v>3</v>
      </c>
      <c r="I108" s="21">
        <v>11</v>
      </c>
      <c r="J108" s="21">
        <v>7</v>
      </c>
      <c r="K108" s="21">
        <v>7</v>
      </c>
      <c r="L108" s="21">
        <v>2</v>
      </c>
      <c r="M108" s="21">
        <v>8</v>
      </c>
      <c r="N108" s="21">
        <v>8</v>
      </c>
      <c r="O108" s="21">
        <v>4</v>
      </c>
      <c r="P108" s="21">
        <v>5</v>
      </c>
      <c r="Q108" s="21">
        <v>2</v>
      </c>
      <c r="R108" s="21">
        <v>0</v>
      </c>
    </row>
    <row r="109" spans="1:18" x14ac:dyDescent="0.2">
      <c r="A109" s="24" t="s">
        <v>3</v>
      </c>
      <c r="B109" s="25">
        <v>100</v>
      </c>
      <c r="C109" s="25">
        <v>54.545454999999997</v>
      </c>
      <c r="D109" s="25">
        <v>13.636364</v>
      </c>
      <c r="E109" s="25">
        <v>45.454545000000003</v>
      </c>
      <c r="F109" s="25">
        <v>0</v>
      </c>
      <c r="G109" s="25">
        <v>9.0909089999999999</v>
      </c>
      <c r="H109" s="25">
        <v>13.636364</v>
      </c>
      <c r="I109" s="25">
        <v>50</v>
      </c>
      <c r="J109" s="25">
        <v>31.818182</v>
      </c>
      <c r="K109" s="25">
        <v>31.818182</v>
      </c>
      <c r="L109" s="25">
        <v>9.0909089999999999</v>
      </c>
      <c r="M109" s="25">
        <v>36.363636</v>
      </c>
      <c r="N109" s="25">
        <v>36.363636</v>
      </c>
      <c r="O109" s="25">
        <v>18.181818</v>
      </c>
      <c r="P109" s="25">
        <v>22.727273</v>
      </c>
      <c r="Q109" s="25">
        <v>9.0909089999999999</v>
      </c>
      <c r="R109" s="25">
        <v>0</v>
      </c>
    </row>
    <row r="110" spans="1:18" x14ac:dyDescent="0.2">
      <c r="A110" s="20" t="s">
        <v>333</v>
      </c>
      <c r="B110" s="21">
        <v>75</v>
      </c>
      <c r="C110" s="21">
        <v>50</v>
      </c>
      <c r="D110" s="21">
        <v>14</v>
      </c>
      <c r="E110" s="21">
        <v>29</v>
      </c>
      <c r="F110" s="21">
        <v>3</v>
      </c>
      <c r="G110" s="21">
        <v>11</v>
      </c>
      <c r="H110" s="21">
        <v>8</v>
      </c>
      <c r="I110" s="21">
        <v>25</v>
      </c>
      <c r="J110" s="21">
        <v>27</v>
      </c>
      <c r="K110" s="21">
        <v>12</v>
      </c>
      <c r="L110" s="21">
        <v>7</v>
      </c>
      <c r="M110" s="21">
        <v>27</v>
      </c>
      <c r="N110" s="21">
        <v>25</v>
      </c>
      <c r="O110" s="21">
        <v>16</v>
      </c>
      <c r="P110" s="21">
        <v>15</v>
      </c>
      <c r="Q110" s="21">
        <v>4</v>
      </c>
      <c r="R110" s="21">
        <v>5</v>
      </c>
    </row>
    <row r="111" spans="1:18" x14ac:dyDescent="0.2">
      <c r="A111" s="24" t="s">
        <v>3</v>
      </c>
      <c r="B111" s="25">
        <v>100</v>
      </c>
      <c r="C111" s="25">
        <v>66.666667000000004</v>
      </c>
      <c r="D111" s="25">
        <v>18.666667</v>
      </c>
      <c r="E111" s="25">
        <v>38.666666999999997</v>
      </c>
      <c r="F111" s="25">
        <v>4</v>
      </c>
      <c r="G111" s="25">
        <v>14.666667</v>
      </c>
      <c r="H111" s="25">
        <v>10.666667</v>
      </c>
      <c r="I111" s="25">
        <v>33.333333000000003</v>
      </c>
      <c r="J111" s="25">
        <v>36</v>
      </c>
      <c r="K111" s="25">
        <v>16</v>
      </c>
      <c r="L111" s="25">
        <v>9.3333329999999997</v>
      </c>
      <c r="M111" s="25">
        <v>36</v>
      </c>
      <c r="N111" s="25">
        <v>33.333333000000003</v>
      </c>
      <c r="O111" s="25">
        <v>21.333333</v>
      </c>
      <c r="P111" s="25">
        <v>20</v>
      </c>
      <c r="Q111" s="25">
        <v>5.3333329999999997</v>
      </c>
      <c r="R111" s="25">
        <v>6.6666670000000003</v>
      </c>
    </row>
    <row r="112" spans="1:18" x14ac:dyDescent="0.2">
      <c r="A112" s="20" t="s">
        <v>358</v>
      </c>
      <c r="B112" s="21">
        <v>5</v>
      </c>
      <c r="C112" s="21">
        <v>5</v>
      </c>
      <c r="D112" s="21">
        <v>2</v>
      </c>
      <c r="E112" s="21">
        <v>3</v>
      </c>
      <c r="F112" s="21">
        <v>0</v>
      </c>
      <c r="G112" s="21">
        <v>2</v>
      </c>
      <c r="H112" s="21">
        <v>1</v>
      </c>
      <c r="I112" s="21">
        <v>2</v>
      </c>
      <c r="J112" s="21">
        <v>3</v>
      </c>
      <c r="K112" s="21">
        <v>2</v>
      </c>
      <c r="L112" s="21">
        <v>3</v>
      </c>
      <c r="M112" s="21">
        <v>3</v>
      </c>
      <c r="N112" s="21">
        <v>2</v>
      </c>
      <c r="O112" s="21">
        <v>1</v>
      </c>
      <c r="P112" s="21">
        <v>2</v>
      </c>
      <c r="Q112" s="21">
        <v>0</v>
      </c>
      <c r="R112" s="21">
        <v>0</v>
      </c>
    </row>
    <row r="113" spans="1:18" x14ac:dyDescent="0.2">
      <c r="A113" s="24" t="s">
        <v>3</v>
      </c>
      <c r="B113" s="25">
        <v>100</v>
      </c>
      <c r="C113" s="25">
        <v>100</v>
      </c>
      <c r="D113" s="25">
        <v>40</v>
      </c>
      <c r="E113" s="25">
        <v>60</v>
      </c>
      <c r="F113" s="25">
        <v>0</v>
      </c>
      <c r="G113" s="25">
        <v>40</v>
      </c>
      <c r="H113" s="25">
        <v>20</v>
      </c>
      <c r="I113" s="25">
        <v>40</v>
      </c>
      <c r="J113" s="25">
        <v>60</v>
      </c>
      <c r="K113" s="25">
        <v>40</v>
      </c>
      <c r="L113" s="25">
        <v>60</v>
      </c>
      <c r="M113" s="25">
        <v>60</v>
      </c>
      <c r="N113" s="25">
        <v>40</v>
      </c>
      <c r="O113" s="25">
        <v>20</v>
      </c>
      <c r="P113" s="25">
        <v>40</v>
      </c>
      <c r="Q113" s="25">
        <v>0</v>
      </c>
      <c r="R113" s="25">
        <v>0</v>
      </c>
    </row>
    <row r="114" spans="1:18" x14ac:dyDescent="0.2">
      <c r="A114" s="9" t="s">
        <v>361</v>
      </c>
      <c r="B114" s="9"/>
      <c r="C114" s="9"/>
      <c r="D114" s="9"/>
      <c r="E114" s="9"/>
      <c r="F114" s="9"/>
      <c r="G114" s="9"/>
      <c r="H114" s="9"/>
      <c r="I114" s="9"/>
      <c r="J114" s="9"/>
      <c r="K114" s="9"/>
      <c r="L114" s="9"/>
      <c r="M114" s="9"/>
      <c r="N114" s="9"/>
      <c r="O114" s="9"/>
      <c r="P114" s="9"/>
      <c r="Q114" s="9"/>
      <c r="R114" s="9"/>
    </row>
    <row r="115" spans="1:18" x14ac:dyDescent="0.2">
      <c r="A115" s="20" t="s">
        <v>362</v>
      </c>
      <c r="B115" s="21">
        <v>71</v>
      </c>
      <c r="C115" s="21">
        <v>54</v>
      </c>
      <c r="D115" s="21">
        <v>11</v>
      </c>
      <c r="E115" s="21">
        <v>26</v>
      </c>
      <c r="F115" s="21">
        <v>5</v>
      </c>
      <c r="G115" s="21">
        <v>9</v>
      </c>
      <c r="H115" s="21">
        <v>12</v>
      </c>
      <c r="I115" s="21">
        <v>26</v>
      </c>
      <c r="J115" s="21">
        <v>26</v>
      </c>
      <c r="K115" s="21">
        <v>13</v>
      </c>
      <c r="L115" s="21">
        <v>8</v>
      </c>
      <c r="M115" s="21">
        <v>25</v>
      </c>
      <c r="N115" s="21">
        <v>24</v>
      </c>
      <c r="O115" s="21">
        <v>14</v>
      </c>
      <c r="P115" s="21">
        <v>15</v>
      </c>
      <c r="Q115" s="21">
        <v>7</v>
      </c>
      <c r="R115" s="21">
        <v>3</v>
      </c>
    </row>
    <row r="116" spans="1:18" x14ac:dyDescent="0.2">
      <c r="A116" s="24" t="s">
        <v>3</v>
      </c>
      <c r="B116" s="25">
        <v>100</v>
      </c>
      <c r="C116" s="25">
        <v>76.056337999999997</v>
      </c>
      <c r="D116" s="25">
        <v>15.492958</v>
      </c>
      <c r="E116" s="25">
        <v>36.619717999999999</v>
      </c>
      <c r="F116" s="25">
        <v>7.0422539999999998</v>
      </c>
      <c r="G116" s="25">
        <v>12.676056000000001</v>
      </c>
      <c r="H116" s="25">
        <v>16.901408</v>
      </c>
      <c r="I116" s="25">
        <v>36.619717999999999</v>
      </c>
      <c r="J116" s="25">
        <v>36.619717999999999</v>
      </c>
      <c r="K116" s="25">
        <v>18.309858999999999</v>
      </c>
      <c r="L116" s="25">
        <v>11.267606000000001</v>
      </c>
      <c r="M116" s="25">
        <v>35.211267999999997</v>
      </c>
      <c r="N116" s="25">
        <v>33.802816999999997</v>
      </c>
      <c r="O116" s="25">
        <v>19.718309999999999</v>
      </c>
      <c r="P116" s="25">
        <v>21.126760999999998</v>
      </c>
      <c r="Q116" s="25">
        <v>9.8591549999999994</v>
      </c>
      <c r="R116" s="25">
        <v>4.225352</v>
      </c>
    </row>
    <row r="117" spans="1:18" x14ac:dyDescent="0.2">
      <c r="A117" s="20" t="s">
        <v>363</v>
      </c>
      <c r="B117" s="21">
        <v>307</v>
      </c>
      <c r="C117" s="21">
        <v>208</v>
      </c>
      <c r="D117" s="21">
        <v>43</v>
      </c>
      <c r="E117" s="21">
        <v>122</v>
      </c>
      <c r="F117" s="21">
        <v>14</v>
      </c>
      <c r="G117" s="21">
        <v>48</v>
      </c>
      <c r="H117" s="21">
        <v>40</v>
      </c>
      <c r="I117" s="21">
        <v>119</v>
      </c>
      <c r="J117" s="21">
        <v>102</v>
      </c>
      <c r="K117" s="21">
        <v>67</v>
      </c>
      <c r="L117" s="21">
        <v>28</v>
      </c>
      <c r="M117" s="21">
        <v>108</v>
      </c>
      <c r="N117" s="21">
        <v>98</v>
      </c>
      <c r="O117" s="21">
        <v>55</v>
      </c>
      <c r="P117" s="21">
        <v>46</v>
      </c>
      <c r="Q117" s="21">
        <v>10</v>
      </c>
      <c r="R117" s="21">
        <v>7</v>
      </c>
    </row>
    <row r="118" spans="1:18" x14ac:dyDescent="0.2">
      <c r="A118" s="24" t="s">
        <v>3</v>
      </c>
      <c r="B118" s="25">
        <v>100</v>
      </c>
      <c r="C118" s="25">
        <v>67.752443</v>
      </c>
      <c r="D118" s="25">
        <v>14.006515</v>
      </c>
      <c r="E118" s="25">
        <v>39.739413999999996</v>
      </c>
      <c r="F118" s="25">
        <v>4.5602609999999997</v>
      </c>
      <c r="G118" s="25">
        <v>15.635179000000001</v>
      </c>
      <c r="H118" s="25">
        <v>13.029316</v>
      </c>
      <c r="I118" s="25">
        <v>38.762214999999998</v>
      </c>
      <c r="J118" s="25">
        <v>33.224755999999999</v>
      </c>
      <c r="K118" s="25">
        <v>21.824103999999998</v>
      </c>
      <c r="L118" s="25">
        <v>9.1205210000000001</v>
      </c>
      <c r="M118" s="25">
        <v>35.179152999999999</v>
      </c>
      <c r="N118" s="25">
        <v>31.921824000000001</v>
      </c>
      <c r="O118" s="25">
        <v>17.915309000000001</v>
      </c>
      <c r="P118" s="25">
        <v>14.983713</v>
      </c>
      <c r="Q118" s="25">
        <v>3.2573289999999999</v>
      </c>
      <c r="R118" s="25">
        <v>2.2801300000000002</v>
      </c>
    </row>
    <row r="119" spans="1:18" x14ac:dyDescent="0.2">
      <c r="A119" s="20" t="s">
        <v>364</v>
      </c>
      <c r="B119" s="21">
        <v>173</v>
      </c>
      <c r="C119" s="21">
        <v>126</v>
      </c>
      <c r="D119" s="21">
        <v>26</v>
      </c>
      <c r="E119" s="21">
        <v>86</v>
      </c>
      <c r="F119" s="21">
        <v>12</v>
      </c>
      <c r="G119" s="21">
        <v>23</v>
      </c>
      <c r="H119" s="21">
        <v>13</v>
      </c>
      <c r="I119" s="21">
        <v>66</v>
      </c>
      <c r="J119" s="21">
        <v>57</v>
      </c>
      <c r="K119" s="21">
        <v>27</v>
      </c>
      <c r="L119" s="21">
        <v>25</v>
      </c>
      <c r="M119" s="21">
        <v>63</v>
      </c>
      <c r="N119" s="21">
        <v>46</v>
      </c>
      <c r="O119" s="21">
        <v>40</v>
      </c>
      <c r="P119" s="21">
        <v>36</v>
      </c>
      <c r="Q119" s="21">
        <v>10</v>
      </c>
      <c r="R119" s="21">
        <v>2</v>
      </c>
    </row>
    <row r="120" spans="1:18" x14ac:dyDescent="0.2">
      <c r="A120" s="24" t="s">
        <v>3</v>
      </c>
      <c r="B120" s="25">
        <v>100</v>
      </c>
      <c r="C120" s="25">
        <v>72.832369999999997</v>
      </c>
      <c r="D120" s="25">
        <v>15.028902</v>
      </c>
      <c r="E120" s="25">
        <v>49.710982999999999</v>
      </c>
      <c r="F120" s="25">
        <v>6.9364160000000004</v>
      </c>
      <c r="G120" s="25">
        <v>13.294798</v>
      </c>
      <c r="H120" s="25">
        <v>7.5144510000000002</v>
      </c>
      <c r="I120" s="25">
        <v>38.150289000000001</v>
      </c>
      <c r="J120" s="25">
        <v>32.947977000000002</v>
      </c>
      <c r="K120" s="25">
        <v>15.606935999999999</v>
      </c>
      <c r="L120" s="25">
        <v>14.450867000000001</v>
      </c>
      <c r="M120" s="25">
        <v>36.416184999999999</v>
      </c>
      <c r="N120" s="25">
        <v>26.589594999999999</v>
      </c>
      <c r="O120" s="25">
        <v>23.121386999999999</v>
      </c>
      <c r="P120" s="25">
        <v>20.809249000000001</v>
      </c>
      <c r="Q120" s="25">
        <v>5.7803469999999999</v>
      </c>
      <c r="R120" s="25">
        <v>1.156069</v>
      </c>
    </row>
    <row r="121" spans="1:18" x14ac:dyDescent="0.2">
      <c r="A121" s="20" t="s">
        <v>365</v>
      </c>
      <c r="B121" s="21">
        <v>40</v>
      </c>
      <c r="C121" s="21">
        <v>19</v>
      </c>
      <c r="D121" s="21">
        <v>8</v>
      </c>
      <c r="E121" s="21">
        <v>17</v>
      </c>
      <c r="F121" s="21">
        <v>2</v>
      </c>
      <c r="G121" s="21">
        <v>9</v>
      </c>
      <c r="H121" s="21">
        <v>9</v>
      </c>
      <c r="I121" s="21">
        <v>13</v>
      </c>
      <c r="J121" s="21">
        <v>21</v>
      </c>
      <c r="K121" s="21">
        <v>15</v>
      </c>
      <c r="L121" s="21">
        <v>7</v>
      </c>
      <c r="M121" s="21">
        <v>14</v>
      </c>
      <c r="N121" s="21">
        <v>14</v>
      </c>
      <c r="O121" s="21">
        <v>10</v>
      </c>
      <c r="P121" s="21">
        <v>12</v>
      </c>
      <c r="Q121" s="21">
        <v>1</v>
      </c>
      <c r="R121" s="21">
        <v>0</v>
      </c>
    </row>
    <row r="122" spans="1:18" x14ac:dyDescent="0.2">
      <c r="A122" s="24" t="s">
        <v>3</v>
      </c>
      <c r="B122" s="25">
        <v>100</v>
      </c>
      <c r="C122" s="25">
        <v>47.5</v>
      </c>
      <c r="D122" s="25">
        <v>20</v>
      </c>
      <c r="E122" s="25">
        <v>42.5</v>
      </c>
      <c r="F122" s="25">
        <v>5</v>
      </c>
      <c r="G122" s="25">
        <v>22.5</v>
      </c>
      <c r="H122" s="25">
        <v>22.5</v>
      </c>
      <c r="I122" s="25">
        <v>32.5</v>
      </c>
      <c r="J122" s="25">
        <v>52.5</v>
      </c>
      <c r="K122" s="25">
        <v>37.5</v>
      </c>
      <c r="L122" s="25">
        <v>17.5</v>
      </c>
      <c r="M122" s="25">
        <v>35</v>
      </c>
      <c r="N122" s="25">
        <v>35</v>
      </c>
      <c r="O122" s="25">
        <v>25</v>
      </c>
      <c r="P122" s="25">
        <v>30</v>
      </c>
      <c r="Q122" s="25">
        <v>2.5</v>
      </c>
      <c r="R122" s="25">
        <v>0</v>
      </c>
    </row>
    <row r="123" spans="1:18" x14ac:dyDescent="0.2">
      <c r="A123" s="20" t="s">
        <v>366</v>
      </c>
      <c r="B123" s="21">
        <v>11</v>
      </c>
      <c r="C123" s="21">
        <v>9</v>
      </c>
      <c r="D123" s="21">
        <v>2</v>
      </c>
      <c r="E123" s="21">
        <v>5</v>
      </c>
      <c r="F123" s="21">
        <v>0</v>
      </c>
      <c r="G123" s="21">
        <v>2</v>
      </c>
      <c r="H123" s="21">
        <v>1</v>
      </c>
      <c r="I123" s="21">
        <v>3</v>
      </c>
      <c r="J123" s="21">
        <v>4</v>
      </c>
      <c r="K123" s="21">
        <v>3</v>
      </c>
      <c r="L123" s="21">
        <v>4</v>
      </c>
      <c r="M123" s="21">
        <v>3</v>
      </c>
      <c r="N123" s="21">
        <v>3</v>
      </c>
      <c r="O123" s="21">
        <v>2</v>
      </c>
      <c r="P123" s="21">
        <v>2</v>
      </c>
      <c r="Q123" s="21">
        <v>1</v>
      </c>
      <c r="R123" s="21">
        <v>0</v>
      </c>
    </row>
    <row r="124" spans="1:18" x14ac:dyDescent="0.2">
      <c r="A124" s="24" t="s">
        <v>3</v>
      </c>
      <c r="B124" s="25">
        <v>100</v>
      </c>
      <c r="C124" s="25">
        <v>81.818181999999993</v>
      </c>
      <c r="D124" s="25">
        <v>18.181818</v>
      </c>
      <c r="E124" s="25">
        <v>45.454545000000003</v>
      </c>
      <c r="F124" s="25">
        <v>0</v>
      </c>
      <c r="G124" s="25">
        <v>18.181818</v>
      </c>
      <c r="H124" s="25">
        <v>9.0909089999999999</v>
      </c>
      <c r="I124" s="25">
        <v>27.272727</v>
      </c>
      <c r="J124" s="25">
        <v>36.363636</v>
      </c>
      <c r="K124" s="25">
        <v>27.272727</v>
      </c>
      <c r="L124" s="25">
        <v>36.363636</v>
      </c>
      <c r="M124" s="25">
        <v>27.272727</v>
      </c>
      <c r="N124" s="25">
        <v>27.272727</v>
      </c>
      <c r="O124" s="25">
        <v>18.181818</v>
      </c>
      <c r="P124" s="25">
        <v>18.181818</v>
      </c>
      <c r="Q124" s="25">
        <v>9.0909089999999999</v>
      </c>
      <c r="R124" s="25">
        <v>0</v>
      </c>
    </row>
    <row r="125" spans="1:18" x14ac:dyDescent="0.2">
      <c r="A125" s="9" t="s">
        <v>367</v>
      </c>
      <c r="B125" s="9"/>
      <c r="C125" s="9"/>
      <c r="D125" s="9"/>
      <c r="E125" s="9"/>
      <c r="F125" s="9"/>
      <c r="G125" s="9"/>
      <c r="H125" s="9"/>
      <c r="I125" s="9"/>
      <c r="J125" s="9"/>
      <c r="K125" s="9"/>
      <c r="L125" s="9"/>
      <c r="M125" s="9"/>
      <c r="N125" s="9"/>
      <c r="O125" s="9"/>
      <c r="P125" s="9"/>
      <c r="Q125" s="9"/>
      <c r="R125" s="9"/>
    </row>
    <row r="126" spans="1:18" x14ac:dyDescent="0.2">
      <c r="A126" s="20" t="s">
        <v>368</v>
      </c>
      <c r="B126" s="21">
        <v>67</v>
      </c>
      <c r="C126" s="21">
        <v>41</v>
      </c>
      <c r="D126" s="21">
        <v>9</v>
      </c>
      <c r="E126" s="21">
        <v>30</v>
      </c>
      <c r="F126" s="21">
        <v>5</v>
      </c>
      <c r="G126" s="21">
        <v>12</v>
      </c>
      <c r="H126" s="21">
        <v>11</v>
      </c>
      <c r="I126" s="21">
        <v>27</v>
      </c>
      <c r="J126" s="21">
        <v>19</v>
      </c>
      <c r="K126" s="21">
        <v>18</v>
      </c>
      <c r="L126" s="21">
        <v>8</v>
      </c>
      <c r="M126" s="21">
        <v>24</v>
      </c>
      <c r="N126" s="21">
        <v>25</v>
      </c>
      <c r="O126" s="21">
        <v>11</v>
      </c>
      <c r="P126" s="21">
        <v>17</v>
      </c>
      <c r="Q126" s="21">
        <v>2</v>
      </c>
      <c r="R126" s="21">
        <v>2</v>
      </c>
    </row>
    <row r="127" spans="1:18" x14ac:dyDescent="0.2">
      <c r="A127" s="24" t="s">
        <v>3</v>
      </c>
      <c r="B127" s="25">
        <v>100</v>
      </c>
      <c r="C127" s="25">
        <v>61.194029999999998</v>
      </c>
      <c r="D127" s="25">
        <v>13.432836</v>
      </c>
      <c r="E127" s="25">
        <v>44.776119000000001</v>
      </c>
      <c r="F127" s="25">
        <v>7.4626869999999998</v>
      </c>
      <c r="G127" s="25">
        <v>17.910447999999999</v>
      </c>
      <c r="H127" s="25">
        <v>16.417909999999999</v>
      </c>
      <c r="I127" s="25">
        <v>40.298507000000001</v>
      </c>
      <c r="J127" s="25">
        <v>28.358208999999999</v>
      </c>
      <c r="K127" s="25">
        <v>26.865672</v>
      </c>
      <c r="L127" s="25">
        <v>11.940299</v>
      </c>
      <c r="M127" s="25">
        <v>35.820895999999998</v>
      </c>
      <c r="N127" s="25">
        <v>37.313433000000003</v>
      </c>
      <c r="O127" s="25">
        <v>16.417909999999999</v>
      </c>
      <c r="P127" s="25">
        <v>25.373134</v>
      </c>
      <c r="Q127" s="25">
        <v>2.9850750000000001</v>
      </c>
      <c r="R127" s="25">
        <v>2.9850750000000001</v>
      </c>
    </row>
    <row r="128" spans="1:18" x14ac:dyDescent="0.2">
      <c r="A128" s="20" t="s">
        <v>180</v>
      </c>
      <c r="B128" s="21">
        <v>440</v>
      </c>
      <c r="C128" s="21">
        <v>312</v>
      </c>
      <c r="D128" s="21">
        <v>64</v>
      </c>
      <c r="E128" s="21">
        <v>181</v>
      </c>
      <c r="F128" s="21">
        <v>22</v>
      </c>
      <c r="G128" s="21">
        <v>67</v>
      </c>
      <c r="H128" s="21">
        <v>54</v>
      </c>
      <c r="I128" s="21">
        <v>169</v>
      </c>
      <c r="J128" s="21">
        <v>157</v>
      </c>
      <c r="K128" s="21">
        <v>90</v>
      </c>
      <c r="L128" s="21">
        <v>48</v>
      </c>
      <c r="M128" s="21">
        <v>160</v>
      </c>
      <c r="N128" s="21">
        <v>132</v>
      </c>
      <c r="O128" s="21">
        <v>88</v>
      </c>
      <c r="P128" s="21">
        <v>74</v>
      </c>
      <c r="Q128" s="21">
        <v>17</v>
      </c>
      <c r="R128" s="21">
        <v>7</v>
      </c>
    </row>
    <row r="129" spans="1:18" x14ac:dyDescent="0.2">
      <c r="A129" s="24" t="s">
        <v>3</v>
      </c>
      <c r="B129" s="25">
        <v>100</v>
      </c>
      <c r="C129" s="25">
        <v>70.909091000000004</v>
      </c>
      <c r="D129" s="25">
        <v>14.545455</v>
      </c>
      <c r="E129" s="25">
        <v>41.136364</v>
      </c>
      <c r="F129" s="25">
        <v>5</v>
      </c>
      <c r="G129" s="25">
        <v>15.227273</v>
      </c>
      <c r="H129" s="25">
        <v>12.272727</v>
      </c>
      <c r="I129" s="25">
        <v>38.409090999999997</v>
      </c>
      <c r="J129" s="25">
        <v>35.681818</v>
      </c>
      <c r="K129" s="25">
        <v>20.454545</v>
      </c>
      <c r="L129" s="25">
        <v>10.909091</v>
      </c>
      <c r="M129" s="25">
        <v>36.363636</v>
      </c>
      <c r="N129" s="25">
        <v>30</v>
      </c>
      <c r="O129" s="25">
        <v>20</v>
      </c>
      <c r="P129" s="25">
        <v>16.818182</v>
      </c>
      <c r="Q129" s="25">
        <v>3.8636360000000001</v>
      </c>
      <c r="R129" s="25">
        <v>1.5909089999999999</v>
      </c>
    </row>
    <row r="130" spans="1:18" x14ac:dyDescent="0.2">
      <c r="A130" s="20" t="s">
        <v>369</v>
      </c>
      <c r="B130" s="21">
        <v>29</v>
      </c>
      <c r="C130" s="21">
        <v>13</v>
      </c>
      <c r="D130" s="21">
        <v>3</v>
      </c>
      <c r="E130" s="21">
        <v>13</v>
      </c>
      <c r="F130" s="21">
        <v>2</v>
      </c>
      <c r="G130" s="21">
        <v>9</v>
      </c>
      <c r="H130" s="21">
        <v>7</v>
      </c>
      <c r="I130" s="21">
        <v>10</v>
      </c>
      <c r="J130" s="21">
        <v>8</v>
      </c>
      <c r="K130" s="21">
        <v>6</v>
      </c>
      <c r="L130" s="21">
        <v>4</v>
      </c>
      <c r="M130" s="21">
        <v>10</v>
      </c>
      <c r="N130" s="21">
        <v>11</v>
      </c>
      <c r="O130" s="21">
        <v>5</v>
      </c>
      <c r="P130" s="21">
        <v>9</v>
      </c>
      <c r="Q130" s="21">
        <v>2</v>
      </c>
      <c r="R130" s="21">
        <v>1</v>
      </c>
    </row>
    <row r="131" spans="1:18" x14ac:dyDescent="0.2">
      <c r="A131" s="24" t="s">
        <v>3</v>
      </c>
      <c r="B131" s="25">
        <v>100</v>
      </c>
      <c r="C131" s="25">
        <v>44.827585999999997</v>
      </c>
      <c r="D131" s="25">
        <v>10.344828</v>
      </c>
      <c r="E131" s="25">
        <v>44.827585999999997</v>
      </c>
      <c r="F131" s="25">
        <v>6.8965519999999998</v>
      </c>
      <c r="G131" s="25">
        <v>31.034483000000002</v>
      </c>
      <c r="H131" s="25">
        <v>24.137930999999998</v>
      </c>
      <c r="I131" s="25">
        <v>34.482759000000001</v>
      </c>
      <c r="J131" s="25">
        <v>27.586207000000002</v>
      </c>
      <c r="K131" s="25">
        <v>20.689654999999998</v>
      </c>
      <c r="L131" s="25">
        <v>13.793103</v>
      </c>
      <c r="M131" s="25">
        <v>34.482759000000001</v>
      </c>
      <c r="N131" s="25">
        <v>37.931033999999997</v>
      </c>
      <c r="O131" s="25">
        <v>17.241378999999998</v>
      </c>
      <c r="P131" s="25">
        <v>31.034483000000002</v>
      </c>
      <c r="Q131" s="25">
        <v>6.8965519999999998</v>
      </c>
      <c r="R131" s="25">
        <v>3.4482759999999999</v>
      </c>
    </row>
    <row r="132" spans="1:18" x14ac:dyDescent="0.2">
      <c r="A132" s="20" t="s">
        <v>370</v>
      </c>
      <c r="B132" s="21">
        <v>214</v>
      </c>
      <c r="C132" s="21">
        <v>158</v>
      </c>
      <c r="D132" s="21">
        <v>33</v>
      </c>
      <c r="E132" s="21">
        <v>101</v>
      </c>
      <c r="F132" s="21">
        <v>15</v>
      </c>
      <c r="G132" s="21">
        <v>26</v>
      </c>
      <c r="H132" s="21">
        <v>21</v>
      </c>
      <c r="I132" s="21">
        <v>75</v>
      </c>
      <c r="J132" s="21">
        <v>70</v>
      </c>
      <c r="K132" s="21">
        <v>34</v>
      </c>
      <c r="L132" s="21">
        <v>27</v>
      </c>
      <c r="M132" s="21">
        <v>74</v>
      </c>
      <c r="N132" s="21">
        <v>57</v>
      </c>
      <c r="O132" s="21">
        <v>46</v>
      </c>
      <c r="P132" s="21">
        <v>45</v>
      </c>
      <c r="Q132" s="21">
        <v>17</v>
      </c>
      <c r="R132" s="21">
        <v>5</v>
      </c>
    </row>
    <row r="133" spans="1:18" x14ac:dyDescent="0.2">
      <c r="A133" s="24" t="s">
        <v>3</v>
      </c>
      <c r="B133" s="25">
        <v>100</v>
      </c>
      <c r="C133" s="25">
        <v>73.831776000000005</v>
      </c>
      <c r="D133" s="25">
        <v>15.420560999999999</v>
      </c>
      <c r="E133" s="25">
        <v>47.196261999999997</v>
      </c>
      <c r="F133" s="25">
        <v>7.0093459999999999</v>
      </c>
      <c r="G133" s="25">
        <v>12.149533</v>
      </c>
      <c r="H133" s="25">
        <v>9.8130839999999999</v>
      </c>
      <c r="I133" s="25">
        <v>35.046728999999999</v>
      </c>
      <c r="J133" s="25">
        <v>32.710279999999997</v>
      </c>
      <c r="K133" s="25">
        <v>15.88785</v>
      </c>
      <c r="L133" s="25">
        <v>12.616822000000001</v>
      </c>
      <c r="M133" s="25">
        <v>34.579439000000001</v>
      </c>
      <c r="N133" s="25">
        <v>26.635514000000001</v>
      </c>
      <c r="O133" s="25">
        <v>21.495327</v>
      </c>
      <c r="P133" s="25">
        <v>21.028037000000001</v>
      </c>
      <c r="Q133" s="25">
        <v>7.9439250000000001</v>
      </c>
      <c r="R133" s="25">
        <v>2.336449</v>
      </c>
    </row>
    <row r="134" spans="1:18" x14ac:dyDescent="0.2">
      <c r="A134" s="20" t="s">
        <v>371</v>
      </c>
      <c r="B134" s="21">
        <v>24</v>
      </c>
      <c r="C134" s="21">
        <v>14</v>
      </c>
      <c r="D134" s="21">
        <v>6</v>
      </c>
      <c r="E134" s="21">
        <v>13</v>
      </c>
      <c r="F134" s="21">
        <v>1</v>
      </c>
      <c r="G134" s="21">
        <v>4</v>
      </c>
      <c r="H134" s="21">
        <v>3</v>
      </c>
      <c r="I134" s="21">
        <v>10</v>
      </c>
      <c r="J134" s="21">
        <v>8</v>
      </c>
      <c r="K134" s="21">
        <v>5</v>
      </c>
      <c r="L134" s="21">
        <v>2</v>
      </c>
      <c r="M134" s="21">
        <v>8</v>
      </c>
      <c r="N134" s="21">
        <v>8</v>
      </c>
      <c r="O134" s="21">
        <v>5</v>
      </c>
      <c r="P134" s="21">
        <v>5</v>
      </c>
      <c r="Q134" s="21">
        <v>4</v>
      </c>
      <c r="R134" s="21">
        <v>0</v>
      </c>
    </row>
    <row r="135" spans="1:18" x14ac:dyDescent="0.2">
      <c r="A135" s="24" t="s">
        <v>3</v>
      </c>
      <c r="B135" s="25">
        <v>100</v>
      </c>
      <c r="C135" s="25">
        <v>58.333333000000003</v>
      </c>
      <c r="D135" s="25">
        <v>25</v>
      </c>
      <c r="E135" s="25">
        <v>54.166666999999997</v>
      </c>
      <c r="F135" s="25">
        <v>4.1666670000000003</v>
      </c>
      <c r="G135" s="25">
        <v>16.666667</v>
      </c>
      <c r="H135" s="25">
        <v>12.5</v>
      </c>
      <c r="I135" s="25">
        <v>41.666666999999997</v>
      </c>
      <c r="J135" s="25">
        <v>33.333333000000003</v>
      </c>
      <c r="K135" s="25">
        <v>20.833333</v>
      </c>
      <c r="L135" s="25">
        <v>8.3333329999999997</v>
      </c>
      <c r="M135" s="25">
        <v>33.333333000000003</v>
      </c>
      <c r="N135" s="25">
        <v>33.333333000000003</v>
      </c>
      <c r="O135" s="25">
        <v>20.833333</v>
      </c>
      <c r="P135" s="25">
        <v>20.833333</v>
      </c>
      <c r="Q135" s="25">
        <v>16.666667</v>
      </c>
      <c r="R135" s="25">
        <v>0</v>
      </c>
    </row>
    <row r="136" spans="1:18" x14ac:dyDescent="0.2">
      <c r="A136" s="20" t="s">
        <v>366</v>
      </c>
      <c r="B136" s="21">
        <v>11</v>
      </c>
      <c r="C136" s="21">
        <v>9</v>
      </c>
      <c r="D136" s="21">
        <v>2</v>
      </c>
      <c r="E136" s="21">
        <v>5</v>
      </c>
      <c r="F136" s="21">
        <v>0</v>
      </c>
      <c r="G136" s="21">
        <v>2</v>
      </c>
      <c r="H136" s="21">
        <v>1</v>
      </c>
      <c r="I136" s="21">
        <v>3</v>
      </c>
      <c r="J136" s="21">
        <v>5</v>
      </c>
      <c r="K136" s="21">
        <v>3</v>
      </c>
      <c r="L136" s="21">
        <v>5</v>
      </c>
      <c r="M136" s="21">
        <v>3</v>
      </c>
      <c r="N136" s="21">
        <v>4</v>
      </c>
      <c r="O136" s="21">
        <v>3</v>
      </c>
      <c r="P136" s="21">
        <v>2</v>
      </c>
      <c r="Q136" s="21">
        <v>1</v>
      </c>
      <c r="R136" s="21">
        <v>0</v>
      </c>
    </row>
    <row r="137" spans="1:18" x14ac:dyDescent="0.2">
      <c r="A137" s="24" t="s">
        <v>3</v>
      </c>
      <c r="B137" s="25">
        <v>100</v>
      </c>
      <c r="C137" s="25">
        <v>81.818181999999993</v>
      </c>
      <c r="D137" s="25">
        <v>18.181818</v>
      </c>
      <c r="E137" s="25">
        <v>45.454545000000003</v>
      </c>
      <c r="F137" s="25">
        <v>0</v>
      </c>
      <c r="G137" s="25">
        <v>18.181818</v>
      </c>
      <c r="H137" s="25">
        <v>9.0909089999999999</v>
      </c>
      <c r="I137" s="25">
        <v>27.272727</v>
      </c>
      <c r="J137" s="25">
        <v>45.454545000000003</v>
      </c>
      <c r="K137" s="25">
        <v>27.272727</v>
      </c>
      <c r="L137" s="25">
        <v>45.454545000000003</v>
      </c>
      <c r="M137" s="25">
        <v>27.272727</v>
      </c>
      <c r="N137" s="25">
        <v>36.363636</v>
      </c>
      <c r="O137" s="25">
        <v>27.272727</v>
      </c>
      <c r="P137" s="25">
        <v>18.181818</v>
      </c>
      <c r="Q137" s="25">
        <v>9.0909089999999999</v>
      </c>
      <c r="R137" s="25">
        <v>0</v>
      </c>
    </row>
    <row r="138" spans="1:18" x14ac:dyDescent="0.2">
      <c r="A138" s="9" t="s">
        <v>372</v>
      </c>
      <c r="B138" s="9"/>
      <c r="C138" s="9"/>
      <c r="D138" s="9"/>
      <c r="E138" s="9"/>
      <c r="F138" s="9"/>
      <c r="G138" s="9"/>
      <c r="H138" s="9"/>
      <c r="I138" s="9"/>
      <c r="J138" s="9"/>
      <c r="K138" s="9"/>
      <c r="L138" s="9"/>
      <c r="M138" s="9"/>
      <c r="N138" s="9"/>
      <c r="O138" s="9"/>
      <c r="P138" s="9"/>
      <c r="Q138" s="9"/>
      <c r="R138" s="9"/>
    </row>
    <row r="139" spans="1:18" x14ac:dyDescent="0.2">
      <c r="A139" s="20" t="s">
        <v>373</v>
      </c>
      <c r="B139" s="21">
        <v>67</v>
      </c>
      <c r="C139" s="21">
        <v>41</v>
      </c>
      <c r="D139" s="21">
        <v>9</v>
      </c>
      <c r="E139" s="21">
        <v>30</v>
      </c>
      <c r="F139" s="21">
        <v>5</v>
      </c>
      <c r="G139" s="21">
        <v>12</v>
      </c>
      <c r="H139" s="21">
        <v>11</v>
      </c>
      <c r="I139" s="21">
        <v>27</v>
      </c>
      <c r="J139" s="21">
        <v>19</v>
      </c>
      <c r="K139" s="21">
        <v>18</v>
      </c>
      <c r="L139" s="21">
        <v>8</v>
      </c>
      <c r="M139" s="21">
        <v>24</v>
      </c>
      <c r="N139" s="21">
        <v>25</v>
      </c>
      <c r="O139" s="21">
        <v>11</v>
      </c>
      <c r="P139" s="21">
        <v>17</v>
      </c>
      <c r="Q139" s="21">
        <v>2</v>
      </c>
      <c r="R139" s="21">
        <v>2</v>
      </c>
    </row>
    <row r="140" spans="1:18" x14ac:dyDescent="0.2">
      <c r="A140" s="24" t="s">
        <v>3</v>
      </c>
      <c r="B140" s="25">
        <v>100</v>
      </c>
      <c r="C140" s="25">
        <v>61.194029999999998</v>
      </c>
      <c r="D140" s="25">
        <v>13.432836</v>
      </c>
      <c r="E140" s="25">
        <v>44.776119000000001</v>
      </c>
      <c r="F140" s="25">
        <v>7.4626869999999998</v>
      </c>
      <c r="G140" s="25">
        <v>17.910447999999999</v>
      </c>
      <c r="H140" s="25">
        <v>16.417909999999999</v>
      </c>
      <c r="I140" s="25">
        <v>40.298507000000001</v>
      </c>
      <c r="J140" s="25">
        <v>28.358208999999999</v>
      </c>
      <c r="K140" s="25">
        <v>26.865672</v>
      </c>
      <c r="L140" s="25">
        <v>11.940299</v>
      </c>
      <c r="M140" s="25">
        <v>35.820895999999998</v>
      </c>
      <c r="N140" s="25">
        <v>37.313433000000003</v>
      </c>
      <c r="O140" s="25">
        <v>16.417909999999999</v>
      </c>
      <c r="P140" s="25">
        <v>25.373134</v>
      </c>
      <c r="Q140" s="25">
        <v>2.9850750000000001</v>
      </c>
      <c r="R140" s="25">
        <v>2.9850750000000001</v>
      </c>
    </row>
    <row r="141" spans="1:18" x14ac:dyDescent="0.2">
      <c r="A141" s="20" t="s">
        <v>374</v>
      </c>
      <c r="B141" s="21">
        <v>317</v>
      </c>
      <c r="C141" s="21">
        <v>220</v>
      </c>
      <c r="D141" s="21">
        <v>49</v>
      </c>
      <c r="E141" s="21">
        <v>125</v>
      </c>
      <c r="F141" s="21">
        <v>16</v>
      </c>
      <c r="G141" s="21">
        <v>48</v>
      </c>
      <c r="H141" s="21">
        <v>42</v>
      </c>
      <c r="I141" s="21">
        <v>123</v>
      </c>
      <c r="J141" s="21">
        <v>123</v>
      </c>
      <c r="K141" s="21">
        <v>72</v>
      </c>
      <c r="L141" s="21">
        <v>34</v>
      </c>
      <c r="M141" s="21">
        <v>114</v>
      </c>
      <c r="N141" s="21">
        <v>95</v>
      </c>
      <c r="O141" s="21">
        <v>63</v>
      </c>
      <c r="P141" s="21">
        <v>46</v>
      </c>
      <c r="Q141" s="21">
        <v>8</v>
      </c>
      <c r="R141" s="21">
        <v>5</v>
      </c>
    </row>
    <row r="142" spans="1:18" x14ac:dyDescent="0.2">
      <c r="A142" s="24" t="s">
        <v>3</v>
      </c>
      <c r="B142" s="25">
        <v>100</v>
      </c>
      <c r="C142" s="25">
        <v>69.400631000000004</v>
      </c>
      <c r="D142" s="25">
        <v>15.457413000000001</v>
      </c>
      <c r="E142" s="25">
        <v>39.432177000000003</v>
      </c>
      <c r="F142" s="25">
        <v>5.0473189999999999</v>
      </c>
      <c r="G142" s="25">
        <v>15.141956</v>
      </c>
      <c r="H142" s="25">
        <v>13.249211000000001</v>
      </c>
      <c r="I142" s="25">
        <v>38.801262000000001</v>
      </c>
      <c r="J142" s="25">
        <v>38.801262000000001</v>
      </c>
      <c r="K142" s="25">
        <v>22.712934000000001</v>
      </c>
      <c r="L142" s="25">
        <v>10.725552</v>
      </c>
      <c r="M142" s="25">
        <v>35.962145</v>
      </c>
      <c r="N142" s="25">
        <v>29.968454000000001</v>
      </c>
      <c r="O142" s="25">
        <v>19.873816999999999</v>
      </c>
      <c r="P142" s="25">
        <v>14.511041000000001</v>
      </c>
      <c r="Q142" s="25">
        <v>2.5236589999999999</v>
      </c>
      <c r="R142" s="25">
        <v>1.5772870000000001</v>
      </c>
    </row>
    <row r="143" spans="1:18" x14ac:dyDescent="0.2">
      <c r="A143" s="20" t="s">
        <v>375</v>
      </c>
      <c r="B143" s="21">
        <v>113</v>
      </c>
      <c r="C143" s="21">
        <v>79</v>
      </c>
      <c r="D143" s="21">
        <v>17</v>
      </c>
      <c r="E143" s="21">
        <v>49</v>
      </c>
      <c r="F143" s="21">
        <v>5</v>
      </c>
      <c r="G143" s="21">
        <v>14</v>
      </c>
      <c r="H143" s="21">
        <v>9</v>
      </c>
      <c r="I143" s="21">
        <v>43</v>
      </c>
      <c r="J143" s="21">
        <v>37</v>
      </c>
      <c r="K143" s="21">
        <v>21</v>
      </c>
      <c r="L143" s="21">
        <v>18</v>
      </c>
      <c r="M143" s="21">
        <v>42</v>
      </c>
      <c r="N143" s="21">
        <v>37</v>
      </c>
      <c r="O143" s="21">
        <v>23</v>
      </c>
      <c r="P143" s="21">
        <v>28</v>
      </c>
      <c r="Q143" s="21">
        <v>11</v>
      </c>
      <c r="R143" s="21">
        <v>2</v>
      </c>
    </row>
    <row r="144" spans="1:18" x14ac:dyDescent="0.2">
      <c r="A144" s="24" t="s">
        <v>3</v>
      </c>
      <c r="B144" s="25">
        <v>100</v>
      </c>
      <c r="C144" s="25">
        <v>69.911503999999994</v>
      </c>
      <c r="D144" s="25">
        <v>15.044248</v>
      </c>
      <c r="E144" s="25">
        <v>43.362831999999997</v>
      </c>
      <c r="F144" s="25">
        <v>4.424779</v>
      </c>
      <c r="G144" s="25">
        <v>12.389381</v>
      </c>
      <c r="H144" s="25">
        <v>7.9646020000000002</v>
      </c>
      <c r="I144" s="25">
        <v>38.053097000000001</v>
      </c>
      <c r="J144" s="25">
        <v>32.743363000000002</v>
      </c>
      <c r="K144" s="25">
        <v>18.584071000000002</v>
      </c>
      <c r="L144" s="25">
        <v>15.929204</v>
      </c>
      <c r="M144" s="25">
        <v>37.168142000000003</v>
      </c>
      <c r="N144" s="25">
        <v>32.743363000000002</v>
      </c>
      <c r="O144" s="25">
        <v>20.353981999999998</v>
      </c>
      <c r="P144" s="25">
        <v>24.778760999999999</v>
      </c>
      <c r="Q144" s="25">
        <v>9.7345129999999997</v>
      </c>
      <c r="R144" s="25">
        <v>1.7699119999999999</v>
      </c>
    </row>
    <row r="145" spans="1:18" x14ac:dyDescent="0.2">
      <c r="A145" s="20" t="s">
        <v>376</v>
      </c>
      <c r="B145" s="21">
        <v>45</v>
      </c>
      <c r="C145" s="21">
        <v>32</v>
      </c>
      <c r="D145" s="21">
        <v>6</v>
      </c>
      <c r="E145" s="21">
        <v>22</v>
      </c>
      <c r="F145" s="21">
        <v>2</v>
      </c>
      <c r="G145" s="21">
        <v>8</v>
      </c>
      <c r="H145" s="21">
        <v>5</v>
      </c>
      <c r="I145" s="21">
        <v>12</v>
      </c>
      <c r="J145" s="21">
        <v>8</v>
      </c>
      <c r="K145" s="21">
        <v>5</v>
      </c>
      <c r="L145" s="21">
        <v>4</v>
      </c>
      <c r="M145" s="21">
        <v>13</v>
      </c>
      <c r="N145" s="21">
        <v>11</v>
      </c>
      <c r="O145" s="21">
        <v>10</v>
      </c>
      <c r="P145" s="21">
        <v>9</v>
      </c>
      <c r="Q145" s="21">
        <v>3</v>
      </c>
      <c r="R145" s="21">
        <v>2</v>
      </c>
    </row>
    <row r="146" spans="1:18" x14ac:dyDescent="0.2">
      <c r="A146" s="24" t="s">
        <v>3</v>
      </c>
      <c r="B146" s="25">
        <v>100</v>
      </c>
      <c r="C146" s="25">
        <v>71.111110999999994</v>
      </c>
      <c r="D146" s="25">
        <v>13.333333</v>
      </c>
      <c r="E146" s="25">
        <v>48.888888999999999</v>
      </c>
      <c r="F146" s="25">
        <v>4.4444439999999998</v>
      </c>
      <c r="G146" s="25">
        <v>17.777778000000001</v>
      </c>
      <c r="H146" s="25">
        <v>11.111110999999999</v>
      </c>
      <c r="I146" s="25">
        <v>26.666667</v>
      </c>
      <c r="J146" s="25">
        <v>17.777778000000001</v>
      </c>
      <c r="K146" s="25">
        <v>11.111110999999999</v>
      </c>
      <c r="L146" s="25">
        <v>8.8888890000000007</v>
      </c>
      <c r="M146" s="25">
        <v>28.888888999999999</v>
      </c>
      <c r="N146" s="25">
        <v>24.444444000000001</v>
      </c>
      <c r="O146" s="25">
        <v>22.222221999999999</v>
      </c>
      <c r="P146" s="25">
        <v>20</v>
      </c>
      <c r="Q146" s="25">
        <v>6.6666670000000003</v>
      </c>
      <c r="R146" s="25">
        <v>4.4444439999999998</v>
      </c>
    </row>
    <row r="147" spans="1:18" x14ac:dyDescent="0.2">
      <c r="A147" s="20" t="s">
        <v>377</v>
      </c>
      <c r="B147" s="21">
        <v>22</v>
      </c>
      <c r="C147" s="21">
        <v>17</v>
      </c>
      <c r="D147" s="21">
        <v>3</v>
      </c>
      <c r="E147" s="21">
        <v>12</v>
      </c>
      <c r="F147" s="21">
        <v>0</v>
      </c>
      <c r="G147" s="21">
        <v>4</v>
      </c>
      <c r="H147" s="21">
        <v>2</v>
      </c>
      <c r="I147" s="21">
        <v>9</v>
      </c>
      <c r="J147" s="21">
        <v>6</v>
      </c>
      <c r="K147" s="21">
        <v>1</v>
      </c>
      <c r="L147" s="21">
        <v>1</v>
      </c>
      <c r="M147" s="21">
        <v>6</v>
      </c>
      <c r="N147" s="21">
        <v>5</v>
      </c>
      <c r="O147" s="21">
        <v>4</v>
      </c>
      <c r="P147" s="21">
        <v>2</v>
      </c>
      <c r="Q147" s="21">
        <v>3</v>
      </c>
      <c r="R147" s="21">
        <v>1</v>
      </c>
    </row>
    <row r="148" spans="1:18" x14ac:dyDescent="0.2">
      <c r="A148" s="24" t="s">
        <v>3</v>
      </c>
      <c r="B148" s="25">
        <v>100</v>
      </c>
      <c r="C148" s="25">
        <v>77.272727000000003</v>
      </c>
      <c r="D148" s="25">
        <v>13.636364</v>
      </c>
      <c r="E148" s="25">
        <v>54.545454999999997</v>
      </c>
      <c r="F148" s="25">
        <v>0</v>
      </c>
      <c r="G148" s="25">
        <v>18.181818</v>
      </c>
      <c r="H148" s="25">
        <v>9.0909089999999999</v>
      </c>
      <c r="I148" s="25">
        <v>40.909090999999997</v>
      </c>
      <c r="J148" s="25">
        <v>27.272727</v>
      </c>
      <c r="K148" s="25">
        <v>4.5454549999999996</v>
      </c>
      <c r="L148" s="25">
        <v>4.5454549999999996</v>
      </c>
      <c r="M148" s="25">
        <v>27.272727</v>
      </c>
      <c r="N148" s="25">
        <v>22.727273</v>
      </c>
      <c r="O148" s="25">
        <v>18.181818</v>
      </c>
      <c r="P148" s="25">
        <v>9.0909089999999999</v>
      </c>
      <c r="Q148" s="25">
        <v>13.636364</v>
      </c>
      <c r="R148" s="25">
        <v>4.5454549999999996</v>
      </c>
    </row>
    <row r="149" spans="1:18" x14ac:dyDescent="0.2">
      <c r="A149" s="20" t="s">
        <v>378</v>
      </c>
      <c r="B149" s="21">
        <v>21</v>
      </c>
      <c r="C149" s="21">
        <v>16</v>
      </c>
      <c r="D149" s="21">
        <v>3</v>
      </c>
      <c r="E149" s="21">
        <v>10</v>
      </c>
      <c r="F149" s="21">
        <v>5</v>
      </c>
      <c r="G149" s="21">
        <v>3</v>
      </c>
      <c r="H149" s="21">
        <v>4</v>
      </c>
      <c r="I149" s="21">
        <v>10</v>
      </c>
      <c r="J149" s="21">
        <v>10</v>
      </c>
      <c r="K149" s="21">
        <v>4</v>
      </c>
      <c r="L149" s="21">
        <v>3</v>
      </c>
      <c r="M149" s="21">
        <v>8</v>
      </c>
      <c r="N149" s="21">
        <v>6</v>
      </c>
      <c r="O149" s="21">
        <v>6</v>
      </c>
      <c r="P149" s="21">
        <v>5</v>
      </c>
      <c r="Q149" s="21">
        <v>1</v>
      </c>
      <c r="R149" s="21">
        <v>0</v>
      </c>
    </row>
    <row r="150" spans="1:18" x14ac:dyDescent="0.2">
      <c r="A150" s="24" t="s">
        <v>3</v>
      </c>
      <c r="B150" s="25">
        <v>100</v>
      </c>
      <c r="C150" s="25">
        <v>76.190476000000004</v>
      </c>
      <c r="D150" s="25">
        <v>14.285714</v>
      </c>
      <c r="E150" s="25">
        <v>47.619047999999999</v>
      </c>
      <c r="F150" s="25">
        <v>23.809524</v>
      </c>
      <c r="G150" s="25">
        <v>14.285714</v>
      </c>
      <c r="H150" s="25">
        <v>19.047619000000001</v>
      </c>
      <c r="I150" s="25">
        <v>47.619047999999999</v>
      </c>
      <c r="J150" s="25">
        <v>47.619047999999999</v>
      </c>
      <c r="K150" s="25">
        <v>19.047619000000001</v>
      </c>
      <c r="L150" s="25">
        <v>14.285714</v>
      </c>
      <c r="M150" s="25">
        <v>38.095238000000002</v>
      </c>
      <c r="N150" s="25">
        <v>28.571428999999998</v>
      </c>
      <c r="O150" s="25">
        <v>28.571428999999998</v>
      </c>
      <c r="P150" s="25">
        <v>23.809524</v>
      </c>
      <c r="Q150" s="25">
        <v>4.7619049999999996</v>
      </c>
      <c r="R150" s="25">
        <v>0</v>
      </c>
    </row>
    <row r="151" spans="1:18" x14ac:dyDescent="0.2">
      <c r="A151" s="20" t="s">
        <v>366</v>
      </c>
      <c r="B151" s="21">
        <v>17</v>
      </c>
      <c r="C151" s="21">
        <v>11</v>
      </c>
      <c r="D151" s="21">
        <v>3</v>
      </c>
      <c r="E151" s="21">
        <v>8</v>
      </c>
      <c r="F151" s="21">
        <v>0</v>
      </c>
      <c r="G151" s="21">
        <v>2</v>
      </c>
      <c r="H151" s="21">
        <v>2</v>
      </c>
      <c r="I151" s="21">
        <v>3</v>
      </c>
      <c r="J151" s="21">
        <v>7</v>
      </c>
      <c r="K151" s="21">
        <v>4</v>
      </c>
      <c r="L151" s="21">
        <v>4</v>
      </c>
      <c r="M151" s="21">
        <v>6</v>
      </c>
      <c r="N151" s="21">
        <v>6</v>
      </c>
      <c r="O151" s="21">
        <v>4</v>
      </c>
      <c r="P151" s="21">
        <v>4</v>
      </c>
      <c r="Q151" s="21">
        <v>1</v>
      </c>
      <c r="R151" s="21">
        <v>0</v>
      </c>
    </row>
    <row r="152" spans="1:18" x14ac:dyDescent="0.2">
      <c r="A152" s="24" t="s">
        <v>3</v>
      </c>
      <c r="B152" s="25">
        <v>100</v>
      </c>
      <c r="C152" s="25">
        <v>64.705882000000003</v>
      </c>
      <c r="D152" s="25">
        <v>17.647058999999999</v>
      </c>
      <c r="E152" s="25">
        <v>47.058824000000001</v>
      </c>
      <c r="F152" s="25">
        <v>0</v>
      </c>
      <c r="G152" s="25">
        <v>11.764706</v>
      </c>
      <c r="H152" s="25">
        <v>11.764706</v>
      </c>
      <c r="I152" s="25">
        <v>17.647058999999999</v>
      </c>
      <c r="J152" s="25">
        <v>41.176470999999999</v>
      </c>
      <c r="K152" s="25">
        <v>23.529412000000001</v>
      </c>
      <c r="L152" s="25">
        <v>23.529412000000001</v>
      </c>
      <c r="M152" s="25">
        <v>35.294117999999997</v>
      </c>
      <c r="N152" s="25">
        <v>35.294117999999997</v>
      </c>
      <c r="O152" s="25">
        <v>23.529412000000001</v>
      </c>
      <c r="P152" s="25">
        <v>23.529412000000001</v>
      </c>
      <c r="Q152" s="25">
        <v>5.8823530000000002</v>
      </c>
      <c r="R152" s="25">
        <v>0</v>
      </c>
    </row>
    <row r="153" spans="1:18" x14ac:dyDescent="0.2">
      <c r="A153" s="9" t="s">
        <v>379</v>
      </c>
      <c r="B153" s="9"/>
      <c r="C153" s="9"/>
      <c r="D153" s="9"/>
      <c r="E153" s="9"/>
      <c r="F153" s="9"/>
      <c r="G153" s="9"/>
      <c r="H153" s="9"/>
      <c r="I153" s="9"/>
      <c r="J153" s="9"/>
      <c r="K153" s="9"/>
      <c r="L153" s="9"/>
      <c r="M153" s="9"/>
      <c r="N153" s="9"/>
      <c r="O153" s="9"/>
      <c r="P153" s="9"/>
      <c r="Q153" s="9"/>
      <c r="R153" s="9"/>
    </row>
    <row r="154" spans="1:18" x14ac:dyDescent="0.2">
      <c r="A154" s="20" t="s">
        <v>380</v>
      </c>
      <c r="B154" s="21">
        <v>189</v>
      </c>
      <c r="C154" s="21">
        <v>132</v>
      </c>
      <c r="D154" s="21">
        <v>28</v>
      </c>
      <c r="E154" s="21">
        <v>78</v>
      </c>
      <c r="F154" s="21">
        <v>10</v>
      </c>
      <c r="G154" s="21">
        <v>26</v>
      </c>
      <c r="H154" s="21">
        <v>18</v>
      </c>
      <c r="I154" s="21">
        <v>56</v>
      </c>
      <c r="J154" s="21">
        <v>54</v>
      </c>
      <c r="K154" s="21">
        <v>37</v>
      </c>
      <c r="L154" s="21">
        <v>27</v>
      </c>
      <c r="M154" s="21">
        <v>66</v>
      </c>
      <c r="N154" s="21">
        <v>50</v>
      </c>
      <c r="O154" s="21">
        <v>36</v>
      </c>
      <c r="P154" s="21">
        <v>37</v>
      </c>
      <c r="Q154" s="21">
        <v>4</v>
      </c>
      <c r="R154" s="21">
        <v>3</v>
      </c>
    </row>
    <row r="155" spans="1:18" x14ac:dyDescent="0.2">
      <c r="A155" s="24" t="s">
        <v>3</v>
      </c>
      <c r="B155" s="25">
        <v>100</v>
      </c>
      <c r="C155" s="25">
        <v>69.841269999999994</v>
      </c>
      <c r="D155" s="25">
        <v>14.814814999999999</v>
      </c>
      <c r="E155" s="25">
        <v>41.269841</v>
      </c>
      <c r="F155" s="25">
        <v>5.2910050000000002</v>
      </c>
      <c r="G155" s="25">
        <v>13.756614000000001</v>
      </c>
      <c r="H155" s="25">
        <v>9.5238099999999992</v>
      </c>
      <c r="I155" s="25">
        <v>29.629629999999999</v>
      </c>
      <c r="J155" s="25">
        <v>28.571428999999998</v>
      </c>
      <c r="K155" s="25">
        <v>19.576720000000002</v>
      </c>
      <c r="L155" s="25">
        <v>14.285714</v>
      </c>
      <c r="M155" s="25">
        <v>34.920634999999997</v>
      </c>
      <c r="N155" s="25">
        <v>26.455026</v>
      </c>
      <c r="O155" s="25">
        <v>19.047619000000001</v>
      </c>
      <c r="P155" s="25">
        <v>19.576720000000002</v>
      </c>
      <c r="Q155" s="25">
        <v>2.1164019999999999</v>
      </c>
      <c r="R155" s="25">
        <v>1.587302</v>
      </c>
    </row>
    <row r="156" spans="1:18" x14ac:dyDescent="0.2">
      <c r="A156" s="20" t="s">
        <v>381</v>
      </c>
      <c r="B156" s="21">
        <v>403</v>
      </c>
      <c r="C156" s="21">
        <v>276</v>
      </c>
      <c r="D156" s="21">
        <v>59</v>
      </c>
      <c r="E156" s="21">
        <v>172</v>
      </c>
      <c r="F156" s="21">
        <v>23</v>
      </c>
      <c r="G156" s="21">
        <v>62</v>
      </c>
      <c r="H156" s="21">
        <v>56</v>
      </c>
      <c r="I156" s="21">
        <v>168</v>
      </c>
      <c r="J156" s="21">
        <v>151</v>
      </c>
      <c r="K156" s="21">
        <v>85</v>
      </c>
      <c r="L156" s="21">
        <v>41</v>
      </c>
      <c r="M156" s="21">
        <v>143</v>
      </c>
      <c r="N156" s="21">
        <v>131</v>
      </c>
      <c r="O156" s="21">
        <v>82</v>
      </c>
      <c r="P156" s="21">
        <v>72</v>
      </c>
      <c r="Q156" s="21">
        <v>24</v>
      </c>
      <c r="R156" s="21">
        <v>9</v>
      </c>
    </row>
    <row r="157" spans="1:18" x14ac:dyDescent="0.2">
      <c r="A157" s="24" t="s">
        <v>3</v>
      </c>
      <c r="B157" s="25">
        <v>100</v>
      </c>
      <c r="C157" s="25">
        <v>68.486351999999997</v>
      </c>
      <c r="D157" s="25">
        <v>14.640199000000001</v>
      </c>
      <c r="E157" s="25">
        <v>42.679901000000001</v>
      </c>
      <c r="F157" s="25">
        <v>5.7071959999999997</v>
      </c>
      <c r="G157" s="25">
        <v>15.384615</v>
      </c>
      <c r="H157" s="25">
        <v>13.895782000000001</v>
      </c>
      <c r="I157" s="25">
        <v>41.687345000000001</v>
      </c>
      <c r="J157" s="25">
        <v>37.468983000000001</v>
      </c>
      <c r="K157" s="25">
        <v>21.091811</v>
      </c>
      <c r="L157" s="25">
        <v>10.173697000000001</v>
      </c>
      <c r="M157" s="25">
        <v>35.483871000000001</v>
      </c>
      <c r="N157" s="25">
        <v>32.506202999999999</v>
      </c>
      <c r="O157" s="25">
        <v>20.347394999999999</v>
      </c>
      <c r="P157" s="25">
        <v>17.866005000000001</v>
      </c>
      <c r="Q157" s="25">
        <v>5.9553349999999998</v>
      </c>
      <c r="R157" s="25">
        <v>2.2332510000000001</v>
      </c>
    </row>
    <row r="158" spans="1:18" x14ac:dyDescent="0.2">
      <c r="A158" s="20" t="s">
        <v>366</v>
      </c>
      <c r="B158" s="21">
        <v>10</v>
      </c>
      <c r="C158" s="21">
        <v>8</v>
      </c>
      <c r="D158" s="21">
        <v>3</v>
      </c>
      <c r="E158" s="21">
        <v>6</v>
      </c>
      <c r="F158" s="21">
        <v>0</v>
      </c>
      <c r="G158" s="21">
        <v>3</v>
      </c>
      <c r="H158" s="21">
        <v>1</v>
      </c>
      <c r="I158" s="21">
        <v>3</v>
      </c>
      <c r="J158" s="21">
        <v>5</v>
      </c>
      <c r="K158" s="21">
        <v>3</v>
      </c>
      <c r="L158" s="21">
        <v>4</v>
      </c>
      <c r="M158" s="21">
        <v>4</v>
      </c>
      <c r="N158" s="21">
        <v>4</v>
      </c>
      <c r="O158" s="21">
        <v>3</v>
      </c>
      <c r="P158" s="21">
        <v>2</v>
      </c>
      <c r="Q158" s="21">
        <v>1</v>
      </c>
      <c r="R158" s="21">
        <v>0</v>
      </c>
    </row>
    <row r="159" spans="1:18" x14ac:dyDescent="0.2">
      <c r="A159" s="24" t="s">
        <v>3</v>
      </c>
      <c r="B159" s="25">
        <v>100</v>
      </c>
      <c r="C159" s="25">
        <v>80</v>
      </c>
      <c r="D159" s="25">
        <v>30</v>
      </c>
      <c r="E159" s="25">
        <v>60</v>
      </c>
      <c r="F159" s="25">
        <v>0</v>
      </c>
      <c r="G159" s="25">
        <v>30</v>
      </c>
      <c r="H159" s="25">
        <v>10</v>
      </c>
      <c r="I159" s="25">
        <v>30</v>
      </c>
      <c r="J159" s="25">
        <v>50</v>
      </c>
      <c r="K159" s="25">
        <v>30</v>
      </c>
      <c r="L159" s="25">
        <v>40</v>
      </c>
      <c r="M159" s="25">
        <v>40</v>
      </c>
      <c r="N159" s="25">
        <v>40</v>
      </c>
      <c r="O159" s="25">
        <v>30</v>
      </c>
      <c r="P159" s="25">
        <v>20</v>
      </c>
      <c r="Q159" s="25">
        <v>10</v>
      </c>
      <c r="R159" s="25">
        <v>0</v>
      </c>
    </row>
    <row r="160" spans="1:18" x14ac:dyDescent="0.2">
      <c r="A160" s="9" t="s">
        <v>382</v>
      </c>
      <c r="B160" s="9"/>
      <c r="C160" s="9"/>
      <c r="D160" s="9"/>
      <c r="E160" s="9"/>
      <c r="F160" s="9"/>
      <c r="G160" s="9"/>
      <c r="H160" s="9"/>
      <c r="I160" s="9"/>
      <c r="J160" s="9"/>
      <c r="K160" s="9"/>
      <c r="L160" s="9"/>
      <c r="M160" s="9"/>
      <c r="N160" s="9"/>
      <c r="O160" s="9"/>
      <c r="P160" s="9"/>
      <c r="Q160" s="9"/>
      <c r="R160" s="9"/>
    </row>
    <row r="161" spans="1:18" x14ac:dyDescent="0.2">
      <c r="A161" s="20" t="s">
        <v>383</v>
      </c>
      <c r="B161" s="21">
        <v>105</v>
      </c>
      <c r="C161" s="21">
        <v>71</v>
      </c>
      <c r="D161" s="21">
        <v>20</v>
      </c>
      <c r="E161" s="21">
        <v>43</v>
      </c>
      <c r="F161" s="21">
        <v>9</v>
      </c>
      <c r="G161" s="21">
        <v>16</v>
      </c>
      <c r="H161" s="21">
        <v>11</v>
      </c>
      <c r="I161" s="21">
        <v>27</v>
      </c>
      <c r="J161" s="21">
        <v>25</v>
      </c>
      <c r="K161" s="21">
        <v>22</v>
      </c>
      <c r="L161" s="21">
        <v>16</v>
      </c>
      <c r="M161" s="21">
        <v>38</v>
      </c>
      <c r="N161" s="21">
        <v>26</v>
      </c>
      <c r="O161" s="21">
        <v>18</v>
      </c>
      <c r="P161" s="21">
        <v>21</v>
      </c>
      <c r="Q161" s="21">
        <v>2</v>
      </c>
      <c r="R161" s="21">
        <v>3</v>
      </c>
    </row>
    <row r="162" spans="1:18" x14ac:dyDescent="0.2">
      <c r="A162" s="24" t="s">
        <v>3</v>
      </c>
      <c r="B162" s="25">
        <v>100</v>
      </c>
      <c r="C162" s="25">
        <v>67.619048000000006</v>
      </c>
      <c r="D162" s="25">
        <v>19.047619000000001</v>
      </c>
      <c r="E162" s="25">
        <v>40.952381000000003</v>
      </c>
      <c r="F162" s="25">
        <v>8.5714290000000002</v>
      </c>
      <c r="G162" s="25">
        <v>15.238095</v>
      </c>
      <c r="H162" s="25">
        <v>10.476190000000001</v>
      </c>
      <c r="I162" s="25">
        <v>25.714286000000001</v>
      </c>
      <c r="J162" s="25">
        <v>23.809524</v>
      </c>
      <c r="K162" s="25">
        <v>20.952380999999999</v>
      </c>
      <c r="L162" s="25">
        <v>15.238095</v>
      </c>
      <c r="M162" s="25">
        <v>36.190475999999997</v>
      </c>
      <c r="N162" s="25">
        <v>24.761904999999999</v>
      </c>
      <c r="O162" s="25">
        <v>17.142856999999999</v>
      </c>
      <c r="P162" s="25">
        <v>20</v>
      </c>
      <c r="Q162" s="25">
        <v>1.9047620000000001</v>
      </c>
      <c r="R162" s="25">
        <v>2.8571430000000002</v>
      </c>
    </row>
    <row r="163" spans="1:18" x14ac:dyDescent="0.2">
      <c r="A163" s="20" t="s">
        <v>181</v>
      </c>
      <c r="B163" s="21">
        <v>445</v>
      </c>
      <c r="C163" s="21">
        <v>313</v>
      </c>
      <c r="D163" s="21">
        <v>62</v>
      </c>
      <c r="E163" s="21">
        <v>185</v>
      </c>
      <c r="F163" s="21">
        <v>22</v>
      </c>
      <c r="G163" s="21">
        <v>67</v>
      </c>
      <c r="H163" s="21">
        <v>61</v>
      </c>
      <c r="I163" s="21">
        <v>186</v>
      </c>
      <c r="J163" s="21">
        <v>171</v>
      </c>
      <c r="K163" s="21">
        <v>88</v>
      </c>
      <c r="L163" s="21">
        <v>45</v>
      </c>
      <c r="M163" s="21">
        <v>155</v>
      </c>
      <c r="N163" s="21">
        <v>143</v>
      </c>
      <c r="O163" s="21">
        <v>95</v>
      </c>
      <c r="P163" s="21">
        <v>79</v>
      </c>
      <c r="Q163" s="21">
        <v>23</v>
      </c>
      <c r="R163" s="21">
        <v>9</v>
      </c>
    </row>
    <row r="164" spans="1:18" x14ac:dyDescent="0.2">
      <c r="A164" s="24" t="s">
        <v>3</v>
      </c>
      <c r="B164" s="25">
        <v>100</v>
      </c>
      <c r="C164" s="25">
        <v>70.337079000000003</v>
      </c>
      <c r="D164" s="25">
        <v>13.932584</v>
      </c>
      <c r="E164" s="25">
        <v>41.573034</v>
      </c>
      <c r="F164" s="25">
        <v>4.9438199999999997</v>
      </c>
      <c r="G164" s="25">
        <v>15.056179999999999</v>
      </c>
      <c r="H164" s="25">
        <v>13.707865</v>
      </c>
      <c r="I164" s="25">
        <v>41.797753</v>
      </c>
      <c r="J164" s="25">
        <v>38.426966</v>
      </c>
      <c r="K164" s="25">
        <v>19.775281</v>
      </c>
      <c r="L164" s="25">
        <v>10.112360000000001</v>
      </c>
      <c r="M164" s="25">
        <v>34.831460999999997</v>
      </c>
      <c r="N164" s="25">
        <v>32.134830999999998</v>
      </c>
      <c r="O164" s="25">
        <v>21.348314999999999</v>
      </c>
      <c r="P164" s="25">
        <v>17.752808999999999</v>
      </c>
      <c r="Q164" s="25">
        <v>5.168539</v>
      </c>
      <c r="R164" s="25">
        <v>2.022472</v>
      </c>
    </row>
    <row r="165" spans="1:18" x14ac:dyDescent="0.2">
      <c r="A165" s="20" t="s">
        <v>182</v>
      </c>
      <c r="B165" s="21">
        <v>7</v>
      </c>
      <c r="C165" s="21">
        <v>5</v>
      </c>
      <c r="D165" s="21">
        <v>2</v>
      </c>
      <c r="E165" s="21">
        <v>5</v>
      </c>
      <c r="F165" s="21">
        <v>0</v>
      </c>
      <c r="G165" s="21">
        <v>0</v>
      </c>
      <c r="H165" s="21">
        <v>0</v>
      </c>
      <c r="I165" s="21">
        <v>4</v>
      </c>
      <c r="J165" s="21">
        <v>3</v>
      </c>
      <c r="K165" s="21">
        <v>4</v>
      </c>
      <c r="L165" s="21">
        <v>2</v>
      </c>
      <c r="M165" s="21">
        <v>1</v>
      </c>
      <c r="N165" s="21">
        <v>3</v>
      </c>
      <c r="O165" s="21">
        <v>0</v>
      </c>
      <c r="P165" s="21">
        <v>2</v>
      </c>
      <c r="Q165" s="21">
        <v>0</v>
      </c>
      <c r="R165" s="21">
        <v>0</v>
      </c>
    </row>
    <row r="166" spans="1:18" x14ac:dyDescent="0.2">
      <c r="A166" s="24" t="s">
        <v>3</v>
      </c>
      <c r="B166" s="25">
        <v>100</v>
      </c>
      <c r="C166" s="25">
        <v>71.428571000000005</v>
      </c>
      <c r="D166" s="25">
        <v>28.571428999999998</v>
      </c>
      <c r="E166" s="25">
        <v>71.428571000000005</v>
      </c>
      <c r="F166" s="25">
        <v>0</v>
      </c>
      <c r="G166" s="25">
        <v>0</v>
      </c>
      <c r="H166" s="25">
        <v>0</v>
      </c>
      <c r="I166" s="25">
        <v>57.142856999999999</v>
      </c>
      <c r="J166" s="25">
        <v>42.857143000000001</v>
      </c>
      <c r="K166" s="25">
        <v>57.142856999999999</v>
      </c>
      <c r="L166" s="25">
        <v>28.571428999999998</v>
      </c>
      <c r="M166" s="25">
        <v>14.285714</v>
      </c>
      <c r="N166" s="25">
        <v>42.857143000000001</v>
      </c>
      <c r="O166" s="25">
        <v>0</v>
      </c>
      <c r="P166" s="25">
        <v>28.571428999999998</v>
      </c>
      <c r="Q166" s="25">
        <v>0</v>
      </c>
      <c r="R166" s="25">
        <v>0</v>
      </c>
    </row>
    <row r="167" spans="1:18" x14ac:dyDescent="0.2">
      <c r="A167" s="20" t="s">
        <v>384</v>
      </c>
      <c r="B167" s="21">
        <v>3</v>
      </c>
      <c r="C167" s="21">
        <v>0</v>
      </c>
      <c r="D167" s="21">
        <v>0</v>
      </c>
      <c r="E167" s="21">
        <v>0</v>
      </c>
      <c r="F167" s="21">
        <v>0</v>
      </c>
      <c r="G167" s="21">
        <v>0</v>
      </c>
      <c r="H167" s="21">
        <v>0</v>
      </c>
      <c r="I167" s="21">
        <v>1</v>
      </c>
      <c r="J167" s="21">
        <v>0</v>
      </c>
      <c r="K167" s="21">
        <v>0</v>
      </c>
      <c r="L167" s="21">
        <v>1</v>
      </c>
      <c r="M167" s="21">
        <v>2</v>
      </c>
      <c r="N167" s="21">
        <v>0</v>
      </c>
      <c r="O167" s="21">
        <v>0</v>
      </c>
      <c r="P167" s="21">
        <v>0</v>
      </c>
      <c r="Q167" s="21">
        <v>1</v>
      </c>
      <c r="R167" s="21">
        <v>0</v>
      </c>
    </row>
    <row r="168" spans="1:18" x14ac:dyDescent="0.2">
      <c r="A168" s="24" t="s">
        <v>3</v>
      </c>
      <c r="B168" s="25">
        <v>100</v>
      </c>
      <c r="C168" s="25">
        <v>0</v>
      </c>
      <c r="D168" s="25">
        <v>0</v>
      </c>
      <c r="E168" s="25">
        <v>0</v>
      </c>
      <c r="F168" s="25">
        <v>0</v>
      </c>
      <c r="G168" s="25">
        <v>0</v>
      </c>
      <c r="H168" s="25">
        <v>0</v>
      </c>
      <c r="I168" s="25">
        <v>33.333333000000003</v>
      </c>
      <c r="J168" s="25">
        <v>0</v>
      </c>
      <c r="K168" s="25">
        <v>0</v>
      </c>
      <c r="L168" s="25">
        <v>33.333333000000003</v>
      </c>
      <c r="M168" s="25">
        <v>66.666667000000004</v>
      </c>
      <c r="N168" s="25">
        <v>0</v>
      </c>
      <c r="O168" s="25">
        <v>0</v>
      </c>
      <c r="P168" s="25">
        <v>0</v>
      </c>
      <c r="Q168" s="25">
        <v>33.333333000000003</v>
      </c>
      <c r="R168" s="25">
        <v>0</v>
      </c>
    </row>
    <row r="169" spans="1:18" x14ac:dyDescent="0.2">
      <c r="A169" s="20" t="s">
        <v>183</v>
      </c>
      <c r="B169" s="21">
        <v>16</v>
      </c>
      <c r="C169" s="21">
        <v>10</v>
      </c>
      <c r="D169" s="21">
        <v>3</v>
      </c>
      <c r="E169" s="21">
        <v>10</v>
      </c>
      <c r="F169" s="21">
        <v>0</v>
      </c>
      <c r="G169" s="21">
        <v>5</v>
      </c>
      <c r="H169" s="21">
        <v>0</v>
      </c>
      <c r="I169" s="21">
        <v>5</v>
      </c>
      <c r="J169" s="21">
        <v>4</v>
      </c>
      <c r="K169" s="21">
        <v>3</v>
      </c>
      <c r="L169" s="21">
        <v>2</v>
      </c>
      <c r="M169" s="21">
        <v>9</v>
      </c>
      <c r="N169" s="21">
        <v>6</v>
      </c>
      <c r="O169" s="21">
        <v>3</v>
      </c>
      <c r="P169" s="21">
        <v>5</v>
      </c>
      <c r="Q169" s="21">
        <v>0</v>
      </c>
      <c r="R169" s="21">
        <v>0</v>
      </c>
    </row>
    <row r="170" spans="1:18" x14ac:dyDescent="0.2">
      <c r="A170" s="24" t="s">
        <v>3</v>
      </c>
      <c r="B170" s="25">
        <v>100</v>
      </c>
      <c r="C170" s="25">
        <v>62.5</v>
      </c>
      <c r="D170" s="25">
        <v>18.75</v>
      </c>
      <c r="E170" s="25">
        <v>62.5</v>
      </c>
      <c r="F170" s="25">
        <v>0</v>
      </c>
      <c r="G170" s="25">
        <v>31.25</v>
      </c>
      <c r="H170" s="25">
        <v>0</v>
      </c>
      <c r="I170" s="25">
        <v>31.25</v>
      </c>
      <c r="J170" s="25">
        <v>25</v>
      </c>
      <c r="K170" s="25">
        <v>18.75</v>
      </c>
      <c r="L170" s="25">
        <v>12.5</v>
      </c>
      <c r="M170" s="25">
        <v>56.25</v>
      </c>
      <c r="N170" s="25">
        <v>37.5</v>
      </c>
      <c r="O170" s="25">
        <v>18.75</v>
      </c>
      <c r="P170" s="25">
        <v>31.25</v>
      </c>
      <c r="Q170" s="25">
        <v>0</v>
      </c>
      <c r="R170" s="25">
        <v>0</v>
      </c>
    </row>
    <row r="171" spans="1:18" x14ac:dyDescent="0.2">
      <c r="A171" s="20" t="s">
        <v>385</v>
      </c>
      <c r="B171" s="21">
        <v>3</v>
      </c>
      <c r="C171" s="21">
        <v>3</v>
      </c>
      <c r="D171" s="21">
        <v>0</v>
      </c>
      <c r="E171" s="21">
        <v>2</v>
      </c>
      <c r="F171" s="21">
        <v>0</v>
      </c>
      <c r="G171" s="21">
        <v>0</v>
      </c>
      <c r="H171" s="21">
        <v>0</v>
      </c>
      <c r="I171" s="21">
        <v>0</v>
      </c>
      <c r="J171" s="21">
        <v>0</v>
      </c>
      <c r="K171" s="21">
        <v>0</v>
      </c>
      <c r="L171" s="21">
        <v>0</v>
      </c>
      <c r="M171" s="21">
        <v>1</v>
      </c>
      <c r="N171" s="21">
        <v>1</v>
      </c>
      <c r="O171" s="21">
        <v>1</v>
      </c>
      <c r="P171" s="21">
        <v>0</v>
      </c>
      <c r="Q171" s="21">
        <v>0</v>
      </c>
      <c r="R171" s="21">
        <v>0</v>
      </c>
    </row>
    <row r="172" spans="1:18" x14ac:dyDescent="0.2">
      <c r="A172" s="24" t="s">
        <v>3</v>
      </c>
      <c r="B172" s="25">
        <v>100</v>
      </c>
      <c r="C172" s="25">
        <v>100</v>
      </c>
      <c r="D172" s="25">
        <v>0</v>
      </c>
      <c r="E172" s="25">
        <v>66.666667000000004</v>
      </c>
      <c r="F172" s="25">
        <v>0</v>
      </c>
      <c r="G172" s="25">
        <v>0</v>
      </c>
      <c r="H172" s="25">
        <v>0</v>
      </c>
      <c r="I172" s="25">
        <v>0</v>
      </c>
      <c r="J172" s="25">
        <v>0</v>
      </c>
      <c r="K172" s="25">
        <v>0</v>
      </c>
      <c r="L172" s="25">
        <v>0</v>
      </c>
      <c r="M172" s="25">
        <v>33.333333000000003</v>
      </c>
      <c r="N172" s="25">
        <v>33.333333000000003</v>
      </c>
      <c r="O172" s="25">
        <v>33.333333000000003</v>
      </c>
      <c r="P172" s="25">
        <v>0</v>
      </c>
      <c r="Q172" s="25">
        <v>0</v>
      </c>
      <c r="R172" s="25">
        <v>0</v>
      </c>
    </row>
    <row r="173" spans="1:18" x14ac:dyDescent="0.2">
      <c r="A173" s="20" t="s">
        <v>386</v>
      </c>
      <c r="B173" s="21">
        <v>0</v>
      </c>
      <c r="C173" s="21">
        <v>0</v>
      </c>
      <c r="D173" s="21">
        <v>0</v>
      </c>
      <c r="E173" s="21">
        <v>0</v>
      </c>
      <c r="F173" s="21">
        <v>0</v>
      </c>
      <c r="G173" s="21">
        <v>0</v>
      </c>
      <c r="H173" s="21">
        <v>0</v>
      </c>
      <c r="I173" s="21">
        <v>0</v>
      </c>
      <c r="J173" s="21">
        <v>0</v>
      </c>
      <c r="K173" s="21">
        <v>0</v>
      </c>
      <c r="L173" s="21">
        <v>0</v>
      </c>
      <c r="M173" s="21">
        <v>0</v>
      </c>
      <c r="N173" s="21">
        <v>0</v>
      </c>
      <c r="O173" s="21">
        <v>0</v>
      </c>
      <c r="P173" s="21">
        <v>0</v>
      </c>
      <c r="Q173" s="21">
        <v>0</v>
      </c>
      <c r="R173" s="21">
        <v>0</v>
      </c>
    </row>
    <row r="174" spans="1:18" x14ac:dyDescent="0.2">
      <c r="A174" s="24" t="s">
        <v>3</v>
      </c>
      <c r="B174" s="25">
        <v>0</v>
      </c>
      <c r="C174" s="25">
        <v>0</v>
      </c>
      <c r="D174" s="25">
        <v>0</v>
      </c>
      <c r="E174" s="25">
        <v>0</v>
      </c>
      <c r="F174" s="25">
        <v>0</v>
      </c>
      <c r="G174" s="25">
        <v>0</v>
      </c>
      <c r="H174" s="25">
        <v>0</v>
      </c>
      <c r="I174" s="25">
        <v>0</v>
      </c>
      <c r="J174" s="25">
        <v>0</v>
      </c>
      <c r="K174" s="25">
        <v>0</v>
      </c>
      <c r="L174" s="25">
        <v>0</v>
      </c>
      <c r="M174" s="25">
        <v>0</v>
      </c>
      <c r="N174" s="25">
        <v>0</v>
      </c>
      <c r="O174" s="25">
        <v>0</v>
      </c>
      <c r="P174" s="25">
        <v>0</v>
      </c>
      <c r="Q174" s="25">
        <v>0</v>
      </c>
      <c r="R174" s="25">
        <v>0</v>
      </c>
    </row>
    <row r="175" spans="1:18" x14ac:dyDescent="0.2">
      <c r="A175" s="20" t="s">
        <v>387</v>
      </c>
      <c r="B175" s="21">
        <v>1</v>
      </c>
      <c r="C175" s="21">
        <v>1</v>
      </c>
      <c r="D175" s="21">
        <v>0</v>
      </c>
      <c r="E175" s="21">
        <v>0</v>
      </c>
      <c r="F175" s="21">
        <v>0</v>
      </c>
      <c r="G175" s="21">
        <v>0</v>
      </c>
      <c r="H175" s="21">
        <v>0</v>
      </c>
      <c r="I175" s="21">
        <v>0</v>
      </c>
      <c r="J175" s="21">
        <v>0</v>
      </c>
      <c r="K175" s="21">
        <v>1</v>
      </c>
      <c r="L175" s="21">
        <v>0</v>
      </c>
      <c r="M175" s="21">
        <v>1</v>
      </c>
      <c r="N175" s="21">
        <v>0</v>
      </c>
      <c r="O175" s="21">
        <v>0</v>
      </c>
      <c r="P175" s="21">
        <v>0</v>
      </c>
      <c r="Q175" s="21">
        <v>0</v>
      </c>
      <c r="R175" s="21">
        <v>0</v>
      </c>
    </row>
    <row r="176" spans="1:18" x14ac:dyDescent="0.2">
      <c r="A176" s="24" t="s">
        <v>3</v>
      </c>
      <c r="B176" s="25">
        <v>100</v>
      </c>
      <c r="C176" s="25">
        <v>100</v>
      </c>
      <c r="D176" s="25">
        <v>0</v>
      </c>
      <c r="E176" s="25">
        <v>0</v>
      </c>
      <c r="F176" s="25">
        <v>0</v>
      </c>
      <c r="G176" s="25">
        <v>0</v>
      </c>
      <c r="H176" s="25">
        <v>0</v>
      </c>
      <c r="I176" s="25">
        <v>0</v>
      </c>
      <c r="J176" s="25">
        <v>0</v>
      </c>
      <c r="K176" s="25">
        <v>100</v>
      </c>
      <c r="L176" s="25">
        <v>0</v>
      </c>
      <c r="M176" s="25">
        <v>100</v>
      </c>
      <c r="N176" s="25">
        <v>0</v>
      </c>
      <c r="O176" s="25">
        <v>0</v>
      </c>
      <c r="P176" s="25">
        <v>0</v>
      </c>
      <c r="Q176" s="25">
        <v>0</v>
      </c>
      <c r="R176" s="25">
        <v>0</v>
      </c>
    </row>
    <row r="177" spans="1:18" x14ac:dyDescent="0.2">
      <c r="A177" s="20" t="s">
        <v>366</v>
      </c>
      <c r="B177" s="21">
        <v>22</v>
      </c>
      <c r="C177" s="21">
        <v>13</v>
      </c>
      <c r="D177" s="21">
        <v>3</v>
      </c>
      <c r="E177" s="21">
        <v>11</v>
      </c>
      <c r="F177" s="21">
        <v>2</v>
      </c>
      <c r="G177" s="21">
        <v>3</v>
      </c>
      <c r="H177" s="21">
        <v>3</v>
      </c>
      <c r="I177" s="21">
        <v>4</v>
      </c>
      <c r="J177" s="21">
        <v>7</v>
      </c>
      <c r="K177" s="21">
        <v>7</v>
      </c>
      <c r="L177" s="21">
        <v>6</v>
      </c>
      <c r="M177" s="21">
        <v>6</v>
      </c>
      <c r="N177" s="21">
        <v>6</v>
      </c>
      <c r="O177" s="21">
        <v>4</v>
      </c>
      <c r="P177" s="21">
        <v>4</v>
      </c>
      <c r="Q177" s="21">
        <v>3</v>
      </c>
      <c r="R177" s="21">
        <v>0</v>
      </c>
    </row>
    <row r="178" spans="1:18" x14ac:dyDescent="0.2">
      <c r="A178" s="24" t="s">
        <v>3</v>
      </c>
      <c r="B178" s="25">
        <v>100</v>
      </c>
      <c r="C178" s="25">
        <v>59.090909000000003</v>
      </c>
      <c r="D178" s="25">
        <v>13.636364</v>
      </c>
      <c r="E178" s="25">
        <v>50</v>
      </c>
      <c r="F178" s="25">
        <v>9.0909089999999999</v>
      </c>
      <c r="G178" s="25">
        <v>13.636364</v>
      </c>
      <c r="H178" s="25">
        <v>13.636364</v>
      </c>
      <c r="I178" s="25">
        <v>18.181818</v>
      </c>
      <c r="J178" s="25">
        <v>31.818182</v>
      </c>
      <c r="K178" s="25">
        <v>31.818182</v>
      </c>
      <c r="L178" s="25">
        <v>27.272727</v>
      </c>
      <c r="M178" s="25">
        <v>27.272727</v>
      </c>
      <c r="N178" s="25">
        <v>27.272727</v>
      </c>
      <c r="O178" s="25">
        <v>18.181818</v>
      </c>
      <c r="P178" s="25">
        <v>18.181818</v>
      </c>
      <c r="Q178" s="25">
        <v>13.636364</v>
      </c>
      <c r="R178" s="25">
        <v>0</v>
      </c>
    </row>
    <row r="179" spans="1:18" x14ac:dyDescent="0.2">
      <c r="A179" s="9" t="s">
        <v>388</v>
      </c>
      <c r="B179" s="9"/>
      <c r="C179" s="9"/>
      <c r="D179" s="9"/>
      <c r="E179" s="9"/>
      <c r="F179" s="9"/>
      <c r="G179" s="9"/>
      <c r="H179" s="9"/>
      <c r="I179" s="9"/>
      <c r="J179" s="9"/>
      <c r="K179" s="9"/>
      <c r="L179" s="9"/>
      <c r="M179" s="9"/>
      <c r="N179" s="9"/>
      <c r="O179" s="9"/>
      <c r="P179" s="9"/>
      <c r="Q179" s="9"/>
      <c r="R179" s="9"/>
    </row>
    <row r="180" spans="1:18" x14ac:dyDescent="0.2">
      <c r="A180" s="20" t="s">
        <v>184</v>
      </c>
      <c r="B180" s="21">
        <v>8</v>
      </c>
      <c r="C180" s="21">
        <v>4</v>
      </c>
      <c r="D180" s="21">
        <v>1</v>
      </c>
      <c r="E180" s="21">
        <v>5</v>
      </c>
      <c r="F180" s="21">
        <v>0</v>
      </c>
      <c r="G180" s="21">
        <v>1</v>
      </c>
      <c r="H180" s="21">
        <v>2</v>
      </c>
      <c r="I180" s="21">
        <v>0</v>
      </c>
      <c r="J180" s="21">
        <v>2</v>
      </c>
      <c r="K180" s="21">
        <v>0</v>
      </c>
      <c r="L180" s="21">
        <v>1</v>
      </c>
      <c r="M180" s="21">
        <v>3</v>
      </c>
      <c r="N180" s="21">
        <v>3</v>
      </c>
      <c r="O180" s="21">
        <v>4</v>
      </c>
      <c r="P180" s="21">
        <v>2</v>
      </c>
      <c r="Q180" s="21">
        <v>1</v>
      </c>
      <c r="R180" s="21">
        <v>0</v>
      </c>
    </row>
    <row r="181" spans="1:18" x14ac:dyDescent="0.2">
      <c r="A181" s="24" t="s">
        <v>3</v>
      </c>
      <c r="B181" s="25">
        <v>100</v>
      </c>
      <c r="C181" s="25">
        <v>50</v>
      </c>
      <c r="D181" s="25">
        <v>12.5</v>
      </c>
      <c r="E181" s="25">
        <v>62.5</v>
      </c>
      <c r="F181" s="25">
        <v>0</v>
      </c>
      <c r="G181" s="25">
        <v>12.5</v>
      </c>
      <c r="H181" s="25">
        <v>25</v>
      </c>
      <c r="I181" s="25">
        <v>0</v>
      </c>
      <c r="J181" s="25">
        <v>25</v>
      </c>
      <c r="K181" s="25">
        <v>0</v>
      </c>
      <c r="L181" s="25">
        <v>12.5</v>
      </c>
      <c r="M181" s="25">
        <v>37.5</v>
      </c>
      <c r="N181" s="25">
        <v>37.5</v>
      </c>
      <c r="O181" s="25">
        <v>50</v>
      </c>
      <c r="P181" s="25">
        <v>25</v>
      </c>
      <c r="Q181" s="25">
        <v>12.5</v>
      </c>
      <c r="R181" s="25">
        <v>0</v>
      </c>
    </row>
    <row r="182" spans="1:18" x14ac:dyDescent="0.2">
      <c r="A182" s="20" t="s">
        <v>185</v>
      </c>
      <c r="B182" s="21">
        <v>35</v>
      </c>
      <c r="C182" s="21">
        <v>22</v>
      </c>
      <c r="D182" s="21">
        <v>8</v>
      </c>
      <c r="E182" s="21">
        <v>9</v>
      </c>
      <c r="F182" s="21">
        <v>4</v>
      </c>
      <c r="G182" s="21">
        <v>6</v>
      </c>
      <c r="H182" s="21">
        <v>7</v>
      </c>
      <c r="I182" s="21">
        <v>13</v>
      </c>
      <c r="J182" s="21">
        <v>15</v>
      </c>
      <c r="K182" s="21">
        <v>6</v>
      </c>
      <c r="L182" s="21">
        <v>2</v>
      </c>
      <c r="M182" s="21">
        <v>10</v>
      </c>
      <c r="N182" s="21">
        <v>13</v>
      </c>
      <c r="O182" s="21">
        <v>4</v>
      </c>
      <c r="P182" s="21">
        <v>6</v>
      </c>
      <c r="Q182" s="21">
        <v>1</v>
      </c>
      <c r="R182" s="21">
        <v>2</v>
      </c>
    </row>
    <row r="183" spans="1:18" x14ac:dyDescent="0.2">
      <c r="A183" s="24" t="s">
        <v>3</v>
      </c>
      <c r="B183" s="25">
        <v>100</v>
      </c>
      <c r="C183" s="25">
        <v>62.857143000000001</v>
      </c>
      <c r="D183" s="25">
        <v>22.857143000000001</v>
      </c>
      <c r="E183" s="25">
        <v>25.714286000000001</v>
      </c>
      <c r="F183" s="25">
        <v>11.428571</v>
      </c>
      <c r="G183" s="25">
        <v>17.142856999999999</v>
      </c>
      <c r="H183" s="25">
        <v>20</v>
      </c>
      <c r="I183" s="25">
        <v>37.142856999999999</v>
      </c>
      <c r="J183" s="25">
        <v>42.857143000000001</v>
      </c>
      <c r="K183" s="25">
        <v>17.142856999999999</v>
      </c>
      <c r="L183" s="25">
        <v>5.7142860000000004</v>
      </c>
      <c r="M183" s="25">
        <v>28.571428999999998</v>
      </c>
      <c r="N183" s="25">
        <v>37.142856999999999</v>
      </c>
      <c r="O183" s="25">
        <v>11.428571</v>
      </c>
      <c r="P183" s="25">
        <v>17.142856999999999</v>
      </c>
      <c r="Q183" s="25">
        <v>2.8571430000000002</v>
      </c>
      <c r="R183" s="25">
        <v>5.7142860000000004</v>
      </c>
    </row>
    <row r="184" spans="1:18" x14ac:dyDescent="0.2">
      <c r="A184" s="20" t="s">
        <v>186</v>
      </c>
      <c r="B184" s="21">
        <v>46</v>
      </c>
      <c r="C184" s="21">
        <v>26</v>
      </c>
      <c r="D184" s="21">
        <v>8</v>
      </c>
      <c r="E184" s="21">
        <v>18</v>
      </c>
      <c r="F184" s="21">
        <v>2</v>
      </c>
      <c r="G184" s="21">
        <v>8</v>
      </c>
      <c r="H184" s="21">
        <v>5</v>
      </c>
      <c r="I184" s="21">
        <v>19</v>
      </c>
      <c r="J184" s="21">
        <v>13</v>
      </c>
      <c r="K184" s="21">
        <v>11</v>
      </c>
      <c r="L184" s="21">
        <v>7</v>
      </c>
      <c r="M184" s="21">
        <v>12</v>
      </c>
      <c r="N184" s="21">
        <v>14</v>
      </c>
      <c r="O184" s="21">
        <v>9</v>
      </c>
      <c r="P184" s="21">
        <v>9</v>
      </c>
      <c r="Q184" s="21">
        <v>4</v>
      </c>
      <c r="R184" s="21">
        <v>2</v>
      </c>
    </row>
    <row r="185" spans="1:18" x14ac:dyDescent="0.2">
      <c r="A185" s="24" t="s">
        <v>3</v>
      </c>
      <c r="B185" s="25">
        <v>100</v>
      </c>
      <c r="C185" s="25">
        <v>56.521738999999997</v>
      </c>
      <c r="D185" s="25">
        <v>17.391304000000002</v>
      </c>
      <c r="E185" s="25">
        <v>39.130434999999999</v>
      </c>
      <c r="F185" s="25">
        <v>4.3478260000000004</v>
      </c>
      <c r="G185" s="25">
        <v>17.391304000000002</v>
      </c>
      <c r="H185" s="25">
        <v>10.869565</v>
      </c>
      <c r="I185" s="25">
        <v>41.304347999999997</v>
      </c>
      <c r="J185" s="25">
        <v>28.260870000000001</v>
      </c>
      <c r="K185" s="25">
        <v>23.913042999999998</v>
      </c>
      <c r="L185" s="25">
        <v>15.217390999999999</v>
      </c>
      <c r="M185" s="25">
        <v>26.086957000000002</v>
      </c>
      <c r="N185" s="25">
        <v>30.434782999999999</v>
      </c>
      <c r="O185" s="25">
        <v>19.565217000000001</v>
      </c>
      <c r="P185" s="25">
        <v>19.565217000000001</v>
      </c>
      <c r="Q185" s="25">
        <v>8.6956520000000008</v>
      </c>
      <c r="R185" s="25">
        <v>4.3478260000000004</v>
      </c>
    </row>
    <row r="186" spans="1:18" x14ac:dyDescent="0.2">
      <c r="A186" s="20" t="s">
        <v>187</v>
      </c>
      <c r="B186" s="21">
        <v>69</v>
      </c>
      <c r="C186" s="21">
        <v>42</v>
      </c>
      <c r="D186" s="21">
        <v>9</v>
      </c>
      <c r="E186" s="21">
        <v>31</v>
      </c>
      <c r="F186" s="21">
        <v>4</v>
      </c>
      <c r="G186" s="21">
        <v>11</v>
      </c>
      <c r="H186" s="21">
        <v>13</v>
      </c>
      <c r="I186" s="21">
        <v>30</v>
      </c>
      <c r="J186" s="21">
        <v>31</v>
      </c>
      <c r="K186" s="21">
        <v>15</v>
      </c>
      <c r="L186" s="21">
        <v>9</v>
      </c>
      <c r="M186" s="21">
        <v>27</v>
      </c>
      <c r="N186" s="21">
        <v>19</v>
      </c>
      <c r="O186" s="21">
        <v>11</v>
      </c>
      <c r="P186" s="21">
        <v>16</v>
      </c>
      <c r="Q186" s="21">
        <v>1</v>
      </c>
      <c r="R186" s="21">
        <v>2</v>
      </c>
    </row>
    <row r="187" spans="1:18" x14ac:dyDescent="0.2">
      <c r="A187" s="24" t="s">
        <v>3</v>
      </c>
      <c r="B187" s="25">
        <v>100</v>
      </c>
      <c r="C187" s="25">
        <v>60.869565000000001</v>
      </c>
      <c r="D187" s="25">
        <v>13.043478</v>
      </c>
      <c r="E187" s="25">
        <v>44.927536000000003</v>
      </c>
      <c r="F187" s="25">
        <v>5.7971009999999996</v>
      </c>
      <c r="G187" s="25">
        <v>15.942029</v>
      </c>
      <c r="H187" s="25">
        <v>18.840579999999999</v>
      </c>
      <c r="I187" s="25">
        <v>43.478261000000003</v>
      </c>
      <c r="J187" s="25">
        <v>44.927536000000003</v>
      </c>
      <c r="K187" s="25">
        <v>21.739129999999999</v>
      </c>
      <c r="L187" s="25">
        <v>13.043478</v>
      </c>
      <c r="M187" s="25">
        <v>39.130434999999999</v>
      </c>
      <c r="N187" s="25">
        <v>27.536231999999998</v>
      </c>
      <c r="O187" s="25">
        <v>15.942029</v>
      </c>
      <c r="P187" s="25">
        <v>23.188406000000001</v>
      </c>
      <c r="Q187" s="25">
        <v>1.4492750000000001</v>
      </c>
      <c r="R187" s="25">
        <v>2.8985509999999999</v>
      </c>
    </row>
    <row r="188" spans="1:18" x14ac:dyDescent="0.2">
      <c r="A188" s="20" t="s">
        <v>188</v>
      </c>
      <c r="B188" s="21">
        <v>99</v>
      </c>
      <c r="C188" s="21">
        <v>70</v>
      </c>
      <c r="D188" s="21">
        <v>16</v>
      </c>
      <c r="E188" s="21">
        <v>42</v>
      </c>
      <c r="F188" s="21">
        <v>5</v>
      </c>
      <c r="G188" s="21">
        <v>16</v>
      </c>
      <c r="H188" s="21">
        <v>14</v>
      </c>
      <c r="I188" s="21">
        <v>46</v>
      </c>
      <c r="J188" s="21">
        <v>38</v>
      </c>
      <c r="K188" s="21">
        <v>24</v>
      </c>
      <c r="L188" s="21">
        <v>6</v>
      </c>
      <c r="M188" s="21">
        <v>36</v>
      </c>
      <c r="N188" s="21">
        <v>35</v>
      </c>
      <c r="O188" s="21">
        <v>21</v>
      </c>
      <c r="P188" s="21">
        <v>19</v>
      </c>
      <c r="Q188" s="21">
        <v>5</v>
      </c>
      <c r="R188" s="21">
        <v>0</v>
      </c>
    </row>
    <row r="189" spans="1:18" x14ac:dyDescent="0.2">
      <c r="A189" s="24" t="s">
        <v>3</v>
      </c>
      <c r="B189" s="25">
        <v>100</v>
      </c>
      <c r="C189" s="25">
        <v>70.707070999999999</v>
      </c>
      <c r="D189" s="25">
        <v>16.161615999999999</v>
      </c>
      <c r="E189" s="25">
        <v>42.424242</v>
      </c>
      <c r="F189" s="25">
        <v>5.0505050000000002</v>
      </c>
      <c r="G189" s="25">
        <v>16.161615999999999</v>
      </c>
      <c r="H189" s="25">
        <v>14.141413999999999</v>
      </c>
      <c r="I189" s="25">
        <v>46.464646000000002</v>
      </c>
      <c r="J189" s="25">
        <v>38.383837999999997</v>
      </c>
      <c r="K189" s="25">
        <v>24.242424</v>
      </c>
      <c r="L189" s="25">
        <v>6.0606059999999999</v>
      </c>
      <c r="M189" s="25">
        <v>36.363636</v>
      </c>
      <c r="N189" s="25">
        <v>35.353535000000001</v>
      </c>
      <c r="O189" s="25">
        <v>21.212121</v>
      </c>
      <c r="P189" s="25">
        <v>19.191918999999999</v>
      </c>
      <c r="Q189" s="25">
        <v>5.0505050000000002</v>
      </c>
      <c r="R189" s="25">
        <v>0</v>
      </c>
    </row>
    <row r="190" spans="1:18" x14ac:dyDescent="0.2">
      <c r="A190" s="20" t="s">
        <v>189</v>
      </c>
      <c r="B190" s="21">
        <v>81</v>
      </c>
      <c r="C190" s="21">
        <v>62</v>
      </c>
      <c r="D190" s="21">
        <v>8</v>
      </c>
      <c r="E190" s="21">
        <v>34</v>
      </c>
      <c r="F190" s="21">
        <v>4</v>
      </c>
      <c r="G190" s="21">
        <v>13</v>
      </c>
      <c r="H190" s="21">
        <v>8</v>
      </c>
      <c r="I190" s="21">
        <v>31</v>
      </c>
      <c r="J190" s="21">
        <v>26</v>
      </c>
      <c r="K190" s="21">
        <v>16</v>
      </c>
      <c r="L190" s="21">
        <v>11</v>
      </c>
      <c r="M190" s="21">
        <v>27</v>
      </c>
      <c r="N190" s="21">
        <v>24</v>
      </c>
      <c r="O190" s="21">
        <v>15</v>
      </c>
      <c r="P190" s="21">
        <v>17</v>
      </c>
      <c r="Q190" s="21">
        <v>4</v>
      </c>
      <c r="R190" s="21">
        <v>1</v>
      </c>
    </row>
    <row r="191" spans="1:18" x14ac:dyDescent="0.2">
      <c r="A191" s="24" t="s">
        <v>3</v>
      </c>
      <c r="B191" s="25">
        <v>100</v>
      </c>
      <c r="C191" s="25">
        <v>76.543210000000002</v>
      </c>
      <c r="D191" s="25">
        <v>9.8765429999999999</v>
      </c>
      <c r="E191" s="25">
        <v>41.975309000000003</v>
      </c>
      <c r="F191" s="25">
        <v>4.9382720000000004</v>
      </c>
      <c r="G191" s="25">
        <v>16.049382999999999</v>
      </c>
      <c r="H191" s="25">
        <v>9.8765429999999999</v>
      </c>
      <c r="I191" s="25">
        <v>38.271605000000001</v>
      </c>
      <c r="J191" s="25">
        <v>32.098765</v>
      </c>
      <c r="K191" s="25">
        <v>19.753086</v>
      </c>
      <c r="L191" s="25">
        <v>13.580247</v>
      </c>
      <c r="M191" s="25">
        <v>33.333333000000003</v>
      </c>
      <c r="N191" s="25">
        <v>29.629629999999999</v>
      </c>
      <c r="O191" s="25">
        <v>18.518519000000001</v>
      </c>
      <c r="P191" s="25">
        <v>20.987653999999999</v>
      </c>
      <c r="Q191" s="25">
        <v>4.9382720000000004</v>
      </c>
      <c r="R191" s="25">
        <v>1.2345680000000001</v>
      </c>
    </row>
    <row r="192" spans="1:18" x14ac:dyDescent="0.2">
      <c r="A192" s="20" t="s">
        <v>190</v>
      </c>
      <c r="B192" s="21">
        <v>100</v>
      </c>
      <c r="C192" s="21">
        <v>73</v>
      </c>
      <c r="D192" s="21">
        <v>13</v>
      </c>
      <c r="E192" s="21">
        <v>38</v>
      </c>
      <c r="F192" s="21">
        <v>7</v>
      </c>
      <c r="G192" s="21">
        <v>15</v>
      </c>
      <c r="H192" s="21">
        <v>14</v>
      </c>
      <c r="I192" s="21">
        <v>30</v>
      </c>
      <c r="J192" s="21">
        <v>32</v>
      </c>
      <c r="K192" s="21">
        <v>24</v>
      </c>
      <c r="L192" s="21">
        <v>12</v>
      </c>
      <c r="M192" s="21">
        <v>38</v>
      </c>
      <c r="N192" s="21">
        <v>31</v>
      </c>
      <c r="O192" s="21">
        <v>20</v>
      </c>
      <c r="P192" s="21">
        <v>15</v>
      </c>
      <c r="Q192" s="21">
        <v>4</v>
      </c>
      <c r="R192" s="21">
        <v>1</v>
      </c>
    </row>
    <row r="193" spans="1:18" x14ac:dyDescent="0.2">
      <c r="A193" s="24" t="s">
        <v>3</v>
      </c>
      <c r="B193" s="25">
        <v>100</v>
      </c>
      <c r="C193" s="25">
        <v>73</v>
      </c>
      <c r="D193" s="25">
        <v>13</v>
      </c>
      <c r="E193" s="25">
        <v>38</v>
      </c>
      <c r="F193" s="25">
        <v>7</v>
      </c>
      <c r="G193" s="25">
        <v>15</v>
      </c>
      <c r="H193" s="25">
        <v>14</v>
      </c>
      <c r="I193" s="25">
        <v>30</v>
      </c>
      <c r="J193" s="25">
        <v>32</v>
      </c>
      <c r="K193" s="25">
        <v>24</v>
      </c>
      <c r="L193" s="25">
        <v>12</v>
      </c>
      <c r="M193" s="25">
        <v>38</v>
      </c>
      <c r="N193" s="25">
        <v>31</v>
      </c>
      <c r="O193" s="25">
        <v>20</v>
      </c>
      <c r="P193" s="25">
        <v>15</v>
      </c>
      <c r="Q193" s="25">
        <v>4</v>
      </c>
      <c r="R193" s="25">
        <v>1</v>
      </c>
    </row>
    <row r="194" spans="1:18" x14ac:dyDescent="0.2">
      <c r="A194" s="20" t="s">
        <v>191</v>
      </c>
      <c r="B194" s="21">
        <v>79</v>
      </c>
      <c r="C194" s="21">
        <v>59</v>
      </c>
      <c r="D194" s="21">
        <v>16</v>
      </c>
      <c r="E194" s="21">
        <v>33</v>
      </c>
      <c r="F194" s="21">
        <v>2</v>
      </c>
      <c r="G194" s="21">
        <v>11</v>
      </c>
      <c r="H194" s="21">
        <v>3</v>
      </c>
      <c r="I194" s="21">
        <v>25</v>
      </c>
      <c r="J194" s="21">
        <v>26</v>
      </c>
      <c r="K194" s="21">
        <v>15</v>
      </c>
      <c r="L194" s="21">
        <v>13</v>
      </c>
      <c r="M194" s="21">
        <v>30</v>
      </c>
      <c r="N194" s="21">
        <v>19</v>
      </c>
      <c r="O194" s="21">
        <v>14</v>
      </c>
      <c r="P194" s="21">
        <v>10</v>
      </c>
      <c r="Q194" s="21">
        <v>4</v>
      </c>
      <c r="R194" s="21">
        <v>2</v>
      </c>
    </row>
    <row r="195" spans="1:18" x14ac:dyDescent="0.2">
      <c r="A195" s="24" t="s">
        <v>3</v>
      </c>
      <c r="B195" s="25">
        <v>100</v>
      </c>
      <c r="C195" s="25">
        <v>74.683543999999998</v>
      </c>
      <c r="D195" s="25">
        <v>20.253164999999999</v>
      </c>
      <c r="E195" s="25">
        <v>41.772151999999998</v>
      </c>
      <c r="F195" s="25">
        <v>2.5316459999999998</v>
      </c>
      <c r="G195" s="25">
        <v>13.924051</v>
      </c>
      <c r="H195" s="25">
        <v>3.7974679999999998</v>
      </c>
      <c r="I195" s="25">
        <v>31.645569999999999</v>
      </c>
      <c r="J195" s="25">
        <v>32.911391999999999</v>
      </c>
      <c r="K195" s="25">
        <v>18.987342000000002</v>
      </c>
      <c r="L195" s="25">
        <v>16.455696</v>
      </c>
      <c r="M195" s="25">
        <v>37.974684000000003</v>
      </c>
      <c r="N195" s="25">
        <v>24.050633000000001</v>
      </c>
      <c r="O195" s="25">
        <v>17.721519000000001</v>
      </c>
      <c r="P195" s="25">
        <v>12.658227999999999</v>
      </c>
      <c r="Q195" s="25">
        <v>5.0632910000000004</v>
      </c>
      <c r="R195" s="25">
        <v>2.5316459999999998</v>
      </c>
    </row>
    <row r="196" spans="1:18" x14ac:dyDescent="0.2">
      <c r="A196" s="20" t="s">
        <v>192</v>
      </c>
      <c r="B196" s="21">
        <v>32</v>
      </c>
      <c r="C196" s="21">
        <v>23</v>
      </c>
      <c r="D196" s="21">
        <v>3</v>
      </c>
      <c r="E196" s="21">
        <v>18</v>
      </c>
      <c r="F196" s="21">
        <v>1</v>
      </c>
      <c r="G196" s="21">
        <v>3</v>
      </c>
      <c r="H196" s="21">
        <v>4</v>
      </c>
      <c r="I196" s="21">
        <v>15</v>
      </c>
      <c r="J196" s="21">
        <v>11</v>
      </c>
      <c r="K196" s="21">
        <v>4</v>
      </c>
      <c r="L196" s="21">
        <v>2</v>
      </c>
      <c r="M196" s="21">
        <v>10</v>
      </c>
      <c r="N196" s="21">
        <v>8</v>
      </c>
      <c r="O196" s="21">
        <v>10</v>
      </c>
      <c r="P196" s="21">
        <v>5</v>
      </c>
      <c r="Q196" s="21">
        <v>4</v>
      </c>
      <c r="R196" s="21">
        <v>1</v>
      </c>
    </row>
    <row r="197" spans="1:18" x14ac:dyDescent="0.2">
      <c r="A197" s="24" t="s">
        <v>3</v>
      </c>
      <c r="B197" s="25">
        <v>100</v>
      </c>
      <c r="C197" s="25">
        <v>71.875</v>
      </c>
      <c r="D197" s="25">
        <v>9.375</v>
      </c>
      <c r="E197" s="25">
        <v>56.25</v>
      </c>
      <c r="F197" s="25">
        <v>3.125</v>
      </c>
      <c r="G197" s="25">
        <v>9.375</v>
      </c>
      <c r="H197" s="25">
        <v>12.5</v>
      </c>
      <c r="I197" s="25">
        <v>46.875</v>
      </c>
      <c r="J197" s="25">
        <v>34.375</v>
      </c>
      <c r="K197" s="25">
        <v>12.5</v>
      </c>
      <c r="L197" s="25">
        <v>6.25</v>
      </c>
      <c r="M197" s="25">
        <v>31.25</v>
      </c>
      <c r="N197" s="25">
        <v>25</v>
      </c>
      <c r="O197" s="25">
        <v>31.25</v>
      </c>
      <c r="P197" s="25">
        <v>15.625</v>
      </c>
      <c r="Q197" s="25">
        <v>12.5</v>
      </c>
      <c r="R197" s="25">
        <v>3.125</v>
      </c>
    </row>
    <row r="198" spans="1:18" x14ac:dyDescent="0.2">
      <c r="A198" s="20" t="s">
        <v>193</v>
      </c>
      <c r="B198" s="21">
        <v>27</v>
      </c>
      <c r="C198" s="21">
        <v>18</v>
      </c>
      <c r="D198" s="21">
        <v>3</v>
      </c>
      <c r="E198" s="21">
        <v>14</v>
      </c>
      <c r="F198" s="21">
        <v>4</v>
      </c>
      <c r="G198" s="21">
        <v>4</v>
      </c>
      <c r="H198" s="21">
        <v>4</v>
      </c>
      <c r="I198" s="21">
        <v>12</v>
      </c>
      <c r="J198" s="21">
        <v>8</v>
      </c>
      <c r="K198" s="21">
        <v>2</v>
      </c>
      <c r="L198" s="21">
        <v>5</v>
      </c>
      <c r="M198" s="21">
        <v>10</v>
      </c>
      <c r="N198" s="21">
        <v>8</v>
      </c>
      <c r="O198" s="21">
        <v>10</v>
      </c>
      <c r="P198" s="21">
        <v>7</v>
      </c>
      <c r="Q198" s="21">
        <v>0</v>
      </c>
      <c r="R198" s="21">
        <v>0</v>
      </c>
    </row>
    <row r="199" spans="1:18" x14ac:dyDescent="0.2">
      <c r="A199" s="24" t="s">
        <v>3</v>
      </c>
      <c r="B199" s="25">
        <v>100</v>
      </c>
      <c r="C199" s="25">
        <v>66.666667000000004</v>
      </c>
      <c r="D199" s="25">
        <v>11.111110999999999</v>
      </c>
      <c r="E199" s="25">
        <v>51.851852000000001</v>
      </c>
      <c r="F199" s="25">
        <v>14.814814999999999</v>
      </c>
      <c r="G199" s="25">
        <v>14.814814999999999</v>
      </c>
      <c r="H199" s="25">
        <v>14.814814999999999</v>
      </c>
      <c r="I199" s="25">
        <v>44.444443999999997</v>
      </c>
      <c r="J199" s="25">
        <v>29.629629999999999</v>
      </c>
      <c r="K199" s="25">
        <v>7.4074070000000001</v>
      </c>
      <c r="L199" s="25">
        <v>18.518519000000001</v>
      </c>
      <c r="M199" s="25">
        <v>37.037036999999998</v>
      </c>
      <c r="N199" s="25">
        <v>29.629629999999999</v>
      </c>
      <c r="O199" s="25">
        <v>37.037036999999998</v>
      </c>
      <c r="P199" s="25">
        <v>25.925926</v>
      </c>
      <c r="Q199" s="25">
        <v>0</v>
      </c>
      <c r="R199" s="25">
        <v>0</v>
      </c>
    </row>
    <row r="200" spans="1:18" x14ac:dyDescent="0.2">
      <c r="A200" s="20" t="s">
        <v>389</v>
      </c>
      <c r="B200" s="21">
        <v>4</v>
      </c>
      <c r="C200" s="21">
        <v>2</v>
      </c>
      <c r="D200" s="21">
        <v>0</v>
      </c>
      <c r="E200" s="21">
        <v>2</v>
      </c>
      <c r="F200" s="21">
        <v>0</v>
      </c>
      <c r="G200" s="21">
        <v>0</v>
      </c>
      <c r="H200" s="21">
        <v>0</v>
      </c>
      <c r="I200" s="21">
        <v>0</v>
      </c>
      <c r="J200" s="21">
        <v>1</v>
      </c>
      <c r="K200" s="21">
        <v>3</v>
      </c>
      <c r="L200" s="21">
        <v>0</v>
      </c>
      <c r="M200" s="21">
        <v>3</v>
      </c>
      <c r="N200" s="21">
        <v>1</v>
      </c>
      <c r="O200" s="21">
        <v>1</v>
      </c>
      <c r="P200" s="21">
        <v>0</v>
      </c>
      <c r="Q200" s="21">
        <v>0</v>
      </c>
      <c r="R200" s="21">
        <v>0</v>
      </c>
    </row>
    <row r="201" spans="1:18" ht="11.1" customHeight="1" x14ac:dyDescent="0.2">
      <c r="A201" s="24" t="s">
        <v>3</v>
      </c>
      <c r="B201" s="25">
        <v>100</v>
      </c>
      <c r="C201" s="25">
        <v>50</v>
      </c>
      <c r="D201" s="25">
        <v>0</v>
      </c>
      <c r="E201" s="25">
        <v>50</v>
      </c>
      <c r="F201" s="25">
        <v>0</v>
      </c>
      <c r="G201" s="25">
        <v>0</v>
      </c>
      <c r="H201" s="25">
        <v>0</v>
      </c>
      <c r="I201" s="25">
        <v>0</v>
      </c>
      <c r="J201" s="25">
        <v>25</v>
      </c>
      <c r="K201" s="25">
        <v>75</v>
      </c>
      <c r="L201" s="25">
        <v>0</v>
      </c>
      <c r="M201" s="25">
        <v>75</v>
      </c>
      <c r="N201" s="25">
        <v>25</v>
      </c>
      <c r="O201" s="25">
        <v>25</v>
      </c>
      <c r="P201" s="25">
        <v>0</v>
      </c>
      <c r="Q201" s="25">
        <v>0</v>
      </c>
      <c r="R201" s="25">
        <v>0</v>
      </c>
    </row>
    <row r="202" spans="1:18" ht="11.1" customHeight="1" x14ac:dyDescent="0.2">
      <c r="A202" s="20" t="s">
        <v>366</v>
      </c>
      <c r="B202" s="21">
        <v>22</v>
      </c>
      <c r="C202" s="21">
        <v>15</v>
      </c>
      <c r="D202" s="21">
        <v>5</v>
      </c>
      <c r="E202" s="21">
        <v>12</v>
      </c>
      <c r="F202" s="21">
        <v>0</v>
      </c>
      <c r="G202" s="21">
        <v>3</v>
      </c>
      <c r="H202" s="21">
        <v>1</v>
      </c>
      <c r="I202" s="21">
        <v>6</v>
      </c>
      <c r="J202" s="21">
        <v>7</v>
      </c>
      <c r="K202" s="21">
        <v>5</v>
      </c>
      <c r="L202" s="21">
        <v>4</v>
      </c>
      <c r="M202" s="21">
        <v>7</v>
      </c>
      <c r="N202" s="21">
        <v>10</v>
      </c>
      <c r="O202" s="21">
        <v>2</v>
      </c>
      <c r="P202" s="21">
        <v>5</v>
      </c>
      <c r="Q202" s="21">
        <v>1</v>
      </c>
      <c r="R202" s="21">
        <v>1</v>
      </c>
    </row>
    <row r="203" spans="1:18" ht="11.1" customHeight="1" x14ac:dyDescent="0.2">
      <c r="A203" s="24" t="s">
        <v>3</v>
      </c>
      <c r="B203" s="25">
        <v>100</v>
      </c>
      <c r="C203" s="25">
        <v>68.181818000000007</v>
      </c>
      <c r="D203" s="25">
        <v>22.727273</v>
      </c>
      <c r="E203" s="25">
        <v>54.545454999999997</v>
      </c>
      <c r="F203" s="25">
        <v>0</v>
      </c>
      <c r="G203" s="25">
        <v>13.636364</v>
      </c>
      <c r="H203" s="25">
        <v>4.5454549999999996</v>
      </c>
      <c r="I203" s="25">
        <v>27.272727</v>
      </c>
      <c r="J203" s="25">
        <v>31.818182</v>
      </c>
      <c r="K203" s="25">
        <v>22.727273</v>
      </c>
      <c r="L203" s="25">
        <v>18.181818</v>
      </c>
      <c r="M203" s="25">
        <v>31.818182</v>
      </c>
      <c r="N203" s="25">
        <v>45.454545000000003</v>
      </c>
      <c r="O203" s="25">
        <v>9.0909089999999999</v>
      </c>
      <c r="P203" s="25">
        <v>22.727273</v>
      </c>
      <c r="Q203" s="25">
        <v>4.5454549999999996</v>
      </c>
      <c r="R203" s="25">
        <v>4.5454549999999996</v>
      </c>
    </row>
    <row r="204" spans="1:18" ht="11.1" customHeight="1" x14ac:dyDescent="0.2">
      <c r="A204" s="9" t="s">
        <v>390</v>
      </c>
      <c r="B204" s="9"/>
      <c r="C204" s="9"/>
      <c r="D204" s="9"/>
      <c r="E204" s="9"/>
      <c r="F204" s="9"/>
      <c r="G204" s="9"/>
      <c r="H204" s="9"/>
      <c r="I204" s="9"/>
      <c r="J204" s="9"/>
      <c r="K204" s="9"/>
      <c r="L204" s="9"/>
      <c r="M204" s="9"/>
      <c r="N204" s="9"/>
      <c r="O204" s="9"/>
      <c r="P204" s="9"/>
      <c r="Q204" s="9"/>
      <c r="R204" s="9"/>
    </row>
    <row r="205" spans="1:18" ht="11.1" customHeight="1" x14ac:dyDescent="0.2">
      <c r="A205" s="20" t="s">
        <v>391</v>
      </c>
      <c r="B205" s="21">
        <v>121</v>
      </c>
      <c r="C205" s="21">
        <v>82</v>
      </c>
      <c r="D205" s="21">
        <v>20</v>
      </c>
      <c r="E205" s="21">
        <v>53</v>
      </c>
      <c r="F205" s="21">
        <v>7</v>
      </c>
      <c r="G205" s="21">
        <v>18</v>
      </c>
      <c r="H205" s="21">
        <v>12</v>
      </c>
      <c r="I205" s="21">
        <v>44</v>
      </c>
      <c r="J205" s="21">
        <v>40</v>
      </c>
      <c r="K205" s="21">
        <v>31</v>
      </c>
      <c r="L205" s="21">
        <v>12</v>
      </c>
      <c r="M205" s="21">
        <v>46</v>
      </c>
      <c r="N205" s="21">
        <v>45</v>
      </c>
      <c r="O205" s="21">
        <v>29</v>
      </c>
      <c r="P205" s="21">
        <v>26</v>
      </c>
      <c r="Q205" s="21">
        <v>6</v>
      </c>
      <c r="R205" s="21">
        <v>2</v>
      </c>
    </row>
    <row r="206" spans="1:18" ht="11.1" customHeight="1" x14ac:dyDescent="0.2">
      <c r="A206" s="24" t="s">
        <v>3</v>
      </c>
      <c r="B206" s="25">
        <v>100</v>
      </c>
      <c r="C206" s="25">
        <v>67.768595000000005</v>
      </c>
      <c r="D206" s="25">
        <v>16.528925999999998</v>
      </c>
      <c r="E206" s="25">
        <v>43.801653000000002</v>
      </c>
      <c r="F206" s="25">
        <v>5.7851239999999997</v>
      </c>
      <c r="G206" s="25">
        <v>14.876033</v>
      </c>
      <c r="H206" s="25">
        <v>9.9173550000000006</v>
      </c>
      <c r="I206" s="25">
        <v>36.363636</v>
      </c>
      <c r="J206" s="25">
        <v>33.057850999999999</v>
      </c>
      <c r="K206" s="25">
        <v>25.619834999999998</v>
      </c>
      <c r="L206" s="25">
        <v>9.9173550000000006</v>
      </c>
      <c r="M206" s="25">
        <v>38.016528999999998</v>
      </c>
      <c r="N206" s="25">
        <v>37.190083000000001</v>
      </c>
      <c r="O206" s="25">
        <v>23.966942</v>
      </c>
      <c r="P206" s="25">
        <v>21.487603</v>
      </c>
      <c r="Q206" s="25">
        <v>4.9586779999999999</v>
      </c>
      <c r="R206" s="25">
        <v>1.6528929999999999</v>
      </c>
    </row>
    <row r="207" spans="1:18" ht="11.1" customHeight="1" x14ac:dyDescent="0.2">
      <c r="A207" s="20" t="s">
        <v>392</v>
      </c>
      <c r="B207" s="21">
        <v>257</v>
      </c>
      <c r="C207" s="21">
        <v>175</v>
      </c>
      <c r="D207" s="21">
        <v>35</v>
      </c>
      <c r="E207" s="21">
        <v>109</v>
      </c>
      <c r="F207" s="21">
        <v>16</v>
      </c>
      <c r="G207" s="21">
        <v>38</v>
      </c>
      <c r="H207" s="21">
        <v>27</v>
      </c>
      <c r="I207" s="21">
        <v>93</v>
      </c>
      <c r="J207" s="21">
        <v>93</v>
      </c>
      <c r="K207" s="21">
        <v>44</v>
      </c>
      <c r="L207" s="21">
        <v>39</v>
      </c>
      <c r="M207" s="21">
        <v>87</v>
      </c>
      <c r="N207" s="21">
        <v>78</v>
      </c>
      <c r="O207" s="21">
        <v>56</v>
      </c>
      <c r="P207" s="21">
        <v>49</v>
      </c>
      <c r="Q207" s="21">
        <v>11</v>
      </c>
      <c r="R207" s="21">
        <v>5</v>
      </c>
    </row>
    <row r="208" spans="1:18" ht="11.1" customHeight="1" x14ac:dyDescent="0.2">
      <c r="A208" s="24" t="s">
        <v>3</v>
      </c>
      <c r="B208" s="25">
        <v>100</v>
      </c>
      <c r="C208" s="25">
        <v>68.093384999999998</v>
      </c>
      <c r="D208" s="25">
        <v>13.618677</v>
      </c>
      <c r="E208" s="25">
        <v>42.412450999999997</v>
      </c>
      <c r="F208" s="25">
        <v>6.2256809999999998</v>
      </c>
      <c r="G208" s="25">
        <v>14.785992</v>
      </c>
      <c r="H208" s="25">
        <v>10.505837</v>
      </c>
      <c r="I208" s="25">
        <v>36.186770000000003</v>
      </c>
      <c r="J208" s="25">
        <v>36.186770000000003</v>
      </c>
      <c r="K208" s="25">
        <v>17.120622999999998</v>
      </c>
      <c r="L208" s="25">
        <v>15.175096999999999</v>
      </c>
      <c r="M208" s="25">
        <v>33.852139999999999</v>
      </c>
      <c r="N208" s="25">
        <v>30.350194999999999</v>
      </c>
      <c r="O208" s="25">
        <v>21.789883</v>
      </c>
      <c r="P208" s="25">
        <v>19.066147999999998</v>
      </c>
      <c r="Q208" s="25">
        <v>4.2801559999999998</v>
      </c>
      <c r="R208" s="25">
        <v>1.9455249999999999</v>
      </c>
    </row>
    <row r="209" spans="1:18" ht="11.1" customHeight="1" x14ac:dyDescent="0.2">
      <c r="A209" s="20" t="s">
        <v>393</v>
      </c>
      <c r="B209" s="21">
        <v>167</v>
      </c>
      <c r="C209" s="21">
        <v>116</v>
      </c>
      <c r="D209" s="21">
        <v>27</v>
      </c>
      <c r="E209" s="21">
        <v>68</v>
      </c>
      <c r="F209" s="21">
        <v>7</v>
      </c>
      <c r="G209" s="21">
        <v>28</v>
      </c>
      <c r="H209" s="21">
        <v>30</v>
      </c>
      <c r="I209" s="21">
        <v>71</v>
      </c>
      <c r="J209" s="21">
        <v>61</v>
      </c>
      <c r="K209" s="21">
        <v>40</v>
      </c>
      <c r="L209" s="21">
        <v>17</v>
      </c>
      <c r="M209" s="21">
        <v>58</v>
      </c>
      <c r="N209" s="21">
        <v>49</v>
      </c>
      <c r="O209" s="21">
        <v>30</v>
      </c>
      <c r="P209" s="21">
        <v>30</v>
      </c>
      <c r="Q209" s="21">
        <v>10</v>
      </c>
      <c r="R209" s="21">
        <v>4</v>
      </c>
    </row>
    <row r="210" spans="1:18" ht="11.1" customHeight="1" x14ac:dyDescent="0.2">
      <c r="A210" s="24" t="s">
        <v>3</v>
      </c>
      <c r="B210" s="25">
        <v>100</v>
      </c>
      <c r="C210" s="25">
        <v>69.461078000000001</v>
      </c>
      <c r="D210" s="25">
        <v>16.167665</v>
      </c>
      <c r="E210" s="25">
        <v>40.718563000000003</v>
      </c>
      <c r="F210" s="25">
        <v>4.1916169999999999</v>
      </c>
      <c r="G210" s="25">
        <v>16.766466999999999</v>
      </c>
      <c r="H210" s="25">
        <v>17.964072000000002</v>
      </c>
      <c r="I210" s="25">
        <v>42.514969999999998</v>
      </c>
      <c r="J210" s="25">
        <v>36.526946000000002</v>
      </c>
      <c r="K210" s="25">
        <v>23.952096000000001</v>
      </c>
      <c r="L210" s="25">
        <v>10.179641</v>
      </c>
      <c r="M210" s="25">
        <v>34.730539</v>
      </c>
      <c r="N210" s="25">
        <v>29.341317</v>
      </c>
      <c r="O210" s="25">
        <v>17.964072000000002</v>
      </c>
      <c r="P210" s="25">
        <v>17.964072000000002</v>
      </c>
      <c r="Q210" s="25">
        <v>5.9880240000000002</v>
      </c>
      <c r="R210" s="25">
        <v>2.3952100000000001</v>
      </c>
    </row>
    <row r="211" spans="1:18" ht="11.1" customHeight="1" x14ac:dyDescent="0.2">
      <c r="A211" s="20" t="s">
        <v>394</v>
      </c>
      <c r="B211" s="21">
        <v>57</v>
      </c>
      <c r="C211" s="21">
        <v>43</v>
      </c>
      <c r="D211" s="21">
        <v>8</v>
      </c>
      <c r="E211" s="21">
        <v>26</v>
      </c>
      <c r="F211" s="21">
        <v>3</v>
      </c>
      <c r="G211" s="21">
        <v>7</v>
      </c>
      <c r="H211" s="21">
        <v>6</v>
      </c>
      <c r="I211" s="21">
        <v>19</v>
      </c>
      <c r="J211" s="21">
        <v>16</v>
      </c>
      <c r="K211" s="21">
        <v>10</v>
      </c>
      <c r="L211" s="21">
        <v>4</v>
      </c>
      <c r="M211" s="21">
        <v>22</v>
      </c>
      <c r="N211" s="21">
        <v>13</v>
      </c>
      <c r="O211" s="21">
        <v>6</v>
      </c>
      <c r="P211" s="21">
        <v>6</v>
      </c>
      <c r="Q211" s="21">
        <v>2</v>
      </c>
      <c r="R211" s="21">
        <v>1</v>
      </c>
    </row>
    <row r="212" spans="1:18" ht="11.1" customHeight="1" x14ac:dyDescent="0.2">
      <c r="A212" s="24" t="s">
        <v>3</v>
      </c>
      <c r="B212" s="25">
        <v>100</v>
      </c>
      <c r="C212" s="25">
        <v>75.438596000000004</v>
      </c>
      <c r="D212" s="25">
        <v>14.035088</v>
      </c>
      <c r="E212" s="25">
        <v>45.614035000000001</v>
      </c>
      <c r="F212" s="25">
        <v>5.2631579999999998</v>
      </c>
      <c r="G212" s="25">
        <v>12.280702</v>
      </c>
      <c r="H212" s="25">
        <v>10.526316</v>
      </c>
      <c r="I212" s="25">
        <v>33.333333000000003</v>
      </c>
      <c r="J212" s="25">
        <v>28.070174999999999</v>
      </c>
      <c r="K212" s="25">
        <v>17.543859999999999</v>
      </c>
      <c r="L212" s="25">
        <v>7.017544</v>
      </c>
      <c r="M212" s="25">
        <v>38.596491</v>
      </c>
      <c r="N212" s="25">
        <v>22.807017999999999</v>
      </c>
      <c r="O212" s="25">
        <v>10.526316</v>
      </c>
      <c r="P212" s="25">
        <v>10.526316</v>
      </c>
      <c r="Q212" s="25">
        <v>3.508772</v>
      </c>
      <c r="R212" s="25">
        <v>1.754386</v>
      </c>
    </row>
    <row r="213" spans="1:18" ht="11.1" customHeight="1" x14ac:dyDescent="0.2">
      <c r="A213" s="9" t="s">
        <v>395</v>
      </c>
      <c r="B213" s="9"/>
      <c r="C213" s="9"/>
      <c r="D213" s="9"/>
      <c r="E213" s="9"/>
      <c r="F213" s="9"/>
      <c r="G213" s="9"/>
      <c r="H213" s="9"/>
      <c r="I213" s="9"/>
      <c r="J213" s="9"/>
      <c r="K213" s="9"/>
      <c r="L213" s="9"/>
      <c r="M213" s="9"/>
      <c r="N213" s="9"/>
      <c r="O213" s="9"/>
      <c r="P213" s="9"/>
      <c r="Q213" s="9"/>
      <c r="R213" s="9"/>
    </row>
    <row r="214" spans="1:18" ht="11.1" customHeight="1" x14ac:dyDescent="0.2">
      <c r="A214" s="20" t="s">
        <v>396</v>
      </c>
      <c r="B214" s="21">
        <v>64</v>
      </c>
      <c r="C214" s="21">
        <v>39</v>
      </c>
      <c r="D214" s="21">
        <v>11</v>
      </c>
      <c r="E214" s="21">
        <v>23</v>
      </c>
      <c r="F214" s="21">
        <v>1</v>
      </c>
      <c r="G214" s="21">
        <v>13</v>
      </c>
      <c r="H214" s="21">
        <v>3</v>
      </c>
      <c r="I214" s="21">
        <v>22</v>
      </c>
      <c r="J214" s="21">
        <v>18</v>
      </c>
      <c r="K214" s="21">
        <v>12</v>
      </c>
      <c r="L214" s="21">
        <v>5</v>
      </c>
      <c r="M214" s="21">
        <v>22</v>
      </c>
      <c r="N214" s="21">
        <v>20</v>
      </c>
      <c r="O214" s="21">
        <v>10</v>
      </c>
      <c r="P214" s="21">
        <v>9</v>
      </c>
      <c r="Q214" s="21">
        <v>8</v>
      </c>
      <c r="R214" s="21">
        <v>3</v>
      </c>
    </row>
    <row r="215" spans="1:18" ht="11.1" customHeight="1" x14ac:dyDescent="0.2">
      <c r="A215" s="24" t="s">
        <v>3</v>
      </c>
      <c r="B215" s="25">
        <v>100</v>
      </c>
      <c r="C215" s="25">
        <v>60.9375</v>
      </c>
      <c r="D215" s="25">
        <v>17.1875</v>
      </c>
      <c r="E215" s="25">
        <v>35.9375</v>
      </c>
      <c r="F215" s="25">
        <v>1.5625</v>
      </c>
      <c r="G215" s="25">
        <v>20.3125</v>
      </c>
      <c r="H215" s="25">
        <v>4.6875</v>
      </c>
      <c r="I215" s="25">
        <v>34.375</v>
      </c>
      <c r="J215" s="25">
        <v>28.125</v>
      </c>
      <c r="K215" s="25">
        <v>18.75</v>
      </c>
      <c r="L215" s="25">
        <v>7.8125</v>
      </c>
      <c r="M215" s="25">
        <v>34.375</v>
      </c>
      <c r="N215" s="25">
        <v>31.25</v>
      </c>
      <c r="O215" s="25">
        <v>15.625</v>
      </c>
      <c r="P215" s="25">
        <v>14.0625</v>
      </c>
      <c r="Q215" s="25">
        <v>12.5</v>
      </c>
      <c r="R215" s="25">
        <v>4.6875</v>
      </c>
    </row>
    <row r="216" spans="1:18" ht="11.1" customHeight="1" x14ac:dyDescent="0.2">
      <c r="A216" s="20" t="s">
        <v>397</v>
      </c>
      <c r="B216" s="21">
        <v>187</v>
      </c>
      <c r="C216" s="21">
        <v>135</v>
      </c>
      <c r="D216" s="21">
        <v>30</v>
      </c>
      <c r="E216" s="21">
        <v>81</v>
      </c>
      <c r="F216" s="21">
        <v>9</v>
      </c>
      <c r="G216" s="21">
        <v>27</v>
      </c>
      <c r="H216" s="21">
        <v>12</v>
      </c>
      <c r="I216" s="21">
        <v>66</v>
      </c>
      <c r="J216" s="21">
        <v>63</v>
      </c>
      <c r="K216" s="21">
        <v>39</v>
      </c>
      <c r="L216" s="21">
        <v>19</v>
      </c>
      <c r="M216" s="21">
        <v>59</v>
      </c>
      <c r="N216" s="21">
        <v>59</v>
      </c>
      <c r="O216" s="21">
        <v>40</v>
      </c>
      <c r="P216" s="21">
        <v>39</v>
      </c>
      <c r="Q216" s="21">
        <v>6</v>
      </c>
      <c r="R216" s="21">
        <v>4</v>
      </c>
    </row>
    <row r="217" spans="1:18" ht="11.1" customHeight="1" x14ac:dyDescent="0.2">
      <c r="A217" s="24" t="s">
        <v>3</v>
      </c>
      <c r="B217" s="25">
        <v>100</v>
      </c>
      <c r="C217" s="25">
        <v>72.192513000000005</v>
      </c>
      <c r="D217" s="25">
        <v>16.042781000000002</v>
      </c>
      <c r="E217" s="25">
        <v>43.315508000000001</v>
      </c>
      <c r="F217" s="25">
        <v>4.8128339999999996</v>
      </c>
      <c r="G217" s="25">
        <v>14.438503000000001</v>
      </c>
      <c r="H217" s="25">
        <v>6.4171120000000004</v>
      </c>
      <c r="I217" s="25">
        <v>35.294117999999997</v>
      </c>
      <c r="J217" s="25">
        <v>33.689839999999997</v>
      </c>
      <c r="K217" s="25">
        <v>20.855615</v>
      </c>
      <c r="L217" s="25">
        <v>10.160428</v>
      </c>
      <c r="M217" s="25">
        <v>31.550802000000001</v>
      </c>
      <c r="N217" s="25">
        <v>31.550802000000001</v>
      </c>
      <c r="O217" s="25">
        <v>21.390374000000001</v>
      </c>
      <c r="P217" s="25">
        <v>20.855615</v>
      </c>
      <c r="Q217" s="25">
        <v>3.2085560000000002</v>
      </c>
      <c r="R217" s="25">
        <v>2.1390370000000001</v>
      </c>
    </row>
    <row r="218" spans="1:18" ht="11.1" customHeight="1" x14ac:dyDescent="0.2">
      <c r="A218" s="20" t="s">
        <v>879</v>
      </c>
      <c r="B218" s="21">
        <v>128</v>
      </c>
      <c r="C218" s="21">
        <v>92</v>
      </c>
      <c r="D218" s="21">
        <v>18</v>
      </c>
      <c r="E218" s="21">
        <v>47</v>
      </c>
      <c r="F218" s="21">
        <v>11</v>
      </c>
      <c r="G218" s="21">
        <v>21</v>
      </c>
      <c r="H218" s="21">
        <v>23</v>
      </c>
      <c r="I218" s="21">
        <v>49</v>
      </c>
      <c r="J218" s="21">
        <v>53</v>
      </c>
      <c r="K218" s="21">
        <v>25</v>
      </c>
      <c r="L218" s="21">
        <v>23</v>
      </c>
      <c r="M218" s="21">
        <v>54</v>
      </c>
      <c r="N218" s="21">
        <v>37</v>
      </c>
      <c r="O218" s="21">
        <v>24</v>
      </c>
      <c r="P218" s="21">
        <v>26</v>
      </c>
      <c r="Q218" s="21">
        <v>7</v>
      </c>
      <c r="R218" s="21">
        <v>2</v>
      </c>
    </row>
    <row r="219" spans="1:18" ht="11.1" customHeight="1" x14ac:dyDescent="0.2">
      <c r="A219" s="24" t="s">
        <v>3</v>
      </c>
      <c r="B219" s="25">
        <v>100</v>
      </c>
      <c r="C219" s="25">
        <v>71.875</v>
      </c>
      <c r="D219" s="25">
        <v>14.0625</v>
      </c>
      <c r="E219" s="25">
        <v>36.71875</v>
      </c>
      <c r="F219" s="25">
        <v>8.59375</v>
      </c>
      <c r="G219" s="25">
        <v>16.40625</v>
      </c>
      <c r="H219" s="25">
        <v>17.96875</v>
      </c>
      <c r="I219" s="25">
        <v>38.28125</v>
      </c>
      <c r="J219" s="25">
        <v>41.40625</v>
      </c>
      <c r="K219" s="25">
        <v>19.53125</v>
      </c>
      <c r="L219" s="25">
        <v>17.96875</v>
      </c>
      <c r="M219" s="25">
        <v>42.1875</v>
      </c>
      <c r="N219" s="25">
        <v>28.90625</v>
      </c>
      <c r="O219" s="25">
        <v>18.75</v>
      </c>
      <c r="P219" s="25">
        <v>20.3125</v>
      </c>
      <c r="Q219" s="25">
        <v>5.46875</v>
      </c>
      <c r="R219" s="25">
        <v>1.5625</v>
      </c>
    </row>
    <row r="220" spans="1:18" ht="11.1" customHeight="1" x14ac:dyDescent="0.2">
      <c r="A220" s="20" t="s">
        <v>398</v>
      </c>
      <c r="B220" s="21">
        <v>102</v>
      </c>
      <c r="C220" s="21">
        <v>65</v>
      </c>
      <c r="D220" s="21">
        <v>17</v>
      </c>
      <c r="E220" s="21">
        <v>42</v>
      </c>
      <c r="F220" s="21">
        <v>4</v>
      </c>
      <c r="G220" s="21">
        <v>12</v>
      </c>
      <c r="H220" s="21">
        <v>21</v>
      </c>
      <c r="I220" s="21">
        <v>44</v>
      </c>
      <c r="J220" s="21">
        <v>37</v>
      </c>
      <c r="K220" s="21">
        <v>25</v>
      </c>
      <c r="L220" s="21">
        <v>13</v>
      </c>
      <c r="M220" s="21">
        <v>40</v>
      </c>
      <c r="N220" s="21">
        <v>35</v>
      </c>
      <c r="O220" s="21">
        <v>23</v>
      </c>
      <c r="P220" s="21">
        <v>17</v>
      </c>
      <c r="Q220" s="21">
        <v>6</v>
      </c>
      <c r="R220" s="21">
        <v>0</v>
      </c>
    </row>
    <row r="221" spans="1:18" ht="11.1" customHeight="1" x14ac:dyDescent="0.2">
      <c r="A221" s="24" t="s">
        <v>3</v>
      </c>
      <c r="B221" s="25">
        <v>100</v>
      </c>
      <c r="C221" s="25">
        <v>63.725490000000001</v>
      </c>
      <c r="D221" s="25">
        <v>16.666667</v>
      </c>
      <c r="E221" s="25">
        <v>41.176470999999999</v>
      </c>
      <c r="F221" s="25">
        <v>3.9215689999999999</v>
      </c>
      <c r="G221" s="25">
        <v>11.764706</v>
      </c>
      <c r="H221" s="25">
        <v>20.588235000000001</v>
      </c>
      <c r="I221" s="25">
        <v>43.137255000000003</v>
      </c>
      <c r="J221" s="25">
        <v>36.274509999999999</v>
      </c>
      <c r="K221" s="25">
        <v>24.509803999999999</v>
      </c>
      <c r="L221" s="25">
        <v>12.745098</v>
      </c>
      <c r="M221" s="25">
        <v>39.215685999999998</v>
      </c>
      <c r="N221" s="25">
        <v>34.313724999999998</v>
      </c>
      <c r="O221" s="25">
        <v>22.549019999999999</v>
      </c>
      <c r="P221" s="25">
        <v>16.666667</v>
      </c>
      <c r="Q221" s="25">
        <v>5.8823530000000002</v>
      </c>
      <c r="R221" s="25">
        <v>0</v>
      </c>
    </row>
    <row r="222" spans="1:18" ht="11.1" customHeight="1" x14ac:dyDescent="0.2">
      <c r="A222" s="20" t="s">
        <v>399</v>
      </c>
      <c r="B222" s="21">
        <v>55</v>
      </c>
      <c r="C222" s="21">
        <v>39</v>
      </c>
      <c r="D222" s="21">
        <v>10</v>
      </c>
      <c r="E222" s="21">
        <v>32</v>
      </c>
      <c r="F222" s="21">
        <v>5</v>
      </c>
      <c r="G222" s="21">
        <v>8</v>
      </c>
      <c r="H222" s="21">
        <v>10</v>
      </c>
      <c r="I222" s="21">
        <v>25</v>
      </c>
      <c r="J222" s="21">
        <v>21</v>
      </c>
      <c r="K222" s="21">
        <v>9</v>
      </c>
      <c r="L222" s="21">
        <v>5</v>
      </c>
      <c r="M222" s="21">
        <v>18</v>
      </c>
      <c r="N222" s="21">
        <v>13</v>
      </c>
      <c r="O222" s="21">
        <v>11</v>
      </c>
      <c r="P222" s="21">
        <v>9</v>
      </c>
      <c r="Q222" s="21">
        <v>0</v>
      </c>
      <c r="R222" s="21">
        <v>2</v>
      </c>
    </row>
    <row r="223" spans="1:18" ht="11.1" customHeight="1" x14ac:dyDescent="0.2">
      <c r="A223" s="24" t="s">
        <v>3</v>
      </c>
      <c r="B223" s="25">
        <v>100</v>
      </c>
      <c r="C223" s="25">
        <v>70.909091000000004</v>
      </c>
      <c r="D223" s="25">
        <v>18.181818</v>
      </c>
      <c r="E223" s="25">
        <v>58.181818</v>
      </c>
      <c r="F223" s="25">
        <v>9.0909089999999999</v>
      </c>
      <c r="G223" s="25">
        <v>14.545455</v>
      </c>
      <c r="H223" s="25">
        <v>18.181818</v>
      </c>
      <c r="I223" s="25">
        <v>45.454545000000003</v>
      </c>
      <c r="J223" s="25">
        <v>38.181818</v>
      </c>
      <c r="K223" s="25">
        <v>16.363636</v>
      </c>
      <c r="L223" s="25">
        <v>9.0909089999999999</v>
      </c>
      <c r="M223" s="25">
        <v>32.727272999999997</v>
      </c>
      <c r="N223" s="25">
        <v>23.636364</v>
      </c>
      <c r="O223" s="25">
        <v>20</v>
      </c>
      <c r="P223" s="25">
        <v>16.363636</v>
      </c>
      <c r="Q223" s="25">
        <v>0</v>
      </c>
      <c r="R223" s="25">
        <v>3.6363639999999999</v>
      </c>
    </row>
    <row r="224" spans="1:18" ht="11.1" customHeight="1" x14ac:dyDescent="0.2">
      <c r="A224" s="20" t="s">
        <v>400</v>
      </c>
      <c r="B224" s="21">
        <v>66</v>
      </c>
      <c r="C224" s="21">
        <v>46</v>
      </c>
      <c r="D224" s="21">
        <v>4</v>
      </c>
      <c r="E224" s="21">
        <v>31</v>
      </c>
      <c r="F224" s="21">
        <v>3</v>
      </c>
      <c r="G224" s="21">
        <v>10</v>
      </c>
      <c r="H224" s="21">
        <v>6</v>
      </c>
      <c r="I224" s="21">
        <v>21</v>
      </c>
      <c r="J224" s="21">
        <v>18</v>
      </c>
      <c r="K224" s="21">
        <v>15</v>
      </c>
      <c r="L224" s="21">
        <v>7</v>
      </c>
      <c r="M224" s="21">
        <v>20</v>
      </c>
      <c r="N224" s="21">
        <v>21</v>
      </c>
      <c r="O224" s="21">
        <v>13</v>
      </c>
      <c r="P224" s="21">
        <v>11</v>
      </c>
      <c r="Q224" s="21">
        <v>2</v>
      </c>
      <c r="R224" s="21">
        <v>1</v>
      </c>
    </row>
    <row r="225" spans="1:18" ht="11.1" customHeight="1" x14ac:dyDescent="0.2">
      <c r="A225" s="24" t="s">
        <v>3</v>
      </c>
      <c r="B225" s="25">
        <v>100</v>
      </c>
      <c r="C225" s="25">
        <v>69.696969999999993</v>
      </c>
      <c r="D225" s="25">
        <v>6.0606059999999999</v>
      </c>
      <c r="E225" s="25">
        <v>46.969696999999996</v>
      </c>
      <c r="F225" s="25">
        <v>4.5454549999999996</v>
      </c>
      <c r="G225" s="25">
        <v>15.151515</v>
      </c>
      <c r="H225" s="25">
        <v>9.0909089999999999</v>
      </c>
      <c r="I225" s="25">
        <v>31.818182</v>
      </c>
      <c r="J225" s="25">
        <v>27.272727</v>
      </c>
      <c r="K225" s="25">
        <v>22.727273</v>
      </c>
      <c r="L225" s="25">
        <v>10.606061</v>
      </c>
      <c r="M225" s="25">
        <v>30.30303</v>
      </c>
      <c r="N225" s="25">
        <v>31.818182</v>
      </c>
      <c r="O225" s="25">
        <v>19.69697</v>
      </c>
      <c r="P225" s="25">
        <v>16.666667</v>
      </c>
      <c r="Q225" s="25">
        <v>3.030303</v>
      </c>
      <c r="R225" s="25">
        <v>1.5151520000000001</v>
      </c>
    </row>
    <row r="226" spans="1:18" ht="11.1" customHeight="1" x14ac:dyDescent="0.2">
      <c r="A226" s="9" t="s">
        <v>401</v>
      </c>
      <c r="B226" s="9"/>
      <c r="C226" s="9"/>
      <c r="D226" s="9"/>
      <c r="E226" s="9"/>
      <c r="F226" s="9"/>
      <c r="G226" s="9"/>
      <c r="H226" s="9"/>
      <c r="I226" s="9"/>
      <c r="J226" s="9"/>
      <c r="K226" s="9"/>
      <c r="L226" s="9"/>
      <c r="M226" s="9"/>
      <c r="N226" s="9"/>
      <c r="O226" s="9"/>
      <c r="P226" s="9"/>
      <c r="Q226" s="9"/>
      <c r="R226" s="9"/>
    </row>
    <row r="227" spans="1:18" ht="11.1" customHeight="1" x14ac:dyDescent="0.2">
      <c r="A227" s="20" t="s">
        <v>878</v>
      </c>
      <c r="B227" s="21">
        <v>20</v>
      </c>
      <c r="C227" s="21">
        <v>14</v>
      </c>
      <c r="D227" s="21">
        <v>4</v>
      </c>
      <c r="E227" s="21">
        <v>9</v>
      </c>
      <c r="F227" s="21">
        <v>0</v>
      </c>
      <c r="G227" s="21">
        <v>5</v>
      </c>
      <c r="H227" s="21">
        <v>0</v>
      </c>
      <c r="I227" s="21">
        <v>8</v>
      </c>
      <c r="J227" s="21">
        <v>8</v>
      </c>
      <c r="K227" s="21">
        <v>5</v>
      </c>
      <c r="L227" s="21">
        <v>1</v>
      </c>
      <c r="M227" s="21">
        <v>5</v>
      </c>
      <c r="N227" s="21">
        <v>8</v>
      </c>
      <c r="O227" s="21">
        <v>5</v>
      </c>
      <c r="P227" s="21">
        <v>3</v>
      </c>
      <c r="Q227" s="21">
        <v>1</v>
      </c>
      <c r="R227" s="21">
        <v>1</v>
      </c>
    </row>
    <row r="228" spans="1:18" ht="11.1" customHeight="1" x14ac:dyDescent="0.2">
      <c r="A228" s="24" t="s">
        <v>3</v>
      </c>
      <c r="B228" s="25">
        <v>100</v>
      </c>
      <c r="C228" s="25">
        <v>70</v>
      </c>
      <c r="D228" s="25">
        <v>20</v>
      </c>
      <c r="E228" s="25">
        <v>45</v>
      </c>
      <c r="F228" s="25">
        <v>0</v>
      </c>
      <c r="G228" s="25">
        <v>25</v>
      </c>
      <c r="H228" s="25">
        <v>0</v>
      </c>
      <c r="I228" s="25">
        <v>40</v>
      </c>
      <c r="J228" s="25">
        <v>40</v>
      </c>
      <c r="K228" s="25">
        <v>25</v>
      </c>
      <c r="L228" s="25">
        <v>5</v>
      </c>
      <c r="M228" s="25">
        <v>25</v>
      </c>
      <c r="N228" s="25">
        <v>40</v>
      </c>
      <c r="O228" s="25">
        <v>25</v>
      </c>
      <c r="P228" s="25">
        <v>15</v>
      </c>
      <c r="Q228" s="25">
        <v>5</v>
      </c>
      <c r="R228" s="25">
        <v>5</v>
      </c>
    </row>
    <row r="229" spans="1:18" ht="11.1" customHeight="1" x14ac:dyDescent="0.2">
      <c r="A229" s="20" t="s">
        <v>402</v>
      </c>
      <c r="B229" s="21">
        <v>44</v>
      </c>
      <c r="C229" s="21">
        <v>25</v>
      </c>
      <c r="D229" s="21">
        <v>7</v>
      </c>
      <c r="E229" s="21">
        <v>14</v>
      </c>
      <c r="F229" s="21">
        <v>1</v>
      </c>
      <c r="G229" s="21">
        <v>8</v>
      </c>
      <c r="H229" s="21">
        <v>3</v>
      </c>
      <c r="I229" s="21">
        <v>14</v>
      </c>
      <c r="J229" s="21">
        <v>10</v>
      </c>
      <c r="K229" s="21">
        <v>7</v>
      </c>
      <c r="L229" s="21">
        <v>4</v>
      </c>
      <c r="M229" s="21">
        <v>17</v>
      </c>
      <c r="N229" s="21">
        <v>12</v>
      </c>
      <c r="O229" s="21">
        <v>5</v>
      </c>
      <c r="P229" s="21">
        <v>6</v>
      </c>
      <c r="Q229" s="21">
        <v>7</v>
      </c>
      <c r="R229" s="21">
        <v>2</v>
      </c>
    </row>
    <row r="230" spans="1:18" ht="11.1" customHeight="1" x14ac:dyDescent="0.2">
      <c r="A230" s="24" t="s">
        <v>3</v>
      </c>
      <c r="B230" s="25">
        <v>100</v>
      </c>
      <c r="C230" s="25">
        <v>56.818182</v>
      </c>
      <c r="D230" s="25">
        <v>15.909091</v>
      </c>
      <c r="E230" s="25">
        <v>31.818182</v>
      </c>
      <c r="F230" s="25">
        <v>2.2727270000000002</v>
      </c>
      <c r="G230" s="25">
        <v>18.181818</v>
      </c>
      <c r="H230" s="25">
        <v>6.8181820000000002</v>
      </c>
      <c r="I230" s="25">
        <v>31.818182</v>
      </c>
      <c r="J230" s="25">
        <v>22.727273</v>
      </c>
      <c r="K230" s="25">
        <v>15.909091</v>
      </c>
      <c r="L230" s="25">
        <v>9.0909089999999999</v>
      </c>
      <c r="M230" s="25">
        <v>38.636364</v>
      </c>
      <c r="N230" s="25">
        <v>27.272727</v>
      </c>
      <c r="O230" s="25">
        <v>11.363636</v>
      </c>
      <c r="P230" s="25">
        <v>13.636364</v>
      </c>
      <c r="Q230" s="25">
        <v>15.909091</v>
      </c>
      <c r="R230" s="25">
        <v>4.5454549999999996</v>
      </c>
    </row>
    <row r="231" spans="1:18" ht="11.1" customHeight="1" x14ac:dyDescent="0.2">
      <c r="A231" s="20" t="s">
        <v>397</v>
      </c>
      <c r="B231" s="21">
        <v>187</v>
      </c>
      <c r="C231" s="21">
        <v>135</v>
      </c>
      <c r="D231" s="21">
        <v>30</v>
      </c>
      <c r="E231" s="21">
        <v>81</v>
      </c>
      <c r="F231" s="21">
        <v>9</v>
      </c>
      <c r="G231" s="21">
        <v>27</v>
      </c>
      <c r="H231" s="21">
        <v>12</v>
      </c>
      <c r="I231" s="21">
        <v>66</v>
      </c>
      <c r="J231" s="21">
        <v>63</v>
      </c>
      <c r="K231" s="21">
        <v>39</v>
      </c>
      <c r="L231" s="21">
        <v>19</v>
      </c>
      <c r="M231" s="21">
        <v>59</v>
      </c>
      <c r="N231" s="21">
        <v>59</v>
      </c>
      <c r="O231" s="21">
        <v>40</v>
      </c>
      <c r="P231" s="21">
        <v>39</v>
      </c>
      <c r="Q231" s="21">
        <v>6</v>
      </c>
      <c r="R231" s="21">
        <v>4</v>
      </c>
    </row>
    <row r="232" spans="1:18" ht="11.1" customHeight="1" x14ac:dyDescent="0.2">
      <c r="A232" s="24" t="s">
        <v>3</v>
      </c>
      <c r="B232" s="25">
        <v>100</v>
      </c>
      <c r="C232" s="25">
        <v>72.192513000000005</v>
      </c>
      <c r="D232" s="25">
        <v>16.042781000000002</v>
      </c>
      <c r="E232" s="25">
        <v>43.315508000000001</v>
      </c>
      <c r="F232" s="25">
        <v>4.8128339999999996</v>
      </c>
      <c r="G232" s="25">
        <v>14.438503000000001</v>
      </c>
      <c r="H232" s="25">
        <v>6.4171120000000004</v>
      </c>
      <c r="I232" s="25">
        <v>35.294117999999997</v>
      </c>
      <c r="J232" s="25">
        <v>33.689839999999997</v>
      </c>
      <c r="K232" s="25">
        <v>20.855615</v>
      </c>
      <c r="L232" s="25">
        <v>10.160428</v>
      </c>
      <c r="M232" s="25">
        <v>31.550802000000001</v>
      </c>
      <c r="N232" s="25">
        <v>31.550802000000001</v>
      </c>
      <c r="O232" s="25">
        <v>21.390374000000001</v>
      </c>
      <c r="P232" s="25">
        <v>20.855615</v>
      </c>
      <c r="Q232" s="25">
        <v>3.2085560000000002</v>
      </c>
      <c r="R232" s="25">
        <v>2.1390370000000001</v>
      </c>
    </row>
    <row r="233" spans="1:18" ht="11.1" customHeight="1" x14ac:dyDescent="0.2">
      <c r="A233" s="20" t="s">
        <v>403</v>
      </c>
      <c r="B233" s="21">
        <v>35</v>
      </c>
      <c r="C233" s="21">
        <v>27</v>
      </c>
      <c r="D233" s="21">
        <v>4</v>
      </c>
      <c r="E233" s="21">
        <v>17</v>
      </c>
      <c r="F233" s="21">
        <v>4</v>
      </c>
      <c r="G233" s="21">
        <v>4</v>
      </c>
      <c r="H233" s="21">
        <v>9</v>
      </c>
      <c r="I233" s="21">
        <v>17</v>
      </c>
      <c r="J233" s="21">
        <v>19</v>
      </c>
      <c r="K233" s="21">
        <v>9</v>
      </c>
      <c r="L233" s="21">
        <v>6</v>
      </c>
      <c r="M233" s="21">
        <v>16</v>
      </c>
      <c r="N233" s="21">
        <v>13</v>
      </c>
      <c r="O233" s="21">
        <v>7</v>
      </c>
      <c r="P233" s="21">
        <v>7</v>
      </c>
      <c r="Q233" s="21">
        <v>1</v>
      </c>
      <c r="R233" s="21">
        <v>0</v>
      </c>
    </row>
    <row r="234" spans="1:18" ht="11.1" customHeight="1" x14ac:dyDescent="0.2">
      <c r="A234" s="24" t="s">
        <v>3</v>
      </c>
      <c r="B234" s="25">
        <v>100</v>
      </c>
      <c r="C234" s="25">
        <v>77.142857000000006</v>
      </c>
      <c r="D234" s="25">
        <v>11.428571</v>
      </c>
      <c r="E234" s="25">
        <v>48.571429000000002</v>
      </c>
      <c r="F234" s="25">
        <v>11.428571</v>
      </c>
      <c r="G234" s="25">
        <v>11.428571</v>
      </c>
      <c r="H234" s="25">
        <v>25.714286000000001</v>
      </c>
      <c r="I234" s="25">
        <v>48.571429000000002</v>
      </c>
      <c r="J234" s="25">
        <v>54.285713999999999</v>
      </c>
      <c r="K234" s="25">
        <v>25.714286000000001</v>
      </c>
      <c r="L234" s="25">
        <v>17.142856999999999</v>
      </c>
      <c r="M234" s="25">
        <v>45.714286000000001</v>
      </c>
      <c r="N234" s="25">
        <v>37.142856999999999</v>
      </c>
      <c r="O234" s="25">
        <v>20</v>
      </c>
      <c r="P234" s="25">
        <v>20</v>
      </c>
      <c r="Q234" s="25">
        <v>2.8571430000000002</v>
      </c>
      <c r="R234" s="25">
        <v>0</v>
      </c>
    </row>
    <row r="235" spans="1:18" ht="11.1" customHeight="1" x14ac:dyDescent="0.2">
      <c r="A235" s="20" t="s">
        <v>404</v>
      </c>
      <c r="B235" s="21">
        <v>31</v>
      </c>
      <c r="C235" s="21">
        <v>23</v>
      </c>
      <c r="D235" s="21">
        <v>4</v>
      </c>
      <c r="E235" s="21">
        <v>9</v>
      </c>
      <c r="F235" s="21">
        <v>0</v>
      </c>
      <c r="G235" s="21">
        <v>6</v>
      </c>
      <c r="H235" s="21">
        <v>2</v>
      </c>
      <c r="I235" s="21">
        <v>10</v>
      </c>
      <c r="J235" s="21">
        <v>12</v>
      </c>
      <c r="K235" s="21">
        <v>5</v>
      </c>
      <c r="L235" s="21">
        <v>5</v>
      </c>
      <c r="M235" s="21">
        <v>15</v>
      </c>
      <c r="N235" s="21">
        <v>12</v>
      </c>
      <c r="O235" s="21">
        <v>8</v>
      </c>
      <c r="P235" s="21">
        <v>6</v>
      </c>
      <c r="Q235" s="21">
        <v>3</v>
      </c>
      <c r="R235" s="21">
        <v>1</v>
      </c>
    </row>
    <row r="236" spans="1:18" ht="11.1" customHeight="1" x14ac:dyDescent="0.2">
      <c r="A236" s="24" t="s">
        <v>3</v>
      </c>
      <c r="B236" s="25">
        <v>100</v>
      </c>
      <c r="C236" s="25">
        <v>74.193548000000007</v>
      </c>
      <c r="D236" s="25">
        <v>12.903226</v>
      </c>
      <c r="E236" s="25">
        <v>29.032257999999999</v>
      </c>
      <c r="F236" s="25">
        <v>0</v>
      </c>
      <c r="G236" s="25">
        <v>19.354838999999998</v>
      </c>
      <c r="H236" s="25">
        <v>6.451613</v>
      </c>
      <c r="I236" s="25">
        <v>32.258065000000002</v>
      </c>
      <c r="J236" s="25">
        <v>38.709676999999999</v>
      </c>
      <c r="K236" s="25">
        <v>16.129031999999999</v>
      </c>
      <c r="L236" s="25">
        <v>16.129031999999999</v>
      </c>
      <c r="M236" s="25">
        <v>48.387096999999997</v>
      </c>
      <c r="N236" s="25">
        <v>38.709676999999999</v>
      </c>
      <c r="O236" s="25">
        <v>25.806452</v>
      </c>
      <c r="P236" s="25">
        <v>19.354838999999998</v>
      </c>
      <c r="Q236" s="25">
        <v>9.6774190000000004</v>
      </c>
      <c r="R236" s="25">
        <v>3.225806</v>
      </c>
    </row>
    <row r="237" spans="1:18" ht="11.1" customHeight="1" x14ac:dyDescent="0.2">
      <c r="A237" s="20" t="s">
        <v>405</v>
      </c>
      <c r="B237" s="21">
        <v>62</v>
      </c>
      <c r="C237" s="21">
        <v>42</v>
      </c>
      <c r="D237" s="21">
        <v>10</v>
      </c>
      <c r="E237" s="21">
        <v>21</v>
      </c>
      <c r="F237" s="21">
        <v>7</v>
      </c>
      <c r="G237" s="21">
        <v>11</v>
      </c>
      <c r="H237" s="21">
        <v>12</v>
      </c>
      <c r="I237" s="21">
        <v>22</v>
      </c>
      <c r="J237" s="21">
        <v>22</v>
      </c>
      <c r="K237" s="21">
        <v>11</v>
      </c>
      <c r="L237" s="21">
        <v>12</v>
      </c>
      <c r="M237" s="21">
        <v>23</v>
      </c>
      <c r="N237" s="21">
        <v>12</v>
      </c>
      <c r="O237" s="21">
        <v>9</v>
      </c>
      <c r="P237" s="21">
        <v>13</v>
      </c>
      <c r="Q237" s="21">
        <v>3</v>
      </c>
      <c r="R237" s="21">
        <v>1</v>
      </c>
    </row>
    <row r="238" spans="1:18" ht="11.1" customHeight="1" x14ac:dyDescent="0.2">
      <c r="A238" s="24" t="s">
        <v>3</v>
      </c>
      <c r="B238" s="25">
        <v>100</v>
      </c>
      <c r="C238" s="25">
        <v>67.741934999999998</v>
      </c>
      <c r="D238" s="25">
        <v>16.129031999999999</v>
      </c>
      <c r="E238" s="25">
        <v>33.870967999999998</v>
      </c>
      <c r="F238" s="25">
        <v>11.290323000000001</v>
      </c>
      <c r="G238" s="25">
        <v>17.741935000000002</v>
      </c>
      <c r="H238" s="25">
        <v>19.354838999999998</v>
      </c>
      <c r="I238" s="25">
        <v>35.483871000000001</v>
      </c>
      <c r="J238" s="25">
        <v>35.483871000000001</v>
      </c>
      <c r="K238" s="25">
        <v>17.741935000000002</v>
      </c>
      <c r="L238" s="25">
        <v>19.354838999999998</v>
      </c>
      <c r="M238" s="25">
        <v>37.096774000000003</v>
      </c>
      <c r="N238" s="25">
        <v>19.354838999999998</v>
      </c>
      <c r="O238" s="25">
        <v>14.516128999999999</v>
      </c>
      <c r="P238" s="25">
        <v>20.967742000000001</v>
      </c>
      <c r="Q238" s="25">
        <v>4.8387099999999998</v>
      </c>
      <c r="R238" s="25">
        <v>1.612903</v>
      </c>
    </row>
    <row r="239" spans="1:18" ht="11.1" customHeight="1" x14ac:dyDescent="0.2">
      <c r="A239" s="20" t="s">
        <v>398</v>
      </c>
      <c r="B239" s="21">
        <v>102</v>
      </c>
      <c r="C239" s="21">
        <v>65</v>
      </c>
      <c r="D239" s="21">
        <v>17</v>
      </c>
      <c r="E239" s="21">
        <v>42</v>
      </c>
      <c r="F239" s="21">
        <v>4</v>
      </c>
      <c r="G239" s="21">
        <v>12</v>
      </c>
      <c r="H239" s="21">
        <v>21</v>
      </c>
      <c r="I239" s="21">
        <v>44</v>
      </c>
      <c r="J239" s="21">
        <v>37</v>
      </c>
      <c r="K239" s="21">
        <v>25</v>
      </c>
      <c r="L239" s="21">
        <v>13</v>
      </c>
      <c r="M239" s="21">
        <v>40</v>
      </c>
      <c r="N239" s="21">
        <v>35</v>
      </c>
      <c r="O239" s="21">
        <v>23</v>
      </c>
      <c r="P239" s="21">
        <v>17</v>
      </c>
      <c r="Q239" s="21">
        <v>6</v>
      </c>
      <c r="R239" s="21">
        <v>0</v>
      </c>
    </row>
    <row r="240" spans="1:18" ht="11.1" customHeight="1" x14ac:dyDescent="0.2">
      <c r="A240" s="24" t="s">
        <v>3</v>
      </c>
      <c r="B240" s="25">
        <v>100</v>
      </c>
      <c r="C240" s="25">
        <v>63.725490000000001</v>
      </c>
      <c r="D240" s="25">
        <v>16.666667</v>
      </c>
      <c r="E240" s="25">
        <v>41.176470999999999</v>
      </c>
      <c r="F240" s="25">
        <v>3.9215689999999999</v>
      </c>
      <c r="G240" s="25">
        <v>11.764706</v>
      </c>
      <c r="H240" s="25">
        <v>20.588235000000001</v>
      </c>
      <c r="I240" s="25">
        <v>43.137255000000003</v>
      </c>
      <c r="J240" s="25">
        <v>36.274509999999999</v>
      </c>
      <c r="K240" s="25">
        <v>24.509803999999999</v>
      </c>
      <c r="L240" s="25">
        <v>12.745098</v>
      </c>
      <c r="M240" s="25">
        <v>39.215685999999998</v>
      </c>
      <c r="N240" s="25">
        <v>34.313724999999998</v>
      </c>
      <c r="O240" s="25">
        <v>22.549019999999999</v>
      </c>
      <c r="P240" s="25">
        <v>16.666667</v>
      </c>
      <c r="Q240" s="25">
        <v>5.8823530000000002</v>
      </c>
      <c r="R240" s="25">
        <v>0</v>
      </c>
    </row>
    <row r="241" spans="1:18" ht="11.1" customHeight="1" x14ac:dyDescent="0.2">
      <c r="A241" s="20" t="s">
        <v>406</v>
      </c>
      <c r="B241" s="21">
        <v>38</v>
      </c>
      <c r="C241" s="21">
        <v>25</v>
      </c>
      <c r="D241" s="21">
        <v>8</v>
      </c>
      <c r="E241" s="21">
        <v>24</v>
      </c>
      <c r="F241" s="21">
        <v>2</v>
      </c>
      <c r="G241" s="21">
        <v>5</v>
      </c>
      <c r="H241" s="21">
        <v>4</v>
      </c>
      <c r="I241" s="21">
        <v>17</v>
      </c>
      <c r="J241" s="21">
        <v>12</v>
      </c>
      <c r="K241" s="21">
        <v>5</v>
      </c>
      <c r="L241" s="21">
        <v>4</v>
      </c>
      <c r="M241" s="21">
        <v>10</v>
      </c>
      <c r="N241" s="21">
        <v>6</v>
      </c>
      <c r="O241" s="21">
        <v>7</v>
      </c>
      <c r="P241" s="21">
        <v>4</v>
      </c>
      <c r="Q241" s="21">
        <v>0</v>
      </c>
      <c r="R241" s="21">
        <v>2</v>
      </c>
    </row>
    <row r="242" spans="1:18" ht="11.1" customHeight="1" x14ac:dyDescent="0.2">
      <c r="A242" s="24" t="s">
        <v>3</v>
      </c>
      <c r="B242" s="25">
        <v>100</v>
      </c>
      <c r="C242" s="25">
        <v>65.789473999999998</v>
      </c>
      <c r="D242" s="25">
        <v>21.052631999999999</v>
      </c>
      <c r="E242" s="25">
        <v>63.157895000000003</v>
      </c>
      <c r="F242" s="25">
        <v>5.2631579999999998</v>
      </c>
      <c r="G242" s="25">
        <v>13.157895</v>
      </c>
      <c r="H242" s="25">
        <v>10.526316</v>
      </c>
      <c r="I242" s="25">
        <v>44.736842000000003</v>
      </c>
      <c r="J242" s="25">
        <v>31.578946999999999</v>
      </c>
      <c r="K242" s="25">
        <v>13.157895</v>
      </c>
      <c r="L242" s="25">
        <v>10.526316</v>
      </c>
      <c r="M242" s="25">
        <v>26.315788999999999</v>
      </c>
      <c r="N242" s="25">
        <v>15.789474</v>
      </c>
      <c r="O242" s="25">
        <v>18.421053000000001</v>
      </c>
      <c r="P242" s="25">
        <v>10.526316</v>
      </c>
      <c r="Q242" s="25">
        <v>0</v>
      </c>
      <c r="R242" s="25">
        <v>5.2631579999999998</v>
      </c>
    </row>
    <row r="243" spans="1:18" ht="11.1" customHeight="1" x14ac:dyDescent="0.2">
      <c r="A243" s="20" t="s">
        <v>407</v>
      </c>
      <c r="B243" s="21">
        <v>17</v>
      </c>
      <c r="C243" s="21">
        <v>14</v>
      </c>
      <c r="D243" s="21">
        <v>2</v>
      </c>
      <c r="E243" s="21">
        <v>8</v>
      </c>
      <c r="F243" s="21">
        <v>3</v>
      </c>
      <c r="G243" s="21">
        <v>3</v>
      </c>
      <c r="H243" s="21">
        <v>6</v>
      </c>
      <c r="I243" s="21">
        <v>8</v>
      </c>
      <c r="J243" s="21">
        <v>9</v>
      </c>
      <c r="K243" s="21">
        <v>4</v>
      </c>
      <c r="L243" s="21">
        <v>1</v>
      </c>
      <c r="M243" s="21">
        <v>8</v>
      </c>
      <c r="N243" s="21">
        <v>7</v>
      </c>
      <c r="O243" s="21">
        <v>4</v>
      </c>
      <c r="P243" s="21">
        <v>5</v>
      </c>
      <c r="Q243" s="21">
        <v>0</v>
      </c>
      <c r="R243" s="21">
        <v>0</v>
      </c>
    </row>
    <row r="244" spans="1:18" ht="11.1" customHeight="1" x14ac:dyDescent="0.2">
      <c r="A244" s="24" t="s">
        <v>3</v>
      </c>
      <c r="B244" s="25">
        <v>100</v>
      </c>
      <c r="C244" s="25">
        <v>82.352941000000001</v>
      </c>
      <c r="D244" s="25">
        <v>11.764706</v>
      </c>
      <c r="E244" s="25">
        <v>47.058824000000001</v>
      </c>
      <c r="F244" s="25">
        <v>17.647058999999999</v>
      </c>
      <c r="G244" s="25">
        <v>17.647058999999999</v>
      </c>
      <c r="H244" s="25">
        <v>35.294117999999997</v>
      </c>
      <c r="I244" s="25">
        <v>47.058824000000001</v>
      </c>
      <c r="J244" s="25">
        <v>52.941175999999999</v>
      </c>
      <c r="K244" s="25">
        <v>23.529412000000001</v>
      </c>
      <c r="L244" s="25">
        <v>5.8823530000000002</v>
      </c>
      <c r="M244" s="25">
        <v>47.058824000000001</v>
      </c>
      <c r="N244" s="25">
        <v>41.176470999999999</v>
      </c>
      <c r="O244" s="25">
        <v>23.529412000000001</v>
      </c>
      <c r="P244" s="25">
        <v>29.411764999999999</v>
      </c>
      <c r="Q244" s="25">
        <v>0</v>
      </c>
      <c r="R244" s="25">
        <v>0</v>
      </c>
    </row>
    <row r="245" spans="1:18" ht="11.1" customHeight="1" x14ac:dyDescent="0.2">
      <c r="A245" s="20" t="s">
        <v>400</v>
      </c>
      <c r="B245" s="21">
        <v>66</v>
      </c>
      <c r="C245" s="21">
        <v>46</v>
      </c>
      <c r="D245" s="21">
        <v>4</v>
      </c>
      <c r="E245" s="21">
        <v>31</v>
      </c>
      <c r="F245" s="21">
        <v>3</v>
      </c>
      <c r="G245" s="21">
        <v>10</v>
      </c>
      <c r="H245" s="21">
        <v>6</v>
      </c>
      <c r="I245" s="21">
        <v>21</v>
      </c>
      <c r="J245" s="21">
        <v>18</v>
      </c>
      <c r="K245" s="21">
        <v>15</v>
      </c>
      <c r="L245" s="21">
        <v>7</v>
      </c>
      <c r="M245" s="21">
        <v>20</v>
      </c>
      <c r="N245" s="21">
        <v>21</v>
      </c>
      <c r="O245" s="21">
        <v>13</v>
      </c>
      <c r="P245" s="21">
        <v>11</v>
      </c>
      <c r="Q245" s="21">
        <v>2</v>
      </c>
      <c r="R245" s="21">
        <v>1</v>
      </c>
    </row>
    <row r="246" spans="1:18" ht="11.1" customHeight="1" x14ac:dyDescent="0.2">
      <c r="A246" s="26"/>
      <c r="B246" s="27">
        <v>100</v>
      </c>
      <c r="C246" s="27">
        <v>69.696969999999993</v>
      </c>
      <c r="D246" s="27">
        <v>6.0606059999999999</v>
      </c>
      <c r="E246" s="27">
        <v>46.969696999999996</v>
      </c>
      <c r="F246" s="27">
        <v>4.5454549999999996</v>
      </c>
      <c r="G246" s="27">
        <v>15.151515</v>
      </c>
      <c r="H246" s="27">
        <v>9.0909089999999999</v>
      </c>
      <c r="I246" s="27">
        <v>31.818182</v>
      </c>
      <c r="J246" s="27">
        <v>27.272727</v>
      </c>
      <c r="K246" s="27">
        <v>22.727273</v>
      </c>
      <c r="L246" s="27">
        <v>10.606061</v>
      </c>
      <c r="M246" s="27">
        <v>30.30303</v>
      </c>
      <c r="N246" s="27">
        <v>31.818182</v>
      </c>
      <c r="O246" s="27">
        <v>19.69697</v>
      </c>
      <c r="P246" s="27">
        <v>16.666667</v>
      </c>
      <c r="Q246" s="27">
        <v>3.030303</v>
      </c>
      <c r="R246" s="27">
        <v>1.5151520000000001</v>
      </c>
    </row>
    <row r="247" spans="1:18" ht="11.1" customHeight="1" x14ac:dyDescent="0.2"/>
  </sheetData>
  <phoneticPr fontId="2"/>
  <pageMargins left="0.75" right="0.75" top="1" bottom="1" header="0.5" footer="0.5"/>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CA745-29DF-49BE-BEB7-9A4AB29146C5}">
  <dimension ref="A1:S245"/>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9" x14ac:dyDescent="0.2">
      <c r="A1" s="11" t="s">
        <v>3</v>
      </c>
      <c r="B1" s="7"/>
    </row>
    <row r="2" spans="1:19" x14ac:dyDescent="0.2">
      <c r="A2" s="15" t="str">
        <f xml:space="preserve"> HYPERLINK("#'目次'!B45","[39]")</f>
        <v>[39]</v>
      </c>
    </row>
    <row r="3" spans="1:19" x14ac:dyDescent="0.2">
      <c r="A3" s="7" t="s">
        <v>3</v>
      </c>
      <c r="B3" s="8" t="s">
        <v>1</v>
      </c>
    </row>
    <row r="4" spans="1:19" x14ac:dyDescent="0.2">
      <c r="A4" s="7" t="s">
        <v>3</v>
      </c>
      <c r="B4" s="8" t="s">
        <v>832</v>
      </c>
    </row>
    <row r="5" spans="1:19" x14ac:dyDescent="0.2">
      <c r="A5" s="7" t="s">
        <v>3</v>
      </c>
      <c r="B5" s="8" t="s">
        <v>57</v>
      </c>
    </row>
    <row r="6" spans="1:19" s="18" customFormat="1" ht="126" x14ac:dyDescent="0.2">
      <c r="A6" s="16" t="s">
        <v>3</v>
      </c>
      <c r="B6" s="17" t="s">
        <v>335</v>
      </c>
      <c r="C6" s="17" t="s">
        <v>253</v>
      </c>
      <c r="D6" s="17" t="s">
        <v>254</v>
      </c>
      <c r="E6" s="17" t="s">
        <v>255</v>
      </c>
      <c r="F6" s="17" t="s">
        <v>256</v>
      </c>
      <c r="G6" s="17" t="s">
        <v>257</v>
      </c>
      <c r="H6" s="17" t="s">
        <v>258</v>
      </c>
      <c r="I6" s="17" t="s">
        <v>259</v>
      </c>
      <c r="J6" s="17" t="s">
        <v>260</v>
      </c>
      <c r="K6" s="17" t="s">
        <v>261</v>
      </c>
      <c r="L6" s="17" t="s">
        <v>262</v>
      </c>
      <c r="M6" s="17" t="s">
        <v>263</v>
      </c>
      <c r="N6" s="17" t="s">
        <v>264</v>
      </c>
      <c r="O6" s="17" t="s">
        <v>265</v>
      </c>
      <c r="P6" s="17" t="s">
        <v>266</v>
      </c>
      <c r="Q6" s="17" t="s">
        <v>387</v>
      </c>
      <c r="R6" s="17" t="s">
        <v>523</v>
      </c>
      <c r="S6" s="17" t="s">
        <v>366</v>
      </c>
    </row>
    <row r="7" spans="1:19" x14ac:dyDescent="0.2">
      <c r="A7" s="19" t="s">
        <v>338</v>
      </c>
      <c r="B7" s="10">
        <v>2677</v>
      </c>
      <c r="C7" s="10">
        <v>493</v>
      </c>
      <c r="D7" s="10">
        <v>1107</v>
      </c>
      <c r="E7" s="10">
        <v>876</v>
      </c>
      <c r="F7" s="10">
        <v>499</v>
      </c>
      <c r="G7" s="10">
        <v>730</v>
      </c>
      <c r="H7" s="10">
        <v>553</v>
      </c>
      <c r="I7" s="10">
        <v>533</v>
      </c>
      <c r="J7" s="10">
        <v>279</v>
      </c>
      <c r="K7" s="10">
        <v>1447</v>
      </c>
      <c r="L7" s="10">
        <v>892</v>
      </c>
      <c r="M7" s="10">
        <v>122</v>
      </c>
      <c r="N7" s="10">
        <v>826</v>
      </c>
      <c r="O7" s="10">
        <v>463</v>
      </c>
      <c r="P7" s="10">
        <v>1643</v>
      </c>
      <c r="Q7" s="10">
        <v>42</v>
      </c>
      <c r="R7" s="10">
        <v>194</v>
      </c>
      <c r="S7" s="10">
        <v>133</v>
      </c>
    </row>
    <row r="8" spans="1:19" x14ac:dyDescent="0.2">
      <c r="A8" s="24" t="s">
        <v>3</v>
      </c>
      <c r="B8" s="25">
        <v>100</v>
      </c>
      <c r="C8" s="25">
        <v>18.416136999999999</v>
      </c>
      <c r="D8" s="25">
        <v>41.352260000000001</v>
      </c>
      <c r="E8" s="25">
        <v>32.723197999999996</v>
      </c>
      <c r="F8" s="25">
        <v>18.640269</v>
      </c>
      <c r="G8" s="25">
        <v>27.269331000000001</v>
      </c>
      <c r="H8" s="25">
        <v>20.657451999999999</v>
      </c>
      <c r="I8" s="25">
        <v>19.910347000000002</v>
      </c>
      <c r="J8" s="25">
        <v>10.422114000000001</v>
      </c>
      <c r="K8" s="25">
        <v>54.053044</v>
      </c>
      <c r="L8" s="25">
        <v>33.320881999999997</v>
      </c>
      <c r="M8" s="25">
        <v>4.5573399999999999</v>
      </c>
      <c r="N8" s="25">
        <v>30.855435</v>
      </c>
      <c r="O8" s="25">
        <v>17.295480000000001</v>
      </c>
      <c r="P8" s="25">
        <v>61.374673000000001</v>
      </c>
      <c r="Q8" s="25">
        <v>1.5689200000000001</v>
      </c>
      <c r="R8" s="25">
        <v>7.246918</v>
      </c>
      <c r="S8" s="25">
        <v>4.968248</v>
      </c>
    </row>
    <row r="9" spans="1:19" x14ac:dyDescent="0.2">
      <c r="A9" s="9" t="s">
        <v>339</v>
      </c>
      <c r="B9" s="9"/>
      <c r="C9" s="9"/>
      <c r="D9" s="9"/>
      <c r="E9" s="9"/>
      <c r="F9" s="9"/>
      <c r="G9" s="9"/>
      <c r="H9" s="9"/>
      <c r="I9" s="9"/>
      <c r="J9" s="9"/>
      <c r="K9" s="9"/>
      <c r="L9" s="9"/>
      <c r="M9" s="9"/>
      <c r="N9" s="9"/>
      <c r="O9" s="9"/>
      <c r="P9" s="9"/>
      <c r="Q9" s="9"/>
      <c r="R9" s="9"/>
      <c r="S9" s="9"/>
    </row>
    <row r="10" spans="1:19" x14ac:dyDescent="0.2">
      <c r="A10" s="20" t="s">
        <v>340</v>
      </c>
      <c r="B10" s="21">
        <v>1277</v>
      </c>
      <c r="C10" s="21">
        <v>246</v>
      </c>
      <c r="D10" s="21">
        <v>473</v>
      </c>
      <c r="E10" s="21">
        <v>379</v>
      </c>
      <c r="F10" s="21">
        <v>248</v>
      </c>
      <c r="G10" s="21">
        <v>362</v>
      </c>
      <c r="H10" s="21">
        <v>250</v>
      </c>
      <c r="I10" s="21">
        <v>184</v>
      </c>
      <c r="J10" s="21">
        <v>139</v>
      </c>
      <c r="K10" s="21">
        <v>652</v>
      </c>
      <c r="L10" s="21">
        <v>398</v>
      </c>
      <c r="M10" s="21">
        <v>58</v>
      </c>
      <c r="N10" s="21">
        <v>402</v>
      </c>
      <c r="O10" s="21">
        <v>232</v>
      </c>
      <c r="P10" s="21">
        <v>733</v>
      </c>
      <c r="Q10" s="21">
        <v>20</v>
      </c>
      <c r="R10" s="21">
        <v>108</v>
      </c>
      <c r="S10" s="21">
        <v>69</v>
      </c>
    </row>
    <row r="11" spans="1:19" x14ac:dyDescent="0.2">
      <c r="A11" s="24" t="s">
        <v>3</v>
      </c>
      <c r="B11" s="25">
        <v>100</v>
      </c>
      <c r="C11" s="25">
        <v>19.2639</v>
      </c>
      <c r="D11" s="25">
        <v>37.039937000000002</v>
      </c>
      <c r="E11" s="25">
        <v>29.678934999999999</v>
      </c>
      <c r="F11" s="25">
        <v>19.420517</v>
      </c>
      <c r="G11" s="25">
        <v>28.34769</v>
      </c>
      <c r="H11" s="25">
        <v>19.577134000000001</v>
      </c>
      <c r="I11" s="25">
        <v>14.408771</v>
      </c>
      <c r="J11" s="25">
        <v>10.884886</v>
      </c>
      <c r="K11" s="25">
        <v>51.057164999999998</v>
      </c>
      <c r="L11" s="25">
        <v>31.166796999999999</v>
      </c>
      <c r="M11" s="25">
        <v>4.5418950000000002</v>
      </c>
      <c r="N11" s="25">
        <v>31.480031</v>
      </c>
      <c r="O11" s="25">
        <v>18.167580000000001</v>
      </c>
      <c r="P11" s="25">
        <v>57.400157</v>
      </c>
      <c r="Q11" s="25">
        <v>1.566171</v>
      </c>
      <c r="R11" s="25">
        <v>8.4573219999999996</v>
      </c>
      <c r="S11" s="25">
        <v>5.403289</v>
      </c>
    </row>
    <row r="12" spans="1:19" x14ac:dyDescent="0.2">
      <c r="A12" s="20" t="s">
        <v>341</v>
      </c>
      <c r="B12" s="21">
        <v>1400</v>
      </c>
      <c r="C12" s="21">
        <v>247</v>
      </c>
      <c r="D12" s="21">
        <v>634</v>
      </c>
      <c r="E12" s="21">
        <v>497</v>
      </c>
      <c r="F12" s="21">
        <v>251</v>
      </c>
      <c r="G12" s="21">
        <v>368</v>
      </c>
      <c r="H12" s="21">
        <v>303</v>
      </c>
      <c r="I12" s="21">
        <v>349</v>
      </c>
      <c r="J12" s="21">
        <v>140</v>
      </c>
      <c r="K12" s="21">
        <v>795</v>
      </c>
      <c r="L12" s="21">
        <v>494</v>
      </c>
      <c r="M12" s="21">
        <v>64</v>
      </c>
      <c r="N12" s="21">
        <v>424</v>
      </c>
      <c r="O12" s="21">
        <v>231</v>
      </c>
      <c r="P12" s="21">
        <v>910</v>
      </c>
      <c r="Q12" s="21">
        <v>22</v>
      </c>
      <c r="R12" s="21">
        <v>86</v>
      </c>
      <c r="S12" s="21">
        <v>64</v>
      </c>
    </row>
    <row r="13" spans="1:19" x14ac:dyDescent="0.2">
      <c r="A13" s="24" t="s">
        <v>3</v>
      </c>
      <c r="B13" s="25">
        <v>100</v>
      </c>
      <c r="C13" s="25">
        <v>17.642856999999999</v>
      </c>
      <c r="D13" s="25">
        <v>45.285713999999999</v>
      </c>
      <c r="E13" s="25">
        <v>35.5</v>
      </c>
      <c r="F13" s="25">
        <v>17.928571000000002</v>
      </c>
      <c r="G13" s="25">
        <v>26.285713999999999</v>
      </c>
      <c r="H13" s="25">
        <v>21.642856999999999</v>
      </c>
      <c r="I13" s="25">
        <v>24.928571000000002</v>
      </c>
      <c r="J13" s="25">
        <v>10</v>
      </c>
      <c r="K13" s="25">
        <v>56.785713999999999</v>
      </c>
      <c r="L13" s="25">
        <v>35.285713999999999</v>
      </c>
      <c r="M13" s="25">
        <v>4.5714290000000002</v>
      </c>
      <c r="N13" s="25">
        <v>30.285713999999999</v>
      </c>
      <c r="O13" s="25">
        <v>16.5</v>
      </c>
      <c r="P13" s="25">
        <v>65</v>
      </c>
      <c r="Q13" s="25">
        <v>1.571429</v>
      </c>
      <c r="R13" s="25">
        <v>6.1428570000000002</v>
      </c>
      <c r="S13" s="25">
        <v>4.5714290000000002</v>
      </c>
    </row>
    <row r="14" spans="1:19" x14ac:dyDescent="0.2">
      <c r="A14" s="9" t="s">
        <v>342</v>
      </c>
      <c r="B14" s="9"/>
      <c r="C14" s="9"/>
      <c r="D14" s="9"/>
      <c r="E14" s="9"/>
      <c r="F14" s="9"/>
      <c r="G14" s="9"/>
      <c r="H14" s="9"/>
      <c r="I14" s="9"/>
      <c r="J14" s="9"/>
      <c r="K14" s="9"/>
      <c r="L14" s="9"/>
      <c r="M14" s="9"/>
      <c r="N14" s="9"/>
      <c r="O14" s="9"/>
      <c r="P14" s="9"/>
      <c r="Q14" s="9"/>
      <c r="R14" s="9"/>
      <c r="S14" s="9"/>
    </row>
    <row r="15" spans="1:19" x14ac:dyDescent="0.2">
      <c r="A15" s="20" t="s">
        <v>343</v>
      </c>
      <c r="B15" s="21">
        <v>610</v>
      </c>
      <c r="C15" s="21">
        <v>128</v>
      </c>
      <c r="D15" s="21">
        <v>235</v>
      </c>
      <c r="E15" s="21">
        <v>211</v>
      </c>
      <c r="F15" s="21">
        <v>124</v>
      </c>
      <c r="G15" s="21">
        <v>188</v>
      </c>
      <c r="H15" s="21">
        <v>119</v>
      </c>
      <c r="I15" s="21">
        <v>103</v>
      </c>
      <c r="J15" s="21">
        <v>89</v>
      </c>
      <c r="K15" s="21">
        <v>370</v>
      </c>
      <c r="L15" s="21">
        <v>220</v>
      </c>
      <c r="M15" s="21">
        <v>51</v>
      </c>
      <c r="N15" s="21">
        <v>189</v>
      </c>
      <c r="O15" s="21">
        <v>99</v>
      </c>
      <c r="P15" s="21">
        <v>374</v>
      </c>
      <c r="Q15" s="21">
        <v>12</v>
      </c>
      <c r="R15" s="21">
        <v>37</v>
      </c>
      <c r="S15" s="21">
        <v>11</v>
      </c>
    </row>
    <row r="16" spans="1:19" x14ac:dyDescent="0.2">
      <c r="A16" s="24" t="s">
        <v>3</v>
      </c>
      <c r="B16" s="25">
        <v>100</v>
      </c>
      <c r="C16" s="25">
        <v>20.983606999999999</v>
      </c>
      <c r="D16" s="25">
        <v>38.524590000000003</v>
      </c>
      <c r="E16" s="25">
        <v>34.590164000000001</v>
      </c>
      <c r="F16" s="25">
        <v>20.327869</v>
      </c>
      <c r="G16" s="25">
        <v>30.819672000000001</v>
      </c>
      <c r="H16" s="25">
        <v>19.508196999999999</v>
      </c>
      <c r="I16" s="25">
        <v>16.885245999999999</v>
      </c>
      <c r="J16" s="25">
        <v>14.590164</v>
      </c>
      <c r="K16" s="25">
        <v>60.655737999999999</v>
      </c>
      <c r="L16" s="25">
        <v>36.065573999999998</v>
      </c>
      <c r="M16" s="25">
        <v>8.3606560000000005</v>
      </c>
      <c r="N16" s="25">
        <v>30.983606999999999</v>
      </c>
      <c r="O16" s="25">
        <v>16.229507999999999</v>
      </c>
      <c r="P16" s="25">
        <v>61.311475000000002</v>
      </c>
      <c r="Q16" s="25">
        <v>1.9672130000000001</v>
      </c>
      <c r="R16" s="25">
        <v>6.0655739999999998</v>
      </c>
      <c r="S16" s="25">
        <v>1.8032790000000001</v>
      </c>
    </row>
    <row r="17" spans="1:19" x14ac:dyDescent="0.2">
      <c r="A17" s="20" t="s">
        <v>344</v>
      </c>
      <c r="B17" s="21">
        <v>755</v>
      </c>
      <c r="C17" s="21">
        <v>147</v>
      </c>
      <c r="D17" s="21">
        <v>313</v>
      </c>
      <c r="E17" s="21">
        <v>251</v>
      </c>
      <c r="F17" s="21">
        <v>160</v>
      </c>
      <c r="G17" s="21">
        <v>219</v>
      </c>
      <c r="H17" s="21">
        <v>148</v>
      </c>
      <c r="I17" s="21">
        <v>143</v>
      </c>
      <c r="J17" s="21">
        <v>81</v>
      </c>
      <c r="K17" s="21">
        <v>421</v>
      </c>
      <c r="L17" s="21">
        <v>252</v>
      </c>
      <c r="M17" s="21">
        <v>45</v>
      </c>
      <c r="N17" s="21">
        <v>256</v>
      </c>
      <c r="O17" s="21">
        <v>145</v>
      </c>
      <c r="P17" s="21">
        <v>472</v>
      </c>
      <c r="Q17" s="21">
        <v>7</v>
      </c>
      <c r="R17" s="21">
        <v>60</v>
      </c>
      <c r="S17" s="21">
        <v>21</v>
      </c>
    </row>
    <row r="18" spans="1:19" x14ac:dyDescent="0.2">
      <c r="A18" s="24" t="s">
        <v>3</v>
      </c>
      <c r="B18" s="25">
        <v>100</v>
      </c>
      <c r="C18" s="25">
        <v>19.470199000000001</v>
      </c>
      <c r="D18" s="25">
        <v>41.456954000000003</v>
      </c>
      <c r="E18" s="25">
        <v>33.245032999999999</v>
      </c>
      <c r="F18" s="25">
        <v>21.192053000000001</v>
      </c>
      <c r="G18" s="25">
        <v>29.006623000000001</v>
      </c>
      <c r="H18" s="25">
        <v>19.602649</v>
      </c>
      <c r="I18" s="25">
        <v>18.940397000000001</v>
      </c>
      <c r="J18" s="25">
        <v>10.728477</v>
      </c>
      <c r="K18" s="25">
        <v>55.761589000000001</v>
      </c>
      <c r="L18" s="25">
        <v>33.377482999999998</v>
      </c>
      <c r="M18" s="25">
        <v>5.9602649999999997</v>
      </c>
      <c r="N18" s="25">
        <v>33.907285000000002</v>
      </c>
      <c r="O18" s="25">
        <v>19.205297999999999</v>
      </c>
      <c r="P18" s="25">
        <v>62.516556000000001</v>
      </c>
      <c r="Q18" s="25">
        <v>0.92715199999999998</v>
      </c>
      <c r="R18" s="25">
        <v>7.9470200000000002</v>
      </c>
      <c r="S18" s="25">
        <v>2.7814570000000001</v>
      </c>
    </row>
    <row r="19" spans="1:19" x14ac:dyDescent="0.2">
      <c r="A19" s="20" t="s">
        <v>345</v>
      </c>
      <c r="B19" s="21">
        <v>601</v>
      </c>
      <c r="C19" s="21">
        <v>98</v>
      </c>
      <c r="D19" s="21">
        <v>248</v>
      </c>
      <c r="E19" s="21">
        <v>189</v>
      </c>
      <c r="F19" s="21">
        <v>100</v>
      </c>
      <c r="G19" s="21">
        <v>144</v>
      </c>
      <c r="H19" s="21">
        <v>128</v>
      </c>
      <c r="I19" s="21">
        <v>130</v>
      </c>
      <c r="J19" s="21">
        <v>55</v>
      </c>
      <c r="K19" s="21">
        <v>326</v>
      </c>
      <c r="L19" s="21">
        <v>196</v>
      </c>
      <c r="M19" s="21">
        <v>15</v>
      </c>
      <c r="N19" s="21">
        <v>176</v>
      </c>
      <c r="O19" s="21">
        <v>109</v>
      </c>
      <c r="P19" s="21">
        <v>365</v>
      </c>
      <c r="Q19" s="21">
        <v>10</v>
      </c>
      <c r="R19" s="21">
        <v>43</v>
      </c>
      <c r="S19" s="21">
        <v>43</v>
      </c>
    </row>
    <row r="20" spans="1:19" x14ac:dyDescent="0.2">
      <c r="A20" s="24" t="s">
        <v>3</v>
      </c>
      <c r="B20" s="25">
        <v>100</v>
      </c>
      <c r="C20" s="25">
        <v>16.306156000000001</v>
      </c>
      <c r="D20" s="25">
        <v>41.264558999999998</v>
      </c>
      <c r="E20" s="25">
        <v>31.447586999999999</v>
      </c>
      <c r="F20" s="25">
        <v>16.638935</v>
      </c>
      <c r="G20" s="25">
        <v>23.960066999999999</v>
      </c>
      <c r="H20" s="25">
        <v>21.297837000000001</v>
      </c>
      <c r="I20" s="25">
        <v>21.630616</v>
      </c>
      <c r="J20" s="25">
        <v>9.1514140000000008</v>
      </c>
      <c r="K20" s="25">
        <v>54.242927999999999</v>
      </c>
      <c r="L20" s="25">
        <v>32.612313</v>
      </c>
      <c r="M20" s="25">
        <v>2.4958399999999998</v>
      </c>
      <c r="N20" s="25">
        <v>29.284526</v>
      </c>
      <c r="O20" s="25">
        <v>18.136438999999999</v>
      </c>
      <c r="P20" s="25">
        <v>60.732112999999998</v>
      </c>
      <c r="Q20" s="25">
        <v>1.663894</v>
      </c>
      <c r="R20" s="25">
        <v>7.1547419999999997</v>
      </c>
      <c r="S20" s="25">
        <v>7.1547419999999997</v>
      </c>
    </row>
    <row r="21" spans="1:19" x14ac:dyDescent="0.2">
      <c r="A21" s="20" t="s">
        <v>346</v>
      </c>
      <c r="B21" s="21">
        <v>425</v>
      </c>
      <c r="C21" s="21">
        <v>74</v>
      </c>
      <c r="D21" s="21">
        <v>174</v>
      </c>
      <c r="E21" s="21">
        <v>137</v>
      </c>
      <c r="F21" s="21">
        <v>78</v>
      </c>
      <c r="G21" s="21">
        <v>108</v>
      </c>
      <c r="H21" s="21">
        <v>95</v>
      </c>
      <c r="I21" s="21">
        <v>97</v>
      </c>
      <c r="J21" s="21">
        <v>34</v>
      </c>
      <c r="K21" s="21">
        <v>206</v>
      </c>
      <c r="L21" s="21">
        <v>130</v>
      </c>
      <c r="M21" s="21">
        <v>7</v>
      </c>
      <c r="N21" s="21">
        <v>125</v>
      </c>
      <c r="O21" s="21">
        <v>80</v>
      </c>
      <c r="P21" s="21">
        <v>264</v>
      </c>
      <c r="Q21" s="21">
        <v>7</v>
      </c>
      <c r="R21" s="21">
        <v>28</v>
      </c>
      <c r="S21" s="21">
        <v>33</v>
      </c>
    </row>
    <row r="22" spans="1:19" x14ac:dyDescent="0.2">
      <c r="A22" s="24" t="s">
        <v>3</v>
      </c>
      <c r="B22" s="25">
        <v>100</v>
      </c>
      <c r="C22" s="25">
        <v>17.411764999999999</v>
      </c>
      <c r="D22" s="25">
        <v>40.941175999999999</v>
      </c>
      <c r="E22" s="25">
        <v>32.235294000000003</v>
      </c>
      <c r="F22" s="25">
        <v>18.352941000000001</v>
      </c>
      <c r="G22" s="25">
        <v>25.411764999999999</v>
      </c>
      <c r="H22" s="25">
        <v>22.352941000000001</v>
      </c>
      <c r="I22" s="25">
        <v>22.823529000000001</v>
      </c>
      <c r="J22" s="25">
        <v>8</v>
      </c>
      <c r="K22" s="25">
        <v>48.470587999999999</v>
      </c>
      <c r="L22" s="25">
        <v>30.588235000000001</v>
      </c>
      <c r="M22" s="25">
        <v>1.6470590000000001</v>
      </c>
      <c r="N22" s="25">
        <v>29.411764999999999</v>
      </c>
      <c r="O22" s="25">
        <v>18.823529000000001</v>
      </c>
      <c r="P22" s="25">
        <v>62.117646999999998</v>
      </c>
      <c r="Q22" s="25">
        <v>1.6470590000000001</v>
      </c>
      <c r="R22" s="25">
        <v>6.5882350000000001</v>
      </c>
      <c r="S22" s="25">
        <v>7.7647060000000003</v>
      </c>
    </row>
    <row r="23" spans="1:19" x14ac:dyDescent="0.2">
      <c r="A23" s="20" t="s">
        <v>347</v>
      </c>
      <c r="B23" s="21">
        <v>217</v>
      </c>
      <c r="C23" s="21">
        <v>35</v>
      </c>
      <c r="D23" s="21">
        <v>98</v>
      </c>
      <c r="E23" s="21">
        <v>66</v>
      </c>
      <c r="F23" s="21">
        <v>28</v>
      </c>
      <c r="G23" s="21">
        <v>59</v>
      </c>
      <c r="H23" s="21">
        <v>47</v>
      </c>
      <c r="I23" s="21">
        <v>44</v>
      </c>
      <c r="J23" s="21">
        <v>15</v>
      </c>
      <c r="K23" s="21">
        <v>101</v>
      </c>
      <c r="L23" s="21">
        <v>72</v>
      </c>
      <c r="M23" s="21">
        <v>3</v>
      </c>
      <c r="N23" s="21">
        <v>64</v>
      </c>
      <c r="O23" s="21">
        <v>26</v>
      </c>
      <c r="P23" s="21">
        <v>122</v>
      </c>
      <c r="Q23" s="21">
        <v>5</v>
      </c>
      <c r="R23" s="21">
        <v>19</v>
      </c>
      <c r="S23" s="21">
        <v>22</v>
      </c>
    </row>
    <row r="24" spans="1:19" x14ac:dyDescent="0.2">
      <c r="A24" s="24" t="s">
        <v>3</v>
      </c>
      <c r="B24" s="25">
        <v>100</v>
      </c>
      <c r="C24" s="25">
        <v>16.129031999999999</v>
      </c>
      <c r="D24" s="25">
        <v>45.161290000000001</v>
      </c>
      <c r="E24" s="25">
        <v>30.414746999999998</v>
      </c>
      <c r="F24" s="25">
        <v>12.903226</v>
      </c>
      <c r="G24" s="25">
        <v>27.188939999999999</v>
      </c>
      <c r="H24" s="25">
        <v>21.658985999999999</v>
      </c>
      <c r="I24" s="25">
        <v>20.276498</v>
      </c>
      <c r="J24" s="25">
        <v>6.9124420000000004</v>
      </c>
      <c r="K24" s="25">
        <v>46.543779000000001</v>
      </c>
      <c r="L24" s="25">
        <v>33.179724</v>
      </c>
      <c r="M24" s="25">
        <v>1.3824879999999999</v>
      </c>
      <c r="N24" s="25">
        <v>29.493088</v>
      </c>
      <c r="O24" s="25">
        <v>11.981567</v>
      </c>
      <c r="P24" s="25">
        <v>56.221198000000001</v>
      </c>
      <c r="Q24" s="25">
        <v>2.3041469999999999</v>
      </c>
      <c r="R24" s="25">
        <v>8.7557600000000004</v>
      </c>
      <c r="S24" s="25">
        <v>10.138249</v>
      </c>
    </row>
    <row r="25" spans="1:19" x14ac:dyDescent="0.2">
      <c r="A25" s="20" t="s">
        <v>348</v>
      </c>
      <c r="B25" s="21">
        <v>56</v>
      </c>
      <c r="C25" s="21">
        <v>9</v>
      </c>
      <c r="D25" s="21">
        <v>27</v>
      </c>
      <c r="E25" s="21">
        <v>19</v>
      </c>
      <c r="F25" s="21">
        <v>5</v>
      </c>
      <c r="G25" s="21">
        <v>9</v>
      </c>
      <c r="H25" s="21">
        <v>11</v>
      </c>
      <c r="I25" s="21">
        <v>15</v>
      </c>
      <c r="J25" s="21">
        <v>5</v>
      </c>
      <c r="K25" s="21">
        <v>20</v>
      </c>
      <c r="L25" s="21">
        <v>16</v>
      </c>
      <c r="M25" s="21">
        <v>1</v>
      </c>
      <c r="N25" s="21">
        <v>14</v>
      </c>
      <c r="O25" s="21">
        <v>3</v>
      </c>
      <c r="P25" s="21">
        <v>38</v>
      </c>
      <c r="Q25" s="21">
        <v>1</v>
      </c>
      <c r="R25" s="21">
        <v>6</v>
      </c>
      <c r="S25" s="21">
        <v>3</v>
      </c>
    </row>
    <row r="26" spans="1:19" x14ac:dyDescent="0.2">
      <c r="A26" s="24" t="s">
        <v>3</v>
      </c>
      <c r="B26" s="25">
        <v>100</v>
      </c>
      <c r="C26" s="25">
        <v>16.071428999999998</v>
      </c>
      <c r="D26" s="25">
        <v>48.214286000000001</v>
      </c>
      <c r="E26" s="25">
        <v>33.928570999999998</v>
      </c>
      <c r="F26" s="25">
        <v>8.9285709999999998</v>
      </c>
      <c r="G26" s="25">
        <v>16.071428999999998</v>
      </c>
      <c r="H26" s="25">
        <v>19.642856999999999</v>
      </c>
      <c r="I26" s="25">
        <v>26.785713999999999</v>
      </c>
      <c r="J26" s="25">
        <v>8.9285709999999998</v>
      </c>
      <c r="K26" s="25">
        <v>35.714286000000001</v>
      </c>
      <c r="L26" s="25">
        <v>28.571428999999998</v>
      </c>
      <c r="M26" s="25">
        <v>1.785714</v>
      </c>
      <c r="N26" s="25">
        <v>25</v>
      </c>
      <c r="O26" s="25">
        <v>5.3571429999999998</v>
      </c>
      <c r="P26" s="25">
        <v>67.857142999999994</v>
      </c>
      <c r="Q26" s="25">
        <v>1.785714</v>
      </c>
      <c r="R26" s="25">
        <v>10.714286</v>
      </c>
      <c r="S26" s="25">
        <v>5.3571429999999998</v>
      </c>
    </row>
    <row r="27" spans="1:19" x14ac:dyDescent="0.2">
      <c r="A27" s="20" t="s">
        <v>349</v>
      </c>
      <c r="B27" s="21">
        <v>13</v>
      </c>
      <c r="C27" s="21">
        <v>2</v>
      </c>
      <c r="D27" s="21">
        <v>12</v>
      </c>
      <c r="E27" s="21">
        <v>3</v>
      </c>
      <c r="F27" s="21">
        <v>4</v>
      </c>
      <c r="G27" s="21">
        <v>3</v>
      </c>
      <c r="H27" s="21">
        <v>5</v>
      </c>
      <c r="I27" s="21">
        <v>1</v>
      </c>
      <c r="J27" s="21">
        <v>0</v>
      </c>
      <c r="K27" s="21">
        <v>3</v>
      </c>
      <c r="L27" s="21">
        <v>6</v>
      </c>
      <c r="M27" s="21">
        <v>0</v>
      </c>
      <c r="N27" s="21">
        <v>2</v>
      </c>
      <c r="O27" s="21">
        <v>1</v>
      </c>
      <c r="P27" s="21">
        <v>8</v>
      </c>
      <c r="Q27" s="21">
        <v>0</v>
      </c>
      <c r="R27" s="21">
        <v>1</v>
      </c>
      <c r="S27" s="21">
        <v>0</v>
      </c>
    </row>
    <row r="28" spans="1:19" x14ac:dyDescent="0.2">
      <c r="A28" s="24" t="s">
        <v>3</v>
      </c>
      <c r="B28" s="25">
        <v>100</v>
      </c>
      <c r="C28" s="25">
        <v>15.384615</v>
      </c>
      <c r="D28" s="25">
        <v>92.307692000000003</v>
      </c>
      <c r="E28" s="25">
        <v>23.076923000000001</v>
      </c>
      <c r="F28" s="25">
        <v>30.769231000000001</v>
      </c>
      <c r="G28" s="25">
        <v>23.076923000000001</v>
      </c>
      <c r="H28" s="25">
        <v>38.461537999999997</v>
      </c>
      <c r="I28" s="25">
        <v>7.6923079999999997</v>
      </c>
      <c r="J28" s="25">
        <v>0</v>
      </c>
      <c r="K28" s="25">
        <v>23.076923000000001</v>
      </c>
      <c r="L28" s="25">
        <v>46.153846000000001</v>
      </c>
      <c r="M28" s="25">
        <v>0</v>
      </c>
      <c r="N28" s="25">
        <v>15.384615</v>
      </c>
      <c r="O28" s="25">
        <v>7.6923079999999997</v>
      </c>
      <c r="P28" s="25">
        <v>61.538462000000003</v>
      </c>
      <c r="Q28" s="25">
        <v>0</v>
      </c>
      <c r="R28" s="25">
        <v>7.6923079999999997</v>
      </c>
      <c r="S28" s="25">
        <v>0</v>
      </c>
    </row>
    <row r="29" spans="1:19" x14ac:dyDescent="0.2">
      <c r="A29" s="20" t="s">
        <v>350</v>
      </c>
      <c r="B29" s="21">
        <v>1365</v>
      </c>
      <c r="C29" s="21">
        <v>275</v>
      </c>
      <c r="D29" s="21">
        <v>548</v>
      </c>
      <c r="E29" s="21">
        <v>462</v>
      </c>
      <c r="F29" s="21">
        <v>284</v>
      </c>
      <c r="G29" s="21">
        <v>407</v>
      </c>
      <c r="H29" s="21">
        <v>267</v>
      </c>
      <c r="I29" s="21">
        <v>246</v>
      </c>
      <c r="J29" s="21">
        <v>170</v>
      </c>
      <c r="K29" s="21">
        <v>791</v>
      </c>
      <c r="L29" s="21">
        <v>472</v>
      </c>
      <c r="M29" s="21">
        <v>96</v>
      </c>
      <c r="N29" s="21">
        <v>445</v>
      </c>
      <c r="O29" s="21">
        <v>244</v>
      </c>
      <c r="P29" s="21">
        <v>846</v>
      </c>
      <c r="Q29" s="21">
        <v>19</v>
      </c>
      <c r="R29" s="21">
        <v>97</v>
      </c>
      <c r="S29" s="21">
        <v>32</v>
      </c>
    </row>
    <row r="30" spans="1:19" x14ac:dyDescent="0.2">
      <c r="A30" s="24" t="s">
        <v>3</v>
      </c>
      <c r="B30" s="25">
        <v>100</v>
      </c>
      <c r="C30" s="25">
        <v>20.146519999999999</v>
      </c>
      <c r="D30" s="25">
        <v>40.146520000000002</v>
      </c>
      <c r="E30" s="25">
        <v>33.846153999999999</v>
      </c>
      <c r="F30" s="25">
        <v>20.805861</v>
      </c>
      <c r="G30" s="25">
        <v>29.816849999999999</v>
      </c>
      <c r="H30" s="25">
        <v>19.56044</v>
      </c>
      <c r="I30" s="25">
        <v>18.021978000000001</v>
      </c>
      <c r="J30" s="25">
        <v>12.454212</v>
      </c>
      <c r="K30" s="25">
        <v>57.948718</v>
      </c>
      <c r="L30" s="25">
        <v>34.578755000000001</v>
      </c>
      <c r="M30" s="25">
        <v>7.0329670000000002</v>
      </c>
      <c r="N30" s="25">
        <v>32.600732999999998</v>
      </c>
      <c r="O30" s="25">
        <v>17.875457999999998</v>
      </c>
      <c r="P30" s="25">
        <v>61.978022000000003</v>
      </c>
      <c r="Q30" s="25">
        <v>1.3919410000000001</v>
      </c>
      <c r="R30" s="25">
        <v>7.1062269999999996</v>
      </c>
      <c r="S30" s="25">
        <v>2.344322</v>
      </c>
    </row>
    <row r="31" spans="1:19" x14ac:dyDescent="0.2">
      <c r="A31" s="20" t="s">
        <v>351</v>
      </c>
      <c r="B31" s="21">
        <v>1026</v>
      </c>
      <c r="C31" s="21">
        <v>172</v>
      </c>
      <c r="D31" s="21">
        <v>422</v>
      </c>
      <c r="E31" s="21">
        <v>326</v>
      </c>
      <c r="F31" s="21">
        <v>178</v>
      </c>
      <c r="G31" s="21">
        <v>252</v>
      </c>
      <c r="H31" s="21">
        <v>223</v>
      </c>
      <c r="I31" s="21">
        <v>227</v>
      </c>
      <c r="J31" s="21">
        <v>89</v>
      </c>
      <c r="K31" s="21">
        <v>532</v>
      </c>
      <c r="L31" s="21">
        <v>326</v>
      </c>
      <c r="M31" s="21">
        <v>22</v>
      </c>
      <c r="N31" s="21">
        <v>301</v>
      </c>
      <c r="O31" s="21">
        <v>189</v>
      </c>
      <c r="P31" s="21">
        <v>629</v>
      </c>
      <c r="Q31" s="21">
        <v>17</v>
      </c>
      <c r="R31" s="21">
        <v>71</v>
      </c>
      <c r="S31" s="21">
        <v>76</v>
      </c>
    </row>
    <row r="32" spans="1:19" x14ac:dyDescent="0.2">
      <c r="A32" s="24" t="s">
        <v>3</v>
      </c>
      <c r="B32" s="25">
        <v>100</v>
      </c>
      <c r="C32" s="25">
        <v>16.764133000000001</v>
      </c>
      <c r="D32" s="25">
        <v>41.130603999999998</v>
      </c>
      <c r="E32" s="25">
        <v>31.773879000000001</v>
      </c>
      <c r="F32" s="25">
        <v>17.348928000000001</v>
      </c>
      <c r="G32" s="25">
        <v>24.561404</v>
      </c>
      <c r="H32" s="25">
        <v>21.734893</v>
      </c>
      <c r="I32" s="25">
        <v>22.124756000000001</v>
      </c>
      <c r="J32" s="25">
        <v>8.6744640000000004</v>
      </c>
      <c r="K32" s="25">
        <v>51.851852000000001</v>
      </c>
      <c r="L32" s="25">
        <v>31.773879000000001</v>
      </c>
      <c r="M32" s="25">
        <v>2.14425</v>
      </c>
      <c r="N32" s="25">
        <v>29.337232</v>
      </c>
      <c r="O32" s="25">
        <v>18.421053000000001</v>
      </c>
      <c r="P32" s="25">
        <v>61.306043000000003</v>
      </c>
      <c r="Q32" s="25">
        <v>1.6569199999999999</v>
      </c>
      <c r="R32" s="25">
        <v>6.9200780000000002</v>
      </c>
      <c r="S32" s="25">
        <v>7.4074070000000001</v>
      </c>
    </row>
    <row r="33" spans="1:19" x14ac:dyDescent="0.2">
      <c r="A33" s="20" t="s">
        <v>352</v>
      </c>
      <c r="B33" s="21">
        <v>286</v>
      </c>
      <c r="C33" s="21">
        <v>46</v>
      </c>
      <c r="D33" s="21">
        <v>137</v>
      </c>
      <c r="E33" s="21">
        <v>88</v>
      </c>
      <c r="F33" s="21">
        <v>37</v>
      </c>
      <c r="G33" s="21">
        <v>71</v>
      </c>
      <c r="H33" s="21">
        <v>63</v>
      </c>
      <c r="I33" s="21">
        <v>60</v>
      </c>
      <c r="J33" s="21">
        <v>20</v>
      </c>
      <c r="K33" s="21">
        <v>124</v>
      </c>
      <c r="L33" s="21">
        <v>94</v>
      </c>
      <c r="M33" s="21">
        <v>4</v>
      </c>
      <c r="N33" s="21">
        <v>80</v>
      </c>
      <c r="O33" s="21">
        <v>30</v>
      </c>
      <c r="P33" s="21">
        <v>168</v>
      </c>
      <c r="Q33" s="21">
        <v>6</v>
      </c>
      <c r="R33" s="21">
        <v>26</v>
      </c>
      <c r="S33" s="21">
        <v>25</v>
      </c>
    </row>
    <row r="34" spans="1:19" x14ac:dyDescent="0.2">
      <c r="A34" s="24" t="s">
        <v>3</v>
      </c>
      <c r="B34" s="25">
        <v>100</v>
      </c>
      <c r="C34" s="25">
        <v>16.083915999999999</v>
      </c>
      <c r="D34" s="25">
        <v>47.902098000000002</v>
      </c>
      <c r="E34" s="25">
        <v>30.769231000000001</v>
      </c>
      <c r="F34" s="25">
        <v>12.937063</v>
      </c>
      <c r="G34" s="25">
        <v>24.825175000000002</v>
      </c>
      <c r="H34" s="25">
        <v>22.027971999999998</v>
      </c>
      <c r="I34" s="25">
        <v>20.979020999999999</v>
      </c>
      <c r="J34" s="25">
        <v>6.9930070000000004</v>
      </c>
      <c r="K34" s="25">
        <v>43.356642999999998</v>
      </c>
      <c r="L34" s="25">
        <v>32.867133000000003</v>
      </c>
      <c r="M34" s="25">
        <v>1.398601</v>
      </c>
      <c r="N34" s="25">
        <v>27.972028000000002</v>
      </c>
      <c r="O34" s="25">
        <v>10.489509999999999</v>
      </c>
      <c r="P34" s="25">
        <v>58.741258999999999</v>
      </c>
      <c r="Q34" s="25">
        <v>2.0979019999999999</v>
      </c>
      <c r="R34" s="25">
        <v>9.0909089999999999</v>
      </c>
      <c r="S34" s="25">
        <v>8.7412589999999994</v>
      </c>
    </row>
    <row r="35" spans="1:19" x14ac:dyDescent="0.2">
      <c r="A35" s="20" t="s">
        <v>353</v>
      </c>
      <c r="B35" s="21">
        <v>1312</v>
      </c>
      <c r="C35" s="21">
        <v>218</v>
      </c>
      <c r="D35" s="21">
        <v>559</v>
      </c>
      <c r="E35" s="21">
        <v>414</v>
      </c>
      <c r="F35" s="21">
        <v>215</v>
      </c>
      <c r="G35" s="21">
        <v>323</v>
      </c>
      <c r="H35" s="21">
        <v>286</v>
      </c>
      <c r="I35" s="21">
        <v>287</v>
      </c>
      <c r="J35" s="21">
        <v>109</v>
      </c>
      <c r="K35" s="21">
        <v>656</v>
      </c>
      <c r="L35" s="21">
        <v>420</v>
      </c>
      <c r="M35" s="21">
        <v>26</v>
      </c>
      <c r="N35" s="21">
        <v>381</v>
      </c>
      <c r="O35" s="21">
        <v>219</v>
      </c>
      <c r="P35" s="21">
        <v>797</v>
      </c>
      <c r="Q35" s="21">
        <v>23</v>
      </c>
      <c r="R35" s="21">
        <v>97</v>
      </c>
      <c r="S35" s="21">
        <v>101</v>
      </c>
    </row>
    <row r="36" spans="1:19" x14ac:dyDescent="0.2">
      <c r="A36" s="24" t="s">
        <v>3</v>
      </c>
      <c r="B36" s="25">
        <v>100</v>
      </c>
      <c r="C36" s="25">
        <v>16.615853999999999</v>
      </c>
      <c r="D36" s="25">
        <v>42.606707</v>
      </c>
      <c r="E36" s="25">
        <v>31.554877999999999</v>
      </c>
      <c r="F36" s="25">
        <v>16.387194999999998</v>
      </c>
      <c r="G36" s="25">
        <v>24.618901999999999</v>
      </c>
      <c r="H36" s="25">
        <v>21.798780000000001</v>
      </c>
      <c r="I36" s="25">
        <v>21.875</v>
      </c>
      <c r="J36" s="25">
        <v>8.3079269999999994</v>
      </c>
      <c r="K36" s="25">
        <v>50</v>
      </c>
      <c r="L36" s="25">
        <v>32.012194999999998</v>
      </c>
      <c r="M36" s="25">
        <v>1.9817070000000001</v>
      </c>
      <c r="N36" s="25">
        <v>29.039634</v>
      </c>
      <c r="O36" s="25">
        <v>16.692073000000001</v>
      </c>
      <c r="P36" s="25">
        <v>60.746951000000003</v>
      </c>
      <c r="Q36" s="25">
        <v>1.7530490000000001</v>
      </c>
      <c r="R36" s="25">
        <v>7.3932929999999999</v>
      </c>
      <c r="S36" s="25">
        <v>7.6981710000000003</v>
      </c>
    </row>
    <row r="37" spans="1:19" x14ac:dyDescent="0.2">
      <c r="A37" s="9" t="s">
        <v>354</v>
      </c>
      <c r="B37" s="10">
        <v>298</v>
      </c>
      <c r="C37" s="10">
        <v>67</v>
      </c>
      <c r="D37" s="10">
        <v>95</v>
      </c>
      <c r="E37" s="10">
        <v>86</v>
      </c>
      <c r="F37" s="10">
        <v>57</v>
      </c>
      <c r="G37" s="10">
        <v>94</v>
      </c>
      <c r="H37" s="10">
        <v>53</v>
      </c>
      <c r="I37" s="10">
        <v>31</v>
      </c>
      <c r="J37" s="10">
        <v>44</v>
      </c>
      <c r="K37" s="10">
        <v>166</v>
      </c>
      <c r="L37" s="10">
        <v>109</v>
      </c>
      <c r="M37" s="10">
        <v>25</v>
      </c>
      <c r="N37" s="10">
        <v>86</v>
      </c>
      <c r="O37" s="10">
        <v>42</v>
      </c>
      <c r="P37" s="10">
        <v>162</v>
      </c>
      <c r="Q37" s="10">
        <v>4</v>
      </c>
      <c r="R37" s="10">
        <v>22</v>
      </c>
      <c r="S37" s="10">
        <v>9</v>
      </c>
    </row>
    <row r="38" spans="1:19" x14ac:dyDescent="0.2">
      <c r="A38" s="24" t="s">
        <v>3</v>
      </c>
      <c r="B38" s="25">
        <v>100</v>
      </c>
      <c r="C38" s="25">
        <v>22.483221</v>
      </c>
      <c r="D38" s="25">
        <v>31.879194999999999</v>
      </c>
      <c r="E38" s="25">
        <v>28.859059999999999</v>
      </c>
      <c r="F38" s="25">
        <v>19.127517000000001</v>
      </c>
      <c r="G38" s="25">
        <v>31.543624000000001</v>
      </c>
      <c r="H38" s="25">
        <v>17.785235</v>
      </c>
      <c r="I38" s="25">
        <v>10.402685</v>
      </c>
      <c r="J38" s="25">
        <v>14.765101</v>
      </c>
      <c r="K38" s="25">
        <v>55.704698</v>
      </c>
      <c r="L38" s="25">
        <v>36.577181000000003</v>
      </c>
      <c r="M38" s="25">
        <v>8.3892620000000004</v>
      </c>
      <c r="N38" s="25">
        <v>28.859059999999999</v>
      </c>
      <c r="O38" s="25">
        <v>14.093959999999999</v>
      </c>
      <c r="P38" s="25">
        <v>54.362416000000003</v>
      </c>
      <c r="Q38" s="25">
        <v>1.342282</v>
      </c>
      <c r="R38" s="25">
        <v>7.3825500000000002</v>
      </c>
      <c r="S38" s="25">
        <v>3.0201340000000001</v>
      </c>
    </row>
    <row r="39" spans="1:19" x14ac:dyDescent="0.2">
      <c r="A39" s="20" t="s">
        <v>344</v>
      </c>
      <c r="B39" s="21">
        <v>388</v>
      </c>
      <c r="C39" s="21">
        <v>80</v>
      </c>
      <c r="D39" s="21">
        <v>143</v>
      </c>
      <c r="E39" s="21">
        <v>122</v>
      </c>
      <c r="F39" s="21">
        <v>90</v>
      </c>
      <c r="G39" s="21">
        <v>115</v>
      </c>
      <c r="H39" s="21">
        <v>77</v>
      </c>
      <c r="I39" s="21">
        <v>58</v>
      </c>
      <c r="J39" s="21">
        <v>44</v>
      </c>
      <c r="K39" s="21">
        <v>199</v>
      </c>
      <c r="L39" s="21">
        <v>124</v>
      </c>
      <c r="M39" s="21">
        <v>22</v>
      </c>
      <c r="N39" s="21">
        <v>138</v>
      </c>
      <c r="O39" s="21">
        <v>81</v>
      </c>
      <c r="P39" s="21">
        <v>223</v>
      </c>
      <c r="Q39" s="21">
        <v>5</v>
      </c>
      <c r="R39" s="21">
        <v>34</v>
      </c>
      <c r="S39" s="21">
        <v>11</v>
      </c>
    </row>
    <row r="40" spans="1:19" x14ac:dyDescent="0.2">
      <c r="A40" s="24" t="s">
        <v>3</v>
      </c>
      <c r="B40" s="25">
        <v>100</v>
      </c>
      <c r="C40" s="25">
        <v>20.618556999999999</v>
      </c>
      <c r="D40" s="25">
        <v>36.855670000000003</v>
      </c>
      <c r="E40" s="25">
        <v>31.443299</v>
      </c>
      <c r="F40" s="25">
        <v>23.195875999999998</v>
      </c>
      <c r="G40" s="25">
        <v>29.639175000000002</v>
      </c>
      <c r="H40" s="25">
        <v>19.845361</v>
      </c>
      <c r="I40" s="25">
        <v>14.948454</v>
      </c>
      <c r="J40" s="25">
        <v>11.340206</v>
      </c>
      <c r="K40" s="25">
        <v>51.28866</v>
      </c>
      <c r="L40" s="25">
        <v>31.958763000000001</v>
      </c>
      <c r="M40" s="25">
        <v>5.6701030000000001</v>
      </c>
      <c r="N40" s="25">
        <v>35.567010000000003</v>
      </c>
      <c r="O40" s="25">
        <v>20.876289</v>
      </c>
      <c r="P40" s="25">
        <v>57.474226999999999</v>
      </c>
      <c r="Q40" s="25">
        <v>1.2886599999999999</v>
      </c>
      <c r="R40" s="25">
        <v>8.7628869999999992</v>
      </c>
      <c r="S40" s="25">
        <v>2.8350520000000001</v>
      </c>
    </row>
    <row r="41" spans="1:19" x14ac:dyDescent="0.2">
      <c r="A41" s="20" t="s">
        <v>345</v>
      </c>
      <c r="B41" s="21">
        <v>299</v>
      </c>
      <c r="C41" s="21">
        <v>54</v>
      </c>
      <c r="D41" s="21">
        <v>114</v>
      </c>
      <c r="E41" s="21">
        <v>90</v>
      </c>
      <c r="F41" s="21">
        <v>56</v>
      </c>
      <c r="G41" s="21">
        <v>81</v>
      </c>
      <c r="H41" s="21">
        <v>64</v>
      </c>
      <c r="I41" s="21">
        <v>48</v>
      </c>
      <c r="J41" s="21">
        <v>27</v>
      </c>
      <c r="K41" s="21">
        <v>156</v>
      </c>
      <c r="L41" s="21">
        <v>90</v>
      </c>
      <c r="M41" s="21">
        <v>5</v>
      </c>
      <c r="N41" s="21">
        <v>92</v>
      </c>
      <c r="O41" s="21">
        <v>63</v>
      </c>
      <c r="P41" s="21">
        <v>172</v>
      </c>
      <c r="Q41" s="21">
        <v>6</v>
      </c>
      <c r="R41" s="21">
        <v>25</v>
      </c>
      <c r="S41" s="21">
        <v>23</v>
      </c>
    </row>
    <row r="42" spans="1:19" x14ac:dyDescent="0.2">
      <c r="A42" s="24" t="s">
        <v>3</v>
      </c>
      <c r="B42" s="25">
        <v>100</v>
      </c>
      <c r="C42" s="25">
        <v>18.060200999999999</v>
      </c>
      <c r="D42" s="25">
        <v>38.127090000000003</v>
      </c>
      <c r="E42" s="25">
        <v>30.100334</v>
      </c>
      <c r="F42" s="25">
        <v>18.729096999999999</v>
      </c>
      <c r="G42" s="25">
        <v>27.090301</v>
      </c>
      <c r="H42" s="25">
        <v>21.404682000000001</v>
      </c>
      <c r="I42" s="25">
        <v>16.053512000000001</v>
      </c>
      <c r="J42" s="25">
        <v>9.0300999999999991</v>
      </c>
      <c r="K42" s="25">
        <v>52.173912999999999</v>
      </c>
      <c r="L42" s="25">
        <v>30.100334</v>
      </c>
      <c r="M42" s="25">
        <v>1.6722410000000001</v>
      </c>
      <c r="N42" s="25">
        <v>30.769231000000001</v>
      </c>
      <c r="O42" s="25">
        <v>21.070233999999999</v>
      </c>
      <c r="P42" s="25">
        <v>57.525084</v>
      </c>
      <c r="Q42" s="25">
        <v>2.0066890000000002</v>
      </c>
      <c r="R42" s="25">
        <v>8.3612040000000007</v>
      </c>
      <c r="S42" s="25">
        <v>7.6923079999999997</v>
      </c>
    </row>
    <row r="43" spans="1:19" x14ac:dyDescent="0.2">
      <c r="A43" s="20" t="s">
        <v>346</v>
      </c>
      <c r="B43" s="21">
        <v>192</v>
      </c>
      <c r="C43" s="21">
        <v>28</v>
      </c>
      <c r="D43" s="21">
        <v>77</v>
      </c>
      <c r="E43" s="21">
        <v>53</v>
      </c>
      <c r="F43" s="21">
        <v>37</v>
      </c>
      <c r="G43" s="21">
        <v>46</v>
      </c>
      <c r="H43" s="21">
        <v>39</v>
      </c>
      <c r="I43" s="21">
        <v>33</v>
      </c>
      <c r="J43" s="21">
        <v>19</v>
      </c>
      <c r="K43" s="21">
        <v>91</v>
      </c>
      <c r="L43" s="21">
        <v>49</v>
      </c>
      <c r="M43" s="21">
        <v>4</v>
      </c>
      <c r="N43" s="21">
        <v>60</v>
      </c>
      <c r="O43" s="21">
        <v>35</v>
      </c>
      <c r="P43" s="21">
        <v>120</v>
      </c>
      <c r="Q43" s="21">
        <v>3</v>
      </c>
      <c r="R43" s="21">
        <v>13</v>
      </c>
      <c r="S43" s="21">
        <v>15</v>
      </c>
    </row>
    <row r="44" spans="1:19" x14ac:dyDescent="0.2">
      <c r="A44" s="24" t="s">
        <v>3</v>
      </c>
      <c r="B44" s="25">
        <v>100</v>
      </c>
      <c r="C44" s="25">
        <v>14.583333</v>
      </c>
      <c r="D44" s="25">
        <v>40.104166999999997</v>
      </c>
      <c r="E44" s="25">
        <v>27.604167</v>
      </c>
      <c r="F44" s="25">
        <v>19.270833</v>
      </c>
      <c r="G44" s="25">
        <v>23.958333</v>
      </c>
      <c r="H44" s="25">
        <v>20.3125</v>
      </c>
      <c r="I44" s="25">
        <v>17.1875</v>
      </c>
      <c r="J44" s="25">
        <v>9.8958329999999997</v>
      </c>
      <c r="K44" s="25">
        <v>47.395833000000003</v>
      </c>
      <c r="L44" s="25">
        <v>25.520833</v>
      </c>
      <c r="M44" s="25">
        <v>2.0833330000000001</v>
      </c>
      <c r="N44" s="25">
        <v>31.25</v>
      </c>
      <c r="O44" s="25">
        <v>18.229167</v>
      </c>
      <c r="P44" s="25">
        <v>62.5</v>
      </c>
      <c r="Q44" s="25">
        <v>1.5625</v>
      </c>
      <c r="R44" s="25">
        <v>6.7708329999999997</v>
      </c>
      <c r="S44" s="25">
        <v>7.8125</v>
      </c>
    </row>
    <row r="45" spans="1:19" x14ac:dyDescent="0.2">
      <c r="A45" s="20" t="s">
        <v>347</v>
      </c>
      <c r="B45" s="21">
        <v>77</v>
      </c>
      <c r="C45" s="21">
        <v>14</v>
      </c>
      <c r="D45" s="21">
        <v>32</v>
      </c>
      <c r="E45" s="21">
        <v>21</v>
      </c>
      <c r="F45" s="21">
        <v>7</v>
      </c>
      <c r="G45" s="21">
        <v>21</v>
      </c>
      <c r="H45" s="21">
        <v>11</v>
      </c>
      <c r="I45" s="21">
        <v>9</v>
      </c>
      <c r="J45" s="21">
        <v>3</v>
      </c>
      <c r="K45" s="21">
        <v>34</v>
      </c>
      <c r="L45" s="21">
        <v>22</v>
      </c>
      <c r="M45" s="21">
        <v>1</v>
      </c>
      <c r="N45" s="21">
        <v>23</v>
      </c>
      <c r="O45" s="21">
        <v>10</v>
      </c>
      <c r="P45" s="21">
        <v>40</v>
      </c>
      <c r="Q45" s="21">
        <v>1</v>
      </c>
      <c r="R45" s="21">
        <v>11</v>
      </c>
      <c r="S45" s="21">
        <v>10</v>
      </c>
    </row>
    <row r="46" spans="1:19" x14ac:dyDescent="0.2">
      <c r="A46" s="24" t="s">
        <v>3</v>
      </c>
      <c r="B46" s="25">
        <v>100</v>
      </c>
      <c r="C46" s="25">
        <v>18.181818</v>
      </c>
      <c r="D46" s="25">
        <v>41.558441999999999</v>
      </c>
      <c r="E46" s="25">
        <v>27.272727</v>
      </c>
      <c r="F46" s="25">
        <v>9.0909089999999999</v>
      </c>
      <c r="G46" s="25">
        <v>27.272727</v>
      </c>
      <c r="H46" s="25">
        <v>14.285714</v>
      </c>
      <c r="I46" s="25">
        <v>11.688312</v>
      </c>
      <c r="J46" s="25">
        <v>3.8961039999999998</v>
      </c>
      <c r="K46" s="25">
        <v>44.155844000000002</v>
      </c>
      <c r="L46" s="25">
        <v>28.571428999999998</v>
      </c>
      <c r="M46" s="25">
        <v>1.2987010000000001</v>
      </c>
      <c r="N46" s="25">
        <v>29.87013</v>
      </c>
      <c r="O46" s="25">
        <v>12.987012999999999</v>
      </c>
      <c r="P46" s="25">
        <v>51.948051999999997</v>
      </c>
      <c r="Q46" s="25">
        <v>1.2987010000000001</v>
      </c>
      <c r="R46" s="25">
        <v>14.285714</v>
      </c>
      <c r="S46" s="25">
        <v>12.987012999999999</v>
      </c>
    </row>
    <row r="47" spans="1:19" x14ac:dyDescent="0.2">
      <c r="A47" s="20" t="s">
        <v>348</v>
      </c>
      <c r="B47" s="21">
        <v>19</v>
      </c>
      <c r="C47" s="21">
        <v>3</v>
      </c>
      <c r="D47" s="21">
        <v>8</v>
      </c>
      <c r="E47" s="21">
        <v>6</v>
      </c>
      <c r="F47" s="21">
        <v>1</v>
      </c>
      <c r="G47" s="21">
        <v>4</v>
      </c>
      <c r="H47" s="21">
        <v>4</v>
      </c>
      <c r="I47" s="21">
        <v>5</v>
      </c>
      <c r="J47" s="21">
        <v>2</v>
      </c>
      <c r="K47" s="21">
        <v>6</v>
      </c>
      <c r="L47" s="21">
        <v>3</v>
      </c>
      <c r="M47" s="21">
        <v>1</v>
      </c>
      <c r="N47" s="21">
        <v>3</v>
      </c>
      <c r="O47" s="21">
        <v>1</v>
      </c>
      <c r="P47" s="21">
        <v>13</v>
      </c>
      <c r="Q47" s="21">
        <v>1</v>
      </c>
      <c r="R47" s="21">
        <v>3</v>
      </c>
      <c r="S47" s="21">
        <v>1</v>
      </c>
    </row>
    <row r="48" spans="1:19" x14ac:dyDescent="0.2">
      <c r="A48" s="24" t="s">
        <v>3</v>
      </c>
      <c r="B48" s="25">
        <v>100</v>
      </c>
      <c r="C48" s="25">
        <v>15.789474</v>
      </c>
      <c r="D48" s="25">
        <v>42.105263000000001</v>
      </c>
      <c r="E48" s="25">
        <v>31.578946999999999</v>
      </c>
      <c r="F48" s="25">
        <v>5.2631579999999998</v>
      </c>
      <c r="G48" s="25">
        <v>21.052631999999999</v>
      </c>
      <c r="H48" s="25">
        <v>21.052631999999999</v>
      </c>
      <c r="I48" s="25">
        <v>26.315788999999999</v>
      </c>
      <c r="J48" s="25">
        <v>10.526316</v>
      </c>
      <c r="K48" s="25">
        <v>31.578946999999999</v>
      </c>
      <c r="L48" s="25">
        <v>15.789474</v>
      </c>
      <c r="M48" s="25">
        <v>5.2631579999999998</v>
      </c>
      <c r="N48" s="25">
        <v>15.789474</v>
      </c>
      <c r="O48" s="25">
        <v>5.2631579999999998</v>
      </c>
      <c r="P48" s="25">
        <v>68.421053000000001</v>
      </c>
      <c r="Q48" s="25">
        <v>5.2631579999999998</v>
      </c>
      <c r="R48" s="25">
        <v>15.789474</v>
      </c>
      <c r="S48" s="25">
        <v>5.2631579999999998</v>
      </c>
    </row>
    <row r="49" spans="1:19" x14ac:dyDescent="0.2">
      <c r="A49" s="20" t="s">
        <v>349</v>
      </c>
      <c r="B49" s="21">
        <v>4</v>
      </c>
      <c r="C49" s="21">
        <v>0</v>
      </c>
      <c r="D49" s="21">
        <v>4</v>
      </c>
      <c r="E49" s="21">
        <v>1</v>
      </c>
      <c r="F49" s="21">
        <v>0</v>
      </c>
      <c r="G49" s="21">
        <v>1</v>
      </c>
      <c r="H49" s="21">
        <v>2</v>
      </c>
      <c r="I49" s="21">
        <v>0</v>
      </c>
      <c r="J49" s="21">
        <v>0</v>
      </c>
      <c r="K49" s="21">
        <v>0</v>
      </c>
      <c r="L49" s="21">
        <v>1</v>
      </c>
      <c r="M49" s="21">
        <v>0</v>
      </c>
      <c r="N49" s="21">
        <v>0</v>
      </c>
      <c r="O49" s="21">
        <v>0</v>
      </c>
      <c r="P49" s="21">
        <v>3</v>
      </c>
      <c r="Q49" s="21">
        <v>0</v>
      </c>
      <c r="R49" s="21">
        <v>0</v>
      </c>
      <c r="S49" s="21">
        <v>0</v>
      </c>
    </row>
    <row r="50" spans="1:19" x14ac:dyDescent="0.2">
      <c r="A50" s="24" t="s">
        <v>3</v>
      </c>
      <c r="B50" s="25">
        <v>100</v>
      </c>
      <c r="C50" s="25">
        <v>0</v>
      </c>
      <c r="D50" s="25">
        <v>100</v>
      </c>
      <c r="E50" s="25">
        <v>25</v>
      </c>
      <c r="F50" s="25">
        <v>0</v>
      </c>
      <c r="G50" s="25">
        <v>25</v>
      </c>
      <c r="H50" s="25">
        <v>50</v>
      </c>
      <c r="I50" s="25">
        <v>0</v>
      </c>
      <c r="J50" s="25">
        <v>0</v>
      </c>
      <c r="K50" s="25">
        <v>0</v>
      </c>
      <c r="L50" s="25">
        <v>25</v>
      </c>
      <c r="M50" s="25">
        <v>0</v>
      </c>
      <c r="N50" s="25">
        <v>0</v>
      </c>
      <c r="O50" s="25">
        <v>0</v>
      </c>
      <c r="P50" s="25">
        <v>75</v>
      </c>
      <c r="Q50" s="25">
        <v>0</v>
      </c>
      <c r="R50" s="25">
        <v>0</v>
      </c>
      <c r="S50" s="25">
        <v>0</v>
      </c>
    </row>
    <row r="51" spans="1:19" x14ac:dyDescent="0.2">
      <c r="A51" s="20" t="s">
        <v>350</v>
      </c>
      <c r="B51" s="21">
        <v>686</v>
      </c>
      <c r="C51" s="21">
        <v>147</v>
      </c>
      <c r="D51" s="21">
        <v>238</v>
      </c>
      <c r="E51" s="21">
        <v>208</v>
      </c>
      <c r="F51" s="21">
        <v>147</v>
      </c>
      <c r="G51" s="21">
        <v>209</v>
      </c>
      <c r="H51" s="21">
        <v>130</v>
      </c>
      <c r="I51" s="21">
        <v>89</v>
      </c>
      <c r="J51" s="21">
        <v>88</v>
      </c>
      <c r="K51" s="21">
        <v>365</v>
      </c>
      <c r="L51" s="21">
        <v>233</v>
      </c>
      <c r="M51" s="21">
        <v>47</v>
      </c>
      <c r="N51" s="21">
        <v>224</v>
      </c>
      <c r="O51" s="21">
        <v>123</v>
      </c>
      <c r="P51" s="21">
        <v>385</v>
      </c>
      <c r="Q51" s="21">
        <v>9</v>
      </c>
      <c r="R51" s="21">
        <v>56</v>
      </c>
      <c r="S51" s="21">
        <v>20</v>
      </c>
    </row>
    <row r="52" spans="1:19" x14ac:dyDescent="0.2">
      <c r="A52" s="24" t="s">
        <v>3</v>
      </c>
      <c r="B52" s="25">
        <v>100</v>
      </c>
      <c r="C52" s="25">
        <v>21.428571000000002</v>
      </c>
      <c r="D52" s="25">
        <v>34.693877999999998</v>
      </c>
      <c r="E52" s="25">
        <v>30.320699999999999</v>
      </c>
      <c r="F52" s="25">
        <v>21.428571000000002</v>
      </c>
      <c r="G52" s="25">
        <v>30.466472</v>
      </c>
      <c r="H52" s="25">
        <v>18.950437000000001</v>
      </c>
      <c r="I52" s="25">
        <v>12.973761</v>
      </c>
      <c r="J52" s="25">
        <v>12.827988</v>
      </c>
      <c r="K52" s="25">
        <v>53.206997000000001</v>
      </c>
      <c r="L52" s="25">
        <v>33.965015000000001</v>
      </c>
      <c r="M52" s="25">
        <v>6.8513120000000001</v>
      </c>
      <c r="N52" s="25">
        <v>32.653061000000001</v>
      </c>
      <c r="O52" s="25">
        <v>17.930029000000001</v>
      </c>
      <c r="P52" s="25">
        <v>56.122449000000003</v>
      </c>
      <c r="Q52" s="25">
        <v>1.3119529999999999</v>
      </c>
      <c r="R52" s="25">
        <v>8.1632650000000009</v>
      </c>
      <c r="S52" s="25">
        <v>2.9154520000000002</v>
      </c>
    </row>
    <row r="53" spans="1:19" x14ac:dyDescent="0.2">
      <c r="A53" s="20" t="s">
        <v>351</v>
      </c>
      <c r="B53" s="21">
        <v>491</v>
      </c>
      <c r="C53" s="21">
        <v>82</v>
      </c>
      <c r="D53" s="21">
        <v>191</v>
      </c>
      <c r="E53" s="21">
        <v>143</v>
      </c>
      <c r="F53" s="21">
        <v>93</v>
      </c>
      <c r="G53" s="21">
        <v>127</v>
      </c>
      <c r="H53" s="21">
        <v>103</v>
      </c>
      <c r="I53" s="21">
        <v>81</v>
      </c>
      <c r="J53" s="21">
        <v>46</v>
      </c>
      <c r="K53" s="21">
        <v>247</v>
      </c>
      <c r="L53" s="21">
        <v>139</v>
      </c>
      <c r="M53" s="21">
        <v>9</v>
      </c>
      <c r="N53" s="21">
        <v>152</v>
      </c>
      <c r="O53" s="21">
        <v>98</v>
      </c>
      <c r="P53" s="21">
        <v>292</v>
      </c>
      <c r="Q53" s="21">
        <v>9</v>
      </c>
      <c r="R53" s="21">
        <v>38</v>
      </c>
      <c r="S53" s="21">
        <v>38</v>
      </c>
    </row>
    <row r="54" spans="1:19" x14ac:dyDescent="0.2">
      <c r="A54" s="24" t="s">
        <v>3</v>
      </c>
      <c r="B54" s="25">
        <v>100</v>
      </c>
      <c r="C54" s="25">
        <v>16.700610999999999</v>
      </c>
      <c r="D54" s="25">
        <v>38.900204000000002</v>
      </c>
      <c r="E54" s="25">
        <v>29.124236</v>
      </c>
      <c r="F54" s="25">
        <v>18.940937000000002</v>
      </c>
      <c r="G54" s="25">
        <v>25.865580000000001</v>
      </c>
      <c r="H54" s="25">
        <v>20.977596999999999</v>
      </c>
      <c r="I54" s="25">
        <v>16.496945</v>
      </c>
      <c r="J54" s="25">
        <v>9.3686349999999994</v>
      </c>
      <c r="K54" s="25">
        <v>50.305498999999998</v>
      </c>
      <c r="L54" s="25">
        <v>28.309571999999999</v>
      </c>
      <c r="M54" s="25">
        <v>1.832994</v>
      </c>
      <c r="N54" s="25">
        <v>30.957229999999999</v>
      </c>
      <c r="O54" s="25">
        <v>19.959267000000001</v>
      </c>
      <c r="P54" s="25">
        <v>59.470467999999997</v>
      </c>
      <c r="Q54" s="25">
        <v>1.832994</v>
      </c>
      <c r="R54" s="25">
        <v>7.7393080000000003</v>
      </c>
      <c r="S54" s="25">
        <v>7.7393080000000003</v>
      </c>
    </row>
    <row r="55" spans="1:19" x14ac:dyDescent="0.2">
      <c r="A55" s="20" t="s">
        <v>352</v>
      </c>
      <c r="B55" s="21">
        <v>100</v>
      </c>
      <c r="C55" s="21">
        <v>17</v>
      </c>
      <c r="D55" s="21">
        <v>44</v>
      </c>
      <c r="E55" s="21">
        <v>28</v>
      </c>
      <c r="F55" s="21">
        <v>8</v>
      </c>
      <c r="G55" s="21">
        <v>26</v>
      </c>
      <c r="H55" s="21">
        <v>17</v>
      </c>
      <c r="I55" s="21">
        <v>14</v>
      </c>
      <c r="J55" s="21">
        <v>5</v>
      </c>
      <c r="K55" s="21">
        <v>40</v>
      </c>
      <c r="L55" s="21">
        <v>26</v>
      </c>
      <c r="M55" s="21">
        <v>2</v>
      </c>
      <c r="N55" s="21">
        <v>26</v>
      </c>
      <c r="O55" s="21">
        <v>11</v>
      </c>
      <c r="P55" s="21">
        <v>56</v>
      </c>
      <c r="Q55" s="21">
        <v>2</v>
      </c>
      <c r="R55" s="21">
        <v>14</v>
      </c>
      <c r="S55" s="21">
        <v>11</v>
      </c>
    </row>
    <row r="56" spans="1:19" x14ac:dyDescent="0.2">
      <c r="A56" s="24" t="s">
        <v>3</v>
      </c>
      <c r="B56" s="25">
        <v>100</v>
      </c>
      <c r="C56" s="25">
        <v>17</v>
      </c>
      <c r="D56" s="25">
        <v>44</v>
      </c>
      <c r="E56" s="25">
        <v>28</v>
      </c>
      <c r="F56" s="25">
        <v>8</v>
      </c>
      <c r="G56" s="25">
        <v>26</v>
      </c>
      <c r="H56" s="25">
        <v>17</v>
      </c>
      <c r="I56" s="25">
        <v>14</v>
      </c>
      <c r="J56" s="25">
        <v>5</v>
      </c>
      <c r="K56" s="25">
        <v>40</v>
      </c>
      <c r="L56" s="25">
        <v>26</v>
      </c>
      <c r="M56" s="25">
        <v>2</v>
      </c>
      <c r="N56" s="25">
        <v>26</v>
      </c>
      <c r="O56" s="25">
        <v>11</v>
      </c>
      <c r="P56" s="25">
        <v>56</v>
      </c>
      <c r="Q56" s="25">
        <v>2</v>
      </c>
      <c r="R56" s="25">
        <v>14</v>
      </c>
      <c r="S56" s="25">
        <v>11</v>
      </c>
    </row>
    <row r="57" spans="1:19" x14ac:dyDescent="0.2">
      <c r="A57" s="20" t="s">
        <v>353</v>
      </c>
      <c r="B57" s="21">
        <v>591</v>
      </c>
      <c r="C57" s="21">
        <v>99</v>
      </c>
      <c r="D57" s="21">
        <v>235</v>
      </c>
      <c r="E57" s="21">
        <v>171</v>
      </c>
      <c r="F57" s="21">
        <v>101</v>
      </c>
      <c r="G57" s="21">
        <v>153</v>
      </c>
      <c r="H57" s="21">
        <v>120</v>
      </c>
      <c r="I57" s="21">
        <v>95</v>
      </c>
      <c r="J57" s="21">
        <v>51</v>
      </c>
      <c r="K57" s="21">
        <v>287</v>
      </c>
      <c r="L57" s="21">
        <v>165</v>
      </c>
      <c r="M57" s="21">
        <v>11</v>
      </c>
      <c r="N57" s="21">
        <v>178</v>
      </c>
      <c r="O57" s="21">
        <v>109</v>
      </c>
      <c r="P57" s="21">
        <v>348</v>
      </c>
      <c r="Q57" s="21">
        <v>11</v>
      </c>
      <c r="R57" s="21">
        <v>52</v>
      </c>
      <c r="S57" s="21">
        <v>49</v>
      </c>
    </row>
    <row r="58" spans="1:19" x14ac:dyDescent="0.2">
      <c r="A58" s="24" t="s">
        <v>3</v>
      </c>
      <c r="B58" s="25">
        <v>100</v>
      </c>
      <c r="C58" s="25">
        <v>16.751269000000001</v>
      </c>
      <c r="D58" s="25">
        <v>39.763112999999997</v>
      </c>
      <c r="E58" s="25">
        <v>28.934010000000001</v>
      </c>
      <c r="F58" s="25">
        <v>17.089679</v>
      </c>
      <c r="G58" s="25">
        <v>25.888324999999998</v>
      </c>
      <c r="H58" s="25">
        <v>20.304569000000001</v>
      </c>
      <c r="I58" s="25">
        <v>16.074449999999999</v>
      </c>
      <c r="J58" s="25">
        <v>8.6294419999999992</v>
      </c>
      <c r="K58" s="25">
        <v>48.56176</v>
      </c>
      <c r="L58" s="25">
        <v>27.918782</v>
      </c>
      <c r="M58" s="25">
        <v>1.8612519999999999</v>
      </c>
      <c r="N58" s="25">
        <v>30.118442999999999</v>
      </c>
      <c r="O58" s="25">
        <v>18.443315999999999</v>
      </c>
      <c r="P58" s="25">
        <v>58.883248999999999</v>
      </c>
      <c r="Q58" s="25">
        <v>1.8612519999999999</v>
      </c>
      <c r="R58" s="25">
        <v>8.7986459999999997</v>
      </c>
      <c r="S58" s="25">
        <v>8.2910319999999995</v>
      </c>
    </row>
    <row r="59" spans="1:19" x14ac:dyDescent="0.2">
      <c r="A59" s="9" t="s">
        <v>355</v>
      </c>
      <c r="B59" s="10">
        <v>312</v>
      </c>
      <c r="C59" s="10">
        <v>61</v>
      </c>
      <c r="D59" s="10">
        <v>140</v>
      </c>
      <c r="E59" s="10">
        <v>125</v>
      </c>
      <c r="F59" s="10">
        <v>67</v>
      </c>
      <c r="G59" s="10">
        <v>94</v>
      </c>
      <c r="H59" s="10">
        <v>66</v>
      </c>
      <c r="I59" s="10">
        <v>72</v>
      </c>
      <c r="J59" s="10">
        <v>45</v>
      </c>
      <c r="K59" s="10">
        <v>204</v>
      </c>
      <c r="L59" s="10">
        <v>111</v>
      </c>
      <c r="M59" s="10">
        <v>26</v>
      </c>
      <c r="N59" s="10">
        <v>103</v>
      </c>
      <c r="O59" s="10">
        <v>57</v>
      </c>
      <c r="P59" s="10">
        <v>212</v>
      </c>
      <c r="Q59" s="10">
        <v>8</v>
      </c>
      <c r="R59" s="10">
        <v>15</v>
      </c>
      <c r="S59" s="10">
        <v>2</v>
      </c>
    </row>
    <row r="60" spans="1:19" x14ac:dyDescent="0.2">
      <c r="A60" s="24" t="s">
        <v>3</v>
      </c>
      <c r="B60" s="25">
        <v>100</v>
      </c>
      <c r="C60" s="25">
        <v>19.551282</v>
      </c>
      <c r="D60" s="25">
        <v>44.871794999999999</v>
      </c>
      <c r="E60" s="25">
        <v>40.064103000000003</v>
      </c>
      <c r="F60" s="25">
        <v>21.474359</v>
      </c>
      <c r="G60" s="25">
        <v>30.128205000000001</v>
      </c>
      <c r="H60" s="25">
        <v>21.153846000000001</v>
      </c>
      <c r="I60" s="25">
        <v>23.076923000000001</v>
      </c>
      <c r="J60" s="25">
        <v>14.423076999999999</v>
      </c>
      <c r="K60" s="25">
        <v>65.384614999999997</v>
      </c>
      <c r="L60" s="25">
        <v>35.576923000000001</v>
      </c>
      <c r="M60" s="25">
        <v>8.3333329999999997</v>
      </c>
      <c r="N60" s="25">
        <v>33.012821000000002</v>
      </c>
      <c r="O60" s="25">
        <v>18.269231000000001</v>
      </c>
      <c r="P60" s="25">
        <v>67.948718</v>
      </c>
      <c r="Q60" s="25">
        <v>2.5641029999999998</v>
      </c>
      <c r="R60" s="25">
        <v>4.8076920000000003</v>
      </c>
      <c r="S60" s="25">
        <v>0.64102599999999998</v>
      </c>
    </row>
    <row r="61" spans="1:19" x14ac:dyDescent="0.2">
      <c r="A61" s="20" t="s">
        <v>344</v>
      </c>
      <c r="B61" s="21">
        <v>367</v>
      </c>
      <c r="C61" s="21">
        <v>67</v>
      </c>
      <c r="D61" s="21">
        <v>170</v>
      </c>
      <c r="E61" s="21">
        <v>129</v>
      </c>
      <c r="F61" s="21">
        <v>70</v>
      </c>
      <c r="G61" s="21">
        <v>104</v>
      </c>
      <c r="H61" s="21">
        <v>71</v>
      </c>
      <c r="I61" s="21">
        <v>85</v>
      </c>
      <c r="J61" s="21">
        <v>37</v>
      </c>
      <c r="K61" s="21">
        <v>222</v>
      </c>
      <c r="L61" s="21">
        <v>128</v>
      </c>
      <c r="M61" s="21">
        <v>23</v>
      </c>
      <c r="N61" s="21">
        <v>118</v>
      </c>
      <c r="O61" s="21">
        <v>64</v>
      </c>
      <c r="P61" s="21">
        <v>249</v>
      </c>
      <c r="Q61" s="21">
        <v>2</v>
      </c>
      <c r="R61" s="21">
        <v>26</v>
      </c>
      <c r="S61" s="21">
        <v>10</v>
      </c>
    </row>
    <row r="62" spans="1:19" x14ac:dyDescent="0.2">
      <c r="A62" s="24" t="s">
        <v>3</v>
      </c>
      <c r="B62" s="25">
        <v>100</v>
      </c>
      <c r="C62" s="25">
        <v>18.256131</v>
      </c>
      <c r="D62" s="25">
        <v>46.321525999999999</v>
      </c>
      <c r="E62" s="25">
        <v>35.149864000000001</v>
      </c>
      <c r="F62" s="25">
        <v>19.073568999999999</v>
      </c>
      <c r="G62" s="25">
        <v>28.337875</v>
      </c>
      <c r="H62" s="25">
        <v>19.346049000000001</v>
      </c>
      <c r="I62" s="25">
        <v>23.160762999999999</v>
      </c>
      <c r="J62" s="25">
        <v>10.081744</v>
      </c>
      <c r="K62" s="25">
        <v>60.490462999999998</v>
      </c>
      <c r="L62" s="25">
        <v>34.877383999999999</v>
      </c>
      <c r="M62" s="25">
        <v>6.2670300000000001</v>
      </c>
      <c r="N62" s="25">
        <v>32.152588999999999</v>
      </c>
      <c r="O62" s="25">
        <v>17.438692</v>
      </c>
      <c r="P62" s="25">
        <v>67.847410999999994</v>
      </c>
      <c r="Q62" s="25">
        <v>0.54495899999999997</v>
      </c>
      <c r="R62" s="25">
        <v>7.0844690000000003</v>
      </c>
      <c r="S62" s="25">
        <v>2.724796</v>
      </c>
    </row>
    <row r="63" spans="1:19" x14ac:dyDescent="0.2">
      <c r="A63" s="20" t="s">
        <v>345</v>
      </c>
      <c r="B63" s="21">
        <v>302</v>
      </c>
      <c r="C63" s="21">
        <v>44</v>
      </c>
      <c r="D63" s="21">
        <v>134</v>
      </c>
      <c r="E63" s="21">
        <v>99</v>
      </c>
      <c r="F63" s="21">
        <v>44</v>
      </c>
      <c r="G63" s="21">
        <v>63</v>
      </c>
      <c r="H63" s="21">
        <v>64</v>
      </c>
      <c r="I63" s="21">
        <v>82</v>
      </c>
      <c r="J63" s="21">
        <v>28</v>
      </c>
      <c r="K63" s="21">
        <v>170</v>
      </c>
      <c r="L63" s="21">
        <v>106</v>
      </c>
      <c r="M63" s="21">
        <v>10</v>
      </c>
      <c r="N63" s="21">
        <v>84</v>
      </c>
      <c r="O63" s="21">
        <v>46</v>
      </c>
      <c r="P63" s="21">
        <v>193</v>
      </c>
      <c r="Q63" s="21">
        <v>4</v>
      </c>
      <c r="R63" s="21">
        <v>18</v>
      </c>
      <c r="S63" s="21">
        <v>20</v>
      </c>
    </row>
    <row r="64" spans="1:19" x14ac:dyDescent="0.2">
      <c r="A64" s="24" t="s">
        <v>3</v>
      </c>
      <c r="B64" s="25">
        <v>100</v>
      </c>
      <c r="C64" s="25">
        <v>14.569535999999999</v>
      </c>
      <c r="D64" s="25">
        <v>44.370860999999998</v>
      </c>
      <c r="E64" s="25">
        <v>32.781457000000003</v>
      </c>
      <c r="F64" s="25">
        <v>14.569535999999999</v>
      </c>
      <c r="G64" s="25">
        <v>20.860927</v>
      </c>
      <c r="H64" s="25">
        <v>21.192053000000001</v>
      </c>
      <c r="I64" s="25">
        <v>27.152318000000001</v>
      </c>
      <c r="J64" s="25">
        <v>9.2715230000000002</v>
      </c>
      <c r="K64" s="25">
        <v>56.291390999999997</v>
      </c>
      <c r="L64" s="25">
        <v>35.099338000000003</v>
      </c>
      <c r="M64" s="25">
        <v>3.311258</v>
      </c>
      <c r="N64" s="25">
        <v>27.81457</v>
      </c>
      <c r="O64" s="25">
        <v>15.231788</v>
      </c>
      <c r="P64" s="25">
        <v>63.907285000000002</v>
      </c>
      <c r="Q64" s="25">
        <v>1.324503</v>
      </c>
      <c r="R64" s="25">
        <v>5.9602649999999997</v>
      </c>
      <c r="S64" s="25">
        <v>6.6225170000000002</v>
      </c>
    </row>
    <row r="65" spans="1:19" x14ac:dyDescent="0.2">
      <c r="A65" s="20" t="s">
        <v>346</v>
      </c>
      <c r="B65" s="21">
        <v>233</v>
      </c>
      <c r="C65" s="21">
        <v>46</v>
      </c>
      <c r="D65" s="21">
        <v>97</v>
      </c>
      <c r="E65" s="21">
        <v>84</v>
      </c>
      <c r="F65" s="21">
        <v>41</v>
      </c>
      <c r="G65" s="21">
        <v>62</v>
      </c>
      <c r="H65" s="21">
        <v>56</v>
      </c>
      <c r="I65" s="21">
        <v>64</v>
      </c>
      <c r="J65" s="21">
        <v>15</v>
      </c>
      <c r="K65" s="21">
        <v>115</v>
      </c>
      <c r="L65" s="21">
        <v>81</v>
      </c>
      <c r="M65" s="21">
        <v>3</v>
      </c>
      <c r="N65" s="21">
        <v>65</v>
      </c>
      <c r="O65" s="21">
        <v>45</v>
      </c>
      <c r="P65" s="21">
        <v>144</v>
      </c>
      <c r="Q65" s="21">
        <v>4</v>
      </c>
      <c r="R65" s="21">
        <v>15</v>
      </c>
      <c r="S65" s="21">
        <v>18</v>
      </c>
    </row>
    <row r="66" spans="1:19" x14ac:dyDescent="0.2">
      <c r="A66" s="24" t="s">
        <v>3</v>
      </c>
      <c r="B66" s="25">
        <v>100</v>
      </c>
      <c r="C66" s="25">
        <v>19.742488999999999</v>
      </c>
      <c r="D66" s="25">
        <v>41.630901000000001</v>
      </c>
      <c r="E66" s="25">
        <v>36.051501999999999</v>
      </c>
      <c r="F66" s="25">
        <v>17.596567</v>
      </c>
      <c r="G66" s="25">
        <v>26.609442000000001</v>
      </c>
      <c r="H66" s="25">
        <v>24.034334999999999</v>
      </c>
      <c r="I66" s="25">
        <v>27.467811000000001</v>
      </c>
      <c r="J66" s="25">
        <v>6.4377680000000002</v>
      </c>
      <c r="K66" s="25">
        <v>49.356223</v>
      </c>
      <c r="L66" s="25">
        <v>34.763947999999999</v>
      </c>
      <c r="M66" s="25">
        <v>1.2875540000000001</v>
      </c>
      <c r="N66" s="25">
        <v>27.896996000000001</v>
      </c>
      <c r="O66" s="25">
        <v>19.313305</v>
      </c>
      <c r="P66" s="25">
        <v>61.802574999999997</v>
      </c>
      <c r="Q66" s="25">
        <v>1.7167380000000001</v>
      </c>
      <c r="R66" s="25">
        <v>6.4377680000000002</v>
      </c>
      <c r="S66" s="25">
        <v>7.7253220000000002</v>
      </c>
    </row>
    <row r="67" spans="1:19" x14ac:dyDescent="0.2">
      <c r="A67" s="20" t="s">
        <v>347</v>
      </c>
      <c r="B67" s="21">
        <v>140</v>
      </c>
      <c r="C67" s="21">
        <v>21</v>
      </c>
      <c r="D67" s="21">
        <v>66</v>
      </c>
      <c r="E67" s="21">
        <v>45</v>
      </c>
      <c r="F67" s="21">
        <v>21</v>
      </c>
      <c r="G67" s="21">
        <v>38</v>
      </c>
      <c r="H67" s="21">
        <v>36</v>
      </c>
      <c r="I67" s="21">
        <v>35</v>
      </c>
      <c r="J67" s="21">
        <v>12</v>
      </c>
      <c r="K67" s="21">
        <v>67</v>
      </c>
      <c r="L67" s="21">
        <v>50</v>
      </c>
      <c r="M67" s="21">
        <v>2</v>
      </c>
      <c r="N67" s="21">
        <v>41</v>
      </c>
      <c r="O67" s="21">
        <v>16</v>
      </c>
      <c r="P67" s="21">
        <v>82</v>
      </c>
      <c r="Q67" s="21">
        <v>4</v>
      </c>
      <c r="R67" s="21">
        <v>8</v>
      </c>
      <c r="S67" s="21">
        <v>12</v>
      </c>
    </row>
    <row r="68" spans="1:19" x14ac:dyDescent="0.2">
      <c r="A68" s="24" t="s">
        <v>3</v>
      </c>
      <c r="B68" s="25">
        <v>100</v>
      </c>
      <c r="C68" s="25">
        <v>15</v>
      </c>
      <c r="D68" s="25">
        <v>47.142856999999999</v>
      </c>
      <c r="E68" s="25">
        <v>32.142856999999999</v>
      </c>
      <c r="F68" s="25">
        <v>15</v>
      </c>
      <c r="G68" s="25">
        <v>27.142856999999999</v>
      </c>
      <c r="H68" s="25">
        <v>25.714286000000001</v>
      </c>
      <c r="I68" s="25">
        <v>25</v>
      </c>
      <c r="J68" s="25">
        <v>8.5714290000000002</v>
      </c>
      <c r="K68" s="25">
        <v>47.857143000000001</v>
      </c>
      <c r="L68" s="25">
        <v>35.714286000000001</v>
      </c>
      <c r="M68" s="25">
        <v>1.428571</v>
      </c>
      <c r="N68" s="25">
        <v>29.285713999999999</v>
      </c>
      <c r="O68" s="25">
        <v>11.428571</v>
      </c>
      <c r="P68" s="25">
        <v>58.571429000000002</v>
      </c>
      <c r="Q68" s="25">
        <v>2.8571430000000002</v>
      </c>
      <c r="R68" s="25">
        <v>5.7142860000000004</v>
      </c>
      <c r="S68" s="25">
        <v>8.5714290000000002</v>
      </c>
    </row>
    <row r="69" spans="1:19" x14ac:dyDescent="0.2">
      <c r="A69" s="20" t="s">
        <v>348</v>
      </c>
      <c r="B69" s="21">
        <v>37</v>
      </c>
      <c r="C69" s="21">
        <v>6</v>
      </c>
      <c r="D69" s="21">
        <v>19</v>
      </c>
      <c r="E69" s="21">
        <v>13</v>
      </c>
      <c r="F69" s="21">
        <v>4</v>
      </c>
      <c r="G69" s="21">
        <v>5</v>
      </c>
      <c r="H69" s="21">
        <v>7</v>
      </c>
      <c r="I69" s="21">
        <v>10</v>
      </c>
      <c r="J69" s="21">
        <v>3</v>
      </c>
      <c r="K69" s="21">
        <v>14</v>
      </c>
      <c r="L69" s="21">
        <v>13</v>
      </c>
      <c r="M69" s="21">
        <v>0</v>
      </c>
      <c r="N69" s="21">
        <v>11</v>
      </c>
      <c r="O69" s="21">
        <v>2</v>
      </c>
      <c r="P69" s="21">
        <v>25</v>
      </c>
      <c r="Q69" s="21">
        <v>0</v>
      </c>
      <c r="R69" s="21">
        <v>3</v>
      </c>
      <c r="S69" s="21">
        <v>2</v>
      </c>
    </row>
    <row r="70" spans="1:19" x14ac:dyDescent="0.2">
      <c r="A70" s="24" t="s">
        <v>3</v>
      </c>
      <c r="B70" s="25">
        <v>100</v>
      </c>
      <c r="C70" s="25">
        <v>16.216215999999999</v>
      </c>
      <c r="D70" s="25">
        <v>51.351351000000001</v>
      </c>
      <c r="E70" s="25">
        <v>35.135134999999998</v>
      </c>
      <c r="F70" s="25">
        <v>10.810810999999999</v>
      </c>
      <c r="G70" s="25">
        <v>13.513514000000001</v>
      </c>
      <c r="H70" s="25">
        <v>18.918918999999999</v>
      </c>
      <c r="I70" s="25">
        <v>27.027027</v>
      </c>
      <c r="J70" s="25">
        <v>8.1081079999999996</v>
      </c>
      <c r="K70" s="25">
        <v>37.837837999999998</v>
      </c>
      <c r="L70" s="25">
        <v>35.135134999999998</v>
      </c>
      <c r="M70" s="25">
        <v>0</v>
      </c>
      <c r="N70" s="25">
        <v>29.72973</v>
      </c>
      <c r="O70" s="25">
        <v>5.405405</v>
      </c>
      <c r="P70" s="25">
        <v>67.567567999999994</v>
      </c>
      <c r="Q70" s="25">
        <v>0</v>
      </c>
      <c r="R70" s="25">
        <v>8.1081079999999996</v>
      </c>
      <c r="S70" s="25">
        <v>5.405405</v>
      </c>
    </row>
    <row r="71" spans="1:19" x14ac:dyDescent="0.2">
      <c r="A71" s="20" t="s">
        <v>349</v>
      </c>
      <c r="B71" s="21">
        <v>9</v>
      </c>
      <c r="C71" s="21">
        <v>2</v>
      </c>
      <c r="D71" s="21">
        <v>8</v>
      </c>
      <c r="E71" s="21">
        <v>2</v>
      </c>
      <c r="F71" s="21">
        <v>4</v>
      </c>
      <c r="G71" s="21">
        <v>2</v>
      </c>
      <c r="H71" s="21">
        <v>3</v>
      </c>
      <c r="I71" s="21">
        <v>1</v>
      </c>
      <c r="J71" s="21">
        <v>0</v>
      </c>
      <c r="K71" s="21">
        <v>3</v>
      </c>
      <c r="L71" s="21">
        <v>5</v>
      </c>
      <c r="M71" s="21">
        <v>0</v>
      </c>
      <c r="N71" s="21">
        <v>2</v>
      </c>
      <c r="O71" s="21">
        <v>1</v>
      </c>
      <c r="P71" s="21">
        <v>5</v>
      </c>
      <c r="Q71" s="21">
        <v>0</v>
      </c>
      <c r="R71" s="21">
        <v>1</v>
      </c>
      <c r="S71" s="21">
        <v>0</v>
      </c>
    </row>
    <row r="72" spans="1:19" x14ac:dyDescent="0.2">
      <c r="A72" s="24" t="s">
        <v>3</v>
      </c>
      <c r="B72" s="25">
        <v>100</v>
      </c>
      <c r="C72" s="25">
        <v>22.222221999999999</v>
      </c>
      <c r="D72" s="25">
        <v>88.888889000000006</v>
      </c>
      <c r="E72" s="25">
        <v>22.222221999999999</v>
      </c>
      <c r="F72" s="25">
        <v>44.444443999999997</v>
      </c>
      <c r="G72" s="25">
        <v>22.222221999999999</v>
      </c>
      <c r="H72" s="25">
        <v>33.333333000000003</v>
      </c>
      <c r="I72" s="25">
        <v>11.111110999999999</v>
      </c>
      <c r="J72" s="25">
        <v>0</v>
      </c>
      <c r="K72" s="25">
        <v>33.333333000000003</v>
      </c>
      <c r="L72" s="25">
        <v>55.555556000000003</v>
      </c>
      <c r="M72" s="25">
        <v>0</v>
      </c>
      <c r="N72" s="25">
        <v>22.222221999999999</v>
      </c>
      <c r="O72" s="25">
        <v>11.111110999999999</v>
      </c>
      <c r="P72" s="25">
        <v>55.555556000000003</v>
      </c>
      <c r="Q72" s="25">
        <v>0</v>
      </c>
      <c r="R72" s="25">
        <v>11.111110999999999</v>
      </c>
      <c r="S72" s="25">
        <v>0</v>
      </c>
    </row>
    <row r="73" spans="1:19" x14ac:dyDescent="0.2">
      <c r="A73" s="20" t="s">
        <v>350</v>
      </c>
      <c r="B73" s="21">
        <v>679</v>
      </c>
      <c r="C73" s="21">
        <v>128</v>
      </c>
      <c r="D73" s="21">
        <v>310</v>
      </c>
      <c r="E73" s="21">
        <v>254</v>
      </c>
      <c r="F73" s="21">
        <v>137</v>
      </c>
      <c r="G73" s="21">
        <v>198</v>
      </c>
      <c r="H73" s="21">
        <v>137</v>
      </c>
      <c r="I73" s="21">
        <v>157</v>
      </c>
      <c r="J73" s="21">
        <v>82</v>
      </c>
      <c r="K73" s="21">
        <v>426</v>
      </c>
      <c r="L73" s="21">
        <v>239</v>
      </c>
      <c r="M73" s="21">
        <v>49</v>
      </c>
      <c r="N73" s="21">
        <v>221</v>
      </c>
      <c r="O73" s="21">
        <v>121</v>
      </c>
      <c r="P73" s="21">
        <v>461</v>
      </c>
      <c r="Q73" s="21">
        <v>10</v>
      </c>
      <c r="R73" s="21">
        <v>41</v>
      </c>
      <c r="S73" s="21">
        <v>12</v>
      </c>
    </row>
    <row r="74" spans="1:19" x14ac:dyDescent="0.2">
      <c r="A74" s="24" t="s">
        <v>3</v>
      </c>
      <c r="B74" s="25">
        <v>100</v>
      </c>
      <c r="C74" s="25">
        <v>18.851251999999999</v>
      </c>
      <c r="D74" s="25">
        <v>45.655375999999997</v>
      </c>
      <c r="E74" s="25">
        <v>37.407952999999999</v>
      </c>
      <c r="F74" s="25">
        <v>20.176729999999999</v>
      </c>
      <c r="G74" s="25">
        <v>29.160530000000001</v>
      </c>
      <c r="H74" s="25">
        <v>20.176729999999999</v>
      </c>
      <c r="I74" s="25">
        <v>23.122239</v>
      </c>
      <c r="J74" s="25">
        <v>12.076582999999999</v>
      </c>
      <c r="K74" s="25">
        <v>62.739322999999999</v>
      </c>
      <c r="L74" s="25">
        <v>35.198822</v>
      </c>
      <c r="M74" s="25">
        <v>7.2164950000000001</v>
      </c>
      <c r="N74" s="25">
        <v>32.547865000000002</v>
      </c>
      <c r="O74" s="25">
        <v>17.820323999999999</v>
      </c>
      <c r="P74" s="25">
        <v>67.893962000000002</v>
      </c>
      <c r="Q74" s="25">
        <v>1.4727539999999999</v>
      </c>
      <c r="R74" s="25">
        <v>6.0382920000000002</v>
      </c>
      <c r="S74" s="25">
        <v>1.7673049999999999</v>
      </c>
    </row>
    <row r="75" spans="1:19" x14ac:dyDescent="0.2">
      <c r="A75" s="20" t="s">
        <v>351</v>
      </c>
      <c r="B75" s="21">
        <v>535</v>
      </c>
      <c r="C75" s="21">
        <v>90</v>
      </c>
      <c r="D75" s="21">
        <v>231</v>
      </c>
      <c r="E75" s="21">
        <v>183</v>
      </c>
      <c r="F75" s="21">
        <v>85</v>
      </c>
      <c r="G75" s="21">
        <v>125</v>
      </c>
      <c r="H75" s="21">
        <v>120</v>
      </c>
      <c r="I75" s="21">
        <v>146</v>
      </c>
      <c r="J75" s="21">
        <v>43</v>
      </c>
      <c r="K75" s="21">
        <v>285</v>
      </c>
      <c r="L75" s="21">
        <v>187</v>
      </c>
      <c r="M75" s="21">
        <v>13</v>
      </c>
      <c r="N75" s="21">
        <v>149</v>
      </c>
      <c r="O75" s="21">
        <v>91</v>
      </c>
      <c r="P75" s="21">
        <v>337</v>
      </c>
      <c r="Q75" s="21">
        <v>8</v>
      </c>
      <c r="R75" s="21">
        <v>33</v>
      </c>
      <c r="S75" s="21">
        <v>38</v>
      </c>
    </row>
    <row r="76" spans="1:19" x14ac:dyDescent="0.2">
      <c r="A76" s="24" t="s">
        <v>3</v>
      </c>
      <c r="B76" s="25">
        <v>100</v>
      </c>
      <c r="C76" s="25">
        <v>16.822430000000001</v>
      </c>
      <c r="D76" s="25">
        <v>43.177570000000003</v>
      </c>
      <c r="E76" s="25">
        <v>34.205607000000001</v>
      </c>
      <c r="F76" s="25">
        <v>15.88785</v>
      </c>
      <c r="G76" s="25">
        <v>23.364485999999999</v>
      </c>
      <c r="H76" s="25">
        <v>22.429907</v>
      </c>
      <c r="I76" s="25">
        <v>27.289719999999999</v>
      </c>
      <c r="J76" s="25">
        <v>8.0373830000000002</v>
      </c>
      <c r="K76" s="25">
        <v>53.271028000000001</v>
      </c>
      <c r="L76" s="25">
        <v>34.953271000000001</v>
      </c>
      <c r="M76" s="25">
        <v>2.429907</v>
      </c>
      <c r="N76" s="25">
        <v>27.850466999999998</v>
      </c>
      <c r="O76" s="25">
        <v>17.009346000000001</v>
      </c>
      <c r="P76" s="25">
        <v>62.990653999999999</v>
      </c>
      <c r="Q76" s="25">
        <v>1.4953270000000001</v>
      </c>
      <c r="R76" s="25">
        <v>6.1682240000000004</v>
      </c>
      <c r="S76" s="25">
        <v>7.1028039999999999</v>
      </c>
    </row>
    <row r="77" spans="1:19" x14ac:dyDescent="0.2">
      <c r="A77" s="20" t="s">
        <v>352</v>
      </c>
      <c r="B77" s="21">
        <v>186</v>
      </c>
      <c r="C77" s="21">
        <v>29</v>
      </c>
      <c r="D77" s="21">
        <v>93</v>
      </c>
      <c r="E77" s="21">
        <v>60</v>
      </c>
      <c r="F77" s="21">
        <v>29</v>
      </c>
      <c r="G77" s="21">
        <v>45</v>
      </c>
      <c r="H77" s="21">
        <v>46</v>
      </c>
      <c r="I77" s="21">
        <v>46</v>
      </c>
      <c r="J77" s="21">
        <v>15</v>
      </c>
      <c r="K77" s="21">
        <v>84</v>
      </c>
      <c r="L77" s="21">
        <v>68</v>
      </c>
      <c r="M77" s="21">
        <v>2</v>
      </c>
      <c r="N77" s="21">
        <v>54</v>
      </c>
      <c r="O77" s="21">
        <v>19</v>
      </c>
      <c r="P77" s="21">
        <v>112</v>
      </c>
      <c r="Q77" s="21">
        <v>4</v>
      </c>
      <c r="R77" s="21">
        <v>12</v>
      </c>
      <c r="S77" s="21">
        <v>14</v>
      </c>
    </row>
    <row r="78" spans="1:19" x14ac:dyDescent="0.2">
      <c r="A78" s="24" t="s">
        <v>3</v>
      </c>
      <c r="B78" s="25">
        <v>100</v>
      </c>
      <c r="C78" s="25">
        <v>15.591398</v>
      </c>
      <c r="D78" s="25">
        <v>50</v>
      </c>
      <c r="E78" s="25">
        <v>32.258065000000002</v>
      </c>
      <c r="F78" s="25">
        <v>15.591398</v>
      </c>
      <c r="G78" s="25">
        <v>24.193548</v>
      </c>
      <c r="H78" s="25">
        <v>24.731183000000001</v>
      </c>
      <c r="I78" s="25">
        <v>24.731183000000001</v>
      </c>
      <c r="J78" s="25">
        <v>8.0645159999999994</v>
      </c>
      <c r="K78" s="25">
        <v>45.161290000000001</v>
      </c>
      <c r="L78" s="25">
        <v>36.559139999999999</v>
      </c>
      <c r="M78" s="25">
        <v>1.075269</v>
      </c>
      <c r="N78" s="25">
        <v>29.032257999999999</v>
      </c>
      <c r="O78" s="25">
        <v>10.215054</v>
      </c>
      <c r="P78" s="25">
        <v>60.215054000000002</v>
      </c>
      <c r="Q78" s="25">
        <v>2.1505380000000001</v>
      </c>
      <c r="R78" s="25">
        <v>6.451613</v>
      </c>
      <c r="S78" s="25">
        <v>7.5268819999999996</v>
      </c>
    </row>
    <row r="79" spans="1:19" x14ac:dyDescent="0.2">
      <c r="A79" s="20" t="s">
        <v>353</v>
      </c>
      <c r="B79" s="21">
        <v>721</v>
      </c>
      <c r="C79" s="21">
        <v>119</v>
      </c>
      <c r="D79" s="21">
        <v>324</v>
      </c>
      <c r="E79" s="21">
        <v>243</v>
      </c>
      <c r="F79" s="21">
        <v>114</v>
      </c>
      <c r="G79" s="21">
        <v>170</v>
      </c>
      <c r="H79" s="21">
        <v>166</v>
      </c>
      <c r="I79" s="21">
        <v>192</v>
      </c>
      <c r="J79" s="21">
        <v>58</v>
      </c>
      <c r="K79" s="21">
        <v>369</v>
      </c>
      <c r="L79" s="21">
        <v>255</v>
      </c>
      <c r="M79" s="21">
        <v>15</v>
      </c>
      <c r="N79" s="21">
        <v>203</v>
      </c>
      <c r="O79" s="21">
        <v>110</v>
      </c>
      <c r="P79" s="21">
        <v>449</v>
      </c>
      <c r="Q79" s="21">
        <v>12</v>
      </c>
      <c r="R79" s="21">
        <v>45</v>
      </c>
      <c r="S79" s="21">
        <v>52</v>
      </c>
    </row>
    <row r="80" spans="1:19" x14ac:dyDescent="0.2">
      <c r="A80" s="24" t="s">
        <v>3</v>
      </c>
      <c r="B80" s="25">
        <v>100</v>
      </c>
      <c r="C80" s="25">
        <v>16.504854000000002</v>
      </c>
      <c r="D80" s="25">
        <v>44.937587000000001</v>
      </c>
      <c r="E80" s="25">
        <v>33.703189999999999</v>
      </c>
      <c r="F80" s="25">
        <v>15.811373</v>
      </c>
      <c r="G80" s="25">
        <v>23.578363</v>
      </c>
      <c r="H80" s="25">
        <v>23.023578000000001</v>
      </c>
      <c r="I80" s="25">
        <v>26.629681000000001</v>
      </c>
      <c r="J80" s="25">
        <v>8.0443829999999998</v>
      </c>
      <c r="K80" s="25">
        <v>51.178918000000003</v>
      </c>
      <c r="L80" s="25">
        <v>35.367545</v>
      </c>
      <c r="M80" s="25">
        <v>2.080444</v>
      </c>
      <c r="N80" s="25">
        <v>28.155339999999999</v>
      </c>
      <c r="O80" s="25">
        <v>15.256588000000001</v>
      </c>
      <c r="P80" s="25">
        <v>62.274619000000001</v>
      </c>
      <c r="Q80" s="25">
        <v>1.664355</v>
      </c>
      <c r="R80" s="25">
        <v>6.2413309999999997</v>
      </c>
      <c r="S80" s="25">
        <v>7.212205</v>
      </c>
    </row>
    <row r="81" spans="1:19" x14ac:dyDescent="0.2">
      <c r="A81" s="9" t="s">
        <v>356</v>
      </c>
      <c r="B81" s="9"/>
      <c r="C81" s="9"/>
      <c r="D81" s="9"/>
      <c r="E81" s="9"/>
      <c r="F81" s="9"/>
      <c r="G81" s="9"/>
      <c r="H81" s="9"/>
      <c r="I81" s="9"/>
      <c r="J81" s="9"/>
      <c r="K81" s="9"/>
      <c r="L81" s="9"/>
      <c r="M81" s="9"/>
      <c r="N81" s="9"/>
      <c r="O81" s="9"/>
      <c r="P81" s="9"/>
      <c r="Q81" s="9"/>
      <c r="R81" s="9"/>
      <c r="S81" s="9"/>
    </row>
    <row r="82" spans="1:19" x14ac:dyDescent="0.2">
      <c r="A82" s="20" t="s">
        <v>357</v>
      </c>
      <c r="B82" s="21">
        <v>138</v>
      </c>
      <c r="C82" s="21">
        <v>22</v>
      </c>
      <c r="D82" s="21">
        <v>40</v>
      </c>
      <c r="E82" s="21">
        <v>30</v>
      </c>
      <c r="F82" s="21">
        <v>17</v>
      </c>
      <c r="G82" s="21">
        <v>39</v>
      </c>
      <c r="H82" s="21">
        <v>3</v>
      </c>
      <c r="I82" s="21">
        <v>18</v>
      </c>
      <c r="J82" s="21">
        <v>13</v>
      </c>
      <c r="K82" s="21">
        <v>76</v>
      </c>
      <c r="L82" s="21">
        <v>42</v>
      </c>
      <c r="M82" s="21">
        <v>8</v>
      </c>
      <c r="N82" s="21">
        <v>39</v>
      </c>
      <c r="O82" s="21">
        <v>14</v>
      </c>
      <c r="P82" s="21">
        <v>73</v>
      </c>
      <c r="Q82" s="21">
        <v>5</v>
      </c>
      <c r="R82" s="21">
        <v>19</v>
      </c>
      <c r="S82" s="21">
        <v>6</v>
      </c>
    </row>
    <row r="83" spans="1:19" x14ac:dyDescent="0.2">
      <c r="A83" s="24" t="s">
        <v>3</v>
      </c>
      <c r="B83" s="25">
        <v>100</v>
      </c>
      <c r="C83" s="25">
        <v>15.942029</v>
      </c>
      <c r="D83" s="25">
        <v>28.985506999999998</v>
      </c>
      <c r="E83" s="25">
        <v>21.739129999999999</v>
      </c>
      <c r="F83" s="25">
        <v>12.318841000000001</v>
      </c>
      <c r="G83" s="25">
        <v>28.260870000000001</v>
      </c>
      <c r="H83" s="25">
        <v>2.1739130000000002</v>
      </c>
      <c r="I83" s="25">
        <v>13.043478</v>
      </c>
      <c r="J83" s="25">
        <v>9.4202899999999996</v>
      </c>
      <c r="K83" s="25">
        <v>55.072463999999997</v>
      </c>
      <c r="L83" s="25">
        <v>30.434782999999999</v>
      </c>
      <c r="M83" s="25">
        <v>5.7971009999999996</v>
      </c>
      <c r="N83" s="25">
        <v>28.260870000000001</v>
      </c>
      <c r="O83" s="25">
        <v>10.144928</v>
      </c>
      <c r="P83" s="25">
        <v>52.898550999999998</v>
      </c>
      <c r="Q83" s="25">
        <v>3.6231879999999999</v>
      </c>
      <c r="R83" s="25">
        <v>13.768115999999999</v>
      </c>
      <c r="S83" s="25">
        <v>4.3478260000000004</v>
      </c>
    </row>
    <row r="84" spans="1:19" x14ac:dyDescent="0.2">
      <c r="A84" s="20" t="s">
        <v>328</v>
      </c>
      <c r="B84" s="21">
        <v>1747</v>
      </c>
      <c r="C84" s="21">
        <v>353</v>
      </c>
      <c r="D84" s="21">
        <v>769</v>
      </c>
      <c r="E84" s="21">
        <v>608</v>
      </c>
      <c r="F84" s="21">
        <v>351</v>
      </c>
      <c r="G84" s="21">
        <v>500</v>
      </c>
      <c r="H84" s="21">
        <v>398</v>
      </c>
      <c r="I84" s="21">
        <v>352</v>
      </c>
      <c r="J84" s="21">
        <v>192</v>
      </c>
      <c r="K84" s="21">
        <v>998</v>
      </c>
      <c r="L84" s="21">
        <v>622</v>
      </c>
      <c r="M84" s="21">
        <v>80</v>
      </c>
      <c r="N84" s="21">
        <v>578</v>
      </c>
      <c r="O84" s="21">
        <v>341</v>
      </c>
      <c r="P84" s="21">
        <v>1139</v>
      </c>
      <c r="Q84" s="21">
        <v>22</v>
      </c>
      <c r="R84" s="21">
        <v>97</v>
      </c>
      <c r="S84" s="21">
        <v>70</v>
      </c>
    </row>
    <row r="85" spans="1:19" x14ac:dyDescent="0.2">
      <c r="A85" s="24" t="s">
        <v>3</v>
      </c>
      <c r="B85" s="25">
        <v>100</v>
      </c>
      <c r="C85" s="25">
        <v>20.206067999999998</v>
      </c>
      <c r="D85" s="25">
        <v>44.018317000000003</v>
      </c>
      <c r="E85" s="25">
        <v>34.802518999999997</v>
      </c>
      <c r="F85" s="25">
        <v>20.091586</v>
      </c>
      <c r="G85" s="25">
        <v>28.620491999999999</v>
      </c>
      <c r="H85" s="25">
        <v>22.781911999999998</v>
      </c>
      <c r="I85" s="25">
        <v>20.148827000000001</v>
      </c>
      <c r="J85" s="25">
        <v>10.990269</v>
      </c>
      <c r="K85" s="25">
        <v>57.126503</v>
      </c>
      <c r="L85" s="25">
        <v>35.603892000000002</v>
      </c>
      <c r="M85" s="25">
        <v>4.5792789999999997</v>
      </c>
      <c r="N85" s="25">
        <v>33.085289000000003</v>
      </c>
      <c r="O85" s="25">
        <v>19.519176000000002</v>
      </c>
      <c r="P85" s="25">
        <v>65.197480999999996</v>
      </c>
      <c r="Q85" s="25">
        <v>1.2593019999999999</v>
      </c>
      <c r="R85" s="25">
        <v>5.5523759999999998</v>
      </c>
      <c r="S85" s="25">
        <v>4.006869</v>
      </c>
    </row>
    <row r="86" spans="1:19" x14ac:dyDescent="0.2">
      <c r="A86" s="20" t="s">
        <v>329</v>
      </c>
      <c r="B86" s="21">
        <v>191</v>
      </c>
      <c r="C86" s="21">
        <v>34</v>
      </c>
      <c r="D86" s="21">
        <v>54</v>
      </c>
      <c r="E86" s="21">
        <v>53</v>
      </c>
      <c r="F86" s="21">
        <v>32</v>
      </c>
      <c r="G86" s="21">
        <v>50</v>
      </c>
      <c r="H86" s="21">
        <v>25</v>
      </c>
      <c r="I86" s="21">
        <v>33</v>
      </c>
      <c r="J86" s="21">
        <v>24</v>
      </c>
      <c r="K86" s="21">
        <v>95</v>
      </c>
      <c r="L86" s="21">
        <v>48</v>
      </c>
      <c r="M86" s="21">
        <v>17</v>
      </c>
      <c r="N86" s="21">
        <v>47</v>
      </c>
      <c r="O86" s="21">
        <v>25</v>
      </c>
      <c r="P86" s="21">
        <v>89</v>
      </c>
      <c r="Q86" s="21">
        <v>4</v>
      </c>
      <c r="R86" s="21">
        <v>29</v>
      </c>
      <c r="S86" s="21">
        <v>11</v>
      </c>
    </row>
    <row r="87" spans="1:19" x14ac:dyDescent="0.2">
      <c r="A87" s="24" t="s">
        <v>3</v>
      </c>
      <c r="B87" s="25">
        <v>100</v>
      </c>
      <c r="C87" s="25">
        <v>17.801047000000001</v>
      </c>
      <c r="D87" s="25">
        <v>28.272251000000001</v>
      </c>
      <c r="E87" s="25">
        <v>27.748691000000001</v>
      </c>
      <c r="F87" s="25">
        <v>16.753927000000001</v>
      </c>
      <c r="G87" s="25">
        <v>26.17801</v>
      </c>
      <c r="H87" s="25">
        <v>13.089005</v>
      </c>
      <c r="I87" s="25">
        <v>17.277487000000001</v>
      </c>
      <c r="J87" s="25">
        <v>12.565445</v>
      </c>
      <c r="K87" s="25">
        <v>49.738219999999998</v>
      </c>
      <c r="L87" s="25">
        <v>25.130890000000001</v>
      </c>
      <c r="M87" s="25">
        <v>8.9005240000000008</v>
      </c>
      <c r="N87" s="25">
        <v>24.607330000000001</v>
      </c>
      <c r="O87" s="25">
        <v>13.089005</v>
      </c>
      <c r="P87" s="25">
        <v>46.596859000000002</v>
      </c>
      <c r="Q87" s="25">
        <v>2.0942409999999998</v>
      </c>
      <c r="R87" s="25">
        <v>15.183246</v>
      </c>
      <c r="S87" s="25">
        <v>5.7591619999999999</v>
      </c>
    </row>
    <row r="88" spans="1:19" x14ac:dyDescent="0.2">
      <c r="A88" s="20" t="s">
        <v>330</v>
      </c>
      <c r="B88" s="21">
        <v>544</v>
      </c>
      <c r="C88" s="21">
        <v>73</v>
      </c>
      <c r="D88" s="21">
        <v>218</v>
      </c>
      <c r="E88" s="21">
        <v>171</v>
      </c>
      <c r="F88" s="21">
        <v>85</v>
      </c>
      <c r="G88" s="21">
        <v>129</v>
      </c>
      <c r="H88" s="21">
        <v>117</v>
      </c>
      <c r="I88" s="21">
        <v>122</v>
      </c>
      <c r="J88" s="21">
        <v>43</v>
      </c>
      <c r="K88" s="21">
        <v>258</v>
      </c>
      <c r="L88" s="21">
        <v>167</v>
      </c>
      <c r="M88" s="21">
        <v>14</v>
      </c>
      <c r="N88" s="21">
        <v>147</v>
      </c>
      <c r="O88" s="21">
        <v>76</v>
      </c>
      <c r="P88" s="21">
        <v>317</v>
      </c>
      <c r="Q88" s="21">
        <v>11</v>
      </c>
      <c r="R88" s="21">
        <v>41</v>
      </c>
      <c r="S88" s="21">
        <v>38</v>
      </c>
    </row>
    <row r="89" spans="1:19" x14ac:dyDescent="0.2">
      <c r="A89" s="24" t="s">
        <v>3</v>
      </c>
      <c r="B89" s="25">
        <v>100</v>
      </c>
      <c r="C89" s="25">
        <v>13.419117999999999</v>
      </c>
      <c r="D89" s="25">
        <v>40.073529000000001</v>
      </c>
      <c r="E89" s="25">
        <v>31.433824000000001</v>
      </c>
      <c r="F89" s="25">
        <v>15.625</v>
      </c>
      <c r="G89" s="25">
        <v>23.713235000000001</v>
      </c>
      <c r="H89" s="25">
        <v>21.507352999999998</v>
      </c>
      <c r="I89" s="25">
        <v>22.426470999999999</v>
      </c>
      <c r="J89" s="25">
        <v>7.9044119999999998</v>
      </c>
      <c r="K89" s="25">
        <v>47.426470999999999</v>
      </c>
      <c r="L89" s="25">
        <v>30.698529000000001</v>
      </c>
      <c r="M89" s="25">
        <v>2.5735290000000002</v>
      </c>
      <c r="N89" s="25">
        <v>27.022058999999999</v>
      </c>
      <c r="O89" s="25">
        <v>13.970587999999999</v>
      </c>
      <c r="P89" s="25">
        <v>58.272058999999999</v>
      </c>
      <c r="Q89" s="25">
        <v>2.0220590000000001</v>
      </c>
      <c r="R89" s="25">
        <v>7.5367649999999999</v>
      </c>
      <c r="S89" s="25">
        <v>6.9852939999999997</v>
      </c>
    </row>
    <row r="90" spans="1:19" x14ac:dyDescent="0.2">
      <c r="A90" s="20" t="s">
        <v>358</v>
      </c>
      <c r="B90" s="21">
        <v>57</v>
      </c>
      <c r="C90" s="21">
        <v>11</v>
      </c>
      <c r="D90" s="21">
        <v>26</v>
      </c>
      <c r="E90" s="21">
        <v>14</v>
      </c>
      <c r="F90" s="21">
        <v>14</v>
      </c>
      <c r="G90" s="21">
        <v>12</v>
      </c>
      <c r="H90" s="21">
        <v>10</v>
      </c>
      <c r="I90" s="21">
        <v>8</v>
      </c>
      <c r="J90" s="21">
        <v>7</v>
      </c>
      <c r="K90" s="21">
        <v>20</v>
      </c>
      <c r="L90" s="21">
        <v>13</v>
      </c>
      <c r="M90" s="21">
        <v>3</v>
      </c>
      <c r="N90" s="21">
        <v>15</v>
      </c>
      <c r="O90" s="21">
        <v>7</v>
      </c>
      <c r="P90" s="21">
        <v>25</v>
      </c>
      <c r="Q90" s="21">
        <v>0</v>
      </c>
      <c r="R90" s="21">
        <v>8</v>
      </c>
      <c r="S90" s="21">
        <v>8</v>
      </c>
    </row>
    <row r="91" spans="1:19" x14ac:dyDescent="0.2">
      <c r="A91" s="24" t="s">
        <v>3</v>
      </c>
      <c r="B91" s="25">
        <v>100</v>
      </c>
      <c r="C91" s="25">
        <v>19.298245999999999</v>
      </c>
      <c r="D91" s="25">
        <v>45.614035000000001</v>
      </c>
      <c r="E91" s="25">
        <v>24.561404</v>
      </c>
      <c r="F91" s="25">
        <v>24.561404</v>
      </c>
      <c r="G91" s="25">
        <v>21.052631999999999</v>
      </c>
      <c r="H91" s="25">
        <v>17.543859999999999</v>
      </c>
      <c r="I91" s="25">
        <v>14.035088</v>
      </c>
      <c r="J91" s="25">
        <v>12.280702</v>
      </c>
      <c r="K91" s="25">
        <v>35.087719</v>
      </c>
      <c r="L91" s="25">
        <v>22.807017999999999</v>
      </c>
      <c r="M91" s="25">
        <v>5.2631579999999998</v>
      </c>
      <c r="N91" s="25">
        <v>26.315788999999999</v>
      </c>
      <c r="O91" s="25">
        <v>12.280702</v>
      </c>
      <c r="P91" s="25">
        <v>43.859648999999997</v>
      </c>
      <c r="Q91" s="25">
        <v>0</v>
      </c>
      <c r="R91" s="25">
        <v>14.035088</v>
      </c>
      <c r="S91" s="25">
        <v>14.035088</v>
      </c>
    </row>
    <row r="92" spans="1:19" x14ac:dyDescent="0.2">
      <c r="A92" s="9" t="s">
        <v>359</v>
      </c>
      <c r="B92" s="10">
        <v>89</v>
      </c>
      <c r="C92" s="10">
        <v>12</v>
      </c>
      <c r="D92" s="10">
        <v>22</v>
      </c>
      <c r="E92" s="10">
        <v>17</v>
      </c>
      <c r="F92" s="10">
        <v>12</v>
      </c>
      <c r="G92" s="10">
        <v>26</v>
      </c>
      <c r="H92" s="10">
        <v>1</v>
      </c>
      <c r="I92" s="10">
        <v>5</v>
      </c>
      <c r="J92" s="10">
        <v>5</v>
      </c>
      <c r="K92" s="10">
        <v>45</v>
      </c>
      <c r="L92" s="10">
        <v>26</v>
      </c>
      <c r="M92" s="10">
        <v>4</v>
      </c>
      <c r="N92" s="10">
        <v>24</v>
      </c>
      <c r="O92" s="10">
        <v>7</v>
      </c>
      <c r="P92" s="10">
        <v>42</v>
      </c>
      <c r="Q92" s="10">
        <v>3</v>
      </c>
      <c r="R92" s="10">
        <v>12</v>
      </c>
      <c r="S92" s="10">
        <v>6</v>
      </c>
    </row>
    <row r="93" spans="1:19" x14ac:dyDescent="0.2">
      <c r="A93" s="24" t="s">
        <v>3</v>
      </c>
      <c r="B93" s="25">
        <v>100</v>
      </c>
      <c r="C93" s="25">
        <v>13.483146</v>
      </c>
      <c r="D93" s="25">
        <v>24.719100999999998</v>
      </c>
      <c r="E93" s="25">
        <v>19.101123999999999</v>
      </c>
      <c r="F93" s="25">
        <v>13.483146</v>
      </c>
      <c r="G93" s="25">
        <v>29.213483</v>
      </c>
      <c r="H93" s="25">
        <v>1.123596</v>
      </c>
      <c r="I93" s="25">
        <v>5.6179779999999999</v>
      </c>
      <c r="J93" s="25">
        <v>5.6179779999999999</v>
      </c>
      <c r="K93" s="25">
        <v>50.561798000000003</v>
      </c>
      <c r="L93" s="25">
        <v>29.213483</v>
      </c>
      <c r="M93" s="25">
        <v>4.4943819999999999</v>
      </c>
      <c r="N93" s="25">
        <v>26.966291999999999</v>
      </c>
      <c r="O93" s="25">
        <v>7.8651689999999999</v>
      </c>
      <c r="P93" s="25">
        <v>47.191011000000003</v>
      </c>
      <c r="Q93" s="25">
        <v>3.370787</v>
      </c>
      <c r="R93" s="25">
        <v>13.483146</v>
      </c>
      <c r="S93" s="25">
        <v>6.7415729999999998</v>
      </c>
    </row>
    <row r="94" spans="1:19" x14ac:dyDescent="0.2">
      <c r="A94" s="20" t="s">
        <v>331</v>
      </c>
      <c r="B94" s="21">
        <v>977</v>
      </c>
      <c r="C94" s="21">
        <v>203</v>
      </c>
      <c r="D94" s="21">
        <v>384</v>
      </c>
      <c r="E94" s="21">
        <v>309</v>
      </c>
      <c r="F94" s="21">
        <v>208</v>
      </c>
      <c r="G94" s="21">
        <v>292</v>
      </c>
      <c r="H94" s="21">
        <v>219</v>
      </c>
      <c r="I94" s="21">
        <v>154</v>
      </c>
      <c r="J94" s="21">
        <v>118</v>
      </c>
      <c r="K94" s="21">
        <v>525</v>
      </c>
      <c r="L94" s="21">
        <v>324</v>
      </c>
      <c r="M94" s="21">
        <v>48</v>
      </c>
      <c r="N94" s="21">
        <v>323</v>
      </c>
      <c r="O94" s="21">
        <v>197</v>
      </c>
      <c r="P94" s="21">
        <v>601</v>
      </c>
      <c r="Q94" s="21">
        <v>13</v>
      </c>
      <c r="R94" s="21">
        <v>60</v>
      </c>
      <c r="S94" s="21">
        <v>45</v>
      </c>
    </row>
    <row r="95" spans="1:19" x14ac:dyDescent="0.2">
      <c r="A95" s="24" t="s">
        <v>3</v>
      </c>
      <c r="B95" s="25">
        <v>100</v>
      </c>
      <c r="C95" s="25">
        <v>20.777892000000001</v>
      </c>
      <c r="D95" s="25">
        <v>39.303992000000001</v>
      </c>
      <c r="E95" s="25">
        <v>31.627431000000001</v>
      </c>
      <c r="F95" s="25">
        <v>21.289662</v>
      </c>
      <c r="G95" s="25">
        <v>29.887409999999999</v>
      </c>
      <c r="H95" s="25">
        <v>22.415558000000001</v>
      </c>
      <c r="I95" s="25">
        <v>15.762537999999999</v>
      </c>
      <c r="J95" s="25">
        <v>12.077788999999999</v>
      </c>
      <c r="K95" s="25">
        <v>53.735925999999999</v>
      </c>
      <c r="L95" s="25">
        <v>33.162742999999999</v>
      </c>
      <c r="M95" s="25">
        <v>4.9129990000000001</v>
      </c>
      <c r="N95" s="25">
        <v>33.060389000000001</v>
      </c>
      <c r="O95" s="25">
        <v>20.163767</v>
      </c>
      <c r="P95" s="25">
        <v>61.514840999999997</v>
      </c>
      <c r="Q95" s="25">
        <v>1.3306039999999999</v>
      </c>
      <c r="R95" s="25">
        <v>6.1412490000000002</v>
      </c>
      <c r="S95" s="25">
        <v>4.6059369999999999</v>
      </c>
    </row>
    <row r="96" spans="1:19" x14ac:dyDescent="0.2">
      <c r="A96" s="20" t="s">
        <v>332</v>
      </c>
      <c r="B96" s="21">
        <v>73</v>
      </c>
      <c r="C96" s="21">
        <v>15</v>
      </c>
      <c r="D96" s="21">
        <v>14</v>
      </c>
      <c r="E96" s="21">
        <v>17</v>
      </c>
      <c r="F96" s="21">
        <v>12</v>
      </c>
      <c r="G96" s="21">
        <v>16</v>
      </c>
      <c r="H96" s="21">
        <v>3</v>
      </c>
      <c r="I96" s="21">
        <v>5</v>
      </c>
      <c r="J96" s="21">
        <v>5</v>
      </c>
      <c r="K96" s="21">
        <v>27</v>
      </c>
      <c r="L96" s="21">
        <v>15</v>
      </c>
      <c r="M96" s="21">
        <v>2</v>
      </c>
      <c r="N96" s="21">
        <v>22</v>
      </c>
      <c r="O96" s="21">
        <v>13</v>
      </c>
      <c r="P96" s="21">
        <v>23</v>
      </c>
      <c r="Q96" s="21">
        <v>2</v>
      </c>
      <c r="R96" s="21">
        <v>20</v>
      </c>
      <c r="S96" s="21">
        <v>6</v>
      </c>
    </row>
    <row r="97" spans="1:19" x14ac:dyDescent="0.2">
      <c r="A97" s="24" t="s">
        <v>3</v>
      </c>
      <c r="B97" s="25">
        <v>100</v>
      </c>
      <c r="C97" s="25">
        <v>20.547944999999999</v>
      </c>
      <c r="D97" s="25">
        <v>19.178082</v>
      </c>
      <c r="E97" s="25">
        <v>23.287671</v>
      </c>
      <c r="F97" s="25">
        <v>16.438355999999999</v>
      </c>
      <c r="G97" s="25">
        <v>21.917808000000001</v>
      </c>
      <c r="H97" s="25">
        <v>4.1095889999999997</v>
      </c>
      <c r="I97" s="25">
        <v>6.8493149999999998</v>
      </c>
      <c r="J97" s="25">
        <v>6.8493149999999998</v>
      </c>
      <c r="K97" s="25">
        <v>36.986300999999997</v>
      </c>
      <c r="L97" s="25">
        <v>20.547944999999999</v>
      </c>
      <c r="M97" s="25">
        <v>2.7397260000000001</v>
      </c>
      <c r="N97" s="25">
        <v>30.136986</v>
      </c>
      <c r="O97" s="25">
        <v>17.808219000000001</v>
      </c>
      <c r="P97" s="25">
        <v>31.506848999999999</v>
      </c>
      <c r="Q97" s="25">
        <v>2.7397260000000001</v>
      </c>
      <c r="R97" s="25">
        <v>27.397259999999999</v>
      </c>
      <c r="S97" s="25">
        <v>8.2191779999999994</v>
      </c>
    </row>
    <row r="98" spans="1:19" x14ac:dyDescent="0.2">
      <c r="A98" s="20" t="s">
        <v>333</v>
      </c>
      <c r="B98" s="21">
        <v>108</v>
      </c>
      <c r="C98" s="21">
        <v>11</v>
      </c>
      <c r="D98" s="21">
        <v>39</v>
      </c>
      <c r="E98" s="21">
        <v>31</v>
      </c>
      <c r="F98" s="21">
        <v>13</v>
      </c>
      <c r="G98" s="21">
        <v>22</v>
      </c>
      <c r="H98" s="21">
        <v>23</v>
      </c>
      <c r="I98" s="21">
        <v>17</v>
      </c>
      <c r="J98" s="21">
        <v>8</v>
      </c>
      <c r="K98" s="21">
        <v>44</v>
      </c>
      <c r="L98" s="21">
        <v>28</v>
      </c>
      <c r="M98" s="21">
        <v>2</v>
      </c>
      <c r="N98" s="21">
        <v>27</v>
      </c>
      <c r="O98" s="21">
        <v>11</v>
      </c>
      <c r="P98" s="21">
        <v>56</v>
      </c>
      <c r="Q98" s="21">
        <v>2</v>
      </c>
      <c r="R98" s="21">
        <v>14</v>
      </c>
      <c r="S98" s="21">
        <v>6</v>
      </c>
    </row>
    <row r="99" spans="1:19" x14ac:dyDescent="0.2">
      <c r="A99" s="24" t="s">
        <v>3</v>
      </c>
      <c r="B99" s="25">
        <v>100</v>
      </c>
      <c r="C99" s="25">
        <v>10.185185000000001</v>
      </c>
      <c r="D99" s="25">
        <v>36.111111000000001</v>
      </c>
      <c r="E99" s="25">
        <v>28.703703999999998</v>
      </c>
      <c r="F99" s="25">
        <v>12.037037</v>
      </c>
      <c r="G99" s="25">
        <v>20.370370000000001</v>
      </c>
      <c r="H99" s="25">
        <v>21.296296000000002</v>
      </c>
      <c r="I99" s="25">
        <v>15.740741</v>
      </c>
      <c r="J99" s="25">
        <v>7.4074070000000001</v>
      </c>
      <c r="K99" s="25">
        <v>40.740741</v>
      </c>
      <c r="L99" s="25">
        <v>25.925926</v>
      </c>
      <c r="M99" s="25">
        <v>1.8518520000000001</v>
      </c>
      <c r="N99" s="25">
        <v>25</v>
      </c>
      <c r="O99" s="25">
        <v>10.185185000000001</v>
      </c>
      <c r="P99" s="25">
        <v>51.851852000000001</v>
      </c>
      <c r="Q99" s="25">
        <v>1.8518520000000001</v>
      </c>
      <c r="R99" s="25">
        <v>12.962963</v>
      </c>
      <c r="S99" s="25">
        <v>5.5555560000000002</v>
      </c>
    </row>
    <row r="100" spans="1:19" x14ac:dyDescent="0.2">
      <c r="A100" s="20" t="s">
        <v>358</v>
      </c>
      <c r="B100" s="21">
        <v>30</v>
      </c>
      <c r="C100" s="21">
        <v>5</v>
      </c>
      <c r="D100" s="21">
        <v>14</v>
      </c>
      <c r="E100" s="21">
        <v>5</v>
      </c>
      <c r="F100" s="21">
        <v>3</v>
      </c>
      <c r="G100" s="21">
        <v>6</v>
      </c>
      <c r="H100" s="21">
        <v>4</v>
      </c>
      <c r="I100" s="21">
        <v>3</v>
      </c>
      <c r="J100" s="21">
        <v>3</v>
      </c>
      <c r="K100" s="21">
        <v>11</v>
      </c>
      <c r="L100" s="21">
        <v>5</v>
      </c>
      <c r="M100" s="21">
        <v>2</v>
      </c>
      <c r="N100" s="21">
        <v>6</v>
      </c>
      <c r="O100" s="21">
        <v>4</v>
      </c>
      <c r="P100" s="21">
        <v>11</v>
      </c>
      <c r="Q100" s="21">
        <v>0</v>
      </c>
      <c r="R100" s="21">
        <v>2</v>
      </c>
      <c r="S100" s="21">
        <v>6</v>
      </c>
    </row>
    <row r="101" spans="1:19" x14ac:dyDescent="0.2">
      <c r="A101" s="24" t="s">
        <v>3</v>
      </c>
      <c r="B101" s="25">
        <v>100</v>
      </c>
      <c r="C101" s="25">
        <v>16.666667</v>
      </c>
      <c r="D101" s="25">
        <v>46.666666999999997</v>
      </c>
      <c r="E101" s="25">
        <v>16.666667</v>
      </c>
      <c r="F101" s="25">
        <v>10</v>
      </c>
      <c r="G101" s="25">
        <v>20</v>
      </c>
      <c r="H101" s="25">
        <v>13.333333</v>
      </c>
      <c r="I101" s="25">
        <v>10</v>
      </c>
      <c r="J101" s="25">
        <v>10</v>
      </c>
      <c r="K101" s="25">
        <v>36.666666999999997</v>
      </c>
      <c r="L101" s="25">
        <v>16.666667</v>
      </c>
      <c r="M101" s="25">
        <v>6.6666670000000003</v>
      </c>
      <c r="N101" s="25">
        <v>20</v>
      </c>
      <c r="O101" s="25">
        <v>13.333333</v>
      </c>
      <c r="P101" s="25">
        <v>36.666666999999997</v>
      </c>
      <c r="Q101" s="25">
        <v>0</v>
      </c>
      <c r="R101" s="25">
        <v>6.6666670000000003</v>
      </c>
      <c r="S101" s="25">
        <v>20</v>
      </c>
    </row>
    <row r="102" spans="1:19" x14ac:dyDescent="0.2">
      <c r="A102" s="9" t="s">
        <v>360</v>
      </c>
      <c r="B102" s="10">
        <v>49</v>
      </c>
      <c r="C102" s="10">
        <v>10</v>
      </c>
      <c r="D102" s="10">
        <v>18</v>
      </c>
      <c r="E102" s="10">
        <v>13</v>
      </c>
      <c r="F102" s="10">
        <v>5</v>
      </c>
      <c r="G102" s="10">
        <v>13</v>
      </c>
      <c r="H102" s="10">
        <v>2</v>
      </c>
      <c r="I102" s="10">
        <v>13</v>
      </c>
      <c r="J102" s="10">
        <v>8</v>
      </c>
      <c r="K102" s="10">
        <v>31</v>
      </c>
      <c r="L102" s="10">
        <v>16</v>
      </c>
      <c r="M102" s="10">
        <v>4</v>
      </c>
      <c r="N102" s="10">
        <v>15</v>
      </c>
      <c r="O102" s="10">
        <v>7</v>
      </c>
      <c r="P102" s="10">
        <v>31</v>
      </c>
      <c r="Q102" s="10">
        <v>2</v>
      </c>
      <c r="R102" s="10">
        <v>7</v>
      </c>
      <c r="S102" s="10">
        <v>0</v>
      </c>
    </row>
    <row r="103" spans="1:19" x14ac:dyDescent="0.2">
      <c r="A103" s="24" t="s">
        <v>3</v>
      </c>
      <c r="B103" s="25">
        <v>100</v>
      </c>
      <c r="C103" s="25">
        <v>20.408162999999998</v>
      </c>
      <c r="D103" s="25">
        <v>36.734693999999998</v>
      </c>
      <c r="E103" s="25">
        <v>26.530612000000001</v>
      </c>
      <c r="F103" s="25">
        <v>10.204082</v>
      </c>
      <c r="G103" s="25">
        <v>26.530612000000001</v>
      </c>
      <c r="H103" s="25">
        <v>4.0816330000000001</v>
      </c>
      <c r="I103" s="25">
        <v>26.530612000000001</v>
      </c>
      <c r="J103" s="25">
        <v>16.326530999999999</v>
      </c>
      <c r="K103" s="25">
        <v>63.265306000000002</v>
      </c>
      <c r="L103" s="25">
        <v>32.653061000000001</v>
      </c>
      <c r="M103" s="25">
        <v>8.1632650000000009</v>
      </c>
      <c r="N103" s="25">
        <v>30.612245000000001</v>
      </c>
      <c r="O103" s="25">
        <v>14.285714</v>
      </c>
      <c r="P103" s="25">
        <v>63.265306000000002</v>
      </c>
      <c r="Q103" s="25">
        <v>4.0816330000000001</v>
      </c>
      <c r="R103" s="25">
        <v>14.285714</v>
      </c>
      <c r="S103" s="25">
        <v>0</v>
      </c>
    </row>
    <row r="104" spans="1:19" x14ac:dyDescent="0.2">
      <c r="A104" s="20" t="s">
        <v>331</v>
      </c>
      <c r="B104" s="21">
        <v>770</v>
      </c>
      <c r="C104" s="21">
        <v>150</v>
      </c>
      <c r="D104" s="21">
        <v>385</v>
      </c>
      <c r="E104" s="21">
        <v>299</v>
      </c>
      <c r="F104" s="21">
        <v>143</v>
      </c>
      <c r="G104" s="21">
        <v>208</v>
      </c>
      <c r="H104" s="21">
        <v>179</v>
      </c>
      <c r="I104" s="21">
        <v>198</v>
      </c>
      <c r="J104" s="21">
        <v>74</v>
      </c>
      <c r="K104" s="21">
        <v>473</v>
      </c>
      <c r="L104" s="21">
        <v>298</v>
      </c>
      <c r="M104" s="21">
        <v>32</v>
      </c>
      <c r="N104" s="21">
        <v>255</v>
      </c>
      <c r="O104" s="21">
        <v>144</v>
      </c>
      <c r="P104" s="21">
        <v>538</v>
      </c>
      <c r="Q104" s="21">
        <v>9</v>
      </c>
      <c r="R104" s="21">
        <v>37</v>
      </c>
      <c r="S104" s="21">
        <v>25</v>
      </c>
    </row>
    <row r="105" spans="1:19" x14ac:dyDescent="0.2">
      <c r="A105" s="24" t="s">
        <v>3</v>
      </c>
      <c r="B105" s="25">
        <v>100</v>
      </c>
      <c r="C105" s="25">
        <v>19.480519000000001</v>
      </c>
      <c r="D105" s="25">
        <v>50</v>
      </c>
      <c r="E105" s="25">
        <v>38.831169000000003</v>
      </c>
      <c r="F105" s="25">
        <v>18.571428999999998</v>
      </c>
      <c r="G105" s="25">
        <v>27.012986999999999</v>
      </c>
      <c r="H105" s="25">
        <v>23.246752999999998</v>
      </c>
      <c r="I105" s="25">
        <v>25.714286000000001</v>
      </c>
      <c r="J105" s="25">
        <v>9.6103900000000007</v>
      </c>
      <c r="K105" s="25">
        <v>61.428570999999998</v>
      </c>
      <c r="L105" s="25">
        <v>38.701298999999999</v>
      </c>
      <c r="M105" s="25">
        <v>4.1558440000000001</v>
      </c>
      <c r="N105" s="25">
        <v>33.116883000000001</v>
      </c>
      <c r="O105" s="25">
        <v>18.701298999999999</v>
      </c>
      <c r="P105" s="25">
        <v>69.870130000000003</v>
      </c>
      <c r="Q105" s="25">
        <v>1.168831</v>
      </c>
      <c r="R105" s="25">
        <v>4.8051950000000003</v>
      </c>
      <c r="S105" s="25">
        <v>3.246753</v>
      </c>
    </row>
    <row r="106" spans="1:19" x14ac:dyDescent="0.2">
      <c r="A106" s="20" t="s">
        <v>332</v>
      </c>
      <c r="B106" s="21">
        <v>118</v>
      </c>
      <c r="C106" s="21">
        <v>19</v>
      </c>
      <c r="D106" s="21">
        <v>40</v>
      </c>
      <c r="E106" s="21">
        <v>36</v>
      </c>
      <c r="F106" s="21">
        <v>20</v>
      </c>
      <c r="G106" s="21">
        <v>34</v>
      </c>
      <c r="H106" s="21">
        <v>22</v>
      </c>
      <c r="I106" s="21">
        <v>28</v>
      </c>
      <c r="J106" s="21">
        <v>19</v>
      </c>
      <c r="K106" s="21">
        <v>68</v>
      </c>
      <c r="L106" s="21">
        <v>33</v>
      </c>
      <c r="M106" s="21">
        <v>15</v>
      </c>
      <c r="N106" s="21">
        <v>25</v>
      </c>
      <c r="O106" s="21">
        <v>12</v>
      </c>
      <c r="P106" s="21">
        <v>66</v>
      </c>
      <c r="Q106" s="21">
        <v>2</v>
      </c>
      <c r="R106" s="21">
        <v>9</v>
      </c>
      <c r="S106" s="21">
        <v>5</v>
      </c>
    </row>
    <row r="107" spans="1:19" x14ac:dyDescent="0.2">
      <c r="A107" s="24" t="s">
        <v>3</v>
      </c>
      <c r="B107" s="25">
        <v>100</v>
      </c>
      <c r="C107" s="25">
        <v>16.101694999999999</v>
      </c>
      <c r="D107" s="25">
        <v>33.898305000000001</v>
      </c>
      <c r="E107" s="25">
        <v>30.508475000000001</v>
      </c>
      <c r="F107" s="25">
        <v>16.949152999999999</v>
      </c>
      <c r="G107" s="25">
        <v>28.813559000000001</v>
      </c>
      <c r="H107" s="25">
        <v>18.644068000000001</v>
      </c>
      <c r="I107" s="25">
        <v>23.728814</v>
      </c>
      <c r="J107" s="25">
        <v>16.101694999999999</v>
      </c>
      <c r="K107" s="25">
        <v>57.627119</v>
      </c>
      <c r="L107" s="25">
        <v>27.966101999999999</v>
      </c>
      <c r="M107" s="25">
        <v>12.711864</v>
      </c>
      <c r="N107" s="25">
        <v>21.186440999999999</v>
      </c>
      <c r="O107" s="25">
        <v>10.169492</v>
      </c>
      <c r="P107" s="25">
        <v>55.932203000000001</v>
      </c>
      <c r="Q107" s="25">
        <v>1.6949149999999999</v>
      </c>
      <c r="R107" s="25">
        <v>7.6271190000000004</v>
      </c>
      <c r="S107" s="25">
        <v>4.2372880000000004</v>
      </c>
    </row>
    <row r="108" spans="1:19" x14ac:dyDescent="0.2">
      <c r="A108" s="20" t="s">
        <v>333</v>
      </c>
      <c r="B108" s="21">
        <v>436</v>
      </c>
      <c r="C108" s="21">
        <v>62</v>
      </c>
      <c r="D108" s="21">
        <v>179</v>
      </c>
      <c r="E108" s="21">
        <v>140</v>
      </c>
      <c r="F108" s="21">
        <v>72</v>
      </c>
      <c r="G108" s="21">
        <v>107</v>
      </c>
      <c r="H108" s="21">
        <v>94</v>
      </c>
      <c r="I108" s="21">
        <v>105</v>
      </c>
      <c r="J108" s="21">
        <v>35</v>
      </c>
      <c r="K108" s="21">
        <v>214</v>
      </c>
      <c r="L108" s="21">
        <v>139</v>
      </c>
      <c r="M108" s="21">
        <v>12</v>
      </c>
      <c r="N108" s="21">
        <v>120</v>
      </c>
      <c r="O108" s="21">
        <v>65</v>
      </c>
      <c r="P108" s="21">
        <v>261</v>
      </c>
      <c r="Q108" s="21">
        <v>9</v>
      </c>
      <c r="R108" s="21">
        <v>27</v>
      </c>
      <c r="S108" s="21">
        <v>32</v>
      </c>
    </row>
    <row r="109" spans="1:19" x14ac:dyDescent="0.2">
      <c r="A109" s="24" t="s">
        <v>3</v>
      </c>
      <c r="B109" s="25">
        <v>100</v>
      </c>
      <c r="C109" s="25">
        <v>14.220183</v>
      </c>
      <c r="D109" s="25">
        <v>41.055045999999997</v>
      </c>
      <c r="E109" s="25">
        <v>32.110092000000002</v>
      </c>
      <c r="F109" s="25">
        <v>16.513760999999999</v>
      </c>
      <c r="G109" s="25">
        <v>24.541284000000001</v>
      </c>
      <c r="H109" s="25">
        <v>21.559633000000002</v>
      </c>
      <c r="I109" s="25">
        <v>24.082568999999999</v>
      </c>
      <c r="J109" s="25">
        <v>8.0275230000000004</v>
      </c>
      <c r="K109" s="25">
        <v>49.082568999999999</v>
      </c>
      <c r="L109" s="25">
        <v>31.880734</v>
      </c>
      <c r="M109" s="25">
        <v>2.752294</v>
      </c>
      <c r="N109" s="25">
        <v>27.522936000000001</v>
      </c>
      <c r="O109" s="25">
        <v>14.908257000000001</v>
      </c>
      <c r="P109" s="25">
        <v>59.862385000000003</v>
      </c>
      <c r="Q109" s="25">
        <v>2.0642200000000002</v>
      </c>
      <c r="R109" s="25">
        <v>6.1926610000000002</v>
      </c>
      <c r="S109" s="25">
        <v>7.3394500000000003</v>
      </c>
    </row>
    <row r="110" spans="1:19" x14ac:dyDescent="0.2">
      <c r="A110" s="20" t="s">
        <v>358</v>
      </c>
      <c r="B110" s="21">
        <v>27</v>
      </c>
      <c r="C110" s="21">
        <v>6</v>
      </c>
      <c r="D110" s="21">
        <v>12</v>
      </c>
      <c r="E110" s="21">
        <v>9</v>
      </c>
      <c r="F110" s="21">
        <v>11</v>
      </c>
      <c r="G110" s="21">
        <v>6</v>
      </c>
      <c r="H110" s="21">
        <v>6</v>
      </c>
      <c r="I110" s="21">
        <v>5</v>
      </c>
      <c r="J110" s="21">
        <v>4</v>
      </c>
      <c r="K110" s="21">
        <v>9</v>
      </c>
      <c r="L110" s="21">
        <v>8</v>
      </c>
      <c r="M110" s="21">
        <v>1</v>
      </c>
      <c r="N110" s="21">
        <v>9</v>
      </c>
      <c r="O110" s="21">
        <v>3</v>
      </c>
      <c r="P110" s="21">
        <v>14</v>
      </c>
      <c r="Q110" s="21">
        <v>0</v>
      </c>
      <c r="R110" s="21">
        <v>6</v>
      </c>
      <c r="S110" s="21">
        <v>2</v>
      </c>
    </row>
    <row r="111" spans="1:19" x14ac:dyDescent="0.2">
      <c r="A111" s="24" t="s">
        <v>3</v>
      </c>
      <c r="B111" s="25">
        <v>100</v>
      </c>
      <c r="C111" s="25">
        <v>22.222221999999999</v>
      </c>
      <c r="D111" s="25">
        <v>44.444443999999997</v>
      </c>
      <c r="E111" s="25">
        <v>33.333333000000003</v>
      </c>
      <c r="F111" s="25">
        <v>40.740741</v>
      </c>
      <c r="G111" s="25">
        <v>22.222221999999999</v>
      </c>
      <c r="H111" s="25">
        <v>22.222221999999999</v>
      </c>
      <c r="I111" s="25">
        <v>18.518519000000001</v>
      </c>
      <c r="J111" s="25">
        <v>14.814814999999999</v>
      </c>
      <c r="K111" s="25">
        <v>33.333333000000003</v>
      </c>
      <c r="L111" s="25">
        <v>29.629629999999999</v>
      </c>
      <c r="M111" s="25">
        <v>3.7037040000000001</v>
      </c>
      <c r="N111" s="25">
        <v>33.333333000000003</v>
      </c>
      <c r="O111" s="25">
        <v>11.111110999999999</v>
      </c>
      <c r="P111" s="25">
        <v>51.851852000000001</v>
      </c>
      <c r="Q111" s="25">
        <v>0</v>
      </c>
      <c r="R111" s="25">
        <v>22.222221999999999</v>
      </c>
      <c r="S111" s="25">
        <v>7.4074070000000001</v>
      </c>
    </row>
    <row r="112" spans="1:19" x14ac:dyDescent="0.2">
      <c r="A112" s="9" t="s">
        <v>361</v>
      </c>
      <c r="B112" s="9"/>
      <c r="C112" s="9"/>
      <c r="D112" s="9"/>
      <c r="E112" s="9"/>
      <c r="F112" s="9"/>
      <c r="G112" s="9"/>
      <c r="H112" s="9"/>
      <c r="I112" s="9"/>
      <c r="J112" s="9"/>
      <c r="K112" s="9"/>
      <c r="L112" s="9"/>
      <c r="M112" s="9"/>
      <c r="N112" s="9"/>
      <c r="O112" s="9"/>
      <c r="P112" s="9"/>
      <c r="Q112" s="9"/>
      <c r="R112" s="9"/>
      <c r="S112" s="9"/>
    </row>
    <row r="113" spans="1:19" x14ac:dyDescent="0.2">
      <c r="A113" s="20" t="s">
        <v>362</v>
      </c>
      <c r="B113" s="21">
        <v>360</v>
      </c>
      <c r="C113" s="21">
        <v>70</v>
      </c>
      <c r="D113" s="21">
        <v>150</v>
      </c>
      <c r="E113" s="21">
        <v>111</v>
      </c>
      <c r="F113" s="21">
        <v>62</v>
      </c>
      <c r="G113" s="21">
        <v>94</v>
      </c>
      <c r="H113" s="21">
        <v>96</v>
      </c>
      <c r="I113" s="21">
        <v>82</v>
      </c>
      <c r="J113" s="21">
        <v>41</v>
      </c>
      <c r="K113" s="21">
        <v>169</v>
      </c>
      <c r="L113" s="21">
        <v>115</v>
      </c>
      <c r="M113" s="21">
        <v>16</v>
      </c>
      <c r="N113" s="21">
        <v>118</v>
      </c>
      <c r="O113" s="21">
        <v>54</v>
      </c>
      <c r="P113" s="21">
        <v>206</v>
      </c>
      <c r="Q113" s="21">
        <v>7</v>
      </c>
      <c r="R113" s="21">
        <v>35</v>
      </c>
      <c r="S113" s="21">
        <v>22</v>
      </c>
    </row>
    <row r="114" spans="1:19" x14ac:dyDescent="0.2">
      <c r="A114" s="24" t="s">
        <v>3</v>
      </c>
      <c r="B114" s="25">
        <v>100</v>
      </c>
      <c r="C114" s="25">
        <v>19.444444000000001</v>
      </c>
      <c r="D114" s="25">
        <v>41.666666999999997</v>
      </c>
      <c r="E114" s="25">
        <v>30.833333</v>
      </c>
      <c r="F114" s="25">
        <v>17.222221999999999</v>
      </c>
      <c r="G114" s="25">
        <v>26.111111000000001</v>
      </c>
      <c r="H114" s="25">
        <v>26.666667</v>
      </c>
      <c r="I114" s="25">
        <v>22.777778000000001</v>
      </c>
      <c r="J114" s="25">
        <v>11.388889000000001</v>
      </c>
      <c r="K114" s="25">
        <v>46.944443999999997</v>
      </c>
      <c r="L114" s="25">
        <v>31.944444000000001</v>
      </c>
      <c r="M114" s="25">
        <v>4.4444439999999998</v>
      </c>
      <c r="N114" s="25">
        <v>32.777777999999998</v>
      </c>
      <c r="O114" s="25">
        <v>15</v>
      </c>
      <c r="P114" s="25">
        <v>57.222222000000002</v>
      </c>
      <c r="Q114" s="25">
        <v>1.9444440000000001</v>
      </c>
      <c r="R114" s="25">
        <v>9.7222220000000004</v>
      </c>
      <c r="S114" s="25">
        <v>6.1111110000000002</v>
      </c>
    </row>
    <row r="115" spans="1:19" x14ac:dyDescent="0.2">
      <c r="A115" s="20" t="s">
        <v>363</v>
      </c>
      <c r="B115" s="21">
        <v>1326</v>
      </c>
      <c r="C115" s="21">
        <v>247</v>
      </c>
      <c r="D115" s="21">
        <v>544</v>
      </c>
      <c r="E115" s="21">
        <v>454</v>
      </c>
      <c r="F115" s="21">
        <v>245</v>
      </c>
      <c r="G115" s="21">
        <v>363</v>
      </c>
      <c r="H115" s="21">
        <v>257</v>
      </c>
      <c r="I115" s="21">
        <v>265</v>
      </c>
      <c r="J115" s="21">
        <v>129</v>
      </c>
      <c r="K115" s="21">
        <v>747</v>
      </c>
      <c r="L115" s="21">
        <v>429</v>
      </c>
      <c r="M115" s="21">
        <v>50</v>
      </c>
      <c r="N115" s="21">
        <v>416</v>
      </c>
      <c r="O115" s="21">
        <v>249</v>
      </c>
      <c r="P115" s="21">
        <v>840</v>
      </c>
      <c r="Q115" s="21">
        <v>21</v>
      </c>
      <c r="R115" s="21">
        <v>88</v>
      </c>
      <c r="S115" s="21">
        <v>59</v>
      </c>
    </row>
    <row r="116" spans="1:19" x14ac:dyDescent="0.2">
      <c r="A116" s="24" t="s">
        <v>3</v>
      </c>
      <c r="B116" s="25">
        <v>100</v>
      </c>
      <c r="C116" s="25">
        <v>18.627451000000001</v>
      </c>
      <c r="D116" s="25">
        <v>41.025641</v>
      </c>
      <c r="E116" s="25">
        <v>34.238311000000003</v>
      </c>
      <c r="F116" s="25">
        <v>18.476621000000002</v>
      </c>
      <c r="G116" s="25">
        <v>27.375565999999999</v>
      </c>
      <c r="H116" s="25">
        <v>19.381599000000001</v>
      </c>
      <c r="I116" s="25">
        <v>19.984916999999999</v>
      </c>
      <c r="J116" s="25">
        <v>9.7285070000000005</v>
      </c>
      <c r="K116" s="25">
        <v>56.334842000000002</v>
      </c>
      <c r="L116" s="25">
        <v>32.352941000000001</v>
      </c>
      <c r="M116" s="25">
        <v>3.7707389999999998</v>
      </c>
      <c r="N116" s="25">
        <v>31.372548999999999</v>
      </c>
      <c r="O116" s="25">
        <v>18.778281</v>
      </c>
      <c r="P116" s="25">
        <v>63.348416</v>
      </c>
      <c r="Q116" s="25">
        <v>1.58371</v>
      </c>
      <c r="R116" s="25">
        <v>6.636501</v>
      </c>
      <c r="S116" s="25">
        <v>4.4494720000000001</v>
      </c>
    </row>
    <row r="117" spans="1:19" x14ac:dyDescent="0.2">
      <c r="A117" s="20" t="s">
        <v>364</v>
      </c>
      <c r="B117" s="21">
        <v>649</v>
      </c>
      <c r="C117" s="21">
        <v>120</v>
      </c>
      <c r="D117" s="21">
        <v>299</v>
      </c>
      <c r="E117" s="21">
        <v>218</v>
      </c>
      <c r="F117" s="21">
        <v>140</v>
      </c>
      <c r="G117" s="21">
        <v>187</v>
      </c>
      <c r="H117" s="21">
        <v>187</v>
      </c>
      <c r="I117" s="21">
        <v>134</v>
      </c>
      <c r="J117" s="21">
        <v>73</v>
      </c>
      <c r="K117" s="21">
        <v>357</v>
      </c>
      <c r="L117" s="21">
        <v>244</v>
      </c>
      <c r="M117" s="21">
        <v>36</v>
      </c>
      <c r="N117" s="21">
        <v>204</v>
      </c>
      <c r="O117" s="21">
        <v>115</v>
      </c>
      <c r="P117" s="21">
        <v>414</v>
      </c>
      <c r="Q117" s="21">
        <v>6</v>
      </c>
      <c r="R117" s="21">
        <v>31</v>
      </c>
      <c r="S117" s="21">
        <v>26</v>
      </c>
    </row>
    <row r="118" spans="1:19" x14ac:dyDescent="0.2">
      <c r="A118" s="24" t="s">
        <v>3</v>
      </c>
      <c r="B118" s="25">
        <v>100</v>
      </c>
      <c r="C118" s="25">
        <v>18.489985000000001</v>
      </c>
      <c r="D118" s="25">
        <v>46.070878</v>
      </c>
      <c r="E118" s="25">
        <v>33.590139000000001</v>
      </c>
      <c r="F118" s="25">
        <v>21.571649000000001</v>
      </c>
      <c r="G118" s="25">
        <v>28.813559000000001</v>
      </c>
      <c r="H118" s="25">
        <v>28.813559000000001</v>
      </c>
      <c r="I118" s="25">
        <v>20.647148999999999</v>
      </c>
      <c r="J118" s="25">
        <v>11.248074000000001</v>
      </c>
      <c r="K118" s="25">
        <v>55.007703999999997</v>
      </c>
      <c r="L118" s="25">
        <v>37.596302000000001</v>
      </c>
      <c r="M118" s="25">
        <v>5.5469949999999999</v>
      </c>
      <c r="N118" s="25">
        <v>31.432974000000002</v>
      </c>
      <c r="O118" s="25">
        <v>17.719569</v>
      </c>
      <c r="P118" s="25">
        <v>63.790447</v>
      </c>
      <c r="Q118" s="25">
        <v>0.92449899999999996</v>
      </c>
      <c r="R118" s="25">
        <v>4.7765789999999999</v>
      </c>
      <c r="S118" s="25">
        <v>4.0061629999999999</v>
      </c>
    </row>
    <row r="119" spans="1:19" x14ac:dyDescent="0.2">
      <c r="A119" s="20" t="s">
        <v>365</v>
      </c>
      <c r="B119" s="21">
        <v>277</v>
      </c>
      <c r="C119" s="21">
        <v>45</v>
      </c>
      <c r="D119" s="21">
        <v>84</v>
      </c>
      <c r="E119" s="21">
        <v>75</v>
      </c>
      <c r="F119" s="21">
        <v>35</v>
      </c>
      <c r="G119" s="21">
        <v>70</v>
      </c>
      <c r="H119" s="21">
        <v>2</v>
      </c>
      <c r="I119" s="21">
        <v>41</v>
      </c>
      <c r="J119" s="21">
        <v>28</v>
      </c>
      <c r="K119" s="21">
        <v>153</v>
      </c>
      <c r="L119" s="21">
        <v>89</v>
      </c>
      <c r="M119" s="21">
        <v>18</v>
      </c>
      <c r="N119" s="21">
        <v>70</v>
      </c>
      <c r="O119" s="21">
        <v>37</v>
      </c>
      <c r="P119" s="21">
        <v>155</v>
      </c>
      <c r="Q119" s="21">
        <v>6</v>
      </c>
      <c r="R119" s="21">
        <v>33</v>
      </c>
      <c r="S119" s="21">
        <v>15</v>
      </c>
    </row>
    <row r="120" spans="1:19" x14ac:dyDescent="0.2">
      <c r="A120" s="24" t="s">
        <v>3</v>
      </c>
      <c r="B120" s="25">
        <v>100</v>
      </c>
      <c r="C120" s="25">
        <v>16.245487000000001</v>
      </c>
      <c r="D120" s="25">
        <v>30.324909999999999</v>
      </c>
      <c r="E120" s="25">
        <v>27.075811999999999</v>
      </c>
      <c r="F120" s="25">
        <v>12.635379</v>
      </c>
      <c r="G120" s="25">
        <v>25.270758000000001</v>
      </c>
      <c r="H120" s="25">
        <v>0.72202200000000005</v>
      </c>
      <c r="I120" s="25">
        <v>14.801444</v>
      </c>
      <c r="J120" s="25">
        <v>10.108302999999999</v>
      </c>
      <c r="K120" s="25">
        <v>55.234656999999999</v>
      </c>
      <c r="L120" s="25">
        <v>32.129964000000001</v>
      </c>
      <c r="M120" s="25">
        <v>6.4981949999999999</v>
      </c>
      <c r="N120" s="25">
        <v>25.270758000000001</v>
      </c>
      <c r="O120" s="25">
        <v>13.357400999999999</v>
      </c>
      <c r="P120" s="25">
        <v>55.956679000000001</v>
      </c>
      <c r="Q120" s="25">
        <v>2.1660650000000001</v>
      </c>
      <c r="R120" s="25">
        <v>11.913357</v>
      </c>
      <c r="S120" s="25">
        <v>5.4151619999999996</v>
      </c>
    </row>
    <row r="121" spans="1:19" x14ac:dyDescent="0.2">
      <c r="A121" s="20" t="s">
        <v>366</v>
      </c>
      <c r="B121" s="21">
        <v>65</v>
      </c>
      <c r="C121" s="21">
        <v>11</v>
      </c>
      <c r="D121" s="21">
        <v>30</v>
      </c>
      <c r="E121" s="21">
        <v>18</v>
      </c>
      <c r="F121" s="21">
        <v>17</v>
      </c>
      <c r="G121" s="21">
        <v>16</v>
      </c>
      <c r="H121" s="21">
        <v>11</v>
      </c>
      <c r="I121" s="21">
        <v>11</v>
      </c>
      <c r="J121" s="21">
        <v>8</v>
      </c>
      <c r="K121" s="21">
        <v>21</v>
      </c>
      <c r="L121" s="21">
        <v>15</v>
      </c>
      <c r="M121" s="21">
        <v>2</v>
      </c>
      <c r="N121" s="21">
        <v>18</v>
      </c>
      <c r="O121" s="21">
        <v>8</v>
      </c>
      <c r="P121" s="21">
        <v>28</v>
      </c>
      <c r="Q121" s="21">
        <v>2</v>
      </c>
      <c r="R121" s="21">
        <v>7</v>
      </c>
      <c r="S121" s="21">
        <v>11</v>
      </c>
    </row>
    <row r="122" spans="1:19" x14ac:dyDescent="0.2">
      <c r="A122" s="24" t="s">
        <v>3</v>
      </c>
      <c r="B122" s="25">
        <v>100</v>
      </c>
      <c r="C122" s="25">
        <v>16.923076999999999</v>
      </c>
      <c r="D122" s="25">
        <v>46.153846000000001</v>
      </c>
      <c r="E122" s="25">
        <v>27.692308000000001</v>
      </c>
      <c r="F122" s="25">
        <v>26.153846000000001</v>
      </c>
      <c r="G122" s="25">
        <v>24.615385</v>
      </c>
      <c r="H122" s="25">
        <v>16.923076999999999</v>
      </c>
      <c r="I122" s="25">
        <v>16.923076999999999</v>
      </c>
      <c r="J122" s="25">
        <v>12.307691999999999</v>
      </c>
      <c r="K122" s="25">
        <v>32.307692000000003</v>
      </c>
      <c r="L122" s="25">
        <v>23.076923000000001</v>
      </c>
      <c r="M122" s="25">
        <v>3.0769229999999999</v>
      </c>
      <c r="N122" s="25">
        <v>27.692308000000001</v>
      </c>
      <c r="O122" s="25">
        <v>12.307691999999999</v>
      </c>
      <c r="P122" s="25">
        <v>43.076923000000001</v>
      </c>
      <c r="Q122" s="25">
        <v>3.0769229999999999</v>
      </c>
      <c r="R122" s="25">
        <v>10.769231</v>
      </c>
      <c r="S122" s="25">
        <v>16.923076999999999</v>
      </c>
    </row>
    <row r="123" spans="1:19" x14ac:dyDescent="0.2">
      <c r="A123" s="9" t="s">
        <v>367</v>
      </c>
      <c r="B123" s="9"/>
      <c r="C123" s="9"/>
      <c r="D123" s="9"/>
      <c r="E123" s="9"/>
      <c r="F123" s="9"/>
      <c r="G123" s="9"/>
      <c r="H123" s="9"/>
      <c r="I123" s="9"/>
      <c r="J123" s="9"/>
      <c r="K123" s="9"/>
      <c r="L123" s="9"/>
      <c r="M123" s="9"/>
      <c r="N123" s="9"/>
      <c r="O123" s="9"/>
      <c r="P123" s="9"/>
      <c r="Q123" s="9"/>
      <c r="R123" s="9"/>
      <c r="S123" s="9"/>
    </row>
    <row r="124" spans="1:19" x14ac:dyDescent="0.2">
      <c r="A124" s="20" t="s">
        <v>368</v>
      </c>
      <c r="B124" s="21">
        <v>537</v>
      </c>
      <c r="C124" s="21">
        <v>76</v>
      </c>
      <c r="D124" s="21">
        <v>166</v>
      </c>
      <c r="E124" s="21">
        <v>158</v>
      </c>
      <c r="F124" s="21">
        <v>67</v>
      </c>
      <c r="G124" s="21">
        <v>132</v>
      </c>
      <c r="H124" s="21">
        <v>63</v>
      </c>
      <c r="I124" s="21">
        <v>102</v>
      </c>
      <c r="J124" s="21">
        <v>44</v>
      </c>
      <c r="K124" s="21">
        <v>268</v>
      </c>
      <c r="L124" s="21">
        <v>150</v>
      </c>
      <c r="M124" s="21">
        <v>27</v>
      </c>
      <c r="N124" s="21">
        <v>146</v>
      </c>
      <c r="O124" s="21">
        <v>74</v>
      </c>
      <c r="P124" s="21">
        <v>279</v>
      </c>
      <c r="Q124" s="21">
        <v>13</v>
      </c>
      <c r="R124" s="21">
        <v>56</v>
      </c>
      <c r="S124" s="21">
        <v>34</v>
      </c>
    </row>
    <row r="125" spans="1:19" x14ac:dyDescent="0.2">
      <c r="A125" s="24" t="s">
        <v>3</v>
      </c>
      <c r="B125" s="25">
        <v>100</v>
      </c>
      <c r="C125" s="25">
        <v>14.152699999999999</v>
      </c>
      <c r="D125" s="25">
        <v>30.912476999999999</v>
      </c>
      <c r="E125" s="25">
        <v>29.422719000000001</v>
      </c>
      <c r="F125" s="25">
        <v>12.476723</v>
      </c>
      <c r="G125" s="25">
        <v>24.581005999999999</v>
      </c>
      <c r="H125" s="25">
        <v>11.731844000000001</v>
      </c>
      <c r="I125" s="25">
        <v>18.994413000000002</v>
      </c>
      <c r="J125" s="25">
        <v>8.1936689999999999</v>
      </c>
      <c r="K125" s="25">
        <v>49.906889999999997</v>
      </c>
      <c r="L125" s="25">
        <v>27.932960999999999</v>
      </c>
      <c r="M125" s="25">
        <v>5.027933</v>
      </c>
      <c r="N125" s="25">
        <v>27.188082000000001</v>
      </c>
      <c r="O125" s="25">
        <v>13.780260999999999</v>
      </c>
      <c r="P125" s="25">
        <v>51.955306999999998</v>
      </c>
      <c r="Q125" s="25">
        <v>2.4208569999999998</v>
      </c>
      <c r="R125" s="25">
        <v>10.428305</v>
      </c>
      <c r="S125" s="25">
        <v>6.3314709999999996</v>
      </c>
    </row>
    <row r="126" spans="1:19" x14ac:dyDescent="0.2">
      <c r="A126" s="20" t="s">
        <v>180</v>
      </c>
      <c r="B126" s="21">
        <v>1667</v>
      </c>
      <c r="C126" s="21">
        <v>336</v>
      </c>
      <c r="D126" s="21">
        <v>731</v>
      </c>
      <c r="E126" s="21">
        <v>572</v>
      </c>
      <c r="F126" s="21">
        <v>331</v>
      </c>
      <c r="G126" s="21">
        <v>483</v>
      </c>
      <c r="H126" s="21">
        <v>377</v>
      </c>
      <c r="I126" s="21">
        <v>334</v>
      </c>
      <c r="J126" s="21">
        <v>185</v>
      </c>
      <c r="K126" s="21">
        <v>959</v>
      </c>
      <c r="L126" s="21">
        <v>583</v>
      </c>
      <c r="M126" s="21">
        <v>76</v>
      </c>
      <c r="N126" s="21">
        <v>553</v>
      </c>
      <c r="O126" s="21">
        <v>328</v>
      </c>
      <c r="P126" s="21">
        <v>1092</v>
      </c>
      <c r="Q126" s="21">
        <v>21</v>
      </c>
      <c r="R126" s="21">
        <v>92</v>
      </c>
      <c r="S126" s="21">
        <v>69</v>
      </c>
    </row>
    <row r="127" spans="1:19" x14ac:dyDescent="0.2">
      <c r="A127" s="24" t="s">
        <v>3</v>
      </c>
      <c r="B127" s="25">
        <v>100</v>
      </c>
      <c r="C127" s="25">
        <v>20.155968999999999</v>
      </c>
      <c r="D127" s="25">
        <v>43.851230000000001</v>
      </c>
      <c r="E127" s="25">
        <v>34.313136999999998</v>
      </c>
      <c r="F127" s="25">
        <v>19.856028999999999</v>
      </c>
      <c r="G127" s="25">
        <v>28.974205000000001</v>
      </c>
      <c r="H127" s="25">
        <v>22.615476999999998</v>
      </c>
      <c r="I127" s="25">
        <v>20.035993000000001</v>
      </c>
      <c r="J127" s="25">
        <v>11.09778</v>
      </c>
      <c r="K127" s="25">
        <v>57.528494000000002</v>
      </c>
      <c r="L127" s="25">
        <v>34.973005000000001</v>
      </c>
      <c r="M127" s="25">
        <v>4.559088</v>
      </c>
      <c r="N127" s="25">
        <v>33.173364999999997</v>
      </c>
      <c r="O127" s="25">
        <v>19.676065000000001</v>
      </c>
      <c r="P127" s="25">
        <v>65.506899000000004</v>
      </c>
      <c r="Q127" s="25">
        <v>1.2597480000000001</v>
      </c>
      <c r="R127" s="25">
        <v>5.5188959999999998</v>
      </c>
      <c r="S127" s="25">
        <v>4.1391720000000003</v>
      </c>
    </row>
    <row r="128" spans="1:19" x14ac:dyDescent="0.2">
      <c r="A128" s="20" t="s">
        <v>369</v>
      </c>
      <c r="B128" s="21">
        <v>99</v>
      </c>
      <c r="C128" s="21">
        <v>24</v>
      </c>
      <c r="D128" s="21">
        <v>41</v>
      </c>
      <c r="E128" s="21">
        <v>39</v>
      </c>
      <c r="F128" s="21">
        <v>30</v>
      </c>
      <c r="G128" s="21">
        <v>27</v>
      </c>
      <c r="H128" s="21">
        <v>26</v>
      </c>
      <c r="I128" s="21">
        <v>17</v>
      </c>
      <c r="J128" s="21">
        <v>12</v>
      </c>
      <c r="K128" s="21">
        <v>56</v>
      </c>
      <c r="L128" s="21">
        <v>38</v>
      </c>
      <c r="M128" s="21">
        <v>3</v>
      </c>
      <c r="N128" s="21">
        <v>40</v>
      </c>
      <c r="O128" s="21">
        <v>18</v>
      </c>
      <c r="P128" s="21">
        <v>71</v>
      </c>
      <c r="Q128" s="21">
        <v>2</v>
      </c>
      <c r="R128" s="21">
        <v>4</v>
      </c>
      <c r="S128" s="21">
        <v>3</v>
      </c>
    </row>
    <row r="129" spans="1:19" x14ac:dyDescent="0.2">
      <c r="A129" s="24" t="s">
        <v>3</v>
      </c>
      <c r="B129" s="25">
        <v>100</v>
      </c>
      <c r="C129" s="25">
        <v>24.242424</v>
      </c>
      <c r="D129" s="25">
        <v>41.414141000000001</v>
      </c>
      <c r="E129" s="25">
        <v>39.393939000000003</v>
      </c>
      <c r="F129" s="25">
        <v>30.30303</v>
      </c>
      <c r="G129" s="25">
        <v>27.272727</v>
      </c>
      <c r="H129" s="25">
        <v>26.262626000000001</v>
      </c>
      <c r="I129" s="25">
        <v>17.171717000000001</v>
      </c>
      <c r="J129" s="25">
        <v>12.121212</v>
      </c>
      <c r="K129" s="25">
        <v>56.565657000000002</v>
      </c>
      <c r="L129" s="25">
        <v>38.383837999999997</v>
      </c>
      <c r="M129" s="25">
        <v>3.030303</v>
      </c>
      <c r="N129" s="25">
        <v>40.404040000000002</v>
      </c>
      <c r="O129" s="25">
        <v>18.181818</v>
      </c>
      <c r="P129" s="25">
        <v>71.717172000000005</v>
      </c>
      <c r="Q129" s="25">
        <v>2.0202019999999998</v>
      </c>
      <c r="R129" s="25">
        <v>4.0404039999999997</v>
      </c>
      <c r="S129" s="25">
        <v>3.030303</v>
      </c>
    </row>
    <row r="130" spans="1:19" x14ac:dyDescent="0.2">
      <c r="A130" s="20" t="s">
        <v>370</v>
      </c>
      <c r="B130" s="21">
        <v>819</v>
      </c>
      <c r="C130" s="21">
        <v>153</v>
      </c>
      <c r="D130" s="21">
        <v>373</v>
      </c>
      <c r="E130" s="21">
        <v>283</v>
      </c>
      <c r="F130" s="21">
        <v>179</v>
      </c>
      <c r="G130" s="21">
        <v>243</v>
      </c>
      <c r="H130" s="21">
        <v>236</v>
      </c>
      <c r="I130" s="21">
        <v>160</v>
      </c>
      <c r="J130" s="21">
        <v>99</v>
      </c>
      <c r="K130" s="21">
        <v>441</v>
      </c>
      <c r="L130" s="21">
        <v>305</v>
      </c>
      <c r="M130" s="21">
        <v>42</v>
      </c>
      <c r="N130" s="21">
        <v>263</v>
      </c>
      <c r="O130" s="21">
        <v>138</v>
      </c>
      <c r="P130" s="21">
        <v>525</v>
      </c>
      <c r="Q130" s="21">
        <v>11</v>
      </c>
      <c r="R130" s="21">
        <v>47</v>
      </c>
      <c r="S130" s="21">
        <v>38</v>
      </c>
    </row>
    <row r="131" spans="1:19" x14ac:dyDescent="0.2">
      <c r="A131" s="24" t="s">
        <v>3</v>
      </c>
      <c r="B131" s="25">
        <v>100</v>
      </c>
      <c r="C131" s="25">
        <v>18.681318999999998</v>
      </c>
      <c r="D131" s="25">
        <v>45.543346</v>
      </c>
      <c r="E131" s="25">
        <v>34.554335000000002</v>
      </c>
      <c r="F131" s="25">
        <v>21.855922</v>
      </c>
      <c r="G131" s="25">
        <v>29.67033</v>
      </c>
      <c r="H131" s="25">
        <v>28.815629000000001</v>
      </c>
      <c r="I131" s="25">
        <v>19.536020000000001</v>
      </c>
      <c r="J131" s="25">
        <v>12.087911999999999</v>
      </c>
      <c r="K131" s="25">
        <v>53.846153999999999</v>
      </c>
      <c r="L131" s="25">
        <v>37.240537000000003</v>
      </c>
      <c r="M131" s="25">
        <v>5.1282050000000003</v>
      </c>
      <c r="N131" s="25">
        <v>32.112332000000002</v>
      </c>
      <c r="O131" s="25">
        <v>16.849817000000002</v>
      </c>
      <c r="P131" s="25">
        <v>64.102564000000001</v>
      </c>
      <c r="Q131" s="25">
        <v>1.3431010000000001</v>
      </c>
      <c r="R131" s="25">
        <v>5.7387059999999996</v>
      </c>
      <c r="S131" s="25">
        <v>4.639805</v>
      </c>
    </row>
    <row r="132" spans="1:19" x14ac:dyDescent="0.2">
      <c r="A132" s="20" t="s">
        <v>371</v>
      </c>
      <c r="B132" s="21">
        <v>87</v>
      </c>
      <c r="C132" s="21">
        <v>9</v>
      </c>
      <c r="D132" s="21">
        <v>32</v>
      </c>
      <c r="E132" s="21">
        <v>25</v>
      </c>
      <c r="F132" s="21">
        <v>18</v>
      </c>
      <c r="G132" s="21">
        <v>21</v>
      </c>
      <c r="H132" s="21">
        <v>21</v>
      </c>
      <c r="I132" s="21">
        <v>16</v>
      </c>
      <c r="J132" s="21">
        <v>16</v>
      </c>
      <c r="K132" s="21">
        <v>41</v>
      </c>
      <c r="L132" s="21">
        <v>29</v>
      </c>
      <c r="M132" s="21">
        <v>2</v>
      </c>
      <c r="N132" s="21">
        <v>22</v>
      </c>
      <c r="O132" s="21">
        <v>10</v>
      </c>
      <c r="P132" s="21">
        <v>50</v>
      </c>
      <c r="Q132" s="21">
        <v>2</v>
      </c>
      <c r="R132" s="21">
        <v>16</v>
      </c>
      <c r="S132" s="21">
        <v>6</v>
      </c>
    </row>
    <row r="133" spans="1:19" x14ac:dyDescent="0.2">
      <c r="A133" s="24" t="s">
        <v>3</v>
      </c>
      <c r="B133" s="25">
        <v>100</v>
      </c>
      <c r="C133" s="25">
        <v>10.344828</v>
      </c>
      <c r="D133" s="25">
        <v>36.781609000000003</v>
      </c>
      <c r="E133" s="25">
        <v>28.735631999999999</v>
      </c>
      <c r="F133" s="25">
        <v>20.689654999999998</v>
      </c>
      <c r="G133" s="25">
        <v>24.137930999999998</v>
      </c>
      <c r="H133" s="25">
        <v>24.137930999999998</v>
      </c>
      <c r="I133" s="25">
        <v>18.390805</v>
      </c>
      <c r="J133" s="25">
        <v>18.390805</v>
      </c>
      <c r="K133" s="25">
        <v>47.126437000000003</v>
      </c>
      <c r="L133" s="25">
        <v>33.333333000000003</v>
      </c>
      <c r="M133" s="25">
        <v>2.298851</v>
      </c>
      <c r="N133" s="25">
        <v>25.287355999999999</v>
      </c>
      <c r="O133" s="25">
        <v>11.494253</v>
      </c>
      <c r="P133" s="25">
        <v>57.471263999999998</v>
      </c>
      <c r="Q133" s="25">
        <v>2.298851</v>
      </c>
      <c r="R133" s="25">
        <v>18.390805</v>
      </c>
      <c r="S133" s="25">
        <v>6.8965519999999998</v>
      </c>
    </row>
    <row r="134" spans="1:19" x14ac:dyDescent="0.2">
      <c r="A134" s="20" t="s">
        <v>366</v>
      </c>
      <c r="B134" s="21">
        <v>55</v>
      </c>
      <c r="C134" s="21">
        <v>11</v>
      </c>
      <c r="D134" s="21">
        <v>27</v>
      </c>
      <c r="E134" s="21">
        <v>16</v>
      </c>
      <c r="F134" s="21">
        <v>14</v>
      </c>
      <c r="G134" s="21">
        <v>13</v>
      </c>
      <c r="H134" s="21">
        <v>13</v>
      </c>
      <c r="I134" s="21">
        <v>9</v>
      </c>
      <c r="J134" s="21">
        <v>7</v>
      </c>
      <c r="K134" s="21">
        <v>23</v>
      </c>
      <c r="L134" s="21">
        <v>13</v>
      </c>
      <c r="M134" s="21">
        <v>2</v>
      </c>
      <c r="N134" s="21">
        <v>15</v>
      </c>
      <c r="O134" s="21">
        <v>7</v>
      </c>
      <c r="P134" s="21">
        <v>23</v>
      </c>
      <c r="Q134" s="21">
        <v>0</v>
      </c>
      <c r="R134" s="21">
        <v>7</v>
      </c>
      <c r="S134" s="21">
        <v>7</v>
      </c>
    </row>
    <row r="135" spans="1:19" x14ac:dyDescent="0.2">
      <c r="A135" s="24" t="s">
        <v>3</v>
      </c>
      <c r="B135" s="25">
        <v>100</v>
      </c>
      <c r="C135" s="25">
        <v>20</v>
      </c>
      <c r="D135" s="25">
        <v>49.090909000000003</v>
      </c>
      <c r="E135" s="25">
        <v>29.090909</v>
      </c>
      <c r="F135" s="25">
        <v>25.454545</v>
      </c>
      <c r="G135" s="25">
        <v>23.636364</v>
      </c>
      <c r="H135" s="25">
        <v>23.636364</v>
      </c>
      <c r="I135" s="25">
        <v>16.363636</v>
      </c>
      <c r="J135" s="25">
        <v>12.727273</v>
      </c>
      <c r="K135" s="25">
        <v>41.818182</v>
      </c>
      <c r="L135" s="25">
        <v>23.636364</v>
      </c>
      <c r="M135" s="25">
        <v>3.6363639999999999</v>
      </c>
      <c r="N135" s="25">
        <v>27.272727</v>
      </c>
      <c r="O135" s="25">
        <v>12.727273</v>
      </c>
      <c r="P135" s="25">
        <v>41.818182</v>
      </c>
      <c r="Q135" s="25">
        <v>0</v>
      </c>
      <c r="R135" s="25">
        <v>12.727273</v>
      </c>
      <c r="S135" s="25">
        <v>12.727273</v>
      </c>
    </row>
    <row r="136" spans="1:19" x14ac:dyDescent="0.2">
      <c r="A136" s="9" t="s">
        <v>372</v>
      </c>
      <c r="B136" s="9"/>
      <c r="C136" s="9"/>
      <c r="D136" s="9"/>
      <c r="E136" s="9"/>
      <c r="F136" s="9"/>
      <c r="G136" s="9"/>
      <c r="H136" s="9"/>
      <c r="I136" s="9"/>
      <c r="J136" s="9"/>
      <c r="K136" s="9"/>
      <c r="L136" s="9"/>
      <c r="M136" s="9"/>
      <c r="N136" s="9"/>
      <c r="O136" s="9"/>
      <c r="P136" s="9"/>
      <c r="Q136" s="9"/>
      <c r="R136" s="9"/>
      <c r="S136" s="9"/>
    </row>
    <row r="137" spans="1:19" x14ac:dyDescent="0.2">
      <c r="A137" s="20" t="s">
        <v>373</v>
      </c>
      <c r="B137" s="21">
        <v>537</v>
      </c>
      <c r="C137" s="21">
        <v>76</v>
      </c>
      <c r="D137" s="21">
        <v>166</v>
      </c>
      <c r="E137" s="21">
        <v>158</v>
      </c>
      <c r="F137" s="21">
        <v>67</v>
      </c>
      <c r="G137" s="21">
        <v>132</v>
      </c>
      <c r="H137" s="21">
        <v>63</v>
      </c>
      <c r="I137" s="21">
        <v>102</v>
      </c>
      <c r="J137" s="21">
        <v>44</v>
      </c>
      <c r="K137" s="21">
        <v>268</v>
      </c>
      <c r="L137" s="21">
        <v>150</v>
      </c>
      <c r="M137" s="21">
        <v>27</v>
      </c>
      <c r="N137" s="21">
        <v>146</v>
      </c>
      <c r="O137" s="21">
        <v>74</v>
      </c>
      <c r="P137" s="21">
        <v>279</v>
      </c>
      <c r="Q137" s="21">
        <v>13</v>
      </c>
      <c r="R137" s="21">
        <v>56</v>
      </c>
      <c r="S137" s="21">
        <v>34</v>
      </c>
    </row>
    <row r="138" spans="1:19" x14ac:dyDescent="0.2">
      <c r="A138" s="24" t="s">
        <v>3</v>
      </c>
      <c r="B138" s="25">
        <v>100</v>
      </c>
      <c r="C138" s="25">
        <v>14.152699999999999</v>
      </c>
      <c r="D138" s="25">
        <v>30.912476999999999</v>
      </c>
      <c r="E138" s="25">
        <v>29.422719000000001</v>
      </c>
      <c r="F138" s="25">
        <v>12.476723</v>
      </c>
      <c r="G138" s="25">
        <v>24.581005999999999</v>
      </c>
      <c r="H138" s="25">
        <v>11.731844000000001</v>
      </c>
      <c r="I138" s="25">
        <v>18.994413000000002</v>
      </c>
      <c r="J138" s="25">
        <v>8.1936689999999999</v>
      </c>
      <c r="K138" s="25">
        <v>49.906889999999997</v>
      </c>
      <c r="L138" s="25">
        <v>27.932960999999999</v>
      </c>
      <c r="M138" s="25">
        <v>5.027933</v>
      </c>
      <c r="N138" s="25">
        <v>27.188082000000001</v>
      </c>
      <c r="O138" s="25">
        <v>13.780260999999999</v>
      </c>
      <c r="P138" s="25">
        <v>51.955306999999998</v>
      </c>
      <c r="Q138" s="25">
        <v>2.4208569999999998</v>
      </c>
      <c r="R138" s="25">
        <v>10.428305</v>
      </c>
      <c r="S138" s="25">
        <v>6.3314709999999996</v>
      </c>
    </row>
    <row r="139" spans="1:19" x14ac:dyDescent="0.2">
      <c r="A139" s="20" t="s">
        <v>374</v>
      </c>
      <c r="B139" s="21">
        <v>1329</v>
      </c>
      <c r="C139" s="21">
        <v>263</v>
      </c>
      <c r="D139" s="21">
        <v>569</v>
      </c>
      <c r="E139" s="21">
        <v>444</v>
      </c>
      <c r="F139" s="21">
        <v>241</v>
      </c>
      <c r="G139" s="21">
        <v>360</v>
      </c>
      <c r="H139" s="21">
        <v>258</v>
      </c>
      <c r="I139" s="21">
        <v>283</v>
      </c>
      <c r="J139" s="21">
        <v>135</v>
      </c>
      <c r="K139" s="21">
        <v>751</v>
      </c>
      <c r="L139" s="21">
        <v>445</v>
      </c>
      <c r="M139" s="21">
        <v>56</v>
      </c>
      <c r="N139" s="21">
        <v>413</v>
      </c>
      <c r="O139" s="21">
        <v>249</v>
      </c>
      <c r="P139" s="21">
        <v>854</v>
      </c>
      <c r="Q139" s="21">
        <v>18</v>
      </c>
      <c r="R139" s="21">
        <v>82</v>
      </c>
      <c r="S139" s="21">
        <v>58</v>
      </c>
    </row>
    <row r="140" spans="1:19" x14ac:dyDescent="0.2">
      <c r="A140" s="24" t="s">
        <v>3</v>
      </c>
      <c r="B140" s="25">
        <v>100</v>
      </c>
      <c r="C140" s="25">
        <v>19.789314999999998</v>
      </c>
      <c r="D140" s="25">
        <v>42.814146000000001</v>
      </c>
      <c r="E140" s="25">
        <v>33.408577999999999</v>
      </c>
      <c r="F140" s="25">
        <v>18.133935000000001</v>
      </c>
      <c r="G140" s="25">
        <v>27.088035999999999</v>
      </c>
      <c r="H140" s="25">
        <v>19.413093</v>
      </c>
      <c r="I140" s="25">
        <v>21.294205999999999</v>
      </c>
      <c r="J140" s="25">
        <v>10.158014</v>
      </c>
      <c r="K140" s="25">
        <v>56.508653000000002</v>
      </c>
      <c r="L140" s="25">
        <v>33.483822000000004</v>
      </c>
      <c r="M140" s="25">
        <v>4.2136950000000004</v>
      </c>
      <c r="N140" s="25">
        <v>31.075997000000001</v>
      </c>
      <c r="O140" s="25">
        <v>18.735892</v>
      </c>
      <c r="P140" s="25">
        <v>64.258841000000004</v>
      </c>
      <c r="Q140" s="25">
        <v>1.3544020000000001</v>
      </c>
      <c r="R140" s="25">
        <v>6.1700530000000002</v>
      </c>
      <c r="S140" s="25">
        <v>4.3641839999999998</v>
      </c>
    </row>
    <row r="141" spans="1:19" x14ac:dyDescent="0.2">
      <c r="A141" s="20" t="s">
        <v>375</v>
      </c>
      <c r="B141" s="21">
        <v>406</v>
      </c>
      <c r="C141" s="21">
        <v>75</v>
      </c>
      <c r="D141" s="21">
        <v>197</v>
      </c>
      <c r="E141" s="21">
        <v>144</v>
      </c>
      <c r="F141" s="21">
        <v>95</v>
      </c>
      <c r="G141" s="21">
        <v>124</v>
      </c>
      <c r="H141" s="21">
        <v>90</v>
      </c>
      <c r="I141" s="21">
        <v>62</v>
      </c>
      <c r="J141" s="21">
        <v>45</v>
      </c>
      <c r="K141" s="21">
        <v>231</v>
      </c>
      <c r="L141" s="21">
        <v>167</v>
      </c>
      <c r="M141" s="21">
        <v>20</v>
      </c>
      <c r="N141" s="21">
        <v>130</v>
      </c>
      <c r="O141" s="21">
        <v>77</v>
      </c>
      <c r="P141" s="21">
        <v>272</v>
      </c>
      <c r="Q141" s="21">
        <v>7</v>
      </c>
      <c r="R141" s="21">
        <v>25</v>
      </c>
      <c r="S141" s="21">
        <v>14</v>
      </c>
    </row>
    <row r="142" spans="1:19" x14ac:dyDescent="0.2">
      <c r="A142" s="24" t="s">
        <v>3</v>
      </c>
      <c r="B142" s="25">
        <v>100</v>
      </c>
      <c r="C142" s="25">
        <v>18.472905999999998</v>
      </c>
      <c r="D142" s="25">
        <v>48.522167000000003</v>
      </c>
      <c r="E142" s="25">
        <v>35.467979999999997</v>
      </c>
      <c r="F142" s="25">
        <v>23.399014999999999</v>
      </c>
      <c r="G142" s="25">
        <v>30.541872000000001</v>
      </c>
      <c r="H142" s="25">
        <v>22.167487999999999</v>
      </c>
      <c r="I142" s="25">
        <v>15.270936000000001</v>
      </c>
      <c r="J142" s="25">
        <v>11.083743999999999</v>
      </c>
      <c r="K142" s="25">
        <v>56.896552</v>
      </c>
      <c r="L142" s="25">
        <v>41.133004999999997</v>
      </c>
      <c r="M142" s="25">
        <v>4.9261080000000002</v>
      </c>
      <c r="N142" s="25">
        <v>32.019703999999997</v>
      </c>
      <c r="O142" s="25">
        <v>18.965516999999998</v>
      </c>
      <c r="P142" s="25">
        <v>66.995074000000002</v>
      </c>
      <c r="Q142" s="25">
        <v>1.7241379999999999</v>
      </c>
      <c r="R142" s="25">
        <v>6.157635</v>
      </c>
      <c r="S142" s="25">
        <v>3.4482759999999999</v>
      </c>
    </row>
    <row r="143" spans="1:19" x14ac:dyDescent="0.2">
      <c r="A143" s="20" t="s">
        <v>376</v>
      </c>
      <c r="B143" s="21">
        <v>152</v>
      </c>
      <c r="C143" s="21">
        <v>27</v>
      </c>
      <c r="D143" s="21">
        <v>61</v>
      </c>
      <c r="E143" s="21">
        <v>49</v>
      </c>
      <c r="F143" s="21">
        <v>33</v>
      </c>
      <c r="G143" s="21">
        <v>47</v>
      </c>
      <c r="H143" s="21">
        <v>49</v>
      </c>
      <c r="I143" s="21">
        <v>29</v>
      </c>
      <c r="J143" s="21">
        <v>23</v>
      </c>
      <c r="K143" s="21">
        <v>72</v>
      </c>
      <c r="L143" s="21">
        <v>47</v>
      </c>
      <c r="M143" s="21">
        <v>9</v>
      </c>
      <c r="N143" s="21">
        <v>57</v>
      </c>
      <c r="O143" s="21">
        <v>23</v>
      </c>
      <c r="P143" s="21">
        <v>92</v>
      </c>
      <c r="Q143" s="21">
        <v>2</v>
      </c>
      <c r="R143" s="21">
        <v>8</v>
      </c>
      <c r="S143" s="21">
        <v>10</v>
      </c>
    </row>
    <row r="144" spans="1:19" x14ac:dyDescent="0.2">
      <c r="A144" s="24" t="s">
        <v>3</v>
      </c>
      <c r="B144" s="25">
        <v>100</v>
      </c>
      <c r="C144" s="25">
        <v>17.763158000000001</v>
      </c>
      <c r="D144" s="25">
        <v>40.131579000000002</v>
      </c>
      <c r="E144" s="25">
        <v>32.236842000000003</v>
      </c>
      <c r="F144" s="25">
        <v>21.710526000000002</v>
      </c>
      <c r="G144" s="25">
        <v>30.921053000000001</v>
      </c>
      <c r="H144" s="25">
        <v>32.236842000000003</v>
      </c>
      <c r="I144" s="25">
        <v>19.078946999999999</v>
      </c>
      <c r="J144" s="25">
        <v>15.131579</v>
      </c>
      <c r="K144" s="25">
        <v>47.368420999999998</v>
      </c>
      <c r="L144" s="25">
        <v>30.921053000000001</v>
      </c>
      <c r="M144" s="25">
        <v>5.9210529999999997</v>
      </c>
      <c r="N144" s="25">
        <v>37.5</v>
      </c>
      <c r="O144" s="25">
        <v>15.131579</v>
      </c>
      <c r="P144" s="25">
        <v>60.526316000000001</v>
      </c>
      <c r="Q144" s="25">
        <v>1.3157890000000001</v>
      </c>
      <c r="R144" s="25">
        <v>5.2631579999999998</v>
      </c>
      <c r="S144" s="25">
        <v>6.5789470000000003</v>
      </c>
    </row>
    <row r="145" spans="1:19" x14ac:dyDescent="0.2">
      <c r="A145" s="20" t="s">
        <v>377</v>
      </c>
      <c r="B145" s="21">
        <v>88</v>
      </c>
      <c r="C145" s="21">
        <v>17</v>
      </c>
      <c r="D145" s="21">
        <v>39</v>
      </c>
      <c r="E145" s="21">
        <v>28</v>
      </c>
      <c r="F145" s="21">
        <v>21</v>
      </c>
      <c r="G145" s="21">
        <v>24</v>
      </c>
      <c r="H145" s="21">
        <v>38</v>
      </c>
      <c r="I145" s="21">
        <v>25</v>
      </c>
      <c r="J145" s="21">
        <v>9</v>
      </c>
      <c r="K145" s="21">
        <v>48</v>
      </c>
      <c r="L145" s="21">
        <v>33</v>
      </c>
      <c r="M145" s="21">
        <v>3</v>
      </c>
      <c r="N145" s="21">
        <v>26</v>
      </c>
      <c r="O145" s="21">
        <v>12</v>
      </c>
      <c r="P145" s="21">
        <v>55</v>
      </c>
      <c r="Q145" s="21">
        <v>0</v>
      </c>
      <c r="R145" s="21">
        <v>5</v>
      </c>
      <c r="S145" s="21">
        <v>5</v>
      </c>
    </row>
    <row r="146" spans="1:19" x14ac:dyDescent="0.2">
      <c r="A146" s="24" t="s">
        <v>3</v>
      </c>
      <c r="B146" s="25">
        <v>100</v>
      </c>
      <c r="C146" s="25">
        <v>19.318182</v>
      </c>
      <c r="D146" s="25">
        <v>44.318182</v>
      </c>
      <c r="E146" s="25">
        <v>31.818182</v>
      </c>
      <c r="F146" s="25">
        <v>23.863636</v>
      </c>
      <c r="G146" s="25">
        <v>27.272727</v>
      </c>
      <c r="H146" s="25">
        <v>43.181818</v>
      </c>
      <c r="I146" s="25">
        <v>28.409091</v>
      </c>
      <c r="J146" s="25">
        <v>10.227273</v>
      </c>
      <c r="K146" s="25">
        <v>54.545454999999997</v>
      </c>
      <c r="L146" s="25">
        <v>37.5</v>
      </c>
      <c r="M146" s="25">
        <v>3.4090910000000001</v>
      </c>
      <c r="N146" s="25">
        <v>29.545455</v>
      </c>
      <c r="O146" s="25">
        <v>13.636364</v>
      </c>
      <c r="P146" s="25">
        <v>62.5</v>
      </c>
      <c r="Q146" s="25">
        <v>0</v>
      </c>
      <c r="R146" s="25">
        <v>5.6818179999999998</v>
      </c>
      <c r="S146" s="25">
        <v>5.6818179999999998</v>
      </c>
    </row>
    <row r="147" spans="1:19" x14ac:dyDescent="0.2">
      <c r="A147" s="20" t="s">
        <v>378</v>
      </c>
      <c r="B147" s="21">
        <v>84</v>
      </c>
      <c r="C147" s="21">
        <v>21</v>
      </c>
      <c r="D147" s="21">
        <v>40</v>
      </c>
      <c r="E147" s="21">
        <v>31</v>
      </c>
      <c r="F147" s="21">
        <v>20</v>
      </c>
      <c r="G147" s="21">
        <v>22</v>
      </c>
      <c r="H147" s="21">
        <v>39</v>
      </c>
      <c r="I147" s="21">
        <v>21</v>
      </c>
      <c r="J147" s="21">
        <v>13</v>
      </c>
      <c r="K147" s="21">
        <v>44</v>
      </c>
      <c r="L147" s="21">
        <v>29</v>
      </c>
      <c r="M147" s="21">
        <v>4</v>
      </c>
      <c r="N147" s="21">
        <v>27</v>
      </c>
      <c r="O147" s="21">
        <v>16</v>
      </c>
      <c r="P147" s="21">
        <v>53</v>
      </c>
      <c r="Q147" s="21">
        <v>2</v>
      </c>
      <c r="R147" s="21">
        <v>5</v>
      </c>
      <c r="S147" s="21">
        <v>3</v>
      </c>
    </row>
    <row r="148" spans="1:19" x14ac:dyDescent="0.2">
      <c r="A148" s="24" t="s">
        <v>3</v>
      </c>
      <c r="B148" s="25">
        <v>100</v>
      </c>
      <c r="C148" s="25">
        <v>25</v>
      </c>
      <c r="D148" s="25">
        <v>47.619047999999999</v>
      </c>
      <c r="E148" s="25">
        <v>36.904761999999998</v>
      </c>
      <c r="F148" s="25">
        <v>23.809524</v>
      </c>
      <c r="G148" s="25">
        <v>26.190476</v>
      </c>
      <c r="H148" s="25">
        <v>46.428570999999998</v>
      </c>
      <c r="I148" s="25">
        <v>25</v>
      </c>
      <c r="J148" s="25">
        <v>15.476190000000001</v>
      </c>
      <c r="K148" s="25">
        <v>52.380952000000001</v>
      </c>
      <c r="L148" s="25">
        <v>34.523809999999997</v>
      </c>
      <c r="M148" s="25">
        <v>4.7619049999999996</v>
      </c>
      <c r="N148" s="25">
        <v>32.142856999999999</v>
      </c>
      <c r="O148" s="25">
        <v>19.047619000000001</v>
      </c>
      <c r="P148" s="25">
        <v>63.095238000000002</v>
      </c>
      <c r="Q148" s="25">
        <v>2.3809520000000002</v>
      </c>
      <c r="R148" s="25">
        <v>5.9523809999999999</v>
      </c>
      <c r="S148" s="25">
        <v>3.5714290000000002</v>
      </c>
    </row>
    <row r="149" spans="1:19" x14ac:dyDescent="0.2">
      <c r="A149" s="20" t="s">
        <v>366</v>
      </c>
      <c r="B149" s="21">
        <v>81</v>
      </c>
      <c r="C149" s="21">
        <v>14</v>
      </c>
      <c r="D149" s="21">
        <v>35</v>
      </c>
      <c r="E149" s="21">
        <v>22</v>
      </c>
      <c r="F149" s="21">
        <v>22</v>
      </c>
      <c r="G149" s="21">
        <v>21</v>
      </c>
      <c r="H149" s="21">
        <v>16</v>
      </c>
      <c r="I149" s="21">
        <v>11</v>
      </c>
      <c r="J149" s="21">
        <v>10</v>
      </c>
      <c r="K149" s="21">
        <v>33</v>
      </c>
      <c r="L149" s="21">
        <v>21</v>
      </c>
      <c r="M149" s="21">
        <v>3</v>
      </c>
      <c r="N149" s="21">
        <v>27</v>
      </c>
      <c r="O149" s="21">
        <v>12</v>
      </c>
      <c r="P149" s="21">
        <v>38</v>
      </c>
      <c r="Q149" s="21">
        <v>0</v>
      </c>
      <c r="R149" s="21">
        <v>13</v>
      </c>
      <c r="S149" s="21">
        <v>9</v>
      </c>
    </row>
    <row r="150" spans="1:19" x14ac:dyDescent="0.2">
      <c r="A150" s="24" t="s">
        <v>3</v>
      </c>
      <c r="B150" s="25">
        <v>100</v>
      </c>
      <c r="C150" s="25">
        <v>17.283950999999998</v>
      </c>
      <c r="D150" s="25">
        <v>43.209876999999999</v>
      </c>
      <c r="E150" s="25">
        <v>27.160494</v>
      </c>
      <c r="F150" s="25">
        <v>27.160494</v>
      </c>
      <c r="G150" s="25">
        <v>25.925926</v>
      </c>
      <c r="H150" s="25">
        <v>19.753086</v>
      </c>
      <c r="I150" s="25">
        <v>13.580247</v>
      </c>
      <c r="J150" s="25">
        <v>12.345679000000001</v>
      </c>
      <c r="K150" s="25">
        <v>40.740741</v>
      </c>
      <c r="L150" s="25">
        <v>25.925926</v>
      </c>
      <c r="M150" s="25">
        <v>3.7037040000000001</v>
      </c>
      <c r="N150" s="25">
        <v>33.333333000000003</v>
      </c>
      <c r="O150" s="25">
        <v>14.814814999999999</v>
      </c>
      <c r="P150" s="25">
        <v>46.913580000000003</v>
      </c>
      <c r="Q150" s="25">
        <v>0</v>
      </c>
      <c r="R150" s="25">
        <v>16.049382999999999</v>
      </c>
      <c r="S150" s="25">
        <v>11.111110999999999</v>
      </c>
    </row>
    <row r="151" spans="1:19" x14ac:dyDescent="0.2">
      <c r="A151" s="9" t="s">
        <v>379</v>
      </c>
      <c r="B151" s="9"/>
      <c r="C151" s="9"/>
      <c r="D151" s="9"/>
      <c r="E151" s="9"/>
      <c r="F151" s="9"/>
      <c r="G151" s="9"/>
      <c r="H151" s="9"/>
      <c r="I151" s="9"/>
      <c r="J151" s="9"/>
      <c r="K151" s="9"/>
      <c r="L151" s="9"/>
      <c r="M151" s="9"/>
      <c r="N151" s="9"/>
      <c r="O151" s="9"/>
      <c r="P151" s="9"/>
      <c r="Q151" s="9"/>
      <c r="R151" s="9"/>
      <c r="S151" s="9"/>
    </row>
    <row r="152" spans="1:19" x14ac:dyDescent="0.2">
      <c r="A152" s="20" t="s">
        <v>380</v>
      </c>
      <c r="B152" s="21">
        <v>788</v>
      </c>
      <c r="C152" s="21">
        <v>176</v>
      </c>
      <c r="D152" s="21">
        <v>299</v>
      </c>
      <c r="E152" s="21">
        <v>284</v>
      </c>
      <c r="F152" s="21">
        <v>170</v>
      </c>
      <c r="G152" s="21">
        <v>237</v>
      </c>
      <c r="H152" s="21">
        <v>171</v>
      </c>
      <c r="I152" s="21">
        <v>143</v>
      </c>
      <c r="J152" s="21">
        <v>98</v>
      </c>
      <c r="K152" s="21">
        <v>431</v>
      </c>
      <c r="L152" s="21">
        <v>268</v>
      </c>
      <c r="M152" s="21">
        <v>105</v>
      </c>
      <c r="N152" s="21">
        <v>262</v>
      </c>
      <c r="O152" s="21">
        <v>148</v>
      </c>
      <c r="P152" s="21">
        <v>477</v>
      </c>
      <c r="Q152" s="21">
        <v>9</v>
      </c>
      <c r="R152" s="21">
        <v>53</v>
      </c>
      <c r="S152" s="21">
        <v>32</v>
      </c>
    </row>
    <row r="153" spans="1:19" x14ac:dyDescent="0.2">
      <c r="A153" s="24" t="s">
        <v>3</v>
      </c>
      <c r="B153" s="25">
        <v>100</v>
      </c>
      <c r="C153" s="25">
        <v>22.335025000000002</v>
      </c>
      <c r="D153" s="25">
        <v>37.944161999999999</v>
      </c>
      <c r="E153" s="25">
        <v>36.040609000000003</v>
      </c>
      <c r="F153" s="25">
        <v>21.573604</v>
      </c>
      <c r="G153" s="25">
        <v>30.076142000000001</v>
      </c>
      <c r="H153" s="25">
        <v>21.700507999999999</v>
      </c>
      <c r="I153" s="25">
        <v>18.147207999999999</v>
      </c>
      <c r="J153" s="25">
        <v>12.436548</v>
      </c>
      <c r="K153" s="25">
        <v>54.695430999999999</v>
      </c>
      <c r="L153" s="25">
        <v>34.010151999999998</v>
      </c>
      <c r="M153" s="25">
        <v>13.324873</v>
      </c>
      <c r="N153" s="25">
        <v>33.248730999999999</v>
      </c>
      <c r="O153" s="25">
        <v>18.781725999999999</v>
      </c>
      <c r="P153" s="25">
        <v>60.532995</v>
      </c>
      <c r="Q153" s="25">
        <v>1.1421319999999999</v>
      </c>
      <c r="R153" s="25">
        <v>6.7258880000000003</v>
      </c>
      <c r="S153" s="25">
        <v>4.0609140000000004</v>
      </c>
    </row>
    <row r="154" spans="1:19" x14ac:dyDescent="0.2">
      <c r="A154" s="20" t="s">
        <v>381</v>
      </c>
      <c r="B154" s="21">
        <v>1824</v>
      </c>
      <c r="C154" s="21">
        <v>305</v>
      </c>
      <c r="D154" s="21">
        <v>777</v>
      </c>
      <c r="E154" s="21">
        <v>572</v>
      </c>
      <c r="F154" s="21">
        <v>312</v>
      </c>
      <c r="G154" s="21">
        <v>476</v>
      </c>
      <c r="H154" s="21">
        <v>369</v>
      </c>
      <c r="I154" s="21">
        <v>380</v>
      </c>
      <c r="J154" s="21">
        <v>172</v>
      </c>
      <c r="K154" s="21">
        <v>989</v>
      </c>
      <c r="L154" s="21">
        <v>607</v>
      </c>
      <c r="M154" s="21">
        <v>15</v>
      </c>
      <c r="N154" s="21">
        <v>541</v>
      </c>
      <c r="O154" s="21">
        <v>307</v>
      </c>
      <c r="P154" s="21">
        <v>1137</v>
      </c>
      <c r="Q154" s="21">
        <v>33</v>
      </c>
      <c r="R154" s="21">
        <v>132</v>
      </c>
      <c r="S154" s="21">
        <v>94</v>
      </c>
    </row>
    <row r="155" spans="1:19" x14ac:dyDescent="0.2">
      <c r="A155" s="24" t="s">
        <v>3</v>
      </c>
      <c r="B155" s="25">
        <v>100</v>
      </c>
      <c r="C155" s="25">
        <v>16.721491</v>
      </c>
      <c r="D155" s="25">
        <v>42.598683999999999</v>
      </c>
      <c r="E155" s="25">
        <v>31.359649000000001</v>
      </c>
      <c r="F155" s="25">
        <v>17.105263000000001</v>
      </c>
      <c r="G155" s="25">
        <v>26.096491</v>
      </c>
      <c r="H155" s="25">
        <v>20.230263000000001</v>
      </c>
      <c r="I155" s="25">
        <v>20.833333</v>
      </c>
      <c r="J155" s="25">
        <v>9.4298249999999992</v>
      </c>
      <c r="K155" s="25">
        <v>54.221491</v>
      </c>
      <c r="L155" s="25">
        <v>33.278509</v>
      </c>
      <c r="M155" s="25">
        <v>0.82236799999999999</v>
      </c>
      <c r="N155" s="25">
        <v>29.660087999999998</v>
      </c>
      <c r="O155" s="25">
        <v>16.831140000000001</v>
      </c>
      <c r="P155" s="25">
        <v>62.335526000000002</v>
      </c>
      <c r="Q155" s="25">
        <v>1.8092109999999999</v>
      </c>
      <c r="R155" s="25">
        <v>7.2368420000000002</v>
      </c>
      <c r="S155" s="25">
        <v>5.1535089999999997</v>
      </c>
    </row>
    <row r="156" spans="1:19" x14ac:dyDescent="0.2">
      <c r="A156" s="20" t="s">
        <v>366</v>
      </c>
      <c r="B156" s="21">
        <v>65</v>
      </c>
      <c r="C156" s="21">
        <v>12</v>
      </c>
      <c r="D156" s="21">
        <v>31</v>
      </c>
      <c r="E156" s="21">
        <v>20</v>
      </c>
      <c r="F156" s="21">
        <v>17</v>
      </c>
      <c r="G156" s="21">
        <v>17</v>
      </c>
      <c r="H156" s="21">
        <v>13</v>
      </c>
      <c r="I156" s="21">
        <v>10</v>
      </c>
      <c r="J156" s="21">
        <v>9</v>
      </c>
      <c r="K156" s="21">
        <v>27</v>
      </c>
      <c r="L156" s="21">
        <v>17</v>
      </c>
      <c r="M156" s="21">
        <v>2</v>
      </c>
      <c r="N156" s="21">
        <v>23</v>
      </c>
      <c r="O156" s="21">
        <v>8</v>
      </c>
      <c r="P156" s="21">
        <v>29</v>
      </c>
      <c r="Q156" s="21">
        <v>0</v>
      </c>
      <c r="R156" s="21">
        <v>9</v>
      </c>
      <c r="S156" s="21">
        <v>7</v>
      </c>
    </row>
    <row r="157" spans="1:19" x14ac:dyDescent="0.2">
      <c r="A157" s="24" t="s">
        <v>3</v>
      </c>
      <c r="B157" s="25">
        <v>100</v>
      </c>
      <c r="C157" s="25">
        <v>18.461538000000001</v>
      </c>
      <c r="D157" s="25">
        <v>47.692307999999997</v>
      </c>
      <c r="E157" s="25">
        <v>30.769231000000001</v>
      </c>
      <c r="F157" s="25">
        <v>26.153846000000001</v>
      </c>
      <c r="G157" s="25">
        <v>26.153846000000001</v>
      </c>
      <c r="H157" s="25">
        <v>20</v>
      </c>
      <c r="I157" s="25">
        <v>15.384615</v>
      </c>
      <c r="J157" s="25">
        <v>13.846154</v>
      </c>
      <c r="K157" s="25">
        <v>41.538462000000003</v>
      </c>
      <c r="L157" s="25">
        <v>26.153846000000001</v>
      </c>
      <c r="M157" s="25">
        <v>3.0769229999999999</v>
      </c>
      <c r="N157" s="25">
        <v>35.384614999999997</v>
      </c>
      <c r="O157" s="25">
        <v>12.307691999999999</v>
      </c>
      <c r="P157" s="25">
        <v>44.615385000000003</v>
      </c>
      <c r="Q157" s="25">
        <v>0</v>
      </c>
      <c r="R157" s="25">
        <v>13.846154</v>
      </c>
      <c r="S157" s="25">
        <v>10.769231</v>
      </c>
    </row>
    <row r="158" spans="1:19" x14ac:dyDescent="0.2">
      <c r="A158" s="9" t="s">
        <v>382</v>
      </c>
      <c r="B158" s="9"/>
      <c r="C158" s="9"/>
      <c r="D158" s="9"/>
      <c r="E158" s="9"/>
      <c r="F158" s="9"/>
      <c r="G158" s="9"/>
      <c r="H158" s="9"/>
      <c r="I158" s="9"/>
      <c r="J158" s="9"/>
      <c r="K158" s="9"/>
      <c r="L158" s="9"/>
      <c r="M158" s="9"/>
      <c r="N158" s="9"/>
      <c r="O158" s="9"/>
      <c r="P158" s="9"/>
      <c r="Q158" s="9"/>
      <c r="R158" s="9"/>
      <c r="S158" s="9"/>
    </row>
    <row r="159" spans="1:19" x14ac:dyDescent="0.2">
      <c r="A159" s="20" t="s">
        <v>383</v>
      </c>
      <c r="B159" s="21">
        <v>393</v>
      </c>
      <c r="C159" s="21">
        <v>84</v>
      </c>
      <c r="D159" s="21">
        <v>139</v>
      </c>
      <c r="E159" s="21">
        <v>129</v>
      </c>
      <c r="F159" s="21">
        <v>85</v>
      </c>
      <c r="G159" s="21">
        <v>110</v>
      </c>
      <c r="H159" s="21">
        <v>84</v>
      </c>
      <c r="I159" s="21">
        <v>66</v>
      </c>
      <c r="J159" s="21">
        <v>59</v>
      </c>
      <c r="K159" s="21">
        <v>194</v>
      </c>
      <c r="L159" s="21">
        <v>113</v>
      </c>
      <c r="M159" s="21">
        <v>72</v>
      </c>
      <c r="N159" s="21">
        <v>124</v>
      </c>
      <c r="O159" s="21">
        <v>64</v>
      </c>
      <c r="P159" s="21">
        <v>219</v>
      </c>
      <c r="Q159" s="21">
        <v>4</v>
      </c>
      <c r="R159" s="21">
        <v>33</v>
      </c>
      <c r="S159" s="21">
        <v>20</v>
      </c>
    </row>
    <row r="160" spans="1:19" x14ac:dyDescent="0.2">
      <c r="A160" s="24" t="s">
        <v>3</v>
      </c>
      <c r="B160" s="25">
        <v>100</v>
      </c>
      <c r="C160" s="25">
        <v>21.374046</v>
      </c>
      <c r="D160" s="25">
        <v>35.368957000000002</v>
      </c>
      <c r="E160" s="25">
        <v>32.824427</v>
      </c>
      <c r="F160" s="25">
        <v>21.628499000000001</v>
      </c>
      <c r="G160" s="25">
        <v>27.989822</v>
      </c>
      <c r="H160" s="25">
        <v>21.374046</v>
      </c>
      <c r="I160" s="25">
        <v>16.793893000000001</v>
      </c>
      <c r="J160" s="25">
        <v>15.012722999999999</v>
      </c>
      <c r="K160" s="25">
        <v>49.363867999999997</v>
      </c>
      <c r="L160" s="25">
        <v>28.753181000000001</v>
      </c>
      <c r="M160" s="25">
        <v>18.320611</v>
      </c>
      <c r="N160" s="25">
        <v>31.552163</v>
      </c>
      <c r="O160" s="25">
        <v>16.284987000000001</v>
      </c>
      <c r="P160" s="25">
        <v>55.725191000000002</v>
      </c>
      <c r="Q160" s="25">
        <v>1.0178119999999999</v>
      </c>
      <c r="R160" s="25">
        <v>8.3969470000000008</v>
      </c>
      <c r="S160" s="25">
        <v>5.0890589999999998</v>
      </c>
    </row>
    <row r="161" spans="1:19" x14ac:dyDescent="0.2">
      <c r="A161" s="20" t="s">
        <v>181</v>
      </c>
      <c r="B161" s="21">
        <v>1944</v>
      </c>
      <c r="C161" s="21">
        <v>348</v>
      </c>
      <c r="D161" s="21">
        <v>828</v>
      </c>
      <c r="E161" s="21">
        <v>643</v>
      </c>
      <c r="F161" s="21">
        <v>346</v>
      </c>
      <c r="G161" s="21">
        <v>533</v>
      </c>
      <c r="H161" s="21">
        <v>408</v>
      </c>
      <c r="I161" s="21">
        <v>400</v>
      </c>
      <c r="J161" s="21">
        <v>187</v>
      </c>
      <c r="K161" s="21">
        <v>1087</v>
      </c>
      <c r="L161" s="21">
        <v>678</v>
      </c>
      <c r="M161" s="21">
        <v>42</v>
      </c>
      <c r="N161" s="21">
        <v>613</v>
      </c>
      <c r="O161" s="21">
        <v>350</v>
      </c>
      <c r="P161" s="21">
        <v>1241</v>
      </c>
      <c r="Q161" s="21">
        <v>31</v>
      </c>
      <c r="R161" s="21">
        <v>124</v>
      </c>
      <c r="S161" s="21">
        <v>86</v>
      </c>
    </row>
    <row r="162" spans="1:19" x14ac:dyDescent="0.2">
      <c r="A162" s="24" t="s">
        <v>3</v>
      </c>
      <c r="B162" s="25">
        <v>100</v>
      </c>
      <c r="C162" s="25">
        <v>17.901235</v>
      </c>
      <c r="D162" s="25">
        <v>42.592593000000001</v>
      </c>
      <c r="E162" s="25">
        <v>33.076132000000001</v>
      </c>
      <c r="F162" s="25">
        <v>17.798354</v>
      </c>
      <c r="G162" s="25">
        <v>27.417694999999998</v>
      </c>
      <c r="H162" s="25">
        <v>20.987653999999999</v>
      </c>
      <c r="I162" s="25">
        <v>20.576132000000001</v>
      </c>
      <c r="J162" s="25">
        <v>9.6193419999999996</v>
      </c>
      <c r="K162" s="25">
        <v>55.915638000000001</v>
      </c>
      <c r="L162" s="25">
        <v>34.876542999999998</v>
      </c>
      <c r="M162" s="25">
        <v>2.1604939999999999</v>
      </c>
      <c r="N162" s="25">
        <v>31.532921999999999</v>
      </c>
      <c r="O162" s="25">
        <v>18.004114999999999</v>
      </c>
      <c r="P162" s="25">
        <v>63.837448999999999</v>
      </c>
      <c r="Q162" s="25">
        <v>1.5946499999999999</v>
      </c>
      <c r="R162" s="25">
        <v>6.3786009999999997</v>
      </c>
      <c r="S162" s="25">
        <v>4.4238679999999997</v>
      </c>
    </row>
    <row r="163" spans="1:19" x14ac:dyDescent="0.2">
      <c r="A163" s="20" t="s">
        <v>182</v>
      </c>
      <c r="B163" s="21">
        <v>38</v>
      </c>
      <c r="C163" s="21">
        <v>8</v>
      </c>
      <c r="D163" s="21">
        <v>18</v>
      </c>
      <c r="E163" s="21">
        <v>15</v>
      </c>
      <c r="F163" s="21">
        <v>8</v>
      </c>
      <c r="G163" s="21">
        <v>12</v>
      </c>
      <c r="H163" s="21">
        <v>8</v>
      </c>
      <c r="I163" s="21">
        <v>9</v>
      </c>
      <c r="J163" s="21">
        <v>2</v>
      </c>
      <c r="K163" s="21">
        <v>21</v>
      </c>
      <c r="L163" s="21">
        <v>13</v>
      </c>
      <c r="M163" s="21">
        <v>0</v>
      </c>
      <c r="N163" s="21">
        <v>13</v>
      </c>
      <c r="O163" s="21">
        <v>8</v>
      </c>
      <c r="P163" s="21">
        <v>25</v>
      </c>
      <c r="Q163" s="21">
        <v>0</v>
      </c>
      <c r="R163" s="21">
        <v>3</v>
      </c>
      <c r="S163" s="21">
        <v>0</v>
      </c>
    </row>
    <row r="164" spans="1:19" x14ac:dyDescent="0.2">
      <c r="A164" s="24" t="s">
        <v>3</v>
      </c>
      <c r="B164" s="25">
        <v>100</v>
      </c>
      <c r="C164" s="25">
        <v>21.052631999999999</v>
      </c>
      <c r="D164" s="25">
        <v>47.368420999999998</v>
      </c>
      <c r="E164" s="25">
        <v>39.473683999999999</v>
      </c>
      <c r="F164" s="25">
        <v>21.052631999999999</v>
      </c>
      <c r="G164" s="25">
        <v>31.578946999999999</v>
      </c>
      <c r="H164" s="25">
        <v>21.052631999999999</v>
      </c>
      <c r="I164" s="25">
        <v>23.684211000000001</v>
      </c>
      <c r="J164" s="25">
        <v>5.2631579999999998</v>
      </c>
      <c r="K164" s="25">
        <v>55.263157999999997</v>
      </c>
      <c r="L164" s="25">
        <v>34.210526000000002</v>
      </c>
      <c r="M164" s="25">
        <v>0</v>
      </c>
      <c r="N164" s="25">
        <v>34.210526000000002</v>
      </c>
      <c r="O164" s="25">
        <v>21.052631999999999</v>
      </c>
      <c r="P164" s="25">
        <v>65.789473999999998</v>
      </c>
      <c r="Q164" s="25">
        <v>0</v>
      </c>
      <c r="R164" s="25">
        <v>7.8947370000000001</v>
      </c>
      <c r="S164" s="25">
        <v>0</v>
      </c>
    </row>
    <row r="165" spans="1:19" x14ac:dyDescent="0.2">
      <c r="A165" s="20" t="s">
        <v>384</v>
      </c>
      <c r="B165" s="21">
        <v>36</v>
      </c>
      <c r="C165" s="21">
        <v>9</v>
      </c>
      <c r="D165" s="21">
        <v>13</v>
      </c>
      <c r="E165" s="21">
        <v>15</v>
      </c>
      <c r="F165" s="21">
        <v>9</v>
      </c>
      <c r="G165" s="21">
        <v>11</v>
      </c>
      <c r="H165" s="21">
        <v>6</v>
      </c>
      <c r="I165" s="21">
        <v>11</v>
      </c>
      <c r="J165" s="21">
        <v>4</v>
      </c>
      <c r="K165" s="21">
        <v>21</v>
      </c>
      <c r="L165" s="21">
        <v>11</v>
      </c>
      <c r="M165" s="21">
        <v>0</v>
      </c>
      <c r="N165" s="21">
        <v>13</v>
      </c>
      <c r="O165" s="21">
        <v>6</v>
      </c>
      <c r="P165" s="21">
        <v>22</v>
      </c>
      <c r="Q165" s="21">
        <v>1</v>
      </c>
      <c r="R165" s="21">
        <v>3</v>
      </c>
      <c r="S165" s="21">
        <v>1</v>
      </c>
    </row>
    <row r="166" spans="1:19" x14ac:dyDescent="0.2">
      <c r="A166" s="24" t="s">
        <v>3</v>
      </c>
      <c r="B166" s="25">
        <v>100</v>
      </c>
      <c r="C166" s="25">
        <v>25</v>
      </c>
      <c r="D166" s="25">
        <v>36.111111000000001</v>
      </c>
      <c r="E166" s="25">
        <v>41.666666999999997</v>
      </c>
      <c r="F166" s="25">
        <v>25</v>
      </c>
      <c r="G166" s="25">
        <v>30.555555999999999</v>
      </c>
      <c r="H166" s="25">
        <v>16.666667</v>
      </c>
      <c r="I166" s="25">
        <v>30.555555999999999</v>
      </c>
      <c r="J166" s="25">
        <v>11.111110999999999</v>
      </c>
      <c r="K166" s="25">
        <v>58.333333000000003</v>
      </c>
      <c r="L166" s="25">
        <v>30.555555999999999</v>
      </c>
      <c r="M166" s="25">
        <v>0</v>
      </c>
      <c r="N166" s="25">
        <v>36.111111000000001</v>
      </c>
      <c r="O166" s="25">
        <v>16.666667</v>
      </c>
      <c r="P166" s="25">
        <v>61.111111000000001</v>
      </c>
      <c r="Q166" s="25">
        <v>2.7777780000000001</v>
      </c>
      <c r="R166" s="25">
        <v>8.3333329999999997</v>
      </c>
      <c r="S166" s="25">
        <v>2.7777780000000001</v>
      </c>
    </row>
    <row r="167" spans="1:19" x14ac:dyDescent="0.2">
      <c r="A167" s="20" t="s">
        <v>183</v>
      </c>
      <c r="B167" s="21">
        <v>53</v>
      </c>
      <c r="C167" s="21">
        <v>14</v>
      </c>
      <c r="D167" s="21">
        <v>32</v>
      </c>
      <c r="E167" s="21">
        <v>24</v>
      </c>
      <c r="F167" s="21">
        <v>17</v>
      </c>
      <c r="G167" s="21">
        <v>23</v>
      </c>
      <c r="H167" s="21">
        <v>18</v>
      </c>
      <c r="I167" s="21">
        <v>14</v>
      </c>
      <c r="J167" s="21">
        <v>4</v>
      </c>
      <c r="K167" s="21">
        <v>30</v>
      </c>
      <c r="L167" s="21">
        <v>22</v>
      </c>
      <c r="M167" s="21">
        <v>0</v>
      </c>
      <c r="N167" s="21">
        <v>19</v>
      </c>
      <c r="O167" s="21">
        <v>12</v>
      </c>
      <c r="P167" s="21">
        <v>40</v>
      </c>
      <c r="Q167" s="21">
        <v>0</v>
      </c>
      <c r="R167" s="21">
        <v>1</v>
      </c>
      <c r="S167" s="21">
        <v>2</v>
      </c>
    </row>
    <row r="168" spans="1:19" x14ac:dyDescent="0.2">
      <c r="A168" s="24" t="s">
        <v>3</v>
      </c>
      <c r="B168" s="25">
        <v>100</v>
      </c>
      <c r="C168" s="25">
        <v>26.415094</v>
      </c>
      <c r="D168" s="25">
        <v>60.377358000000001</v>
      </c>
      <c r="E168" s="25">
        <v>45.283019000000003</v>
      </c>
      <c r="F168" s="25">
        <v>32.075471999999998</v>
      </c>
      <c r="G168" s="25">
        <v>43.396225999999999</v>
      </c>
      <c r="H168" s="25">
        <v>33.962263999999998</v>
      </c>
      <c r="I168" s="25">
        <v>26.415094</v>
      </c>
      <c r="J168" s="25">
        <v>7.5471700000000004</v>
      </c>
      <c r="K168" s="25">
        <v>56.603774000000001</v>
      </c>
      <c r="L168" s="25">
        <v>41.509433999999999</v>
      </c>
      <c r="M168" s="25">
        <v>0</v>
      </c>
      <c r="N168" s="25">
        <v>35.849057000000002</v>
      </c>
      <c r="O168" s="25">
        <v>22.641508999999999</v>
      </c>
      <c r="P168" s="25">
        <v>75.471698000000004</v>
      </c>
      <c r="Q168" s="25">
        <v>0</v>
      </c>
      <c r="R168" s="25">
        <v>1.886792</v>
      </c>
      <c r="S168" s="25">
        <v>3.7735850000000002</v>
      </c>
    </row>
    <row r="169" spans="1:19" x14ac:dyDescent="0.2">
      <c r="A169" s="20" t="s">
        <v>385</v>
      </c>
      <c r="B169" s="21">
        <v>22</v>
      </c>
      <c r="C169" s="21">
        <v>3</v>
      </c>
      <c r="D169" s="21">
        <v>9</v>
      </c>
      <c r="E169" s="21">
        <v>5</v>
      </c>
      <c r="F169" s="21">
        <v>3</v>
      </c>
      <c r="G169" s="21">
        <v>4</v>
      </c>
      <c r="H169" s="21">
        <v>3</v>
      </c>
      <c r="I169" s="21">
        <v>2</v>
      </c>
      <c r="J169" s="21">
        <v>1</v>
      </c>
      <c r="K169" s="21">
        <v>7</v>
      </c>
      <c r="L169" s="21">
        <v>5</v>
      </c>
      <c r="M169" s="21">
        <v>0</v>
      </c>
      <c r="N169" s="21">
        <v>4</v>
      </c>
      <c r="O169" s="21">
        <v>1</v>
      </c>
      <c r="P169" s="21">
        <v>12</v>
      </c>
      <c r="Q169" s="21">
        <v>0</v>
      </c>
      <c r="R169" s="21">
        <v>2</v>
      </c>
      <c r="S169" s="21">
        <v>3</v>
      </c>
    </row>
    <row r="170" spans="1:19" x14ac:dyDescent="0.2">
      <c r="A170" s="24" t="s">
        <v>3</v>
      </c>
      <c r="B170" s="25">
        <v>100</v>
      </c>
      <c r="C170" s="25">
        <v>13.636364</v>
      </c>
      <c r="D170" s="25">
        <v>40.909090999999997</v>
      </c>
      <c r="E170" s="25">
        <v>22.727273</v>
      </c>
      <c r="F170" s="25">
        <v>13.636364</v>
      </c>
      <c r="G170" s="25">
        <v>18.181818</v>
      </c>
      <c r="H170" s="25">
        <v>13.636364</v>
      </c>
      <c r="I170" s="25">
        <v>9.0909089999999999</v>
      </c>
      <c r="J170" s="25">
        <v>4.5454549999999996</v>
      </c>
      <c r="K170" s="25">
        <v>31.818182</v>
      </c>
      <c r="L170" s="25">
        <v>22.727273</v>
      </c>
      <c r="M170" s="25">
        <v>0</v>
      </c>
      <c r="N170" s="25">
        <v>18.181818</v>
      </c>
      <c r="O170" s="25">
        <v>4.5454549999999996</v>
      </c>
      <c r="P170" s="25">
        <v>54.545454999999997</v>
      </c>
      <c r="Q170" s="25">
        <v>0</v>
      </c>
      <c r="R170" s="25">
        <v>9.0909089999999999</v>
      </c>
      <c r="S170" s="25">
        <v>13.636364</v>
      </c>
    </row>
    <row r="171" spans="1:19" x14ac:dyDescent="0.2">
      <c r="A171" s="20" t="s">
        <v>386</v>
      </c>
      <c r="B171" s="21">
        <v>32</v>
      </c>
      <c r="C171" s="21">
        <v>2</v>
      </c>
      <c r="D171" s="21">
        <v>8</v>
      </c>
      <c r="E171" s="21">
        <v>2</v>
      </c>
      <c r="F171" s="21">
        <v>1</v>
      </c>
      <c r="G171" s="21">
        <v>4</v>
      </c>
      <c r="H171" s="21">
        <v>2</v>
      </c>
      <c r="I171" s="21">
        <v>3</v>
      </c>
      <c r="J171" s="21">
        <v>4</v>
      </c>
      <c r="K171" s="21">
        <v>12</v>
      </c>
      <c r="L171" s="21">
        <v>6</v>
      </c>
      <c r="M171" s="21">
        <v>3</v>
      </c>
      <c r="N171" s="21">
        <v>3</v>
      </c>
      <c r="O171" s="21">
        <v>2</v>
      </c>
      <c r="P171" s="21">
        <v>8</v>
      </c>
      <c r="Q171" s="21">
        <v>1</v>
      </c>
      <c r="R171" s="21">
        <v>7</v>
      </c>
      <c r="S171" s="21">
        <v>3</v>
      </c>
    </row>
    <row r="172" spans="1:19" x14ac:dyDescent="0.2">
      <c r="A172" s="24" t="s">
        <v>3</v>
      </c>
      <c r="B172" s="25">
        <v>100</v>
      </c>
      <c r="C172" s="25">
        <v>6.25</v>
      </c>
      <c r="D172" s="25">
        <v>25</v>
      </c>
      <c r="E172" s="25">
        <v>6.25</v>
      </c>
      <c r="F172" s="25">
        <v>3.125</v>
      </c>
      <c r="G172" s="25">
        <v>12.5</v>
      </c>
      <c r="H172" s="25">
        <v>6.25</v>
      </c>
      <c r="I172" s="25">
        <v>9.375</v>
      </c>
      <c r="J172" s="25">
        <v>12.5</v>
      </c>
      <c r="K172" s="25">
        <v>37.5</v>
      </c>
      <c r="L172" s="25">
        <v>18.75</v>
      </c>
      <c r="M172" s="25">
        <v>9.375</v>
      </c>
      <c r="N172" s="25">
        <v>9.375</v>
      </c>
      <c r="O172" s="25">
        <v>6.25</v>
      </c>
      <c r="P172" s="25">
        <v>25</v>
      </c>
      <c r="Q172" s="25">
        <v>3.125</v>
      </c>
      <c r="R172" s="25">
        <v>21.875</v>
      </c>
      <c r="S172" s="25">
        <v>9.375</v>
      </c>
    </row>
    <row r="173" spans="1:19" x14ac:dyDescent="0.2">
      <c r="A173" s="20" t="s">
        <v>387</v>
      </c>
      <c r="B173" s="21">
        <v>9</v>
      </c>
      <c r="C173" s="21">
        <v>0</v>
      </c>
      <c r="D173" s="21">
        <v>6</v>
      </c>
      <c r="E173" s="21">
        <v>4</v>
      </c>
      <c r="F173" s="21">
        <v>2</v>
      </c>
      <c r="G173" s="21">
        <v>1</v>
      </c>
      <c r="H173" s="21">
        <v>3</v>
      </c>
      <c r="I173" s="21">
        <v>3</v>
      </c>
      <c r="J173" s="21">
        <v>1</v>
      </c>
      <c r="K173" s="21">
        <v>7</v>
      </c>
      <c r="L173" s="21">
        <v>3</v>
      </c>
      <c r="M173" s="21">
        <v>0</v>
      </c>
      <c r="N173" s="21">
        <v>2</v>
      </c>
      <c r="O173" s="21">
        <v>1</v>
      </c>
      <c r="P173" s="21">
        <v>6</v>
      </c>
      <c r="Q173" s="21">
        <v>0</v>
      </c>
      <c r="R173" s="21">
        <v>1</v>
      </c>
      <c r="S173" s="21">
        <v>0</v>
      </c>
    </row>
    <row r="174" spans="1:19" x14ac:dyDescent="0.2">
      <c r="A174" s="24" t="s">
        <v>3</v>
      </c>
      <c r="B174" s="25">
        <v>100</v>
      </c>
      <c r="C174" s="25">
        <v>0</v>
      </c>
      <c r="D174" s="25">
        <v>66.666667000000004</v>
      </c>
      <c r="E174" s="25">
        <v>44.444443999999997</v>
      </c>
      <c r="F174" s="25">
        <v>22.222221999999999</v>
      </c>
      <c r="G174" s="25">
        <v>11.111110999999999</v>
      </c>
      <c r="H174" s="25">
        <v>33.333333000000003</v>
      </c>
      <c r="I174" s="25">
        <v>33.333333000000003</v>
      </c>
      <c r="J174" s="25">
        <v>11.111110999999999</v>
      </c>
      <c r="K174" s="25">
        <v>77.777777999999998</v>
      </c>
      <c r="L174" s="25">
        <v>33.333333000000003</v>
      </c>
      <c r="M174" s="25">
        <v>0</v>
      </c>
      <c r="N174" s="25">
        <v>22.222221999999999</v>
      </c>
      <c r="O174" s="25">
        <v>11.111110999999999</v>
      </c>
      <c r="P174" s="25">
        <v>66.666667000000004</v>
      </c>
      <c r="Q174" s="25">
        <v>0</v>
      </c>
      <c r="R174" s="25">
        <v>11.111110999999999</v>
      </c>
      <c r="S174" s="25">
        <v>0</v>
      </c>
    </row>
    <row r="175" spans="1:19" x14ac:dyDescent="0.2">
      <c r="A175" s="20" t="s">
        <v>366</v>
      </c>
      <c r="B175" s="21">
        <v>150</v>
      </c>
      <c r="C175" s="21">
        <v>25</v>
      </c>
      <c r="D175" s="21">
        <v>54</v>
      </c>
      <c r="E175" s="21">
        <v>39</v>
      </c>
      <c r="F175" s="21">
        <v>28</v>
      </c>
      <c r="G175" s="21">
        <v>32</v>
      </c>
      <c r="H175" s="21">
        <v>21</v>
      </c>
      <c r="I175" s="21">
        <v>25</v>
      </c>
      <c r="J175" s="21">
        <v>17</v>
      </c>
      <c r="K175" s="21">
        <v>68</v>
      </c>
      <c r="L175" s="21">
        <v>41</v>
      </c>
      <c r="M175" s="21">
        <v>5</v>
      </c>
      <c r="N175" s="21">
        <v>35</v>
      </c>
      <c r="O175" s="21">
        <v>19</v>
      </c>
      <c r="P175" s="21">
        <v>70</v>
      </c>
      <c r="Q175" s="21">
        <v>5</v>
      </c>
      <c r="R175" s="21">
        <v>20</v>
      </c>
      <c r="S175" s="21">
        <v>18</v>
      </c>
    </row>
    <row r="176" spans="1:19" x14ac:dyDescent="0.2">
      <c r="A176" s="24" t="s">
        <v>3</v>
      </c>
      <c r="B176" s="25">
        <v>100</v>
      </c>
      <c r="C176" s="25">
        <v>16.666667</v>
      </c>
      <c r="D176" s="25">
        <v>36</v>
      </c>
      <c r="E176" s="25">
        <v>26</v>
      </c>
      <c r="F176" s="25">
        <v>18.666667</v>
      </c>
      <c r="G176" s="25">
        <v>21.333333</v>
      </c>
      <c r="H176" s="25">
        <v>14</v>
      </c>
      <c r="I176" s="25">
        <v>16.666667</v>
      </c>
      <c r="J176" s="25">
        <v>11.333333</v>
      </c>
      <c r="K176" s="25">
        <v>45.333333000000003</v>
      </c>
      <c r="L176" s="25">
        <v>27.333333</v>
      </c>
      <c r="M176" s="25">
        <v>3.3333330000000001</v>
      </c>
      <c r="N176" s="25">
        <v>23.333333</v>
      </c>
      <c r="O176" s="25">
        <v>12.666667</v>
      </c>
      <c r="P176" s="25">
        <v>46.666666999999997</v>
      </c>
      <c r="Q176" s="25">
        <v>3.3333330000000001</v>
      </c>
      <c r="R176" s="25">
        <v>13.333333</v>
      </c>
      <c r="S176" s="25">
        <v>12</v>
      </c>
    </row>
    <row r="177" spans="1:19" x14ac:dyDescent="0.2">
      <c r="A177" s="9" t="s">
        <v>388</v>
      </c>
      <c r="B177" s="9"/>
      <c r="C177" s="9"/>
      <c r="D177" s="9"/>
      <c r="E177" s="9"/>
      <c r="F177" s="9"/>
      <c r="G177" s="9"/>
      <c r="H177" s="9"/>
      <c r="I177" s="9"/>
      <c r="J177" s="9"/>
      <c r="K177" s="9"/>
      <c r="L177" s="9"/>
      <c r="M177" s="9"/>
      <c r="N177" s="9"/>
      <c r="O177" s="9"/>
      <c r="P177" s="9"/>
      <c r="Q177" s="9"/>
      <c r="R177" s="9"/>
      <c r="S177" s="9"/>
    </row>
    <row r="178" spans="1:19" x14ac:dyDescent="0.2">
      <c r="A178" s="20" t="s">
        <v>184</v>
      </c>
      <c r="B178" s="21">
        <v>54</v>
      </c>
      <c r="C178" s="21">
        <v>10</v>
      </c>
      <c r="D178" s="21">
        <v>14</v>
      </c>
      <c r="E178" s="21">
        <v>11</v>
      </c>
      <c r="F178" s="21">
        <v>5</v>
      </c>
      <c r="G178" s="21">
        <v>8</v>
      </c>
      <c r="H178" s="21">
        <v>8</v>
      </c>
      <c r="I178" s="21">
        <v>10</v>
      </c>
      <c r="J178" s="21">
        <v>3</v>
      </c>
      <c r="K178" s="21">
        <v>22</v>
      </c>
      <c r="L178" s="21">
        <v>13</v>
      </c>
      <c r="M178" s="21">
        <v>2</v>
      </c>
      <c r="N178" s="21">
        <v>11</v>
      </c>
      <c r="O178" s="21">
        <v>5</v>
      </c>
      <c r="P178" s="21">
        <v>22</v>
      </c>
      <c r="Q178" s="21">
        <v>1</v>
      </c>
      <c r="R178" s="21">
        <v>8</v>
      </c>
      <c r="S178" s="21">
        <v>5</v>
      </c>
    </row>
    <row r="179" spans="1:19" x14ac:dyDescent="0.2">
      <c r="A179" s="24" t="s">
        <v>3</v>
      </c>
      <c r="B179" s="25">
        <v>100</v>
      </c>
      <c r="C179" s="25">
        <v>18.518519000000001</v>
      </c>
      <c r="D179" s="25">
        <v>25.925926</v>
      </c>
      <c r="E179" s="25">
        <v>20.370370000000001</v>
      </c>
      <c r="F179" s="25">
        <v>9.2592590000000001</v>
      </c>
      <c r="G179" s="25">
        <v>14.814814999999999</v>
      </c>
      <c r="H179" s="25">
        <v>14.814814999999999</v>
      </c>
      <c r="I179" s="25">
        <v>18.518519000000001</v>
      </c>
      <c r="J179" s="25">
        <v>5.5555560000000002</v>
      </c>
      <c r="K179" s="25">
        <v>40.740741</v>
      </c>
      <c r="L179" s="25">
        <v>24.074074</v>
      </c>
      <c r="M179" s="25">
        <v>3.7037040000000001</v>
      </c>
      <c r="N179" s="25">
        <v>20.370370000000001</v>
      </c>
      <c r="O179" s="25">
        <v>9.2592590000000001</v>
      </c>
      <c r="P179" s="25">
        <v>40.740741</v>
      </c>
      <c r="Q179" s="25">
        <v>1.8518520000000001</v>
      </c>
      <c r="R179" s="25">
        <v>14.814814999999999</v>
      </c>
      <c r="S179" s="25">
        <v>9.2592590000000001</v>
      </c>
    </row>
    <row r="180" spans="1:19" x14ac:dyDescent="0.2">
      <c r="A180" s="20" t="s">
        <v>185</v>
      </c>
      <c r="B180" s="21">
        <v>196</v>
      </c>
      <c r="C180" s="21">
        <v>29</v>
      </c>
      <c r="D180" s="21">
        <v>70</v>
      </c>
      <c r="E180" s="21">
        <v>48</v>
      </c>
      <c r="F180" s="21">
        <v>23</v>
      </c>
      <c r="G180" s="21">
        <v>41</v>
      </c>
      <c r="H180" s="21">
        <v>29</v>
      </c>
      <c r="I180" s="21">
        <v>43</v>
      </c>
      <c r="J180" s="21">
        <v>18</v>
      </c>
      <c r="K180" s="21">
        <v>88</v>
      </c>
      <c r="L180" s="21">
        <v>52</v>
      </c>
      <c r="M180" s="21">
        <v>7</v>
      </c>
      <c r="N180" s="21">
        <v>54</v>
      </c>
      <c r="O180" s="21">
        <v>24</v>
      </c>
      <c r="P180" s="21">
        <v>102</v>
      </c>
      <c r="Q180" s="21">
        <v>9</v>
      </c>
      <c r="R180" s="21">
        <v>21</v>
      </c>
      <c r="S180" s="21">
        <v>15</v>
      </c>
    </row>
    <row r="181" spans="1:19" x14ac:dyDescent="0.2">
      <c r="A181" s="24" t="s">
        <v>3</v>
      </c>
      <c r="B181" s="25">
        <v>100</v>
      </c>
      <c r="C181" s="25">
        <v>14.795918</v>
      </c>
      <c r="D181" s="25">
        <v>35.714286000000001</v>
      </c>
      <c r="E181" s="25">
        <v>24.489795999999998</v>
      </c>
      <c r="F181" s="25">
        <v>11.734693999999999</v>
      </c>
      <c r="G181" s="25">
        <v>20.918367</v>
      </c>
      <c r="H181" s="25">
        <v>14.795918</v>
      </c>
      <c r="I181" s="25">
        <v>21.938776000000001</v>
      </c>
      <c r="J181" s="25">
        <v>9.1836730000000006</v>
      </c>
      <c r="K181" s="25">
        <v>44.897959</v>
      </c>
      <c r="L181" s="25">
        <v>26.530612000000001</v>
      </c>
      <c r="M181" s="25">
        <v>3.5714290000000002</v>
      </c>
      <c r="N181" s="25">
        <v>27.551020000000001</v>
      </c>
      <c r="O181" s="25">
        <v>12.244897999999999</v>
      </c>
      <c r="P181" s="25">
        <v>52.040816</v>
      </c>
      <c r="Q181" s="25">
        <v>4.5918369999999999</v>
      </c>
      <c r="R181" s="25">
        <v>10.714286</v>
      </c>
      <c r="S181" s="25">
        <v>7.6530610000000001</v>
      </c>
    </row>
    <row r="182" spans="1:19" x14ac:dyDescent="0.2">
      <c r="A182" s="20" t="s">
        <v>186</v>
      </c>
      <c r="B182" s="21">
        <v>310</v>
      </c>
      <c r="C182" s="21">
        <v>39</v>
      </c>
      <c r="D182" s="21">
        <v>118</v>
      </c>
      <c r="E182" s="21">
        <v>87</v>
      </c>
      <c r="F182" s="21">
        <v>51</v>
      </c>
      <c r="G182" s="21">
        <v>73</v>
      </c>
      <c r="H182" s="21">
        <v>50</v>
      </c>
      <c r="I182" s="21">
        <v>57</v>
      </c>
      <c r="J182" s="21">
        <v>34</v>
      </c>
      <c r="K182" s="21">
        <v>145</v>
      </c>
      <c r="L182" s="21">
        <v>90</v>
      </c>
      <c r="M182" s="21">
        <v>17</v>
      </c>
      <c r="N182" s="21">
        <v>87</v>
      </c>
      <c r="O182" s="21">
        <v>45</v>
      </c>
      <c r="P182" s="21">
        <v>166</v>
      </c>
      <c r="Q182" s="21">
        <v>9</v>
      </c>
      <c r="R182" s="21">
        <v>37</v>
      </c>
      <c r="S182" s="21">
        <v>17</v>
      </c>
    </row>
    <row r="183" spans="1:19" x14ac:dyDescent="0.2">
      <c r="A183" s="24" t="s">
        <v>3</v>
      </c>
      <c r="B183" s="25">
        <v>100</v>
      </c>
      <c r="C183" s="25">
        <v>12.580645000000001</v>
      </c>
      <c r="D183" s="25">
        <v>38.064515999999998</v>
      </c>
      <c r="E183" s="25">
        <v>28.064516000000001</v>
      </c>
      <c r="F183" s="25">
        <v>16.451612999999998</v>
      </c>
      <c r="G183" s="25">
        <v>23.548387000000002</v>
      </c>
      <c r="H183" s="25">
        <v>16.129031999999999</v>
      </c>
      <c r="I183" s="25">
        <v>18.387097000000001</v>
      </c>
      <c r="J183" s="25">
        <v>10.967741999999999</v>
      </c>
      <c r="K183" s="25">
        <v>46.774194000000001</v>
      </c>
      <c r="L183" s="25">
        <v>29.032257999999999</v>
      </c>
      <c r="M183" s="25">
        <v>5.4838709999999997</v>
      </c>
      <c r="N183" s="25">
        <v>28.064516000000001</v>
      </c>
      <c r="O183" s="25">
        <v>14.516128999999999</v>
      </c>
      <c r="P183" s="25">
        <v>53.548386999999998</v>
      </c>
      <c r="Q183" s="25">
        <v>2.9032260000000001</v>
      </c>
      <c r="R183" s="25">
        <v>11.935484000000001</v>
      </c>
      <c r="S183" s="25">
        <v>5.4838709999999997</v>
      </c>
    </row>
    <row r="184" spans="1:19" x14ac:dyDescent="0.2">
      <c r="A184" s="20" t="s">
        <v>187</v>
      </c>
      <c r="B184" s="21">
        <v>385</v>
      </c>
      <c r="C184" s="21">
        <v>66</v>
      </c>
      <c r="D184" s="21">
        <v>151</v>
      </c>
      <c r="E184" s="21">
        <v>113</v>
      </c>
      <c r="F184" s="21">
        <v>71</v>
      </c>
      <c r="G184" s="21">
        <v>114</v>
      </c>
      <c r="H184" s="21">
        <v>68</v>
      </c>
      <c r="I184" s="21">
        <v>81</v>
      </c>
      <c r="J184" s="21">
        <v>37</v>
      </c>
      <c r="K184" s="21">
        <v>197</v>
      </c>
      <c r="L184" s="21">
        <v>107</v>
      </c>
      <c r="M184" s="21">
        <v>13</v>
      </c>
      <c r="N184" s="21">
        <v>98</v>
      </c>
      <c r="O184" s="21">
        <v>64</v>
      </c>
      <c r="P184" s="21">
        <v>225</v>
      </c>
      <c r="Q184" s="21">
        <v>1</v>
      </c>
      <c r="R184" s="21">
        <v>24</v>
      </c>
      <c r="S184" s="21">
        <v>27</v>
      </c>
    </row>
    <row r="185" spans="1:19" x14ac:dyDescent="0.2">
      <c r="A185" s="24" t="s">
        <v>3</v>
      </c>
      <c r="B185" s="25">
        <v>100</v>
      </c>
      <c r="C185" s="25">
        <v>17.142856999999999</v>
      </c>
      <c r="D185" s="25">
        <v>39.220779</v>
      </c>
      <c r="E185" s="25">
        <v>29.350649000000001</v>
      </c>
      <c r="F185" s="25">
        <v>18.441558000000001</v>
      </c>
      <c r="G185" s="25">
        <v>29.610389999999999</v>
      </c>
      <c r="H185" s="25">
        <v>17.662337999999998</v>
      </c>
      <c r="I185" s="25">
        <v>21.038961</v>
      </c>
      <c r="J185" s="25">
        <v>9.6103900000000007</v>
      </c>
      <c r="K185" s="25">
        <v>51.168830999999997</v>
      </c>
      <c r="L185" s="25">
        <v>27.792207999999999</v>
      </c>
      <c r="M185" s="25">
        <v>3.3766229999999999</v>
      </c>
      <c r="N185" s="25">
        <v>25.454545</v>
      </c>
      <c r="O185" s="25">
        <v>16.623377000000001</v>
      </c>
      <c r="P185" s="25">
        <v>58.441558000000001</v>
      </c>
      <c r="Q185" s="25">
        <v>0.25974000000000003</v>
      </c>
      <c r="R185" s="25">
        <v>6.2337660000000001</v>
      </c>
      <c r="S185" s="25">
        <v>7.0129869999999999</v>
      </c>
    </row>
    <row r="186" spans="1:19" x14ac:dyDescent="0.2">
      <c r="A186" s="20" t="s">
        <v>188</v>
      </c>
      <c r="B186" s="21">
        <v>361</v>
      </c>
      <c r="C186" s="21">
        <v>71</v>
      </c>
      <c r="D186" s="21">
        <v>160</v>
      </c>
      <c r="E186" s="21">
        <v>130</v>
      </c>
      <c r="F186" s="21">
        <v>67</v>
      </c>
      <c r="G186" s="21">
        <v>104</v>
      </c>
      <c r="H186" s="21">
        <v>75</v>
      </c>
      <c r="I186" s="21">
        <v>85</v>
      </c>
      <c r="J186" s="21">
        <v>40</v>
      </c>
      <c r="K186" s="21">
        <v>212</v>
      </c>
      <c r="L186" s="21">
        <v>134</v>
      </c>
      <c r="M186" s="21">
        <v>11</v>
      </c>
      <c r="N186" s="21">
        <v>133</v>
      </c>
      <c r="O186" s="21">
        <v>76</v>
      </c>
      <c r="P186" s="21">
        <v>250</v>
      </c>
      <c r="Q186" s="21">
        <v>4</v>
      </c>
      <c r="R186" s="21">
        <v>18</v>
      </c>
      <c r="S186" s="21">
        <v>13</v>
      </c>
    </row>
    <row r="187" spans="1:19" x14ac:dyDescent="0.2">
      <c r="A187" s="24" t="s">
        <v>3</v>
      </c>
      <c r="B187" s="25">
        <v>100</v>
      </c>
      <c r="C187" s="25">
        <v>19.667590000000001</v>
      </c>
      <c r="D187" s="25">
        <v>44.321330000000003</v>
      </c>
      <c r="E187" s="25">
        <v>36.01108</v>
      </c>
      <c r="F187" s="25">
        <v>18.559557000000002</v>
      </c>
      <c r="G187" s="25">
        <v>28.808864</v>
      </c>
      <c r="H187" s="25">
        <v>20.775623</v>
      </c>
      <c r="I187" s="25">
        <v>23.545705999999999</v>
      </c>
      <c r="J187" s="25">
        <v>11.080332</v>
      </c>
      <c r="K187" s="25">
        <v>58.725762000000003</v>
      </c>
      <c r="L187" s="25">
        <v>37.119114000000003</v>
      </c>
      <c r="M187" s="25">
        <v>3.047091</v>
      </c>
      <c r="N187" s="25">
        <v>36.842104999999997</v>
      </c>
      <c r="O187" s="25">
        <v>21.052631999999999</v>
      </c>
      <c r="P187" s="25">
        <v>69.252077999999997</v>
      </c>
      <c r="Q187" s="25">
        <v>1.108033</v>
      </c>
      <c r="R187" s="25">
        <v>4.9861500000000003</v>
      </c>
      <c r="S187" s="25">
        <v>3.601108</v>
      </c>
    </row>
    <row r="188" spans="1:19" x14ac:dyDescent="0.2">
      <c r="A188" s="20" t="s">
        <v>189</v>
      </c>
      <c r="B188" s="21">
        <v>315</v>
      </c>
      <c r="C188" s="21">
        <v>61</v>
      </c>
      <c r="D188" s="21">
        <v>140</v>
      </c>
      <c r="E188" s="21">
        <v>128</v>
      </c>
      <c r="F188" s="21">
        <v>63</v>
      </c>
      <c r="G188" s="21">
        <v>87</v>
      </c>
      <c r="H188" s="21">
        <v>62</v>
      </c>
      <c r="I188" s="21">
        <v>57</v>
      </c>
      <c r="J188" s="21">
        <v>28</v>
      </c>
      <c r="K188" s="21">
        <v>188</v>
      </c>
      <c r="L188" s="21">
        <v>121</v>
      </c>
      <c r="M188" s="21">
        <v>13</v>
      </c>
      <c r="N188" s="21">
        <v>102</v>
      </c>
      <c r="O188" s="21">
        <v>48</v>
      </c>
      <c r="P188" s="21">
        <v>218</v>
      </c>
      <c r="Q188" s="21">
        <v>6</v>
      </c>
      <c r="R188" s="21">
        <v>17</v>
      </c>
      <c r="S188" s="21">
        <v>8</v>
      </c>
    </row>
    <row r="189" spans="1:19" x14ac:dyDescent="0.2">
      <c r="A189" s="24" t="s">
        <v>3</v>
      </c>
      <c r="B189" s="25">
        <v>100</v>
      </c>
      <c r="C189" s="25">
        <v>19.365079000000001</v>
      </c>
      <c r="D189" s="25">
        <v>44.444443999999997</v>
      </c>
      <c r="E189" s="25">
        <v>40.634920999999999</v>
      </c>
      <c r="F189" s="25">
        <v>20</v>
      </c>
      <c r="G189" s="25">
        <v>27.619047999999999</v>
      </c>
      <c r="H189" s="25">
        <v>19.682539999999999</v>
      </c>
      <c r="I189" s="25">
        <v>18.095237999999998</v>
      </c>
      <c r="J189" s="25">
        <v>8.8888890000000007</v>
      </c>
      <c r="K189" s="25">
        <v>59.682540000000003</v>
      </c>
      <c r="L189" s="25">
        <v>38.412697999999999</v>
      </c>
      <c r="M189" s="25">
        <v>4.1269840000000002</v>
      </c>
      <c r="N189" s="25">
        <v>32.380952000000001</v>
      </c>
      <c r="O189" s="25">
        <v>15.238095</v>
      </c>
      <c r="P189" s="25">
        <v>69.206349000000003</v>
      </c>
      <c r="Q189" s="25">
        <v>1.9047620000000001</v>
      </c>
      <c r="R189" s="25">
        <v>5.3968249999999998</v>
      </c>
      <c r="S189" s="25">
        <v>2.5396830000000001</v>
      </c>
    </row>
    <row r="190" spans="1:19" x14ac:dyDescent="0.2">
      <c r="A190" s="20" t="s">
        <v>190</v>
      </c>
      <c r="B190" s="21">
        <v>364</v>
      </c>
      <c r="C190" s="21">
        <v>77</v>
      </c>
      <c r="D190" s="21">
        <v>172</v>
      </c>
      <c r="E190" s="21">
        <v>137</v>
      </c>
      <c r="F190" s="21">
        <v>86</v>
      </c>
      <c r="G190" s="21">
        <v>110</v>
      </c>
      <c r="H190" s="21">
        <v>80</v>
      </c>
      <c r="I190" s="21">
        <v>68</v>
      </c>
      <c r="J190" s="21">
        <v>38</v>
      </c>
      <c r="K190" s="21">
        <v>231</v>
      </c>
      <c r="L190" s="21">
        <v>149</v>
      </c>
      <c r="M190" s="21">
        <v>20</v>
      </c>
      <c r="N190" s="21">
        <v>129</v>
      </c>
      <c r="O190" s="21">
        <v>76</v>
      </c>
      <c r="P190" s="21">
        <v>256</v>
      </c>
      <c r="Q190" s="21">
        <v>4</v>
      </c>
      <c r="R190" s="21">
        <v>16</v>
      </c>
      <c r="S190" s="21">
        <v>5</v>
      </c>
    </row>
    <row r="191" spans="1:19" x14ac:dyDescent="0.2">
      <c r="A191" s="24" t="s">
        <v>3</v>
      </c>
      <c r="B191" s="25">
        <v>100</v>
      </c>
      <c r="C191" s="25">
        <v>21.153846000000001</v>
      </c>
      <c r="D191" s="25">
        <v>47.252746999999999</v>
      </c>
      <c r="E191" s="25">
        <v>37.637363000000001</v>
      </c>
      <c r="F191" s="25">
        <v>23.626373999999998</v>
      </c>
      <c r="G191" s="25">
        <v>30.21978</v>
      </c>
      <c r="H191" s="25">
        <v>21.978021999999999</v>
      </c>
      <c r="I191" s="25">
        <v>18.681318999999998</v>
      </c>
      <c r="J191" s="25">
        <v>10.43956</v>
      </c>
      <c r="K191" s="25">
        <v>63.461537999999997</v>
      </c>
      <c r="L191" s="25">
        <v>40.934066000000001</v>
      </c>
      <c r="M191" s="25">
        <v>5.4945050000000002</v>
      </c>
      <c r="N191" s="25">
        <v>35.43956</v>
      </c>
      <c r="O191" s="25">
        <v>20.879121000000001</v>
      </c>
      <c r="P191" s="25">
        <v>70.329669999999993</v>
      </c>
      <c r="Q191" s="25">
        <v>1.0989009999999999</v>
      </c>
      <c r="R191" s="25">
        <v>4.3956039999999996</v>
      </c>
      <c r="S191" s="25">
        <v>1.373626</v>
      </c>
    </row>
    <row r="192" spans="1:19" x14ac:dyDescent="0.2">
      <c r="A192" s="20" t="s">
        <v>191</v>
      </c>
      <c r="B192" s="21">
        <v>267</v>
      </c>
      <c r="C192" s="21">
        <v>60</v>
      </c>
      <c r="D192" s="21">
        <v>111</v>
      </c>
      <c r="E192" s="21">
        <v>101</v>
      </c>
      <c r="F192" s="21">
        <v>56</v>
      </c>
      <c r="G192" s="21">
        <v>84</v>
      </c>
      <c r="H192" s="21">
        <v>85</v>
      </c>
      <c r="I192" s="21">
        <v>53</v>
      </c>
      <c r="J192" s="21">
        <v>36</v>
      </c>
      <c r="K192" s="21">
        <v>150</v>
      </c>
      <c r="L192" s="21">
        <v>94</v>
      </c>
      <c r="M192" s="21">
        <v>16</v>
      </c>
      <c r="N192" s="21">
        <v>92</v>
      </c>
      <c r="O192" s="21">
        <v>62</v>
      </c>
      <c r="P192" s="21">
        <v>183</v>
      </c>
      <c r="Q192" s="21">
        <v>3</v>
      </c>
      <c r="R192" s="21">
        <v>10</v>
      </c>
      <c r="S192" s="21">
        <v>8</v>
      </c>
    </row>
    <row r="193" spans="1:19" x14ac:dyDescent="0.2">
      <c r="A193" s="24" t="s">
        <v>3</v>
      </c>
      <c r="B193" s="25">
        <v>100</v>
      </c>
      <c r="C193" s="25">
        <v>22.471910000000001</v>
      </c>
      <c r="D193" s="25">
        <v>41.573034</v>
      </c>
      <c r="E193" s="25">
        <v>37.827714999999998</v>
      </c>
      <c r="F193" s="25">
        <v>20.973783000000001</v>
      </c>
      <c r="G193" s="25">
        <v>31.460674000000001</v>
      </c>
      <c r="H193" s="25">
        <v>31.835205999999999</v>
      </c>
      <c r="I193" s="25">
        <v>19.850186999999998</v>
      </c>
      <c r="J193" s="25">
        <v>13.483146</v>
      </c>
      <c r="K193" s="25">
        <v>56.179774999999999</v>
      </c>
      <c r="L193" s="25">
        <v>35.205992999999999</v>
      </c>
      <c r="M193" s="25">
        <v>5.9925090000000001</v>
      </c>
      <c r="N193" s="25">
        <v>34.456929000000002</v>
      </c>
      <c r="O193" s="25">
        <v>23.220973999999998</v>
      </c>
      <c r="P193" s="25">
        <v>68.539326000000003</v>
      </c>
      <c r="Q193" s="25">
        <v>1.123596</v>
      </c>
      <c r="R193" s="25">
        <v>3.7453180000000001</v>
      </c>
      <c r="S193" s="25">
        <v>2.9962550000000001</v>
      </c>
    </row>
    <row r="194" spans="1:19" x14ac:dyDescent="0.2">
      <c r="A194" s="20" t="s">
        <v>192</v>
      </c>
      <c r="B194" s="21">
        <v>90</v>
      </c>
      <c r="C194" s="21">
        <v>21</v>
      </c>
      <c r="D194" s="21">
        <v>48</v>
      </c>
      <c r="E194" s="21">
        <v>33</v>
      </c>
      <c r="F194" s="21">
        <v>23</v>
      </c>
      <c r="G194" s="21">
        <v>28</v>
      </c>
      <c r="H194" s="21">
        <v>28</v>
      </c>
      <c r="I194" s="21">
        <v>19</v>
      </c>
      <c r="J194" s="21">
        <v>14</v>
      </c>
      <c r="K194" s="21">
        <v>63</v>
      </c>
      <c r="L194" s="21">
        <v>39</v>
      </c>
      <c r="M194" s="21">
        <v>2</v>
      </c>
      <c r="N194" s="21">
        <v>33</v>
      </c>
      <c r="O194" s="21">
        <v>22</v>
      </c>
      <c r="P194" s="21">
        <v>65</v>
      </c>
      <c r="Q194" s="21">
        <v>0</v>
      </c>
      <c r="R194" s="21">
        <v>1</v>
      </c>
      <c r="S194" s="21">
        <v>1</v>
      </c>
    </row>
    <row r="195" spans="1:19" x14ac:dyDescent="0.2">
      <c r="A195" s="24" t="s">
        <v>3</v>
      </c>
      <c r="B195" s="25">
        <v>100</v>
      </c>
      <c r="C195" s="25">
        <v>23.333333</v>
      </c>
      <c r="D195" s="25">
        <v>53.333333000000003</v>
      </c>
      <c r="E195" s="25">
        <v>36.666666999999997</v>
      </c>
      <c r="F195" s="25">
        <v>25.555555999999999</v>
      </c>
      <c r="G195" s="25">
        <v>31.111111000000001</v>
      </c>
      <c r="H195" s="25">
        <v>31.111111000000001</v>
      </c>
      <c r="I195" s="25">
        <v>21.111111000000001</v>
      </c>
      <c r="J195" s="25">
        <v>15.555555999999999</v>
      </c>
      <c r="K195" s="25">
        <v>70</v>
      </c>
      <c r="L195" s="25">
        <v>43.333333000000003</v>
      </c>
      <c r="M195" s="25">
        <v>2.2222219999999999</v>
      </c>
      <c r="N195" s="25">
        <v>36.666666999999997</v>
      </c>
      <c r="O195" s="25">
        <v>24.444444000000001</v>
      </c>
      <c r="P195" s="25">
        <v>72.222222000000002</v>
      </c>
      <c r="Q195" s="25">
        <v>0</v>
      </c>
      <c r="R195" s="25">
        <v>1.111111</v>
      </c>
      <c r="S195" s="25">
        <v>1.111111</v>
      </c>
    </row>
    <row r="196" spans="1:19" x14ac:dyDescent="0.2">
      <c r="A196" s="20" t="s">
        <v>193</v>
      </c>
      <c r="B196" s="21">
        <v>94</v>
      </c>
      <c r="C196" s="21">
        <v>28</v>
      </c>
      <c r="D196" s="21">
        <v>42</v>
      </c>
      <c r="E196" s="21">
        <v>32</v>
      </c>
      <c r="F196" s="21">
        <v>22</v>
      </c>
      <c r="G196" s="21">
        <v>35</v>
      </c>
      <c r="H196" s="21">
        <v>28</v>
      </c>
      <c r="I196" s="21">
        <v>21</v>
      </c>
      <c r="J196" s="21">
        <v>10</v>
      </c>
      <c r="K196" s="21">
        <v>53</v>
      </c>
      <c r="L196" s="21">
        <v>36</v>
      </c>
      <c r="M196" s="21">
        <v>11</v>
      </c>
      <c r="N196" s="21">
        <v>30</v>
      </c>
      <c r="O196" s="21">
        <v>20</v>
      </c>
      <c r="P196" s="21">
        <v>54</v>
      </c>
      <c r="Q196" s="21">
        <v>0</v>
      </c>
      <c r="R196" s="21">
        <v>4</v>
      </c>
      <c r="S196" s="21">
        <v>6</v>
      </c>
    </row>
    <row r="197" spans="1:19" x14ac:dyDescent="0.2">
      <c r="A197" s="24" t="s">
        <v>3</v>
      </c>
      <c r="B197" s="25">
        <v>100</v>
      </c>
      <c r="C197" s="25">
        <v>29.787234000000002</v>
      </c>
      <c r="D197" s="25">
        <v>44.680850999999997</v>
      </c>
      <c r="E197" s="25">
        <v>34.042552999999998</v>
      </c>
      <c r="F197" s="25">
        <v>23.404254999999999</v>
      </c>
      <c r="G197" s="25">
        <v>37.234043</v>
      </c>
      <c r="H197" s="25">
        <v>29.787234000000002</v>
      </c>
      <c r="I197" s="25">
        <v>22.340426000000001</v>
      </c>
      <c r="J197" s="25">
        <v>10.638298000000001</v>
      </c>
      <c r="K197" s="25">
        <v>56.382978999999999</v>
      </c>
      <c r="L197" s="25">
        <v>38.297871999999998</v>
      </c>
      <c r="M197" s="25">
        <v>11.702128</v>
      </c>
      <c r="N197" s="25">
        <v>31.914894</v>
      </c>
      <c r="O197" s="25">
        <v>21.276596000000001</v>
      </c>
      <c r="P197" s="25">
        <v>57.446809000000002</v>
      </c>
      <c r="Q197" s="25">
        <v>0</v>
      </c>
      <c r="R197" s="25">
        <v>4.2553190000000001</v>
      </c>
      <c r="S197" s="25">
        <v>6.3829789999999997</v>
      </c>
    </row>
    <row r="198" spans="1:19" x14ac:dyDescent="0.2">
      <c r="A198" s="20" t="s">
        <v>389</v>
      </c>
      <c r="B198" s="21">
        <v>47</v>
      </c>
      <c r="C198" s="21">
        <v>3</v>
      </c>
      <c r="D198" s="21">
        <v>14</v>
      </c>
      <c r="E198" s="21">
        <v>7</v>
      </c>
      <c r="F198" s="21">
        <v>3</v>
      </c>
      <c r="G198" s="21">
        <v>10</v>
      </c>
      <c r="H198" s="21">
        <v>5</v>
      </c>
      <c r="I198" s="21">
        <v>4</v>
      </c>
      <c r="J198" s="21">
        <v>4</v>
      </c>
      <c r="K198" s="21">
        <v>19</v>
      </c>
      <c r="L198" s="21">
        <v>11</v>
      </c>
      <c r="M198" s="21">
        <v>1</v>
      </c>
      <c r="N198" s="21">
        <v>7</v>
      </c>
      <c r="O198" s="21">
        <v>5</v>
      </c>
      <c r="P198" s="21">
        <v>16</v>
      </c>
      <c r="Q198" s="21">
        <v>3</v>
      </c>
      <c r="R198" s="21">
        <v>12</v>
      </c>
      <c r="S198" s="21">
        <v>1</v>
      </c>
    </row>
    <row r="199" spans="1:19" x14ac:dyDescent="0.2">
      <c r="A199" s="24" t="s">
        <v>3</v>
      </c>
      <c r="B199" s="25">
        <v>100</v>
      </c>
      <c r="C199" s="25">
        <v>6.3829789999999997</v>
      </c>
      <c r="D199" s="25">
        <v>29.787234000000002</v>
      </c>
      <c r="E199" s="25">
        <v>14.893617000000001</v>
      </c>
      <c r="F199" s="25">
        <v>6.3829789999999997</v>
      </c>
      <c r="G199" s="25">
        <v>21.276596000000001</v>
      </c>
      <c r="H199" s="25">
        <v>10.638298000000001</v>
      </c>
      <c r="I199" s="25">
        <v>8.5106380000000001</v>
      </c>
      <c r="J199" s="25">
        <v>8.5106380000000001</v>
      </c>
      <c r="K199" s="25">
        <v>40.425531999999997</v>
      </c>
      <c r="L199" s="25">
        <v>23.404254999999999</v>
      </c>
      <c r="M199" s="25">
        <v>2.1276600000000001</v>
      </c>
      <c r="N199" s="25">
        <v>14.893617000000001</v>
      </c>
      <c r="O199" s="25">
        <v>10.638298000000001</v>
      </c>
      <c r="P199" s="25">
        <v>34.042552999999998</v>
      </c>
      <c r="Q199" s="25">
        <v>6.3829789999999997</v>
      </c>
      <c r="R199" s="25">
        <v>25.531915000000001</v>
      </c>
      <c r="S199" s="25">
        <v>2.1276600000000001</v>
      </c>
    </row>
    <row r="200" spans="1:19" x14ac:dyDescent="0.2">
      <c r="A200" s="20" t="s">
        <v>366</v>
      </c>
      <c r="B200" s="21">
        <v>194</v>
      </c>
      <c r="C200" s="21">
        <v>28</v>
      </c>
      <c r="D200" s="21">
        <v>67</v>
      </c>
      <c r="E200" s="21">
        <v>49</v>
      </c>
      <c r="F200" s="21">
        <v>29</v>
      </c>
      <c r="G200" s="21">
        <v>36</v>
      </c>
      <c r="H200" s="21">
        <v>35</v>
      </c>
      <c r="I200" s="21">
        <v>35</v>
      </c>
      <c r="J200" s="21">
        <v>17</v>
      </c>
      <c r="K200" s="21">
        <v>79</v>
      </c>
      <c r="L200" s="21">
        <v>46</v>
      </c>
      <c r="M200" s="21">
        <v>9</v>
      </c>
      <c r="N200" s="21">
        <v>50</v>
      </c>
      <c r="O200" s="21">
        <v>16</v>
      </c>
      <c r="P200" s="21">
        <v>86</v>
      </c>
      <c r="Q200" s="21">
        <v>2</v>
      </c>
      <c r="R200" s="21">
        <v>26</v>
      </c>
      <c r="S200" s="21">
        <v>27</v>
      </c>
    </row>
    <row r="201" spans="1:19" ht="11.1" customHeight="1" x14ac:dyDescent="0.2">
      <c r="A201" s="24" t="s">
        <v>3</v>
      </c>
      <c r="B201" s="25">
        <v>100</v>
      </c>
      <c r="C201" s="25">
        <v>14.43299</v>
      </c>
      <c r="D201" s="25">
        <v>34.536082</v>
      </c>
      <c r="E201" s="25">
        <v>25.257732000000001</v>
      </c>
      <c r="F201" s="25">
        <v>14.948454</v>
      </c>
      <c r="G201" s="25">
        <v>18.556701</v>
      </c>
      <c r="H201" s="25">
        <v>18.041236999999999</v>
      </c>
      <c r="I201" s="25">
        <v>18.041236999999999</v>
      </c>
      <c r="J201" s="25">
        <v>8.7628869999999992</v>
      </c>
      <c r="K201" s="25">
        <v>40.721648999999999</v>
      </c>
      <c r="L201" s="25">
        <v>23.71134</v>
      </c>
      <c r="M201" s="25">
        <v>4.6391749999999998</v>
      </c>
      <c r="N201" s="25">
        <v>25.773195999999999</v>
      </c>
      <c r="O201" s="25">
        <v>8.2474229999999995</v>
      </c>
      <c r="P201" s="25">
        <v>44.329897000000003</v>
      </c>
      <c r="Q201" s="25">
        <v>1.0309280000000001</v>
      </c>
      <c r="R201" s="25">
        <v>13.402062000000001</v>
      </c>
      <c r="S201" s="25">
        <v>13.917526000000001</v>
      </c>
    </row>
    <row r="202" spans="1:19" ht="11.1" customHeight="1" x14ac:dyDescent="0.2">
      <c r="A202" s="9" t="s">
        <v>390</v>
      </c>
      <c r="B202" s="9"/>
      <c r="C202" s="9"/>
      <c r="D202" s="9"/>
      <c r="E202" s="9"/>
      <c r="F202" s="9"/>
      <c r="G202" s="9"/>
      <c r="H202" s="9"/>
      <c r="I202" s="9"/>
      <c r="J202" s="9"/>
      <c r="K202" s="9"/>
      <c r="L202" s="9"/>
      <c r="M202" s="9"/>
      <c r="N202" s="9"/>
      <c r="O202" s="9"/>
      <c r="P202" s="9"/>
      <c r="Q202" s="9"/>
      <c r="R202" s="9"/>
      <c r="S202" s="9"/>
    </row>
    <row r="203" spans="1:19" ht="11.1" customHeight="1" x14ac:dyDescent="0.2">
      <c r="A203" s="20" t="s">
        <v>391</v>
      </c>
      <c r="B203" s="21">
        <v>633</v>
      </c>
      <c r="C203" s="21">
        <v>121</v>
      </c>
      <c r="D203" s="21">
        <v>246</v>
      </c>
      <c r="E203" s="21">
        <v>235</v>
      </c>
      <c r="F203" s="21">
        <v>116</v>
      </c>
      <c r="G203" s="21">
        <v>201</v>
      </c>
      <c r="H203" s="21">
        <v>122</v>
      </c>
      <c r="I203" s="21">
        <v>106</v>
      </c>
      <c r="J203" s="21">
        <v>72</v>
      </c>
      <c r="K203" s="21">
        <v>373</v>
      </c>
      <c r="L203" s="21">
        <v>253</v>
      </c>
      <c r="M203" s="21">
        <v>42</v>
      </c>
      <c r="N203" s="21">
        <v>204</v>
      </c>
      <c r="O203" s="21">
        <v>108</v>
      </c>
      <c r="P203" s="21">
        <v>383</v>
      </c>
      <c r="Q203" s="21">
        <v>6</v>
      </c>
      <c r="R203" s="21">
        <v>43</v>
      </c>
      <c r="S203" s="21">
        <v>28</v>
      </c>
    </row>
    <row r="204" spans="1:19" ht="11.1" customHeight="1" x14ac:dyDescent="0.2">
      <c r="A204" s="24" t="s">
        <v>3</v>
      </c>
      <c r="B204" s="25">
        <v>100</v>
      </c>
      <c r="C204" s="25">
        <v>19.115324000000001</v>
      </c>
      <c r="D204" s="25">
        <v>38.862558999999997</v>
      </c>
      <c r="E204" s="25">
        <v>37.124803</v>
      </c>
      <c r="F204" s="25">
        <v>18.325434000000001</v>
      </c>
      <c r="G204" s="25">
        <v>31.753554999999999</v>
      </c>
      <c r="H204" s="25">
        <v>19.273302000000001</v>
      </c>
      <c r="I204" s="25">
        <v>16.745656</v>
      </c>
      <c r="J204" s="25">
        <v>11.374408000000001</v>
      </c>
      <c r="K204" s="25">
        <v>58.925750000000001</v>
      </c>
      <c r="L204" s="25">
        <v>39.968404</v>
      </c>
      <c r="M204" s="25">
        <v>6.6350709999999999</v>
      </c>
      <c r="N204" s="25">
        <v>32.227488000000001</v>
      </c>
      <c r="O204" s="25">
        <v>17.061610999999999</v>
      </c>
      <c r="P204" s="25">
        <v>60.505529000000003</v>
      </c>
      <c r="Q204" s="25">
        <v>0.94786700000000002</v>
      </c>
      <c r="R204" s="25">
        <v>6.7930489999999999</v>
      </c>
      <c r="S204" s="25">
        <v>4.423381</v>
      </c>
    </row>
    <row r="205" spans="1:19" ht="11.1" customHeight="1" x14ac:dyDescent="0.2">
      <c r="A205" s="20" t="s">
        <v>392</v>
      </c>
      <c r="B205" s="21">
        <v>1123</v>
      </c>
      <c r="C205" s="21">
        <v>205</v>
      </c>
      <c r="D205" s="21">
        <v>441</v>
      </c>
      <c r="E205" s="21">
        <v>348</v>
      </c>
      <c r="F205" s="21">
        <v>206</v>
      </c>
      <c r="G205" s="21">
        <v>281</v>
      </c>
      <c r="H205" s="21">
        <v>209</v>
      </c>
      <c r="I205" s="21">
        <v>225</v>
      </c>
      <c r="J205" s="21">
        <v>116</v>
      </c>
      <c r="K205" s="21">
        <v>606</v>
      </c>
      <c r="L205" s="21">
        <v>372</v>
      </c>
      <c r="M205" s="21">
        <v>38</v>
      </c>
      <c r="N205" s="21">
        <v>326</v>
      </c>
      <c r="O205" s="21">
        <v>185</v>
      </c>
      <c r="P205" s="21">
        <v>700</v>
      </c>
      <c r="Q205" s="21">
        <v>17</v>
      </c>
      <c r="R205" s="21">
        <v>82</v>
      </c>
      <c r="S205" s="21">
        <v>55</v>
      </c>
    </row>
    <row r="206" spans="1:19" ht="11.1" customHeight="1" x14ac:dyDescent="0.2">
      <c r="A206" s="24" t="s">
        <v>3</v>
      </c>
      <c r="B206" s="25">
        <v>100</v>
      </c>
      <c r="C206" s="25">
        <v>18.254674999999999</v>
      </c>
      <c r="D206" s="25">
        <v>39.269812999999999</v>
      </c>
      <c r="E206" s="25">
        <v>30.988423999999998</v>
      </c>
      <c r="F206" s="25">
        <v>18.343722</v>
      </c>
      <c r="G206" s="25">
        <v>25.022262000000001</v>
      </c>
      <c r="H206" s="25">
        <v>18.610863999999999</v>
      </c>
      <c r="I206" s="25">
        <v>20.035619000000001</v>
      </c>
      <c r="J206" s="25">
        <v>10.329475</v>
      </c>
      <c r="K206" s="25">
        <v>53.962600000000002</v>
      </c>
      <c r="L206" s="25">
        <v>33.125557000000001</v>
      </c>
      <c r="M206" s="25">
        <v>3.3837929999999998</v>
      </c>
      <c r="N206" s="25">
        <v>29.029385999999999</v>
      </c>
      <c r="O206" s="25">
        <v>16.473731000000001</v>
      </c>
      <c r="P206" s="25">
        <v>62.333036999999997</v>
      </c>
      <c r="Q206" s="25">
        <v>1.5138020000000001</v>
      </c>
      <c r="R206" s="25">
        <v>7.3018700000000001</v>
      </c>
      <c r="S206" s="25">
        <v>4.8975960000000001</v>
      </c>
    </row>
    <row r="207" spans="1:19" ht="11.1" customHeight="1" x14ac:dyDescent="0.2">
      <c r="A207" s="20" t="s">
        <v>393</v>
      </c>
      <c r="B207" s="21">
        <v>660</v>
      </c>
      <c r="C207" s="21">
        <v>114</v>
      </c>
      <c r="D207" s="21">
        <v>296</v>
      </c>
      <c r="E207" s="21">
        <v>219</v>
      </c>
      <c r="F207" s="21">
        <v>136</v>
      </c>
      <c r="G207" s="21">
        <v>194</v>
      </c>
      <c r="H207" s="21">
        <v>165</v>
      </c>
      <c r="I207" s="21">
        <v>140</v>
      </c>
      <c r="J207" s="21">
        <v>69</v>
      </c>
      <c r="K207" s="21">
        <v>349</v>
      </c>
      <c r="L207" s="21">
        <v>194</v>
      </c>
      <c r="M207" s="21">
        <v>29</v>
      </c>
      <c r="N207" s="21">
        <v>215</v>
      </c>
      <c r="O207" s="21">
        <v>114</v>
      </c>
      <c r="P207" s="21">
        <v>411</v>
      </c>
      <c r="Q207" s="21">
        <v>14</v>
      </c>
      <c r="R207" s="21">
        <v>49</v>
      </c>
      <c r="S207" s="21">
        <v>32</v>
      </c>
    </row>
    <row r="208" spans="1:19" ht="11.1" customHeight="1" x14ac:dyDescent="0.2">
      <c r="A208" s="24" t="s">
        <v>3</v>
      </c>
      <c r="B208" s="25">
        <v>100</v>
      </c>
      <c r="C208" s="25">
        <v>17.272727</v>
      </c>
      <c r="D208" s="25">
        <v>44.848484999999997</v>
      </c>
      <c r="E208" s="25">
        <v>33.181818</v>
      </c>
      <c r="F208" s="25">
        <v>20.606061</v>
      </c>
      <c r="G208" s="25">
        <v>29.393939</v>
      </c>
      <c r="H208" s="25">
        <v>25</v>
      </c>
      <c r="I208" s="25">
        <v>21.212121</v>
      </c>
      <c r="J208" s="25">
        <v>10.454545</v>
      </c>
      <c r="K208" s="25">
        <v>52.878788</v>
      </c>
      <c r="L208" s="25">
        <v>29.393939</v>
      </c>
      <c r="M208" s="25">
        <v>4.3939389999999996</v>
      </c>
      <c r="N208" s="25">
        <v>32.575758</v>
      </c>
      <c r="O208" s="25">
        <v>17.272727</v>
      </c>
      <c r="P208" s="25">
        <v>62.272727000000003</v>
      </c>
      <c r="Q208" s="25">
        <v>2.1212119999999999</v>
      </c>
      <c r="R208" s="25">
        <v>7.4242419999999996</v>
      </c>
      <c r="S208" s="25">
        <v>4.8484850000000002</v>
      </c>
    </row>
    <row r="209" spans="1:19" ht="11.1" customHeight="1" x14ac:dyDescent="0.2">
      <c r="A209" s="20" t="s">
        <v>394</v>
      </c>
      <c r="B209" s="21">
        <v>261</v>
      </c>
      <c r="C209" s="21">
        <v>53</v>
      </c>
      <c r="D209" s="21">
        <v>124</v>
      </c>
      <c r="E209" s="21">
        <v>74</v>
      </c>
      <c r="F209" s="21">
        <v>41</v>
      </c>
      <c r="G209" s="21">
        <v>54</v>
      </c>
      <c r="H209" s="21">
        <v>57</v>
      </c>
      <c r="I209" s="21">
        <v>62</v>
      </c>
      <c r="J209" s="21">
        <v>22</v>
      </c>
      <c r="K209" s="21">
        <v>119</v>
      </c>
      <c r="L209" s="21">
        <v>73</v>
      </c>
      <c r="M209" s="21">
        <v>13</v>
      </c>
      <c r="N209" s="21">
        <v>81</v>
      </c>
      <c r="O209" s="21">
        <v>56</v>
      </c>
      <c r="P209" s="21">
        <v>149</v>
      </c>
      <c r="Q209" s="21">
        <v>5</v>
      </c>
      <c r="R209" s="21">
        <v>20</v>
      </c>
      <c r="S209" s="21">
        <v>18</v>
      </c>
    </row>
    <row r="210" spans="1:19" ht="11.1" customHeight="1" x14ac:dyDescent="0.2">
      <c r="A210" s="24" t="s">
        <v>3</v>
      </c>
      <c r="B210" s="25">
        <v>100</v>
      </c>
      <c r="C210" s="25">
        <v>20.306512999999999</v>
      </c>
      <c r="D210" s="25">
        <v>47.509579000000002</v>
      </c>
      <c r="E210" s="25">
        <v>28.35249</v>
      </c>
      <c r="F210" s="25">
        <v>15.708812</v>
      </c>
      <c r="G210" s="25">
        <v>20.689654999999998</v>
      </c>
      <c r="H210" s="25">
        <v>21.839079999999999</v>
      </c>
      <c r="I210" s="25">
        <v>23.754788999999999</v>
      </c>
      <c r="J210" s="25">
        <v>8.429119</v>
      </c>
      <c r="K210" s="25">
        <v>45.593870000000003</v>
      </c>
      <c r="L210" s="25">
        <v>27.969349000000001</v>
      </c>
      <c r="M210" s="25">
        <v>4.9808430000000001</v>
      </c>
      <c r="N210" s="25">
        <v>31.034483000000002</v>
      </c>
      <c r="O210" s="25">
        <v>21.455939000000001</v>
      </c>
      <c r="P210" s="25">
        <v>57.088123000000003</v>
      </c>
      <c r="Q210" s="25">
        <v>1.9157090000000001</v>
      </c>
      <c r="R210" s="25">
        <v>7.6628350000000003</v>
      </c>
      <c r="S210" s="25">
        <v>6.8965519999999998</v>
      </c>
    </row>
    <row r="211" spans="1:19" ht="11.1" customHeight="1" x14ac:dyDescent="0.2">
      <c r="A211" s="9" t="s">
        <v>395</v>
      </c>
      <c r="B211" s="9"/>
      <c r="C211" s="9"/>
      <c r="D211" s="9"/>
      <c r="E211" s="9"/>
      <c r="F211" s="9"/>
      <c r="G211" s="9"/>
      <c r="H211" s="9"/>
      <c r="I211" s="9"/>
      <c r="J211" s="9"/>
      <c r="K211" s="9"/>
      <c r="L211" s="9"/>
      <c r="M211" s="9"/>
      <c r="N211" s="9"/>
      <c r="O211" s="9"/>
      <c r="P211" s="9"/>
      <c r="Q211" s="9"/>
      <c r="R211" s="9"/>
      <c r="S211" s="9"/>
    </row>
    <row r="212" spans="1:19" ht="11.1" customHeight="1" x14ac:dyDescent="0.2">
      <c r="A212" s="20" t="s">
        <v>396</v>
      </c>
      <c r="B212" s="21">
        <v>329</v>
      </c>
      <c r="C212" s="21">
        <v>51</v>
      </c>
      <c r="D212" s="21">
        <v>124</v>
      </c>
      <c r="E212" s="21">
        <v>105</v>
      </c>
      <c r="F212" s="21">
        <v>67</v>
      </c>
      <c r="G212" s="21">
        <v>91</v>
      </c>
      <c r="H212" s="21">
        <v>64</v>
      </c>
      <c r="I212" s="21">
        <v>73</v>
      </c>
      <c r="J212" s="21">
        <v>31</v>
      </c>
      <c r="K212" s="21">
        <v>162</v>
      </c>
      <c r="L212" s="21">
        <v>84</v>
      </c>
      <c r="M212" s="21">
        <v>12</v>
      </c>
      <c r="N212" s="21">
        <v>80</v>
      </c>
      <c r="O212" s="21">
        <v>57</v>
      </c>
      <c r="P212" s="21">
        <v>193</v>
      </c>
      <c r="Q212" s="21">
        <v>12</v>
      </c>
      <c r="R212" s="21">
        <v>33</v>
      </c>
      <c r="S212" s="21">
        <v>12</v>
      </c>
    </row>
    <row r="213" spans="1:19" ht="11.1" customHeight="1" x14ac:dyDescent="0.2">
      <c r="A213" s="24" t="s">
        <v>3</v>
      </c>
      <c r="B213" s="25">
        <v>100</v>
      </c>
      <c r="C213" s="25">
        <v>15.501519999999999</v>
      </c>
      <c r="D213" s="25">
        <v>37.689970000000002</v>
      </c>
      <c r="E213" s="25">
        <v>31.914894</v>
      </c>
      <c r="F213" s="25">
        <v>20.364742</v>
      </c>
      <c r="G213" s="25">
        <v>27.659573999999999</v>
      </c>
      <c r="H213" s="25">
        <v>19.452888000000002</v>
      </c>
      <c r="I213" s="25">
        <v>22.18845</v>
      </c>
      <c r="J213" s="25">
        <v>9.4224920000000001</v>
      </c>
      <c r="K213" s="25">
        <v>49.240122</v>
      </c>
      <c r="L213" s="25">
        <v>25.531915000000001</v>
      </c>
      <c r="M213" s="25">
        <v>3.6474160000000002</v>
      </c>
      <c r="N213" s="25">
        <v>24.316109000000001</v>
      </c>
      <c r="O213" s="25">
        <v>17.325227999999999</v>
      </c>
      <c r="P213" s="25">
        <v>58.662613999999998</v>
      </c>
      <c r="Q213" s="25">
        <v>3.6474160000000002</v>
      </c>
      <c r="R213" s="25">
        <v>10.030395</v>
      </c>
      <c r="S213" s="25">
        <v>3.6474160000000002</v>
      </c>
    </row>
    <row r="214" spans="1:19" ht="11.1" customHeight="1" x14ac:dyDescent="0.2">
      <c r="A214" s="20" t="s">
        <v>397</v>
      </c>
      <c r="B214" s="21">
        <v>828</v>
      </c>
      <c r="C214" s="21">
        <v>173</v>
      </c>
      <c r="D214" s="21">
        <v>313</v>
      </c>
      <c r="E214" s="21">
        <v>299</v>
      </c>
      <c r="F214" s="21">
        <v>189</v>
      </c>
      <c r="G214" s="21">
        <v>254</v>
      </c>
      <c r="H214" s="21">
        <v>184</v>
      </c>
      <c r="I214" s="21">
        <v>148</v>
      </c>
      <c r="J214" s="21">
        <v>98</v>
      </c>
      <c r="K214" s="21">
        <v>466</v>
      </c>
      <c r="L214" s="21">
        <v>337</v>
      </c>
      <c r="M214" s="21">
        <v>41</v>
      </c>
      <c r="N214" s="21">
        <v>295</v>
      </c>
      <c r="O214" s="21">
        <v>150</v>
      </c>
      <c r="P214" s="21">
        <v>524</v>
      </c>
      <c r="Q214" s="21">
        <v>11</v>
      </c>
      <c r="R214" s="21">
        <v>46</v>
      </c>
      <c r="S214" s="21">
        <v>37</v>
      </c>
    </row>
    <row r="215" spans="1:19" ht="11.1" customHeight="1" x14ac:dyDescent="0.2">
      <c r="A215" s="24" t="s">
        <v>3</v>
      </c>
      <c r="B215" s="25">
        <v>100</v>
      </c>
      <c r="C215" s="25">
        <v>20.893719999999998</v>
      </c>
      <c r="D215" s="25">
        <v>37.801932000000001</v>
      </c>
      <c r="E215" s="25">
        <v>36.111111000000001</v>
      </c>
      <c r="F215" s="25">
        <v>22.826087000000001</v>
      </c>
      <c r="G215" s="25">
        <v>30.676328999999999</v>
      </c>
      <c r="H215" s="25">
        <v>22.222221999999999</v>
      </c>
      <c r="I215" s="25">
        <v>17.874396000000001</v>
      </c>
      <c r="J215" s="25">
        <v>11.835749</v>
      </c>
      <c r="K215" s="25">
        <v>56.280192999999997</v>
      </c>
      <c r="L215" s="25">
        <v>40.700482999999998</v>
      </c>
      <c r="M215" s="25">
        <v>4.9516910000000003</v>
      </c>
      <c r="N215" s="25">
        <v>35.628019000000002</v>
      </c>
      <c r="O215" s="25">
        <v>18.115942</v>
      </c>
      <c r="P215" s="25">
        <v>63.285024</v>
      </c>
      <c r="Q215" s="25">
        <v>1.3285020000000001</v>
      </c>
      <c r="R215" s="25">
        <v>5.5555560000000002</v>
      </c>
      <c r="S215" s="25">
        <v>4.4685990000000002</v>
      </c>
    </row>
    <row r="216" spans="1:19" ht="11.1" customHeight="1" x14ac:dyDescent="0.2">
      <c r="A216" s="20" t="s">
        <v>879</v>
      </c>
      <c r="B216" s="21">
        <v>499</v>
      </c>
      <c r="C216" s="21">
        <v>81</v>
      </c>
      <c r="D216" s="21">
        <v>216</v>
      </c>
      <c r="E216" s="21">
        <v>160</v>
      </c>
      <c r="F216" s="21">
        <v>86</v>
      </c>
      <c r="G216" s="21">
        <v>119</v>
      </c>
      <c r="H216" s="21">
        <v>112</v>
      </c>
      <c r="I216" s="21">
        <v>105</v>
      </c>
      <c r="J216" s="21">
        <v>45</v>
      </c>
      <c r="K216" s="21">
        <v>250</v>
      </c>
      <c r="L216" s="21">
        <v>158</v>
      </c>
      <c r="M216" s="21">
        <v>20</v>
      </c>
      <c r="N216" s="21">
        <v>145</v>
      </c>
      <c r="O216" s="21">
        <v>81</v>
      </c>
      <c r="P216" s="21">
        <v>309</v>
      </c>
      <c r="Q216" s="21">
        <v>8</v>
      </c>
      <c r="R216" s="21">
        <v>39</v>
      </c>
      <c r="S216" s="21">
        <v>21</v>
      </c>
    </row>
    <row r="217" spans="1:19" ht="11.1" customHeight="1" x14ac:dyDescent="0.2">
      <c r="A217" s="24" t="s">
        <v>3</v>
      </c>
      <c r="B217" s="25">
        <v>100</v>
      </c>
      <c r="C217" s="25">
        <v>16.232465000000001</v>
      </c>
      <c r="D217" s="25">
        <v>43.286572999999997</v>
      </c>
      <c r="E217" s="25">
        <v>32.064127999999997</v>
      </c>
      <c r="F217" s="25">
        <v>17.234469000000001</v>
      </c>
      <c r="G217" s="25">
        <v>23.847695000000002</v>
      </c>
      <c r="H217" s="25">
        <v>22.444890000000001</v>
      </c>
      <c r="I217" s="25">
        <v>21.042083999999999</v>
      </c>
      <c r="J217" s="25">
        <v>9.0180360000000004</v>
      </c>
      <c r="K217" s="25">
        <v>50.100200000000001</v>
      </c>
      <c r="L217" s="25">
        <v>31.663326999999999</v>
      </c>
      <c r="M217" s="25">
        <v>4.0080159999999996</v>
      </c>
      <c r="N217" s="25">
        <v>29.058115999999998</v>
      </c>
      <c r="O217" s="25">
        <v>16.232465000000001</v>
      </c>
      <c r="P217" s="25">
        <v>61.923848</v>
      </c>
      <c r="Q217" s="25">
        <v>1.6032059999999999</v>
      </c>
      <c r="R217" s="25">
        <v>7.8156309999999998</v>
      </c>
      <c r="S217" s="25">
        <v>4.2084169999999999</v>
      </c>
    </row>
    <row r="218" spans="1:19" ht="11.1" customHeight="1" x14ac:dyDescent="0.2">
      <c r="A218" s="20" t="s">
        <v>398</v>
      </c>
      <c r="B218" s="21">
        <v>468</v>
      </c>
      <c r="C218" s="21">
        <v>98</v>
      </c>
      <c r="D218" s="21">
        <v>215</v>
      </c>
      <c r="E218" s="21">
        <v>145</v>
      </c>
      <c r="F218" s="21">
        <v>70</v>
      </c>
      <c r="G218" s="21">
        <v>124</v>
      </c>
      <c r="H218" s="21">
        <v>86</v>
      </c>
      <c r="I218" s="21">
        <v>97</v>
      </c>
      <c r="J218" s="21">
        <v>41</v>
      </c>
      <c r="K218" s="21">
        <v>291</v>
      </c>
      <c r="L218" s="21">
        <v>156</v>
      </c>
      <c r="M218" s="21">
        <v>18</v>
      </c>
      <c r="N218" s="21">
        <v>150</v>
      </c>
      <c r="O218" s="21">
        <v>84</v>
      </c>
      <c r="P218" s="21">
        <v>285</v>
      </c>
      <c r="Q218" s="21">
        <v>2</v>
      </c>
      <c r="R218" s="21">
        <v>34</v>
      </c>
      <c r="S218" s="21">
        <v>26</v>
      </c>
    </row>
    <row r="219" spans="1:19" ht="11.1" customHeight="1" x14ac:dyDescent="0.2">
      <c r="A219" s="24" t="s">
        <v>3</v>
      </c>
      <c r="B219" s="25">
        <v>100</v>
      </c>
      <c r="C219" s="25">
        <v>20.940170999999999</v>
      </c>
      <c r="D219" s="25">
        <v>45.940170999999999</v>
      </c>
      <c r="E219" s="25">
        <v>30.982906</v>
      </c>
      <c r="F219" s="25">
        <v>14.957265</v>
      </c>
      <c r="G219" s="25">
        <v>26.495726000000001</v>
      </c>
      <c r="H219" s="25">
        <v>18.376068</v>
      </c>
      <c r="I219" s="25">
        <v>20.726496000000001</v>
      </c>
      <c r="J219" s="25">
        <v>8.7606839999999995</v>
      </c>
      <c r="K219" s="25">
        <v>62.179487000000002</v>
      </c>
      <c r="L219" s="25">
        <v>33.333333000000003</v>
      </c>
      <c r="M219" s="25">
        <v>3.8461539999999999</v>
      </c>
      <c r="N219" s="25">
        <v>32.051282</v>
      </c>
      <c r="O219" s="25">
        <v>17.948718</v>
      </c>
      <c r="P219" s="25">
        <v>60.897435999999999</v>
      </c>
      <c r="Q219" s="25">
        <v>0.42735000000000001</v>
      </c>
      <c r="R219" s="25">
        <v>7.2649569999999999</v>
      </c>
      <c r="S219" s="25">
        <v>5.5555560000000002</v>
      </c>
    </row>
    <row r="220" spans="1:19" ht="11.1" customHeight="1" x14ac:dyDescent="0.2">
      <c r="A220" s="20" t="s">
        <v>399</v>
      </c>
      <c r="B220" s="21">
        <v>257</v>
      </c>
      <c r="C220" s="21">
        <v>39</v>
      </c>
      <c r="D220" s="21">
        <v>114</v>
      </c>
      <c r="E220" s="21">
        <v>84</v>
      </c>
      <c r="F220" s="21">
        <v>41</v>
      </c>
      <c r="G220" s="21">
        <v>72</v>
      </c>
      <c r="H220" s="21">
        <v>50</v>
      </c>
      <c r="I220" s="21">
        <v>48</v>
      </c>
      <c r="J220" s="21">
        <v>35</v>
      </c>
      <c r="K220" s="21">
        <v>132</v>
      </c>
      <c r="L220" s="21">
        <v>65</v>
      </c>
      <c r="M220" s="21">
        <v>13</v>
      </c>
      <c r="N220" s="21">
        <v>69</v>
      </c>
      <c r="O220" s="21">
        <v>39</v>
      </c>
      <c r="P220" s="21">
        <v>156</v>
      </c>
      <c r="Q220" s="21">
        <v>3</v>
      </c>
      <c r="R220" s="21">
        <v>17</v>
      </c>
      <c r="S220" s="21">
        <v>17</v>
      </c>
    </row>
    <row r="221" spans="1:19" ht="11.1" customHeight="1" x14ac:dyDescent="0.2">
      <c r="A221" s="24" t="s">
        <v>3</v>
      </c>
      <c r="B221" s="25">
        <v>100</v>
      </c>
      <c r="C221" s="25">
        <v>15.175096999999999</v>
      </c>
      <c r="D221" s="25">
        <v>44.357976999999998</v>
      </c>
      <c r="E221" s="25">
        <v>32.684824999999996</v>
      </c>
      <c r="F221" s="25">
        <v>15.953307000000001</v>
      </c>
      <c r="G221" s="25">
        <v>28.015564000000001</v>
      </c>
      <c r="H221" s="25">
        <v>19.455252999999999</v>
      </c>
      <c r="I221" s="25">
        <v>18.677043000000001</v>
      </c>
      <c r="J221" s="25">
        <v>13.618677</v>
      </c>
      <c r="K221" s="25">
        <v>51.361868000000001</v>
      </c>
      <c r="L221" s="25">
        <v>25.291829</v>
      </c>
      <c r="M221" s="25">
        <v>5.0583660000000004</v>
      </c>
      <c r="N221" s="25">
        <v>26.848248999999999</v>
      </c>
      <c r="O221" s="25">
        <v>15.175096999999999</v>
      </c>
      <c r="P221" s="25">
        <v>60.700389000000001</v>
      </c>
      <c r="Q221" s="25">
        <v>1.1673150000000001</v>
      </c>
      <c r="R221" s="25">
        <v>6.6147859999999996</v>
      </c>
      <c r="S221" s="25">
        <v>6.6147859999999996</v>
      </c>
    </row>
    <row r="222" spans="1:19" ht="11.1" customHeight="1" x14ac:dyDescent="0.2">
      <c r="A222" s="20" t="s">
        <v>400</v>
      </c>
      <c r="B222" s="21">
        <v>296</v>
      </c>
      <c r="C222" s="21">
        <v>51</v>
      </c>
      <c r="D222" s="21">
        <v>125</v>
      </c>
      <c r="E222" s="21">
        <v>83</v>
      </c>
      <c r="F222" s="21">
        <v>46</v>
      </c>
      <c r="G222" s="21">
        <v>70</v>
      </c>
      <c r="H222" s="21">
        <v>57</v>
      </c>
      <c r="I222" s="21">
        <v>62</v>
      </c>
      <c r="J222" s="21">
        <v>29</v>
      </c>
      <c r="K222" s="21">
        <v>146</v>
      </c>
      <c r="L222" s="21">
        <v>92</v>
      </c>
      <c r="M222" s="21">
        <v>18</v>
      </c>
      <c r="N222" s="21">
        <v>87</v>
      </c>
      <c r="O222" s="21">
        <v>52</v>
      </c>
      <c r="P222" s="21">
        <v>176</v>
      </c>
      <c r="Q222" s="21">
        <v>6</v>
      </c>
      <c r="R222" s="21">
        <v>25</v>
      </c>
      <c r="S222" s="21">
        <v>20</v>
      </c>
    </row>
    <row r="223" spans="1:19" ht="11.1" customHeight="1" x14ac:dyDescent="0.2">
      <c r="A223" s="24" t="s">
        <v>3</v>
      </c>
      <c r="B223" s="25">
        <v>100</v>
      </c>
      <c r="C223" s="25">
        <v>17.22973</v>
      </c>
      <c r="D223" s="25">
        <v>42.229730000000004</v>
      </c>
      <c r="E223" s="25">
        <v>28.040541000000001</v>
      </c>
      <c r="F223" s="25">
        <v>15.540540999999999</v>
      </c>
      <c r="G223" s="25">
        <v>23.648648999999999</v>
      </c>
      <c r="H223" s="25">
        <v>19.256757</v>
      </c>
      <c r="I223" s="25">
        <v>20.945945999999999</v>
      </c>
      <c r="J223" s="25">
        <v>9.7972970000000004</v>
      </c>
      <c r="K223" s="25">
        <v>49.324323999999997</v>
      </c>
      <c r="L223" s="25">
        <v>31.081081000000001</v>
      </c>
      <c r="M223" s="25">
        <v>6.0810810000000002</v>
      </c>
      <c r="N223" s="25">
        <v>29.391891999999999</v>
      </c>
      <c r="O223" s="25">
        <v>17.567568000000001</v>
      </c>
      <c r="P223" s="25">
        <v>59.459459000000003</v>
      </c>
      <c r="Q223" s="25">
        <v>2.0270269999999999</v>
      </c>
      <c r="R223" s="25">
        <v>8.4459459999999993</v>
      </c>
      <c r="S223" s="25">
        <v>6.7567570000000003</v>
      </c>
    </row>
    <row r="224" spans="1:19" ht="11.1" customHeight="1" x14ac:dyDescent="0.2">
      <c r="A224" s="9" t="s">
        <v>401</v>
      </c>
      <c r="B224" s="9"/>
      <c r="C224" s="9"/>
      <c r="D224" s="9"/>
      <c r="E224" s="9"/>
      <c r="F224" s="9"/>
      <c r="G224" s="9"/>
      <c r="H224" s="9"/>
      <c r="I224" s="9"/>
      <c r="J224" s="9"/>
      <c r="K224" s="9"/>
      <c r="L224" s="9"/>
      <c r="M224" s="9"/>
      <c r="N224" s="9"/>
      <c r="O224" s="9"/>
      <c r="P224" s="9"/>
      <c r="Q224" s="9"/>
      <c r="R224" s="9"/>
      <c r="S224" s="9"/>
    </row>
    <row r="225" spans="1:19" ht="11.1" customHeight="1" x14ac:dyDescent="0.2">
      <c r="A225" s="20" t="s">
        <v>878</v>
      </c>
      <c r="B225" s="21">
        <v>116</v>
      </c>
      <c r="C225" s="21">
        <v>17</v>
      </c>
      <c r="D225" s="21">
        <v>41</v>
      </c>
      <c r="E225" s="21">
        <v>29</v>
      </c>
      <c r="F225" s="21">
        <v>18</v>
      </c>
      <c r="G225" s="21">
        <v>34</v>
      </c>
      <c r="H225" s="21">
        <v>14</v>
      </c>
      <c r="I225" s="21">
        <v>18</v>
      </c>
      <c r="J225" s="21">
        <v>8</v>
      </c>
      <c r="K225" s="21">
        <v>57</v>
      </c>
      <c r="L225" s="21">
        <v>33</v>
      </c>
      <c r="M225" s="21">
        <v>2</v>
      </c>
      <c r="N225" s="21">
        <v>27</v>
      </c>
      <c r="O225" s="21">
        <v>19</v>
      </c>
      <c r="P225" s="21">
        <v>65</v>
      </c>
      <c r="Q225" s="21">
        <v>4</v>
      </c>
      <c r="R225" s="21">
        <v>12</v>
      </c>
      <c r="S225" s="21">
        <v>6</v>
      </c>
    </row>
    <row r="226" spans="1:19" ht="11.1" customHeight="1" x14ac:dyDescent="0.2">
      <c r="A226" s="24" t="s">
        <v>3</v>
      </c>
      <c r="B226" s="25">
        <v>100</v>
      </c>
      <c r="C226" s="25">
        <v>14.655172</v>
      </c>
      <c r="D226" s="25">
        <v>35.344828</v>
      </c>
      <c r="E226" s="25">
        <v>25</v>
      </c>
      <c r="F226" s="25">
        <v>15.517241</v>
      </c>
      <c r="G226" s="25">
        <v>29.310345000000002</v>
      </c>
      <c r="H226" s="25">
        <v>12.068966</v>
      </c>
      <c r="I226" s="25">
        <v>15.517241</v>
      </c>
      <c r="J226" s="25">
        <v>6.8965519999999998</v>
      </c>
      <c r="K226" s="25">
        <v>49.137931000000002</v>
      </c>
      <c r="L226" s="25">
        <v>28.448276</v>
      </c>
      <c r="M226" s="25">
        <v>1.7241379999999999</v>
      </c>
      <c r="N226" s="25">
        <v>23.275862</v>
      </c>
      <c r="O226" s="25">
        <v>16.37931</v>
      </c>
      <c r="P226" s="25">
        <v>56.034483000000002</v>
      </c>
      <c r="Q226" s="25">
        <v>3.4482759999999999</v>
      </c>
      <c r="R226" s="25">
        <v>10.344828</v>
      </c>
      <c r="S226" s="25">
        <v>5.1724139999999998</v>
      </c>
    </row>
    <row r="227" spans="1:19" ht="11.1" customHeight="1" x14ac:dyDescent="0.2">
      <c r="A227" s="20" t="s">
        <v>402</v>
      </c>
      <c r="B227" s="21">
        <v>213</v>
      </c>
      <c r="C227" s="21">
        <v>34</v>
      </c>
      <c r="D227" s="21">
        <v>83</v>
      </c>
      <c r="E227" s="21">
        <v>76</v>
      </c>
      <c r="F227" s="21">
        <v>49</v>
      </c>
      <c r="G227" s="21">
        <v>57</v>
      </c>
      <c r="H227" s="21">
        <v>50</v>
      </c>
      <c r="I227" s="21">
        <v>55</v>
      </c>
      <c r="J227" s="21">
        <v>23</v>
      </c>
      <c r="K227" s="21">
        <v>105</v>
      </c>
      <c r="L227" s="21">
        <v>51</v>
      </c>
      <c r="M227" s="21">
        <v>10</v>
      </c>
      <c r="N227" s="21">
        <v>53</v>
      </c>
      <c r="O227" s="21">
        <v>38</v>
      </c>
      <c r="P227" s="21">
        <v>128</v>
      </c>
      <c r="Q227" s="21">
        <v>8</v>
      </c>
      <c r="R227" s="21">
        <v>21</v>
      </c>
      <c r="S227" s="21">
        <v>6</v>
      </c>
    </row>
    <row r="228" spans="1:19" ht="11.1" customHeight="1" x14ac:dyDescent="0.2">
      <c r="A228" s="24" t="s">
        <v>3</v>
      </c>
      <c r="B228" s="25">
        <v>100</v>
      </c>
      <c r="C228" s="25">
        <v>15.962441</v>
      </c>
      <c r="D228" s="25">
        <v>38.967136000000004</v>
      </c>
      <c r="E228" s="25">
        <v>35.680751000000001</v>
      </c>
      <c r="F228" s="25">
        <v>23.004695000000002</v>
      </c>
      <c r="G228" s="25">
        <v>26.760563000000001</v>
      </c>
      <c r="H228" s="25">
        <v>23.474177999999998</v>
      </c>
      <c r="I228" s="25">
        <v>25.821596</v>
      </c>
      <c r="J228" s="25">
        <v>10.798121999999999</v>
      </c>
      <c r="K228" s="25">
        <v>49.295774999999999</v>
      </c>
      <c r="L228" s="25">
        <v>23.943662</v>
      </c>
      <c r="M228" s="25">
        <v>4.6948359999999996</v>
      </c>
      <c r="N228" s="25">
        <v>24.882629000000001</v>
      </c>
      <c r="O228" s="25">
        <v>17.840375999999999</v>
      </c>
      <c r="P228" s="25">
        <v>60.093896999999998</v>
      </c>
      <c r="Q228" s="25">
        <v>3.7558690000000001</v>
      </c>
      <c r="R228" s="25">
        <v>9.8591549999999994</v>
      </c>
      <c r="S228" s="25">
        <v>2.8169010000000001</v>
      </c>
    </row>
    <row r="229" spans="1:19" ht="11.1" customHeight="1" x14ac:dyDescent="0.2">
      <c r="A229" s="20" t="s">
        <v>397</v>
      </c>
      <c r="B229" s="21">
        <v>828</v>
      </c>
      <c r="C229" s="21">
        <v>173</v>
      </c>
      <c r="D229" s="21">
        <v>313</v>
      </c>
      <c r="E229" s="21">
        <v>299</v>
      </c>
      <c r="F229" s="21">
        <v>189</v>
      </c>
      <c r="G229" s="21">
        <v>254</v>
      </c>
      <c r="H229" s="21">
        <v>184</v>
      </c>
      <c r="I229" s="21">
        <v>148</v>
      </c>
      <c r="J229" s="21">
        <v>98</v>
      </c>
      <c r="K229" s="21">
        <v>466</v>
      </c>
      <c r="L229" s="21">
        <v>337</v>
      </c>
      <c r="M229" s="21">
        <v>41</v>
      </c>
      <c r="N229" s="21">
        <v>295</v>
      </c>
      <c r="O229" s="21">
        <v>150</v>
      </c>
      <c r="P229" s="21">
        <v>524</v>
      </c>
      <c r="Q229" s="21">
        <v>11</v>
      </c>
      <c r="R229" s="21">
        <v>46</v>
      </c>
      <c r="S229" s="21">
        <v>37</v>
      </c>
    </row>
    <row r="230" spans="1:19" ht="11.1" customHeight="1" x14ac:dyDescent="0.2">
      <c r="A230" s="24" t="s">
        <v>3</v>
      </c>
      <c r="B230" s="25">
        <v>100</v>
      </c>
      <c r="C230" s="25">
        <v>20.893719999999998</v>
      </c>
      <c r="D230" s="25">
        <v>37.801932000000001</v>
      </c>
      <c r="E230" s="25">
        <v>36.111111000000001</v>
      </c>
      <c r="F230" s="25">
        <v>22.826087000000001</v>
      </c>
      <c r="G230" s="25">
        <v>30.676328999999999</v>
      </c>
      <c r="H230" s="25">
        <v>22.222221999999999</v>
      </c>
      <c r="I230" s="25">
        <v>17.874396000000001</v>
      </c>
      <c r="J230" s="25">
        <v>11.835749</v>
      </c>
      <c r="K230" s="25">
        <v>56.280192999999997</v>
      </c>
      <c r="L230" s="25">
        <v>40.700482999999998</v>
      </c>
      <c r="M230" s="25">
        <v>4.9516910000000003</v>
      </c>
      <c r="N230" s="25">
        <v>35.628019000000002</v>
      </c>
      <c r="O230" s="25">
        <v>18.115942</v>
      </c>
      <c r="P230" s="25">
        <v>63.285024</v>
      </c>
      <c r="Q230" s="25">
        <v>1.3285020000000001</v>
      </c>
      <c r="R230" s="25">
        <v>5.5555560000000002</v>
      </c>
      <c r="S230" s="25">
        <v>4.4685990000000002</v>
      </c>
    </row>
    <row r="231" spans="1:19" ht="11.1" customHeight="1" x14ac:dyDescent="0.2">
      <c r="A231" s="20" t="s">
        <v>403</v>
      </c>
      <c r="B231" s="21">
        <v>133</v>
      </c>
      <c r="C231" s="21">
        <v>16</v>
      </c>
      <c r="D231" s="21">
        <v>59</v>
      </c>
      <c r="E231" s="21">
        <v>40</v>
      </c>
      <c r="F231" s="21">
        <v>23</v>
      </c>
      <c r="G231" s="21">
        <v>26</v>
      </c>
      <c r="H231" s="21">
        <v>38</v>
      </c>
      <c r="I231" s="21">
        <v>35</v>
      </c>
      <c r="J231" s="21">
        <v>15</v>
      </c>
      <c r="K231" s="21">
        <v>66</v>
      </c>
      <c r="L231" s="21">
        <v>36</v>
      </c>
      <c r="M231" s="21">
        <v>2</v>
      </c>
      <c r="N231" s="21">
        <v>41</v>
      </c>
      <c r="O231" s="21">
        <v>19</v>
      </c>
      <c r="P231" s="21">
        <v>90</v>
      </c>
      <c r="Q231" s="21">
        <v>1</v>
      </c>
      <c r="R231" s="21">
        <v>6</v>
      </c>
      <c r="S231" s="21">
        <v>4</v>
      </c>
    </row>
    <row r="232" spans="1:19" ht="11.1" customHeight="1" x14ac:dyDescent="0.2">
      <c r="A232" s="24" t="s">
        <v>3</v>
      </c>
      <c r="B232" s="25">
        <v>100</v>
      </c>
      <c r="C232" s="25">
        <v>12.030075</v>
      </c>
      <c r="D232" s="25">
        <v>44.360902000000003</v>
      </c>
      <c r="E232" s="25">
        <v>30.075188000000001</v>
      </c>
      <c r="F232" s="25">
        <v>17.293233000000001</v>
      </c>
      <c r="G232" s="25">
        <v>19.548871999999999</v>
      </c>
      <c r="H232" s="25">
        <v>28.571428999999998</v>
      </c>
      <c r="I232" s="25">
        <v>26.315788999999999</v>
      </c>
      <c r="J232" s="25">
        <v>11.278195</v>
      </c>
      <c r="K232" s="25">
        <v>49.62406</v>
      </c>
      <c r="L232" s="25">
        <v>27.067668999999999</v>
      </c>
      <c r="M232" s="25">
        <v>1.5037590000000001</v>
      </c>
      <c r="N232" s="25">
        <v>30.827068000000001</v>
      </c>
      <c r="O232" s="25">
        <v>14.285714</v>
      </c>
      <c r="P232" s="25">
        <v>67.669173000000001</v>
      </c>
      <c r="Q232" s="25">
        <v>0.75187999999999999</v>
      </c>
      <c r="R232" s="25">
        <v>4.5112779999999999</v>
      </c>
      <c r="S232" s="25">
        <v>3.0075189999999998</v>
      </c>
    </row>
    <row r="233" spans="1:19" ht="11.1" customHeight="1" x14ac:dyDescent="0.2">
      <c r="A233" s="20" t="s">
        <v>404</v>
      </c>
      <c r="B233" s="21">
        <v>120</v>
      </c>
      <c r="C233" s="21">
        <v>14</v>
      </c>
      <c r="D233" s="21">
        <v>52</v>
      </c>
      <c r="E233" s="21">
        <v>35</v>
      </c>
      <c r="F233" s="21">
        <v>25</v>
      </c>
      <c r="G233" s="21">
        <v>29</v>
      </c>
      <c r="H233" s="21">
        <v>22</v>
      </c>
      <c r="I233" s="21">
        <v>19</v>
      </c>
      <c r="J233" s="21">
        <v>6</v>
      </c>
      <c r="K233" s="21">
        <v>62</v>
      </c>
      <c r="L233" s="21">
        <v>39</v>
      </c>
      <c r="M233" s="21">
        <v>6</v>
      </c>
      <c r="N233" s="21">
        <v>32</v>
      </c>
      <c r="O233" s="21">
        <v>22</v>
      </c>
      <c r="P233" s="21">
        <v>66</v>
      </c>
      <c r="Q233" s="21">
        <v>4</v>
      </c>
      <c r="R233" s="21">
        <v>16</v>
      </c>
      <c r="S233" s="21">
        <v>10</v>
      </c>
    </row>
    <row r="234" spans="1:19" ht="11.1" customHeight="1" x14ac:dyDescent="0.2">
      <c r="A234" s="24" t="s">
        <v>3</v>
      </c>
      <c r="B234" s="25">
        <v>100</v>
      </c>
      <c r="C234" s="25">
        <v>11.666667</v>
      </c>
      <c r="D234" s="25">
        <v>43.333333000000003</v>
      </c>
      <c r="E234" s="25">
        <v>29.166667</v>
      </c>
      <c r="F234" s="25">
        <v>20.833333</v>
      </c>
      <c r="G234" s="25">
        <v>24.166667</v>
      </c>
      <c r="H234" s="25">
        <v>18.333333</v>
      </c>
      <c r="I234" s="25">
        <v>15.833333</v>
      </c>
      <c r="J234" s="25">
        <v>5</v>
      </c>
      <c r="K234" s="25">
        <v>51.666666999999997</v>
      </c>
      <c r="L234" s="25">
        <v>32.5</v>
      </c>
      <c r="M234" s="25">
        <v>5</v>
      </c>
      <c r="N234" s="25">
        <v>26.666667</v>
      </c>
      <c r="O234" s="25">
        <v>18.333333</v>
      </c>
      <c r="P234" s="25">
        <v>55</v>
      </c>
      <c r="Q234" s="25">
        <v>3.3333330000000001</v>
      </c>
      <c r="R234" s="25">
        <v>13.333333</v>
      </c>
      <c r="S234" s="25">
        <v>8.3333329999999997</v>
      </c>
    </row>
    <row r="235" spans="1:19" ht="11.1" customHeight="1" x14ac:dyDescent="0.2">
      <c r="A235" s="20" t="s">
        <v>405</v>
      </c>
      <c r="B235" s="21">
        <v>246</v>
      </c>
      <c r="C235" s="21">
        <v>51</v>
      </c>
      <c r="D235" s="21">
        <v>105</v>
      </c>
      <c r="E235" s="21">
        <v>85</v>
      </c>
      <c r="F235" s="21">
        <v>38</v>
      </c>
      <c r="G235" s="21">
        <v>64</v>
      </c>
      <c r="H235" s="21">
        <v>52</v>
      </c>
      <c r="I235" s="21">
        <v>51</v>
      </c>
      <c r="J235" s="21">
        <v>24</v>
      </c>
      <c r="K235" s="21">
        <v>122</v>
      </c>
      <c r="L235" s="21">
        <v>83</v>
      </c>
      <c r="M235" s="21">
        <v>12</v>
      </c>
      <c r="N235" s="21">
        <v>72</v>
      </c>
      <c r="O235" s="21">
        <v>40</v>
      </c>
      <c r="P235" s="21">
        <v>153</v>
      </c>
      <c r="Q235" s="21">
        <v>3</v>
      </c>
      <c r="R235" s="21">
        <v>17</v>
      </c>
      <c r="S235" s="21">
        <v>7</v>
      </c>
    </row>
    <row r="236" spans="1:19" ht="11.1" customHeight="1" x14ac:dyDescent="0.2">
      <c r="A236" s="24" t="s">
        <v>3</v>
      </c>
      <c r="B236" s="25">
        <v>100</v>
      </c>
      <c r="C236" s="25">
        <v>20.731707</v>
      </c>
      <c r="D236" s="25">
        <v>42.682926999999999</v>
      </c>
      <c r="E236" s="25">
        <v>34.552846000000002</v>
      </c>
      <c r="F236" s="25">
        <v>15.447153999999999</v>
      </c>
      <c r="G236" s="25">
        <v>26.016259999999999</v>
      </c>
      <c r="H236" s="25">
        <v>21.138210999999998</v>
      </c>
      <c r="I236" s="25">
        <v>20.731707</v>
      </c>
      <c r="J236" s="25">
        <v>9.7560979999999997</v>
      </c>
      <c r="K236" s="25">
        <v>49.593496000000002</v>
      </c>
      <c r="L236" s="25">
        <v>33.739837000000001</v>
      </c>
      <c r="M236" s="25">
        <v>4.8780489999999999</v>
      </c>
      <c r="N236" s="25">
        <v>29.268293</v>
      </c>
      <c r="O236" s="25">
        <v>16.260162999999999</v>
      </c>
      <c r="P236" s="25">
        <v>62.195121999999998</v>
      </c>
      <c r="Q236" s="25">
        <v>1.2195119999999999</v>
      </c>
      <c r="R236" s="25">
        <v>6.9105689999999997</v>
      </c>
      <c r="S236" s="25">
        <v>2.8455279999999998</v>
      </c>
    </row>
    <row r="237" spans="1:19" ht="11.1" customHeight="1" x14ac:dyDescent="0.2">
      <c r="A237" s="20" t="s">
        <v>398</v>
      </c>
      <c r="B237" s="21">
        <v>468</v>
      </c>
      <c r="C237" s="21">
        <v>98</v>
      </c>
      <c r="D237" s="21">
        <v>215</v>
      </c>
      <c r="E237" s="21">
        <v>145</v>
      </c>
      <c r="F237" s="21">
        <v>70</v>
      </c>
      <c r="G237" s="21">
        <v>124</v>
      </c>
      <c r="H237" s="21">
        <v>86</v>
      </c>
      <c r="I237" s="21">
        <v>97</v>
      </c>
      <c r="J237" s="21">
        <v>41</v>
      </c>
      <c r="K237" s="21">
        <v>291</v>
      </c>
      <c r="L237" s="21">
        <v>156</v>
      </c>
      <c r="M237" s="21">
        <v>18</v>
      </c>
      <c r="N237" s="21">
        <v>150</v>
      </c>
      <c r="O237" s="21">
        <v>84</v>
      </c>
      <c r="P237" s="21">
        <v>285</v>
      </c>
      <c r="Q237" s="21">
        <v>2</v>
      </c>
      <c r="R237" s="21">
        <v>34</v>
      </c>
      <c r="S237" s="21">
        <v>26</v>
      </c>
    </row>
    <row r="238" spans="1:19" ht="11.1" customHeight="1" x14ac:dyDescent="0.2">
      <c r="A238" s="24" t="s">
        <v>3</v>
      </c>
      <c r="B238" s="25">
        <v>100</v>
      </c>
      <c r="C238" s="25">
        <v>20.940170999999999</v>
      </c>
      <c r="D238" s="25">
        <v>45.940170999999999</v>
      </c>
      <c r="E238" s="25">
        <v>30.982906</v>
      </c>
      <c r="F238" s="25">
        <v>14.957265</v>
      </c>
      <c r="G238" s="25">
        <v>26.495726000000001</v>
      </c>
      <c r="H238" s="25">
        <v>18.376068</v>
      </c>
      <c r="I238" s="25">
        <v>20.726496000000001</v>
      </c>
      <c r="J238" s="25">
        <v>8.7606839999999995</v>
      </c>
      <c r="K238" s="25">
        <v>62.179487000000002</v>
      </c>
      <c r="L238" s="25">
        <v>33.333333000000003</v>
      </c>
      <c r="M238" s="25">
        <v>3.8461539999999999</v>
      </c>
      <c r="N238" s="25">
        <v>32.051282</v>
      </c>
      <c r="O238" s="25">
        <v>17.948718</v>
      </c>
      <c r="P238" s="25">
        <v>60.897435999999999</v>
      </c>
      <c r="Q238" s="25">
        <v>0.42735000000000001</v>
      </c>
      <c r="R238" s="25">
        <v>7.2649569999999999</v>
      </c>
      <c r="S238" s="25">
        <v>5.5555560000000002</v>
      </c>
    </row>
    <row r="239" spans="1:19" ht="11.1" customHeight="1" x14ac:dyDescent="0.2">
      <c r="A239" s="20" t="s">
        <v>406</v>
      </c>
      <c r="B239" s="21">
        <v>180</v>
      </c>
      <c r="C239" s="21">
        <v>23</v>
      </c>
      <c r="D239" s="21">
        <v>73</v>
      </c>
      <c r="E239" s="21">
        <v>49</v>
      </c>
      <c r="F239" s="21">
        <v>26</v>
      </c>
      <c r="G239" s="21">
        <v>41</v>
      </c>
      <c r="H239" s="21">
        <v>33</v>
      </c>
      <c r="I239" s="21">
        <v>32</v>
      </c>
      <c r="J239" s="21">
        <v>24</v>
      </c>
      <c r="K239" s="21">
        <v>89</v>
      </c>
      <c r="L239" s="21">
        <v>39</v>
      </c>
      <c r="M239" s="21">
        <v>11</v>
      </c>
      <c r="N239" s="21">
        <v>42</v>
      </c>
      <c r="O239" s="21">
        <v>23</v>
      </c>
      <c r="P239" s="21">
        <v>108</v>
      </c>
      <c r="Q239" s="21">
        <v>3</v>
      </c>
      <c r="R239" s="21">
        <v>13</v>
      </c>
      <c r="S239" s="21">
        <v>10</v>
      </c>
    </row>
    <row r="240" spans="1:19" ht="11.1" customHeight="1" x14ac:dyDescent="0.2">
      <c r="A240" s="24" t="s">
        <v>3</v>
      </c>
      <c r="B240" s="25">
        <v>100</v>
      </c>
      <c r="C240" s="25">
        <v>12.777778</v>
      </c>
      <c r="D240" s="25">
        <v>40.555556000000003</v>
      </c>
      <c r="E240" s="25">
        <v>27.222221999999999</v>
      </c>
      <c r="F240" s="25">
        <v>14.444444000000001</v>
      </c>
      <c r="G240" s="25">
        <v>22.777778000000001</v>
      </c>
      <c r="H240" s="25">
        <v>18.333333</v>
      </c>
      <c r="I240" s="25">
        <v>17.777778000000001</v>
      </c>
      <c r="J240" s="25">
        <v>13.333333</v>
      </c>
      <c r="K240" s="25">
        <v>49.444443999999997</v>
      </c>
      <c r="L240" s="25">
        <v>21.666667</v>
      </c>
      <c r="M240" s="25">
        <v>6.1111110000000002</v>
      </c>
      <c r="N240" s="25">
        <v>23.333333</v>
      </c>
      <c r="O240" s="25">
        <v>12.777778</v>
      </c>
      <c r="P240" s="25">
        <v>60</v>
      </c>
      <c r="Q240" s="25">
        <v>1.6666669999999999</v>
      </c>
      <c r="R240" s="25">
        <v>7.2222220000000004</v>
      </c>
      <c r="S240" s="25">
        <v>5.5555560000000002</v>
      </c>
    </row>
    <row r="241" spans="1:19" ht="11.1" customHeight="1" x14ac:dyDescent="0.2">
      <c r="A241" s="20" t="s">
        <v>407</v>
      </c>
      <c r="B241" s="21">
        <v>77</v>
      </c>
      <c r="C241" s="21">
        <v>16</v>
      </c>
      <c r="D241" s="21">
        <v>41</v>
      </c>
      <c r="E241" s="21">
        <v>35</v>
      </c>
      <c r="F241" s="21">
        <v>15</v>
      </c>
      <c r="G241" s="21">
        <v>31</v>
      </c>
      <c r="H241" s="21">
        <v>17</v>
      </c>
      <c r="I241" s="21">
        <v>16</v>
      </c>
      <c r="J241" s="21">
        <v>11</v>
      </c>
      <c r="K241" s="21">
        <v>43</v>
      </c>
      <c r="L241" s="21">
        <v>26</v>
      </c>
      <c r="M241" s="21">
        <v>2</v>
      </c>
      <c r="N241" s="21">
        <v>27</v>
      </c>
      <c r="O241" s="21">
        <v>16</v>
      </c>
      <c r="P241" s="21">
        <v>48</v>
      </c>
      <c r="Q241" s="21">
        <v>0</v>
      </c>
      <c r="R241" s="21">
        <v>4</v>
      </c>
      <c r="S241" s="21">
        <v>7</v>
      </c>
    </row>
    <row r="242" spans="1:19" ht="11.1" customHeight="1" x14ac:dyDescent="0.2">
      <c r="A242" s="24" t="s">
        <v>3</v>
      </c>
      <c r="B242" s="25">
        <v>100</v>
      </c>
      <c r="C242" s="25">
        <v>20.779221</v>
      </c>
      <c r="D242" s="25">
        <v>53.246752999999998</v>
      </c>
      <c r="E242" s="25">
        <v>45.454545000000003</v>
      </c>
      <c r="F242" s="25">
        <v>19.480519000000001</v>
      </c>
      <c r="G242" s="25">
        <v>40.259740000000001</v>
      </c>
      <c r="H242" s="25">
        <v>22.077922000000001</v>
      </c>
      <c r="I242" s="25">
        <v>20.779221</v>
      </c>
      <c r="J242" s="25">
        <v>14.285714</v>
      </c>
      <c r="K242" s="25">
        <v>55.844155999999998</v>
      </c>
      <c r="L242" s="25">
        <v>33.766233999999997</v>
      </c>
      <c r="M242" s="25">
        <v>2.5974029999999999</v>
      </c>
      <c r="N242" s="25">
        <v>35.064934999999998</v>
      </c>
      <c r="O242" s="25">
        <v>20.779221</v>
      </c>
      <c r="P242" s="25">
        <v>62.337662000000002</v>
      </c>
      <c r="Q242" s="25">
        <v>0</v>
      </c>
      <c r="R242" s="25">
        <v>5.1948049999999997</v>
      </c>
      <c r="S242" s="25">
        <v>9.0909089999999999</v>
      </c>
    </row>
    <row r="243" spans="1:19" ht="11.1" customHeight="1" x14ac:dyDescent="0.2">
      <c r="A243" s="20" t="s">
        <v>400</v>
      </c>
      <c r="B243" s="21">
        <v>296</v>
      </c>
      <c r="C243" s="21">
        <v>51</v>
      </c>
      <c r="D243" s="21">
        <v>125</v>
      </c>
      <c r="E243" s="21">
        <v>83</v>
      </c>
      <c r="F243" s="21">
        <v>46</v>
      </c>
      <c r="G243" s="21">
        <v>70</v>
      </c>
      <c r="H243" s="21">
        <v>57</v>
      </c>
      <c r="I243" s="21">
        <v>62</v>
      </c>
      <c r="J243" s="21">
        <v>29</v>
      </c>
      <c r="K243" s="21">
        <v>146</v>
      </c>
      <c r="L243" s="21">
        <v>92</v>
      </c>
      <c r="M243" s="21">
        <v>18</v>
      </c>
      <c r="N243" s="21">
        <v>87</v>
      </c>
      <c r="O243" s="21">
        <v>52</v>
      </c>
      <c r="P243" s="21">
        <v>176</v>
      </c>
      <c r="Q243" s="21">
        <v>6</v>
      </c>
      <c r="R243" s="21">
        <v>25</v>
      </c>
      <c r="S243" s="21">
        <v>20</v>
      </c>
    </row>
    <row r="244" spans="1:19" ht="11.1" customHeight="1" x14ac:dyDescent="0.2">
      <c r="A244" s="26"/>
      <c r="B244" s="27">
        <v>100</v>
      </c>
      <c r="C244" s="27">
        <v>17.22973</v>
      </c>
      <c r="D244" s="27">
        <v>42.229730000000004</v>
      </c>
      <c r="E244" s="27">
        <v>28.040541000000001</v>
      </c>
      <c r="F244" s="27">
        <v>15.540540999999999</v>
      </c>
      <c r="G244" s="27">
        <v>23.648648999999999</v>
      </c>
      <c r="H244" s="27">
        <v>19.256757</v>
      </c>
      <c r="I244" s="27">
        <v>20.945945999999999</v>
      </c>
      <c r="J244" s="27">
        <v>9.7972970000000004</v>
      </c>
      <c r="K244" s="27">
        <v>49.324323999999997</v>
      </c>
      <c r="L244" s="27">
        <v>31.081081000000001</v>
      </c>
      <c r="M244" s="27">
        <v>6.0810810000000002</v>
      </c>
      <c r="N244" s="27">
        <v>29.391891999999999</v>
      </c>
      <c r="O244" s="27">
        <v>17.567568000000001</v>
      </c>
      <c r="P244" s="27">
        <v>59.459459000000003</v>
      </c>
      <c r="Q244" s="27">
        <v>2.0270269999999999</v>
      </c>
      <c r="R244" s="27">
        <v>8.4459459999999993</v>
      </c>
      <c r="S244" s="27">
        <v>6.7567570000000003</v>
      </c>
    </row>
    <row r="245" spans="1:19" ht="11.1" customHeight="1" x14ac:dyDescent="0.2"/>
  </sheetData>
  <phoneticPr fontId="2"/>
  <pageMargins left="0.75" right="0.75" top="1" bottom="1" header="0.5" footer="0.5"/>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44F6E-3978-4FDF-8156-55AFB4CBDC84}">
  <dimension ref="A1:G247"/>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7" x14ac:dyDescent="0.2">
      <c r="A1" s="11" t="s">
        <v>3</v>
      </c>
      <c r="B1" s="7"/>
    </row>
    <row r="2" spans="1:7" x14ac:dyDescent="0.2">
      <c r="A2" s="15" t="str">
        <f xml:space="preserve"> HYPERLINK("#'目次'!B46","[40]")</f>
        <v>[40]</v>
      </c>
    </row>
    <row r="3" spans="1:7" x14ac:dyDescent="0.2">
      <c r="A3" s="7" t="s">
        <v>3</v>
      </c>
      <c r="B3" s="8" t="s">
        <v>833</v>
      </c>
    </row>
    <row r="4" spans="1:7" x14ac:dyDescent="0.2">
      <c r="A4" s="7" t="s">
        <v>3</v>
      </c>
      <c r="B4" s="8" t="s">
        <v>62</v>
      </c>
    </row>
    <row r="5" spans="1:7" x14ac:dyDescent="0.2">
      <c r="A5" s="7" t="s">
        <v>3</v>
      </c>
      <c r="B5" s="8" t="s">
        <v>61</v>
      </c>
    </row>
    <row r="6" spans="1:7" x14ac:dyDescent="0.2">
      <c r="A6" s="7" t="s">
        <v>3</v>
      </c>
      <c r="B6" s="8" t="s">
        <v>60</v>
      </c>
    </row>
    <row r="7" spans="1:7" x14ac:dyDescent="0.2">
      <c r="A7" s="7" t="s">
        <v>3</v>
      </c>
      <c r="B7" s="8" t="s">
        <v>59</v>
      </c>
    </row>
    <row r="8" spans="1:7" s="18" customFormat="1" ht="37.799999999999997" x14ac:dyDescent="0.2">
      <c r="A8" s="16" t="s">
        <v>3</v>
      </c>
      <c r="B8" s="17" t="s">
        <v>335</v>
      </c>
      <c r="C8" s="17" t="s">
        <v>524</v>
      </c>
      <c r="D8" s="17" t="s">
        <v>525</v>
      </c>
      <c r="E8" s="17" t="s">
        <v>526</v>
      </c>
      <c r="F8" s="17" t="s">
        <v>527</v>
      </c>
      <c r="G8" s="17" t="s">
        <v>366</v>
      </c>
    </row>
    <row r="9" spans="1:7" x14ac:dyDescent="0.2">
      <c r="A9" s="19" t="s">
        <v>338</v>
      </c>
      <c r="B9" s="10">
        <v>2335</v>
      </c>
      <c r="C9" s="10">
        <v>542</v>
      </c>
      <c r="D9" s="10">
        <v>767</v>
      </c>
      <c r="E9" s="10">
        <v>302</v>
      </c>
      <c r="F9" s="10">
        <v>329</v>
      </c>
      <c r="G9" s="10">
        <v>395</v>
      </c>
    </row>
    <row r="10" spans="1:7" x14ac:dyDescent="0.2">
      <c r="A10" s="24" t="s">
        <v>3</v>
      </c>
      <c r="B10" s="25">
        <v>100</v>
      </c>
      <c r="C10" s="25">
        <v>23.211991000000001</v>
      </c>
      <c r="D10" s="25">
        <v>32.847966</v>
      </c>
      <c r="E10" s="25">
        <v>12.933619</v>
      </c>
      <c r="F10" s="25">
        <v>14.089936</v>
      </c>
      <c r="G10" s="25">
        <v>16.916488000000001</v>
      </c>
    </row>
    <row r="11" spans="1:7" x14ac:dyDescent="0.2">
      <c r="A11" s="9" t="s">
        <v>339</v>
      </c>
      <c r="B11" s="9"/>
      <c r="C11" s="9"/>
      <c r="D11" s="9"/>
      <c r="E11" s="9"/>
      <c r="F11" s="9"/>
      <c r="G11" s="9"/>
    </row>
    <row r="12" spans="1:7" x14ac:dyDescent="0.2">
      <c r="A12" s="20" t="s">
        <v>340</v>
      </c>
      <c r="B12" s="21">
        <v>1083</v>
      </c>
      <c r="C12" s="21">
        <v>239</v>
      </c>
      <c r="D12" s="21">
        <v>336</v>
      </c>
      <c r="E12" s="21">
        <v>153</v>
      </c>
      <c r="F12" s="21">
        <v>171</v>
      </c>
      <c r="G12" s="21">
        <v>184</v>
      </c>
    </row>
    <row r="13" spans="1:7" x14ac:dyDescent="0.2">
      <c r="A13" s="24" t="s">
        <v>3</v>
      </c>
      <c r="B13" s="25">
        <v>100</v>
      </c>
      <c r="C13" s="25">
        <v>22.068328999999999</v>
      </c>
      <c r="D13" s="25">
        <v>31.024930999999999</v>
      </c>
      <c r="E13" s="25">
        <v>14.127424</v>
      </c>
      <c r="F13" s="25">
        <v>15.789474</v>
      </c>
      <c r="G13" s="25">
        <v>16.989843</v>
      </c>
    </row>
    <row r="14" spans="1:7" x14ac:dyDescent="0.2">
      <c r="A14" s="20" t="s">
        <v>341</v>
      </c>
      <c r="B14" s="21">
        <v>1252</v>
      </c>
      <c r="C14" s="21">
        <v>303</v>
      </c>
      <c r="D14" s="21">
        <v>431</v>
      </c>
      <c r="E14" s="21">
        <v>149</v>
      </c>
      <c r="F14" s="21">
        <v>158</v>
      </c>
      <c r="G14" s="21">
        <v>211</v>
      </c>
    </row>
    <row r="15" spans="1:7" x14ac:dyDescent="0.2">
      <c r="A15" s="24" t="s">
        <v>3</v>
      </c>
      <c r="B15" s="25">
        <v>100</v>
      </c>
      <c r="C15" s="25">
        <v>24.201277999999999</v>
      </c>
      <c r="D15" s="25">
        <v>34.42492</v>
      </c>
      <c r="E15" s="25">
        <v>11.900957999999999</v>
      </c>
      <c r="F15" s="25">
        <v>12.619808000000001</v>
      </c>
      <c r="G15" s="25">
        <v>16.853034999999998</v>
      </c>
    </row>
    <row r="16" spans="1:7" x14ac:dyDescent="0.2">
      <c r="A16" s="9" t="s">
        <v>342</v>
      </c>
      <c r="B16" s="9"/>
      <c r="C16" s="9"/>
      <c r="D16" s="9"/>
      <c r="E16" s="9"/>
      <c r="F16" s="9"/>
      <c r="G16" s="9"/>
    </row>
    <row r="17" spans="1:7" x14ac:dyDescent="0.2">
      <c r="A17" s="20" t="s">
        <v>343</v>
      </c>
      <c r="B17" s="21">
        <v>495</v>
      </c>
      <c r="C17" s="21">
        <v>89</v>
      </c>
      <c r="D17" s="21">
        <v>206</v>
      </c>
      <c r="E17" s="21">
        <v>89</v>
      </c>
      <c r="F17" s="21">
        <v>70</v>
      </c>
      <c r="G17" s="21">
        <v>41</v>
      </c>
    </row>
    <row r="18" spans="1:7" x14ac:dyDescent="0.2">
      <c r="A18" s="24" t="s">
        <v>3</v>
      </c>
      <c r="B18" s="25">
        <v>100</v>
      </c>
      <c r="C18" s="25">
        <v>17.979797999999999</v>
      </c>
      <c r="D18" s="25">
        <v>41.616162000000003</v>
      </c>
      <c r="E18" s="25">
        <v>17.979797999999999</v>
      </c>
      <c r="F18" s="25">
        <v>14.141413999999999</v>
      </c>
      <c r="G18" s="25">
        <v>8.2828280000000003</v>
      </c>
    </row>
    <row r="19" spans="1:7" x14ac:dyDescent="0.2">
      <c r="A19" s="20" t="s">
        <v>344</v>
      </c>
      <c r="B19" s="21">
        <v>661</v>
      </c>
      <c r="C19" s="21">
        <v>136</v>
      </c>
      <c r="D19" s="21">
        <v>236</v>
      </c>
      <c r="E19" s="21">
        <v>86</v>
      </c>
      <c r="F19" s="21">
        <v>111</v>
      </c>
      <c r="G19" s="21">
        <v>92</v>
      </c>
    </row>
    <row r="20" spans="1:7" x14ac:dyDescent="0.2">
      <c r="A20" s="24" t="s">
        <v>3</v>
      </c>
      <c r="B20" s="25">
        <v>100</v>
      </c>
      <c r="C20" s="25">
        <v>20.574887</v>
      </c>
      <c r="D20" s="25">
        <v>35.703479999999999</v>
      </c>
      <c r="E20" s="25">
        <v>13.010590000000001</v>
      </c>
      <c r="F20" s="25">
        <v>16.792738</v>
      </c>
      <c r="G20" s="25">
        <v>13.918305999999999</v>
      </c>
    </row>
    <row r="21" spans="1:7" x14ac:dyDescent="0.2">
      <c r="A21" s="20" t="s">
        <v>345</v>
      </c>
      <c r="B21" s="21">
        <v>537</v>
      </c>
      <c r="C21" s="21">
        <v>117</v>
      </c>
      <c r="D21" s="21">
        <v>177</v>
      </c>
      <c r="E21" s="21">
        <v>60</v>
      </c>
      <c r="F21" s="21">
        <v>68</v>
      </c>
      <c r="G21" s="21">
        <v>115</v>
      </c>
    </row>
    <row r="22" spans="1:7" x14ac:dyDescent="0.2">
      <c r="A22" s="24" t="s">
        <v>3</v>
      </c>
      <c r="B22" s="25">
        <v>100</v>
      </c>
      <c r="C22" s="25">
        <v>21.787709</v>
      </c>
      <c r="D22" s="25">
        <v>32.960894000000003</v>
      </c>
      <c r="E22" s="25">
        <v>11.173183999999999</v>
      </c>
      <c r="F22" s="25">
        <v>12.662941999999999</v>
      </c>
      <c r="G22" s="25">
        <v>21.41527</v>
      </c>
    </row>
    <row r="23" spans="1:7" x14ac:dyDescent="0.2">
      <c r="A23" s="20" t="s">
        <v>346</v>
      </c>
      <c r="B23" s="21">
        <v>384</v>
      </c>
      <c r="C23" s="21">
        <v>99</v>
      </c>
      <c r="D23" s="21">
        <v>102</v>
      </c>
      <c r="E23" s="21">
        <v>45</v>
      </c>
      <c r="F23" s="21">
        <v>52</v>
      </c>
      <c r="G23" s="21">
        <v>86</v>
      </c>
    </row>
    <row r="24" spans="1:7" x14ac:dyDescent="0.2">
      <c r="A24" s="24" t="s">
        <v>3</v>
      </c>
      <c r="B24" s="25">
        <v>100</v>
      </c>
      <c r="C24" s="25">
        <v>25.78125</v>
      </c>
      <c r="D24" s="25">
        <v>26.5625</v>
      </c>
      <c r="E24" s="25">
        <v>11.71875</v>
      </c>
      <c r="F24" s="25">
        <v>13.541667</v>
      </c>
      <c r="G24" s="25">
        <v>22.395833</v>
      </c>
    </row>
    <row r="25" spans="1:7" x14ac:dyDescent="0.2">
      <c r="A25" s="20" t="s">
        <v>347</v>
      </c>
      <c r="B25" s="21">
        <v>198</v>
      </c>
      <c r="C25" s="21">
        <v>75</v>
      </c>
      <c r="D25" s="21">
        <v>38</v>
      </c>
      <c r="E25" s="21">
        <v>16</v>
      </c>
      <c r="F25" s="21">
        <v>18</v>
      </c>
      <c r="G25" s="21">
        <v>51</v>
      </c>
    </row>
    <row r="26" spans="1:7" x14ac:dyDescent="0.2">
      <c r="A26" s="24" t="s">
        <v>3</v>
      </c>
      <c r="B26" s="25">
        <v>100</v>
      </c>
      <c r="C26" s="25">
        <v>37.878788</v>
      </c>
      <c r="D26" s="25">
        <v>19.191918999999999</v>
      </c>
      <c r="E26" s="25">
        <v>8.0808079999999993</v>
      </c>
      <c r="F26" s="25">
        <v>9.0909089999999999</v>
      </c>
      <c r="G26" s="25">
        <v>25.757576</v>
      </c>
    </row>
    <row r="27" spans="1:7" x14ac:dyDescent="0.2">
      <c r="A27" s="20" t="s">
        <v>348</v>
      </c>
      <c r="B27" s="21">
        <v>49</v>
      </c>
      <c r="C27" s="21">
        <v>18</v>
      </c>
      <c r="D27" s="21">
        <v>8</v>
      </c>
      <c r="E27" s="21">
        <v>5</v>
      </c>
      <c r="F27" s="21">
        <v>8</v>
      </c>
      <c r="G27" s="21">
        <v>10</v>
      </c>
    </row>
    <row r="28" spans="1:7" x14ac:dyDescent="0.2">
      <c r="A28" s="24" t="s">
        <v>3</v>
      </c>
      <c r="B28" s="25">
        <v>100</v>
      </c>
      <c r="C28" s="25">
        <v>36.734693999999998</v>
      </c>
      <c r="D28" s="25">
        <v>16.326530999999999</v>
      </c>
      <c r="E28" s="25">
        <v>10.204082</v>
      </c>
      <c r="F28" s="25">
        <v>16.326530999999999</v>
      </c>
      <c r="G28" s="25">
        <v>20.408162999999998</v>
      </c>
    </row>
    <row r="29" spans="1:7" x14ac:dyDescent="0.2">
      <c r="A29" s="20" t="s">
        <v>349</v>
      </c>
      <c r="B29" s="21">
        <v>11</v>
      </c>
      <c r="C29" s="21">
        <v>8</v>
      </c>
      <c r="D29" s="21">
        <v>0</v>
      </c>
      <c r="E29" s="21">
        <v>1</v>
      </c>
      <c r="F29" s="21">
        <v>2</v>
      </c>
      <c r="G29" s="21">
        <v>0</v>
      </c>
    </row>
    <row r="30" spans="1:7" x14ac:dyDescent="0.2">
      <c r="A30" s="24" t="s">
        <v>3</v>
      </c>
      <c r="B30" s="25">
        <v>100</v>
      </c>
      <c r="C30" s="25">
        <v>72.727272999999997</v>
      </c>
      <c r="D30" s="25">
        <v>0</v>
      </c>
      <c r="E30" s="25">
        <v>9.0909089999999999</v>
      </c>
      <c r="F30" s="25">
        <v>18.181818</v>
      </c>
      <c r="G30" s="25">
        <v>0</v>
      </c>
    </row>
    <row r="31" spans="1:7" x14ac:dyDescent="0.2">
      <c r="A31" s="20" t="s">
        <v>350</v>
      </c>
      <c r="B31" s="21">
        <v>1156</v>
      </c>
      <c r="C31" s="21">
        <v>225</v>
      </c>
      <c r="D31" s="21">
        <v>442</v>
      </c>
      <c r="E31" s="21">
        <v>175</v>
      </c>
      <c r="F31" s="21">
        <v>181</v>
      </c>
      <c r="G31" s="21">
        <v>133</v>
      </c>
    </row>
    <row r="32" spans="1:7" x14ac:dyDescent="0.2">
      <c r="A32" s="24" t="s">
        <v>3</v>
      </c>
      <c r="B32" s="25">
        <v>100</v>
      </c>
      <c r="C32" s="25">
        <v>19.463667999999998</v>
      </c>
      <c r="D32" s="25">
        <v>38.235294000000003</v>
      </c>
      <c r="E32" s="25">
        <v>15.138408</v>
      </c>
      <c r="F32" s="25">
        <v>15.657439</v>
      </c>
      <c r="G32" s="25">
        <v>11.505190000000001</v>
      </c>
    </row>
    <row r="33" spans="1:7" x14ac:dyDescent="0.2">
      <c r="A33" s="20" t="s">
        <v>351</v>
      </c>
      <c r="B33" s="21">
        <v>921</v>
      </c>
      <c r="C33" s="21">
        <v>216</v>
      </c>
      <c r="D33" s="21">
        <v>279</v>
      </c>
      <c r="E33" s="21">
        <v>105</v>
      </c>
      <c r="F33" s="21">
        <v>120</v>
      </c>
      <c r="G33" s="21">
        <v>201</v>
      </c>
    </row>
    <row r="34" spans="1:7" x14ac:dyDescent="0.2">
      <c r="A34" s="24" t="s">
        <v>3</v>
      </c>
      <c r="B34" s="25">
        <v>100</v>
      </c>
      <c r="C34" s="25">
        <v>23.452769</v>
      </c>
      <c r="D34" s="25">
        <v>30.29316</v>
      </c>
      <c r="E34" s="25">
        <v>11.400651</v>
      </c>
      <c r="F34" s="25">
        <v>13.029316</v>
      </c>
      <c r="G34" s="25">
        <v>21.824103999999998</v>
      </c>
    </row>
    <row r="35" spans="1:7" x14ac:dyDescent="0.2">
      <c r="A35" s="20" t="s">
        <v>352</v>
      </c>
      <c r="B35" s="21">
        <v>258</v>
      </c>
      <c r="C35" s="21">
        <v>101</v>
      </c>
      <c r="D35" s="21">
        <v>46</v>
      </c>
      <c r="E35" s="21">
        <v>22</v>
      </c>
      <c r="F35" s="21">
        <v>28</v>
      </c>
      <c r="G35" s="21">
        <v>61</v>
      </c>
    </row>
    <row r="36" spans="1:7" x14ac:dyDescent="0.2">
      <c r="A36" s="24" t="s">
        <v>3</v>
      </c>
      <c r="B36" s="25">
        <v>100</v>
      </c>
      <c r="C36" s="25">
        <v>39.147286999999999</v>
      </c>
      <c r="D36" s="25">
        <v>17.829457000000001</v>
      </c>
      <c r="E36" s="25">
        <v>8.5271319999999999</v>
      </c>
      <c r="F36" s="25">
        <v>10.852713</v>
      </c>
      <c r="G36" s="25">
        <v>23.643411</v>
      </c>
    </row>
    <row r="37" spans="1:7" x14ac:dyDescent="0.2">
      <c r="A37" s="20" t="s">
        <v>353</v>
      </c>
      <c r="B37" s="21">
        <v>1179</v>
      </c>
      <c r="C37" s="21">
        <v>317</v>
      </c>
      <c r="D37" s="21">
        <v>325</v>
      </c>
      <c r="E37" s="21">
        <v>127</v>
      </c>
      <c r="F37" s="21">
        <v>148</v>
      </c>
      <c r="G37" s="21">
        <v>262</v>
      </c>
    </row>
    <row r="38" spans="1:7" x14ac:dyDescent="0.2">
      <c r="A38" s="24" t="s">
        <v>3</v>
      </c>
      <c r="B38" s="25">
        <v>100</v>
      </c>
      <c r="C38" s="25">
        <v>26.887193</v>
      </c>
      <c r="D38" s="25">
        <v>27.565733999999999</v>
      </c>
      <c r="E38" s="25">
        <v>10.771841</v>
      </c>
      <c r="F38" s="25">
        <v>12.553011</v>
      </c>
      <c r="G38" s="25">
        <v>22.222221999999999</v>
      </c>
    </row>
    <row r="39" spans="1:7" x14ac:dyDescent="0.2">
      <c r="A39" s="9" t="s">
        <v>354</v>
      </c>
      <c r="B39" s="10">
        <v>233</v>
      </c>
      <c r="C39" s="10">
        <v>44</v>
      </c>
      <c r="D39" s="10">
        <v>89</v>
      </c>
      <c r="E39" s="10">
        <v>45</v>
      </c>
      <c r="F39" s="10">
        <v>36</v>
      </c>
      <c r="G39" s="10">
        <v>19</v>
      </c>
    </row>
    <row r="40" spans="1:7" x14ac:dyDescent="0.2">
      <c r="A40" s="24" t="s">
        <v>3</v>
      </c>
      <c r="B40" s="25">
        <v>100</v>
      </c>
      <c r="C40" s="25">
        <v>18.884119999999999</v>
      </c>
      <c r="D40" s="25">
        <v>38.197425000000003</v>
      </c>
      <c r="E40" s="25">
        <v>19.313305</v>
      </c>
      <c r="F40" s="25">
        <v>15.450644</v>
      </c>
      <c r="G40" s="25">
        <v>8.1545059999999996</v>
      </c>
    </row>
    <row r="41" spans="1:7" x14ac:dyDescent="0.2">
      <c r="A41" s="20" t="s">
        <v>344</v>
      </c>
      <c r="B41" s="21">
        <v>332</v>
      </c>
      <c r="C41" s="21">
        <v>72</v>
      </c>
      <c r="D41" s="21">
        <v>109</v>
      </c>
      <c r="E41" s="21">
        <v>47</v>
      </c>
      <c r="F41" s="21">
        <v>61</v>
      </c>
      <c r="G41" s="21">
        <v>43</v>
      </c>
    </row>
    <row r="42" spans="1:7" x14ac:dyDescent="0.2">
      <c r="A42" s="24" t="s">
        <v>3</v>
      </c>
      <c r="B42" s="25">
        <v>100</v>
      </c>
      <c r="C42" s="25">
        <v>21.686747</v>
      </c>
      <c r="D42" s="25">
        <v>32.831325</v>
      </c>
      <c r="E42" s="25">
        <v>14.156627</v>
      </c>
      <c r="F42" s="25">
        <v>18.373494000000001</v>
      </c>
      <c r="G42" s="25">
        <v>12.951807000000001</v>
      </c>
    </row>
    <row r="43" spans="1:7" x14ac:dyDescent="0.2">
      <c r="A43" s="20" t="s">
        <v>345</v>
      </c>
      <c r="B43" s="21">
        <v>257</v>
      </c>
      <c r="C43" s="21">
        <v>50</v>
      </c>
      <c r="D43" s="21">
        <v>80</v>
      </c>
      <c r="E43" s="21">
        <v>32</v>
      </c>
      <c r="F43" s="21">
        <v>35</v>
      </c>
      <c r="G43" s="21">
        <v>60</v>
      </c>
    </row>
    <row r="44" spans="1:7" x14ac:dyDescent="0.2">
      <c r="A44" s="24" t="s">
        <v>3</v>
      </c>
      <c r="B44" s="25">
        <v>100</v>
      </c>
      <c r="C44" s="25">
        <v>19.455252999999999</v>
      </c>
      <c r="D44" s="25">
        <v>31.128405000000001</v>
      </c>
      <c r="E44" s="25">
        <v>12.451362</v>
      </c>
      <c r="F44" s="25">
        <v>13.618677</v>
      </c>
      <c r="G44" s="25">
        <v>23.346304</v>
      </c>
    </row>
    <row r="45" spans="1:7" x14ac:dyDescent="0.2">
      <c r="A45" s="20" t="s">
        <v>346</v>
      </c>
      <c r="B45" s="21">
        <v>173</v>
      </c>
      <c r="C45" s="21">
        <v>45</v>
      </c>
      <c r="D45" s="21">
        <v>45</v>
      </c>
      <c r="E45" s="21">
        <v>17</v>
      </c>
      <c r="F45" s="21">
        <v>29</v>
      </c>
      <c r="G45" s="21">
        <v>37</v>
      </c>
    </row>
    <row r="46" spans="1:7" x14ac:dyDescent="0.2">
      <c r="A46" s="24" t="s">
        <v>3</v>
      </c>
      <c r="B46" s="25">
        <v>100</v>
      </c>
      <c r="C46" s="25">
        <v>26.011561</v>
      </c>
      <c r="D46" s="25">
        <v>26.011561</v>
      </c>
      <c r="E46" s="25">
        <v>9.8265899999999995</v>
      </c>
      <c r="F46" s="25">
        <v>16.763006000000001</v>
      </c>
      <c r="G46" s="25">
        <v>21.387283</v>
      </c>
    </row>
    <row r="47" spans="1:7" x14ac:dyDescent="0.2">
      <c r="A47" s="20" t="s">
        <v>347</v>
      </c>
      <c r="B47" s="21">
        <v>68</v>
      </c>
      <c r="C47" s="21">
        <v>18</v>
      </c>
      <c r="D47" s="21">
        <v>12</v>
      </c>
      <c r="E47" s="21">
        <v>9</v>
      </c>
      <c r="F47" s="21">
        <v>8</v>
      </c>
      <c r="G47" s="21">
        <v>21</v>
      </c>
    </row>
    <row r="48" spans="1:7" x14ac:dyDescent="0.2">
      <c r="A48" s="24" t="s">
        <v>3</v>
      </c>
      <c r="B48" s="25">
        <v>100</v>
      </c>
      <c r="C48" s="25">
        <v>26.470587999999999</v>
      </c>
      <c r="D48" s="25">
        <v>17.647058999999999</v>
      </c>
      <c r="E48" s="25">
        <v>13.235294</v>
      </c>
      <c r="F48" s="25">
        <v>11.764706</v>
      </c>
      <c r="G48" s="25">
        <v>30.882352999999998</v>
      </c>
    </row>
    <row r="49" spans="1:7" x14ac:dyDescent="0.2">
      <c r="A49" s="20" t="s">
        <v>348</v>
      </c>
      <c r="B49" s="21">
        <v>17</v>
      </c>
      <c r="C49" s="21">
        <v>8</v>
      </c>
      <c r="D49" s="21">
        <v>1</v>
      </c>
      <c r="E49" s="21">
        <v>3</v>
      </c>
      <c r="F49" s="21">
        <v>1</v>
      </c>
      <c r="G49" s="21">
        <v>4</v>
      </c>
    </row>
    <row r="50" spans="1:7" x14ac:dyDescent="0.2">
      <c r="A50" s="24" t="s">
        <v>3</v>
      </c>
      <c r="B50" s="25">
        <v>100</v>
      </c>
      <c r="C50" s="25">
        <v>47.058824000000001</v>
      </c>
      <c r="D50" s="25">
        <v>5.8823530000000002</v>
      </c>
      <c r="E50" s="25">
        <v>17.647058999999999</v>
      </c>
      <c r="F50" s="25">
        <v>5.8823530000000002</v>
      </c>
      <c r="G50" s="25">
        <v>23.529412000000001</v>
      </c>
    </row>
    <row r="51" spans="1:7" x14ac:dyDescent="0.2">
      <c r="A51" s="20" t="s">
        <v>349</v>
      </c>
      <c r="B51" s="21">
        <v>3</v>
      </c>
      <c r="C51" s="21">
        <v>2</v>
      </c>
      <c r="D51" s="21">
        <v>0</v>
      </c>
      <c r="E51" s="21">
        <v>0</v>
      </c>
      <c r="F51" s="21">
        <v>1</v>
      </c>
      <c r="G51" s="21">
        <v>0</v>
      </c>
    </row>
    <row r="52" spans="1:7" x14ac:dyDescent="0.2">
      <c r="A52" s="24" t="s">
        <v>3</v>
      </c>
      <c r="B52" s="25">
        <v>100</v>
      </c>
      <c r="C52" s="25">
        <v>66.666667000000004</v>
      </c>
      <c r="D52" s="25">
        <v>0</v>
      </c>
      <c r="E52" s="25">
        <v>0</v>
      </c>
      <c r="F52" s="25">
        <v>33.333333000000003</v>
      </c>
      <c r="G52" s="25">
        <v>0</v>
      </c>
    </row>
    <row r="53" spans="1:7" x14ac:dyDescent="0.2">
      <c r="A53" s="20" t="s">
        <v>350</v>
      </c>
      <c r="B53" s="21">
        <v>565</v>
      </c>
      <c r="C53" s="21">
        <v>116</v>
      </c>
      <c r="D53" s="21">
        <v>198</v>
      </c>
      <c r="E53" s="21">
        <v>92</v>
      </c>
      <c r="F53" s="21">
        <v>97</v>
      </c>
      <c r="G53" s="21">
        <v>62</v>
      </c>
    </row>
    <row r="54" spans="1:7" x14ac:dyDescent="0.2">
      <c r="A54" s="24" t="s">
        <v>3</v>
      </c>
      <c r="B54" s="25">
        <v>100</v>
      </c>
      <c r="C54" s="25">
        <v>20.530972999999999</v>
      </c>
      <c r="D54" s="25">
        <v>35.044248000000003</v>
      </c>
      <c r="E54" s="25">
        <v>16.283186000000001</v>
      </c>
      <c r="F54" s="25">
        <v>17.168142</v>
      </c>
      <c r="G54" s="25">
        <v>10.973451000000001</v>
      </c>
    </row>
    <row r="55" spans="1:7" x14ac:dyDescent="0.2">
      <c r="A55" s="20" t="s">
        <v>351</v>
      </c>
      <c r="B55" s="21">
        <v>430</v>
      </c>
      <c r="C55" s="21">
        <v>95</v>
      </c>
      <c r="D55" s="21">
        <v>125</v>
      </c>
      <c r="E55" s="21">
        <v>49</v>
      </c>
      <c r="F55" s="21">
        <v>64</v>
      </c>
      <c r="G55" s="21">
        <v>97</v>
      </c>
    </row>
    <row r="56" spans="1:7" x14ac:dyDescent="0.2">
      <c r="A56" s="24" t="s">
        <v>3</v>
      </c>
      <c r="B56" s="25">
        <v>100</v>
      </c>
      <c r="C56" s="25">
        <v>22.093022999999999</v>
      </c>
      <c r="D56" s="25">
        <v>29.069766999999999</v>
      </c>
      <c r="E56" s="25">
        <v>11.395349</v>
      </c>
      <c r="F56" s="25">
        <v>14.883721</v>
      </c>
      <c r="G56" s="25">
        <v>22.558140000000002</v>
      </c>
    </row>
    <row r="57" spans="1:7" x14ac:dyDescent="0.2">
      <c r="A57" s="20" t="s">
        <v>352</v>
      </c>
      <c r="B57" s="21">
        <v>88</v>
      </c>
      <c r="C57" s="21">
        <v>28</v>
      </c>
      <c r="D57" s="21">
        <v>13</v>
      </c>
      <c r="E57" s="21">
        <v>12</v>
      </c>
      <c r="F57" s="21">
        <v>10</v>
      </c>
      <c r="G57" s="21">
        <v>25</v>
      </c>
    </row>
    <row r="58" spans="1:7" x14ac:dyDescent="0.2">
      <c r="A58" s="24" t="s">
        <v>3</v>
      </c>
      <c r="B58" s="25">
        <v>100</v>
      </c>
      <c r="C58" s="25">
        <v>31.818182</v>
      </c>
      <c r="D58" s="25">
        <v>14.772727</v>
      </c>
      <c r="E58" s="25">
        <v>13.636364</v>
      </c>
      <c r="F58" s="25">
        <v>11.363636</v>
      </c>
      <c r="G58" s="25">
        <v>28.409091</v>
      </c>
    </row>
    <row r="59" spans="1:7" x14ac:dyDescent="0.2">
      <c r="A59" s="20" t="s">
        <v>353</v>
      </c>
      <c r="B59" s="21">
        <v>518</v>
      </c>
      <c r="C59" s="21">
        <v>123</v>
      </c>
      <c r="D59" s="21">
        <v>138</v>
      </c>
      <c r="E59" s="21">
        <v>61</v>
      </c>
      <c r="F59" s="21">
        <v>74</v>
      </c>
      <c r="G59" s="21">
        <v>122</v>
      </c>
    </row>
    <row r="60" spans="1:7" x14ac:dyDescent="0.2">
      <c r="A60" s="24" t="s">
        <v>3</v>
      </c>
      <c r="B60" s="25">
        <v>100</v>
      </c>
      <c r="C60" s="25">
        <v>23.745173999999999</v>
      </c>
      <c r="D60" s="25">
        <v>26.640927000000001</v>
      </c>
      <c r="E60" s="25">
        <v>11.776062</v>
      </c>
      <c r="F60" s="25">
        <v>14.285714</v>
      </c>
      <c r="G60" s="25">
        <v>23.552123999999999</v>
      </c>
    </row>
    <row r="61" spans="1:7" x14ac:dyDescent="0.2">
      <c r="A61" s="9" t="s">
        <v>355</v>
      </c>
      <c r="B61" s="10">
        <v>262</v>
      </c>
      <c r="C61" s="10">
        <v>45</v>
      </c>
      <c r="D61" s="10">
        <v>117</v>
      </c>
      <c r="E61" s="10">
        <v>44</v>
      </c>
      <c r="F61" s="10">
        <v>34</v>
      </c>
      <c r="G61" s="10">
        <v>22</v>
      </c>
    </row>
    <row r="62" spans="1:7" x14ac:dyDescent="0.2">
      <c r="A62" s="24" t="s">
        <v>3</v>
      </c>
      <c r="B62" s="25">
        <v>100</v>
      </c>
      <c r="C62" s="25">
        <v>17.175573</v>
      </c>
      <c r="D62" s="25">
        <v>44.656489000000001</v>
      </c>
      <c r="E62" s="25">
        <v>16.793893000000001</v>
      </c>
      <c r="F62" s="25">
        <v>12.977099000000001</v>
      </c>
      <c r="G62" s="25">
        <v>8.3969470000000008</v>
      </c>
    </row>
    <row r="63" spans="1:7" x14ac:dyDescent="0.2">
      <c r="A63" s="20" t="s">
        <v>344</v>
      </c>
      <c r="B63" s="21">
        <v>329</v>
      </c>
      <c r="C63" s="21">
        <v>64</v>
      </c>
      <c r="D63" s="21">
        <v>127</v>
      </c>
      <c r="E63" s="21">
        <v>39</v>
      </c>
      <c r="F63" s="21">
        <v>50</v>
      </c>
      <c r="G63" s="21">
        <v>49</v>
      </c>
    </row>
    <row r="64" spans="1:7" x14ac:dyDescent="0.2">
      <c r="A64" s="24" t="s">
        <v>3</v>
      </c>
      <c r="B64" s="25">
        <v>100</v>
      </c>
      <c r="C64" s="25">
        <v>19.452888000000002</v>
      </c>
      <c r="D64" s="25">
        <v>38.601824000000001</v>
      </c>
      <c r="E64" s="25">
        <v>11.854103</v>
      </c>
      <c r="F64" s="25">
        <v>15.197568</v>
      </c>
      <c r="G64" s="25">
        <v>14.893617000000001</v>
      </c>
    </row>
    <row r="65" spans="1:7" x14ac:dyDescent="0.2">
      <c r="A65" s="20" t="s">
        <v>345</v>
      </c>
      <c r="B65" s="21">
        <v>280</v>
      </c>
      <c r="C65" s="21">
        <v>67</v>
      </c>
      <c r="D65" s="21">
        <v>97</v>
      </c>
      <c r="E65" s="21">
        <v>28</v>
      </c>
      <c r="F65" s="21">
        <v>33</v>
      </c>
      <c r="G65" s="21">
        <v>55</v>
      </c>
    </row>
    <row r="66" spans="1:7" x14ac:dyDescent="0.2">
      <c r="A66" s="24" t="s">
        <v>3</v>
      </c>
      <c r="B66" s="25">
        <v>100</v>
      </c>
      <c r="C66" s="25">
        <v>23.928571000000002</v>
      </c>
      <c r="D66" s="25">
        <v>34.642856999999999</v>
      </c>
      <c r="E66" s="25">
        <v>10</v>
      </c>
      <c r="F66" s="25">
        <v>11.785714</v>
      </c>
      <c r="G66" s="25">
        <v>19.642856999999999</v>
      </c>
    </row>
    <row r="67" spans="1:7" x14ac:dyDescent="0.2">
      <c r="A67" s="20" t="s">
        <v>346</v>
      </c>
      <c r="B67" s="21">
        <v>211</v>
      </c>
      <c r="C67" s="21">
        <v>54</v>
      </c>
      <c r="D67" s="21">
        <v>57</v>
      </c>
      <c r="E67" s="21">
        <v>28</v>
      </c>
      <c r="F67" s="21">
        <v>23</v>
      </c>
      <c r="G67" s="21">
        <v>49</v>
      </c>
    </row>
    <row r="68" spans="1:7" x14ac:dyDescent="0.2">
      <c r="A68" s="24" t="s">
        <v>3</v>
      </c>
      <c r="B68" s="25">
        <v>100</v>
      </c>
      <c r="C68" s="25">
        <v>25.592417000000001</v>
      </c>
      <c r="D68" s="25">
        <v>27.014218</v>
      </c>
      <c r="E68" s="25">
        <v>13.270142</v>
      </c>
      <c r="F68" s="25">
        <v>10.900474000000001</v>
      </c>
      <c r="G68" s="25">
        <v>23.222749</v>
      </c>
    </row>
    <row r="69" spans="1:7" x14ac:dyDescent="0.2">
      <c r="A69" s="20" t="s">
        <v>347</v>
      </c>
      <c r="B69" s="21">
        <v>130</v>
      </c>
      <c r="C69" s="21">
        <v>57</v>
      </c>
      <c r="D69" s="21">
        <v>26</v>
      </c>
      <c r="E69" s="21">
        <v>7</v>
      </c>
      <c r="F69" s="21">
        <v>10</v>
      </c>
      <c r="G69" s="21">
        <v>30</v>
      </c>
    </row>
    <row r="70" spans="1:7" x14ac:dyDescent="0.2">
      <c r="A70" s="24" t="s">
        <v>3</v>
      </c>
      <c r="B70" s="25">
        <v>100</v>
      </c>
      <c r="C70" s="25">
        <v>43.846153999999999</v>
      </c>
      <c r="D70" s="25">
        <v>20</v>
      </c>
      <c r="E70" s="25">
        <v>5.3846150000000002</v>
      </c>
      <c r="F70" s="25">
        <v>7.6923079999999997</v>
      </c>
      <c r="G70" s="25">
        <v>23.076923000000001</v>
      </c>
    </row>
    <row r="71" spans="1:7" x14ac:dyDescent="0.2">
      <c r="A71" s="20" t="s">
        <v>348</v>
      </c>
      <c r="B71" s="21">
        <v>32</v>
      </c>
      <c r="C71" s="21">
        <v>10</v>
      </c>
      <c r="D71" s="21">
        <v>7</v>
      </c>
      <c r="E71" s="21">
        <v>2</v>
      </c>
      <c r="F71" s="21">
        <v>7</v>
      </c>
      <c r="G71" s="21">
        <v>6</v>
      </c>
    </row>
    <row r="72" spans="1:7" x14ac:dyDescent="0.2">
      <c r="A72" s="24" t="s">
        <v>3</v>
      </c>
      <c r="B72" s="25">
        <v>100</v>
      </c>
      <c r="C72" s="25">
        <v>31.25</v>
      </c>
      <c r="D72" s="25">
        <v>21.875</v>
      </c>
      <c r="E72" s="25">
        <v>6.25</v>
      </c>
      <c r="F72" s="25">
        <v>21.875</v>
      </c>
      <c r="G72" s="25">
        <v>18.75</v>
      </c>
    </row>
    <row r="73" spans="1:7" x14ac:dyDescent="0.2">
      <c r="A73" s="20" t="s">
        <v>349</v>
      </c>
      <c r="B73" s="21">
        <v>8</v>
      </c>
      <c r="C73" s="21">
        <v>6</v>
      </c>
      <c r="D73" s="21">
        <v>0</v>
      </c>
      <c r="E73" s="21">
        <v>1</v>
      </c>
      <c r="F73" s="21">
        <v>1</v>
      </c>
      <c r="G73" s="21">
        <v>0</v>
      </c>
    </row>
    <row r="74" spans="1:7" x14ac:dyDescent="0.2">
      <c r="A74" s="24" t="s">
        <v>3</v>
      </c>
      <c r="B74" s="25">
        <v>100</v>
      </c>
      <c r="C74" s="25">
        <v>75</v>
      </c>
      <c r="D74" s="25">
        <v>0</v>
      </c>
      <c r="E74" s="25">
        <v>12.5</v>
      </c>
      <c r="F74" s="25">
        <v>12.5</v>
      </c>
      <c r="G74" s="25">
        <v>0</v>
      </c>
    </row>
    <row r="75" spans="1:7" x14ac:dyDescent="0.2">
      <c r="A75" s="20" t="s">
        <v>350</v>
      </c>
      <c r="B75" s="21">
        <v>591</v>
      </c>
      <c r="C75" s="21">
        <v>109</v>
      </c>
      <c r="D75" s="21">
        <v>244</v>
      </c>
      <c r="E75" s="21">
        <v>83</v>
      </c>
      <c r="F75" s="21">
        <v>84</v>
      </c>
      <c r="G75" s="21">
        <v>71</v>
      </c>
    </row>
    <row r="76" spans="1:7" x14ac:dyDescent="0.2">
      <c r="A76" s="24" t="s">
        <v>3</v>
      </c>
      <c r="B76" s="25">
        <v>100</v>
      </c>
      <c r="C76" s="25">
        <v>18.443315999999999</v>
      </c>
      <c r="D76" s="25">
        <v>41.285955999999999</v>
      </c>
      <c r="E76" s="25">
        <v>14.043993</v>
      </c>
      <c r="F76" s="25">
        <v>14.213198</v>
      </c>
      <c r="G76" s="25">
        <v>12.013536</v>
      </c>
    </row>
    <row r="77" spans="1:7" x14ac:dyDescent="0.2">
      <c r="A77" s="20" t="s">
        <v>351</v>
      </c>
      <c r="B77" s="21">
        <v>491</v>
      </c>
      <c r="C77" s="21">
        <v>121</v>
      </c>
      <c r="D77" s="21">
        <v>154</v>
      </c>
      <c r="E77" s="21">
        <v>56</v>
      </c>
      <c r="F77" s="21">
        <v>56</v>
      </c>
      <c r="G77" s="21">
        <v>104</v>
      </c>
    </row>
    <row r="78" spans="1:7" x14ac:dyDescent="0.2">
      <c r="A78" s="24" t="s">
        <v>3</v>
      </c>
      <c r="B78" s="25">
        <v>100</v>
      </c>
      <c r="C78" s="25">
        <v>24.643585000000002</v>
      </c>
      <c r="D78" s="25">
        <v>31.364561999999999</v>
      </c>
      <c r="E78" s="25">
        <v>11.405295000000001</v>
      </c>
      <c r="F78" s="25">
        <v>11.405295000000001</v>
      </c>
      <c r="G78" s="25">
        <v>21.181263000000001</v>
      </c>
    </row>
    <row r="79" spans="1:7" x14ac:dyDescent="0.2">
      <c r="A79" s="20" t="s">
        <v>352</v>
      </c>
      <c r="B79" s="21">
        <v>170</v>
      </c>
      <c r="C79" s="21">
        <v>73</v>
      </c>
      <c r="D79" s="21">
        <v>33</v>
      </c>
      <c r="E79" s="21">
        <v>10</v>
      </c>
      <c r="F79" s="21">
        <v>18</v>
      </c>
      <c r="G79" s="21">
        <v>36</v>
      </c>
    </row>
    <row r="80" spans="1:7" x14ac:dyDescent="0.2">
      <c r="A80" s="24" t="s">
        <v>3</v>
      </c>
      <c r="B80" s="25">
        <v>100</v>
      </c>
      <c r="C80" s="25">
        <v>42.941175999999999</v>
      </c>
      <c r="D80" s="25">
        <v>19.411764999999999</v>
      </c>
      <c r="E80" s="25">
        <v>5.8823530000000002</v>
      </c>
      <c r="F80" s="25">
        <v>10.588234999999999</v>
      </c>
      <c r="G80" s="25">
        <v>21.176470999999999</v>
      </c>
    </row>
    <row r="81" spans="1:7" x14ac:dyDescent="0.2">
      <c r="A81" s="20" t="s">
        <v>353</v>
      </c>
      <c r="B81" s="21">
        <v>661</v>
      </c>
      <c r="C81" s="21">
        <v>194</v>
      </c>
      <c r="D81" s="21">
        <v>187</v>
      </c>
      <c r="E81" s="21">
        <v>66</v>
      </c>
      <c r="F81" s="21">
        <v>74</v>
      </c>
      <c r="G81" s="21">
        <v>140</v>
      </c>
    </row>
    <row r="82" spans="1:7" x14ac:dyDescent="0.2">
      <c r="A82" s="24" t="s">
        <v>3</v>
      </c>
      <c r="B82" s="25">
        <v>100</v>
      </c>
      <c r="C82" s="25">
        <v>29.34947</v>
      </c>
      <c r="D82" s="25">
        <v>28.290469000000002</v>
      </c>
      <c r="E82" s="25">
        <v>9.9848710000000001</v>
      </c>
      <c r="F82" s="25">
        <v>11.195159</v>
      </c>
      <c r="G82" s="25">
        <v>21.180029999999999</v>
      </c>
    </row>
    <row r="83" spans="1:7" x14ac:dyDescent="0.2">
      <c r="A83" s="9" t="s">
        <v>356</v>
      </c>
      <c r="B83" s="9"/>
      <c r="C83" s="9"/>
      <c r="D83" s="9"/>
      <c r="E83" s="9"/>
      <c r="F83" s="9"/>
      <c r="G83" s="9"/>
    </row>
    <row r="84" spans="1:7" x14ac:dyDescent="0.2">
      <c r="A84" s="20" t="s">
        <v>357</v>
      </c>
      <c r="B84" s="21">
        <v>10</v>
      </c>
      <c r="C84" s="21">
        <v>2</v>
      </c>
      <c r="D84" s="21">
        <v>1</v>
      </c>
      <c r="E84" s="21">
        <v>1</v>
      </c>
      <c r="F84" s="21">
        <v>4</v>
      </c>
      <c r="G84" s="21">
        <v>2</v>
      </c>
    </row>
    <row r="85" spans="1:7" x14ac:dyDescent="0.2">
      <c r="A85" s="24" t="s">
        <v>3</v>
      </c>
      <c r="B85" s="25">
        <v>100</v>
      </c>
      <c r="C85" s="25">
        <v>20</v>
      </c>
      <c r="D85" s="25">
        <v>10</v>
      </c>
      <c r="E85" s="25">
        <v>10</v>
      </c>
      <c r="F85" s="25">
        <v>40</v>
      </c>
      <c r="G85" s="25">
        <v>20</v>
      </c>
    </row>
    <row r="86" spans="1:7" x14ac:dyDescent="0.2">
      <c r="A86" s="20" t="s">
        <v>328</v>
      </c>
      <c r="B86" s="21">
        <v>1647</v>
      </c>
      <c r="C86" s="21">
        <v>334</v>
      </c>
      <c r="D86" s="21">
        <v>609</v>
      </c>
      <c r="E86" s="21">
        <v>227</v>
      </c>
      <c r="F86" s="21">
        <v>231</v>
      </c>
      <c r="G86" s="21">
        <v>246</v>
      </c>
    </row>
    <row r="87" spans="1:7" x14ac:dyDescent="0.2">
      <c r="A87" s="24" t="s">
        <v>3</v>
      </c>
      <c r="B87" s="25">
        <v>100</v>
      </c>
      <c r="C87" s="25">
        <v>20.279295999999999</v>
      </c>
      <c r="D87" s="25">
        <v>36.976320999999999</v>
      </c>
      <c r="E87" s="25">
        <v>13.782635000000001</v>
      </c>
      <c r="F87" s="25">
        <v>14.025501</v>
      </c>
      <c r="G87" s="25">
        <v>14.936248000000001</v>
      </c>
    </row>
    <row r="88" spans="1:7" x14ac:dyDescent="0.2">
      <c r="A88" s="20" t="s">
        <v>329</v>
      </c>
      <c r="B88" s="21">
        <v>165</v>
      </c>
      <c r="C88" s="21">
        <v>27</v>
      </c>
      <c r="D88" s="21">
        <v>39</v>
      </c>
      <c r="E88" s="21">
        <v>28</v>
      </c>
      <c r="F88" s="21">
        <v>36</v>
      </c>
      <c r="G88" s="21">
        <v>35</v>
      </c>
    </row>
    <row r="89" spans="1:7" x14ac:dyDescent="0.2">
      <c r="A89" s="24" t="s">
        <v>3</v>
      </c>
      <c r="B89" s="25">
        <v>100</v>
      </c>
      <c r="C89" s="25">
        <v>16.363636</v>
      </c>
      <c r="D89" s="25">
        <v>23.636364</v>
      </c>
      <c r="E89" s="25">
        <v>16.969697</v>
      </c>
      <c r="F89" s="25">
        <v>21.818182</v>
      </c>
      <c r="G89" s="25">
        <v>21.212121</v>
      </c>
    </row>
    <row r="90" spans="1:7" x14ac:dyDescent="0.2">
      <c r="A90" s="20" t="s">
        <v>330</v>
      </c>
      <c r="B90" s="21">
        <v>509</v>
      </c>
      <c r="C90" s="21">
        <v>179</v>
      </c>
      <c r="D90" s="21">
        <v>118</v>
      </c>
      <c r="E90" s="21">
        <v>45</v>
      </c>
      <c r="F90" s="21">
        <v>57</v>
      </c>
      <c r="G90" s="21">
        <v>110</v>
      </c>
    </row>
    <row r="91" spans="1:7" x14ac:dyDescent="0.2">
      <c r="A91" s="24" t="s">
        <v>3</v>
      </c>
      <c r="B91" s="25">
        <v>100</v>
      </c>
      <c r="C91" s="25">
        <v>35.166994000000003</v>
      </c>
      <c r="D91" s="25">
        <v>23.182711000000001</v>
      </c>
      <c r="E91" s="25">
        <v>8.8408639999999998</v>
      </c>
      <c r="F91" s="25">
        <v>11.198428</v>
      </c>
      <c r="G91" s="25">
        <v>21.611001999999999</v>
      </c>
    </row>
    <row r="92" spans="1:7" x14ac:dyDescent="0.2">
      <c r="A92" s="20" t="s">
        <v>358</v>
      </c>
      <c r="B92" s="21">
        <v>4</v>
      </c>
      <c r="C92" s="21">
        <v>0</v>
      </c>
      <c r="D92" s="21">
        <v>0</v>
      </c>
      <c r="E92" s="21">
        <v>1</v>
      </c>
      <c r="F92" s="21">
        <v>1</v>
      </c>
      <c r="G92" s="21">
        <v>2</v>
      </c>
    </row>
    <row r="93" spans="1:7" x14ac:dyDescent="0.2">
      <c r="A93" s="24" t="s">
        <v>3</v>
      </c>
      <c r="B93" s="25">
        <v>100</v>
      </c>
      <c r="C93" s="25">
        <v>0</v>
      </c>
      <c r="D93" s="25">
        <v>0</v>
      </c>
      <c r="E93" s="25">
        <v>25</v>
      </c>
      <c r="F93" s="25">
        <v>25</v>
      </c>
      <c r="G93" s="25">
        <v>50</v>
      </c>
    </row>
    <row r="94" spans="1:7" x14ac:dyDescent="0.2">
      <c r="A94" s="9" t="s">
        <v>359</v>
      </c>
      <c r="B94" s="10">
        <v>4</v>
      </c>
      <c r="C94" s="10">
        <v>0</v>
      </c>
      <c r="D94" s="10">
        <v>1</v>
      </c>
      <c r="E94" s="10">
        <v>0</v>
      </c>
      <c r="F94" s="10">
        <v>2</v>
      </c>
      <c r="G94" s="10">
        <v>1</v>
      </c>
    </row>
    <row r="95" spans="1:7" x14ac:dyDescent="0.2">
      <c r="A95" s="24" t="s">
        <v>3</v>
      </c>
      <c r="B95" s="25">
        <v>100</v>
      </c>
      <c r="C95" s="25">
        <v>0</v>
      </c>
      <c r="D95" s="25">
        <v>25</v>
      </c>
      <c r="E95" s="25">
        <v>0</v>
      </c>
      <c r="F95" s="25">
        <v>50</v>
      </c>
      <c r="G95" s="25">
        <v>25</v>
      </c>
    </row>
    <row r="96" spans="1:7" x14ac:dyDescent="0.2">
      <c r="A96" s="20" t="s">
        <v>331</v>
      </c>
      <c r="B96" s="21">
        <v>919</v>
      </c>
      <c r="C96" s="21">
        <v>200</v>
      </c>
      <c r="D96" s="21">
        <v>309</v>
      </c>
      <c r="E96" s="21">
        <v>131</v>
      </c>
      <c r="F96" s="21">
        <v>139</v>
      </c>
      <c r="G96" s="21">
        <v>140</v>
      </c>
    </row>
    <row r="97" spans="1:7" x14ac:dyDescent="0.2">
      <c r="A97" s="24" t="s">
        <v>3</v>
      </c>
      <c r="B97" s="25">
        <v>100</v>
      </c>
      <c r="C97" s="25">
        <v>21.762785999999998</v>
      </c>
      <c r="D97" s="25">
        <v>33.623503999999997</v>
      </c>
      <c r="E97" s="25">
        <v>14.254625000000001</v>
      </c>
      <c r="F97" s="25">
        <v>15.125135999999999</v>
      </c>
      <c r="G97" s="25">
        <v>15.23395</v>
      </c>
    </row>
    <row r="98" spans="1:7" x14ac:dyDescent="0.2">
      <c r="A98" s="20" t="s">
        <v>332</v>
      </c>
      <c r="B98" s="21">
        <v>60</v>
      </c>
      <c r="C98" s="21">
        <v>4</v>
      </c>
      <c r="D98" s="21">
        <v>8</v>
      </c>
      <c r="E98" s="21">
        <v>6</v>
      </c>
      <c r="F98" s="21">
        <v>19</v>
      </c>
      <c r="G98" s="21">
        <v>23</v>
      </c>
    </row>
    <row r="99" spans="1:7" x14ac:dyDescent="0.2">
      <c r="A99" s="24" t="s">
        <v>3</v>
      </c>
      <c r="B99" s="25">
        <v>100</v>
      </c>
      <c r="C99" s="25">
        <v>6.6666670000000003</v>
      </c>
      <c r="D99" s="25">
        <v>13.333333</v>
      </c>
      <c r="E99" s="25">
        <v>10</v>
      </c>
      <c r="F99" s="25">
        <v>31.666667</v>
      </c>
      <c r="G99" s="25">
        <v>38.333333000000003</v>
      </c>
    </row>
    <row r="100" spans="1:7" x14ac:dyDescent="0.2">
      <c r="A100" s="20" t="s">
        <v>333</v>
      </c>
      <c r="B100" s="21">
        <v>100</v>
      </c>
      <c r="C100" s="21">
        <v>35</v>
      </c>
      <c r="D100" s="21">
        <v>18</v>
      </c>
      <c r="E100" s="21">
        <v>16</v>
      </c>
      <c r="F100" s="21">
        <v>11</v>
      </c>
      <c r="G100" s="21">
        <v>20</v>
      </c>
    </row>
    <row r="101" spans="1:7" x14ac:dyDescent="0.2">
      <c r="A101" s="24" t="s">
        <v>3</v>
      </c>
      <c r="B101" s="25">
        <v>100</v>
      </c>
      <c r="C101" s="25">
        <v>35</v>
      </c>
      <c r="D101" s="25">
        <v>18</v>
      </c>
      <c r="E101" s="25">
        <v>16</v>
      </c>
      <c r="F101" s="25">
        <v>11</v>
      </c>
      <c r="G101" s="25">
        <v>20</v>
      </c>
    </row>
    <row r="102" spans="1:7" x14ac:dyDescent="0.2">
      <c r="A102" s="20" t="s">
        <v>358</v>
      </c>
      <c r="B102" s="21">
        <v>0</v>
      </c>
      <c r="C102" s="21">
        <v>0</v>
      </c>
      <c r="D102" s="21">
        <v>0</v>
      </c>
      <c r="E102" s="21">
        <v>0</v>
      </c>
      <c r="F102" s="21">
        <v>0</v>
      </c>
      <c r="G102" s="21">
        <v>0</v>
      </c>
    </row>
    <row r="103" spans="1:7" x14ac:dyDescent="0.2">
      <c r="A103" s="24" t="s">
        <v>3</v>
      </c>
      <c r="B103" s="25">
        <v>0</v>
      </c>
      <c r="C103" s="25">
        <v>0</v>
      </c>
      <c r="D103" s="25">
        <v>0</v>
      </c>
      <c r="E103" s="25">
        <v>0</v>
      </c>
      <c r="F103" s="25">
        <v>0</v>
      </c>
      <c r="G103" s="25">
        <v>0</v>
      </c>
    </row>
    <row r="104" spans="1:7" x14ac:dyDescent="0.2">
      <c r="A104" s="9" t="s">
        <v>360</v>
      </c>
      <c r="B104" s="10">
        <v>6</v>
      </c>
      <c r="C104" s="10">
        <v>2</v>
      </c>
      <c r="D104" s="10">
        <v>0</v>
      </c>
      <c r="E104" s="10">
        <v>1</v>
      </c>
      <c r="F104" s="10">
        <v>2</v>
      </c>
      <c r="G104" s="10">
        <v>1</v>
      </c>
    </row>
    <row r="105" spans="1:7" x14ac:dyDescent="0.2">
      <c r="A105" s="24" t="s">
        <v>3</v>
      </c>
      <c r="B105" s="25">
        <v>100</v>
      </c>
      <c r="C105" s="25">
        <v>33.333333000000003</v>
      </c>
      <c r="D105" s="25">
        <v>0</v>
      </c>
      <c r="E105" s="25">
        <v>16.666667</v>
      </c>
      <c r="F105" s="25">
        <v>33.333333000000003</v>
      </c>
      <c r="G105" s="25">
        <v>16.666667</v>
      </c>
    </row>
    <row r="106" spans="1:7" x14ac:dyDescent="0.2">
      <c r="A106" s="20" t="s">
        <v>331</v>
      </c>
      <c r="B106" s="21">
        <v>728</v>
      </c>
      <c r="C106" s="21">
        <v>134</v>
      </c>
      <c r="D106" s="21">
        <v>300</v>
      </c>
      <c r="E106" s="21">
        <v>96</v>
      </c>
      <c r="F106" s="21">
        <v>92</v>
      </c>
      <c r="G106" s="21">
        <v>106</v>
      </c>
    </row>
    <row r="107" spans="1:7" x14ac:dyDescent="0.2">
      <c r="A107" s="24" t="s">
        <v>3</v>
      </c>
      <c r="B107" s="25">
        <v>100</v>
      </c>
      <c r="C107" s="25">
        <v>18.406593000000001</v>
      </c>
      <c r="D107" s="25">
        <v>41.208790999999998</v>
      </c>
      <c r="E107" s="25">
        <v>13.186813000000001</v>
      </c>
      <c r="F107" s="25">
        <v>12.637363000000001</v>
      </c>
      <c r="G107" s="25">
        <v>14.56044</v>
      </c>
    </row>
    <row r="108" spans="1:7" x14ac:dyDescent="0.2">
      <c r="A108" s="20" t="s">
        <v>332</v>
      </c>
      <c r="B108" s="21">
        <v>105</v>
      </c>
      <c r="C108" s="21">
        <v>23</v>
      </c>
      <c r="D108" s="21">
        <v>31</v>
      </c>
      <c r="E108" s="21">
        <v>22</v>
      </c>
      <c r="F108" s="21">
        <v>17</v>
      </c>
      <c r="G108" s="21">
        <v>12</v>
      </c>
    </row>
    <row r="109" spans="1:7" x14ac:dyDescent="0.2">
      <c r="A109" s="24" t="s">
        <v>3</v>
      </c>
      <c r="B109" s="25">
        <v>100</v>
      </c>
      <c r="C109" s="25">
        <v>21.904762000000002</v>
      </c>
      <c r="D109" s="25">
        <v>29.523810000000001</v>
      </c>
      <c r="E109" s="25">
        <v>20.952380999999999</v>
      </c>
      <c r="F109" s="25">
        <v>16.190476</v>
      </c>
      <c r="G109" s="25">
        <v>11.428571</v>
      </c>
    </row>
    <row r="110" spans="1:7" x14ac:dyDescent="0.2">
      <c r="A110" s="20" t="s">
        <v>333</v>
      </c>
      <c r="B110" s="21">
        <v>409</v>
      </c>
      <c r="C110" s="21">
        <v>144</v>
      </c>
      <c r="D110" s="21">
        <v>100</v>
      </c>
      <c r="E110" s="21">
        <v>29</v>
      </c>
      <c r="F110" s="21">
        <v>46</v>
      </c>
      <c r="G110" s="21">
        <v>90</v>
      </c>
    </row>
    <row r="111" spans="1:7" x14ac:dyDescent="0.2">
      <c r="A111" s="24" t="s">
        <v>3</v>
      </c>
      <c r="B111" s="25">
        <v>100</v>
      </c>
      <c r="C111" s="25">
        <v>35.207824000000002</v>
      </c>
      <c r="D111" s="25">
        <v>24.449877999999998</v>
      </c>
      <c r="E111" s="25">
        <v>7.090465</v>
      </c>
      <c r="F111" s="25">
        <v>11.246943999999999</v>
      </c>
      <c r="G111" s="25">
        <v>22.00489</v>
      </c>
    </row>
    <row r="112" spans="1:7" x14ac:dyDescent="0.2">
      <c r="A112" s="20" t="s">
        <v>358</v>
      </c>
      <c r="B112" s="21">
        <v>4</v>
      </c>
      <c r="C112" s="21">
        <v>0</v>
      </c>
      <c r="D112" s="21">
        <v>0</v>
      </c>
      <c r="E112" s="21">
        <v>1</v>
      </c>
      <c r="F112" s="21">
        <v>1</v>
      </c>
      <c r="G112" s="21">
        <v>2</v>
      </c>
    </row>
    <row r="113" spans="1:7" x14ac:dyDescent="0.2">
      <c r="A113" s="24" t="s">
        <v>3</v>
      </c>
      <c r="B113" s="25">
        <v>100</v>
      </c>
      <c r="C113" s="25">
        <v>0</v>
      </c>
      <c r="D113" s="25">
        <v>0</v>
      </c>
      <c r="E113" s="25">
        <v>25</v>
      </c>
      <c r="F113" s="25">
        <v>25</v>
      </c>
      <c r="G113" s="25">
        <v>50</v>
      </c>
    </row>
    <row r="114" spans="1:7" x14ac:dyDescent="0.2">
      <c r="A114" s="9" t="s">
        <v>361</v>
      </c>
      <c r="B114" s="9"/>
      <c r="C114" s="9"/>
      <c r="D114" s="9"/>
      <c r="E114" s="9"/>
      <c r="F114" s="9"/>
      <c r="G114" s="9"/>
    </row>
    <row r="115" spans="1:7" x14ac:dyDescent="0.2">
      <c r="A115" s="20" t="s">
        <v>362</v>
      </c>
      <c r="B115" s="21">
        <v>360</v>
      </c>
      <c r="C115" s="21">
        <v>212</v>
      </c>
      <c r="D115" s="21">
        <v>31</v>
      </c>
      <c r="E115" s="21">
        <v>27</v>
      </c>
      <c r="F115" s="21">
        <v>11</v>
      </c>
      <c r="G115" s="21">
        <v>79</v>
      </c>
    </row>
    <row r="116" spans="1:7" x14ac:dyDescent="0.2">
      <c r="A116" s="24" t="s">
        <v>3</v>
      </c>
      <c r="B116" s="25">
        <v>100</v>
      </c>
      <c r="C116" s="25">
        <v>58.888888999999999</v>
      </c>
      <c r="D116" s="25">
        <v>8.6111109999999993</v>
      </c>
      <c r="E116" s="25">
        <v>7.5</v>
      </c>
      <c r="F116" s="25">
        <v>3.0555560000000002</v>
      </c>
      <c r="G116" s="25">
        <v>21.944444000000001</v>
      </c>
    </row>
    <row r="117" spans="1:7" x14ac:dyDescent="0.2">
      <c r="A117" s="20" t="s">
        <v>363</v>
      </c>
      <c r="B117" s="21">
        <v>1326</v>
      </c>
      <c r="C117" s="21">
        <v>54</v>
      </c>
      <c r="D117" s="21">
        <v>598</v>
      </c>
      <c r="E117" s="21">
        <v>172</v>
      </c>
      <c r="F117" s="21">
        <v>275</v>
      </c>
      <c r="G117" s="21">
        <v>227</v>
      </c>
    </row>
    <row r="118" spans="1:7" x14ac:dyDescent="0.2">
      <c r="A118" s="24" t="s">
        <v>3</v>
      </c>
      <c r="B118" s="25">
        <v>100</v>
      </c>
      <c r="C118" s="25">
        <v>4.0723979999999997</v>
      </c>
      <c r="D118" s="25">
        <v>45.098039</v>
      </c>
      <c r="E118" s="25">
        <v>12.971342</v>
      </c>
      <c r="F118" s="25">
        <v>20.739065</v>
      </c>
      <c r="G118" s="25">
        <v>17.119154999999999</v>
      </c>
    </row>
    <row r="119" spans="1:7" x14ac:dyDescent="0.2">
      <c r="A119" s="20" t="s">
        <v>364</v>
      </c>
      <c r="B119" s="21">
        <v>649</v>
      </c>
      <c r="C119" s="21">
        <v>276</v>
      </c>
      <c r="D119" s="21">
        <v>138</v>
      </c>
      <c r="E119" s="21">
        <v>103</v>
      </c>
      <c r="F119" s="21">
        <v>43</v>
      </c>
      <c r="G119" s="21">
        <v>89</v>
      </c>
    </row>
    <row r="120" spans="1:7" x14ac:dyDescent="0.2">
      <c r="A120" s="24" t="s">
        <v>3</v>
      </c>
      <c r="B120" s="25">
        <v>100</v>
      </c>
      <c r="C120" s="25">
        <v>42.526964999999997</v>
      </c>
      <c r="D120" s="25">
        <v>21.263482</v>
      </c>
      <c r="E120" s="25">
        <v>15.870570000000001</v>
      </c>
      <c r="F120" s="25">
        <v>6.625578</v>
      </c>
      <c r="G120" s="25">
        <v>13.713405</v>
      </c>
    </row>
    <row r="121" spans="1:7" x14ac:dyDescent="0.2">
      <c r="A121" s="20" t="s">
        <v>365</v>
      </c>
      <c r="B121" s="21">
        <v>0</v>
      </c>
      <c r="C121" s="21">
        <v>0</v>
      </c>
      <c r="D121" s="21">
        <v>0</v>
      </c>
      <c r="E121" s="21">
        <v>0</v>
      </c>
      <c r="F121" s="21">
        <v>0</v>
      </c>
      <c r="G121" s="21">
        <v>0</v>
      </c>
    </row>
    <row r="122" spans="1:7" x14ac:dyDescent="0.2">
      <c r="A122" s="24" t="s">
        <v>3</v>
      </c>
      <c r="B122" s="25">
        <v>0</v>
      </c>
      <c r="C122" s="25">
        <v>0</v>
      </c>
      <c r="D122" s="25">
        <v>0</v>
      </c>
      <c r="E122" s="25">
        <v>0</v>
      </c>
      <c r="F122" s="25">
        <v>0</v>
      </c>
      <c r="G122" s="25">
        <v>0</v>
      </c>
    </row>
    <row r="123" spans="1:7" x14ac:dyDescent="0.2">
      <c r="A123" s="20" t="s">
        <v>366</v>
      </c>
      <c r="B123" s="21">
        <v>0</v>
      </c>
      <c r="C123" s="21">
        <v>0</v>
      </c>
      <c r="D123" s="21">
        <v>0</v>
      </c>
      <c r="E123" s="21">
        <v>0</v>
      </c>
      <c r="F123" s="21">
        <v>0</v>
      </c>
      <c r="G123" s="21">
        <v>0</v>
      </c>
    </row>
    <row r="124" spans="1:7" x14ac:dyDescent="0.2">
      <c r="A124" s="24" t="s">
        <v>3</v>
      </c>
      <c r="B124" s="25">
        <v>0</v>
      </c>
      <c r="C124" s="25">
        <v>0</v>
      </c>
      <c r="D124" s="25">
        <v>0</v>
      </c>
      <c r="E124" s="25">
        <v>0</v>
      </c>
      <c r="F124" s="25">
        <v>0</v>
      </c>
      <c r="G124" s="25">
        <v>0</v>
      </c>
    </row>
    <row r="125" spans="1:7" x14ac:dyDescent="0.2">
      <c r="A125" s="9" t="s">
        <v>367</v>
      </c>
      <c r="B125" s="9"/>
      <c r="C125" s="9"/>
      <c r="D125" s="9"/>
      <c r="E125" s="9"/>
      <c r="F125" s="9"/>
      <c r="G125" s="9"/>
    </row>
    <row r="126" spans="1:7" x14ac:dyDescent="0.2">
      <c r="A126" s="20" t="s">
        <v>368</v>
      </c>
      <c r="B126" s="21">
        <v>381</v>
      </c>
      <c r="C126" s="21">
        <v>24</v>
      </c>
      <c r="D126" s="21">
        <v>137</v>
      </c>
      <c r="E126" s="21">
        <v>52</v>
      </c>
      <c r="F126" s="21">
        <v>83</v>
      </c>
      <c r="G126" s="21">
        <v>85</v>
      </c>
    </row>
    <row r="127" spans="1:7" x14ac:dyDescent="0.2">
      <c r="A127" s="24" t="s">
        <v>3</v>
      </c>
      <c r="B127" s="25">
        <v>100</v>
      </c>
      <c r="C127" s="25">
        <v>6.299213</v>
      </c>
      <c r="D127" s="25">
        <v>35.958005</v>
      </c>
      <c r="E127" s="25">
        <v>13.648294</v>
      </c>
      <c r="F127" s="25">
        <v>21.784776999999998</v>
      </c>
      <c r="G127" s="25">
        <v>22.309711</v>
      </c>
    </row>
    <row r="128" spans="1:7" x14ac:dyDescent="0.2">
      <c r="A128" s="20" t="s">
        <v>180</v>
      </c>
      <c r="B128" s="21">
        <v>1570</v>
      </c>
      <c r="C128" s="21">
        <v>301</v>
      </c>
      <c r="D128" s="21">
        <v>597</v>
      </c>
      <c r="E128" s="21">
        <v>216</v>
      </c>
      <c r="F128" s="21">
        <v>222</v>
      </c>
      <c r="G128" s="21">
        <v>234</v>
      </c>
    </row>
    <row r="129" spans="1:7" x14ac:dyDescent="0.2">
      <c r="A129" s="24" t="s">
        <v>3</v>
      </c>
      <c r="B129" s="25">
        <v>100</v>
      </c>
      <c r="C129" s="25">
        <v>19.171975</v>
      </c>
      <c r="D129" s="25">
        <v>38.025478</v>
      </c>
      <c r="E129" s="25">
        <v>13.757961999999999</v>
      </c>
      <c r="F129" s="25">
        <v>14.140127</v>
      </c>
      <c r="G129" s="25">
        <v>14.904458999999999</v>
      </c>
    </row>
    <row r="130" spans="1:7" x14ac:dyDescent="0.2">
      <c r="A130" s="20" t="s">
        <v>369</v>
      </c>
      <c r="B130" s="21">
        <v>81</v>
      </c>
      <c r="C130" s="21">
        <v>11</v>
      </c>
      <c r="D130" s="21">
        <v>21</v>
      </c>
      <c r="E130" s="21">
        <v>21</v>
      </c>
      <c r="F130" s="21">
        <v>14</v>
      </c>
      <c r="G130" s="21">
        <v>14</v>
      </c>
    </row>
    <row r="131" spans="1:7" x14ac:dyDescent="0.2">
      <c r="A131" s="24" t="s">
        <v>3</v>
      </c>
      <c r="B131" s="25">
        <v>100</v>
      </c>
      <c r="C131" s="25">
        <v>13.580247</v>
      </c>
      <c r="D131" s="25">
        <v>25.925926</v>
      </c>
      <c r="E131" s="25">
        <v>25.925926</v>
      </c>
      <c r="F131" s="25">
        <v>17.283950999999998</v>
      </c>
      <c r="G131" s="25">
        <v>17.283950999999998</v>
      </c>
    </row>
    <row r="132" spans="1:7" x14ac:dyDescent="0.2">
      <c r="A132" s="20" t="s">
        <v>370</v>
      </c>
      <c r="B132" s="21">
        <v>813</v>
      </c>
      <c r="C132" s="21">
        <v>424</v>
      </c>
      <c r="D132" s="21">
        <v>116</v>
      </c>
      <c r="E132" s="21">
        <v>109</v>
      </c>
      <c r="F132" s="21">
        <v>41</v>
      </c>
      <c r="G132" s="21">
        <v>123</v>
      </c>
    </row>
    <row r="133" spans="1:7" x14ac:dyDescent="0.2">
      <c r="A133" s="24" t="s">
        <v>3</v>
      </c>
      <c r="B133" s="25">
        <v>100</v>
      </c>
      <c r="C133" s="25">
        <v>52.152521999999998</v>
      </c>
      <c r="D133" s="25">
        <v>14.268143</v>
      </c>
      <c r="E133" s="25">
        <v>13.407133999999999</v>
      </c>
      <c r="F133" s="25">
        <v>5.04305</v>
      </c>
      <c r="G133" s="25">
        <v>15.129151</v>
      </c>
    </row>
    <row r="134" spans="1:7" x14ac:dyDescent="0.2">
      <c r="A134" s="20" t="s">
        <v>371</v>
      </c>
      <c r="B134" s="21">
        <v>63</v>
      </c>
      <c r="C134" s="21">
        <v>21</v>
      </c>
      <c r="D134" s="21">
        <v>14</v>
      </c>
      <c r="E134" s="21">
        <v>7</v>
      </c>
      <c r="F134" s="21">
        <v>7</v>
      </c>
      <c r="G134" s="21">
        <v>14</v>
      </c>
    </row>
    <row r="135" spans="1:7" x14ac:dyDescent="0.2">
      <c r="A135" s="24" t="s">
        <v>3</v>
      </c>
      <c r="B135" s="25">
        <v>100</v>
      </c>
      <c r="C135" s="25">
        <v>33.333333000000003</v>
      </c>
      <c r="D135" s="25">
        <v>22.222221999999999</v>
      </c>
      <c r="E135" s="25">
        <v>11.111110999999999</v>
      </c>
      <c r="F135" s="25">
        <v>11.111110999999999</v>
      </c>
      <c r="G135" s="25">
        <v>22.222221999999999</v>
      </c>
    </row>
    <row r="136" spans="1:7" x14ac:dyDescent="0.2">
      <c r="A136" s="20" t="s">
        <v>366</v>
      </c>
      <c r="B136" s="21">
        <v>5</v>
      </c>
      <c r="C136" s="21">
        <v>2</v>
      </c>
      <c r="D136" s="21">
        <v>0</v>
      </c>
      <c r="E136" s="21">
        <v>1</v>
      </c>
      <c r="F136" s="21">
        <v>0</v>
      </c>
      <c r="G136" s="21">
        <v>2</v>
      </c>
    </row>
    <row r="137" spans="1:7" x14ac:dyDescent="0.2">
      <c r="A137" s="24" t="s">
        <v>3</v>
      </c>
      <c r="B137" s="25">
        <v>100</v>
      </c>
      <c r="C137" s="25">
        <v>40</v>
      </c>
      <c r="D137" s="25">
        <v>0</v>
      </c>
      <c r="E137" s="25">
        <v>20</v>
      </c>
      <c r="F137" s="25">
        <v>0</v>
      </c>
      <c r="G137" s="25">
        <v>40</v>
      </c>
    </row>
    <row r="138" spans="1:7" x14ac:dyDescent="0.2">
      <c r="A138" s="9" t="s">
        <v>372</v>
      </c>
      <c r="B138" s="9"/>
      <c r="C138" s="9"/>
      <c r="D138" s="9"/>
      <c r="E138" s="9"/>
      <c r="F138" s="9"/>
      <c r="G138" s="9"/>
    </row>
    <row r="139" spans="1:7" x14ac:dyDescent="0.2">
      <c r="A139" s="20" t="s">
        <v>373</v>
      </c>
      <c r="B139" s="21">
        <v>381</v>
      </c>
      <c r="C139" s="21">
        <v>24</v>
      </c>
      <c r="D139" s="21">
        <v>137</v>
      </c>
      <c r="E139" s="21">
        <v>52</v>
      </c>
      <c r="F139" s="21">
        <v>83</v>
      </c>
      <c r="G139" s="21">
        <v>85</v>
      </c>
    </row>
    <row r="140" spans="1:7" x14ac:dyDescent="0.2">
      <c r="A140" s="24" t="s">
        <v>3</v>
      </c>
      <c r="B140" s="25">
        <v>100</v>
      </c>
      <c r="C140" s="25">
        <v>6.299213</v>
      </c>
      <c r="D140" s="25">
        <v>35.958005</v>
      </c>
      <c r="E140" s="25">
        <v>13.648294</v>
      </c>
      <c r="F140" s="25">
        <v>21.784776999999998</v>
      </c>
      <c r="G140" s="25">
        <v>22.309711</v>
      </c>
    </row>
    <row r="141" spans="1:7" x14ac:dyDescent="0.2">
      <c r="A141" s="20" t="s">
        <v>374</v>
      </c>
      <c r="B141" s="21">
        <v>1219</v>
      </c>
      <c r="C141" s="21">
        <v>170</v>
      </c>
      <c r="D141" s="21">
        <v>502</v>
      </c>
      <c r="E141" s="21">
        <v>145</v>
      </c>
      <c r="F141" s="21">
        <v>201</v>
      </c>
      <c r="G141" s="21">
        <v>201</v>
      </c>
    </row>
    <row r="142" spans="1:7" x14ac:dyDescent="0.2">
      <c r="A142" s="24" t="s">
        <v>3</v>
      </c>
      <c r="B142" s="25">
        <v>100</v>
      </c>
      <c r="C142" s="25">
        <v>13.945857</v>
      </c>
      <c r="D142" s="25">
        <v>41.181296000000003</v>
      </c>
      <c r="E142" s="25">
        <v>11.894996000000001</v>
      </c>
      <c r="F142" s="25">
        <v>16.488924999999998</v>
      </c>
      <c r="G142" s="25">
        <v>16.488924999999998</v>
      </c>
    </row>
    <row r="143" spans="1:7" x14ac:dyDescent="0.2">
      <c r="A143" s="20" t="s">
        <v>375</v>
      </c>
      <c r="B143" s="21">
        <v>388</v>
      </c>
      <c r="C143" s="21">
        <v>150</v>
      </c>
      <c r="D143" s="21">
        <v>88</v>
      </c>
      <c r="E143" s="21">
        <v>73</v>
      </c>
      <c r="F143" s="21">
        <v>30</v>
      </c>
      <c r="G143" s="21">
        <v>47</v>
      </c>
    </row>
    <row r="144" spans="1:7" x14ac:dyDescent="0.2">
      <c r="A144" s="24" t="s">
        <v>3</v>
      </c>
      <c r="B144" s="25">
        <v>100</v>
      </c>
      <c r="C144" s="25">
        <v>38.659793999999998</v>
      </c>
      <c r="D144" s="25">
        <v>22.680412</v>
      </c>
      <c r="E144" s="25">
        <v>18.814433000000001</v>
      </c>
      <c r="F144" s="25">
        <v>7.7319589999999998</v>
      </c>
      <c r="G144" s="25">
        <v>12.113402000000001</v>
      </c>
    </row>
    <row r="145" spans="1:7" x14ac:dyDescent="0.2">
      <c r="A145" s="20" t="s">
        <v>376</v>
      </c>
      <c r="B145" s="21">
        <v>150</v>
      </c>
      <c r="C145" s="21">
        <v>85</v>
      </c>
      <c r="D145" s="21">
        <v>16</v>
      </c>
      <c r="E145" s="21">
        <v>16</v>
      </c>
      <c r="F145" s="21">
        <v>6</v>
      </c>
      <c r="G145" s="21">
        <v>27</v>
      </c>
    </row>
    <row r="146" spans="1:7" x14ac:dyDescent="0.2">
      <c r="A146" s="24" t="s">
        <v>3</v>
      </c>
      <c r="B146" s="25">
        <v>100</v>
      </c>
      <c r="C146" s="25">
        <v>56.666666999999997</v>
      </c>
      <c r="D146" s="25">
        <v>10.666667</v>
      </c>
      <c r="E146" s="25">
        <v>10.666667</v>
      </c>
      <c r="F146" s="25">
        <v>4</v>
      </c>
      <c r="G146" s="25">
        <v>18</v>
      </c>
    </row>
    <row r="147" spans="1:7" x14ac:dyDescent="0.2">
      <c r="A147" s="20" t="s">
        <v>377</v>
      </c>
      <c r="B147" s="21">
        <v>85</v>
      </c>
      <c r="C147" s="21">
        <v>52</v>
      </c>
      <c r="D147" s="21">
        <v>9</v>
      </c>
      <c r="E147" s="21">
        <v>9</v>
      </c>
      <c r="F147" s="21">
        <v>2</v>
      </c>
      <c r="G147" s="21">
        <v>13</v>
      </c>
    </row>
    <row r="148" spans="1:7" x14ac:dyDescent="0.2">
      <c r="A148" s="24" t="s">
        <v>3</v>
      </c>
      <c r="B148" s="25">
        <v>100</v>
      </c>
      <c r="C148" s="25">
        <v>61.176470999999999</v>
      </c>
      <c r="D148" s="25">
        <v>10.588234999999999</v>
      </c>
      <c r="E148" s="25">
        <v>10.588234999999999</v>
      </c>
      <c r="F148" s="25">
        <v>2.3529409999999999</v>
      </c>
      <c r="G148" s="25">
        <v>15.294117999999999</v>
      </c>
    </row>
    <row r="149" spans="1:7" x14ac:dyDescent="0.2">
      <c r="A149" s="20" t="s">
        <v>378</v>
      </c>
      <c r="B149" s="21">
        <v>82</v>
      </c>
      <c r="C149" s="21">
        <v>55</v>
      </c>
      <c r="D149" s="21">
        <v>9</v>
      </c>
      <c r="E149" s="21">
        <v>4</v>
      </c>
      <c r="F149" s="21">
        <v>0</v>
      </c>
      <c r="G149" s="21">
        <v>14</v>
      </c>
    </row>
    <row r="150" spans="1:7" x14ac:dyDescent="0.2">
      <c r="A150" s="24" t="s">
        <v>3</v>
      </c>
      <c r="B150" s="25">
        <v>100</v>
      </c>
      <c r="C150" s="25">
        <v>67.073171000000002</v>
      </c>
      <c r="D150" s="25">
        <v>10.97561</v>
      </c>
      <c r="E150" s="25">
        <v>4.8780489999999999</v>
      </c>
      <c r="F150" s="25">
        <v>0</v>
      </c>
      <c r="G150" s="25">
        <v>17.073170999999999</v>
      </c>
    </row>
    <row r="151" spans="1:7" x14ac:dyDescent="0.2">
      <c r="A151" s="20" t="s">
        <v>366</v>
      </c>
      <c r="B151" s="21">
        <v>30</v>
      </c>
      <c r="C151" s="21">
        <v>6</v>
      </c>
      <c r="D151" s="21">
        <v>6</v>
      </c>
      <c r="E151" s="21">
        <v>3</v>
      </c>
      <c r="F151" s="21">
        <v>7</v>
      </c>
      <c r="G151" s="21">
        <v>8</v>
      </c>
    </row>
    <row r="152" spans="1:7" x14ac:dyDescent="0.2">
      <c r="A152" s="24" t="s">
        <v>3</v>
      </c>
      <c r="B152" s="25">
        <v>100</v>
      </c>
      <c r="C152" s="25">
        <v>20</v>
      </c>
      <c r="D152" s="25">
        <v>20</v>
      </c>
      <c r="E152" s="25">
        <v>10</v>
      </c>
      <c r="F152" s="25">
        <v>23.333333</v>
      </c>
      <c r="G152" s="25">
        <v>26.666667</v>
      </c>
    </row>
    <row r="153" spans="1:7" x14ac:dyDescent="0.2">
      <c r="A153" s="9" t="s">
        <v>379</v>
      </c>
      <c r="B153" s="9"/>
      <c r="C153" s="9"/>
      <c r="D153" s="9"/>
      <c r="E153" s="9"/>
      <c r="F153" s="9"/>
      <c r="G153" s="9"/>
    </row>
    <row r="154" spans="1:7" x14ac:dyDescent="0.2">
      <c r="A154" s="20" t="s">
        <v>380</v>
      </c>
      <c r="B154" s="21">
        <v>708</v>
      </c>
      <c r="C154" s="21">
        <v>150</v>
      </c>
      <c r="D154" s="21">
        <v>260</v>
      </c>
      <c r="E154" s="21">
        <v>107</v>
      </c>
      <c r="F154" s="21">
        <v>94</v>
      </c>
      <c r="G154" s="21">
        <v>97</v>
      </c>
    </row>
    <row r="155" spans="1:7" x14ac:dyDescent="0.2">
      <c r="A155" s="24" t="s">
        <v>3</v>
      </c>
      <c r="B155" s="25">
        <v>100</v>
      </c>
      <c r="C155" s="25">
        <v>21.186440999999999</v>
      </c>
      <c r="D155" s="25">
        <v>36.723163999999997</v>
      </c>
      <c r="E155" s="25">
        <v>15.112994</v>
      </c>
      <c r="F155" s="25">
        <v>13.276835999999999</v>
      </c>
      <c r="G155" s="25">
        <v>13.700564999999999</v>
      </c>
    </row>
    <row r="156" spans="1:7" x14ac:dyDescent="0.2">
      <c r="A156" s="20" t="s">
        <v>381</v>
      </c>
      <c r="B156" s="21">
        <v>1612</v>
      </c>
      <c r="C156" s="21">
        <v>388</v>
      </c>
      <c r="D156" s="21">
        <v>505</v>
      </c>
      <c r="E156" s="21">
        <v>193</v>
      </c>
      <c r="F156" s="21">
        <v>232</v>
      </c>
      <c r="G156" s="21">
        <v>294</v>
      </c>
    </row>
    <row r="157" spans="1:7" x14ac:dyDescent="0.2">
      <c r="A157" s="24" t="s">
        <v>3</v>
      </c>
      <c r="B157" s="25">
        <v>100</v>
      </c>
      <c r="C157" s="25">
        <v>24.069479000000001</v>
      </c>
      <c r="D157" s="25">
        <v>31.327542999999999</v>
      </c>
      <c r="E157" s="25">
        <v>11.972704999999999</v>
      </c>
      <c r="F157" s="25">
        <v>14.392060000000001</v>
      </c>
      <c r="G157" s="25">
        <v>18.238212999999998</v>
      </c>
    </row>
    <row r="158" spans="1:7" x14ac:dyDescent="0.2">
      <c r="A158" s="20" t="s">
        <v>366</v>
      </c>
      <c r="B158" s="21">
        <v>15</v>
      </c>
      <c r="C158" s="21">
        <v>4</v>
      </c>
      <c r="D158" s="21">
        <v>2</v>
      </c>
      <c r="E158" s="21">
        <v>2</v>
      </c>
      <c r="F158" s="21">
        <v>3</v>
      </c>
      <c r="G158" s="21">
        <v>4</v>
      </c>
    </row>
    <row r="159" spans="1:7" x14ac:dyDescent="0.2">
      <c r="A159" s="24" t="s">
        <v>3</v>
      </c>
      <c r="B159" s="25">
        <v>100</v>
      </c>
      <c r="C159" s="25">
        <v>26.666667</v>
      </c>
      <c r="D159" s="25">
        <v>13.333333</v>
      </c>
      <c r="E159" s="25">
        <v>13.333333</v>
      </c>
      <c r="F159" s="25">
        <v>20</v>
      </c>
      <c r="G159" s="25">
        <v>26.666667</v>
      </c>
    </row>
    <row r="160" spans="1:7" x14ac:dyDescent="0.2">
      <c r="A160" s="9" t="s">
        <v>382</v>
      </c>
      <c r="B160" s="9"/>
      <c r="C160" s="9"/>
      <c r="D160" s="9"/>
      <c r="E160" s="9"/>
      <c r="F160" s="9"/>
      <c r="G160" s="9"/>
    </row>
    <row r="161" spans="1:7" x14ac:dyDescent="0.2">
      <c r="A161" s="20" t="s">
        <v>383</v>
      </c>
      <c r="B161" s="21">
        <v>347</v>
      </c>
      <c r="C161" s="21">
        <v>77</v>
      </c>
      <c r="D161" s="21">
        <v>127</v>
      </c>
      <c r="E161" s="21">
        <v>49</v>
      </c>
      <c r="F161" s="21">
        <v>45</v>
      </c>
      <c r="G161" s="21">
        <v>49</v>
      </c>
    </row>
    <row r="162" spans="1:7" x14ac:dyDescent="0.2">
      <c r="A162" s="24" t="s">
        <v>3</v>
      </c>
      <c r="B162" s="25">
        <v>100</v>
      </c>
      <c r="C162" s="25">
        <v>22.190201999999999</v>
      </c>
      <c r="D162" s="25">
        <v>36.599423999999999</v>
      </c>
      <c r="E162" s="25">
        <v>14.121036999999999</v>
      </c>
      <c r="F162" s="25">
        <v>12.968299999999999</v>
      </c>
      <c r="G162" s="25">
        <v>14.121036999999999</v>
      </c>
    </row>
    <row r="163" spans="1:7" x14ac:dyDescent="0.2">
      <c r="A163" s="20" t="s">
        <v>181</v>
      </c>
      <c r="B163" s="21">
        <v>1741</v>
      </c>
      <c r="C163" s="21">
        <v>403</v>
      </c>
      <c r="D163" s="21">
        <v>566</v>
      </c>
      <c r="E163" s="21">
        <v>224</v>
      </c>
      <c r="F163" s="21">
        <v>254</v>
      </c>
      <c r="G163" s="21">
        <v>294</v>
      </c>
    </row>
    <row r="164" spans="1:7" x14ac:dyDescent="0.2">
      <c r="A164" s="24" t="s">
        <v>3</v>
      </c>
      <c r="B164" s="25">
        <v>100</v>
      </c>
      <c r="C164" s="25">
        <v>23.147615999999999</v>
      </c>
      <c r="D164" s="25">
        <v>32.510052000000002</v>
      </c>
      <c r="E164" s="25">
        <v>12.866168999999999</v>
      </c>
      <c r="F164" s="25">
        <v>14.589316</v>
      </c>
      <c r="G164" s="25">
        <v>16.886846999999999</v>
      </c>
    </row>
    <row r="165" spans="1:7" x14ac:dyDescent="0.2">
      <c r="A165" s="20" t="s">
        <v>182</v>
      </c>
      <c r="B165" s="21">
        <v>31</v>
      </c>
      <c r="C165" s="21">
        <v>7</v>
      </c>
      <c r="D165" s="21">
        <v>10</v>
      </c>
      <c r="E165" s="21">
        <v>4</v>
      </c>
      <c r="F165" s="21">
        <v>4</v>
      </c>
      <c r="G165" s="21">
        <v>6</v>
      </c>
    </row>
    <row r="166" spans="1:7" x14ac:dyDescent="0.2">
      <c r="A166" s="24" t="s">
        <v>3</v>
      </c>
      <c r="B166" s="25">
        <v>100</v>
      </c>
      <c r="C166" s="25">
        <v>22.580645000000001</v>
      </c>
      <c r="D166" s="25">
        <v>32.258065000000002</v>
      </c>
      <c r="E166" s="25">
        <v>12.903226</v>
      </c>
      <c r="F166" s="25">
        <v>12.903226</v>
      </c>
      <c r="G166" s="25">
        <v>19.354838999999998</v>
      </c>
    </row>
    <row r="167" spans="1:7" x14ac:dyDescent="0.2">
      <c r="A167" s="20" t="s">
        <v>384</v>
      </c>
      <c r="B167" s="21">
        <v>32</v>
      </c>
      <c r="C167" s="21">
        <v>8</v>
      </c>
      <c r="D167" s="21">
        <v>9</v>
      </c>
      <c r="E167" s="21">
        <v>3</v>
      </c>
      <c r="F167" s="21">
        <v>6</v>
      </c>
      <c r="G167" s="21">
        <v>6</v>
      </c>
    </row>
    <row r="168" spans="1:7" x14ac:dyDescent="0.2">
      <c r="A168" s="24" t="s">
        <v>3</v>
      </c>
      <c r="B168" s="25">
        <v>100</v>
      </c>
      <c r="C168" s="25">
        <v>25</v>
      </c>
      <c r="D168" s="25">
        <v>28.125</v>
      </c>
      <c r="E168" s="25">
        <v>9.375</v>
      </c>
      <c r="F168" s="25">
        <v>18.75</v>
      </c>
      <c r="G168" s="25">
        <v>18.75</v>
      </c>
    </row>
    <row r="169" spans="1:7" x14ac:dyDescent="0.2">
      <c r="A169" s="20" t="s">
        <v>183</v>
      </c>
      <c r="B169" s="21">
        <v>49</v>
      </c>
      <c r="C169" s="21">
        <v>12</v>
      </c>
      <c r="D169" s="21">
        <v>18</v>
      </c>
      <c r="E169" s="21">
        <v>13</v>
      </c>
      <c r="F169" s="21">
        <v>4</v>
      </c>
      <c r="G169" s="21">
        <v>2</v>
      </c>
    </row>
    <row r="170" spans="1:7" x14ac:dyDescent="0.2">
      <c r="A170" s="24" t="s">
        <v>3</v>
      </c>
      <c r="B170" s="25">
        <v>100</v>
      </c>
      <c r="C170" s="25">
        <v>24.489795999999998</v>
      </c>
      <c r="D170" s="25">
        <v>36.734693999999998</v>
      </c>
      <c r="E170" s="25">
        <v>26.530612000000001</v>
      </c>
      <c r="F170" s="25">
        <v>8.1632650000000009</v>
      </c>
      <c r="G170" s="25">
        <v>4.0816330000000001</v>
      </c>
    </row>
    <row r="171" spans="1:7" x14ac:dyDescent="0.2">
      <c r="A171" s="20" t="s">
        <v>385</v>
      </c>
      <c r="B171" s="21">
        <v>22</v>
      </c>
      <c r="C171" s="21">
        <v>10</v>
      </c>
      <c r="D171" s="21">
        <v>4</v>
      </c>
      <c r="E171" s="21">
        <v>1</v>
      </c>
      <c r="F171" s="21">
        <v>2</v>
      </c>
      <c r="G171" s="21">
        <v>5</v>
      </c>
    </row>
    <row r="172" spans="1:7" x14ac:dyDescent="0.2">
      <c r="A172" s="24" t="s">
        <v>3</v>
      </c>
      <c r="B172" s="25">
        <v>100</v>
      </c>
      <c r="C172" s="25">
        <v>45.454545000000003</v>
      </c>
      <c r="D172" s="25">
        <v>18.181818</v>
      </c>
      <c r="E172" s="25">
        <v>4.5454549999999996</v>
      </c>
      <c r="F172" s="25">
        <v>9.0909089999999999</v>
      </c>
      <c r="G172" s="25">
        <v>22.727273</v>
      </c>
    </row>
    <row r="173" spans="1:7" x14ac:dyDescent="0.2">
      <c r="A173" s="20" t="s">
        <v>386</v>
      </c>
      <c r="B173" s="21">
        <v>20</v>
      </c>
      <c r="C173" s="21">
        <v>0</v>
      </c>
      <c r="D173" s="21">
        <v>5</v>
      </c>
      <c r="E173" s="21">
        <v>2</v>
      </c>
      <c r="F173" s="21">
        <v>5</v>
      </c>
      <c r="G173" s="21">
        <v>8</v>
      </c>
    </row>
    <row r="174" spans="1:7" x14ac:dyDescent="0.2">
      <c r="A174" s="24" t="s">
        <v>3</v>
      </c>
      <c r="B174" s="25">
        <v>100</v>
      </c>
      <c r="C174" s="25">
        <v>0</v>
      </c>
      <c r="D174" s="25">
        <v>25</v>
      </c>
      <c r="E174" s="25">
        <v>10</v>
      </c>
      <c r="F174" s="25">
        <v>25</v>
      </c>
      <c r="G174" s="25">
        <v>40</v>
      </c>
    </row>
    <row r="175" spans="1:7" x14ac:dyDescent="0.2">
      <c r="A175" s="20" t="s">
        <v>387</v>
      </c>
      <c r="B175" s="21">
        <v>8</v>
      </c>
      <c r="C175" s="21">
        <v>3</v>
      </c>
      <c r="D175" s="21">
        <v>2</v>
      </c>
      <c r="E175" s="21">
        <v>2</v>
      </c>
      <c r="F175" s="21">
        <v>1</v>
      </c>
      <c r="G175" s="21">
        <v>0</v>
      </c>
    </row>
    <row r="176" spans="1:7" x14ac:dyDescent="0.2">
      <c r="A176" s="24" t="s">
        <v>3</v>
      </c>
      <c r="B176" s="25">
        <v>100</v>
      </c>
      <c r="C176" s="25">
        <v>37.5</v>
      </c>
      <c r="D176" s="25">
        <v>25</v>
      </c>
      <c r="E176" s="25">
        <v>25</v>
      </c>
      <c r="F176" s="25">
        <v>12.5</v>
      </c>
      <c r="G176" s="25">
        <v>0</v>
      </c>
    </row>
    <row r="177" spans="1:7" x14ac:dyDescent="0.2">
      <c r="A177" s="20" t="s">
        <v>366</v>
      </c>
      <c r="B177" s="21">
        <v>85</v>
      </c>
      <c r="C177" s="21">
        <v>22</v>
      </c>
      <c r="D177" s="21">
        <v>26</v>
      </c>
      <c r="E177" s="21">
        <v>4</v>
      </c>
      <c r="F177" s="21">
        <v>8</v>
      </c>
      <c r="G177" s="21">
        <v>25</v>
      </c>
    </row>
    <row r="178" spans="1:7" x14ac:dyDescent="0.2">
      <c r="A178" s="24" t="s">
        <v>3</v>
      </c>
      <c r="B178" s="25">
        <v>100</v>
      </c>
      <c r="C178" s="25">
        <v>25.882352999999998</v>
      </c>
      <c r="D178" s="25">
        <v>30.588235000000001</v>
      </c>
      <c r="E178" s="25">
        <v>4.7058819999999999</v>
      </c>
      <c r="F178" s="25">
        <v>9.4117650000000008</v>
      </c>
      <c r="G178" s="25">
        <v>29.411764999999999</v>
      </c>
    </row>
    <row r="179" spans="1:7" x14ac:dyDescent="0.2">
      <c r="A179" s="9" t="s">
        <v>388</v>
      </c>
      <c r="B179" s="9"/>
      <c r="C179" s="9"/>
      <c r="D179" s="9"/>
      <c r="E179" s="9"/>
      <c r="F179" s="9"/>
      <c r="G179" s="9"/>
    </row>
    <row r="180" spans="1:7" x14ac:dyDescent="0.2">
      <c r="A180" s="20" t="s">
        <v>184</v>
      </c>
      <c r="B180" s="21">
        <v>44</v>
      </c>
      <c r="C180" s="21">
        <v>6</v>
      </c>
      <c r="D180" s="21">
        <v>13</v>
      </c>
      <c r="E180" s="21">
        <v>6</v>
      </c>
      <c r="F180" s="21">
        <v>7</v>
      </c>
      <c r="G180" s="21">
        <v>12</v>
      </c>
    </row>
    <row r="181" spans="1:7" x14ac:dyDescent="0.2">
      <c r="A181" s="24" t="s">
        <v>3</v>
      </c>
      <c r="B181" s="25">
        <v>100</v>
      </c>
      <c r="C181" s="25">
        <v>13.636364</v>
      </c>
      <c r="D181" s="25">
        <v>29.545455</v>
      </c>
      <c r="E181" s="25">
        <v>13.636364</v>
      </c>
      <c r="F181" s="25">
        <v>15.909091</v>
      </c>
      <c r="G181" s="25">
        <v>27.272727</v>
      </c>
    </row>
    <row r="182" spans="1:7" x14ac:dyDescent="0.2">
      <c r="A182" s="20" t="s">
        <v>185</v>
      </c>
      <c r="B182" s="21">
        <v>160</v>
      </c>
      <c r="C182" s="21">
        <v>20</v>
      </c>
      <c r="D182" s="21">
        <v>51</v>
      </c>
      <c r="E182" s="21">
        <v>15</v>
      </c>
      <c r="F182" s="21">
        <v>34</v>
      </c>
      <c r="G182" s="21">
        <v>40</v>
      </c>
    </row>
    <row r="183" spans="1:7" x14ac:dyDescent="0.2">
      <c r="A183" s="24" t="s">
        <v>3</v>
      </c>
      <c r="B183" s="25">
        <v>100</v>
      </c>
      <c r="C183" s="25">
        <v>12.5</v>
      </c>
      <c r="D183" s="25">
        <v>31.875</v>
      </c>
      <c r="E183" s="25">
        <v>9.375</v>
      </c>
      <c r="F183" s="25">
        <v>21.25</v>
      </c>
      <c r="G183" s="25">
        <v>25</v>
      </c>
    </row>
    <row r="184" spans="1:7" x14ac:dyDescent="0.2">
      <c r="A184" s="20" t="s">
        <v>186</v>
      </c>
      <c r="B184" s="21">
        <v>257</v>
      </c>
      <c r="C184" s="21">
        <v>37</v>
      </c>
      <c r="D184" s="21">
        <v>81</v>
      </c>
      <c r="E184" s="21">
        <v>34</v>
      </c>
      <c r="F184" s="21">
        <v>53</v>
      </c>
      <c r="G184" s="21">
        <v>52</v>
      </c>
    </row>
    <row r="185" spans="1:7" x14ac:dyDescent="0.2">
      <c r="A185" s="24" t="s">
        <v>3</v>
      </c>
      <c r="B185" s="25">
        <v>100</v>
      </c>
      <c r="C185" s="25">
        <v>14.396887</v>
      </c>
      <c r="D185" s="25">
        <v>31.517510000000001</v>
      </c>
      <c r="E185" s="25">
        <v>13.229571999999999</v>
      </c>
      <c r="F185" s="25">
        <v>20.622568000000001</v>
      </c>
      <c r="G185" s="25">
        <v>20.233463</v>
      </c>
    </row>
    <row r="186" spans="1:7" x14ac:dyDescent="0.2">
      <c r="A186" s="20" t="s">
        <v>187</v>
      </c>
      <c r="B186" s="21">
        <v>324</v>
      </c>
      <c r="C186" s="21">
        <v>58</v>
      </c>
      <c r="D186" s="21">
        <v>107</v>
      </c>
      <c r="E186" s="21">
        <v>29</v>
      </c>
      <c r="F186" s="21">
        <v>66</v>
      </c>
      <c r="G186" s="21">
        <v>64</v>
      </c>
    </row>
    <row r="187" spans="1:7" x14ac:dyDescent="0.2">
      <c r="A187" s="24" t="s">
        <v>3</v>
      </c>
      <c r="B187" s="25">
        <v>100</v>
      </c>
      <c r="C187" s="25">
        <v>17.901235</v>
      </c>
      <c r="D187" s="25">
        <v>33.024690999999997</v>
      </c>
      <c r="E187" s="25">
        <v>8.9506169999999994</v>
      </c>
      <c r="F187" s="25">
        <v>20.370370000000001</v>
      </c>
      <c r="G187" s="25">
        <v>19.753086</v>
      </c>
    </row>
    <row r="188" spans="1:7" x14ac:dyDescent="0.2">
      <c r="A188" s="20" t="s">
        <v>188</v>
      </c>
      <c r="B188" s="21">
        <v>336</v>
      </c>
      <c r="C188" s="21">
        <v>73</v>
      </c>
      <c r="D188" s="21">
        <v>131</v>
      </c>
      <c r="E188" s="21">
        <v>41</v>
      </c>
      <c r="F188" s="21">
        <v>41</v>
      </c>
      <c r="G188" s="21">
        <v>50</v>
      </c>
    </row>
    <row r="189" spans="1:7" x14ac:dyDescent="0.2">
      <c r="A189" s="24" t="s">
        <v>3</v>
      </c>
      <c r="B189" s="25">
        <v>100</v>
      </c>
      <c r="C189" s="25">
        <v>21.726189999999999</v>
      </c>
      <c r="D189" s="25">
        <v>38.988095000000001</v>
      </c>
      <c r="E189" s="25">
        <v>12.202381000000001</v>
      </c>
      <c r="F189" s="25">
        <v>12.202381000000001</v>
      </c>
      <c r="G189" s="25">
        <v>14.880952000000001</v>
      </c>
    </row>
    <row r="190" spans="1:7" x14ac:dyDescent="0.2">
      <c r="A190" s="20" t="s">
        <v>189</v>
      </c>
      <c r="B190" s="21">
        <v>288</v>
      </c>
      <c r="C190" s="21">
        <v>65</v>
      </c>
      <c r="D190" s="21">
        <v>101</v>
      </c>
      <c r="E190" s="21">
        <v>46</v>
      </c>
      <c r="F190" s="21">
        <v>41</v>
      </c>
      <c r="G190" s="21">
        <v>35</v>
      </c>
    </row>
    <row r="191" spans="1:7" x14ac:dyDescent="0.2">
      <c r="A191" s="24" t="s">
        <v>3</v>
      </c>
      <c r="B191" s="25">
        <v>100</v>
      </c>
      <c r="C191" s="25">
        <v>22.569444000000001</v>
      </c>
      <c r="D191" s="25">
        <v>35.069443999999997</v>
      </c>
      <c r="E191" s="25">
        <v>15.972222</v>
      </c>
      <c r="F191" s="25">
        <v>14.236110999999999</v>
      </c>
      <c r="G191" s="25">
        <v>12.152778</v>
      </c>
    </row>
    <row r="192" spans="1:7" x14ac:dyDescent="0.2">
      <c r="A192" s="20" t="s">
        <v>190</v>
      </c>
      <c r="B192" s="21">
        <v>341</v>
      </c>
      <c r="C192" s="21">
        <v>86</v>
      </c>
      <c r="D192" s="21">
        <v>128</v>
      </c>
      <c r="E192" s="21">
        <v>54</v>
      </c>
      <c r="F192" s="21">
        <v>35</v>
      </c>
      <c r="G192" s="21">
        <v>38</v>
      </c>
    </row>
    <row r="193" spans="1:7" x14ac:dyDescent="0.2">
      <c r="A193" s="24" t="s">
        <v>3</v>
      </c>
      <c r="B193" s="25">
        <v>100</v>
      </c>
      <c r="C193" s="25">
        <v>25.219940999999999</v>
      </c>
      <c r="D193" s="25">
        <v>37.536656999999998</v>
      </c>
      <c r="E193" s="25">
        <v>15.835777</v>
      </c>
      <c r="F193" s="25">
        <v>10.26393</v>
      </c>
      <c r="G193" s="25">
        <v>11.143694999999999</v>
      </c>
    </row>
    <row r="194" spans="1:7" x14ac:dyDescent="0.2">
      <c r="A194" s="20" t="s">
        <v>191</v>
      </c>
      <c r="B194" s="21">
        <v>256</v>
      </c>
      <c r="C194" s="21">
        <v>94</v>
      </c>
      <c r="D194" s="21">
        <v>77</v>
      </c>
      <c r="E194" s="21">
        <v>37</v>
      </c>
      <c r="F194" s="21">
        <v>18</v>
      </c>
      <c r="G194" s="21">
        <v>30</v>
      </c>
    </row>
    <row r="195" spans="1:7" x14ac:dyDescent="0.2">
      <c r="A195" s="24" t="s">
        <v>3</v>
      </c>
      <c r="B195" s="25">
        <v>100</v>
      </c>
      <c r="C195" s="25">
        <v>36.71875</v>
      </c>
      <c r="D195" s="25">
        <v>30.078125</v>
      </c>
      <c r="E195" s="25">
        <v>14.453125</v>
      </c>
      <c r="F195" s="25">
        <v>7.03125</v>
      </c>
      <c r="G195" s="25">
        <v>11.71875</v>
      </c>
    </row>
    <row r="196" spans="1:7" x14ac:dyDescent="0.2">
      <c r="A196" s="20" t="s">
        <v>192</v>
      </c>
      <c r="B196" s="21">
        <v>90</v>
      </c>
      <c r="C196" s="21">
        <v>41</v>
      </c>
      <c r="D196" s="21">
        <v>18</v>
      </c>
      <c r="E196" s="21">
        <v>14</v>
      </c>
      <c r="F196" s="21">
        <v>12</v>
      </c>
      <c r="G196" s="21">
        <v>5</v>
      </c>
    </row>
    <row r="197" spans="1:7" x14ac:dyDescent="0.2">
      <c r="A197" s="24" t="s">
        <v>3</v>
      </c>
      <c r="B197" s="25">
        <v>100</v>
      </c>
      <c r="C197" s="25">
        <v>45.555556000000003</v>
      </c>
      <c r="D197" s="25">
        <v>20</v>
      </c>
      <c r="E197" s="25">
        <v>15.555555999999999</v>
      </c>
      <c r="F197" s="25">
        <v>13.333333</v>
      </c>
      <c r="G197" s="25">
        <v>5.5555560000000002</v>
      </c>
    </row>
    <row r="198" spans="1:7" x14ac:dyDescent="0.2">
      <c r="A198" s="20" t="s">
        <v>193</v>
      </c>
      <c r="B198" s="21">
        <v>90</v>
      </c>
      <c r="C198" s="21">
        <v>34</v>
      </c>
      <c r="D198" s="21">
        <v>29</v>
      </c>
      <c r="E198" s="21">
        <v>13</v>
      </c>
      <c r="F198" s="21">
        <v>4</v>
      </c>
      <c r="G198" s="21">
        <v>10</v>
      </c>
    </row>
    <row r="199" spans="1:7" x14ac:dyDescent="0.2">
      <c r="A199" s="24" t="s">
        <v>3</v>
      </c>
      <c r="B199" s="25">
        <v>100</v>
      </c>
      <c r="C199" s="25">
        <v>37.777777999999998</v>
      </c>
      <c r="D199" s="25">
        <v>32.222222000000002</v>
      </c>
      <c r="E199" s="25">
        <v>14.444444000000001</v>
      </c>
      <c r="F199" s="25">
        <v>4.4444439999999998</v>
      </c>
      <c r="G199" s="25">
        <v>11.111110999999999</v>
      </c>
    </row>
    <row r="200" spans="1:7" x14ac:dyDescent="0.2">
      <c r="A200" s="20" t="s">
        <v>389</v>
      </c>
      <c r="B200" s="21">
        <v>30</v>
      </c>
      <c r="C200" s="21">
        <v>6</v>
      </c>
      <c r="D200" s="21">
        <v>8</v>
      </c>
      <c r="E200" s="21">
        <v>4</v>
      </c>
      <c r="F200" s="21">
        <v>6</v>
      </c>
      <c r="G200" s="21">
        <v>6</v>
      </c>
    </row>
    <row r="201" spans="1:7" ht="11.1" customHeight="1" x14ac:dyDescent="0.2">
      <c r="A201" s="24" t="s">
        <v>3</v>
      </c>
      <c r="B201" s="25">
        <v>100</v>
      </c>
      <c r="C201" s="25">
        <v>20</v>
      </c>
      <c r="D201" s="25">
        <v>26.666667</v>
      </c>
      <c r="E201" s="25">
        <v>13.333333</v>
      </c>
      <c r="F201" s="25">
        <v>20</v>
      </c>
      <c r="G201" s="25">
        <v>20</v>
      </c>
    </row>
    <row r="202" spans="1:7" ht="11.1" customHeight="1" x14ac:dyDescent="0.2">
      <c r="A202" s="20" t="s">
        <v>366</v>
      </c>
      <c r="B202" s="21">
        <v>119</v>
      </c>
      <c r="C202" s="21">
        <v>22</v>
      </c>
      <c r="D202" s="21">
        <v>23</v>
      </c>
      <c r="E202" s="21">
        <v>9</v>
      </c>
      <c r="F202" s="21">
        <v>12</v>
      </c>
      <c r="G202" s="21">
        <v>53</v>
      </c>
    </row>
    <row r="203" spans="1:7" ht="11.1" customHeight="1" x14ac:dyDescent="0.2">
      <c r="A203" s="24" t="s">
        <v>3</v>
      </c>
      <c r="B203" s="25">
        <v>100</v>
      </c>
      <c r="C203" s="25">
        <v>18.487394999999999</v>
      </c>
      <c r="D203" s="25">
        <v>19.327731</v>
      </c>
      <c r="E203" s="25">
        <v>7.5630249999999997</v>
      </c>
      <c r="F203" s="25">
        <v>10.084034000000001</v>
      </c>
      <c r="G203" s="25">
        <v>44.537815000000002</v>
      </c>
    </row>
    <row r="204" spans="1:7" ht="11.1" customHeight="1" x14ac:dyDescent="0.2">
      <c r="A204" s="9" t="s">
        <v>390</v>
      </c>
      <c r="B204" s="9"/>
      <c r="C204" s="9"/>
      <c r="D204" s="9"/>
      <c r="E204" s="9"/>
      <c r="F204" s="9"/>
      <c r="G204" s="9"/>
    </row>
    <row r="205" spans="1:7" ht="11.1" customHeight="1" x14ac:dyDescent="0.2">
      <c r="A205" s="20" t="s">
        <v>391</v>
      </c>
      <c r="B205" s="21">
        <v>532</v>
      </c>
      <c r="C205" s="21">
        <v>105</v>
      </c>
      <c r="D205" s="21">
        <v>184</v>
      </c>
      <c r="E205" s="21">
        <v>69</v>
      </c>
      <c r="F205" s="21">
        <v>89</v>
      </c>
      <c r="G205" s="21">
        <v>85</v>
      </c>
    </row>
    <row r="206" spans="1:7" ht="11.1" customHeight="1" x14ac:dyDescent="0.2">
      <c r="A206" s="24" t="s">
        <v>3</v>
      </c>
      <c r="B206" s="25">
        <v>100</v>
      </c>
      <c r="C206" s="25">
        <v>19.736841999999999</v>
      </c>
      <c r="D206" s="25">
        <v>34.586466000000001</v>
      </c>
      <c r="E206" s="25">
        <v>12.969925</v>
      </c>
      <c r="F206" s="25">
        <v>16.729323000000001</v>
      </c>
      <c r="G206" s="25">
        <v>15.977444</v>
      </c>
    </row>
    <row r="207" spans="1:7" ht="11.1" customHeight="1" x14ac:dyDescent="0.2">
      <c r="A207" s="20" t="s">
        <v>392</v>
      </c>
      <c r="B207" s="21">
        <v>986</v>
      </c>
      <c r="C207" s="21">
        <v>220</v>
      </c>
      <c r="D207" s="21">
        <v>341</v>
      </c>
      <c r="E207" s="21">
        <v>119</v>
      </c>
      <c r="F207" s="21">
        <v>132</v>
      </c>
      <c r="G207" s="21">
        <v>174</v>
      </c>
    </row>
    <row r="208" spans="1:7" ht="11.1" customHeight="1" x14ac:dyDescent="0.2">
      <c r="A208" s="24" t="s">
        <v>3</v>
      </c>
      <c r="B208" s="25">
        <v>100</v>
      </c>
      <c r="C208" s="25">
        <v>22.312373000000001</v>
      </c>
      <c r="D208" s="25">
        <v>34.584178000000001</v>
      </c>
      <c r="E208" s="25">
        <v>12.068966</v>
      </c>
      <c r="F208" s="25">
        <v>13.387423999999999</v>
      </c>
      <c r="G208" s="25">
        <v>17.647058999999999</v>
      </c>
    </row>
    <row r="209" spans="1:7" ht="11.1" customHeight="1" x14ac:dyDescent="0.2">
      <c r="A209" s="20" t="s">
        <v>393</v>
      </c>
      <c r="B209" s="21">
        <v>583</v>
      </c>
      <c r="C209" s="21">
        <v>149</v>
      </c>
      <c r="D209" s="21">
        <v>180</v>
      </c>
      <c r="E209" s="21">
        <v>82</v>
      </c>
      <c r="F209" s="21">
        <v>79</v>
      </c>
      <c r="G209" s="21">
        <v>93</v>
      </c>
    </row>
    <row r="210" spans="1:7" ht="11.1" customHeight="1" x14ac:dyDescent="0.2">
      <c r="A210" s="24" t="s">
        <v>3</v>
      </c>
      <c r="B210" s="25">
        <v>100</v>
      </c>
      <c r="C210" s="25">
        <v>25.557461</v>
      </c>
      <c r="D210" s="25">
        <v>30.874786</v>
      </c>
      <c r="E210" s="25">
        <v>14.06518</v>
      </c>
      <c r="F210" s="25">
        <v>13.550599999999999</v>
      </c>
      <c r="G210" s="25">
        <v>15.951973000000001</v>
      </c>
    </row>
    <row r="211" spans="1:7" ht="11.1" customHeight="1" x14ac:dyDescent="0.2">
      <c r="A211" s="20" t="s">
        <v>394</v>
      </c>
      <c r="B211" s="21">
        <v>234</v>
      </c>
      <c r="C211" s="21">
        <v>68</v>
      </c>
      <c r="D211" s="21">
        <v>62</v>
      </c>
      <c r="E211" s="21">
        <v>32</v>
      </c>
      <c r="F211" s="21">
        <v>29</v>
      </c>
      <c r="G211" s="21">
        <v>43</v>
      </c>
    </row>
    <row r="212" spans="1:7" ht="11.1" customHeight="1" x14ac:dyDescent="0.2">
      <c r="A212" s="24" t="s">
        <v>3</v>
      </c>
      <c r="B212" s="25">
        <v>100</v>
      </c>
      <c r="C212" s="25">
        <v>29.059829000000001</v>
      </c>
      <c r="D212" s="25">
        <v>26.495726000000001</v>
      </c>
      <c r="E212" s="25">
        <v>13.675214</v>
      </c>
      <c r="F212" s="25">
        <v>12.393162</v>
      </c>
      <c r="G212" s="25">
        <v>18.376068</v>
      </c>
    </row>
    <row r="213" spans="1:7" ht="11.1" customHeight="1" x14ac:dyDescent="0.2">
      <c r="A213" s="9" t="s">
        <v>395</v>
      </c>
      <c r="B213" s="9"/>
      <c r="C213" s="9"/>
      <c r="D213" s="9"/>
      <c r="E213" s="9"/>
      <c r="F213" s="9"/>
      <c r="G213" s="9"/>
    </row>
    <row r="214" spans="1:7" ht="11.1" customHeight="1" x14ac:dyDescent="0.2">
      <c r="A214" s="20" t="s">
        <v>396</v>
      </c>
      <c r="B214" s="21">
        <v>282</v>
      </c>
      <c r="C214" s="21">
        <v>78</v>
      </c>
      <c r="D214" s="21">
        <v>74</v>
      </c>
      <c r="E214" s="21">
        <v>29</v>
      </c>
      <c r="F214" s="21">
        <v>45</v>
      </c>
      <c r="G214" s="21">
        <v>56</v>
      </c>
    </row>
    <row r="215" spans="1:7" ht="11.1" customHeight="1" x14ac:dyDescent="0.2">
      <c r="A215" s="24" t="s">
        <v>3</v>
      </c>
      <c r="B215" s="25">
        <v>100</v>
      </c>
      <c r="C215" s="25">
        <v>27.659573999999999</v>
      </c>
      <c r="D215" s="25">
        <v>26.241135</v>
      </c>
      <c r="E215" s="25">
        <v>10.283688</v>
      </c>
      <c r="F215" s="25">
        <v>15.957447</v>
      </c>
      <c r="G215" s="25">
        <v>19.858156000000001</v>
      </c>
    </row>
    <row r="216" spans="1:7" ht="11.1" customHeight="1" x14ac:dyDescent="0.2">
      <c r="A216" s="20" t="s">
        <v>397</v>
      </c>
      <c r="B216" s="21">
        <v>714</v>
      </c>
      <c r="C216" s="21">
        <v>160</v>
      </c>
      <c r="D216" s="21">
        <v>256</v>
      </c>
      <c r="E216" s="21">
        <v>91</v>
      </c>
      <c r="F216" s="21">
        <v>96</v>
      </c>
      <c r="G216" s="21">
        <v>111</v>
      </c>
    </row>
    <row r="217" spans="1:7" ht="11.1" customHeight="1" x14ac:dyDescent="0.2">
      <c r="A217" s="24" t="s">
        <v>3</v>
      </c>
      <c r="B217" s="25">
        <v>100</v>
      </c>
      <c r="C217" s="25">
        <v>22.408964000000001</v>
      </c>
      <c r="D217" s="25">
        <v>35.854342000000003</v>
      </c>
      <c r="E217" s="25">
        <v>12.745098</v>
      </c>
      <c r="F217" s="25">
        <v>13.445378</v>
      </c>
      <c r="G217" s="25">
        <v>15.546218</v>
      </c>
    </row>
    <row r="218" spans="1:7" ht="11.1" customHeight="1" x14ac:dyDescent="0.2">
      <c r="A218" s="20" t="s">
        <v>879</v>
      </c>
      <c r="B218" s="21">
        <v>446</v>
      </c>
      <c r="C218" s="21">
        <v>128</v>
      </c>
      <c r="D218" s="21">
        <v>119</v>
      </c>
      <c r="E218" s="21">
        <v>57</v>
      </c>
      <c r="F218" s="21">
        <v>64</v>
      </c>
      <c r="G218" s="21">
        <v>78</v>
      </c>
    </row>
    <row r="219" spans="1:7" ht="11.1" customHeight="1" x14ac:dyDescent="0.2">
      <c r="A219" s="24" t="s">
        <v>3</v>
      </c>
      <c r="B219" s="25">
        <v>100</v>
      </c>
      <c r="C219" s="25">
        <v>28.699552000000001</v>
      </c>
      <c r="D219" s="25">
        <v>26.681614</v>
      </c>
      <c r="E219" s="25">
        <v>12.780269000000001</v>
      </c>
      <c r="F219" s="25">
        <v>14.349776</v>
      </c>
      <c r="G219" s="25">
        <v>17.488789000000001</v>
      </c>
    </row>
    <row r="220" spans="1:7" ht="11.1" customHeight="1" x14ac:dyDescent="0.2">
      <c r="A220" s="20" t="s">
        <v>398</v>
      </c>
      <c r="B220" s="21">
        <v>398</v>
      </c>
      <c r="C220" s="21">
        <v>78</v>
      </c>
      <c r="D220" s="21">
        <v>150</v>
      </c>
      <c r="E220" s="21">
        <v>48</v>
      </c>
      <c r="F220" s="21">
        <v>56</v>
      </c>
      <c r="G220" s="21">
        <v>66</v>
      </c>
    </row>
    <row r="221" spans="1:7" ht="11.1" customHeight="1" x14ac:dyDescent="0.2">
      <c r="A221" s="24" t="s">
        <v>3</v>
      </c>
      <c r="B221" s="25">
        <v>100</v>
      </c>
      <c r="C221" s="25">
        <v>19.597989999999999</v>
      </c>
      <c r="D221" s="25">
        <v>37.688442000000002</v>
      </c>
      <c r="E221" s="25">
        <v>12.060302</v>
      </c>
      <c r="F221" s="25">
        <v>14.070352</v>
      </c>
      <c r="G221" s="25">
        <v>16.582915</v>
      </c>
    </row>
    <row r="222" spans="1:7" ht="11.1" customHeight="1" x14ac:dyDescent="0.2">
      <c r="A222" s="20" t="s">
        <v>399</v>
      </c>
      <c r="B222" s="21">
        <v>232</v>
      </c>
      <c r="C222" s="21">
        <v>56</v>
      </c>
      <c r="D222" s="21">
        <v>78</v>
      </c>
      <c r="E222" s="21">
        <v>39</v>
      </c>
      <c r="F222" s="21">
        <v>29</v>
      </c>
      <c r="G222" s="21">
        <v>30</v>
      </c>
    </row>
    <row r="223" spans="1:7" ht="11.1" customHeight="1" x14ac:dyDescent="0.2">
      <c r="A223" s="24" t="s">
        <v>3</v>
      </c>
      <c r="B223" s="25">
        <v>100</v>
      </c>
      <c r="C223" s="25">
        <v>24.137930999999998</v>
      </c>
      <c r="D223" s="25">
        <v>33.620690000000003</v>
      </c>
      <c r="E223" s="25">
        <v>16.810345000000002</v>
      </c>
      <c r="F223" s="25">
        <v>12.5</v>
      </c>
      <c r="G223" s="25">
        <v>12.931034</v>
      </c>
    </row>
    <row r="224" spans="1:7" ht="11.1" customHeight="1" x14ac:dyDescent="0.2">
      <c r="A224" s="20" t="s">
        <v>400</v>
      </c>
      <c r="B224" s="21">
        <v>263</v>
      </c>
      <c r="C224" s="21">
        <v>42</v>
      </c>
      <c r="D224" s="21">
        <v>90</v>
      </c>
      <c r="E224" s="21">
        <v>38</v>
      </c>
      <c r="F224" s="21">
        <v>39</v>
      </c>
      <c r="G224" s="21">
        <v>54</v>
      </c>
    </row>
    <row r="225" spans="1:7" ht="11.1" customHeight="1" x14ac:dyDescent="0.2">
      <c r="A225" s="24" t="s">
        <v>3</v>
      </c>
      <c r="B225" s="25">
        <v>100</v>
      </c>
      <c r="C225" s="25">
        <v>15.969582000000001</v>
      </c>
      <c r="D225" s="25">
        <v>34.220531999999999</v>
      </c>
      <c r="E225" s="25">
        <v>14.448669000000001</v>
      </c>
      <c r="F225" s="25">
        <v>14.828897</v>
      </c>
      <c r="G225" s="25">
        <v>20.532319000000001</v>
      </c>
    </row>
    <row r="226" spans="1:7" ht="11.1" customHeight="1" x14ac:dyDescent="0.2">
      <c r="A226" s="9" t="s">
        <v>401</v>
      </c>
      <c r="B226" s="9"/>
      <c r="C226" s="9"/>
      <c r="D226" s="9"/>
      <c r="E226" s="9"/>
      <c r="F226" s="9"/>
      <c r="G226" s="9"/>
    </row>
    <row r="227" spans="1:7" ht="11.1" customHeight="1" x14ac:dyDescent="0.2">
      <c r="A227" s="20" t="s">
        <v>878</v>
      </c>
      <c r="B227" s="21">
        <v>96</v>
      </c>
      <c r="C227" s="21">
        <v>14</v>
      </c>
      <c r="D227" s="21">
        <v>27</v>
      </c>
      <c r="E227" s="21">
        <v>11</v>
      </c>
      <c r="F227" s="21">
        <v>22</v>
      </c>
      <c r="G227" s="21">
        <v>22</v>
      </c>
    </row>
    <row r="228" spans="1:7" ht="11.1" customHeight="1" x14ac:dyDescent="0.2">
      <c r="A228" s="24" t="s">
        <v>3</v>
      </c>
      <c r="B228" s="25">
        <v>100</v>
      </c>
      <c r="C228" s="25">
        <v>14.583333</v>
      </c>
      <c r="D228" s="25">
        <v>28.125</v>
      </c>
      <c r="E228" s="25">
        <v>11.458333</v>
      </c>
      <c r="F228" s="25">
        <v>22.916667</v>
      </c>
      <c r="G228" s="25">
        <v>22.916667</v>
      </c>
    </row>
    <row r="229" spans="1:7" ht="11.1" customHeight="1" x14ac:dyDescent="0.2">
      <c r="A229" s="20" t="s">
        <v>402</v>
      </c>
      <c r="B229" s="21">
        <v>186</v>
      </c>
      <c r="C229" s="21">
        <v>64</v>
      </c>
      <c r="D229" s="21">
        <v>47</v>
      </c>
      <c r="E229" s="21">
        <v>18</v>
      </c>
      <c r="F229" s="21">
        <v>23</v>
      </c>
      <c r="G229" s="21">
        <v>34</v>
      </c>
    </row>
    <row r="230" spans="1:7" ht="11.1" customHeight="1" x14ac:dyDescent="0.2">
      <c r="A230" s="24" t="s">
        <v>3</v>
      </c>
      <c r="B230" s="25">
        <v>100</v>
      </c>
      <c r="C230" s="25">
        <v>34.408602000000002</v>
      </c>
      <c r="D230" s="25">
        <v>25.268816999999999</v>
      </c>
      <c r="E230" s="25">
        <v>9.6774190000000004</v>
      </c>
      <c r="F230" s="25">
        <v>12.365591</v>
      </c>
      <c r="G230" s="25">
        <v>18.27957</v>
      </c>
    </row>
    <row r="231" spans="1:7" ht="11.1" customHeight="1" x14ac:dyDescent="0.2">
      <c r="A231" s="20" t="s">
        <v>397</v>
      </c>
      <c r="B231" s="21">
        <v>714</v>
      </c>
      <c r="C231" s="21">
        <v>160</v>
      </c>
      <c r="D231" s="21">
        <v>256</v>
      </c>
      <c r="E231" s="21">
        <v>91</v>
      </c>
      <c r="F231" s="21">
        <v>96</v>
      </c>
      <c r="G231" s="21">
        <v>111</v>
      </c>
    </row>
    <row r="232" spans="1:7" ht="11.1" customHeight="1" x14ac:dyDescent="0.2">
      <c r="A232" s="24" t="s">
        <v>3</v>
      </c>
      <c r="B232" s="25">
        <v>100</v>
      </c>
      <c r="C232" s="25">
        <v>22.408964000000001</v>
      </c>
      <c r="D232" s="25">
        <v>35.854342000000003</v>
      </c>
      <c r="E232" s="25">
        <v>12.745098</v>
      </c>
      <c r="F232" s="25">
        <v>13.445378</v>
      </c>
      <c r="G232" s="25">
        <v>15.546218</v>
      </c>
    </row>
    <row r="233" spans="1:7" ht="11.1" customHeight="1" x14ac:dyDescent="0.2">
      <c r="A233" s="20" t="s">
        <v>403</v>
      </c>
      <c r="B233" s="21">
        <v>121</v>
      </c>
      <c r="C233" s="21">
        <v>32</v>
      </c>
      <c r="D233" s="21">
        <v>28</v>
      </c>
      <c r="E233" s="21">
        <v>19</v>
      </c>
      <c r="F233" s="21">
        <v>22</v>
      </c>
      <c r="G233" s="21">
        <v>20</v>
      </c>
    </row>
    <row r="234" spans="1:7" ht="11.1" customHeight="1" x14ac:dyDescent="0.2">
      <c r="A234" s="24" t="s">
        <v>3</v>
      </c>
      <c r="B234" s="25">
        <v>100</v>
      </c>
      <c r="C234" s="25">
        <v>26.446280999999999</v>
      </c>
      <c r="D234" s="25">
        <v>23.140495999999999</v>
      </c>
      <c r="E234" s="25">
        <v>15.702479</v>
      </c>
      <c r="F234" s="25">
        <v>18.181818</v>
      </c>
      <c r="G234" s="25">
        <v>16.528925999999998</v>
      </c>
    </row>
    <row r="235" spans="1:7" ht="11.1" customHeight="1" x14ac:dyDescent="0.2">
      <c r="A235" s="20" t="s">
        <v>404</v>
      </c>
      <c r="B235" s="21">
        <v>103</v>
      </c>
      <c r="C235" s="21">
        <v>27</v>
      </c>
      <c r="D235" s="21">
        <v>28</v>
      </c>
      <c r="E235" s="21">
        <v>15</v>
      </c>
      <c r="F235" s="21">
        <v>14</v>
      </c>
      <c r="G235" s="21">
        <v>19</v>
      </c>
    </row>
    <row r="236" spans="1:7" ht="11.1" customHeight="1" x14ac:dyDescent="0.2">
      <c r="A236" s="24" t="s">
        <v>3</v>
      </c>
      <c r="B236" s="25">
        <v>100</v>
      </c>
      <c r="C236" s="25">
        <v>26.213591999999998</v>
      </c>
      <c r="D236" s="25">
        <v>27.184466</v>
      </c>
      <c r="E236" s="25">
        <v>14.563107</v>
      </c>
      <c r="F236" s="25">
        <v>13.592233</v>
      </c>
      <c r="G236" s="25">
        <v>18.446601999999999</v>
      </c>
    </row>
    <row r="237" spans="1:7" ht="11.1" customHeight="1" x14ac:dyDescent="0.2">
      <c r="A237" s="20" t="s">
        <v>405</v>
      </c>
      <c r="B237" s="21">
        <v>222</v>
      </c>
      <c r="C237" s="21">
        <v>69</v>
      </c>
      <c r="D237" s="21">
        <v>63</v>
      </c>
      <c r="E237" s="21">
        <v>23</v>
      </c>
      <c r="F237" s="21">
        <v>28</v>
      </c>
      <c r="G237" s="21">
        <v>39</v>
      </c>
    </row>
    <row r="238" spans="1:7" ht="11.1" customHeight="1" x14ac:dyDescent="0.2">
      <c r="A238" s="24" t="s">
        <v>3</v>
      </c>
      <c r="B238" s="25">
        <v>100</v>
      </c>
      <c r="C238" s="25">
        <v>31.081081000000001</v>
      </c>
      <c r="D238" s="25">
        <v>28.378378000000001</v>
      </c>
      <c r="E238" s="25">
        <v>10.36036</v>
      </c>
      <c r="F238" s="25">
        <v>12.612613</v>
      </c>
      <c r="G238" s="25">
        <v>17.567568000000001</v>
      </c>
    </row>
    <row r="239" spans="1:7" ht="11.1" customHeight="1" x14ac:dyDescent="0.2">
      <c r="A239" s="20" t="s">
        <v>398</v>
      </c>
      <c r="B239" s="21">
        <v>398</v>
      </c>
      <c r="C239" s="21">
        <v>78</v>
      </c>
      <c r="D239" s="21">
        <v>150</v>
      </c>
      <c r="E239" s="21">
        <v>48</v>
      </c>
      <c r="F239" s="21">
        <v>56</v>
      </c>
      <c r="G239" s="21">
        <v>66</v>
      </c>
    </row>
    <row r="240" spans="1:7" ht="11.1" customHeight="1" x14ac:dyDescent="0.2">
      <c r="A240" s="24" t="s">
        <v>3</v>
      </c>
      <c r="B240" s="25">
        <v>100</v>
      </c>
      <c r="C240" s="25">
        <v>19.597989999999999</v>
      </c>
      <c r="D240" s="25">
        <v>37.688442000000002</v>
      </c>
      <c r="E240" s="25">
        <v>12.060302</v>
      </c>
      <c r="F240" s="25">
        <v>14.070352</v>
      </c>
      <c r="G240" s="25">
        <v>16.582915</v>
      </c>
    </row>
    <row r="241" spans="1:7" ht="11.1" customHeight="1" x14ac:dyDescent="0.2">
      <c r="A241" s="20" t="s">
        <v>406</v>
      </c>
      <c r="B241" s="21">
        <v>164</v>
      </c>
      <c r="C241" s="21">
        <v>42</v>
      </c>
      <c r="D241" s="21">
        <v>49</v>
      </c>
      <c r="E241" s="21">
        <v>29</v>
      </c>
      <c r="F241" s="21">
        <v>25</v>
      </c>
      <c r="G241" s="21">
        <v>19</v>
      </c>
    </row>
    <row r="242" spans="1:7" ht="11.1" customHeight="1" x14ac:dyDescent="0.2">
      <c r="A242" s="24" t="s">
        <v>3</v>
      </c>
      <c r="B242" s="25">
        <v>100</v>
      </c>
      <c r="C242" s="25">
        <v>25.609756000000001</v>
      </c>
      <c r="D242" s="25">
        <v>29.878049000000001</v>
      </c>
      <c r="E242" s="25">
        <v>17.682926999999999</v>
      </c>
      <c r="F242" s="25">
        <v>15.243902</v>
      </c>
      <c r="G242" s="25">
        <v>11.585366</v>
      </c>
    </row>
    <row r="243" spans="1:7" ht="11.1" customHeight="1" x14ac:dyDescent="0.2">
      <c r="A243" s="20" t="s">
        <v>407</v>
      </c>
      <c r="B243" s="21">
        <v>68</v>
      </c>
      <c r="C243" s="21">
        <v>14</v>
      </c>
      <c r="D243" s="21">
        <v>29</v>
      </c>
      <c r="E243" s="21">
        <v>10</v>
      </c>
      <c r="F243" s="21">
        <v>4</v>
      </c>
      <c r="G243" s="21">
        <v>11</v>
      </c>
    </row>
    <row r="244" spans="1:7" ht="11.1" customHeight="1" x14ac:dyDescent="0.2">
      <c r="A244" s="24" t="s">
        <v>3</v>
      </c>
      <c r="B244" s="25">
        <v>100</v>
      </c>
      <c r="C244" s="25">
        <v>20.588235000000001</v>
      </c>
      <c r="D244" s="25">
        <v>42.647058999999999</v>
      </c>
      <c r="E244" s="25">
        <v>14.705882000000001</v>
      </c>
      <c r="F244" s="25">
        <v>5.8823530000000002</v>
      </c>
      <c r="G244" s="25">
        <v>16.176470999999999</v>
      </c>
    </row>
    <row r="245" spans="1:7" ht="11.1" customHeight="1" x14ac:dyDescent="0.2">
      <c r="A245" s="20" t="s">
        <v>400</v>
      </c>
      <c r="B245" s="21">
        <v>263</v>
      </c>
      <c r="C245" s="21">
        <v>42</v>
      </c>
      <c r="D245" s="21">
        <v>90</v>
      </c>
      <c r="E245" s="21">
        <v>38</v>
      </c>
      <c r="F245" s="21">
        <v>39</v>
      </c>
      <c r="G245" s="21">
        <v>54</v>
      </c>
    </row>
    <row r="246" spans="1:7" ht="11.1" customHeight="1" x14ac:dyDescent="0.2">
      <c r="A246" s="26"/>
      <c r="B246" s="27">
        <v>100</v>
      </c>
      <c r="C246" s="27">
        <v>15.969582000000001</v>
      </c>
      <c r="D246" s="27">
        <v>34.220531999999999</v>
      </c>
      <c r="E246" s="27">
        <v>14.448669000000001</v>
      </c>
      <c r="F246" s="27">
        <v>14.828897</v>
      </c>
      <c r="G246" s="27">
        <v>20.532319000000001</v>
      </c>
    </row>
    <row r="247" spans="1:7" ht="11.1" customHeight="1" x14ac:dyDescent="0.2"/>
  </sheetData>
  <phoneticPr fontId="2"/>
  <pageMargins left="0.75" right="0.75" top="1" bottom="1" header="0.5" footer="0.5"/>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BFBCBA-A491-43A9-8ED0-52573170F6EF}">
  <dimension ref="A1:K246"/>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1" x14ac:dyDescent="0.2">
      <c r="A1" s="11" t="s">
        <v>3</v>
      </c>
      <c r="B1" s="7"/>
    </row>
    <row r="2" spans="1:11" x14ac:dyDescent="0.2">
      <c r="A2" s="15" t="str">
        <f xml:space="preserve"> HYPERLINK("#'目次'!B47","[41]")</f>
        <v>[41]</v>
      </c>
    </row>
    <row r="3" spans="1:11" x14ac:dyDescent="0.2">
      <c r="A3" s="7" t="s">
        <v>3</v>
      </c>
      <c r="B3" s="8" t="s">
        <v>834</v>
      </c>
    </row>
    <row r="4" spans="1:11" x14ac:dyDescent="0.2">
      <c r="A4" s="7" t="s">
        <v>3</v>
      </c>
      <c r="B4" s="8" t="s">
        <v>66</v>
      </c>
    </row>
    <row r="5" spans="1:11" x14ac:dyDescent="0.2">
      <c r="A5" s="7" t="s">
        <v>3</v>
      </c>
      <c r="B5" s="8" t="s">
        <v>65</v>
      </c>
    </row>
    <row r="6" spans="1:11" x14ac:dyDescent="0.2">
      <c r="A6" s="7" t="s">
        <v>3</v>
      </c>
      <c r="B6" s="8" t="s">
        <v>64</v>
      </c>
    </row>
    <row r="7" spans="1:11" s="18" customFormat="1" ht="75.599999999999994" x14ac:dyDescent="0.2">
      <c r="A7" s="16" t="s">
        <v>3</v>
      </c>
      <c r="B7" s="17" t="s">
        <v>335</v>
      </c>
      <c r="C7" s="17" t="s">
        <v>267</v>
      </c>
      <c r="D7" s="17" t="s">
        <v>268</v>
      </c>
      <c r="E7" s="17" t="s">
        <v>528</v>
      </c>
      <c r="F7" s="17" t="s">
        <v>529</v>
      </c>
      <c r="G7" s="17" t="s">
        <v>530</v>
      </c>
      <c r="H7" s="17" t="s">
        <v>531</v>
      </c>
      <c r="I7" s="17" t="s">
        <v>387</v>
      </c>
      <c r="J7" s="17" t="s">
        <v>532</v>
      </c>
      <c r="K7" s="17" t="s">
        <v>366</v>
      </c>
    </row>
    <row r="8" spans="1:11" x14ac:dyDescent="0.2">
      <c r="A8" s="19" t="s">
        <v>338</v>
      </c>
      <c r="B8" s="10">
        <v>1611</v>
      </c>
      <c r="C8" s="10">
        <v>708</v>
      </c>
      <c r="D8" s="10">
        <v>1429</v>
      </c>
      <c r="E8" s="10">
        <v>162</v>
      </c>
      <c r="F8" s="10">
        <v>435</v>
      </c>
      <c r="G8" s="10">
        <v>203</v>
      </c>
      <c r="H8" s="10">
        <v>171</v>
      </c>
      <c r="I8" s="10">
        <v>57</v>
      </c>
      <c r="J8" s="10">
        <v>8</v>
      </c>
      <c r="K8" s="10">
        <v>23</v>
      </c>
    </row>
    <row r="9" spans="1:11" x14ac:dyDescent="0.2">
      <c r="A9" s="24" t="s">
        <v>3</v>
      </c>
      <c r="B9" s="25">
        <v>100</v>
      </c>
      <c r="C9" s="25">
        <v>43.947857999999997</v>
      </c>
      <c r="D9" s="25">
        <v>88.702669</v>
      </c>
      <c r="E9" s="25">
        <v>10.055866</v>
      </c>
      <c r="F9" s="25">
        <v>27.001861999999999</v>
      </c>
      <c r="G9" s="25">
        <v>12.600868999999999</v>
      </c>
      <c r="H9" s="25">
        <v>10.614525</v>
      </c>
      <c r="I9" s="25">
        <v>3.5381749999999998</v>
      </c>
      <c r="J9" s="25">
        <v>0.49658600000000003</v>
      </c>
      <c r="K9" s="25">
        <v>1.4276850000000001</v>
      </c>
    </row>
    <row r="10" spans="1:11" x14ac:dyDescent="0.2">
      <c r="A10" s="9" t="s">
        <v>339</v>
      </c>
      <c r="B10" s="9"/>
      <c r="C10" s="9"/>
      <c r="D10" s="9"/>
      <c r="E10" s="9"/>
      <c r="F10" s="9"/>
      <c r="G10" s="9"/>
      <c r="H10" s="9"/>
      <c r="I10" s="9"/>
      <c r="J10" s="9"/>
      <c r="K10" s="9"/>
    </row>
    <row r="11" spans="1:11" x14ac:dyDescent="0.2">
      <c r="A11" s="20" t="s">
        <v>340</v>
      </c>
      <c r="B11" s="21">
        <v>728</v>
      </c>
      <c r="C11" s="21">
        <v>309</v>
      </c>
      <c r="D11" s="21">
        <v>634</v>
      </c>
      <c r="E11" s="21">
        <v>73</v>
      </c>
      <c r="F11" s="21">
        <v>231</v>
      </c>
      <c r="G11" s="21">
        <v>120</v>
      </c>
      <c r="H11" s="21">
        <v>84</v>
      </c>
      <c r="I11" s="21">
        <v>29</v>
      </c>
      <c r="J11" s="21">
        <v>2</v>
      </c>
      <c r="K11" s="21">
        <v>9</v>
      </c>
    </row>
    <row r="12" spans="1:11" x14ac:dyDescent="0.2">
      <c r="A12" s="24" t="s">
        <v>3</v>
      </c>
      <c r="B12" s="25">
        <v>100</v>
      </c>
      <c r="C12" s="25">
        <v>42.445055000000004</v>
      </c>
      <c r="D12" s="25">
        <v>87.087912000000003</v>
      </c>
      <c r="E12" s="25">
        <v>10.027473000000001</v>
      </c>
      <c r="F12" s="25">
        <v>31.730768999999999</v>
      </c>
      <c r="G12" s="25">
        <v>16.483516000000002</v>
      </c>
      <c r="H12" s="25">
        <v>11.538462000000001</v>
      </c>
      <c r="I12" s="25">
        <v>3.9835159999999998</v>
      </c>
      <c r="J12" s="25">
        <v>0.274725</v>
      </c>
      <c r="K12" s="25">
        <v>1.236264</v>
      </c>
    </row>
    <row r="13" spans="1:11" x14ac:dyDescent="0.2">
      <c r="A13" s="20" t="s">
        <v>341</v>
      </c>
      <c r="B13" s="21">
        <v>883</v>
      </c>
      <c r="C13" s="21">
        <v>399</v>
      </c>
      <c r="D13" s="21">
        <v>795</v>
      </c>
      <c r="E13" s="21">
        <v>89</v>
      </c>
      <c r="F13" s="21">
        <v>204</v>
      </c>
      <c r="G13" s="21">
        <v>83</v>
      </c>
      <c r="H13" s="21">
        <v>87</v>
      </c>
      <c r="I13" s="21">
        <v>28</v>
      </c>
      <c r="J13" s="21">
        <v>6</v>
      </c>
      <c r="K13" s="21">
        <v>14</v>
      </c>
    </row>
    <row r="14" spans="1:11" x14ac:dyDescent="0.2">
      <c r="A14" s="24" t="s">
        <v>3</v>
      </c>
      <c r="B14" s="25">
        <v>100</v>
      </c>
      <c r="C14" s="25">
        <v>45.186863000000002</v>
      </c>
      <c r="D14" s="25">
        <v>90.033974999999998</v>
      </c>
      <c r="E14" s="25">
        <v>10.079275000000001</v>
      </c>
      <c r="F14" s="25">
        <v>23.103058000000001</v>
      </c>
      <c r="G14" s="25">
        <v>9.3997729999999997</v>
      </c>
      <c r="H14" s="25">
        <v>9.8527749999999994</v>
      </c>
      <c r="I14" s="25">
        <v>3.171008</v>
      </c>
      <c r="J14" s="25">
        <v>0.67950200000000005</v>
      </c>
      <c r="K14" s="25">
        <v>1.585504</v>
      </c>
    </row>
    <row r="15" spans="1:11" x14ac:dyDescent="0.2">
      <c r="A15" s="9" t="s">
        <v>342</v>
      </c>
      <c r="B15" s="9"/>
      <c r="C15" s="9"/>
      <c r="D15" s="9"/>
      <c r="E15" s="9"/>
      <c r="F15" s="9"/>
      <c r="G15" s="9"/>
      <c r="H15" s="9"/>
      <c r="I15" s="9"/>
      <c r="J15" s="9"/>
      <c r="K15" s="9"/>
    </row>
    <row r="16" spans="1:11" x14ac:dyDescent="0.2">
      <c r="A16" s="20" t="s">
        <v>343</v>
      </c>
      <c r="B16" s="21">
        <v>384</v>
      </c>
      <c r="C16" s="21">
        <v>141</v>
      </c>
      <c r="D16" s="21">
        <v>351</v>
      </c>
      <c r="E16" s="21">
        <v>31</v>
      </c>
      <c r="F16" s="21">
        <v>169</v>
      </c>
      <c r="G16" s="21">
        <v>69</v>
      </c>
      <c r="H16" s="21">
        <v>40</v>
      </c>
      <c r="I16" s="21">
        <v>11</v>
      </c>
      <c r="J16" s="21">
        <v>0</v>
      </c>
      <c r="K16" s="21">
        <v>1</v>
      </c>
    </row>
    <row r="17" spans="1:11" x14ac:dyDescent="0.2">
      <c r="A17" s="24" t="s">
        <v>3</v>
      </c>
      <c r="B17" s="25">
        <v>100</v>
      </c>
      <c r="C17" s="25">
        <v>36.71875</v>
      </c>
      <c r="D17" s="25">
        <v>91.40625</v>
      </c>
      <c r="E17" s="25">
        <v>8.0729170000000003</v>
      </c>
      <c r="F17" s="25">
        <v>44.010416999999997</v>
      </c>
      <c r="G17" s="25">
        <v>17.96875</v>
      </c>
      <c r="H17" s="25">
        <v>10.416667</v>
      </c>
      <c r="I17" s="25">
        <v>2.8645830000000001</v>
      </c>
      <c r="J17" s="25">
        <v>0</v>
      </c>
      <c r="K17" s="25">
        <v>0.26041700000000001</v>
      </c>
    </row>
    <row r="18" spans="1:11" x14ac:dyDescent="0.2">
      <c r="A18" s="20" t="s">
        <v>344</v>
      </c>
      <c r="B18" s="21">
        <v>458</v>
      </c>
      <c r="C18" s="21">
        <v>157</v>
      </c>
      <c r="D18" s="21">
        <v>408</v>
      </c>
      <c r="E18" s="21">
        <v>39</v>
      </c>
      <c r="F18" s="21">
        <v>144</v>
      </c>
      <c r="G18" s="21">
        <v>62</v>
      </c>
      <c r="H18" s="21">
        <v>43</v>
      </c>
      <c r="I18" s="21">
        <v>18</v>
      </c>
      <c r="J18" s="21">
        <v>4</v>
      </c>
      <c r="K18" s="21">
        <v>8</v>
      </c>
    </row>
    <row r="19" spans="1:11" x14ac:dyDescent="0.2">
      <c r="A19" s="24" t="s">
        <v>3</v>
      </c>
      <c r="B19" s="25">
        <v>100</v>
      </c>
      <c r="C19" s="25">
        <v>34.279476000000003</v>
      </c>
      <c r="D19" s="25">
        <v>89.082969000000006</v>
      </c>
      <c r="E19" s="25">
        <v>8.5152839999999994</v>
      </c>
      <c r="F19" s="25">
        <v>31.441047999999999</v>
      </c>
      <c r="G19" s="25">
        <v>13.537118</v>
      </c>
      <c r="H19" s="25">
        <v>9.3886459999999996</v>
      </c>
      <c r="I19" s="25">
        <v>3.9301309999999998</v>
      </c>
      <c r="J19" s="25">
        <v>0.87336199999999997</v>
      </c>
      <c r="K19" s="25">
        <v>1.7467250000000001</v>
      </c>
    </row>
    <row r="20" spans="1:11" x14ac:dyDescent="0.2">
      <c r="A20" s="20" t="s">
        <v>345</v>
      </c>
      <c r="B20" s="21">
        <v>354</v>
      </c>
      <c r="C20" s="21">
        <v>163</v>
      </c>
      <c r="D20" s="21">
        <v>315</v>
      </c>
      <c r="E20" s="21">
        <v>39</v>
      </c>
      <c r="F20" s="21">
        <v>80</v>
      </c>
      <c r="G20" s="21">
        <v>38</v>
      </c>
      <c r="H20" s="21">
        <v>48</v>
      </c>
      <c r="I20" s="21">
        <v>13</v>
      </c>
      <c r="J20" s="21">
        <v>2</v>
      </c>
      <c r="K20" s="21">
        <v>4</v>
      </c>
    </row>
    <row r="21" spans="1:11" x14ac:dyDescent="0.2">
      <c r="A21" s="24" t="s">
        <v>3</v>
      </c>
      <c r="B21" s="25">
        <v>100</v>
      </c>
      <c r="C21" s="25">
        <v>46.045197999999999</v>
      </c>
      <c r="D21" s="25">
        <v>88.983051000000003</v>
      </c>
      <c r="E21" s="25">
        <v>11.016949</v>
      </c>
      <c r="F21" s="25">
        <v>22.598870000000002</v>
      </c>
      <c r="G21" s="25">
        <v>10.734463</v>
      </c>
      <c r="H21" s="25">
        <v>13.559322</v>
      </c>
      <c r="I21" s="25">
        <v>3.6723159999999999</v>
      </c>
      <c r="J21" s="25">
        <v>0.56497200000000003</v>
      </c>
      <c r="K21" s="25">
        <v>1.1299440000000001</v>
      </c>
    </row>
    <row r="22" spans="1:11" x14ac:dyDescent="0.2">
      <c r="A22" s="20" t="s">
        <v>346</v>
      </c>
      <c r="B22" s="21">
        <v>246</v>
      </c>
      <c r="C22" s="21">
        <v>124</v>
      </c>
      <c r="D22" s="21">
        <v>221</v>
      </c>
      <c r="E22" s="21">
        <v>18</v>
      </c>
      <c r="F22" s="21">
        <v>30</v>
      </c>
      <c r="G22" s="21">
        <v>21</v>
      </c>
      <c r="H22" s="21">
        <v>25</v>
      </c>
      <c r="I22" s="21">
        <v>12</v>
      </c>
      <c r="J22" s="21">
        <v>1</v>
      </c>
      <c r="K22" s="21">
        <v>5</v>
      </c>
    </row>
    <row r="23" spans="1:11" x14ac:dyDescent="0.2">
      <c r="A23" s="24" t="s">
        <v>3</v>
      </c>
      <c r="B23" s="25">
        <v>100</v>
      </c>
      <c r="C23" s="25">
        <v>50.406503999999998</v>
      </c>
      <c r="D23" s="25">
        <v>89.837397999999993</v>
      </c>
      <c r="E23" s="25">
        <v>7.3170729999999997</v>
      </c>
      <c r="F23" s="25">
        <v>12.195122</v>
      </c>
      <c r="G23" s="25">
        <v>8.5365850000000005</v>
      </c>
      <c r="H23" s="25">
        <v>10.162602</v>
      </c>
      <c r="I23" s="25">
        <v>4.8780489999999999</v>
      </c>
      <c r="J23" s="25">
        <v>0.40650399999999998</v>
      </c>
      <c r="K23" s="25">
        <v>2.0325199999999999</v>
      </c>
    </row>
    <row r="24" spans="1:11" x14ac:dyDescent="0.2">
      <c r="A24" s="20" t="s">
        <v>347</v>
      </c>
      <c r="B24" s="21">
        <v>129</v>
      </c>
      <c r="C24" s="21">
        <v>90</v>
      </c>
      <c r="D24" s="21">
        <v>104</v>
      </c>
      <c r="E24" s="21">
        <v>29</v>
      </c>
      <c r="F24" s="21">
        <v>10</v>
      </c>
      <c r="G24" s="21">
        <v>12</v>
      </c>
      <c r="H24" s="21">
        <v>13</v>
      </c>
      <c r="I24" s="21">
        <v>2</v>
      </c>
      <c r="J24" s="21">
        <v>1</v>
      </c>
      <c r="K24" s="21">
        <v>5</v>
      </c>
    </row>
    <row r="25" spans="1:11" x14ac:dyDescent="0.2">
      <c r="A25" s="24" t="s">
        <v>3</v>
      </c>
      <c r="B25" s="25">
        <v>100</v>
      </c>
      <c r="C25" s="25">
        <v>69.767442000000003</v>
      </c>
      <c r="D25" s="25">
        <v>80.620154999999997</v>
      </c>
      <c r="E25" s="25">
        <v>22.480619999999998</v>
      </c>
      <c r="F25" s="25">
        <v>7.751938</v>
      </c>
      <c r="G25" s="25">
        <v>9.3023260000000008</v>
      </c>
      <c r="H25" s="25">
        <v>10.077519000000001</v>
      </c>
      <c r="I25" s="25">
        <v>1.5503880000000001</v>
      </c>
      <c r="J25" s="25">
        <v>0.77519400000000005</v>
      </c>
      <c r="K25" s="25">
        <v>3.875969</v>
      </c>
    </row>
    <row r="26" spans="1:11" x14ac:dyDescent="0.2">
      <c r="A26" s="20" t="s">
        <v>348</v>
      </c>
      <c r="B26" s="21">
        <v>31</v>
      </c>
      <c r="C26" s="21">
        <v>25</v>
      </c>
      <c r="D26" s="21">
        <v>24</v>
      </c>
      <c r="E26" s="21">
        <v>6</v>
      </c>
      <c r="F26" s="21">
        <v>2</v>
      </c>
      <c r="G26" s="21">
        <v>1</v>
      </c>
      <c r="H26" s="21">
        <v>1</v>
      </c>
      <c r="I26" s="21">
        <v>0</v>
      </c>
      <c r="J26" s="21">
        <v>0</v>
      </c>
      <c r="K26" s="21">
        <v>0</v>
      </c>
    </row>
    <row r="27" spans="1:11" x14ac:dyDescent="0.2">
      <c r="A27" s="24" t="s">
        <v>3</v>
      </c>
      <c r="B27" s="25">
        <v>100</v>
      </c>
      <c r="C27" s="25">
        <v>80.645161000000002</v>
      </c>
      <c r="D27" s="25">
        <v>77.419354999999996</v>
      </c>
      <c r="E27" s="25">
        <v>19.354838999999998</v>
      </c>
      <c r="F27" s="25">
        <v>6.451613</v>
      </c>
      <c r="G27" s="25">
        <v>3.225806</v>
      </c>
      <c r="H27" s="25">
        <v>3.225806</v>
      </c>
      <c r="I27" s="25">
        <v>0</v>
      </c>
      <c r="J27" s="25">
        <v>0</v>
      </c>
      <c r="K27" s="25">
        <v>0</v>
      </c>
    </row>
    <row r="28" spans="1:11" x14ac:dyDescent="0.2">
      <c r="A28" s="20" t="s">
        <v>349</v>
      </c>
      <c r="B28" s="21">
        <v>9</v>
      </c>
      <c r="C28" s="21">
        <v>8</v>
      </c>
      <c r="D28" s="21">
        <v>6</v>
      </c>
      <c r="E28" s="21">
        <v>0</v>
      </c>
      <c r="F28" s="21">
        <v>0</v>
      </c>
      <c r="G28" s="21">
        <v>0</v>
      </c>
      <c r="H28" s="21">
        <v>1</v>
      </c>
      <c r="I28" s="21">
        <v>1</v>
      </c>
      <c r="J28" s="21">
        <v>0</v>
      </c>
      <c r="K28" s="21">
        <v>0</v>
      </c>
    </row>
    <row r="29" spans="1:11" x14ac:dyDescent="0.2">
      <c r="A29" s="24" t="s">
        <v>3</v>
      </c>
      <c r="B29" s="25">
        <v>100</v>
      </c>
      <c r="C29" s="25">
        <v>88.888889000000006</v>
      </c>
      <c r="D29" s="25">
        <v>66.666667000000004</v>
      </c>
      <c r="E29" s="25">
        <v>0</v>
      </c>
      <c r="F29" s="25">
        <v>0</v>
      </c>
      <c r="G29" s="25">
        <v>0</v>
      </c>
      <c r="H29" s="25">
        <v>11.111110999999999</v>
      </c>
      <c r="I29" s="25">
        <v>11.111110999999999</v>
      </c>
      <c r="J29" s="25">
        <v>0</v>
      </c>
      <c r="K29" s="25">
        <v>0</v>
      </c>
    </row>
    <row r="30" spans="1:11" x14ac:dyDescent="0.2">
      <c r="A30" s="20" t="s">
        <v>350</v>
      </c>
      <c r="B30" s="21">
        <v>842</v>
      </c>
      <c r="C30" s="21">
        <v>298</v>
      </c>
      <c r="D30" s="21">
        <v>759</v>
      </c>
      <c r="E30" s="21">
        <v>70</v>
      </c>
      <c r="F30" s="21">
        <v>313</v>
      </c>
      <c r="G30" s="21">
        <v>131</v>
      </c>
      <c r="H30" s="21">
        <v>83</v>
      </c>
      <c r="I30" s="21">
        <v>29</v>
      </c>
      <c r="J30" s="21">
        <v>4</v>
      </c>
      <c r="K30" s="21">
        <v>9</v>
      </c>
    </row>
    <row r="31" spans="1:11" x14ac:dyDescent="0.2">
      <c r="A31" s="24" t="s">
        <v>3</v>
      </c>
      <c r="B31" s="25">
        <v>100</v>
      </c>
      <c r="C31" s="25">
        <v>35.391924000000003</v>
      </c>
      <c r="D31" s="25">
        <v>90.142517999999995</v>
      </c>
      <c r="E31" s="25">
        <v>8.3135390000000005</v>
      </c>
      <c r="F31" s="25">
        <v>37.173397000000001</v>
      </c>
      <c r="G31" s="25">
        <v>15.558195</v>
      </c>
      <c r="H31" s="25">
        <v>9.8574819999999992</v>
      </c>
      <c r="I31" s="25">
        <v>3.4441809999999999</v>
      </c>
      <c r="J31" s="25">
        <v>0.47505900000000001</v>
      </c>
      <c r="K31" s="25">
        <v>1.0688839999999999</v>
      </c>
    </row>
    <row r="32" spans="1:11" x14ac:dyDescent="0.2">
      <c r="A32" s="20" t="s">
        <v>351</v>
      </c>
      <c r="B32" s="21">
        <v>600</v>
      </c>
      <c r="C32" s="21">
        <v>287</v>
      </c>
      <c r="D32" s="21">
        <v>536</v>
      </c>
      <c r="E32" s="21">
        <v>57</v>
      </c>
      <c r="F32" s="21">
        <v>110</v>
      </c>
      <c r="G32" s="21">
        <v>59</v>
      </c>
      <c r="H32" s="21">
        <v>73</v>
      </c>
      <c r="I32" s="21">
        <v>25</v>
      </c>
      <c r="J32" s="21">
        <v>3</v>
      </c>
      <c r="K32" s="21">
        <v>9</v>
      </c>
    </row>
    <row r="33" spans="1:11" x14ac:dyDescent="0.2">
      <c r="A33" s="24" t="s">
        <v>3</v>
      </c>
      <c r="B33" s="25">
        <v>100</v>
      </c>
      <c r="C33" s="25">
        <v>47.833333000000003</v>
      </c>
      <c r="D33" s="25">
        <v>89.333332999999996</v>
      </c>
      <c r="E33" s="25">
        <v>9.5</v>
      </c>
      <c r="F33" s="25">
        <v>18.333333</v>
      </c>
      <c r="G33" s="25">
        <v>9.8333329999999997</v>
      </c>
      <c r="H33" s="25">
        <v>12.166667</v>
      </c>
      <c r="I33" s="25">
        <v>4.1666670000000003</v>
      </c>
      <c r="J33" s="25">
        <v>0.5</v>
      </c>
      <c r="K33" s="25">
        <v>1.5</v>
      </c>
    </row>
    <row r="34" spans="1:11" x14ac:dyDescent="0.2">
      <c r="A34" s="20" t="s">
        <v>352</v>
      </c>
      <c r="B34" s="21">
        <v>169</v>
      </c>
      <c r="C34" s="21">
        <v>123</v>
      </c>
      <c r="D34" s="21">
        <v>134</v>
      </c>
      <c r="E34" s="21">
        <v>35</v>
      </c>
      <c r="F34" s="21">
        <v>12</v>
      </c>
      <c r="G34" s="21">
        <v>13</v>
      </c>
      <c r="H34" s="21">
        <v>15</v>
      </c>
      <c r="I34" s="21">
        <v>3</v>
      </c>
      <c r="J34" s="21">
        <v>1</v>
      </c>
      <c r="K34" s="21">
        <v>5</v>
      </c>
    </row>
    <row r="35" spans="1:11" x14ac:dyDescent="0.2">
      <c r="A35" s="24" t="s">
        <v>3</v>
      </c>
      <c r="B35" s="25">
        <v>100</v>
      </c>
      <c r="C35" s="25">
        <v>72.781064999999998</v>
      </c>
      <c r="D35" s="25">
        <v>79.289940999999999</v>
      </c>
      <c r="E35" s="25">
        <v>20.710059000000001</v>
      </c>
      <c r="F35" s="25">
        <v>7.1005919999999998</v>
      </c>
      <c r="G35" s="25">
        <v>7.6923079999999997</v>
      </c>
      <c r="H35" s="25">
        <v>8.8757400000000004</v>
      </c>
      <c r="I35" s="25">
        <v>1.7751479999999999</v>
      </c>
      <c r="J35" s="25">
        <v>0.59171600000000002</v>
      </c>
      <c r="K35" s="25">
        <v>2.95858</v>
      </c>
    </row>
    <row r="36" spans="1:11" x14ac:dyDescent="0.2">
      <c r="A36" s="20" t="s">
        <v>353</v>
      </c>
      <c r="B36" s="21">
        <v>769</v>
      </c>
      <c r="C36" s="21">
        <v>410</v>
      </c>
      <c r="D36" s="21">
        <v>670</v>
      </c>
      <c r="E36" s="21">
        <v>92</v>
      </c>
      <c r="F36" s="21">
        <v>122</v>
      </c>
      <c r="G36" s="21">
        <v>72</v>
      </c>
      <c r="H36" s="21">
        <v>88</v>
      </c>
      <c r="I36" s="21">
        <v>28</v>
      </c>
      <c r="J36" s="21">
        <v>4</v>
      </c>
      <c r="K36" s="21">
        <v>14</v>
      </c>
    </row>
    <row r="37" spans="1:11" x14ac:dyDescent="0.2">
      <c r="A37" s="24" t="s">
        <v>3</v>
      </c>
      <c r="B37" s="25">
        <v>100</v>
      </c>
      <c r="C37" s="25">
        <v>53.315995000000001</v>
      </c>
      <c r="D37" s="25">
        <v>87.126137999999997</v>
      </c>
      <c r="E37" s="25">
        <v>11.963589000000001</v>
      </c>
      <c r="F37" s="25">
        <v>15.864758999999999</v>
      </c>
      <c r="G37" s="25">
        <v>9.3628090000000004</v>
      </c>
      <c r="H37" s="25">
        <v>11.443433000000001</v>
      </c>
      <c r="I37" s="25">
        <v>3.641092</v>
      </c>
      <c r="J37" s="25">
        <v>0.52015599999999995</v>
      </c>
      <c r="K37" s="25">
        <v>1.820546</v>
      </c>
    </row>
    <row r="38" spans="1:11" x14ac:dyDescent="0.2">
      <c r="A38" s="9" t="s">
        <v>354</v>
      </c>
      <c r="B38" s="10">
        <v>178</v>
      </c>
      <c r="C38" s="10">
        <v>63</v>
      </c>
      <c r="D38" s="10">
        <v>160</v>
      </c>
      <c r="E38" s="10">
        <v>13</v>
      </c>
      <c r="F38" s="10">
        <v>83</v>
      </c>
      <c r="G38" s="10">
        <v>38</v>
      </c>
      <c r="H38" s="10">
        <v>19</v>
      </c>
      <c r="I38" s="10">
        <v>5</v>
      </c>
      <c r="J38" s="10">
        <v>0</v>
      </c>
      <c r="K38" s="10">
        <v>1</v>
      </c>
    </row>
    <row r="39" spans="1:11" x14ac:dyDescent="0.2">
      <c r="A39" s="24" t="s">
        <v>3</v>
      </c>
      <c r="B39" s="25">
        <v>100</v>
      </c>
      <c r="C39" s="25">
        <v>35.393258000000003</v>
      </c>
      <c r="D39" s="25">
        <v>89.887640000000005</v>
      </c>
      <c r="E39" s="25">
        <v>7.3033710000000003</v>
      </c>
      <c r="F39" s="25">
        <v>46.629213</v>
      </c>
      <c r="G39" s="25">
        <v>21.348314999999999</v>
      </c>
      <c r="H39" s="25">
        <v>10.674156999999999</v>
      </c>
      <c r="I39" s="25">
        <v>2.808989</v>
      </c>
      <c r="J39" s="25">
        <v>0</v>
      </c>
      <c r="K39" s="25">
        <v>0.56179800000000002</v>
      </c>
    </row>
    <row r="40" spans="1:11" x14ac:dyDescent="0.2">
      <c r="A40" s="20" t="s">
        <v>344</v>
      </c>
      <c r="B40" s="21">
        <v>228</v>
      </c>
      <c r="C40" s="21">
        <v>84</v>
      </c>
      <c r="D40" s="21">
        <v>201</v>
      </c>
      <c r="E40" s="21">
        <v>22</v>
      </c>
      <c r="F40" s="21">
        <v>81</v>
      </c>
      <c r="G40" s="21">
        <v>37</v>
      </c>
      <c r="H40" s="21">
        <v>26</v>
      </c>
      <c r="I40" s="21">
        <v>9</v>
      </c>
      <c r="J40" s="21">
        <v>1</v>
      </c>
      <c r="K40" s="21">
        <v>2</v>
      </c>
    </row>
    <row r="41" spans="1:11" x14ac:dyDescent="0.2">
      <c r="A41" s="24" t="s">
        <v>3</v>
      </c>
      <c r="B41" s="25">
        <v>100</v>
      </c>
      <c r="C41" s="25">
        <v>36.842104999999997</v>
      </c>
      <c r="D41" s="25">
        <v>88.157894999999996</v>
      </c>
      <c r="E41" s="25">
        <v>9.6491229999999995</v>
      </c>
      <c r="F41" s="25">
        <v>35.526316000000001</v>
      </c>
      <c r="G41" s="25">
        <v>16.228069999999999</v>
      </c>
      <c r="H41" s="25">
        <v>11.403509</v>
      </c>
      <c r="I41" s="25">
        <v>3.947368</v>
      </c>
      <c r="J41" s="25">
        <v>0.43859599999999999</v>
      </c>
      <c r="K41" s="25">
        <v>0.877193</v>
      </c>
    </row>
    <row r="42" spans="1:11" x14ac:dyDescent="0.2">
      <c r="A42" s="20" t="s">
        <v>345</v>
      </c>
      <c r="B42" s="21">
        <v>162</v>
      </c>
      <c r="C42" s="21">
        <v>73</v>
      </c>
      <c r="D42" s="21">
        <v>139</v>
      </c>
      <c r="E42" s="21">
        <v>18</v>
      </c>
      <c r="F42" s="21">
        <v>49</v>
      </c>
      <c r="G42" s="21">
        <v>23</v>
      </c>
      <c r="H42" s="21">
        <v>23</v>
      </c>
      <c r="I42" s="21">
        <v>8</v>
      </c>
      <c r="J42" s="21">
        <v>1</v>
      </c>
      <c r="K42" s="21">
        <v>2</v>
      </c>
    </row>
    <row r="43" spans="1:11" x14ac:dyDescent="0.2">
      <c r="A43" s="24" t="s">
        <v>3</v>
      </c>
      <c r="B43" s="25">
        <v>100</v>
      </c>
      <c r="C43" s="25">
        <v>45.061728000000002</v>
      </c>
      <c r="D43" s="25">
        <v>85.802469000000002</v>
      </c>
      <c r="E43" s="25">
        <v>11.111110999999999</v>
      </c>
      <c r="F43" s="25">
        <v>30.246914</v>
      </c>
      <c r="G43" s="25">
        <v>14.197531</v>
      </c>
      <c r="H43" s="25">
        <v>14.197531</v>
      </c>
      <c r="I43" s="25">
        <v>4.9382720000000004</v>
      </c>
      <c r="J43" s="25">
        <v>0.61728400000000005</v>
      </c>
      <c r="K43" s="25">
        <v>1.2345680000000001</v>
      </c>
    </row>
    <row r="44" spans="1:11" x14ac:dyDescent="0.2">
      <c r="A44" s="20" t="s">
        <v>346</v>
      </c>
      <c r="B44" s="21">
        <v>107</v>
      </c>
      <c r="C44" s="21">
        <v>51</v>
      </c>
      <c r="D44" s="21">
        <v>94</v>
      </c>
      <c r="E44" s="21">
        <v>10</v>
      </c>
      <c r="F44" s="21">
        <v>13</v>
      </c>
      <c r="G44" s="21">
        <v>13</v>
      </c>
      <c r="H44" s="21">
        <v>12</v>
      </c>
      <c r="I44" s="21">
        <v>6</v>
      </c>
      <c r="J44" s="21">
        <v>0</v>
      </c>
      <c r="K44" s="21">
        <v>2</v>
      </c>
    </row>
    <row r="45" spans="1:11" x14ac:dyDescent="0.2">
      <c r="A45" s="24" t="s">
        <v>3</v>
      </c>
      <c r="B45" s="25">
        <v>100</v>
      </c>
      <c r="C45" s="25">
        <v>47.663550999999998</v>
      </c>
      <c r="D45" s="25">
        <v>87.850466999999995</v>
      </c>
      <c r="E45" s="25">
        <v>9.3457939999999997</v>
      </c>
      <c r="F45" s="25">
        <v>12.149533</v>
      </c>
      <c r="G45" s="25">
        <v>12.149533</v>
      </c>
      <c r="H45" s="25">
        <v>11.214953</v>
      </c>
      <c r="I45" s="25">
        <v>5.6074770000000003</v>
      </c>
      <c r="J45" s="25">
        <v>0</v>
      </c>
      <c r="K45" s="25">
        <v>1.869159</v>
      </c>
    </row>
    <row r="46" spans="1:11" x14ac:dyDescent="0.2">
      <c r="A46" s="20" t="s">
        <v>347</v>
      </c>
      <c r="B46" s="21">
        <v>39</v>
      </c>
      <c r="C46" s="21">
        <v>27</v>
      </c>
      <c r="D46" s="21">
        <v>30</v>
      </c>
      <c r="E46" s="21">
        <v>9</v>
      </c>
      <c r="F46" s="21">
        <v>3</v>
      </c>
      <c r="G46" s="21">
        <v>8</v>
      </c>
      <c r="H46" s="21">
        <v>3</v>
      </c>
      <c r="I46" s="21">
        <v>1</v>
      </c>
      <c r="J46" s="21">
        <v>0</v>
      </c>
      <c r="K46" s="21">
        <v>2</v>
      </c>
    </row>
    <row r="47" spans="1:11" x14ac:dyDescent="0.2">
      <c r="A47" s="24" t="s">
        <v>3</v>
      </c>
      <c r="B47" s="25">
        <v>100</v>
      </c>
      <c r="C47" s="25">
        <v>69.230768999999995</v>
      </c>
      <c r="D47" s="25">
        <v>76.923077000000006</v>
      </c>
      <c r="E47" s="25">
        <v>23.076923000000001</v>
      </c>
      <c r="F47" s="25">
        <v>7.6923079999999997</v>
      </c>
      <c r="G47" s="25">
        <v>20.512820999999999</v>
      </c>
      <c r="H47" s="25">
        <v>7.6923079999999997</v>
      </c>
      <c r="I47" s="25">
        <v>2.5641029999999998</v>
      </c>
      <c r="J47" s="25">
        <v>0</v>
      </c>
      <c r="K47" s="25">
        <v>5.1282050000000003</v>
      </c>
    </row>
    <row r="48" spans="1:11" x14ac:dyDescent="0.2">
      <c r="A48" s="20" t="s">
        <v>348</v>
      </c>
      <c r="B48" s="21">
        <v>12</v>
      </c>
      <c r="C48" s="21">
        <v>9</v>
      </c>
      <c r="D48" s="21">
        <v>9</v>
      </c>
      <c r="E48" s="21">
        <v>1</v>
      </c>
      <c r="F48" s="21">
        <v>2</v>
      </c>
      <c r="G48" s="21">
        <v>1</v>
      </c>
      <c r="H48" s="21">
        <v>1</v>
      </c>
      <c r="I48" s="21">
        <v>0</v>
      </c>
      <c r="J48" s="21">
        <v>0</v>
      </c>
      <c r="K48" s="21">
        <v>0</v>
      </c>
    </row>
    <row r="49" spans="1:11" x14ac:dyDescent="0.2">
      <c r="A49" s="24" t="s">
        <v>3</v>
      </c>
      <c r="B49" s="25">
        <v>100</v>
      </c>
      <c r="C49" s="25">
        <v>75</v>
      </c>
      <c r="D49" s="25">
        <v>75</v>
      </c>
      <c r="E49" s="25">
        <v>8.3333329999999997</v>
      </c>
      <c r="F49" s="25">
        <v>16.666667</v>
      </c>
      <c r="G49" s="25">
        <v>8.3333329999999997</v>
      </c>
      <c r="H49" s="25">
        <v>8.3333329999999997</v>
      </c>
      <c r="I49" s="25">
        <v>0</v>
      </c>
      <c r="J49" s="25">
        <v>0</v>
      </c>
      <c r="K49" s="25">
        <v>0</v>
      </c>
    </row>
    <row r="50" spans="1:11" x14ac:dyDescent="0.2">
      <c r="A50" s="20" t="s">
        <v>349</v>
      </c>
      <c r="B50" s="21">
        <v>2</v>
      </c>
      <c r="C50" s="21">
        <v>2</v>
      </c>
      <c r="D50" s="21">
        <v>1</v>
      </c>
      <c r="E50" s="21">
        <v>0</v>
      </c>
      <c r="F50" s="21">
        <v>0</v>
      </c>
      <c r="G50" s="21">
        <v>0</v>
      </c>
      <c r="H50" s="21">
        <v>0</v>
      </c>
      <c r="I50" s="21">
        <v>0</v>
      </c>
      <c r="J50" s="21">
        <v>0</v>
      </c>
      <c r="K50" s="21">
        <v>0</v>
      </c>
    </row>
    <row r="51" spans="1:11" x14ac:dyDescent="0.2">
      <c r="A51" s="24" t="s">
        <v>3</v>
      </c>
      <c r="B51" s="25">
        <v>100</v>
      </c>
      <c r="C51" s="25">
        <v>100</v>
      </c>
      <c r="D51" s="25">
        <v>50</v>
      </c>
      <c r="E51" s="25">
        <v>0</v>
      </c>
      <c r="F51" s="25">
        <v>0</v>
      </c>
      <c r="G51" s="25">
        <v>0</v>
      </c>
      <c r="H51" s="25">
        <v>0</v>
      </c>
      <c r="I51" s="25">
        <v>0</v>
      </c>
      <c r="J51" s="25">
        <v>0</v>
      </c>
      <c r="K51" s="25">
        <v>0</v>
      </c>
    </row>
    <row r="52" spans="1:11" x14ac:dyDescent="0.2">
      <c r="A52" s="20" t="s">
        <v>350</v>
      </c>
      <c r="B52" s="21">
        <v>406</v>
      </c>
      <c r="C52" s="21">
        <v>147</v>
      </c>
      <c r="D52" s="21">
        <v>361</v>
      </c>
      <c r="E52" s="21">
        <v>35</v>
      </c>
      <c r="F52" s="21">
        <v>164</v>
      </c>
      <c r="G52" s="21">
        <v>75</v>
      </c>
      <c r="H52" s="21">
        <v>45</v>
      </c>
      <c r="I52" s="21">
        <v>14</v>
      </c>
      <c r="J52" s="21">
        <v>1</v>
      </c>
      <c r="K52" s="21">
        <v>3</v>
      </c>
    </row>
    <row r="53" spans="1:11" x14ac:dyDescent="0.2">
      <c r="A53" s="24" t="s">
        <v>3</v>
      </c>
      <c r="B53" s="25">
        <v>100</v>
      </c>
      <c r="C53" s="25">
        <v>36.206896999999998</v>
      </c>
      <c r="D53" s="25">
        <v>88.916256000000004</v>
      </c>
      <c r="E53" s="25">
        <v>8.6206899999999997</v>
      </c>
      <c r="F53" s="25">
        <v>40.394089000000001</v>
      </c>
      <c r="G53" s="25">
        <v>18.472905999999998</v>
      </c>
      <c r="H53" s="25">
        <v>11.083743999999999</v>
      </c>
      <c r="I53" s="25">
        <v>3.4482759999999999</v>
      </c>
      <c r="J53" s="25">
        <v>0.246305</v>
      </c>
      <c r="K53" s="25">
        <v>0.73891600000000002</v>
      </c>
    </row>
    <row r="54" spans="1:11" x14ac:dyDescent="0.2">
      <c r="A54" s="20" t="s">
        <v>351</v>
      </c>
      <c r="B54" s="21">
        <v>269</v>
      </c>
      <c r="C54" s="21">
        <v>124</v>
      </c>
      <c r="D54" s="21">
        <v>233</v>
      </c>
      <c r="E54" s="21">
        <v>28</v>
      </c>
      <c r="F54" s="21">
        <v>62</v>
      </c>
      <c r="G54" s="21">
        <v>36</v>
      </c>
      <c r="H54" s="21">
        <v>35</v>
      </c>
      <c r="I54" s="21">
        <v>14</v>
      </c>
      <c r="J54" s="21">
        <v>1</v>
      </c>
      <c r="K54" s="21">
        <v>4</v>
      </c>
    </row>
    <row r="55" spans="1:11" x14ac:dyDescent="0.2">
      <c r="A55" s="24" t="s">
        <v>3</v>
      </c>
      <c r="B55" s="25">
        <v>100</v>
      </c>
      <c r="C55" s="25">
        <v>46.096654000000001</v>
      </c>
      <c r="D55" s="25">
        <v>86.617099999999994</v>
      </c>
      <c r="E55" s="25">
        <v>10.408922</v>
      </c>
      <c r="F55" s="25">
        <v>23.048327</v>
      </c>
      <c r="G55" s="25">
        <v>13.382899999999999</v>
      </c>
      <c r="H55" s="25">
        <v>13.011151999999999</v>
      </c>
      <c r="I55" s="25">
        <v>5.2044610000000002</v>
      </c>
      <c r="J55" s="25">
        <v>0.37174699999999999</v>
      </c>
      <c r="K55" s="25">
        <v>1.4869889999999999</v>
      </c>
    </row>
    <row r="56" spans="1:11" x14ac:dyDescent="0.2">
      <c r="A56" s="20" t="s">
        <v>352</v>
      </c>
      <c r="B56" s="21">
        <v>53</v>
      </c>
      <c r="C56" s="21">
        <v>38</v>
      </c>
      <c r="D56" s="21">
        <v>40</v>
      </c>
      <c r="E56" s="21">
        <v>10</v>
      </c>
      <c r="F56" s="21">
        <v>5</v>
      </c>
      <c r="G56" s="21">
        <v>9</v>
      </c>
      <c r="H56" s="21">
        <v>4</v>
      </c>
      <c r="I56" s="21">
        <v>1</v>
      </c>
      <c r="J56" s="21">
        <v>0</v>
      </c>
      <c r="K56" s="21">
        <v>2</v>
      </c>
    </row>
    <row r="57" spans="1:11" x14ac:dyDescent="0.2">
      <c r="A57" s="24" t="s">
        <v>3</v>
      </c>
      <c r="B57" s="25">
        <v>100</v>
      </c>
      <c r="C57" s="25">
        <v>71.698113000000006</v>
      </c>
      <c r="D57" s="25">
        <v>75.471698000000004</v>
      </c>
      <c r="E57" s="25">
        <v>18.867925</v>
      </c>
      <c r="F57" s="25">
        <v>9.4339619999999993</v>
      </c>
      <c r="G57" s="25">
        <v>16.981131999999999</v>
      </c>
      <c r="H57" s="25">
        <v>7.5471700000000004</v>
      </c>
      <c r="I57" s="25">
        <v>1.886792</v>
      </c>
      <c r="J57" s="25">
        <v>0</v>
      </c>
      <c r="K57" s="25">
        <v>3.7735850000000002</v>
      </c>
    </row>
    <row r="58" spans="1:11" x14ac:dyDescent="0.2">
      <c r="A58" s="20" t="s">
        <v>353</v>
      </c>
      <c r="B58" s="21">
        <v>322</v>
      </c>
      <c r="C58" s="21">
        <v>162</v>
      </c>
      <c r="D58" s="21">
        <v>273</v>
      </c>
      <c r="E58" s="21">
        <v>38</v>
      </c>
      <c r="F58" s="21">
        <v>67</v>
      </c>
      <c r="G58" s="21">
        <v>45</v>
      </c>
      <c r="H58" s="21">
        <v>39</v>
      </c>
      <c r="I58" s="21">
        <v>15</v>
      </c>
      <c r="J58" s="21">
        <v>1</v>
      </c>
      <c r="K58" s="21">
        <v>6</v>
      </c>
    </row>
    <row r="59" spans="1:11" x14ac:dyDescent="0.2">
      <c r="A59" s="24" t="s">
        <v>3</v>
      </c>
      <c r="B59" s="25">
        <v>100</v>
      </c>
      <c r="C59" s="25">
        <v>50.310558999999998</v>
      </c>
      <c r="D59" s="25">
        <v>84.782608999999994</v>
      </c>
      <c r="E59" s="25">
        <v>11.801242</v>
      </c>
      <c r="F59" s="25">
        <v>20.807452999999999</v>
      </c>
      <c r="G59" s="25">
        <v>13.975155000000001</v>
      </c>
      <c r="H59" s="25">
        <v>12.111801</v>
      </c>
      <c r="I59" s="25">
        <v>4.658385</v>
      </c>
      <c r="J59" s="25">
        <v>0.31055899999999997</v>
      </c>
      <c r="K59" s="25">
        <v>1.863354</v>
      </c>
    </row>
    <row r="60" spans="1:11" x14ac:dyDescent="0.2">
      <c r="A60" s="9" t="s">
        <v>355</v>
      </c>
      <c r="B60" s="10">
        <v>206</v>
      </c>
      <c r="C60" s="10">
        <v>78</v>
      </c>
      <c r="D60" s="10">
        <v>191</v>
      </c>
      <c r="E60" s="10">
        <v>18</v>
      </c>
      <c r="F60" s="10">
        <v>86</v>
      </c>
      <c r="G60" s="10">
        <v>31</v>
      </c>
      <c r="H60" s="10">
        <v>21</v>
      </c>
      <c r="I60" s="10">
        <v>6</v>
      </c>
      <c r="J60" s="10">
        <v>0</v>
      </c>
      <c r="K60" s="10">
        <v>0</v>
      </c>
    </row>
    <row r="61" spans="1:11" x14ac:dyDescent="0.2">
      <c r="A61" s="24" t="s">
        <v>3</v>
      </c>
      <c r="B61" s="25">
        <v>100</v>
      </c>
      <c r="C61" s="25">
        <v>37.864077999999999</v>
      </c>
      <c r="D61" s="25">
        <v>92.718446999999998</v>
      </c>
      <c r="E61" s="25">
        <v>8.7378640000000001</v>
      </c>
      <c r="F61" s="25">
        <v>41.747573000000003</v>
      </c>
      <c r="G61" s="25">
        <v>15.048544</v>
      </c>
      <c r="H61" s="25">
        <v>10.194175</v>
      </c>
      <c r="I61" s="25">
        <v>2.9126210000000001</v>
      </c>
      <c r="J61" s="25">
        <v>0</v>
      </c>
      <c r="K61" s="25">
        <v>0</v>
      </c>
    </row>
    <row r="62" spans="1:11" x14ac:dyDescent="0.2">
      <c r="A62" s="20" t="s">
        <v>344</v>
      </c>
      <c r="B62" s="21">
        <v>230</v>
      </c>
      <c r="C62" s="21">
        <v>73</v>
      </c>
      <c r="D62" s="21">
        <v>207</v>
      </c>
      <c r="E62" s="21">
        <v>17</v>
      </c>
      <c r="F62" s="21">
        <v>63</v>
      </c>
      <c r="G62" s="21">
        <v>25</v>
      </c>
      <c r="H62" s="21">
        <v>17</v>
      </c>
      <c r="I62" s="21">
        <v>9</v>
      </c>
      <c r="J62" s="21">
        <v>3</v>
      </c>
      <c r="K62" s="21">
        <v>6</v>
      </c>
    </row>
    <row r="63" spans="1:11" x14ac:dyDescent="0.2">
      <c r="A63" s="24" t="s">
        <v>3</v>
      </c>
      <c r="B63" s="25">
        <v>100</v>
      </c>
      <c r="C63" s="25">
        <v>31.739129999999999</v>
      </c>
      <c r="D63" s="25">
        <v>90</v>
      </c>
      <c r="E63" s="25">
        <v>7.3913039999999999</v>
      </c>
      <c r="F63" s="25">
        <v>27.391304000000002</v>
      </c>
      <c r="G63" s="25">
        <v>10.869565</v>
      </c>
      <c r="H63" s="25">
        <v>7.3913039999999999</v>
      </c>
      <c r="I63" s="25">
        <v>3.913043</v>
      </c>
      <c r="J63" s="25">
        <v>1.3043480000000001</v>
      </c>
      <c r="K63" s="25">
        <v>2.6086960000000001</v>
      </c>
    </row>
    <row r="64" spans="1:11" x14ac:dyDescent="0.2">
      <c r="A64" s="20" t="s">
        <v>345</v>
      </c>
      <c r="B64" s="21">
        <v>192</v>
      </c>
      <c r="C64" s="21">
        <v>90</v>
      </c>
      <c r="D64" s="21">
        <v>176</v>
      </c>
      <c r="E64" s="21">
        <v>21</v>
      </c>
      <c r="F64" s="21">
        <v>31</v>
      </c>
      <c r="G64" s="21">
        <v>15</v>
      </c>
      <c r="H64" s="21">
        <v>25</v>
      </c>
      <c r="I64" s="21">
        <v>5</v>
      </c>
      <c r="J64" s="21">
        <v>1</v>
      </c>
      <c r="K64" s="21">
        <v>2</v>
      </c>
    </row>
    <row r="65" spans="1:11" x14ac:dyDescent="0.2">
      <c r="A65" s="24" t="s">
        <v>3</v>
      </c>
      <c r="B65" s="25">
        <v>100</v>
      </c>
      <c r="C65" s="25">
        <v>46.875</v>
      </c>
      <c r="D65" s="25">
        <v>91.666667000000004</v>
      </c>
      <c r="E65" s="25">
        <v>10.9375</v>
      </c>
      <c r="F65" s="25">
        <v>16.145833</v>
      </c>
      <c r="G65" s="25">
        <v>7.8125</v>
      </c>
      <c r="H65" s="25">
        <v>13.020833</v>
      </c>
      <c r="I65" s="25">
        <v>2.6041669999999999</v>
      </c>
      <c r="J65" s="25">
        <v>0.52083299999999999</v>
      </c>
      <c r="K65" s="25">
        <v>1.0416669999999999</v>
      </c>
    </row>
    <row r="66" spans="1:11" x14ac:dyDescent="0.2">
      <c r="A66" s="20" t="s">
        <v>346</v>
      </c>
      <c r="B66" s="21">
        <v>139</v>
      </c>
      <c r="C66" s="21">
        <v>73</v>
      </c>
      <c r="D66" s="21">
        <v>127</v>
      </c>
      <c r="E66" s="21">
        <v>8</v>
      </c>
      <c r="F66" s="21">
        <v>17</v>
      </c>
      <c r="G66" s="21">
        <v>8</v>
      </c>
      <c r="H66" s="21">
        <v>13</v>
      </c>
      <c r="I66" s="21">
        <v>6</v>
      </c>
      <c r="J66" s="21">
        <v>1</v>
      </c>
      <c r="K66" s="21">
        <v>3</v>
      </c>
    </row>
    <row r="67" spans="1:11" x14ac:dyDescent="0.2">
      <c r="A67" s="24" t="s">
        <v>3</v>
      </c>
      <c r="B67" s="25">
        <v>100</v>
      </c>
      <c r="C67" s="25">
        <v>52.517986000000001</v>
      </c>
      <c r="D67" s="25">
        <v>91.366906</v>
      </c>
      <c r="E67" s="25">
        <v>5.7553960000000002</v>
      </c>
      <c r="F67" s="25">
        <v>12.230216</v>
      </c>
      <c r="G67" s="25">
        <v>5.7553960000000002</v>
      </c>
      <c r="H67" s="25">
        <v>9.3525179999999999</v>
      </c>
      <c r="I67" s="25">
        <v>4.3165469999999999</v>
      </c>
      <c r="J67" s="25">
        <v>0.71942399999999995</v>
      </c>
      <c r="K67" s="25">
        <v>2.1582729999999999</v>
      </c>
    </row>
    <row r="68" spans="1:11" x14ac:dyDescent="0.2">
      <c r="A68" s="20" t="s">
        <v>347</v>
      </c>
      <c r="B68" s="21">
        <v>90</v>
      </c>
      <c r="C68" s="21">
        <v>63</v>
      </c>
      <c r="D68" s="21">
        <v>74</v>
      </c>
      <c r="E68" s="21">
        <v>20</v>
      </c>
      <c r="F68" s="21">
        <v>7</v>
      </c>
      <c r="G68" s="21">
        <v>4</v>
      </c>
      <c r="H68" s="21">
        <v>10</v>
      </c>
      <c r="I68" s="21">
        <v>1</v>
      </c>
      <c r="J68" s="21">
        <v>1</v>
      </c>
      <c r="K68" s="21">
        <v>3</v>
      </c>
    </row>
    <row r="69" spans="1:11" x14ac:dyDescent="0.2">
      <c r="A69" s="24" t="s">
        <v>3</v>
      </c>
      <c r="B69" s="25">
        <v>100</v>
      </c>
      <c r="C69" s="25">
        <v>70</v>
      </c>
      <c r="D69" s="25">
        <v>82.222222000000002</v>
      </c>
      <c r="E69" s="25">
        <v>22.222221999999999</v>
      </c>
      <c r="F69" s="25">
        <v>7.7777779999999996</v>
      </c>
      <c r="G69" s="25">
        <v>4.4444439999999998</v>
      </c>
      <c r="H69" s="25">
        <v>11.111110999999999</v>
      </c>
      <c r="I69" s="25">
        <v>1.111111</v>
      </c>
      <c r="J69" s="25">
        <v>1.111111</v>
      </c>
      <c r="K69" s="25">
        <v>3.3333330000000001</v>
      </c>
    </row>
    <row r="70" spans="1:11" x14ac:dyDescent="0.2">
      <c r="A70" s="20" t="s">
        <v>348</v>
      </c>
      <c r="B70" s="21">
        <v>19</v>
      </c>
      <c r="C70" s="21">
        <v>16</v>
      </c>
      <c r="D70" s="21">
        <v>15</v>
      </c>
      <c r="E70" s="21">
        <v>5</v>
      </c>
      <c r="F70" s="21">
        <v>0</v>
      </c>
      <c r="G70" s="21">
        <v>0</v>
      </c>
      <c r="H70" s="21">
        <v>0</v>
      </c>
      <c r="I70" s="21">
        <v>0</v>
      </c>
      <c r="J70" s="21">
        <v>0</v>
      </c>
      <c r="K70" s="21">
        <v>0</v>
      </c>
    </row>
    <row r="71" spans="1:11" x14ac:dyDescent="0.2">
      <c r="A71" s="24" t="s">
        <v>3</v>
      </c>
      <c r="B71" s="25">
        <v>100</v>
      </c>
      <c r="C71" s="25">
        <v>84.210526000000002</v>
      </c>
      <c r="D71" s="25">
        <v>78.947367999999997</v>
      </c>
      <c r="E71" s="25">
        <v>26.315788999999999</v>
      </c>
      <c r="F71" s="25">
        <v>0</v>
      </c>
      <c r="G71" s="25">
        <v>0</v>
      </c>
      <c r="H71" s="25">
        <v>0</v>
      </c>
      <c r="I71" s="25">
        <v>0</v>
      </c>
      <c r="J71" s="25">
        <v>0</v>
      </c>
      <c r="K71" s="25">
        <v>0</v>
      </c>
    </row>
    <row r="72" spans="1:11" x14ac:dyDescent="0.2">
      <c r="A72" s="20" t="s">
        <v>349</v>
      </c>
      <c r="B72" s="21">
        <v>7</v>
      </c>
      <c r="C72" s="21">
        <v>6</v>
      </c>
      <c r="D72" s="21">
        <v>5</v>
      </c>
      <c r="E72" s="21">
        <v>0</v>
      </c>
      <c r="F72" s="21">
        <v>0</v>
      </c>
      <c r="G72" s="21">
        <v>0</v>
      </c>
      <c r="H72" s="21">
        <v>1</v>
      </c>
      <c r="I72" s="21">
        <v>1</v>
      </c>
      <c r="J72" s="21">
        <v>0</v>
      </c>
      <c r="K72" s="21">
        <v>0</v>
      </c>
    </row>
    <row r="73" spans="1:11" x14ac:dyDescent="0.2">
      <c r="A73" s="24" t="s">
        <v>3</v>
      </c>
      <c r="B73" s="25">
        <v>100</v>
      </c>
      <c r="C73" s="25">
        <v>85.714286000000001</v>
      </c>
      <c r="D73" s="25">
        <v>71.428571000000005</v>
      </c>
      <c r="E73" s="25">
        <v>0</v>
      </c>
      <c r="F73" s="25">
        <v>0</v>
      </c>
      <c r="G73" s="25">
        <v>0</v>
      </c>
      <c r="H73" s="25">
        <v>14.285714</v>
      </c>
      <c r="I73" s="25">
        <v>14.285714</v>
      </c>
      <c r="J73" s="25">
        <v>0</v>
      </c>
      <c r="K73" s="25">
        <v>0</v>
      </c>
    </row>
    <row r="74" spans="1:11" x14ac:dyDescent="0.2">
      <c r="A74" s="20" t="s">
        <v>350</v>
      </c>
      <c r="B74" s="21">
        <v>436</v>
      </c>
      <c r="C74" s="21">
        <v>151</v>
      </c>
      <c r="D74" s="21">
        <v>398</v>
      </c>
      <c r="E74" s="21">
        <v>35</v>
      </c>
      <c r="F74" s="21">
        <v>149</v>
      </c>
      <c r="G74" s="21">
        <v>56</v>
      </c>
      <c r="H74" s="21">
        <v>38</v>
      </c>
      <c r="I74" s="21">
        <v>15</v>
      </c>
      <c r="J74" s="21">
        <v>3</v>
      </c>
      <c r="K74" s="21">
        <v>6</v>
      </c>
    </row>
    <row r="75" spans="1:11" x14ac:dyDescent="0.2">
      <c r="A75" s="24" t="s">
        <v>3</v>
      </c>
      <c r="B75" s="25">
        <v>100</v>
      </c>
      <c r="C75" s="25">
        <v>34.633028000000003</v>
      </c>
      <c r="D75" s="25">
        <v>91.284403999999995</v>
      </c>
      <c r="E75" s="25">
        <v>8.0275230000000004</v>
      </c>
      <c r="F75" s="25">
        <v>34.174312</v>
      </c>
      <c r="G75" s="25">
        <v>12.844037</v>
      </c>
      <c r="H75" s="25">
        <v>8.7155959999999997</v>
      </c>
      <c r="I75" s="25">
        <v>3.4403670000000002</v>
      </c>
      <c r="J75" s="25">
        <v>0.68807300000000005</v>
      </c>
      <c r="K75" s="25">
        <v>1.376147</v>
      </c>
    </row>
    <row r="76" spans="1:11" x14ac:dyDescent="0.2">
      <c r="A76" s="20" t="s">
        <v>351</v>
      </c>
      <c r="B76" s="21">
        <v>331</v>
      </c>
      <c r="C76" s="21">
        <v>163</v>
      </c>
      <c r="D76" s="21">
        <v>303</v>
      </c>
      <c r="E76" s="21">
        <v>29</v>
      </c>
      <c r="F76" s="21">
        <v>48</v>
      </c>
      <c r="G76" s="21">
        <v>23</v>
      </c>
      <c r="H76" s="21">
        <v>38</v>
      </c>
      <c r="I76" s="21">
        <v>11</v>
      </c>
      <c r="J76" s="21">
        <v>2</v>
      </c>
      <c r="K76" s="21">
        <v>5</v>
      </c>
    </row>
    <row r="77" spans="1:11" x14ac:dyDescent="0.2">
      <c r="A77" s="24" t="s">
        <v>3</v>
      </c>
      <c r="B77" s="25">
        <v>100</v>
      </c>
      <c r="C77" s="25">
        <v>49.244712999999997</v>
      </c>
      <c r="D77" s="25">
        <v>91.540785</v>
      </c>
      <c r="E77" s="25">
        <v>8.7613289999999999</v>
      </c>
      <c r="F77" s="25">
        <v>14.501511000000001</v>
      </c>
      <c r="G77" s="25">
        <v>6.9486400000000001</v>
      </c>
      <c r="H77" s="25">
        <v>11.480363000000001</v>
      </c>
      <c r="I77" s="25">
        <v>3.3232629999999999</v>
      </c>
      <c r="J77" s="25">
        <v>0.60423000000000004</v>
      </c>
      <c r="K77" s="25">
        <v>1.5105740000000001</v>
      </c>
    </row>
    <row r="78" spans="1:11" x14ac:dyDescent="0.2">
      <c r="A78" s="20" t="s">
        <v>352</v>
      </c>
      <c r="B78" s="21">
        <v>116</v>
      </c>
      <c r="C78" s="21">
        <v>85</v>
      </c>
      <c r="D78" s="21">
        <v>94</v>
      </c>
      <c r="E78" s="21">
        <v>25</v>
      </c>
      <c r="F78" s="21">
        <v>7</v>
      </c>
      <c r="G78" s="21">
        <v>4</v>
      </c>
      <c r="H78" s="21">
        <v>11</v>
      </c>
      <c r="I78" s="21">
        <v>2</v>
      </c>
      <c r="J78" s="21">
        <v>1</v>
      </c>
      <c r="K78" s="21">
        <v>3</v>
      </c>
    </row>
    <row r="79" spans="1:11" x14ac:dyDescent="0.2">
      <c r="A79" s="24" t="s">
        <v>3</v>
      </c>
      <c r="B79" s="25">
        <v>100</v>
      </c>
      <c r="C79" s="25">
        <v>73.275862000000004</v>
      </c>
      <c r="D79" s="25">
        <v>81.034482999999994</v>
      </c>
      <c r="E79" s="25">
        <v>21.551724</v>
      </c>
      <c r="F79" s="25">
        <v>6.0344829999999998</v>
      </c>
      <c r="G79" s="25">
        <v>3.4482759999999999</v>
      </c>
      <c r="H79" s="25">
        <v>9.4827589999999997</v>
      </c>
      <c r="I79" s="25">
        <v>1.7241379999999999</v>
      </c>
      <c r="J79" s="25">
        <v>0.86206899999999997</v>
      </c>
      <c r="K79" s="25">
        <v>2.5862069999999999</v>
      </c>
    </row>
    <row r="80" spans="1:11" x14ac:dyDescent="0.2">
      <c r="A80" s="20" t="s">
        <v>353</v>
      </c>
      <c r="B80" s="21">
        <v>447</v>
      </c>
      <c r="C80" s="21">
        <v>248</v>
      </c>
      <c r="D80" s="21">
        <v>397</v>
      </c>
      <c r="E80" s="21">
        <v>54</v>
      </c>
      <c r="F80" s="21">
        <v>55</v>
      </c>
      <c r="G80" s="21">
        <v>27</v>
      </c>
      <c r="H80" s="21">
        <v>49</v>
      </c>
      <c r="I80" s="21">
        <v>13</v>
      </c>
      <c r="J80" s="21">
        <v>3</v>
      </c>
      <c r="K80" s="21">
        <v>8</v>
      </c>
    </row>
    <row r="81" spans="1:11" x14ac:dyDescent="0.2">
      <c r="A81" s="24" t="s">
        <v>3</v>
      </c>
      <c r="B81" s="25">
        <v>100</v>
      </c>
      <c r="C81" s="25">
        <v>55.480983999999999</v>
      </c>
      <c r="D81" s="25">
        <v>88.814318</v>
      </c>
      <c r="E81" s="25">
        <v>12.080537</v>
      </c>
      <c r="F81" s="25">
        <v>12.304251000000001</v>
      </c>
      <c r="G81" s="25">
        <v>6.0402680000000002</v>
      </c>
      <c r="H81" s="25">
        <v>10.961969</v>
      </c>
      <c r="I81" s="25">
        <v>2.908277</v>
      </c>
      <c r="J81" s="25">
        <v>0.67114099999999999</v>
      </c>
      <c r="K81" s="25">
        <v>1.789709</v>
      </c>
    </row>
    <row r="82" spans="1:11" x14ac:dyDescent="0.2">
      <c r="A82" s="9" t="s">
        <v>356</v>
      </c>
      <c r="B82" s="9"/>
      <c r="C82" s="9"/>
      <c r="D82" s="9"/>
      <c r="E82" s="9"/>
      <c r="F82" s="9"/>
      <c r="G82" s="9"/>
      <c r="H82" s="9"/>
      <c r="I82" s="9"/>
      <c r="J82" s="9"/>
      <c r="K82" s="9"/>
    </row>
    <row r="83" spans="1:11" x14ac:dyDescent="0.2">
      <c r="A83" s="20" t="s">
        <v>357</v>
      </c>
      <c r="B83" s="21">
        <v>4</v>
      </c>
      <c r="C83" s="21">
        <v>2</v>
      </c>
      <c r="D83" s="21">
        <v>2</v>
      </c>
      <c r="E83" s="21">
        <v>0</v>
      </c>
      <c r="F83" s="21">
        <v>1</v>
      </c>
      <c r="G83" s="21">
        <v>1</v>
      </c>
      <c r="H83" s="21">
        <v>0</v>
      </c>
      <c r="I83" s="21">
        <v>1</v>
      </c>
      <c r="J83" s="21">
        <v>0</v>
      </c>
      <c r="K83" s="21">
        <v>0</v>
      </c>
    </row>
    <row r="84" spans="1:11" x14ac:dyDescent="0.2">
      <c r="A84" s="24" t="s">
        <v>3</v>
      </c>
      <c r="B84" s="25">
        <v>100</v>
      </c>
      <c r="C84" s="25">
        <v>50</v>
      </c>
      <c r="D84" s="25">
        <v>50</v>
      </c>
      <c r="E84" s="25">
        <v>0</v>
      </c>
      <c r="F84" s="25">
        <v>25</v>
      </c>
      <c r="G84" s="25">
        <v>25</v>
      </c>
      <c r="H84" s="25">
        <v>0</v>
      </c>
      <c r="I84" s="25">
        <v>25</v>
      </c>
      <c r="J84" s="25">
        <v>0</v>
      </c>
      <c r="K84" s="25">
        <v>0</v>
      </c>
    </row>
    <row r="85" spans="1:11" x14ac:dyDescent="0.2">
      <c r="A85" s="20" t="s">
        <v>328</v>
      </c>
      <c r="B85" s="21">
        <v>1170</v>
      </c>
      <c r="C85" s="21">
        <v>469</v>
      </c>
      <c r="D85" s="21">
        <v>1054</v>
      </c>
      <c r="E85" s="21">
        <v>99</v>
      </c>
      <c r="F85" s="21">
        <v>370</v>
      </c>
      <c r="G85" s="21">
        <v>174</v>
      </c>
      <c r="H85" s="21">
        <v>111</v>
      </c>
      <c r="I85" s="21">
        <v>36</v>
      </c>
      <c r="J85" s="21">
        <v>5</v>
      </c>
      <c r="K85" s="21">
        <v>15</v>
      </c>
    </row>
    <row r="86" spans="1:11" x14ac:dyDescent="0.2">
      <c r="A86" s="24" t="s">
        <v>3</v>
      </c>
      <c r="B86" s="25">
        <v>100</v>
      </c>
      <c r="C86" s="25">
        <v>40.085470000000001</v>
      </c>
      <c r="D86" s="25">
        <v>90.085470000000001</v>
      </c>
      <c r="E86" s="25">
        <v>8.4615379999999991</v>
      </c>
      <c r="F86" s="25">
        <v>31.623932</v>
      </c>
      <c r="G86" s="25">
        <v>14.871795000000001</v>
      </c>
      <c r="H86" s="25">
        <v>9.4871789999999994</v>
      </c>
      <c r="I86" s="25">
        <v>3.0769229999999999</v>
      </c>
      <c r="J86" s="25">
        <v>0.42735000000000001</v>
      </c>
      <c r="K86" s="25">
        <v>1.2820510000000001</v>
      </c>
    </row>
    <row r="87" spans="1:11" x14ac:dyDescent="0.2">
      <c r="A87" s="20" t="s">
        <v>329</v>
      </c>
      <c r="B87" s="21">
        <v>94</v>
      </c>
      <c r="C87" s="21">
        <v>46</v>
      </c>
      <c r="D87" s="21">
        <v>85</v>
      </c>
      <c r="E87" s="21">
        <v>14</v>
      </c>
      <c r="F87" s="21">
        <v>21</v>
      </c>
      <c r="G87" s="21">
        <v>11</v>
      </c>
      <c r="H87" s="21">
        <v>12</v>
      </c>
      <c r="I87" s="21">
        <v>3</v>
      </c>
      <c r="J87" s="21">
        <v>1</v>
      </c>
      <c r="K87" s="21">
        <v>2</v>
      </c>
    </row>
    <row r="88" spans="1:11" x14ac:dyDescent="0.2">
      <c r="A88" s="24" t="s">
        <v>3</v>
      </c>
      <c r="B88" s="25">
        <v>100</v>
      </c>
      <c r="C88" s="25">
        <v>48.936169999999997</v>
      </c>
      <c r="D88" s="25">
        <v>90.425532000000004</v>
      </c>
      <c r="E88" s="25">
        <v>14.893617000000001</v>
      </c>
      <c r="F88" s="25">
        <v>22.340426000000001</v>
      </c>
      <c r="G88" s="25">
        <v>11.702128</v>
      </c>
      <c r="H88" s="25">
        <v>12.765957</v>
      </c>
      <c r="I88" s="25">
        <v>3.1914889999999998</v>
      </c>
      <c r="J88" s="25">
        <v>1.0638300000000001</v>
      </c>
      <c r="K88" s="25">
        <v>2.1276600000000001</v>
      </c>
    </row>
    <row r="89" spans="1:11" x14ac:dyDescent="0.2">
      <c r="A89" s="20" t="s">
        <v>330</v>
      </c>
      <c r="B89" s="21">
        <v>342</v>
      </c>
      <c r="C89" s="21">
        <v>191</v>
      </c>
      <c r="D89" s="21">
        <v>288</v>
      </c>
      <c r="E89" s="21">
        <v>49</v>
      </c>
      <c r="F89" s="21">
        <v>43</v>
      </c>
      <c r="G89" s="21">
        <v>17</v>
      </c>
      <c r="H89" s="21">
        <v>48</v>
      </c>
      <c r="I89" s="21">
        <v>17</v>
      </c>
      <c r="J89" s="21">
        <v>1</v>
      </c>
      <c r="K89" s="21">
        <v>6</v>
      </c>
    </row>
    <row r="90" spans="1:11" x14ac:dyDescent="0.2">
      <c r="A90" s="24" t="s">
        <v>3</v>
      </c>
      <c r="B90" s="25">
        <v>100</v>
      </c>
      <c r="C90" s="25">
        <v>55.847952999999997</v>
      </c>
      <c r="D90" s="25">
        <v>84.210526000000002</v>
      </c>
      <c r="E90" s="25">
        <v>14.327484999999999</v>
      </c>
      <c r="F90" s="25">
        <v>12.573098999999999</v>
      </c>
      <c r="G90" s="25">
        <v>4.9707600000000003</v>
      </c>
      <c r="H90" s="25">
        <v>14.035088</v>
      </c>
      <c r="I90" s="25">
        <v>4.9707600000000003</v>
      </c>
      <c r="J90" s="25">
        <v>0.29239799999999999</v>
      </c>
      <c r="K90" s="25">
        <v>1.754386</v>
      </c>
    </row>
    <row r="91" spans="1:11" x14ac:dyDescent="0.2">
      <c r="A91" s="20" t="s">
        <v>358</v>
      </c>
      <c r="B91" s="21">
        <v>1</v>
      </c>
      <c r="C91" s="21">
        <v>0</v>
      </c>
      <c r="D91" s="21">
        <v>0</v>
      </c>
      <c r="E91" s="21">
        <v>0</v>
      </c>
      <c r="F91" s="21">
        <v>0</v>
      </c>
      <c r="G91" s="21">
        <v>0</v>
      </c>
      <c r="H91" s="21">
        <v>0</v>
      </c>
      <c r="I91" s="21">
        <v>0</v>
      </c>
      <c r="J91" s="21">
        <v>1</v>
      </c>
      <c r="K91" s="21">
        <v>0</v>
      </c>
    </row>
    <row r="92" spans="1:11" x14ac:dyDescent="0.2">
      <c r="A92" s="24" t="s">
        <v>3</v>
      </c>
      <c r="B92" s="25">
        <v>100</v>
      </c>
      <c r="C92" s="25">
        <v>0</v>
      </c>
      <c r="D92" s="25">
        <v>0</v>
      </c>
      <c r="E92" s="25">
        <v>0</v>
      </c>
      <c r="F92" s="25">
        <v>0</v>
      </c>
      <c r="G92" s="25">
        <v>0</v>
      </c>
      <c r="H92" s="25">
        <v>0</v>
      </c>
      <c r="I92" s="25">
        <v>0</v>
      </c>
      <c r="J92" s="25">
        <v>100</v>
      </c>
      <c r="K92" s="25">
        <v>0</v>
      </c>
    </row>
    <row r="93" spans="1:11" x14ac:dyDescent="0.2">
      <c r="A93" s="9" t="s">
        <v>359</v>
      </c>
      <c r="B93" s="10">
        <v>1</v>
      </c>
      <c r="C93" s="10">
        <v>0</v>
      </c>
      <c r="D93" s="10">
        <v>0</v>
      </c>
      <c r="E93" s="10">
        <v>0</v>
      </c>
      <c r="F93" s="10">
        <v>1</v>
      </c>
      <c r="G93" s="10">
        <v>1</v>
      </c>
      <c r="H93" s="10">
        <v>0</v>
      </c>
      <c r="I93" s="10">
        <v>0</v>
      </c>
      <c r="J93" s="10">
        <v>0</v>
      </c>
      <c r="K93" s="10">
        <v>0</v>
      </c>
    </row>
    <row r="94" spans="1:11" x14ac:dyDescent="0.2">
      <c r="A94" s="24" t="s">
        <v>3</v>
      </c>
      <c r="B94" s="25">
        <v>100</v>
      </c>
      <c r="C94" s="25">
        <v>0</v>
      </c>
      <c r="D94" s="25">
        <v>0</v>
      </c>
      <c r="E94" s="25">
        <v>0</v>
      </c>
      <c r="F94" s="25">
        <v>100</v>
      </c>
      <c r="G94" s="25">
        <v>100</v>
      </c>
      <c r="H94" s="25">
        <v>0</v>
      </c>
      <c r="I94" s="25">
        <v>0</v>
      </c>
      <c r="J94" s="25">
        <v>0</v>
      </c>
      <c r="K94" s="25">
        <v>0</v>
      </c>
    </row>
    <row r="95" spans="1:11" x14ac:dyDescent="0.2">
      <c r="A95" s="20" t="s">
        <v>331</v>
      </c>
      <c r="B95" s="21">
        <v>640</v>
      </c>
      <c r="C95" s="21">
        <v>259</v>
      </c>
      <c r="D95" s="21">
        <v>564</v>
      </c>
      <c r="E95" s="21">
        <v>64</v>
      </c>
      <c r="F95" s="21">
        <v>219</v>
      </c>
      <c r="G95" s="21">
        <v>107</v>
      </c>
      <c r="H95" s="21">
        <v>72</v>
      </c>
      <c r="I95" s="21">
        <v>21</v>
      </c>
      <c r="J95" s="21">
        <v>2</v>
      </c>
      <c r="K95" s="21">
        <v>9</v>
      </c>
    </row>
    <row r="96" spans="1:11" x14ac:dyDescent="0.2">
      <c r="A96" s="24" t="s">
        <v>3</v>
      </c>
      <c r="B96" s="25">
        <v>100</v>
      </c>
      <c r="C96" s="25">
        <v>40.46875</v>
      </c>
      <c r="D96" s="25">
        <v>88.125</v>
      </c>
      <c r="E96" s="25">
        <v>10</v>
      </c>
      <c r="F96" s="25">
        <v>34.21875</v>
      </c>
      <c r="G96" s="25">
        <v>16.71875</v>
      </c>
      <c r="H96" s="25">
        <v>11.25</v>
      </c>
      <c r="I96" s="25">
        <v>3.28125</v>
      </c>
      <c r="J96" s="25">
        <v>0.3125</v>
      </c>
      <c r="K96" s="25">
        <v>1.40625</v>
      </c>
    </row>
    <row r="97" spans="1:11" x14ac:dyDescent="0.2">
      <c r="A97" s="20" t="s">
        <v>332</v>
      </c>
      <c r="B97" s="21">
        <v>18</v>
      </c>
      <c r="C97" s="21">
        <v>8</v>
      </c>
      <c r="D97" s="21">
        <v>17</v>
      </c>
      <c r="E97" s="21">
        <v>0</v>
      </c>
      <c r="F97" s="21">
        <v>5</v>
      </c>
      <c r="G97" s="21">
        <v>4</v>
      </c>
      <c r="H97" s="21">
        <v>2</v>
      </c>
      <c r="I97" s="21">
        <v>2</v>
      </c>
      <c r="J97" s="21">
        <v>0</v>
      </c>
      <c r="K97" s="21">
        <v>0</v>
      </c>
    </row>
    <row r="98" spans="1:11" x14ac:dyDescent="0.2">
      <c r="A98" s="24" t="s">
        <v>3</v>
      </c>
      <c r="B98" s="25">
        <v>100</v>
      </c>
      <c r="C98" s="25">
        <v>44.444443999999997</v>
      </c>
      <c r="D98" s="25">
        <v>94.444444000000004</v>
      </c>
      <c r="E98" s="25">
        <v>0</v>
      </c>
      <c r="F98" s="25">
        <v>27.777778000000001</v>
      </c>
      <c r="G98" s="25">
        <v>22.222221999999999</v>
      </c>
      <c r="H98" s="25">
        <v>11.111110999999999</v>
      </c>
      <c r="I98" s="25">
        <v>11.111110999999999</v>
      </c>
      <c r="J98" s="25">
        <v>0</v>
      </c>
      <c r="K98" s="25">
        <v>0</v>
      </c>
    </row>
    <row r="99" spans="1:11" x14ac:dyDescent="0.2">
      <c r="A99" s="20" t="s">
        <v>333</v>
      </c>
      <c r="B99" s="21">
        <v>69</v>
      </c>
      <c r="C99" s="21">
        <v>42</v>
      </c>
      <c r="D99" s="21">
        <v>53</v>
      </c>
      <c r="E99" s="21">
        <v>9</v>
      </c>
      <c r="F99" s="21">
        <v>6</v>
      </c>
      <c r="G99" s="21">
        <v>8</v>
      </c>
      <c r="H99" s="21">
        <v>10</v>
      </c>
      <c r="I99" s="21">
        <v>6</v>
      </c>
      <c r="J99" s="21">
        <v>0</v>
      </c>
      <c r="K99" s="21">
        <v>0</v>
      </c>
    </row>
    <row r="100" spans="1:11" x14ac:dyDescent="0.2">
      <c r="A100" s="24" t="s">
        <v>3</v>
      </c>
      <c r="B100" s="25">
        <v>100</v>
      </c>
      <c r="C100" s="25">
        <v>60.869565000000001</v>
      </c>
      <c r="D100" s="25">
        <v>76.811593999999999</v>
      </c>
      <c r="E100" s="25">
        <v>13.043478</v>
      </c>
      <c r="F100" s="25">
        <v>8.6956520000000008</v>
      </c>
      <c r="G100" s="25">
        <v>11.594203</v>
      </c>
      <c r="H100" s="25">
        <v>14.492754</v>
      </c>
      <c r="I100" s="25">
        <v>8.6956520000000008</v>
      </c>
      <c r="J100" s="25">
        <v>0</v>
      </c>
      <c r="K100" s="25">
        <v>0</v>
      </c>
    </row>
    <row r="101" spans="1:11" x14ac:dyDescent="0.2">
      <c r="A101" s="20" t="s">
        <v>358</v>
      </c>
      <c r="B101" s="21">
        <v>0</v>
      </c>
      <c r="C101" s="21">
        <v>0</v>
      </c>
      <c r="D101" s="21">
        <v>0</v>
      </c>
      <c r="E101" s="21">
        <v>0</v>
      </c>
      <c r="F101" s="21">
        <v>0</v>
      </c>
      <c r="G101" s="21">
        <v>0</v>
      </c>
      <c r="H101" s="21">
        <v>0</v>
      </c>
      <c r="I101" s="21">
        <v>0</v>
      </c>
      <c r="J101" s="21">
        <v>0</v>
      </c>
      <c r="K101" s="21">
        <v>0</v>
      </c>
    </row>
    <row r="102" spans="1:11" x14ac:dyDescent="0.2">
      <c r="A102" s="24" t="s">
        <v>3</v>
      </c>
      <c r="B102" s="25">
        <v>0</v>
      </c>
      <c r="C102" s="25">
        <v>0</v>
      </c>
      <c r="D102" s="25">
        <v>0</v>
      </c>
      <c r="E102" s="25">
        <v>0</v>
      </c>
      <c r="F102" s="25">
        <v>0</v>
      </c>
      <c r="G102" s="25">
        <v>0</v>
      </c>
      <c r="H102" s="25">
        <v>0</v>
      </c>
      <c r="I102" s="25">
        <v>0</v>
      </c>
      <c r="J102" s="25">
        <v>0</v>
      </c>
      <c r="K102" s="25">
        <v>0</v>
      </c>
    </row>
    <row r="103" spans="1:11" x14ac:dyDescent="0.2">
      <c r="A103" s="9" t="s">
        <v>360</v>
      </c>
      <c r="B103" s="10">
        <v>3</v>
      </c>
      <c r="C103" s="10">
        <v>2</v>
      </c>
      <c r="D103" s="10">
        <v>2</v>
      </c>
      <c r="E103" s="10">
        <v>0</v>
      </c>
      <c r="F103" s="10">
        <v>0</v>
      </c>
      <c r="G103" s="10">
        <v>0</v>
      </c>
      <c r="H103" s="10">
        <v>0</v>
      </c>
      <c r="I103" s="10">
        <v>1</v>
      </c>
      <c r="J103" s="10">
        <v>0</v>
      </c>
      <c r="K103" s="10">
        <v>0</v>
      </c>
    </row>
    <row r="104" spans="1:11" x14ac:dyDescent="0.2">
      <c r="A104" s="24" t="s">
        <v>3</v>
      </c>
      <c r="B104" s="25">
        <v>100</v>
      </c>
      <c r="C104" s="25">
        <v>66.666667000000004</v>
      </c>
      <c r="D104" s="25">
        <v>66.666667000000004</v>
      </c>
      <c r="E104" s="25">
        <v>0</v>
      </c>
      <c r="F104" s="25">
        <v>0</v>
      </c>
      <c r="G104" s="25">
        <v>0</v>
      </c>
      <c r="H104" s="25">
        <v>0</v>
      </c>
      <c r="I104" s="25">
        <v>33.333333000000003</v>
      </c>
      <c r="J104" s="25">
        <v>0</v>
      </c>
      <c r="K104" s="25">
        <v>0</v>
      </c>
    </row>
    <row r="105" spans="1:11" x14ac:dyDescent="0.2">
      <c r="A105" s="20" t="s">
        <v>331</v>
      </c>
      <c r="B105" s="21">
        <v>530</v>
      </c>
      <c r="C105" s="21">
        <v>210</v>
      </c>
      <c r="D105" s="21">
        <v>490</v>
      </c>
      <c r="E105" s="21">
        <v>35</v>
      </c>
      <c r="F105" s="21">
        <v>151</v>
      </c>
      <c r="G105" s="21">
        <v>67</v>
      </c>
      <c r="H105" s="21">
        <v>39</v>
      </c>
      <c r="I105" s="21">
        <v>15</v>
      </c>
      <c r="J105" s="21">
        <v>3</v>
      </c>
      <c r="K105" s="21">
        <v>6</v>
      </c>
    </row>
    <row r="106" spans="1:11" x14ac:dyDescent="0.2">
      <c r="A106" s="24" t="s">
        <v>3</v>
      </c>
      <c r="B106" s="25">
        <v>100</v>
      </c>
      <c r="C106" s="25">
        <v>39.622641999999999</v>
      </c>
      <c r="D106" s="25">
        <v>92.452830000000006</v>
      </c>
      <c r="E106" s="25">
        <v>6.6037739999999996</v>
      </c>
      <c r="F106" s="25">
        <v>28.490566000000001</v>
      </c>
      <c r="G106" s="25">
        <v>12.641508999999999</v>
      </c>
      <c r="H106" s="25">
        <v>7.3584909999999999</v>
      </c>
      <c r="I106" s="25">
        <v>2.8301889999999998</v>
      </c>
      <c r="J106" s="25">
        <v>0.56603800000000004</v>
      </c>
      <c r="K106" s="25">
        <v>1.1320749999999999</v>
      </c>
    </row>
    <row r="107" spans="1:11" x14ac:dyDescent="0.2">
      <c r="A107" s="20" t="s">
        <v>332</v>
      </c>
      <c r="B107" s="21">
        <v>76</v>
      </c>
      <c r="C107" s="21">
        <v>38</v>
      </c>
      <c r="D107" s="21">
        <v>68</v>
      </c>
      <c r="E107" s="21">
        <v>14</v>
      </c>
      <c r="F107" s="21">
        <v>16</v>
      </c>
      <c r="G107" s="21">
        <v>7</v>
      </c>
      <c r="H107" s="21">
        <v>10</v>
      </c>
      <c r="I107" s="21">
        <v>1</v>
      </c>
      <c r="J107" s="21">
        <v>1</v>
      </c>
      <c r="K107" s="21">
        <v>2</v>
      </c>
    </row>
    <row r="108" spans="1:11" x14ac:dyDescent="0.2">
      <c r="A108" s="24" t="s">
        <v>3</v>
      </c>
      <c r="B108" s="25">
        <v>100</v>
      </c>
      <c r="C108" s="25">
        <v>50</v>
      </c>
      <c r="D108" s="25">
        <v>89.473684000000006</v>
      </c>
      <c r="E108" s="25">
        <v>18.421053000000001</v>
      </c>
      <c r="F108" s="25">
        <v>21.052631999999999</v>
      </c>
      <c r="G108" s="25">
        <v>9.2105259999999998</v>
      </c>
      <c r="H108" s="25">
        <v>13.157895</v>
      </c>
      <c r="I108" s="25">
        <v>1.3157890000000001</v>
      </c>
      <c r="J108" s="25">
        <v>1.3157890000000001</v>
      </c>
      <c r="K108" s="25">
        <v>2.6315789999999999</v>
      </c>
    </row>
    <row r="109" spans="1:11" x14ac:dyDescent="0.2">
      <c r="A109" s="20" t="s">
        <v>333</v>
      </c>
      <c r="B109" s="21">
        <v>273</v>
      </c>
      <c r="C109" s="21">
        <v>149</v>
      </c>
      <c r="D109" s="21">
        <v>235</v>
      </c>
      <c r="E109" s="21">
        <v>40</v>
      </c>
      <c r="F109" s="21">
        <v>37</v>
      </c>
      <c r="G109" s="21">
        <v>9</v>
      </c>
      <c r="H109" s="21">
        <v>38</v>
      </c>
      <c r="I109" s="21">
        <v>11</v>
      </c>
      <c r="J109" s="21">
        <v>1</v>
      </c>
      <c r="K109" s="21">
        <v>6</v>
      </c>
    </row>
    <row r="110" spans="1:11" x14ac:dyDescent="0.2">
      <c r="A110" s="24" t="s">
        <v>3</v>
      </c>
      <c r="B110" s="25">
        <v>100</v>
      </c>
      <c r="C110" s="25">
        <v>54.578755000000001</v>
      </c>
      <c r="D110" s="25">
        <v>86.080585999999997</v>
      </c>
      <c r="E110" s="25">
        <v>14.652015</v>
      </c>
      <c r="F110" s="25">
        <v>13.553114000000001</v>
      </c>
      <c r="G110" s="25">
        <v>3.2967029999999999</v>
      </c>
      <c r="H110" s="25">
        <v>13.919414</v>
      </c>
      <c r="I110" s="25">
        <v>4.0293039999999998</v>
      </c>
      <c r="J110" s="25">
        <v>0.36630000000000001</v>
      </c>
      <c r="K110" s="25">
        <v>2.1978019999999998</v>
      </c>
    </row>
    <row r="111" spans="1:11" x14ac:dyDescent="0.2">
      <c r="A111" s="20" t="s">
        <v>358</v>
      </c>
      <c r="B111" s="21">
        <v>1</v>
      </c>
      <c r="C111" s="21">
        <v>0</v>
      </c>
      <c r="D111" s="21">
        <v>0</v>
      </c>
      <c r="E111" s="21">
        <v>0</v>
      </c>
      <c r="F111" s="21">
        <v>0</v>
      </c>
      <c r="G111" s="21">
        <v>0</v>
      </c>
      <c r="H111" s="21">
        <v>0</v>
      </c>
      <c r="I111" s="21">
        <v>0</v>
      </c>
      <c r="J111" s="21">
        <v>1</v>
      </c>
      <c r="K111" s="21">
        <v>0</v>
      </c>
    </row>
    <row r="112" spans="1:11" x14ac:dyDescent="0.2">
      <c r="A112" s="24" t="s">
        <v>3</v>
      </c>
      <c r="B112" s="25">
        <v>100</v>
      </c>
      <c r="C112" s="25">
        <v>0</v>
      </c>
      <c r="D112" s="25">
        <v>0</v>
      </c>
      <c r="E112" s="25">
        <v>0</v>
      </c>
      <c r="F112" s="25">
        <v>0</v>
      </c>
      <c r="G112" s="25">
        <v>0</v>
      </c>
      <c r="H112" s="25">
        <v>0</v>
      </c>
      <c r="I112" s="25">
        <v>0</v>
      </c>
      <c r="J112" s="25">
        <v>100</v>
      </c>
      <c r="K112" s="25">
        <v>0</v>
      </c>
    </row>
    <row r="113" spans="1:11" x14ac:dyDescent="0.2">
      <c r="A113" s="9" t="s">
        <v>361</v>
      </c>
      <c r="B113" s="9"/>
      <c r="C113" s="9"/>
      <c r="D113" s="9"/>
      <c r="E113" s="9"/>
      <c r="F113" s="9"/>
      <c r="G113" s="9"/>
      <c r="H113" s="9"/>
      <c r="I113" s="9"/>
      <c r="J113" s="9"/>
      <c r="K113" s="9"/>
    </row>
    <row r="114" spans="1:11" x14ac:dyDescent="0.2">
      <c r="A114" s="20" t="s">
        <v>362</v>
      </c>
      <c r="B114" s="21">
        <v>270</v>
      </c>
      <c r="C114" s="21">
        <v>140</v>
      </c>
      <c r="D114" s="21">
        <v>213</v>
      </c>
      <c r="E114" s="21">
        <v>49</v>
      </c>
      <c r="F114" s="21">
        <v>58</v>
      </c>
      <c r="G114" s="21">
        <v>31</v>
      </c>
      <c r="H114" s="21">
        <v>44</v>
      </c>
      <c r="I114" s="21">
        <v>19</v>
      </c>
      <c r="J114" s="21">
        <v>2</v>
      </c>
      <c r="K114" s="21">
        <v>13</v>
      </c>
    </row>
    <row r="115" spans="1:11" x14ac:dyDescent="0.2">
      <c r="A115" s="24" t="s">
        <v>3</v>
      </c>
      <c r="B115" s="25">
        <v>100</v>
      </c>
      <c r="C115" s="25">
        <v>51.851852000000001</v>
      </c>
      <c r="D115" s="25">
        <v>78.888889000000006</v>
      </c>
      <c r="E115" s="25">
        <v>18.148147999999999</v>
      </c>
      <c r="F115" s="25">
        <v>21.481480999999999</v>
      </c>
      <c r="G115" s="25">
        <v>11.481481</v>
      </c>
      <c r="H115" s="25">
        <v>16.296296000000002</v>
      </c>
      <c r="I115" s="25">
        <v>7.0370369999999998</v>
      </c>
      <c r="J115" s="25">
        <v>0.74074099999999998</v>
      </c>
      <c r="K115" s="25">
        <v>4.8148150000000003</v>
      </c>
    </row>
    <row r="116" spans="1:11" x14ac:dyDescent="0.2">
      <c r="A116" s="20" t="s">
        <v>363</v>
      </c>
      <c r="B116" s="21">
        <v>824</v>
      </c>
      <c r="C116" s="21">
        <v>312</v>
      </c>
      <c r="D116" s="21">
        <v>747</v>
      </c>
      <c r="E116" s="21">
        <v>47</v>
      </c>
      <c r="F116" s="21">
        <v>225</v>
      </c>
      <c r="G116" s="21">
        <v>96</v>
      </c>
      <c r="H116" s="21">
        <v>43</v>
      </c>
      <c r="I116" s="21">
        <v>25</v>
      </c>
      <c r="J116" s="21">
        <v>5</v>
      </c>
      <c r="K116" s="21">
        <v>6</v>
      </c>
    </row>
    <row r="117" spans="1:11" x14ac:dyDescent="0.2">
      <c r="A117" s="24" t="s">
        <v>3</v>
      </c>
      <c r="B117" s="25">
        <v>100</v>
      </c>
      <c r="C117" s="25">
        <v>37.864077999999999</v>
      </c>
      <c r="D117" s="25">
        <v>90.655339999999995</v>
      </c>
      <c r="E117" s="25">
        <v>5.7038830000000003</v>
      </c>
      <c r="F117" s="25">
        <v>27.305824999999999</v>
      </c>
      <c r="G117" s="25">
        <v>11.650485</v>
      </c>
      <c r="H117" s="25">
        <v>5.2184470000000003</v>
      </c>
      <c r="I117" s="25">
        <v>3.0339809999999998</v>
      </c>
      <c r="J117" s="25">
        <v>0.606796</v>
      </c>
      <c r="K117" s="25">
        <v>0.728155</v>
      </c>
    </row>
    <row r="118" spans="1:11" x14ac:dyDescent="0.2">
      <c r="A118" s="20" t="s">
        <v>364</v>
      </c>
      <c r="B118" s="21">
        <v>517</v>
      </c>
      <c r="C118" s="21">
        <v>256</v>
      </c>
      <c r="D118" s="21">
        <v>469</v>
      </c>
      <c r="E118" s="21">
        <v>66</v>
      </c>
      <c r="F118" s="21">
        <v>152</v>
      </c>
      <c r="G118" s="21">
        <v>76</v>
      </c>
      <c r="H118" s="21">
        <v>84</v>
      </c>
      <c r="I118" s="21">
        <v>13</v>
      </c>
      <c r="J118" s="21">
        <v>1</v>
      </c>
      <c r="K118" s="21">
        <v>4</v>
      </c>
    </row>
    <row r="119" spans="1:11" x14ac:dyDescent="0.2">
      <c r="A119" s="24" t="s">
        <v>3</v>
      </c>
      <c r="B119" s="25">
        <v>100</v>
      </c>
      <c r="C119" s="25">
        <v>49.516441</v>
      </c>
      <c r="D119" s="25">
        <v>90.715666999999996</v>
      </c>
      <c r="E119" s="25">
        <v>12.765957</v>
      </c>
      <c r="F119" s="25">
        <v>29.400386999999998</v>
      </c>
      <c r="G119" s="25">
        <v>14.700193000000001</v>
      </c>
      <c r="H119" s="25">
        <v>16.247582000000001</v>
      </c>
      <c r="I119" s="25">
        <v>2.514507</v>
      </c>
      <c r="J119" s="25">
        <v>0.19342400000000001</v>
      </c>
      <c r="K119" s="25">
        <v>0.77369399999999999</v>
      </c>
    </row>
    <row r="120" spans="1:11" x14ac:dyDescent="0.2">
      <c r="A120" s="20" t="s">
        <v>365</v>
      </c>
      <c r="B120" s="21">
        <v>0</v>
      </c>
      <c r="C120" s="21">
        <v>0</v>
      </c>
      <c r="D120" s="21">
        <v>0</v>
      </c>
      <c r="E120" s="21">
        <v>0</v>
      </c>
      <c r="F120" s="21">
        <v>0</v>
      </c>
      <c r="G120" s="21">
        <v>0</v>
      </c>
      <c r="H120" s="21">
        <v>0</v>
      </c>
      <c r="I120" s="21">
        <v>0</v>
      </c>
      <c r="J120" s="21">
        <v>0</v>
      </c>
      <c r="K120" s="21">
        <v>0</v>
      </c>
    </row>
    <row r="121" spans="1:11" x14ac:dyDescent="0.2">
      <c r="A121" s="24" t="s">
        <v>3</v>
      </c>
      <c r="B121" s="25">
        <v>0</v>
      </c>
      <c r="C121" s="25">
        <v>0</v>
      </c>
      <c r="D121" s="25">
        <v>0</v>
      </c>
      <c r="E121" s="25">
        <v>0</v>
      </c>
      <c r="F121" s="25">
        <v>0</v>
      </c>
      <c r="G121" s="25">
        <v>0</v>
      </c>
      <c r="H121" s="25">
        <v>0</v>
      </c>
      <c r="I121" s="25">
        <v>0</v>
      </c>
      <c r="J121" s="25">
        <v>0</v>
      </c>
      <c r="K121" s="25">
        <v>0</v>
      </c>
    </row>
    <row r="122" spans="1:11" x14ac:dyDescent="0.2">
      <c r="A122" s="20" t="s">
        <v>366</v>
      </c>
      <c r="B122" s="21">
        <v>0</v>
      </c>
      <c r="C122" s="21">
        <v>0</v>
      </c>
      <c r="D122" s="21">
        <v>0</v>
      </c>
      <c r="E122" s="21">
        <v>0</v>
      </c>
      <c r="F122" s="21">
        <v>0</v>
      </c>
      <c r="G122" s="21">
        <v>0</v>
      </c>
      <c r="H122" s="21">
        <v>0</v>
      </c>
      <c r="I122" s="21">
        <v>0</v>
      </c>
      <c r="J122" s="21">
        <v>0</v>
      </c>
      <c r="K122" s="21">
        <v>0</v>
      </c>
    </row>
    <row r="123" spans="1:11" x14ac:dyDescent="0.2">
      <c r="A123" s="24" t="s">
        <v>3</v>
      </c>
      <c r="B123" s="25">
        <v>0</v>
      </c>
      <c r="C123" s="25">
        <v>0</v>
      </c>
      <c r="D123" s="25">
        <v>0</v>
      </c>
      <c r="E123" s="25">
        <v>0</v>
      </c>
      <c r="F123" s="25">
        <v>0</v>
      </c>
      <c r="G123" s="25">
        <v>0</v>
      </c>
      <c r="H123" s="25">
        <v>0</v>
      </c>
      <c r="I123" s="25">
        <v>0</v>
      </c>
      <c r="J123" s="25">
        <v>0</v>
      </c>
      <c r="K123" s="25">
        <v>0</v>
      </c>
    </row>
    <row r="124" spans="1:11" x14ac:dyDescent="0.2">
      <c r="A124" s="9" t="s">
        <v>367</v>
      </c>
      <c r="B124" s="9"/>
      <c r="C124" s="9"/>
      <c r="D124" s="9"/>
      <c r="E124" s="9"/>
      <c r="F124" s="9"/>
      <c r="G124" s="9"/>
      <c r="H124" s="9"/>
      <c r="I124" s="9"/>
      <c r="J124" s="9"/>
      <c r="K124" s="9"/>
    </row>
    <row r="125" spans="1:11" x14ac:dyDescent="0.2">
      <c r="A125" s="20" t="s">
        <v>368</v>
      </c>
      <c r="B125" s="21">
        <v>213</v>
      </c>
      <c r="C125" s="21">
        <v>99</v>
      </c>
      <c r="D125" s="21">
        <v>184</v>
      </c>
      <c r="E125" s="21">
        <v>17</v>
      </c>
      <c r="F125" s="21">
        <v>35</v>
      </c>
      <c r="G125" s="21">
        <v>14</v>
      </c>
      <c r="H125" s="21">
        <v>15</v>
      </c>
      <c r="I125" s="21">
        <v>10</v>
      </c>
      <c r="J125" s="21">
        <v>0</v>
      </c>
      <c r="K125" s="21">
        <v>2</v>
      </c>
    </row>
    <row r="126" spans="1:11" x14ac:dyDescent="0.2">
      <c r="A126" s="24" t="s">
        <v>3</v>
      </c>
      <c r="B126" s="25">
        <v>100</v>
      </c>
      <c r="C126" s="25">
        <v>46.478873</v>
      </c>
      <c r="D126" s="25">
        <v>86.384977000000006</v>
      </c>
      <c r="E126" s="25">
        <v>7.9812209999999997</v>
      </c>
      <c r="F126" s="25">
        <v>16.431925</v>
      </c>
      <c r="G126" s="25">
        <v>6.5727700000000002</v>
      </c>
      <c r="H126" s="25">
        <v>7.0422539999999998</v>
      </c>
      <c r="I126" s="25">
        <v>4.6948359999999996</v>
      </c>
      <c r="J126" s="25">
        <v>0</v>
      </c>
      <c r="K126" s="25">
        <v>0.938967</v>
      </c>
    </row>
    <row r="127" spans="1:11" x14ac:dyDescent="0.2">
      <c r="A127" s="20" t="s">
        <v>180</v>
      </c>
      <c r="B127" s="21">
        <v>1114</v>
      </c>
      <c r="C127" s="21">
        <v>445</v>
      </c>
      <c r="D127" s="21">
        <v>1006</v>
      </c>
      <c r="E127" s="21">
        <v>89</v>
      </c>
      <c r="F127" s="21">
        <v>349</v>
      </c>
      <c r="G127" s="21">
        <v>161</v>
      </c>
      <c r="H127" s="21">
        <v>100</v>
      </c>
      <c r="I127" s="21">
        <v>34</v>
      </c>
      <c r="J127" s="21">
        <v>5</v>
      </c>
      <c r="K127" s="21">
        <v>13</v>
      </c>
    </row>
    <row r="128" spans="1:11" x14ac:dyDescent="0.2">
      <c r="A128" s="24" t="s">
        <v>3</v>
      </c>
      <c r="B128" s="25">
        <v>100</v>
      </c>
      <c r="C128" s="25">
        <v>39.94614</v>
      </c>
      <c r="D128" s="25">
        <v>90.305205999999998</v>
      </c>
      <c r="E128" s="25">
        <v>7.9892279999999998</v>
      </c>
      <c r="F128" s="25">
        <v>31.328545999999999</v>
      </c>
      <c r="G128" s="25">
        <v>14.452424000000001</v>
      </c>
      <c r="H128" s="25">
        <v>8.976661</v>
      </c>
      <c r="I128" s="25">
        <v>3.0520649999999998</v>
      </c>
      <c r="J128" s="25">
        <v>0.44883299999999998</v>
      </c>
      <c r="K128" s="25">
        <v>1.1669659999999999</v>
      </c>
    </row>
    <row r="129" spans="1:11" x14ac:dyDescent="0.2">
      <c r="A129" s="20" t="s">
        <v>369</v>
      </c>
      <c r="B129" s="21">
        <v>53</v>
      </c>
      <c r="C129" s="21">
        <v>15</v>
      </c>
      <c r="D129" s="21">
        <v>47</v>
      </c>
      <c r="E129" s="21">
        <v>4</v>
      </c>
      <c r="F129" s="21">
        <v>25</v>
      </c>
      <c r="G129" s="21">
        <v>11</v>
      </c>
      <c r="H129" s="21">
        <v>6</v>
      </c>
      <c r="I129" s="21">
        <v>2</v>
      </c>
      <c r="J129" s="21">
        <v>0</v>
      </c>
      <c r="K129" s="21">
        <v>3</v>
      </c>
    </row>
    <row r="130" spans="1:11" x14ac:dyDescent="0.2">
      <c r="A130" s="24" t="s">
        <v>3</v>
      </c>
      <c r="B130" s="25">
        <v>100</v>
      </c>
      <c r="C130" s="25">
        <v>28.301887000000001</v>
      </c>
      <c r="D130" s="25">
        <v>88.679244999999995</v>
      </c>
      <c r="E130" s="25">
        <v>7.5471700000000004</v>
      </c>
      <c r="F130" s="25">
        <v>47.169811000000003</v>
      </c>
      <c r="G130" s="25">
        <v>20.754716999999999</v>
      </c>
      <c r="H130" s="25">
        <v>11.320755</v>
      </c>
      <c r="I130" s="25">
        <v>3.7735850000000002</v>
      </c>
      <c r="J130" s="25">
        <v>0</v>
      </c>
      <c r="K130" s="25">
        <v>5.6603770000000004</v>
      </c>
    </row>
    <row r="131" spans="1:11" x14ac:dyDescent="0.2">
      <c r="A131" s="20" t="s">
        <v>370</v>
      </c>
      <c r="B131" s="21">
        <v>649</v>
      </c>
      <c r="C131" s="21">
        <v>326</v>
      </c>
      <c r="D131" s="21">
        <v>563</v>
      </c>
      <c r="E131" s="21">
        <v>99</v>
      </c>
      <c r="F131" s="21">
        <v>181</v>
      </c>
      <c r="G131" s="21">
        <v>92</v>
      </c>
      <c r="H131" s="21">
        <v>110</v>
      </c>
      <c r="I131" s="21">
        <v>27</v>
      </c>
      <c r="J131" s="21">
        <v>2</v>
      </c>
      <c r="K131" s="21">
        <v>13</v>
      </c>
    </row>
    <row r="132" spans="1:11" x14ac:dyDescent="0.2">
      <c r="A132" s="24" t="s">
        <v>3</v>
      </c>
      <c r="B132" s="25">
        <v>100</v>
      </c>
      <c r="C132" s="25">
        <v>50.231124999999999</v>
      </c>
      <c r="D132" s="25">
        <v>86.748844000000005</v>
      </c>
      <c r="E132" s="25">
        <v>15.254237</v>
      </c>
      <c r="F132" s="25">
        <v>27.889060000000001</v>
      </c>
      <c r="G132" s="25">
        <v>14.175655000000001</v>
      </c>
      <c r="H132" s="25">
        <v>16.949152999999999</v>
      </c>
      <c r="I132" s="25">
        <v>4.160247</v>
      </c>
      <c r="J132" s="25">
        <v>0.308166</v>
      </c>
      <c r="K132" s="25">
        <v>2.003082</v>
      </c>
    </row>
    <row r="133" spans="1:11" x14ac:dyDescent="0.2">
      <c r="A133" s="20" t="s">
        <v>371</v>
      </c>
      <c r="B133" s="21">
        <v>42</v>
      </c>
      <c r="C133" s="21">
        <v>20</v>
      </c>
      <c r="D133" s="21">
        <v>38</v>
      </c>
      <c r="E133" s="21">
        <v>5</v>
      </c>
      <c r="F133" s="21">
        <v>15</v>
      </c>
      <c r="G133" s="21">
        <v>7</v>
      </c>
      <c r="H133" s="21">
        <v>4</v>
      </c>
      <c r="I133" s="21">
        <v>3</v>
      </c>
      <c r="J133" s="21">
        <v>2</v>
      </c>
      <c r="K133" s="21">
        <v>0</v>
      </c>
    </row>
    <row r="134" spans="1:11" x14ac:dyDescent="0.2">
      <c r="A134" s="24" t="s">
        <v>3</v>
      </c>
      <c r="B134" s="25">
        <v>100</v>
      </c>
      <c r="C134" s="25">
        <v>47.619047999999999</v>
      </c>
      <c r="D134" s="25">
        <v>90.476190000000003</v>
      </c>
      <c r="E134" s="25">
        <v>11.904762</v>
      </c>
      <c r="F134" s="25">
        <v>35.714286000000001</v>
      </c>
      <c r="G134" s="25">
        <v>16.666667</v>
      </c>
      <c r="H134" s="25">
        <v>9.5238099999999992</v>
      </c>
      <c r="I134" s="25">
        <v>7.1428570000000002</v>
      </c>
      <c r="J134" s="25">
        <v>4.7619049999999996</v>
      </c>
      <c r="K134" s="25">
        <v>0</v>
      </c>
    </row>
    <row r="135" spans="1:11" x14ac:dyDescent="0.2">
      <c r="A135" s="20" t="s">
        <v>366</v>
      </c>
      <c r="B135" s="21">
        <v>3</v>
      </c>
      <c r="C135" s="21">
        <v>1</v>
      </c>
      <c r="D135" s="21">
        <v>2</v>
      </c>
      <c r="E135" s="21">
        <v>0</v>
      </c>
      <c r="F135" s="21">
        <v>1</v>
      </c>
      <c r="G135" s="21">
        <v>0</v>
      </c>
      <c r="H135" s="21">
        <v>0</v>
      </c>
      <c r="I135" s="21">
        <v>0</v>
      </c>
      <c r="J135" s="21">
        <v>0</v>
      </c>
      <c r="K135" s="21">
        <v>1</v>
      </c>
    </row>
    <row r="136" spans="1:11" x14ac:dyDescent="0.2">
      <c r="A136" s="24" t="s">
        <v>3</v>
      </c>
      <c r="B136" s="25">
        <v>100</v>
      </c>
      <c r="C136" s="25">
        <v>33.333333000000003</v>
      </c>
      <c r="D136" s="25">
        <v>66.666667000000004</v>
      </c>
      <c r="E136" s="25">
        <v>0</v>
      </c>
      <c r="F136" s="25">
        <v>33.333333000000003</v>
      </c>
      <c r="G136" s="25">
        <v>0</v>
      </c>
      <c r="H136" s="25">
        <v>0</v>
      </c>
      <c r="I136" s="25">
        <v>0</v>
      </c>
      <c r="J136" s="25">
        <v>0</v>
      </c>
      <c r="K136" s="25">
        <v>33.333333000000003</v>
      </c>
    </row>
    <row r="137" spans="1:11" x14ac:dyDescent="0.2">
      <c r="A137" s="9" t="s">
        <v>372</v>
      </c>
      <c r="B137" s="9"/>
      <c r="C137" s="9"/>
      <c r="D137" s="9"/>
      <c r="E137" s="9"/>
      <c r="F137" s="9"/>
      <c r="G137" s="9"/>
      <c r="H137" s="9"/>
      <c r="I137" s="9"/>
      <c r="J137" s="9"/>
      <c r="K137" s="9"/>
    </row>
    <row r="138" spans="1:11" x14ac:dyDescent="0.2">
      <c r="A138" s="20" t="s">
        <v>373</v>
      </c>
      <c r="B138" s="21">
        <v>213</v>
      </c>
      <c r="C138" s="21">
        <v>99</v>
      </c>
      <c r="D138" s="21">
        <v>184</v>
      </c>
      <c r="E138" s="21">
        <v>17</v>
      </c>
      <c r="F138" s="21">
        <v>35</v>
      </c>
      <c r="G138" s="21">
        <v>14</v>
      </c>
      <c r="H138" s="21">
        <v>15</v>
      </c>
      <c r="I138" s="21">
        <v>10</v>
      </c>
      <c r="J138" s="21">
        <v>0</v>
      </c>
      <c r="K138" s="21">
        <v>2</v>
      </c>
    </row>
    <row r="139" spans="1:11" x14ac:dyDescent="0.2">
      <c r="A139" s="24" t="s">
        <v>3</v>
      </c>
      <c r="B139" s="25">
        <v>100</v>
      </c>
      <c r="C139" s="25">
        <v>46.478873</v>
      </c>
      <c r="D139" s="25">
        <v>86.384977000000006</v>
      </c>
      <c r="E139" s="25">
        <v>7.9812209999999997</v>
      </c>
      <c r="F139" s="25">
        <v>16.431925</v>
      </c>
      <c r="G139" s="25">
        <v>6.5727700000000002</v>
      </c>
      <c r="H139" s="25">
        <v>7.0422539999999998</v>
      </c>
      <c r="I139" s="25">
        <v>4.6948359999999996</v>
      </c>
      <c r="J139" s="25">
        <v>0</v>
      </c>
      <c r="K139" s="25">
        <v>0.938967</v>
      </c>
    </row>
    <row r="140" spans="1:11" x14ac:dyDescent="0.2">
      <c r="A140" s="20" t="s">
        <v>374</v>
      </c>
      <c r="B140" s="21">
        <v>817</v>
      </c>
      <c r="C140" s="21">
        <v>341</v>
      </c>
      <c r="D140" s="21">
        <v>734</v>
      </c>
      <c r="E140" s="21">
        <v>69</v>
      </c>
      <c r="F140" s="21">
        <v>215</v>
      </c>
      <c r="G140" s="21">
        <v>101</v>
      </c>
      <c r="H140" s="21">
        <v>69</v>
      </c>
      <c r="I140" s="21">
        <v>25</v>
      </c>
      <c r="J140" s="21">
        <v>5</v>
      </c>
      <c r="K140" s="21">
        <v>9</v>
      </c>
    </row>
    <row r="141" spans="1:11" x14ac:dyDescent="0.2">
      <c r="A141" s="24" t="s">
        <v>3</v>
      </c>
      <c r="B141" s="25">
        <v>100</v>
      </c>
      <c r="C141" s="25">
        <v>41.738066000000003</v>
      </c>
      <c r="D141" s="25">
        <v>89.840880999999996</v>
      </c>
      <c r="E141" s="25">
        <v>8.445532</v>
      </c>
      <c r="F141" s="25">
        <v>26.315788999999999</v>
      </c>
      <c r="G141" s="25">
        <v>12.362301</v>
      </c>
      <c r="H141" s="25">
        <v>8.445532</v>
      </c>
      <c r="I141" s="25">
        <v>3.0599759999999998</v>
      </c>
      <c r="J141" s="25">
        <v>0.61199499999999996</v>
      </c>
      <c r="K141" s="25">
        <v>1.101591</v>
      </c>
    </row>
    <row r="142" spans="1:11" x14ac:dyDescent="0.2">
      <c r="A142" s="20" t="s">
        <v>375</v>
      </c>
      <c r="B142" s="21">
        <v>311</v>
      </c>
      <c r="C142" s="21">
        <v>138</v>
      </c>
      <c r="D142" s="21">
        <v>273</v>
      </c>
      <c r="E142" s="21">
        <v>38</v>
      </c>
      <c r="F142" s="21">
        <v>69</v>
      </c>
      <c r="G142" s="21">
        <v>35</v>
      </c>
      <c r="H142" s="21">
        <v>36</v>
      </c>
      <c r="I142" s="21">
        <v>12</v>
      </c>
      <c r="J142" s="21">
        <v>1</v>
      </c>
      <c r="K142" s="21">
        <v>6</v>
      </c>
    </row>
    <row r="143" spans="1:11" x14ac:dyDescent="0.2">
      <c r="A143" s="24" t="s">
        <v>3</v>
      </c>
      <c r="B143" s="25">
        <v>100</v>
      </c>
      <c r="C143" s="25">
        <v>44.372990000000001</v>
      </c>
      <c r="D143" s="25">
        <v>87.781350000000003</v>
      </c>
      <c r="E143" s="25">
        <v>12.21865</v>
      </c>
      <c r="F143" s="25">
        <v>22.186495000000001</v>
      </c>
      <c r="G143" s="25">
        <v>11.254019</v>
      </c>
      <c r="H143" s="25">
        <v>11.575563000000001</v>
      </c>
      <c r="I143" s="25">
        <v>3.8585210000000001</v>
      </c>
      <c r="J143" s="25">
        <v>0.32154300000000002</v>
      </c>
      <c r="K143" s="25">
        <v>1.92926</v>
      </c>
    </row>
    <row r="144" spans="1:11" x14ac:dyDescent="0.2">
      <c r="A144" s="20" t="s">
        <v>376</v>
      </c>
      <c r="B144" s="21">
        <v>117</v>
      </c>
      <c r="C144" s="21">
        <v>64</v>
      </c>
      <c r="D144" s="21">
        <v>105</v>
      </c>
      <c r="E144" s="21">
        <v>19</v>
      </c>
      <c r="F144" s="21">
        <v>36</v>
      </c>
      <c r="G144" s="21">
        <v>17</v>
      </c>
      <c r="H144" s="21">
        <v>19</v>
      </c>
      <c r="I144" s="21">
        <v>4</v>
      </c>
      <c r="J144" s="21">
        <v>1</v>
      </c>
      <c r="K144" s="21">
        <v>2</v>
      </c>
    </row>
    <row r="145" spans="1:11" x14ac:dyDescent="0.2">
      <c r="A145" s="24" t="s">
        <v>3</v>
      </c>
      <c r="B145" s="25">
        <v>100</v>
      </c>
      <c r="C145" s="25">
        <v>54.700854999999997</v>
      </c>
      <c r="D145" s="25">
        <v>89.743589999999998</v>
      </c>
      <c r="E145" s="25">
        <v>16.239315999999999</v>
      </c>
      <c r="F145" s="25">
        <v>30.769231000000001</v>
      </c>
      <c r="G145" s="25">
        <v>14.529915000000001</v>
      </c>
      <c r="H145" s="25">
        <v>16.239315999999999</v>
      </c>
      <c r="I145" s="25">
        <v>3.418803</v>
      </c>
      <c r="J145" s="25">
        <v>0.85470100000000004</v>
      </c>
      <c r="K145" s="25">
        <v>1.7094020000000001</v>
      </c>
    </row>
    <row r="146" spans="1:11" x14ac:dyDescent="0.2">
      <c r="A146" s="20" t="s">
        <v>377</v>
      </c>
      <c r="B146" s="21">
        <v>70</v>
      </c>
      <c r="C146" s="21">
        <v>26</v>
      </c>
      <c r="D146" s="21">
        <v>64</v>
      </c>
      <c r="E146" s="21">
        <v>8</v>
      </c>
      <c r="F146" s="21">
        <v>35</v>
      </c>
      <c r="G146" s="21">
        <v>15</v>
      </c>
      <c r="H146" s="21">
        <v>15</v>
      </c>
      <c r="I146" s="21">
        <v>2</v>
      </c>
      <c r="J146" s="21">
        <v>0</v>
      </c>
      <c r="K146" s="21">
        <v>2</v>
      </c>
    </row>
    <row r="147" spans="1:11" x14ac:dyDescent="0.2">
      <c r="A147" s="24" t="s">
        <v>3</v>
      </c>
      <c r="B147" s="25">
        <v>100</v>
      </c>
      <c r="C147" s="25">
        <v>37.142856999999999</v>
      </c>
      <c r="D147" s="25">
        <v>91.428571000000005</v>
      </c>
      <c r="E147" s="25">
        <v>11.428571</v>
      </c>
      <c r="F147" s="25">
        <v>50</v>
      </c>
      <c r="G147" s="25">
        <v>21.428571000000002</v>
      </c>
      <c r="H147" s="25">
        <v>21.428571000000002</v>
      </c>
      <c r="I147" s="25">
        <v>2.8571430000000002</v>
      </c>
      <c r="J147" s="25">
        <v>0</v>
      </c>
      <c r="K147" s="25">
        <v>2.8571430000000002</v>
      </c>
    </row>
    <row r="148" spans="1:11" x14ac:dyDescent="0.2">
      <c r="A148" s="20" t="s">
        <v>378</v>
      </c>
      <c r="B148" s="21">
        <v>68</v>
      </c>
      <c r="C148" s="21">
        <v>33</v>
      </c>
      <c r="D148" s="21">
        <v>57</v>
      </c>
      <c r="E148" s="21">
        <v>11</v>
      </c>
      <c r="F148" s="21">
        <v>43</v>
      </c>
      <c r="G148" s="21">
        <v>21</v>
      </c>
      <c r="H148" s="21">
        <v>16</v>
      </c>
      <c r="I148" s="21">
        <v>3</v>
      </c>
      <c r="J148" s="21">
        <v>0</v>
      </c>
      <c r="K148" s="21">
        <v>1</v>
      </c>
    </row>
    <row r="149" spans="1:11" x14ac:dyDescent="0.2">
      <c r="A149" s="24" t="s">
        <v>3</v>
      </c>
      <c r="B149" s="25">
        <v>100</v>
      </c>
      <c r="C149" s="25">
        <v>48.529412000000001</v>
      </c>
      <c r="D149" s="25">
        <v>83.823528999999994</v>
      </c>
      <c r="E149" s="25">
        <v>16.176470999999999</v>
      </c>
      <c r="F149" s="25">
        <v>63.235294000000003</v>
      </c>
      <c r="G149" s="25">
        <v>30.882352999999998</v>
      </c>
      <c r="H149" s="25">
        <v>23.529412000000001</v>
      </c>
      <c r="I149" s="25">
        <v>4.4117649999999999</v>
      </c>
      <c r="J149" s="25">
        <v>0</v>
      </c>
      <c r="K149" s="25">
        <v>1.470588</v>
      </c>
    </row>
    <row r="150" spans="1:11" x14ac:dyDescent="0.2">
      <c r="A150" s="20" t="s">
        <v>366</v>
      </c>
      <c r="B150" s="21">
        <v>15</v>
      </c>
      <c r="C150" s="21">
        <v>7</v>
      </c>
      <c r="D150" s="21">
        <v>12</v>
      </c>
      <c r="E150" s="21">
        <v>0</v>
      </c>
      <c r="F150" s="21">
        <v>2</v>
      </c>
      <c r="G150" s="21">
        <v>0</v>
      </c>
      <c r="H150" s="21">
        <v>1</v>
      </c>
      <c r="I150" s="21">
        <v>1</v>
      </c>
      <c r="J150" s="21">
        <v>1</v>
      </c>
      <c r="K150" s="21">
        <v>1</v>
      </c>
    </row>
    <row r="151" spans="1:11" x14ac:dyDescent="0.2">
      <c r="A151" s="24" t="s">
        <v>3</v>
      </c>
      <c r="B151" s="25">
        <v>100</v>
      </c>
      <c r="C151" s="25">
        <v>46.666666999999997</v>
      </c>
      <c r="D151" s="25">
        <v>80</v>
      </c>
      <c r="E151" s="25">
        <v>0</v>
      </c>
      <c r="F151" s="25">
        <v>13.333333</v>
      </c>
      <c r="G151" s="25">
        <v>0</v>
      </c>
      <c r="H151" s="25">
        <v>6.6666670000000003</v>
      </c>
      <c r="I151" s="25">
        <v>6.6666670000000003</v>
      </c>
      <c r="J151" s="25">
        <v>6.6666670000000003</v>
      </c>
      <c r="K151" s="25">
        <v>6.6666670000000003</v>
      </c>
    </row>
    <row r="152" spans="1:11" x14ac:dyDescent="0.2">
      <c r="A152" s="9" t="s">
        <v>379</v>
      </c>
      <c r="B152" s="9"/>
      <c r="C152" s="9"/>
      <c r="D152" s="9"/>
      <c r="E152" s="9"/>
      <c r="F152" s="9"/>
      <c r="G152" s="9"/>
      <c r="H152" s="9"/>
      <c r="I152" s="9"/>
      <c r="J152" s="9"/>
      <c r="K152" s="9"/>
    </row>
    <row r="153" spans="1:11" x14ac:dyDescent="0.2">
      <c r="A153" s="20" t="s">
        <v>380</v>
      </c>
      <c r="B153" s="21">
        <v>517</v>
      </c>
      <c r="C153" s="21">
        <v>184</v>
      </c>
      <c r="D153" s="21">
        <v>455</v>
      </c>
      <c r="E153" s="21">
        <v>46</v>
      </c>
      <c r="F153" s="21">
        <v>187</v>
      </c>
      <c r="G153" s="21">
        <v>88</v>
      </c>
      <c r="H153" s="21">
        <v>56</v>
      </c>
      <c r="I153" s="21">
        <v>20</v>
      </c>
      <c r="J153" s="21">
        <v>2</v>
      </c>
      <c r="K153" s="21">
        <v>6</v>
      </c>
    </row>
    <row r="154" spans="1:11" x14ac:dyDescent="0.2">
      <c r="A154" s="24" t="s">
        <v>3</v>
      </c>
      <c r="B154" s="25">
        <v>100</v>
      </c>
      <c r="C154" s="25">
        <v>35.589942000000001</v>
      </c>
      <c r="D154" s="25">
        <v>88.007737000000006</v>
      </c>
      <c r="E154" s="25">
        <v>8.8974849999999996</v>
      </c>
      <c r="F154" s="25">
        <v>36.170212999999997</v>
      </c>
      <c r="G154" s="25">
        <v>17.021277000000001</v>
      </c>
      <c r="H154" s="25">
        <v>10.831721</v>
      </c>
      <c r="I154" s="25">
        <v>3.8684720000000001</v>
      </c>
      <c r="J154" s="25">
        <v>0.386847</v>
      </c>
      <c r="K154" s="25">
        <v>1.160542</v>
      </c>
    </row>
    <row r="155" spans="1:11" x14ac:dyDescent="0.2">
      <c r="A155" s="20" t="s">
        <v>381</v>
      </c>
      <c r="B155" s="21">
        <v>1086</v>
      </c>
      <c r="C155" s="21">
        <v>521</v>
      </c>
      <c r="D155" s="21">
        <v>966</v>
      </c>
      <c r="E155" s="21">
        <v>115</v>
      </c>
      <c r="F155" s="21">
        <v>248</v>
      </c>
      <c r="G155" s="21">
        <v>115</v>
      </c>
      <c r="H155" s="21">
        <v>114</v>
      </c>
      <c r="I155" s="21">
        <v>37</v>
      </c>
      <c r="J155" s="21">
        <v>6</v>
      </c>
      <c r="K155" s="21">
        <v>17</v>
      </c>
    </row>
    <row r="156" spans="1:11" x14ac:dyDescent="0.2">
      <c r="A156" s="24" t="s">
        <v>3</v>
      </c>
      <c r="B156" s="25">
        <v>100</v>
      </c>
      <c r="C156" s="25">
        <v>47.974217000000003</v>
      </c>
      <c r="D156" s="25">
        <v>88.950276000000002</v>
      </c>
      <c r="E156" s="25">
        <v>10.589319</v>
      </c>
      <c r="F156" s="25">
        <v>22.836096000000001</v>
      </c>
      <c r="G156" s="25">
        <v>10.589319</v>
      </c>
      <c r="H156" s="25">
        <v>10.497237999999999</v>
      </c>
      <c r="I156" s="25">
        <v>3.4069980000000002</v>
      </c>
      <c r="J156" s="25">
        <v>0.55248600000000003</v>
      </c>
      <c r="K156" s="25">
        <v>1.5653779999999999</v>
      </c>
    </row>
    <row r="157" spans="1:11" x14ac:dyDescent="0.2">
      <c r="A157" s="20" t="s">
        <v>366</v>
      </c>
      <c r="B157" s="21">
        <v>8</v>
      </c>
      <c r="C157" s="21">
        <v>3</v>
      </c>
      <c r="D157" s="21">
        <v>8</v>
      </c>
      <c r="E157" s="21">
        <v>1</v>
      </c>
      <c r="F157" s="21">
        <v>0</v>
      </c>
      <c r="G157" s="21">
        <v>0</v>
      </c>
      <c r="H157" s="21">
        <v>1</v>
      </c>
      <c r="I157" s="21">
        <v>0</v>
      </c>
      <c r="J157" s="21">
        <v>0</v>
      </c>
      <c r="K157" s="21">
        <v>0</v>
      </c>
    </row>
    <row r="158" spans="1:11" x14ac:dyDescent="0.2">
      <c r="A158" s="24" t="s">
        <v>3</v>
      </c>
      <c r="B158" s="25">
        <v>100</v>
      </c>
      <c r="C158" s="25">
        <v>37.5</v>
      </c>
      <c r="D158" s="25">
        <v>100</v>
      </c>
      <c r="E158" s="25">
        <v>12.5</v>
      </c>
      <c r="F158" s="25">
        <v>0</v>
      </c>
      <c r="G158" s="25">
        <v>0</v>
      </c>
      <c r="H158" s="25">
        <v>12.5</v>
      </c>
      <c r="I158" s="25">
        <v>0</v>
      </c>
      <c r="J158" s="25">
        <v>0</v>
      </c>
      <c r="K158" s="25">
        <v>0</v>
      </c>
    </row>
    <row r="159" spans="1:11" x14ac:dyDescent="0.2">
      <c r="A159" s="9" t="s">
        <v>382</v>
      </c>
      <c r="B159" s="9"/>
      <c r="C159" s="9"/>
      <c r="D159" s="9"/>
      <c r="E159" s="9"/>
      <c r="F159" s="9"/>
      <c r="G159" s="9"/>
      <c r="H159" s="9"/>
      <c r="I159" s="9"/>
      <c r="J159" s="9"/>
      <c r="K159" s="9"/>
    </row>
    <row r="160" spans="1:11" x14ac:dyDescent="0.2">
      <c r="A160" s="20" t="s">
        <v>383</v>
      </c>
      <c r="B160" s="21">
        <v>253</v>
      </c>
      <c r="C160" s="21">
        <v>86</v>
      </c>
      <c r="D160" s="21">
        <v>218</v>
      </c>
      <c r="E160" s="21">
        <v>23</v>
      </c>
      <c r="F160" s="21">
        <v>99</v>
      </c>
      <c r="G160" s="21">
        <v>44</v>
      </c>
      <c r="H160" s="21">
        <v>32</v>
      </c>
      <c r="I160" s="21">
        <v>9</v>
      </c>
      <c r="J160" s="21">
        <v>1</v>
      </c>
      <c r="K160" s="21">
        <v>5</v>
      </c>
    </row>
    <row r="161" spans="1:11" x14ac:dyDescent="0.2">
      <c r="A161" s="24" t="s">
        <v>3</v>
      </c>
      <c r="B161" s="25">
        <v>100</v>
      </c>
      <c r="C161" s="25">
        <v>33.992094999999999</v>
      </c>
      <c r="D161" s="25">
        <v>86.166008000000005</v>
      </c>
      <c r="E161" s="25">
        <v>9.0909089999999999</v>
      </c>
      <c r="F161" s="25">
        <v>39.130434999999999</v>
      </c>
      <c r="G161" s="25">
        <v>17.391304000000002</v>
      </c>
      <c r="H161" s="25">
        <v>12.648220999999999</v>
      </c>
      <c r="I161" s="25">
        <v>3.557312</v>
      </c>
      <c r="J161" s="25">
        <v>0.39525700000000002</v>
      </c>
      <c r="K161" s="25">
        <v>1.9762850000000001</v>
      </c>
    </row>
    <row r="162" spans="1:11" x14ac:dyDescent="0.2">
      <c r="A162" s="20" t="s">
        <v>181</v>
      </c>
      <c r="B162" s="21">
        <v>1193</v>
      </c>
      <c r="C162" s="21">
        <v>552</v>
      </c>
      <c r="D162" s="21">
        <v>1066</v>
      </c>
      <c r="E162" s="21">
        <v>117</v>
      </c>
      <c r="F162" s="21">
        <v>297</v>
      </c>
      <c r="G162" s="21">
        <v>134</v>
      </c>
      <c r="H162" s="21">
        <v>121</v>
      </c>
      <c r="I162" s="21">
        <v>42</v>
      </c>
      <c r="J162" s="21">
        <v>6</v>
      </c>
      <c r="K162" s="21">
        <v>13</v>
      </c>
    </row>
    <row r="163" spans="1:11" x14ac:dyDescent="0.2">
      <c r="A163" s="24" t="s">
        <v>3</v>
      </c>
      <c r="B163" s="25">
        <v>100</v>
      </c>
      <c r="C163" s="25">
        <v>46.269908000000001</v>
      </c>
      <c r="D163" s="25">
        <v>89.354568</v>
      </c>
      <c r="E163" s="25">
        <v>9.8072090000000003</v>
      </c>
      <c r="F163" s="25">
        <v>24.895222</v>
      </c>
      <c r="G163" s="25">
        <v>11.232188000000001</v>
      </c>
      <c r="H163" s="25">
        <v>10.142498</v>
      </c>
      <c r="I163" s="25">
        <v>3.5205359999999999</v>
      </c>
      <c r="J163" s="25">
        <v>0.50293399999999999</v>
      </c>
      <c r="K163" s="25">
        <v>1.08969</v>
      </c>
    </row>
    <row r="164" spans="1:11" x14ac:dyDescent="0.2">
      <c r="A164" s="20" t="s">
        <v>182</v>
      </c>
      <c r="B164" s="21">
        <v>21</v>
      </c>
      <c r="C164" s="21">
        <v>8</v>
      </c>
      <c r="D164" s="21">
        <v>21</v>
      </c>
      <c r="E164" s="21">
        <v>2</v>
      </c>
      <c r="F164" s="21">
        <v>6</v>
      </c>
      <c r="G164" s="21">
        <v>4</v>
      </c>
      <c r="H164" s="21">
        <v>1</v>
      </c>
      <c r="I164" s="21">
        <v>1</v>
      </c>
      <c r="J164" s="21">
        <v>0</v>
      </c>
      <c r="K164" s="21">
        <v>0</v>
      </c>
    </row>
    <row r="165" spans="1:11" x14ac:dyDescent="0.2">
      <c r="A165" s="24" t="s">
        <v>3</v>
      </c>
      <c r="B165" s="25">
        <v>100</v>
      </c>
      <c r="C165" s="25">
        <v>38.095238000000002</v>
      </c>
      <c r="D165" s="25">
        <v>100</v>
      </c>
      <c r="E165" s="25">
        <v>9.5238099999999992</v>
      </c>
      <c r="F165" s="25">
        <v>28.571428999999998</v>
      </c>
      <c r="G165" s="25">
        <v>19.047619000000001</v>
      </c>
      <c r="H165" s="25">
        <v>4.7619049999999996</v>
      </c>
      <c r="I165" s="25">
        <v>4.7619049999999996</v>
      </c>
      <c r="J165" s="25">
        <v>0</v>
      </c>
      <c r="K165" s="25">
        <v>0</v>
      </c>
    </row>
    <row r="166" spans="1:11" x14ac:dyDescent="0.2">
      <c r="A166" s="20" t="s">
        <v>384</v>
      </c>
      <c r="B166" s="21">
        <v>20</v>
      </c>
      <c r="C166" s="21">
        <v>8</v>
      </c>
      <c r="D166" s="21">
        <v>16</v>
      </c>
      <c r="E166" s="21">
        <v>1</v>
      </c>
      <c r="F166" s="21">
        <v>3</v>
      </c>
      <c r="G166" s="21">
        <v>2</v>
      </c>
      <c r="H166" s="21">
        <v>2</v>
      </c>
      <c r="I166" s="21">
        <v>1</v>
      </c>
      <c r="J166" s="21">
        <v>0</v>
      </c>
      <c r="K166" s="21">
        <v>3</v>
      </c>
    </row>
    <row r="167" spans="1:11" x14ac:dyDescent="0.2">
      <c r="A167" s="24" t="s">
        <v>3</v>
      </c>
      <c r="B167" s="25">
        <v>100</v>
      </c>
      <c r="C167" s="25">
        <v>40</v>
      </c>
      <c r="D167" s="25">
        <v>80</v>
      </c>
      <c r="E167" s="25">
        <v>5</v>
      </c>
      <c r="F167" s="25">
        <v>15</v>
      </c>
      <c r="G167" s="25">
        <v>10</v>
      </c>
      <c r="H167" s="25">
        <v>10</v>
      </c>
      <c r="I167" s="25">
        <v>5</v>
      </c>
      <c r="J167" s="25">
        <v>0</v>
      </c>
      <c r="K167" s="25">
        <v>15</v>
      </c>
    </row>
    <row r="168" spans="1:11" x14ac:dyDescent="0.2">
      <c r="A168" s="20" t="s">
        <v>183</v>
      </c>
      <c r="B168" s="21">
        <v>43</v>
      </c>
      <c r="C168" s="21">
        <v>15</v>
      </c>
      <c r="D168" s="21">
        <v>37</v>
      </c>
      <c r="E168" s="21">
        <v>2</v>
      </c>
      <c r="F168" s="21">
        <v>13</v>
      </c>
      <c r="G168" s="21">
        <v>12</v>
      </c>
      <c r="H168" s="21">
        <v>4</v>
      </c>
      <c r="I168" s="21">
        <v>1</v>
      </c>
      <c r="J168" s="21">
        <v>0</v>
      </c>
      <c r="K168" s="21">
        <v>1</v>
      </c>
    </row>
    <row r="169" spans="1:11" x14ac:dyDescent="0.2">
      <c r="A169" s="24" t="s">
        <v>3</v>
      </c>
      <c r="B169" s="25">
        <v>100</v>
      </c>
      <c r="C169" s="25">
        <v>34.883721000000001</v>
      </c>
      <c r="D169" s="25">
        <v>86.046512000000007</v>
      </c>
      <c r="E169" s="25">
        <v>4.6511630000000004</v>
      </c>
      <c r="F169" s="25">
        <v>30.232558000000001</v>
      </c>
      <c r="G169" s="25">
        <v>27.906977000000001</v>
      </c>
      <c r="H169" s="25">
        <v>9.3023260000000008</v>
      </c>
      <c r="I169" s="25">
        <v>2.3255810000000001</v>
      </c>
      <c r="J169" s="25">
        <v>0</v>
      </c>
      <c r="K169" s="25">
        <v>2.3255810000000001</v>
      </c>
    </row>
    <row r="170" spans="1:11" x14ac:dyDescent="0.2">
      <c r="A170" s="20" t="s">
        <v>385</v>
      </c>
      <c r="B170" s="21">
        <v>15</v>
      </c>
      <c r="C170" s="21">
        <v>12</v>
      </c>
      <c r="D170" s="21">
        <v>13</v>
      </c>
      <c r="E170" s="21">
        <v>9</v>
      </c>
      <c r="F170" s="21">
        <v>1</v>
      </c>
      <c r="G170" s="21">
        <v>0</v>
      </c>
      <c r="H170" s="21">
        <v>2</v>
      </c>
      <c r="I170" s="21">
        <v>0</v>
      </c>
      <c r="J170" s="21">
        <v>0</v>
      </c>
      <c r="K170" s="21">
        <v>0</v>
      </c>
    </row>
    <row r="171" spans="1:11" x14ac:dyDescent="0.2">
      <c r="A171" s="24" t="s">
        <v>3</v>
      </c>
      <c r="B171" s="25">
        <v>100</v>
      </c>
      <c r="C171" s="25">
        <v>80</v>
      </c>
      <c r="D171" s="25">
        <v>86.666667000000004</v>
      </c>
      <c r="E171" s="25">
        <v>60</v>
      </c>
      <c r="F171" s="25">
        <v>6.6666670000000003</v>
      </c>
      <c r="G171" s="25">
        <v>0</v>
      </c>
      <c r="H171" s="25">
        <v>13.333333</v>
      </c>
      <c r="I171" s="25">
        <v>0</v>
      </c>
      <c r="J171" s="25">
        <v>0</v>
      </c>
      <c r="K171" s="25">
        <v>0</v>
      </c>
    </row>
    <row r="172" spans="1:11" x14ac:dyDescent="0.2">
      <c r="A172" s="20" t="s">
        <v>386</v>
      </c>
      <c r="B172" s="21">
        <v>7</v>
      </c>
      <c r="C172" s="21">
        <v>2</v>
      </c>
      <c r="D172" s="21">
        <v>6</v>
      </c>
      <c r="E172" s="21">
        <v>0</v>
      </c>
      <c r="F172" s="21">
        <v>1</v>
      </c>
      <c r="G172" s="21">
        <v>0</v>
      </c>
      <c r="H172" s="21">
        <v>0</v>
      </c>
      <c r="I172" s="21">
        <v>1</v>
      </c>
      <c r="J172" s="21">
        <v>0</v>
      </c>
      <c r="K172" s="21">
        <v>1</v>
      </c>
    </row>
    <row r="173" spans="1:11" x14ac:dyDescent="0.2">
      <c r="A173" s="24" t="s">
        <v>3</v>
      </c>
      <c r="B173" s="25">
        <v>100</v>
      </c>
      <c r="C173" s="25">
        <v>28.571428999999998</v>
      </c>
      <c r="D173" s="25">
        <v>85.714286000000001</v>
      </c>
      <c r="E173" s="25">
        <v>0</v>
      </c>
      <c r="F173" s="25">
        <v>14.285714</v>
      </c>
      <c r="G173" s="25">
        <v>0</v>
      </c>
      <c r="H173" s="25">
        <v>0</v>
      </c>
      <c r="I173" s="25">
        <v>14.285714</v>
      </c>
      <c r="J173" s="25">
        <v>0</v>
      </c>
      <c r="K173" s="25">
        <v>14.285714</v>
      </c>
    </row>
    <row r="174" spans="1:11" x14ac:dyDescent="0.2">
      <c r="A174" s="20" t="s">
        <v>387</v>
      </c>
      <c r="B174" s="21">
        <v>7</v>
      </c>
      <c r="C174" s="21">
        <v>4</v>
      </c>
      <c r="D174" s="21">
        <v>7</v>
      </c>
      <c r="E174" s="21">
        <v>1</v>
      </c>
      <c r="F174" s="21">
        <v>1</v>
      </c>
      <c r="G174" s="21">
        <v>2</v>
      </c>
      <c r="H174" s="21">
        <v>1</v>
      </c>
      <c r="I174" s="21">
        <v>0</v>
      </c>
      <c r="J174" s="21">
        <v>0</v>
      </c>
      <c r="K174" s="21">
        <v>0</v>
      </c>
    </row>
    <row r="175" spans="1:11" x14ac:dyDescent="0.2">
      <c r="A175" s="24" t="s">
        <v>3</v>
      </c>
      <c r="B175" s="25">
        <v>100</v>
      </c>
      <c r="C175" s="25">
        <v>57.142856999999999</v>
      </c>
      <c r="D175" s="25">
        <v>100</v>
      </c>
      <c r="E175" s="25">
        <v>14.285714</v>
      </c>
      <c r="F175" s="25">
        <v>14.285714</v>
      </c>
      <c r="G175" s="25">
        <v>28.571428999999998</v>
      </c>
      <c r="H175" s="25">
        <v>14.285714</v>
      </c>
      <c r="I175" s="25">
        <v>0</v>
      </c>
      <c r="J175" s="25">
        <v>0</v>
      </c>
      <c r="K175" s="25">
        <v>0</v>
      </c>
    </row>
    <row r="176" spans="1:11" x14ac:dyDescent="0.2">
      <c r="A176" s="20" t="s">
        <v>366</v>
      </c>
      <c r="B176" s="21">
        <v>52</v>
      </c>
      <c r="C176" s="21">
        <v>21</v>
      </c>
      <c r="D176" s="21">
        <v>45</v>
      </c>
      <c r="E176" s="21">
        <v>7</v>
      </c>
      <c r="F176" s="21">
        <v>14</v>
      </c>
      <c r="G176" s="21">
        <v>5</v>
      </c>
      <c r="H176" s="21">
        <v>8</v>
      </c>
      <c r="I176" s="21">
        <v>2</v>
      </c>
      <c r="J176" s="21">
        <v>1</v>
      </c>
      <c r="K176" s="21">
        <v>0</v>
      </c>
    </row>
    <row r="177" spans="1:11" x14ac:dyDescent="0.2">
      <c r="A177" s="24" t="s">
        <v>3</v>
      </c>
      <c r="B177" s="25">
        <v>100</v>
      </c>
      <c r="C177" s="25">
        <v>40.384614999999997</v>
      </c>
      <c r="D177" s="25">
        <v>86.538461999999996</v>
      </c>
      <c r="E177" s="25">
        <v>13.461537999999999</v>
      </c>
      <c r="F177" s="25">
        <v>26.923076999999999</v>
      </c>
      <c r="G177" s="25">
        <v>9.6153849999999998</v>
      </c>
      <c r="H177" s="25">
        <v>15.384615</v>
      </c>
      <c r="I177" s="25">
        <v>3.8461539999999999</v>
      </c>
      <c r="J177" s="25">
        <v>1.9230769999999999</v>
      </c>
      <c r="K177" s="25">
        <v>0</v>
      </c>
    </row>
    <row r="178" spans="1:11" x14ac:dyDescent="0.2">
      <c r="A178" s="9" t="s">
        <v>388</v>
      </c>
      <c r="B178" s="9"/>
      <c r="C178" s="9"/>
      <c r="D178" s="9"/>
      <c r="E178" s="9"/>
      <c r="F178" s="9"/>
      <c r="G178" s="9"/>
      <c r="H178" s="9"/>
      <c r="I178" s="9"/>
      <c r="J178" s="9"/>
      <c r="K178" s="9"/>
    </row>
    <row r="179" spans="1:11" x14ac:dyDescent="0.2">
      <c r="A179" s="20" t="s">
        <v>184</v>
      </c>
      <c r="B179" s="21">
        <v>25</v>
      </c>
      <c r="C179" s="21">
        <v>7</v>
      </c>
      <c r="D179" s="21">
        <v>22</v>
      </c>
      <c r="E179" s="21">
        <v>5</v>
      </c>
      <c r="F179" s="21">
        <v>8</v>
      </c>
      <c r="G179" s="21">
        <v>2</v>
      </c>
      <c r="H179" s="21">
        <v>1</v>
      </c>
      <c r="I179" s="21">
        <v>2</v>
      </c>
      <c r="J179" s="21">
        <v>1</v>
      </c>
      <c r="K179" s="21">
        <v>1</v>
      </c>
    </row>
    <row r="180" spans="1:11" x14ac:dyDescent="0.2">
      <c r="A180" s="24" t="s">
        <v>3</v>
      </c>
      <c r="B180" s="25">
        <v>100</v>
      </c>
      <c r="C180" s="25">
        <v>28</v>
      </c>
      <c r="D180" s="25">
        <v>88</v>
      </c>
      <c r="E180" s="25">
        <v>20</v>
      </c>
      <c r="F180" s="25">
        <v>32</v>
      </c>
      <c r="G180" s="25">
        <v>8</v>
      </c>
      <c r="H180" s="25">
        <v>4</v>
      </c>
      <c r="I180" s="25">
        <v>8</v>
      </c>
      <c r="J180" s="25">
        <v>4</v>
      </c>
      <c r="K180" s="25">
        <v>4</v>
      </c>
    </row>
    <row r="181" spans="1:11" x14ac:dyDescent="0.2">
      <c r="A181" s="20" t="s">
        <v>185</v>
      </c>
      <c r="B181" s="21">
        <v>86</v>
      </c>
      <c r="C181" s="21">
        <v>44</v>
      </c>
      <c r="D181" s="21">
        <v>75</v>
      </c>
      <c r="E181" s="21">
        <v>11</v>
      </c>
      <c r="F181" s="21">
        <v>17</v>
      </c>
      <c r="G181" s="21">
        <v>3</v>
      </c>
      <c r="H181" s="21">
        <v>9</v>
      </c>
      <c r="I181" s="21">
        <v>6</v>
      </c>
      <c r="J181" s="21">
        <v>1</v>
      </c>
      <c r="K181" s="21">
        <v>2</v>
      </c>
    </row>
    <row r="182" spans="1:11" x14ac:dyDescent="0.2">
      <c r="A182" s="24" t="s">
        <v>3</v>
      </c>
      <c r="B182" s="25">
        <v>100</v>
      </c>
      <c r="C182" s="25">
        <v>51.162790999999999</v>
      </c>
      <c r="D182" s="25">
        <v>87.209301999999994</v>
      </c>
      <c r="E182" s="25">
        <v>12.790698000000001</v>
      </c>
      <c r="F182" s="25">
        <v>19.767441999999999</v>
      </c>
      <c r="G182" s="25">
        <v>3.488372</v>
      </c>
      <c r="H182" s="25">
        <v>10.465116</v>
      </c>
      <c r="I182" s="25">
        <v>6.9767440000000001</v>
      </c>
      <c r="J182" s="25">
        <v>1.1627909999999999</v>
      </c>
      <c r="K182" s="25">
        <v>2.3255810000000001</v>
      </c>
    </row>
    <row r="183" spans="1:11" x14ac:dyDescent="0.2">
      <c r="A183" s="20" t="s">
        <v>186</v>
      </c>
      <c r="B183" s="21">
        <v>152</v>
      </c>
      <c r="C183" s="21">
        <v>78</v>
      </c>
      <c r="D183" s="21">
        <v>138</v>
      </c>
      <c r="E183" s="21">
        <v>15</v>
      </c>
      <c r="F183" s="21">
        <v>34</v>
      </c>
      <c r="G183" s="21">
        <v>13</v>
      </c>
      <c r="H183" s="21">
        <v>19</v>
      </c>
      <c r="I183" s="21">
        <v>8</v>
      </c>
      <c r="J183" s="21">
        <v>0</v>
      </c>
      <c r="K183" s="21">
        <v>0</v>
      </c>
    </row>
    <row r="184" spans="1:11" x14ac:dyDescent="0.2">
      <c r="A184" s="24" t="s">
        <v>3</v>
      </c>
      <c r="B184" s="25">
        <v>100</v>
      </c>
      <c r="C184" s="25">
        <v>51.315789000000002</v>
      </c>
      <c r="D184" s="25">
        <v>90.789473999999998</v>
      </c>
      <c r="E184" s="25">
        <v>9.8684209999999997</v>
      </c>
      <c r="F184" s="25">
        <v>22.368421000000001</v>
      </c>
      <c r="G184" s="25">
        <v>8.5526319999999991</v>
      </c>
      <c r="H184" s="25">
        <v>12.5</v>
      </c>
      <c r="I184" s="25">
        <v>5.2631579999999998</v>
      </c>
      <c r="J184" s="25">
        <v>0</v>
      </c>
      <c r="K184" s="25">
        <v>0</v>
      </c>
    </row>
    <row r="185" spans="1:11" x14ac:dyDescent="0.2">
      <c r="A185" s="20" t="s">
        <v>187</v>
      </c>
      <c r="B185" s="21">
        <v>194</v>
      </c>
      <c r="C185" s="21">
        <v>91</v>
      </c>
      <c r="D185" s="21">
        <v>166</v>
      </c>
      <c r="E185" s="21">
        <v>22</v>
      </c>
      <c r="F185" s="21">
        <v>45</v>
      </c>
      <c r="G185" s="21">
        <v>18</v>
      </c>
      <c r="H185" s="21">
        <v>14</v>
      </c>
      <c r="I185" s="21">
        <v>7</v>
      </c>
      <c r="J185" s="21">
        <v>2</v>
      </c>
      <c r="K185" s="21">
        <v>2</v>
      </c>
    </row>
    <row r="186" spans="1:11" x14ac:dyDescent="0.2">
      <c r="A186" s="24" t="s">
        <v>3</v>
      </c>
      <c r="B186" s="25">
        <v>100</v>
      </c>
      <c r="C186" s="25">
        <v>46.907215999999998</v>
      </c>
      <c r="D186" s="25">
        <v>85.567009999999996</v>
      </c>
      <c r="E186" s="25">
        <v>11.340206</v>
      </c>
      <c r="F186" s="25">
        <v>23.195875999999998</v>
      </c>
      <c r="G186" s="25">
        <v>9.2783510000000007</v>
      </c>
      <c r="H186" s="25">
        <v>7.2164950000000001</v>
      </c>
      <c r="I186" s="25">
        <v>3.608247</v>
      </c>
      <c r="J186" s="25">
        <v>1.0309280000000001</v>
      </c>
      <c r="K186" s="25">
        <v>1.0309280000000001</v>
      </c>
    </row>
    <row r="187" spans="1:11" x14ac:dyDescent="0.2">
      <c r="A187" s="20" t="s">
        <v>188</v>
      </c>
      <c r="B187" s="21">
        <v>245</v>
      </c>
      <c r="C187" s="21">
        <v>109</v>
      </c>
      <c r="D187" s="21">
        <v>214</v>
      </c>
      <c r="E187" s="21">
        <v>24</v>
      </c>
      <c r="F187" s="21">
        <v>61</v>
      </c>
      <c r="G187" s="21">
        <v>21</v>
      </c>
      <c r="H187" s="21">
        <v>24</v>
      </c>
      <c r="I187" s="21">
        <v>6</v>
      </c>
      <c r="J187" s="21">
        <v>1</v>
      </c>
      <c r="K187" s="21">
        <v>5</v>
      </c>
    </row>
    <row r="188" spans="1:11" x14ac:dyDescent="0.2">
      <c r="A188" s="24" t="s">
        <v>3</v>
      </c>
      <c r="B188" s="25">
        <v>100</v>
      </c>
      <c r="C188" s="25">
        <v>44.489795999999998</v>
      </c>
      <c r="D188" s="25">
        <v>87.346939000000006</v>
      </c>
      <c r="E188" s="25">
        <v>9.7959180000000003</v>
      </c>
      <c r="F188" s="25">
        <v>24.897959</v>
      </c>
      <c r="G188" s="25">
        <v>8.5714290000000002</v>
      </c>
      <c r="H188" s="25">
        <v>9.7959180000000003</v>
      </c>
      <c r="I188" s="25">
        <v>2.4489800000000002</v>
      </c>
      <c r="J188" s="25">
        <v>0.408163</v>
      </c>
      <c r="K188" s="25">
        <v>2.040816</v>
      </c>
    </row>
    <row r="189" spans="1:11" x14ac:dyDescent="0.2">
      <c r="A189" s="20" t="s">
        <v>189</v>
      </c>
      <c r="B189" s="21">
        <v>212</v>
      </c>
      <c r="C189" s="21">
        <v>90</v>
      </c>
      <c r="D189" s="21">
        <v>191</v>
      </c>
      <c r="E189" s="21">
        <v>16</v>
      </c>
      <c r="F189" s="21">
        <v>48</v>
      </c>
      <c r="G189" s="21">
        <v>22</v>
      </c>
      <c r="H189" s="21">
        <v>21</v>
      </c>
      <c r="I189" s="21">
        <v>7</v>
      </c>
      <c r="J189" s="21">
        <v>0</v>
      </c>
      <c r="K189" s="21">
        <v>3</v>
      </c>
    </row>
    <row r="190" spans="1:11" x14ac:dyDescent="0.2">
      <c r="A190" s="24" t="s">
        <v>3</v>
      </c>
      <c r="B190" s="25">
        <v>100</v>
      </c>
      <c r="C190" s="25">
        <v>42.452829999999999</v>
      </c>
      <c r="D190" s="25">
        <v>90.094340000000003</v>
      </c>
      <c r="E190" s="25">
        <v>7.5471700000000004</v>
      </c>
      <c r="F190" s="25">
        <v>22.641508999999999</v>
      </c>
      <c r="G190" s="25">
        <v>10.377357999999999</v>
      </c>
      <c r="H190" s="25">
        <v>9.9056599999999992</v>
      </c>
      <c r="I190" s="25">
        <v>3.3018869999999998</v>
      </c>
      <c r="J190" s="25">
        <v>0</v>
      </c>
      <c r="K190" s="25">
        <v>1.4150940000000001</v>
      </c>
    </row>
    <row r="191" spans="1:11" x14ac:dyDescent="0.2">
      <c r="A191" s="20" t="s">
        <v>190</v>
      </c>
      <c r="B191" s="21">
        <v>268</v>
      </c>
      <c r="C191" s="21">
        <v>107</v>
      </c>
      <c r="D191" s="21">
        <v>241</v>
      </c>
      <c r="E191" s="21">
        <v>25</v>
      </c>
      <c r="F191" s="21">
        <v>82</v>
      </c>
      <c r="G191" s="21">
        <v>33</v>
      </c>
      <c r="H191" s="21">
        <v>24</v>
      </c>
      <c r="I191" s="21">
        <v>11</v>
      </c>
      <c r="J191" s="21">
        <v>2</v>
      </c>
      <c r="K191" s="21">
        <v>4</v>
      </c>
    </row>
    <row r="192" spans="1:11" x14ac:dyDescent="0.2">
      <c r="A192" s="24" t="s">
        <v>3</v>
      </c>
      <c r="B192" s="25">
        <v>100</v>
      </c>
      <c r="C192" s="25">
        <v>39.925373</v>
      </c>
      <c r="D192" s="25">
        <v>89.925372999999993</v>
      </c>
      <c r="E192" s="25">
        <v>9.3283579999999997</v>
      </c>
      <c r="F192" s="25">
        <v>30.597014999999999</v>
      </c>
      <c r="G192" s="25">
        <v>12.313433</v>
      </c>
      <c r="H192" s="25">
        <v>8.9552239999999994</v>
      </c>
      <c r="I192" s="25">
        <v>4.1044780000000003</v>
      </c>
      <c r="J192" s="25">
        <v>0.74626899999999996</v>
      </c>
      <c r="K192" s="25">
        <v>1.492537</v>
      </c>
    </row>
    <row r="193" spans="1:11" x14ac:dyDescent="0.2">
      <c r="A193" s="20" t="s">
        <v>191</v>
      </c>
      <c r="B193" s="21">
        <v>208</v>
      </c>
      <c r="C193" s="21">
        <v>87</v>
      </c>
      <c r="D193" s="21">
        <v>191</v>
      </c>
      <c r="E193" s="21">
        <v>17</v>
      </c>
      <c r="F193" s="21">
        <v>73</v>
      </c>
      <c r="G193" s="21">
        <v>43</v>
      </c>
      <c r="H193" s="21">
        <v>24</v>
      </c>
      <c r="I193" s="21">
        <v>3</v>
      </c>
      <c r="J193" s="21">
        <v>0</v>
      </c>
      <c r="K193" s="21">
        <v>3</v>
      </c>
    </row>
    <row r="194" spans="1:11" x14ac:dyDescent="0.2">
      <c r="A194" s="24" t="s">
        <v>3</v>
      </c>
      <c r="B194" s="25">
        <v>100</v>
      </c>
      <c r="C194" s="25">
        <v>41.826923000000001</v>
      </c>
      <c r="D194" s="25">
        <v>91.826922999999994</v>
      </c>
      <c r="E194" s="25">
        <v>8.1730769999999993</v>
      </c>
      <c r="F194" s="25">
        <v>35.096153999999999</v>
      </c>
      <c r="G194" s="25">
        <v>20.673076999999999</v>
      </c>
      <c r="H194" s="25">
        <v>11.538462000000001</v>
      </c>
      <c r="I194" s="25">
        <v>1.4423079999999999</v>
      </c>
      <c r="J194" s="25">
        <v>0</v>
      </c>
      <c r="K194" s="25">
        <v>1.4423079999999999</v>
      </c>
    </row>
    <row r="195" spans="1:11" x14ac:dyDescent="0.2">
      <c r="A195" s="20" t="s">
        <v>192</v>
      </c>
      <c r="B195" s="21">
        <v>73</v>
      </c>
      <c r="C195" s="21">
        <v>34</v>
      </c>
      <c r="D195" s="21">
        <v>64</v>
      </c>
      <c r="E195" s="21">
        <v>15</v>
      </c>
      <c r="F195" s="21">
        <v>25</v>
      </c>
      <c r="G195" s="21">
        <v>17</v>
      </c>
      <c r="H195" s="21">
        <v>15</v>
      </c>
      <c r="I195" s="21">
        <v>5</v>
      </c>
      <c r="J195" s="21">
        <v>0</v>
      </c>
      <c r="K195" s="21">
        <v>0</v>
      </c>
    </row>
    <row r="196" spans="1:11" x14ac:dyDescent="0.2">
      <c r="A196" s="24" t="s">
        <v>3</v>
      </c>
      <c r="B196" s="25">
        <v>100</v>
      </c>
      <c r="C196" s="25">
        <v>46.575341999999999</v>
      </c>
      <c r="D196" s="25">
        <v>87.671233000000001</v>
      </c>
      <c r="E196" s="25">
        <v>20.547944999999999</v>
      </c>
      <c r="F196" s="25">
        <v>34.246575</v>
      </c>
      <c r="G196" s="25">
        <v>23.287671</v>
      </c>
      <c r="H196" s="25">
        <v>20.547944999999999</v>
      </c>
      <c r="I196" s="25">
        <v>6.8493149999999998</v>
      </c>
      <c r="J196" s="25">
        <v>0</v>
      </c>
      <c r="K196" s="25">
        <v>0</v>
      </c>
    </row>
    <row r="197" spans="1:11" x14ac:dyDescent="0.2">
      <c r="A197" s="20" t="s">
        <v>193</v>
      </c>
      <c r="B197" s="21">
        <v>76</v>
      </c>
      <c r="C197" s="21">
        <v>25</v>
      </c>
      <c r="D197" s="21">
        <v>69</v>
      </c>
      <c r="E197" s="21">
        <v>7</v>
      </c>
      <c r="F197" s="21">
        <v>33</v>
      </c>
      <c r="G197" s="21">
        <v>26</v>
      </c>
      <c r="H197" s="21">
        <v>13</v>
      </c>
      <c r="I197" s="21">
        <v>1</v>
      </c>
      <c r="J197" s="21">
        <v>0</v>
      </c>
      <c r="K197" s="21">
        <v>0</v>
      </c>
    </row>
    <row r="198" spans="1:11" x14ac:dyDescent="0.2">
      <c r="A198" s="24" t="s">
        <v>3</v>
      </c>
      <c r="B198" s="25">
        <v>100</v>
      </c>
      <c r="C198" s="25">
        <v>32.894736999999999</v>
      </c>
      <c r="D198" s="25">
        <v>90.789473999999998</v>
      </c>
      <c r="E198" s="25">
        <v>9.2105259999999998</v>
      </c>
      <c r="F198" s="25">
        <v>43.421053000000001</v>
      </c>
      <c r="G198" s="25">
        <v>34.210526000000002</v>
      </c>
      <c r="H198" s="25">
        <v>17.105263000000001</v>
      </c>
      <c r="I198" s="25">
        <v>1.3157890000000001</v>
      </c>
      <c r="J198" s="25">
        <v>0</v>
      </c>
      <c r="K198" s="25">
        <v>0</v>
      </c>
    </row>
    <row r="199" spans="1:11" x14ac:dyDescent="0.2">
      <c r="A199" s="20" t="s">
        <v>389</v>
      </c>
      <c r="B199" s="21">
        <v>18</v>
      </c>
      <c r="C199" s="21">
        <v>11</v>
      </c>
      <c r="D199" s="21">
        <v>16</v>
      </c>
      <c r="E199" s="21">
        <v>1</v>
      </c>
      <c r="F199" s="21">
        <v>1</v>
      </c>
      <c r="G199" s="21">
        <v>0</v>
      </c>
      <c r="H199" s="21">
        <v>2</v>
      </c>
      <c r="I199" s="21">
        <v>0</v>
      </c>
      <c r="J199" s="21">
        <v>0</v>
      </c>
      <c r="K199" s="21">
        <v>0</v>
      </c>
    </row>
    <row r="200" spans="1:11" x14ac:dyDescent="0.2">
      <c r="A200" s="24" t="s">
        <v>3</v>
      </c>
      <c r="B200" s="25">
        <v>100</v>
      </c>
      <c r="C200" s="25">
        <v>61.111111000000001</v>
      </c>
      <c r="D200" s="25">
        <v>88.888889000000006</v>
      </c>
      <c r="E200" s="25">
        <v>5.5555560000000002</v>
      </c>
      <c r="F200" s="25">
        <v>5.5555560000000002</v>
      </c>
      <c r="G200" s="25">
        <v>0</v>
      </c>
      <c r="H200" s="25">
        <v>11.111110999999999</v>
      </c>
      <c r="I200" s="25">
        <v>0</v>
      </c>
      <c r="J200" s="25">
        <v>0</v>
      </c>
      <c r="K200" s="25">
        <v>0</v>
      </c>
    </row>
    <row r="201" spans="1:11" ht="11.1" customHeight="1" x14ac:dyDescent="0.2">
      <c r="A201" s="20" t="s">
        <v>366</v>
      </c>
      <c r="B201" s="21">
        <v>54</v>
      </c>
      <c r="C201" s="21">
        <v>25</v>
      </c>
      <c r="D201" s="21">
        <v>42</v>
      </c>
      <c r="E201" s="21">
        <v>4</v>
      </c>
      <c r="F201" s="21">
        <v>8</v>
      </c>
      <c r="G201" s="21">
        <v>5</v>
      </c>
      <c r="H201" s="21">
        <v>5</v>
      </c>
      <c r="I201" s="21">
        <v>1</v>
      </c>
      <c r="J201" s="21">
        <v>1</v>
      </c>
      <c r="K201" s="21">
        <v>3</v>
      </c>
    </row>
    <row r="202" spans="1:11" ht="11.1" customHeight="1" x14ac:dyDescent="0.2">
      <c r="A202" s="24" t="s">
        <v>3</v>
      </c>
      <c r="B202" s="25">
        <v>100</v>
      </c>
      <c r="C202" s="25">
        <v>46.296295999999998</v>
      </c>
      <c r="D202" s="25">
        <v>77.777777999999998</v>
      </c>
      <c r="E202" s="25">
        <v>7.4074070000000001</v>
      </c>
      <c r="F202" s="25">
        <v>14.814814999999999</v>
      </c>
      <c r="G202" s="25">
        <v>9.2592590000000001</v>
      </c>
      <c r="H202" s="25">
        <v>9.2592590000000001</v>
      </c>
      <c r="I202" s="25">
        <v>1.8518520000000001</v>
      </c>
      <c r="J202" s="25">
        <v>1.8518520000000001</v>
      </c>
      <c r="K202" s="25">
        <v>5.5555560000000002</v>
      </c>
    </row>
    <row r="203" spans="1:11" ht="11.1" customHeight="1" x14ac:dyDescent="0.2">
      <c r="A203" s="9" t="s">
        <v>390</v>
      </c>
      <c r="B203" s="9"/>
      <c r="C203" s="9"/>
      <c r="D203" s="9"/>
      <c r="E203" s="9"/>
      <c r="F203" s="9"/>
      <c r="G203" s="9"/>
      <c r="H203" s="9"/>
      <c r="I203" s="9"/>
      <c r="J203" s="9"/>
      <c r="K203" s="9"/>
    </row>
    <row r="204" spans="1:11" ht="11.1" customHeight="1" x14ac:dyDescent="0.2">
      <c r="A204" s="20" t="s">
        <v>391</v>
      </c>
      <c r="B204" s="21">
        <v>358</v>
      </c>
      <c r="C204" s="21">
        <v>148</v>
      </c>
      <c r="D204" s="21">
        <v>314</v>
      </c>
      <c r="E204" s="21">
        <v>33</v>
      </c>
      <c r="F204" s="21">
        <v>95</v>
      </c>
      <c r="G204" s="21">
        <v>40</v>
      </c>
      <c r="H204" s="21">
        <v>40</v>
      </c>
      <c r="I204" s="21">
        <v>18</v>
      </c>
      <c r="J204" s="21">
        <v>2</v>
      </c>
      <c r="K204" s="21">
        <v>6</v>
      </c>
    </row>
    <row r="205" spans="1:11" ht="11.1" customHeight="1" x14ac:dyDescent="0.2">
      <c r="A205" s="24" t="s">
        <v>3</v>
      </c>
      <c r="B205" s="25">
        <v>100</v>
      </c>
      <c r="C205" s="25">
        <v>41.340781999999997</v>
      </c>
      <c r="D205" s="25">
        <v>87.709496999999999</v>
      </c>
      <c r="E205" s="25">
        <v>9.2178769999999997</v>
      </c>
      <c r="F205" s="25">
        <v>26.536313</v>
      </c>
      <c r="G205" s="25">
        <v>11.173183999999999</v>
      </c>
      <c r="H205" s="25">
        <v>11.173183999999999</v>
      </c>
      <c r="I205" s="25">
        <v>5.027933</v>
      </c>
      <c r="J205" s="25">
        <v>0.55865900000000002</v>
      </c>
      <c r="K205" s="25">
        <v>1.675978</v>
      </c>
    </row>
    <row r="206" spans="1:11" ht="11.1" customHeight="1" x14ac:dyDescent="0.2">
      <c r="A206" s="20" t="s">
        <v>392</v>
      </c>
      <c r="B206" s="21">
        <v>680</v>
      </c>
      <c r="C206" s="21">
        <v>292</v>
      </c>
      <c r="D206" s="21">
        <v>605</v>
      </c>
      <c r="E206" s="21">
        <v>63</v>
      </c>
      <c r="F206" s="21">
        <v>181</v>
      </c>
      <c r="G206" s="21">
        <v>84</v>
      </c>
      <c r="H206" s="21">
        <v>74</v>
      </c>
      <c r="I206" s="21">
        <v>23</v>
      </c>
      <c r="J206" s="21">
        <v>3</v>
      </c>
      <c r="K206" s="21">
        <v>9</v>
      </c>
    </row>
    <row r="207" spans="1:11" ht="11.1" customHeight="1" x14ac:dyDescent="0.2">
      <c r="A207" s="24" t="s">
        <v>3</v>
      </c>
      <c r="B207" s="25">
        <v>100</v>
      </c>
      <c r="C207" s="25">
        <v>42.941175999999999</v>
      </c>
      <c r="D207" s="25">
        <v>88.970588000000006</v>
      </c>
      <c r="E207" s="25">
        <v>9.2647060000000003</v>
      </c>
      <c r="F207" s="25">
        <v>26.617647000000002</v>
      </c>
      <c r="G207" s="25">
        <v>12.352941</v>
      </c>
      <c r="H207" s="25">
        <v>10.882353</v>
      </c>
      <c r="I207" s="25">
        <v>3.3823530000000002</v>
      </c>
      <c r="J207" s="25">
        <v>0.44117600000000001</v>
      </c>
      <c r="K207" s="25">
        <v>1.323529</v>
      </c>
    </row>
    <row r="208" spans="1:11" ht="11.1" customHeight="1" x14ac:dyDescent="0.2">
      <c r="A208" s="20" t="s">
        <v>393</v>
      </c>
      <c r="B208" s="21">
        <v>411</v>
      </c>
      <c r="C208" s="21">
        <v>203</v>
      </c>
      <c r="D208" s="21">
        <v>366</v>
      </c>
      <c r="E208" s="21">
        <v>50</v>
      </c>
      <c r="F208" s="21">
        <v>118</v>
      </c>
      <c r="G208" s="21">
        <v>63</v>
      </c>
      <c r="H208" s="21">
        <v>37</v>
      </c>
      <c r="I208" s="21">
        <v>13</v>
      </c>
      <c r="J208" s="21">
        <v>2</v>
      </c>
      <c r="K208" s="21">
        <v>6</v>
      </c>
    </row>
    <row r="209" spans="1:11" ht="11.1" customHeight="1" x14ac:dyDescent="0.2">
      <c r="A209" s="24" t="s">
        <v>3</v>
      </c>
      <c r="B209" s="25">
        <v>100</v>
      </c>
      <c r="C209" s="25">
        <v>49.391727000000003</v>
      </c>
      <c r="D209" s="25">
        <v>89.051095000000004</v>
      </c>
      <c r="E209" s="25">
        <v>12.16545</v>
      </c>
      <c r="F209" s="25">
        <v>28.710462</v>
      </c>
      <c r="G209" s="25">
        <v>15.328467</v>
      </c>
      <c r="H209" s="25">
        <v>9.0024329999999999</v>
      </c>
      <c r="I209" s="25">
        <v>3.163017</v>
      </c>
      <c r="J209" s="25">
        <v>0.48661799999999999</v>
      </c>
      <c r="K209" s="25">
        <v>1.459854</v>
      </c>
    </row>
    <row r="210" spans="1:11" ht="11.1" customHeight="1" x14ac:dyDescent="0.2">
      <c r="A210" s="20" t="s">
        <v>394</v>
      </c>
      <c r="B210" s="21">
        <v>162</v>
      </c>
      <c r="C210" s="21">
        <v>65</v>
      </c>
      <c r="D210" s="21">
        <v>144</v>
      </c>
      <c r="E210" s="21">
        <v>16</v>
      </c>
      <c r="F210" s="21">
        <v>41</v>
      </c>
      <c r="G210" s="21">
        <v>16</v>
      </c>
      <c r="H210" s="21">
        <v>20</v>
      </c>
      <c r="I210" s="21">
        <v>3</v>
      </c>
      <c r="J210" s="21">
        <v>1</v>
      </c>
      <c r="K210" s="21">
        <v>2</v>
      </c>
    </row>
    <row r="211" spans="1:11" ht="11.1" customHeight="1" x14ac:dyDescent="0.2">
      <c r="A211" s="24" t="s">
        <v>3</v>
      </c>
      <c r="B211" s="25">
        <v>100</v>
      </c>
      <c r="C211" s="25">
        <v>40.123457000000002</v>
      </c>
      <c r="D211" s="25">
        <v>88.888889000000006</v>
      </c>
      <c r="E211" s="25">
        <v>9.8765429999999999</v>
      </c>
      <c r="F211" s="25">
        <v>25.308641999999999</v>
      </c>
      <c r="G211" s="25">
        <v>9.8765429999999999</v>
      </c>
      <c r="H211" s="25">
        <v>12.345679000000001</v>
      </c>
      <c r="I211" s="25">
        <v>1.8518520000000001</v>
      </c>
      <c r="J211" s="25">
        <v>0.61728400000000005</v>
      </c>
      <c r="K211" s="25">
        <v>1.2345680000000001</v>
      </c>
    </row>
    <row r="212" spans="1:11" ht="11.1" customHeight="1" x14ac:dyDescent="0.2">
      <c r="A212" s="9" t="s">
        <v>395</v>
      </c>
      <c r="B212" s="9"/>
      <c r="C212" s="9"/>
      <c r="D212" s="9"/>
      <c r="E212" s="9"/>
      <c r="F212" s="9"/>
      <c r="G212" s="9"/>
      <c r="H212" s="9"/>
      <c r="I212" s="9"/>
      <c r="J212" s="9"/>
      <c r="K212" s="9"/>
    </row>
    <row r="213" spans="1:11" ht="11.1" customHeight="1" x14ac:dyDescent="0.2">
      <c r="A213" s="20" t="s">
        <v>396</v>
      </c>
      <c r="B213" s="21">
        <v>181</v>
      </c>
      <c r="C213" s="21">
        <v>82</v>
      </c>
      <c r="D213" s="21">
        <v>157</v>
      </c>
      <c r="E213" s="21">
        <v>26</v>
      </c>
      <c r="F213" s="21">
        <v>43</v>
      </c>
      <c r="G213" s="21">
        <v>17</v>
      </c>
      <c r="H213" s="21">
        <v>25</v>
      </c>
      <c r="I213" s="21">
        <v>7</v>
      </c>
      <c r="J213" s="21">
        <v>2</v>
      </c>
      <c r="K213" s="21">
        <v>2</v>
      </c>
    </row>
    <row r="214" spans="1:11" ht="11.1" customHeight="1" x14ac:dyDescent="0.2">
      <c r="A214" s="24" t="s">
        <v>3</v>
      </c>
      <c r="B214" s="25">
        <v>100</v>
      </c>
      <c r="C214" s="25">
        <v>45.303866999999997</v>
      </c>
      <c r="D214" s="25">
        <v>86.740330999999998</v>
      </c>
      <c r="E214" s="25">
        <v>14.364641000000001</v>
      </c>
      <c r="F214" s="25">
        <v>23.756906000000001</v>
      </c>
      <c r="G214" s="25">
        <v>9.3922650000000001</v>
      </c>
      <c r="H214" s="25">
        <v>13.812155000000001</v>
      </c>
      <c r="I214" s="25">
        <v>3.8674029999999999</v>
      </c>
      <c r="J214" s="25">
        <v>1.1049720000000001</v>
      </c>
      <c r="K214" s="25">
        <v>1.1049720000000001</v>
      </c>
    </row>
    <row r="215" spans="1:11" ht="11.1" customHeight="1" x14ac:dyDescent="0.2">
      <c r="A215" s="20" t="s">
        <v>397</v>
      </c>
      <c r="B215" s="21">
        <v>507</v>
      </c>
      <c r="C215" s="21">
        <v>213</v>
      </c>
      <c r="D215" s="21">
        <v>443</v>
      </c>
      <c r="E215" s="21">
        <v>46</v>
      </c>
      <c r="F215" s="21">
        <v>139</v>
      </c>
      <c r="G215" s="21">
        <v>65</v>
      </c>
      <c r="H215" s="21">
        <v>51</v>
      </c>
      <c r="I215" s="21">
        <v>26</v>
      </c>
      <c r="J215" s="21">
        <v>2</v>
      </c>
      <c r="K215" s="21">
        <v>8</v>
      </c>
    </row>
    <row r="216" spans="1:11" ht="11.1" customHeight="1" x14ac:dyDescent="0.2">
      <c r="A216" s="24" t="s">
        <v>3</v>
      </c>
      <c r="B216" s="25">
        <v>100</v>
      </c>
      <c r="C216" s="25">
        <v>42.011834</v>
      </c>
      <c r="D216" s="25">
        <v>87.376726000000005</v>
      </c>
      <c r="E216" s="25">
        <v>9.0729780000000009</v>
      </c>
      <c r="F216" s="25">
        <v>27.416174000000002</v>
      </c>
      <c r="G216" s="25">
        <v>12.820513</v>
      </c>
      <c r="H216" s="25">
        <v>10.059172</v>
      </c>
      <c r="I216" s="25">
        <v>5.1282050000000003</v>
      </c>
      <c r="J216" s="25">
        <v>0.39447700000000002</v>
      </c>
      <c r="K216" s="25">
        <v>1.577909</v>
      </c>
    </row>
    <row r="217" spans="1:11" ht="11.1" customHeight="1" x14ac:dyDescent="0.2">
      <c r="A217" s="20" t="s">
        <v>879</v>
      </c>
      <c r="B217" s="21">
        <v>304</v>
      </c>
      <c r="C217" s="21">
        <v>142</v>
      </c>
      <c r="D217" s="21">
        <v>279</v>
      </c>
      <c r="E217" s="21">
        <v>35</v>
      </c>
      <c r="F217" s="21">
        <v>88</v>
      </c>
      <c r="G217" s="21">
        <v>46</v>
      </c>
      <c r="H217" s="21">
        <v>36</v>
      </c>
      <c r="I217" s="21">
        <v>6</v>
      </c>
      <c r="J217" s="21">
        <v>0</v>
      </c>
      <c r="K217" s="21">
        <v>6</v>
      </c>
    </row>
    <row r="218" spans="1:11" ht="11.1" customHeight="1" x14ac:dyDescent="0.2">
      <c r="A218" s="24" t="s">
        <v>3</v>
      </c>
      <c r="B218" s="25">
        <v>100</v>
      </c>
      <c r="C218" s="25">
        <v>46.710526000000002</v>
      </c>
      <c r="D218" s="25">
        <v>91.776315999999994</v>
      </c>
      <c r="E218" s="25">
        <v>11.513158000000001</v>
      </c>
      <c r="F218" s="25">
        <v>28.947368000000001</v>
      </c>
      <c r="G218" s="25">
        <v>15.131579</v>
      </c>
      <c r="H218" s="25">
        <v>11.842105</v>
      </c>
      <c r="I218" s="25">
        <v>1.973684</v>
      </c>
      <c r="J218" s="25">
        <v>0</v>
      </c>
      <c r="K218" s="25">
        <v>1.973684</v>
      </c>
    </row>
    <row r="219" spans="1:11" ht="11.1" customHeight="1" x14ac:dyDescent="0.2">
      <c r="A219" s="20" t="s">
        <v>398</v>
      </c>
      <c r="B219" s="21">
        <v>276</v>
      </c>
      <c r="C219" s="21">
        <v>115</v>
      </c>
      <c r="D219" s="21">
        <v>248</v>
      </c>
      <c r="E219" s="21">
        <v>22</v>
      </c>
      <c r="F219" s="21">
        <v>65</v>
      </c>
      <c r="G219" s="21">
        <v>31</v>
      </c>
      <c r="H219" s="21">
        <v>31</v>
      </c>
      <c r="I219" s="21">
        <v>9</v>
      </c>
      <c r="J219" s="21">
        <v>3</v>
      </c>
      <c r="K219" s="21">
        <v>0</v>
      </c>
    </row>
    <row r="220" spans="1:11" ht="11.1" customHeight="1" x14ac:dyDescent="0.2">
      <c r="A220" s="24" t="s">
        <v>3</v>
      </c>
      <c r="B220" s="25">
        <v>100</v>
      </c>
      <c r="C220" s="25">
        <v>41.666666999999997</v>
      </c>
      <c r="D220" s="25">
        <v>89.855072000000007</v>
      </c>
      <c r="E220" s="25">
        <v>7.9710140000000003</v>
      </c>
      <c r="F220" s="25">
        <v>23.550725</v>
      </c>
      <c r="G220" s="25">
        <v>11.231884000000001</v>
      </c>
      <c r="H220" s="25">
        <v>11.231884000000001</v>
      </c>
      <c r="I220" s="25">
        <v>3.2608700000000002</v>
      </c>
      <c r="J220" s="25">
        <v>1.086957</v>
      </c>
      <c r="K220" s="25">
        <v>0</v>
      </c>
    </row>
    <row r="221" spans="1:11" ht="11.1" customHeight="1" x14ac:dyDescent="0.2">
      <c r="A221" s="20" t="s">
        <v>399</v>
      </c>
      <c r="B221" s="21">
        <v>173</v>
      </c>
      <c r="C221" s="21">
        <v>84</v>
      </c>
      <c r="D221" s="21">
        <v>154</v>
      </c>
      <c r="E221" s="21">
        <v>16</v>
      </c>
      <c r="F221" s="21">
        <v>52</v>
      </c>
      <c r="G221" s="21">
        <v>18</v>
      </c>
      <c r="H221" s="21">
        <v>15</v>
      </c>
      <c r="I221" s="21">
        <v>3</v>
      </c>
      <c r="J221" s="21">
        <v>1</v>
      </c>
      <c r="K221" s="21">
        <v>4</v>
      </c>
    </row>
    <row r="222" spans="1:11" ht="11.1" customHeight="1" x14ac:dyDescent="0.2">
      <c r="A222" s="24" t="s">
        <v>3</v>
      </c>
      <c r="B222" s="25">
        <v>100</v>
      </c>
      <c r="C222" s="25">
        <v>48.554912999999999</v>
      </c>
      <c r="D222" s="25">
        <v>89.017341000000002</v>
      </c>
      <c r="E222" s="25">
        <v>9.2485549999999996</v>
      </c>
      <c r="F222" s="25">
        <v>30.057803</v>
      </c>
      <c r="G222" s="25">
        <v>10.404624</v>
      </c>
      <c r="H222" s="25">
        <v>8.6705199999999998</v>
      </c>
      <c r="I222" s="25">
        <v>1.7341040000000001</v>
      </c>
      <c r="J222" s="25">
        <v>0.57803499999999997</v>
      </c>
      <c r="K222" s="25">
        <v>2.3121390000000002</v>
      </c>
    </row>
    <row r="223" spans="1:11" ht="11.1" customHeight="1" x14ac:dyDescent="0.2">
      <c r="A223" s="20" t="s">
        <v>400</v>
      </c>
      <c r="B223" s="21">
        <v>170</v>
      </c>
      <c r="C223" s="21">
        <v>72</v>
      </c>
      <c r="D223" s="21">
        <v>148</v>
      </c>
      <c r="E223" s="21">
        <v>17</v>
      </c>
      <c r="F223" s="21">
        <v>48</v>
      </c>
      <c r="G223" s="21">
        <v>26</v>
      </c>
      <c r="H223" s="21">
        <v>13</v>
      </c>
      <c r="I223" s="21">
        <v>6</v>
      </c>
      <c r="J223" s="21">
        <v>0</v>
      </c>
      <c r="K223" s="21">
        <v>3</v>
      </c>
    </row>
    <row r="224" spans="1:11" ht="11.1" customHeight="1" x14ac:dyDescent="0.2">
      <c r="A224" s="24" t="s">
        <v>3</v>
      </c>
      <c r="B224" s="25">
        <v>100</v>
      </c>
      <c r="C224" s="25">
        <v>42.352941000000001</v>
      </c>
      <c r="D224" s="25">
        <v>87.058824000000001</v>
      </c>
      <c r="E224" s="25">
        <v>10</v>
      </c>
      <c r="F224" s="25">
        <v>28.235294</v>
      </c>
      <c r="G224" s="25">
        <v>15.294117999999999</v>
      </c>
      <c r="H224" s="25">
        <v>7.6470589999999996</v>
      </c>
      <c r="I224" s="25">
        <v>3.5294120000000002</v>
      </c>
      <c r="J224" s="25">
        <v>0</v>
      </c>
      <c r="K224" s="25">
        <v>1.7647060000000001</v>
      </c>
    </row>
    <row r="225" spans="1:11" ht="11.1" customHeight="1" x14ac:dyDescent="0.2">
      <c r="A225" s="9" t="s">
        <v>401</v>
      </c>
      <c r="B225" s="9"/>
      <c r="C225" s="9"/>
      <c r="D225" s="9"/>
      <c r="E225" s="9"/>
      <c r="F225" s="9"/>
      <c r="G225" s="9"/>
      <c r="H225" s="9"/>
      <c r="I225" s="9"/>
      <c r="J225" s="9"/>
      <c r="K225" s="9"/>
    </row>
    <row r="226" spans="1:11" ht="11.1" customHeight="1" x14ac:dyDescent="0.2">
      <c r="A226" s="20" t="s">
        <v>878</v>
      </c>
      <c r="B226" s="21">
        <v>52</v>
      </c>
      <c r="C226" s="21">
        <v>19</v>
      </c>
      <c r="D226" s="21">
        <v>49</v>
      </c>
      <c r="E226" s="21">
        <v>4</v>
      </c>
      <c r="F226" s="21">
        <v>8</v>
      </c>
      <c r="G226" s="21">
        <v>4</v>
      </c>
      <c r="H226" s="21">
        <v>9</v>
      </c>
      <c r="I226" s="21">
        <v>1</v>
      </c>
      <c r="J226" s="21">
        <v>0</v>
      </c>
      <c r="K226" s="21">
        <v>1</v>
      </c>
    </row>
    <row r="227" spans="1:11" ht="11.1" customHeight="1" x14ac:dyDescent="0.2">
      <c r="A227" s="24" t="s">
        <v>3</v>
      </c>
      <c r="B227" s="25">
        <v>100</v>
      </c>
      <c r="C227" s="25">
        <v>36.538462000000003</v>
      </c>
      <c r="D227" s="25">
        <v>94.230768999999995</v>
      </c>
      <c r="E227" s="25">
        <v>7.6923079999999997</v>
      </c>
      <c r="F227" s="25">
        <v>15.384615</v>
      </c>
      <c r="G227" s="25">
        <v>7.6923079999999997</v>
      </c>
      <c r="H227" s="25">
        <v>17.307691999999999</v>
      </c>
      <c r="I227" s="25">
        <v>1.9230769999999999</v>
      </c>
      <c r="J227" s="25">
        <v>0</v>
      </c>
      <c r="K227" s="25">
        <v>1.9230769999999999</v>
      </c>
    </row>
    <row r="228" spans="1:11" ht="11.1" customHeight="1" x14ac:dyDescent="0.2">
      <c r="A228" s="20" t="s">
        <v>402</v>
      </c>
      <c r="B228" s="21">
        <v>129</v>
      </c>
      <c r="C228" s="21">
        <v>63</v>
      </c>
      <c r="D228" s="21">
        <v>108</v>
      </c>
      <c r="E228" s="21">
        <v>22</v>
      </c>
      <c r="F228" s="21">
        <v>35</v>
      </c>
      <c r="G228" s="21">
        <v>13</v>
      </c>
      <c r="H228" s="21">
        <v>16</v>
      </c>
      <c r="I228" s="21">
        <v>6</v>
      </c>
      <c r="J228" s="21">
        <v>2</v>
      </c>
      <c r="K228" s="21">
        <v>1</v>
      </c>
    </row>
    <row r="229" spans="1:11" ht="11.1" customHeight="1" x14ac:dyDescent="0.2">
      <c r="A229" s="24" t="s">
        <v>3</v>
      </c>
      <c r="B229" s="25">
        <v>100</v>
      </c>
      <c r="C229" s="25">
        <v>48.837209000000001</v>
      </c>
      <c r="D229" s="25">
        <v>83.720929999999996</v>
      </c>
      <c r="E229" s="25">
        <v>17.054264</v>
      </c>
      <c r="F229" s="25">
        <v>27.131782999999999</v>
      </c>
      <c r="G229" s="25">
        <v>10.077519000000001</v>
      </c>
      <c r="H229" s="25">
        <v>12.403100999999999</v>
      </c>
      <c r="I229" s="25">
        <v>4.6511630000000004</v>
      </c>
      <c r="J229" s="25">
        <v>1.5503880000000001</v>
      </c>
      <c r="K229" s="25">
        <v>0.77519400000000005</v>
      </c>
    </row>
    <row r="230" spans="1:11" ht="11.1" customHeight="1" x14ac:dyDescent="0.2">
      <c r="A230" s="20" t="s">
        <v>397</v>
      </c>
      <c r="B230" s="21">
        <v>507</v>
      </c>
      <c r="C230" s="21">
        <v>213</v>
      </c>
      <c r="D230" s="21">
        <v>443</v>
      </c>
      <c r="E230" s="21">
        <v>46</v>
      </c>
      <c r="F230" s="21">
        <v>139</v>
      </c>
      <c r="G230" s="21">
        <v>65</v>
      </c>
      <c r="H230" s="21">
        <v>51</v>
      </c>
      <c r="I230" s="21">
        <v>26</v>
      </c>
      <c r="J230" s="21">
        <v>2</v>
      </c>
      <c r="K230" s="21">
        <v>8</v>
      </c>
    </row>
    <row r="231" spans="1:11" ht="11.1" customHeight="1" x14ac:dyDescent="0.2">
      <c r="A231" s="24" t="s">
        <v>3</v>
      </c>
      <c r="B231" s="25">
        <v>100</v>
      </c>
      <c r="C231" s="25">
        <v>42.011834</v>
      </c>
      <c r="D231" s="25">
        <v>87.376726000000005</v>
      </c>
      <c r="E231" s="25">
        <v>9.0729780000000009</v>
      </c>
      <c r="F231" s="25">
        <v>27.416174000000002</v>
      </c>
      <c r="G231" s="25">
        <v>12.820513</v>
      </c>
      <c r="H231" s="25">
        <v>10.059172</v>
      </c>
      <c r="I231" s="25">
        <v>5.1282050000000003</v>
      </c>
      <c r="J231" s="25">
        <v>0.39447700000000002</v>
      </c>
      <c r="K231" s="25">
        <v>1.577909</v>
      </c>
    </row>
    <row r="232" spans="1:11" ht="11.1" customHeight="1" x14ac:dyDescent="0.2">
      <c r="A232" s="20" t="s">
        <v>403</v>
      </c>
      <c r="B232" s="21">
        <v>79</v>
      </c>
      <c r="C232" s="21">
        <v>35</v>
      </c>
      <c r="D232" s="21">
        <v>72</v>
      </c>
      <c r="E232" s="21">
        <v>14</v>
      </c>
      <c r="F232" s="21">
        <v>25</v>
      </c>
      <c r="G232" s="21">
        <v>12</v>
      </c>
      <c r="H232" s="21">
        <v>9</v>
      </c>
      <c r="I232" s="21">
        <v>2</v>
      </c>
      <c r="J232" s="21">
        <v>0</v>
      </c>
      <c r="K232" s="21">
        <v>2</v>
      </c>
    </row>
    <row r="233" spans="1:11" ht="11.1" customHeight="1" x14ac:dyDescent="0.2">
      <c r="A233" s="24" t="s">
        <v>3</v>
      </c>
      <c r="B233" s="25">
        <v>100</v>
      </c>
      <c r="C233" s="25">
        <v>44.303797000000003</v>
      </c>
      <c r="D233" s="25">
        <v>91.139240999999998</v>
      </c>
      <c r="E233" s="25">
        <v>17.721519000000001</v>
      </c>
      <c r="F233" s="25">
        <v>31.645569999999999</v>
      </c>
      <c r="G233" s="25">
        <v>15.189873</v>
      </c>
      <c r="H233" s="25">
        <v>11.392405</v>
      </c>
      <c r="I233" s="25">
        <v>2.5316459999999998</v>
      </c>
      <c r="J233" s="25">
        <v>0</v>
      </c>
      <c r="K233" s="25">
        <v>2.5316459999999998</v>
      </c>
    </row>
    <row r="234" spans="1:11" ht="11.1" customHeight="1" x14ac:dyDescent="0.2">
      <c r="A234" s="20" t="s">
        <v>404</v>
      </c>
      <c r="B234" s="21">
        <v>70</v>
      </c>
      <c r="C234" s="21">
        <v>36</v>
      </c>
      <c r="D234" s="21">
        <v>64</v>
      </c>
      <c r="E234" s="21">
        <v>9</v>
      </c>
      <c r="F234" s="21">
        <v>20</v>
      </c>
      <c r="G234" s="21">
        <v>10</v>
      </c>
      <c r="H234" s="21">
        <v>11</v>
      </c>
      <c r="I234" s="21">
        <v>2</v>
      </c>
      <c r="J234" s="21">
        <v>0</v>
      </c>
      <c r="K234" s="21">
        <v>1</v>
      </c>
    </row>
    <row r="235" spans="1:11" ht="11.1" customHeight="1" x14ac:dyDescent="0.2">
      <c r="A235" s="24" t="s">
        <v>3</v>
      </c>
      <c r="B235" s="25">
        <v>100</v>
      </c>
      <c r="C235" s="25">
        <v>51.428570999999998</v>
      </c>
      <c r="D235" s="25">
        <v>91.428571000000005</v>
      </c>
      <c r="E235" s="25">
        <v>12.857143000000001</v>
      </c>
      <c r="F235" s="25">
        <v>28.571428999999998</v>
      </c>
      <c r="G235" s="25">
        <v>14.285714</v>
      </c>
      <c r="H235" s="25">
        <v>15.714286</v>
      </c>
      <c r="I235" s="25">
        <v>2.8571430000000002</v>
      </c>
      <c r="J235" s="25">
        <v>0</v>
      </c>
      <c r="K235" s="25">
        <v>1.428571</v>
      </c>
    </row>
    <row r="236" spans="1:11" ht="11.1" customHeight="1" x14ac:dyDescent="0.2">
      <c r="A236" s="20" t="s">
        <v>405</v>
      </c>
      <c r="B236" s="21">
        <v>155</v>
      </c>
      <c r="C236" s="21">
        <v>71</v>
      </c>
      <c r="D236" s="21">
        <v>143</v>
      </c>
      <c r="E236" s="21">
        <v>12</v>
      </c>
      <c r="F236" s="21">
        <v>43</v>
      </c>
      <c r="G236" s="21">
        <v>24</v>
      </c>
      <c r="H236" s="21">
        <v>16</v>
      </c>
      <c r="I236" s="21">
        <v>2</v>
      </c>
      <c r="J236" s="21">
        <v>0</v>
      </c>
      <c r="K236" s="21">
        <v>3</v>
      </c>
    </row>
    <row r="237" spans="1:11" ht="11.1" customHeight="1" x14ac:dyDescent="0.2">
      <c r="A237" s="24" t="s">
        <v>3</v>
      </c>
      <c r="B237" s="25">
        <v>100</v>
      </c>
      <c r="C237" s="25">
        <v>45.806452</v>
      </c>
      <c r="D237" s="25">
        <v>92.258065000000002</v>
      </c>
      <c r="E237" s="25">
        <v>7.7419349999999998</v>
      </c>
      <c r="F237" s="25">
        <v>27.741935000000002</v>
      </c>
      <c r="G237" s="25">
        <v>15.483871000000001</v>
      </c>
      <c r="H237" s="25">
        <v>10.322581</v>
      </c>
      <c r="I237" s="25">
        <v>1.2903230000000001</v>
      </c>
      <c r="J237" s="25">
        <v>0</v>
      </c>
      <c r="K237" s="25">
        <v>1.935484</v>
      </c>
    </row>
    <row r="238" spans="1:11" ht="11.1" customHeight="1" x14ac:dyDescent="0.2">
      <c r="A238" s="20" t="s">
        <v>398</v>
      </c>
      <c r="B238" s="21">
        <v>276</v>
      </c>
      <c r="C238" s="21">
        <v>115</v>
      </c>
      <c r="D238" s="21">
        <v>248</v>
      </c>
      <c r="E238" s="21">
        <v>22</v>
      </c>
      <c r="F238" s="21">
        <v>65</v>
      </c>
      <c r="G238" s="21">
        <v>31</v>
      </c>
      <c r="H238" s="21">
        <v>31</v>
      </c>
      <c r="I238" s="21">
        <v>9</v>
      </c>
      <c r="J238" s="21">
        <v>3</v>
      </c>
      <c r="K238" s="21">
        <v>0</v>
      </c>
    </row>
    <row r="239" spans="1:11" ht="11.1" customHeight="1" x14ac:dyDescent="0.2">
      <c r="A239" s="24" t="s">
        <v>3</v>
      </c>
      <c r="B239" s="25">
        <v>100</v>
      </c>
      <c r="C239" s="25">
        <v>41.666666999999997</v>
      </c>
      <c r="D239" s="25">
        <v>89.855072000000007</v>
      </c>
      <c r="E239" s="25">
        <v>7.9710140000000003</v>
      </c>
      <c r="F239" s="25">
        <v>23.550725</v>
      </c>
      <c r="G239" s="25">
        <v>11.231884000000001</v>
      </c>
      <c r="H239" s="25">
        <v>11.231884000000001</v>
      </c>
      <c r="I239" s="25">
        <v>3.2608700000000002</v>
      </c>
      <c r="J239" s="25">
        <v>1.086957</v>
      </c>
      <c r="K239" s="25">
        <v>0</v>
      </c>
    </row>
    <row r="240" spans="1:11" ht="11.1" customHeight="1" x14ac:dyDescent="0.2">
      <c r="A240" s="20" t="s">
        <v>406</v>
      </c>
      <c r="B240" s="21">
        <v>120</v>
      </c>
      <c r="C240" s="21">
        <v>59</v>
      </c>
      <c r="D240" s="21">
        <v>105</v>
      </c>
      <c r="E240" s="21">
        <v>12</v>
      </c>
      <c r="F240" s="21">
        <v>37</v>
      </c>
      <c r="G240" s="21">
        <v>14</v>
      </c>
      <c r="H240" s="21">
        <v>12</v>
      </c>
      <c r="I240" s="21">
        <v>2</v>
      </c>
      <c r="J240" s="21">
        <v>1</v>
      </c>
      <c r="K240" s="21">
        <v>2</v>
      </c>
    </row>
    <row r="241" spans="1:11" ht="11.1" customHeight="1" x14ac:dyDescent="0.2">
      <c r="A241" s="24" t="s">
        <v>3</v>
      </c>
      <c r="B241" s="25">
        <v>100</v>
      </c>
      <c r="C241" s="25">
        <v>49.166666999999997</v>
      </c>
      <c r="D241" s="25">
        <v>87.5</v>
      </c>
      <c r="E241" s="25">
        <v>10</v>
      </c>
      <c r="F241" s="25">
        <v>30.833333</v>
      </c>
      <c r="G241" s="25">
        <v>11.666667</v>
      </c>
      <c r="H241" s="25">
        <v>10</v>
      </c>
      <c r="I241" s="25">
        <v>1.6666669999999999</v>
      </c>
      <c r="J241" s="25">
        <v>0.83333299999999999</v>
      </c>
      <c r="K241" s="25">
        <v>1.6666669999999999</v>
      </c>
    </row>
    <row r="242" spans="1:11" ht="11.1" customHeight="1" x14ac:dyDescent="0.2">
      <c r="A242" s="20" t="s">
        <v>407</v>
      </c>
      <c r="B242" s="21">
        <v>53</v>
      </c>
      <c r="C242" s="21">
        <v>25</v>
      </c>
      <c r="D242" s="21">
        <v>49</v>
      </c>
      <c r="E242" s="21">
        <v>4</v>
      </c>
      <c r="F242" s="21">
        <v>15</v>
      </c>
      <c r="G242" s="21">
        <v>4</v>
      </c>
      <c r="H242" s="21">
        <v>3</v>
      </c>
      <c r="I242" s="21">
        <v>1</v>
      </c>
      <c r="J242" s="21">
        <v>0</v>
      </c>
      <c r="K242" s="21">
        <v>2</v>
      </c>
    </row>
    <row r="243" spans="1:11" ht="11.1" customHeight="1" x14ac:dyDescent="0.2">
      <c r="A243" s="24" t="s">
        <v>3</v>
      </c>
      <c r="B243" s="25">
        <v>100</v>
      </c>
      <c r="C243" s="25">
        <v>47.169811000000003</v>
      </c>
      <c r="D243" s="25">
        <v>92.452830000000006</v>
      </c>
      <c r="E243" s="25">
        <v>7.5471700000000004</v>
      </c>
      <c r="F243" s="25">
        <v>28.301887000000001</v>
      </c>
      <c r="G243" s="25">
        <v>7.5471700000000004</v>
      </c>
      <c r="H243" s="25">
        <v>5.6603770000000004</v>
      </c>
      <c r="I243" s="25">
        <v>1.886792</v>
      </c>
      <c r="J243" s="25">
        <v>0</v>
      </c>
      <c r="K243" s="25">
        <v>3.7735850000000002</v>
      </c>
    </row>
    <row r="244" spans="1:11" ht="11.1" customHeight="1" x14ac:dyDescent="0.2">
      <c r="A244" s="20" t="s">
        <v>400</v>
      </c>
      <c r="B244" s="21">
        <v>170</v>
      </c>
      <c r="C244" s="21">
        <v>72</v>
      </c>
      <c r="D244" s="21">
        <v>148</v>
      </c>
      <c r="E244" s="21">
        <v>17</v>
      </c>
      <c r="F244" s="21">
        <v>48</v>
      </c>
      <c r="G244" s="21">
        <v>26</v>
      </c>
      <c r="H244" s="21">
        <v>13</v>
      </c>
      <c r="I244" s="21">
        <v>6</v>
      </c>
      <c r="J244" s="21">
        <v>0</v>
      </c>
      <c r="K244" s="21">
        <v>3</v>
      </c>
    </row>
    <row r="245" spans="1:11" ht="11.1" customHeight="1" x14ac:dyDescent="0.2">
      <c r="A245" s="26"/>
      <c r="B245" s="27">
        <v>100</v>
      </c>
      <c r="C245" s="27">
        <v>42.352941000000001</v>
      </c>
      <c r="D245" s="27">
        <v>87.058824000000001</v>
      </c>
      <c r="E245" s="27">
        <v>10</v>
      </c>
      <c r="F245" s="27">
        <v>28.235294</v>
      </c>
      <c r="G245" s="27">
        <v>15.294117999999999</v>
      </c>
      <c r="H245" s="27">
        <v>7.6470589999999996</v>
      </c>
      <c r="I245" s="27">
        <v>3.5294120000000002</v>
      </c>
      <c r="J245" s="27">
        <v>0</v>
      </c>
      <c r="K245" s="27">
        <v>1.7647060000000001</v>
      </c>
    </row>
    <row r="246" spans="1:11" ht="11.1" customHeight="1" x14ac:dyDescent="0.2"/>
  </sheetData>
  <phoneticPr fontId="2"/>
  <pageMargins left="0.75" right="0.75" top="1" bottom="1" header="0.5" footer="0.5"/>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1ECDE-DAF0-4000-83AA-A3CF2BCD9921}">
  <dimension ref="A1:I247"/>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HYPERLINK("#'目次'!B48","[42]")</f>
        <v>[42]</v>
      </c>
    </row>
    <row r="3" spans="1:9" x14ac:dyDescent="0.2">
      <c r="A3" s="7" t="s">
        <v>3</v>
      </c>
      <c r="B3" s="8" t="s">
        <v>1</v>
      </c>
    </row>
    <row r="4" spans="1:9" x14ac:dyDescent="0.2">
      <c r="A4" s="7" t="s">
        <v>3</v>
      </c>
      <c r="B4" s="8" t="s">
        <v>71</v>
      </c>
    </row>
    <row r="5" spans="1:9" x14ac:dyDescent="0.2">
      <c r="A5" s="7" t="s">
        <v>3</v>
      </c>
      <c r="B5" s="8" t="s">
        <v>70</v>
      </c>
    </row>
    <row r="6" spans="1:9" x14ac:dyDescent="0.2">
      <c r="A6" s="7" t="s">
        <v>3</v>
      </c>
      <c r="B6" s="8" t="s">
        <v>69</v>
      </c>
    </row>
    <row r="7" spans="1:9" x14ac:dyDescent="0.2">
      <c r="A7" s="7" t="s">
        <v>3</v>
      </c>
      <c r="B7" s="8" t="s">
        <v>68</v>
      </c>
    </row>
    <row r="8" spans="1:9" s="18" customFormat="1" ht="75.599999999999994" x14ac:dyDescent="0.2">
      <c r="A8" s="16" t="s">
        <v>3</v>
      </c>
      <c r="B8" s="17" t="s">
        <v>335</v>
      </c>
      <c r="C8" s="17" t="s">
        <v>269</v>
      </c>
      <c r="D8" s="17" t="s">
        <v>270</v>
      </c>
      <c r="E8" s="17" t="s">
        <v>271</v>
      </c>
      <c r="F8" s="17" t="s">
        <v>272</v>
      </c>
      <c r="G8" s="17" t="s">
        <v>273</v>
      </c>
      <c r="H8" s="17" t="s">
        <v>387</v>
      </c>
      <c r="I8" s="17" t="s">
        <v>366</v>
      </c>
    </row>
    <row r="9" spans="1:9" x14ac:dyDescent="0.2">
      <c r="A9" s="19" t="s">
        <v>338</v>
      </c>
      <c r="B9" s="10">
        <v>2677</v>
      </c>
      <c r="C9" s="10">
        <v>267</v>
      </c>
      <c r="D9" s="10">
        <v>22</v>
      </c>
      <c r="E9" s="10">
        <v>28</v>
      </c>
      <c r="F9" s="10">
        <v>463</v>
      </c>
      <c r="G9" s="10">
        <v>1593</v>
      </c>
      <c r="H9" s="10">
        <v>125</v>
      </c>
      <c r="I9" s="10">
        <v>179</v>
      </c>
    </row>
    <row r="10" spans="1:9" x14ac:dyDescent="0.2">
      <c r="A10" s="24" t="s">
        <v>3</v>
      </c>
      <c r="B10" s="25">
        <v>100</v>
      </c>
      <c r="C10" s="25">
        <v>9.9738509999999998</v>
      </c>
      <c r="D10" s="25">
        <v>0.82181499999999996</v>
      </c>
      <c r="E10" s="25">
        <v>1.045947</v>
      </c>
      <c r="F10" s="25">
        <v>17.295480000000001</v>
      </c>
      <c r="G10" s="25">
        <v>59.506911000000002</v>
      </c>
      <c r="H10" s="25">
        <v>4.6694060000000004</v>
      </c>
      <c r="I10" s="25">
        <v>6.6865889999999997</v>
      </c>
    </row>
    <row r="11" spans="1:9" x14ac:dyDescent="0.2">
      <c r="A11" s="9" t="s">
        <v>339</v>
      </c>
      <c r="B11" s="9"/>
      <c r="C11" s="9"/>
      <c r="D11" s="9"/>
      <c r="E11" s="9"/>
      <c r="F11" s="9"/>
      <c r="G11" s="9"/>
      <c r="H11" s="9"/>
      <c r="I11" s="9"/>
    </row>
    <row r="12" spans="1:9" x14ac:dyDescent="0.2">
      <c r="A12" s="20" t="s">
        <v>340</v>
      </c>
      <c r="B12" s="21">
        <v>1277</v>
      </c>
      <c r="C12" s="21">
        <v>122</v>
      </c>
      <c r="D12" s="21">
        <v>10</v>
      </c>
      <c r="E12" s="21">
        <v>16</v>
      </c>
      <c r="F12" s="21">
        <v>194</v>
      </c>
      <c r="G12" s="21">
        <v>793</v>
      </c>
      <c r="H12" s="21">
        <v>51</v>
      </c>
      <c r="I12" s="21">
        <v>91</v>
      </c>
    </row>
    <row r="13" spans="1:9" x14ac:dyDescent="0.2">
      <c r="A13" s="24" t="s">
        <v>3</v>
      </c>
      <c r="B13" s="25">
        <v>100</v>
      </c>
      <c r="C13" s="25">
        <v>9.5536410000000007</v>
      </c>
      <c r="D13" s="25">
        <v>0.78308500000000003</v>
      </c>
      <c r="E13" s="25">
        <v>1.252937</v>
      </c>
      <c r="F13" s="25">
        <v>15.191856</v>
      </c>
      <c r="G13" s="25">
        <v>62.098669000000001</v>
      </c>
      <c r="H13" s="25">
        <v>3.993735</v>
      </c>
      <c r="I13" s="25">
        <v>7.1260770000000004</v>
      </c>
    </row>
    <row r="14" spans="1:9" x14ac:dyDescent="0.2">
      <c r="A14" s="20" t="s">
        <v>341</v>
      </c>
      <c r="B14" s="21">
        <v>1400</v>
      </c>
      <c r="C14" s="21">
        <v>145</v>
      </c>
      <c r="D14" s="21">
        <v>12</v>
      </c>
      <c r="E14" s="21">
        <v>12</v>
      </c>
      <c r="F14" s="21">
        <v>269</v>
      </c>
      <c r="G14" s="21">
        <v>800</v>
      </c>
      <c r="H14" s="21">
        <v>74</v>
      </c>
      <c r="I14" s="21">
        <v>88</v>
      </c>
    </row>
    <row r="15" spans="1:9" x14ac:dyDescent="0.2">
      <c r="A15" s="24" t="s">
        <v>3</v>
      </c>
      <c r="B15" s="25">
        <v>100</v>
      </c>
      <c r="C15" s="25">
        <v>10.357143000000001</v>
      </c>
      <c r="D15" s="25">
        <v>0.85714299999999999</v>
      </c>
      <c r="E15" s="25">
        <v>0.85714299999999999</v>
      </c>
      <c r="F15" s="25">
        <v>19.214286000000001</v>
      </c>
      <c r="G15" s="25">
        <v>57.142856999999999</v>
      </c>
      <c r="H15" s="25">
        <v>5.2857139999999996</v>
      </c>
      <c r="I15" s="25">
        <v>6.2857139999999996</v>
      </c>
    </row>
    <row r="16" spans="1:9" x14ac:dyDescent="0.2">
      <c r="A16" s="9" t="s">
        <v>342</v>
      </c>
      <c r="B16" s="9"/>
      <c r="C16" s="9"/>
      <c r="D16" s="9"/>
      <c r="E16" s="9"/>
      <c r="F16" s="9"/>
      <c r="G16" s="9"/>
      <c r="H16" s="9"/>
      <c r="I16" s="9"/>
    </row>
    <row r="17" spans="1:9" x14ac:dyDescent="0.2">
      <c r="A17" s="20" t="s">
        <v>343</v>
      </c>
      <c r="B17" s="21">
        <v>610</v>
      </c>
      <c r="C17" s="21">
        <v>32</v>
      </c>
      <c r="D17" s="21">
        <v>6</v>
      </c>
      <c r="E17" s="21">
        <v>9</v>
      </c>
      <c r="F17" s="21">
        <v>124</v>
      </c>
      <c r="G17" s="21">
        <v>395</v>
      </c>
      <c r="H17" s="21">
        <v>29</v>
      </c>
      <c r="I17" s="21">
        <v>15</v>
      </c>
    </row>
    <row r="18" spans="1:9" x14ac:dyDescent="0.2">
      <c r="A18" s="24" t="s">
        <v>3</v>
      </c>
      <c r="B18" s="25">
        <v>100</v>
      </c>
      <c r="C18" s="25">
        <v>5.2459020000000001</v>
      </c>
      <c r="D18" s="25">
        <v>0.98360700000000001</v>
      </c>
      <c r="E18" s="25">
        <v>1.4754100000000001</v>
      </c>
      <c r="F18" s="25">
        <v>20.327869</v>
      </c>
      <c r="G18" s="25">
        <v>64.754097999999999</v>
      </c>
      <c r="H18" s="25">
        <v>4.7540979999999999</v>
      </c>
      <c r="I18" s="25">
        <v>2.4590160000000001</v>
      </c>
    </row>
    <row r="19" spans="1:9" x14ac:dyDescent="0.2">
      <c r="A19" s="20" t="s">
        <v>344</v>
      </c>
      <c r="B19" s="21">
        <v>755</v>
      </c>
      <c r="C19" s="21">
        <v>53</v>
      </c>
      <c r="D19" s="21">
        <v>7</v>
      </c>
      <c r="E19" s="21">
        <v>8</v>
      </c>
      <c r="F19" s="21">
        <v>140</v>
      </c>
      <c r="G19" s="21">
        <v>480</v>
      </c>
      <c r="H19" s="21">
        <v>39</v>
      </c>
      <c r="I19" s="21">
        <v>28</v>
      </c>
    </row>
    <row r="20" spans="1:9" x14ac:dyDescent="0.2">
      <c r="A20" s="24" t="s">
        <v>3</v>
      </c>
      <c r="B20" s="25">
        <v>100</v>
      </c>
      <c r="C20" s="25">
        <v>7.0198679999999998</v>
      </c>
      <c r="D20" s="25">
        <v>0.92715199999999998</v>
      </c>
      <c r="E20" s="25">
        <v>1.0596030000000001</v>
      </c>
      <c r="F20" s="25">
        <v>18.543046</v>
      </c>
      <c r="G20" s="25">
        <v>63.576158999999997</v>
      </c>
      <c r="H20" s="25">
        <v>5.1655629999999997</v>
      </c>
      <c r="I20" s="25">
        <v>3.708609</v>
      </c>
    </row>
    <row r="21" spans="1:9" x14ac:dyDescent="0.2">
      <c r="A21" s="20" t="s">
        <v>345</v>
      </c>
      <c r="B21" s="21">
        <v>601</v>
      </c>
      <c r="C21" s="21">
        <v>65</v>
      </c>
      <c r="D21" s="21">
        <v>4</v>
      </c>
      <c r="E21" s="21">
        <v>4</v>
      </c>
      <c r="F21" s="21">
        <v>99</v>
      </c>
      <c r="G21" s="21">
        <v>355</v>
      </c>
      <c r="H21" s="21">
        <v>21</v>
      </c>
      <c r="I21" s="21">
        <v>53</v>
      </c>
    </row>
    <row r="22" spans="1:9" x14ac:dyDescent="0.2">
      <c r="A22" s="24" t="s">
        <v>3</v>
      </c>
      <c r="B22" s="25">
        <v>100</v>
      </c>
      <c r="C22" s="25">
        <v>10.815308</v>
      </c>
      <c r="D22" s="25">
        <v>0.66555699999999995</v>
      </c>
      <c r="E22" s="25">
        <v>0.66555699999999995</v>
      </c>
      <c r="F22" s="25">
        <v>16.472546000000001</v>
      </c>
      <c r="G22" s="25">
        <v>59.068219999999997</v>
      </c>
      <c r="H22" s="25">
        <v>3.4941759999999999</v>
      </c>
      <c r="I22" s="25">
        <v>8.8186359999999997</v>
      </c>
    </row>
    <row r="23" spans="1:9" x14ac:dyDescent="0.2">
      <c r="A23" s="20" t="s">
        <v>346</v>
      </c>
      <c r="B23" s="21">
        <v>425</v>
      </c>
      <c r="C23" s="21">
        <v>63</v>
      </c>
      <c r="D23" s="21">
        <v>3</v>
      </c>
      <c r="E23" s="21">
        <v>4</v>
      </c>
      <c r="F23" s="21">
        <v>69</v>
      </c>
      <c r="G23" s="21">
        <v>217</v>
      </c>
      <c r="H23" s="21">
        <v>20</v>
      </c>
      <c r="I23" s="21">
        <v>49</v>
      </c>
    </row>
    <row r="24" spans="1:9" x14ac:dyDescent="0.2">
      <c r="A24" s="24" t="s">
        <v>3</v>
      </c>
      <c r="B24" s="25">
        <v>100</v>
      </c>
      <c r="C24" s="25">
        <v>14.823529000000001</v>
      </c>
      <c r="D24" s="25">
        <v>0.70588200000000001</v>
      </c>
      <c r="E24" s="25">
        <v>0.94117600000000001</v>
      </c>
      <c r="F24" s="25">
        <v>16.235294</v>
      </c>
      <c r="G24" s="25">
        <v>51.058824000000001</v>
      </c>
      <c r="H24" s="25">
        <v>4.7058819999999999</v>
      </c>
      <c r="I24" s="25">
        <v>11.529412000000001</v>
      </c>
    </row>
    <row r="25" spans="1:9" x14ac:dyDescent="0.2">
      <c r="A25" s="20" t="s">
        <v>347</v>
      </c>
      <c r="B25" s="21">
        <v>217</v>
      </c>
      <c r="C25" s="21">
        <v>41</v>
      </c>
      <c r="D25" s="21">
        <v>1</v>
      </c>
      <c r="E25" s="21">
        <v>2</v>
      </c>
      <c r="F25" s="21">
        <v>24</v>
      </c>
      <c r="G25" s="21">
        <v>107</v>
      </c>
      <c r="H25" s="21">
        <v>12</v>
      </c>
      <c r="I25" s="21">
        <v>30</v>
      </c>
    </row>
    <row r="26" spans="1:9" x14ac:dyDescent="0.2">
      <c r="A26" s="24" t="s">
        <v>3</v>
      </c>
      <c r="B26" s="25">
        <v>100</v>
      </c>
      <c r="C26" s="25">
        <v>18.894009</v>
      </c>
      <c r="D26" s="25">
        <v>0.46082899999999999</v>
      </c>
      <c r="E26" s="25">
        <v>0.92165900000000001</v>
      </c>
      <c r="F26" s="25">
        <v>11.059908</v>
      </c>
      <c r="G26" s="25">
        <v>49.308756000000002</v>
      </c>
      <c r="H26" s="25">
        <v>5.529954</v>
      </c>
      <c r="I26" s="25">
        <v>13.824885</v>
      </c>
    </row>
    <row r="27" spans="1:9" x14ac:dyDescent="0.2">
      <c r="A27" s="20" t="s">
        <v>348</v>
      </c>
      <c r="B27" s="21">
        <v>56</v>
      </c>
      <c r="C27" s="21">
        <v>8</v>
      </c>
      <c r="D27" s="21">
        <v>1</v>
      </c>
      <c r="E27" s="21">
        <v>1</v>
      </c>
      <c r="F27" s="21">
        <v>7</v>
      </c>
      <c r="G27" s="21">
        <v>32</v>
      </c>
      <c r="H27" s="21">
        <v>3</v>
      </c>
      <c r="I27" s="21">
        <v>4</v>
      </c>
    </row>
    <row r="28" spans="1:9" x14ac:dyDescent="0.2">
      <c r="A28" s="24" t="s">
        <v>3</v>
      </c>
      <c r="B28" s="25">
        <v>100</v>
      </c>
      <c r="C28" s="25">
        <v>14.285714</v>
      </c>
      <c r="D28" s="25">
        <v>1.785714</v>
      </c>
      <c r="E28" s="25">
        <v>1.785714</v>
      </c>
      <c r="F28" s="25">
        <v>12.5</v>
      </c>
      <c r="G28" s="25">
        <v>57.142856999999999</v>
      </c>
      <c r="H28" s="25">
        <v>5.3571429999999998</v>
      </c>
      <c r="I28" s="25">
        <v>7.1428570000000002</v>
      </c>
    </row>
    <row r="29" spans="1:9" x14ac:dyDescent="0.2">
      <c r="A29" s="20" t="s">
        <v>349</v>
      </c>
      <c r="B29" s="21">
        <v>13</v>
      </c>
      <c r="C29" s="21">
        <v>5</v>
      </c>
      <c r="D29" s="21">
        <v>0</v>
      </c>
      <c r="E29" s="21">
        <v>0</v>
      </c>
      <c r="F29" s="21">
        <v>0</v>
      </c>
      <c r="G29" s="21">
        <v>7</v>
      </c>
      <c r="H29" s="21">
        <v>1</v>
      </c>
      <c r="I29" s="21">
        <v>0</v>
      </c>
    </row>
    <row r="30" spans="1:9" x14ac:dyDescent="0.2">
      <c r="A30" s="24" t="s">
        <v>3</v>
      </c>
      <c r="B30" s="25">
        <v>100</v>
      </c>
      <c r="C30" s="25">
        <v>38.461537999999997</v>
      </c>
      <c r="D30" s="25">
        <v>0</v>
      </c>
      <c r="E30" s="25">
        <v>0</v>
      </c>
      <c r="F30" s="25">
        <v>0</v>
      </c>
      <c r="G30" s="25">
        <v>53.846153999999999</v>
      </c>
      <c r="H30" s="25">
        <v>7.6923079999999997</v>
      </c>
      <c r="I30" s="25">
        <v>0</v>
      </c>
    </row>
    <row r="31" spans="1:9" x14ac:dyDescent="0.2">
      <c r="A31" s="20" t="s">
        <v>350</v>
      </c>
      <c r="B31" s="21">
        <v>1365</v>
      </c>
      <c r="C31" s="21">
        <v>85</v>
      </c>
      <c r="D31" s="21">
        <v>13</v>
      </c>
      <c r="E31" s="21">
        <v>17</v>
      </c>
      <c r="F31" s="21">
        <v>264</v>
      </c>
      <c r="G31" s="21">
        <v>875</v>
      </c>
      <c r="H31" s="21">
        <v>68</v>
      </c>
      <c r="I31" s="21">
        <v>43</v>
      </c>
    </row>
    <row r="32" spans="1:9" x14ac:dyDescent="0.2">
      <c r="A32" s="24" t="s">
        <v>3</v>
      </c>
      <c r="B32" s="25">
        <v>100</v>
      </c>
      <c r="C32" s="25">
        <v>6.227106</v>
      </c>
      <c r="D32" s="25">
        <v>0.95238100000000003</v>
      </c>
      <c r="E32" s="25">
        <v>1.2454209999999999</v>
      </c>
      <c r="F32" s="25">
        <v>19.340658999999999</v>
      </c>
      <c r="G32" s="25">
        <v>64.102564000000001</v>
      </c>
      <c r="H32" s="25">
        <v>4.9816849999999997</v>
      </c>
      <c r="I32" s="25">
        <v>3.1501830000000002</v>
      </c>
    </row>
    <row r="33" spans="1:9" x14ac:dyDescent="0.2">
      <c r="A33" s="20" t="s">
        <v>351</v>
      </c>
      <c r="B33" s="21">
        <v>1026</v>
      </c>
      <c r="C33" s="21">
        <v>128</v>
      </c>
      <c r="D33" s="21">
        <v>7</v>
      </c>
      <c r="E33" s="21">
        <v>8</v>
      </c>
      <c r="F33" s="21">
        <v>168</v>
      </c>
      <c r="G33" s="21">
        <v>572</v>
      </c>
      <c r="H33" s="21">
        <v>41</v>
      </c>
      <c r="I33" s="21">
        <v>102</v>
      </c>
    </row>
    <row r="34" spans="1:9" x14ac:dyDescent="0.2">
      <c r="A34" s="24" t="s">
        <v>3</v>
      </c>
      <c r="B34" s="25">
        <v>100</v>
      </c>
      <c r="C34" s="25">
        <v>12.475633999999999</v>
      </c>
      <c r="D34" s="25">
        <v>0.68226100000000001</v>
      </c>
      <c r="E34" s="25">
        <v>0.77972699999999995</v>
      </c>
      <c r="F34" s="25">
        <v>16.374269000000002</v>
      </c>
      <c r="G34" s="25">
        <v>55.750487</v>
      </c>
      <c r="H34" s="25">
        <v>3.9961009999999999</v>
      </c>
      <c r="I34" s="25">
        <v>9.9415200000000006</v>
      </c>
    </row>
    <row r="35" spans="1:9" x14ac:dyDescent="0.2">
      <c r="A35" s="20" t="s">
        <v>352</v>
      </c>
      <c r="B35" s="21">
        <v>286</v>
      </c>
      <c r="C35" s="21">
        <v>54</v>
      </c>
      <c r="D35" s="21">
        <v>2</v>
      </c>
      <c r="E35" s="21">
        <v>3</v>
      </c>
      <c r="F35" s="21">
        <v>31</v>
      </c>
      <c r="G35" s="21">
        <v>146</v>
      </c>
      <c r="H35" s="21">
        <v>16</v>
      </c>
      <c r="I35" s="21">
        <v>34</v>
      </c>
    </row>
    <row r="36" spans="1:9" x14ac:dyDescent="0.2">
      <c r="A36" s="24" t="s">
        <v>3</v>
      </c>
      <c r="B36" s="25">
        <v>100</v>
      </c>
      <c r="C36" s="25">
        <v>18.881119000000002</v>
      </c>
      <c r="D36" s="25">
        <v>0.69930099999999995</v>
      </c>
      <c r="E36" s="25">
        <v>1.048951</v>
      </c>
      <c r="F36" s="25">
        <v>10.839161000000001</v>
      </c>
      <c r="G36" s="25">
        <v>51.048951000000002</v>
      </c>
      <c r="H36" s="25">
        <v>5.5944060000000002</v>
      </c>
      <c r="I36" s="25">
        <v>11.888112</v>
      </c>
    </row>
    <row r="37" spans="1:9" x14ac:dyDescent="0.2">
      <c r="A37" s="20" t="s">
        <v>353</v>
      </c>
      <c r="B37" s="21">
        <v>1312</v>
      </c>
      <c r="C37" s="21">
        <v>182</v>
      </c>
      <c r="D37" s="21">
        <v>9</v>
      </c>
      <c r="E37" s="21">
        <v>11</v>
      </c>
      <c r="F37" s="21">
        <v>199</v>
      </c>
      <c r="G37" s="21">
        <v>718</v>
      </c>
      <c r="H37" s="21">
        <v>57</v>
      </c>
      <c r="I37" s="21">
        <v>136</v>
      </c>
    </row>
    <row r="38" spans="1:9" x14ac:dyDescent="0.2">
      <c r="A38" s="24" t="s">
        <v>3</v>
      </c>
      <c r="B38" s="25">
        <v>100</v>
      </c>
      <c r="C38" s="25">
        <v>13.871950999999999</v>
      </c>
      <c r="D38" s="25">
        <v>0.68597600000000003</v>
      </c>
      <c r="E38" s="25">
        <v>0.83841500000000002</v>
      </c>
      <c r="F38" s="25">
        <v>15.167683</v>
      </c>
      <c r="G38" s="25">
        <v>54.725610000000003</v>
      </c>
      <c r="H38" s="25">
        <v>4.3445119999999999</v>
      </c>
      <c r="I38" s="25">
        <v>10.365854000000001</v>
      </c>
    </row>
    <row r="39" spans="1:9" x14ac:dyDescent="0.2">
      <c r="A39" s="9" t="s">
        <v>354</v>
      </c>
      <c r="B39" s="10">
        <v>298</v>
      </c>
      <c r="C39" s="10">
        <v>18</v>
      </c>
      <c r="D39" s="10">
        <v>1</v>
      </c>
      <c r="E39" s="10">
        <v>6</v>
      </c>
      <c r="F39" s="10">
        <v>53</v>
      </c>
      <c r="G39" s="10">
        <v>198</v>
      </c>
      <c r="H39" s="10">
        <v>10</v>
      </c>
      <c r="I39" s="10">
        <v>12</v>
      </c>
    </row>
    <row r="40" spans="1:9" x14ac:dyDescent="0.2">
      <c r="A40" s="24" t="s">
        <v>3</v>
      </c>
      <c r="B40" s="25">
        <v>100</v>
      </c>
      <c r="C40" s="25">
        <v>6.0402680000000002</v>
      </c>
      <c r="D40" s="25">
        <v>0.33556999999999998</v>
      </c>
      <c r="E40" s="25">
        <v>2.013423</v>
      </c>
      <c r="F40" s="25">
        <v>17.785235</v>
      </c>
      <c r="G40" s="25">
        <v>66.442953000000003</v>
      </c>
      <c r="H40" s="25">
        <v>3.3557049999999999</v>
      </c>
      <c r="I40" s="25">
        <v>4.0268459999999999</v>
      </c>
    </row>
    <row r="41" spans="1:9" x14ac:dyDescent="0.2">
      <c r="A41" s="20" t="s">
        <v>344</v>
      </c>
      <c r="B41" s="21">
        <v>388</v>
      </c>
      <c r="C41" s="21">
        <v>27</v>
      </c>
      <c r="D41" s="21">
        <v>4</v>
      </c>
      <c r="E41" s="21">
        <v>5</v>
      </c>
      <c r="F41" s="21">
        <v>57</v>
      </c>
      <c r="G41" s="21">
        <v>264</v>
      </c>
      <c r="H41" s="21">
        <v>17</v>
      </c>
      <c r="I41" s="21">
        <v>14</v>
      </c>
    </row>
    <row r="42" spans="1:9" x14ac:dyDescent="0.2">
      <c r="A42" s="24" t="s">
        <v>3</v>
      </c>
      <c r="B42" s="25">
        <v>100</v>
      </c>
      <c r="C42" s="25">
        <v>6.9587630000000003</v>
      </c>
      <c r="D42" s="25">
        <v>1.0309280000000001</v>
      </c>
      <c r="E42" s="25">
        <v>1.2886599999999999</v>
      </c>
      <c r="F42" s="25">
        <v>14.690721999999999</v>
      </c>
      <c r="G42" s="25">
        <v>68.041236999999995</v>
      </c>
      <c r="H42" s="25">
        <v>4.381443</v>
      </c>
      <c r="I42" s="25">
        <v>3.608247</v>
      </c>
    </row>
    <row r="43" spans="1:9" x14ac:dyDescent="0.2">
      <c r="A43" s="20" t="s">
        <v>345</v>
      </c>
      <c r="B43" s="21">
        <v>299</v>
      </c>
      <c r="C43" s="21">
        <v>24</v>
      </c>
      <c r="D43" s="21">
        <v>2</v>
      </c>
      <c r="E43" s="21">
        <v>2</v>
      </c>
      <c r="F43" s="21">
        <v>41</v>
      </c>
      <c r="G43" s="21">
        <v>189</v>
      </c>
      <c r="H43" s="21">
        <v>11</v>
      </c>
      <c r="I43" s="21">
        <v>30</v>
      </c>
    </row>
    <row r="44" spans="1:9" x14ac:dyDescent="0.2">
      <c r="A44" s="24" t="s">
        <v>3</v>
      </c>
      <c r="B44" s="25">
        <v>100</v>
      </c>
      <c r="C44" s="25">
        <v>8.0267560000000007</v>
      </c>
      <c r="D44" s="25">
        <v>0.66889600000000005</v>
      </c>
      <c r="E44" s="25">
        <v>0.66889600000000005</v>
      </c>
      <c r="F44" s="25">
        <v>13.712375</v>
      </c>
      <c r="G44" s="25">
        <v>63.210701999999998</v>
      </c>
      <c r="H44" s="25">
        <v>3.6789299999999998</v>
      </c>
      <c r="I44" s="25">
        <v>10.033445</v>
      </c>
    </row>
    <row r="45" spans="1:9" x14ac:dyDescent="0.2">
      <c r="A45" s="20" t="s">
        <v>346</v>
      </c>
      <c r="B45" s="21">
        <v>192</v>
      </c>
      <c r="C45" s="21">
        <v>28</v>
      </c>
      <c r="D45" s="21">
        <v>3</v>
      </c>
      <c r="E45" s="21">
        <v>2</v>
      </c>
      <c r="F45" s="21">
        <v>27</v>
      </c>
      <c r="G45" s="21">
        <v>101</v>
      </c>
      <c r="H45" s="21">
        <v>10</v>
      </c>
      <c r="I45" s="21">
        <v>21</v>
      </c>
    </row>
    <row r="46" spans="1:9" x14ac:dyDescent="0.2">
      <c r="A46" s="24" t="s">
        <v>3</v>
      </c>
      <c r="B46" s="25">
        <v>100</v>
      </c>
      <c r="C46" s="25">
        <v>14.583333</v>
      </c>
      <c r="D46" s="25">
        <v>1.5625</v>
      </c>
      <c r="E46" s="25">
        <v>1.0416669999999999</v>
      </c>
      <c r="F46" s="25">
        <v>14.0625</v>
      </c>
      <c r="G46" s="25">
        <v>52.604166999999997</v>
      </c>
      <c r="H46" s="25">
        <v>5.2083329999999997</v>
      </c>
      <c r="I46" s="25">
        <v>10.9375</v>
      </c>
    </row>
    <row r="47" spans="1:9" x14ac:dyDescent="0.2">
      <c r="A47" s="20" t="s">
        <v>347</v>
      </c>
      <c r="B47" s="21">
        <v>77</v>
      </c>
      <c r="C47" s="21">
        <v>18</v>
      </c>
      <c r="D47" s="21">
        <v>0</v>
      </c>
      <c r="E47" s="21">
        <v>1</v>
      </c>
      <c r="F47" s="21">
        <v>13</v>
      </c>
      <c r="G47" s="21">
        <v>29</v>
      </c>
      <c r="H47" s="21">
        <v>3</v>
      </c>
      <c r="I47" s="21">
        <v>13</v>
      </c>
    </row>
    <row r="48" spans="1:9" x14ac:dyDescent="0.2">
      <c r="A48" s="24" t="s">
        <v>3</v>
      </c>
      <c r="B48" s="25">
        <v>100</v>
      </c>
      <c r="C48" s="25">
        <v>23.376622999999999</v>
      </c>
      <c r="D48" s="25">
        <v>0</v>
      </c>
      <c r="E48" s="25">
        <v>1.2987010000000001</v>
      </c>
      <c r="F48" s="25">
        <v>16.883116999999999</v>
      </c>
      <c r="G48" s="25">
        <v>37.662337999999998</v>
      </c>
      <c r="H48" s="25">
        <v>3.8961039999999998</v>
      </c>
      <c r="I48" s="25">
        <v>16.883116999999999</v>
      </c>
    </row>
    <row r="49" spans="1:9" x14ac:dyDescent="0.2">
      <c r="A49" s="20" t="s">
        <v>348</v>
      </c>
      <c r="B49" s="21">
        <v>19</v>
      </c>
      <c r="C49" s="21">
        <v>5</v>
      </c>
      <c r="D49" s="21">
        <v>0</v>
      </c>
      <c r="E49" s="21">
        <v>0</v>
      </c>
      <c r="F49" s="21">
        <v>3</v>
      </c>
      <c r="G49" s="21">
        <v>10</v>
      </c>
      <c r="H49" s="21">
        <v>0</v>
      </c>
      <c r="I49" s="21">
        <v>1</v>
      </c>
    </row>
    <row r="50" spans="1:9" x14ac:dyDescent="0.2">
      <c r="A50" s="24" t="s">
        <v>3</v>
      </c>
      <c r="B50" s="25">
        <v>100</v>
      </c>
      <c r="C50" s="25">
        <v>26.315788999999999</v>
      </c>
      <c r="D50" s="25">
        <v>0</v>
      </c>
      <c r="E50" s="25">
        <v>0</v>
      </c>
      <c r="F50" s="25">
        <v>15.789474</v>
      </c>
      <c r="G50" s="25">
        <v>52.631579000000002</v>
      </c>
      <c r="H50" s="25">
        <v>0</v>
      </c>
      <c r="I50" s="25">
        <v>5.2631579999999998</v>
      </c>
    </row>
    <row r="51" spans="1:9" x14ac:dyDescent="0.2">
      <c r="A51" s="20" t="s">
        <v>349</v>
      </c>
      <c r="B51" s="21">
        <v>4</v>
      </c>
      <c r="C51" s="21">
        <v>2</v>
      </c>
      <c r="D51" s="21">
        <v>0</v>
      </c>
      <c r="E51" s="21">
        <v>0</v>
      </c>
      <c r="F51" s="21">
        <v>0</v>
      </c>
      <c r="G51" s="21">
        <v>2</v>
      </c>
      <c r="H51" s="21">
        <v>0</v>
      </c>
      <c r="I51" s="21">
        <v>0</v>
      </c>
    </row>
    <row r="52" spans="1:9" x14ac:dyDescent="0.2">
      <c r="A52" s="24" t="s">
        <v>3</v>
      </c>
      <c r="B52" s="25">
        <v>100</v>
      </c>
      <c r="C52" s="25">
        <v>50</v>
      </c>
      <c r="D52" s="25">
        <v>0</v>
      </c>
      <c r="E52" s="25">
        <v>0</v>
      </c>
      <c r="F52" s="25">
        <v>0</v>
      </c>
      <c r="G52" s="25">
        <v>50</v>
      </c>
      <c r="H52" s="25">
        <v>0</v>
      </c>
      <c r="I52" s="25">
        <v>0</v>
      </c>
    </row>
    <row r="53" spans="1:9" x14ac:dyDescent="0.2">
      <c r="A53" s="20" t="s">
        <v>350</v>
      </c>
      <c r="B53" s="21">
        <v>686</v>
      </c>
      <c r="C53" s="21">
        <v>45</v>
      </c>
      <c r="D53" s="21">
        <v>5</v>
      </c>
      <c r="E53" s="21">
        <v>11</v>
      </c>
      <c r="F53" s="21">
        <v>110</v>
      </c>
      <c r="G53" s="21">
        <v>462</v>
      </c>
      <c r="H53" s="21">
        <v>27</v>
      </c>
      <c r="I53" s="21">
        <v>26</v>
      </c>
    </row>
    <row r="54" spans="1:9" x14ac:dyDescent="0.2">
      <c r="A54" s="24" t="s">
        <v>3</v>
      </c>
      <c r="B54" s="25">
        <v>100</v>
      </c>
      <c r="C54" s="25">
        <v>6.5597669999999999</v>
      </c>
      <c r="D54" s="25">
        <v>0.72886300000000004</v>
      </c>
      <c r="E54" s="25">
        <v>1.603499</v>
      </c>
      <c r="F54" s="25">
        <v>16.034984999999999</v>
      </c>
      <c r="G54" s="25">
        <v>67.346939000000006</v>
      </c>
      <c r="H54" s="25">
        <v>3.9358599999999999</v>
      </c>
      <c r="I54" s="25">
        <v>3.7900870000000002</v>
      </c>
    </row>
    <row r="55" spans="1:9" x14ac:dyDescent="0.2">
      <c r="A55" s="20" t="s">
        <v>351</v>
      </c>
      <c r="B55" s="21">
        <v>491</v>
      </c>
      <c r="C55" s="21">
        <v>52</v>
      </c>
      <c r="D55" s="21">
        <v>5</v>
      </c>
      <c r="E55" s="21">
        <v>4</v>
      </c>
      <c r="F55" s="21">
        <v>68</v>
      </c>
      <c r="G55" s="21">
        <v>290</v>
      </c>
      <c r="H55" s="21">
        <v>21</v>
      </c>
      <c r="I55" s="21">
        <v>51</v>
      </c>
    </row>
    <row r="56" spans="1:9" x14ac:dyDescent="0.2">
      <c r="A56" s="24" t="s">
        <v>3</v>
      </c>
      <c r="B56" s="25">
        <v>100</v>
      </c>
      <c r="C56" s="25">
        <v>10.590631</v>
      </c>
      <c r="D56" s="25">
        <v>1.01833</v>
      </c>
      <c r="E56" s="25">
        <v>0.81466400000000005</v>
      </c>
      <c r="F56" s="25">
        <v>13.849287</v>
      </c>
      <c r="G56" s="25">
        <v>59.063136</v>
      </c>
      <c r="H56" s="25">
        <v>4.276986</v>
      </c>
      <c r="I56" s="25">
        <v>10.386965</v>
      </c>
    </row>
    <row r="57" spans="1:9" x14ac:dyDescent="0.2">
      <c r="A57" s="20" t="s">
        <v>352</v>
      </c>
      <c r="B57" s="21">
        <v>100</v>
      </c>
      <c r="C57" s="21">
        <v>25</v>
      </c>
      <c r="D57" s="21">
        <v>0</v>
      </c>
      <c r="E57" s="21">
        <v>1</v>
      </c>
      <c r="F57" s="21">
        <v>16</v>
      </c>
      <c r="G57" s="21">
        <v>41</v>
      </c>
      <c r="H57" s="21">
        <v>3</v>
      </c>
      <c r="I57" s="21">
        <v>14</v>
      </c>
    </row>
    <row r="58" spans="1:9" x14ac:dyDescent="0.2">
      <c r="A58" s="24" t="s">
        <v>3</v>
      </c>
      <c r="B58" s="25">
        <v>100</v>
      </c>
      <c r="C58" s="25">
        <v>25</v>
      </c>
      <c r="D58" s="25">
        <v>0</v>
      </c>
      <c r="E58" s="25">
        <v>1</v>
      </c>
      <c r="F58" s="25">
        <v>16</v>
      </c>
      <c r="G58" s="25">
        <v>41</v>
      </c>
      <c r="H58" s="25">
        <v>3</v>
      </c>
      <c r="I58" s="25">
        <v>14</v>
      </c>
    </row>
    <row r="59" spans="1:9" x14ac:dyDescent="0.2">
      <c r="A59" s="20" t="s">
        <v>353</v>
      </c>
      <c r="B59" s="21">
        <v>591</v>
      </c>
      <c r="C59" s="21">
        <v>77</v>
      </c>
      <c r="D59" s="21">
        <v>5</v>
      </c>
      <c r="E59" s="21">
        <v>5</v>
      </c>
      <c r="F59" s="21">
        <v>84</v>
      </c>
      <c r="G59" s="21">
        <v>331</v>
      </c>
      <c r="H59" s="21">
        <v>24</v>
      </c>
      <c r="I59" s="21">
        <v>65</v>
      </c>
    </row>
    <row r="60" spans="1:9" x14ac:dyDescent="0.2">
      <c r="A60" s="24" t="s">
        <v>3</v>
      </c>
      <c r="B60" s="25">
        <v>100</v>
      </c>
      <c r="C60" s="25">
        <v>13.028765</v>
      </c>
      <c r="D60" s="25">
        <v>0.846024</v>
      </c>
      <c r="E60" s="25">
        <v>0.846024</v>
      </c>
      <c r="F60" s="25">
        <v>14.213198</v>
      </c>
      <c r="G60" s="25">
        <v>56.006768000000001</v>
      </c>
      <c r="H60" s="25">
        <v>4.0609140000000004</v>
      </c>
      <c r="I60" s="25">
        <v>10.998308</v>
      </c>
    </row>
    <row r="61" spans="1:9" x14ac:dyDescent="0.2">
      <c r="A61" s="9" t="s">
        <v>355</v>
      </c>
      <c r="B61" s="10">
        <v>312</v>
      </c>
      <c r="C61" s="10">
        <v>14</v>
      </c>
      <c r="D61" s="10">
        <v>5</v>
      </c>
      <c r="E61" s="10">
        <v>3</v>
      </c>
      <c r="F61" s="10">
        <v>71</v>
      </c>
      <c r="G61" s="10">
        <v>197</v>
      </c>
      <c r="H61" s="10">
        <v>19</v>
      </c>
      <c r="I61" s="10">
        <v>3</v>
      </c>
    </row>
    <row r="62" spans="1:9" x14ac:dyDescent="0.2">
      <c r="A62" s="24" t="s">
        <v>3</v>
      </c>
      <c r="B62" s="25">
        <v>100</v>
      </c>
      <c r="C62" s="25">
        <v>4.4871790000000003</v>
      </c>
      <c r="D62" s="25">
        <v>1.6025640000000001</v>
      </c>
      <c r="E62" s="25">
        <v>0.961538</v>
      </c>
      <c r="F62" s="25">
        <v>22.756409999999999</v>
      </c>
      <c r="G62" s="25">
        <v>63.141025999999997</v>
      </c>
      <c r="H62" s="25">
        <v>6.0897439999999996</v>
      </c>
      <c r="I62" s="25">
        <v>0.961538</v>
      </c>
    </row>
    <row r="63" spans="1:9" x14ac:dyDescent="0.2">
      <c r="A63" s="20" t="s">
        <v>344</v>
      </c>
      <c r="B63" s="21">
        <v>367</v>
      </c>
      <c r="C63" s="21">
        <v>26</v>
      </c>
      <c r="D63" s="21">
        <v>3</v>
      </c>
      <c r="E63" s="21">
        <v>3</v>
      </c>
      <c r="F63" s="21">
        <v>83</v>
      </c>
      <c r="G63" s="21">
        <v>216</v>
      </c>
      <c r="H63" s="21">
        <v>22</v>
      </c>
      <c r="I63" s="21">
        <v>14</v>
      </c>
    </row>
    <row r="64" spans="1:9" x14ac:dyDescent="0.2">
      <c r="A64" s="24" t="s">
        <v>3</v>
      </c>
      <c r="B64" s="25">
        <v>100</v>
      </c>
      <c r="C64" s="25">
        <v>7.0844690000000003</v>
      </c>
      <c r="D64" s="25">
        <v>0.81743900000000003</v>
      </c>
      <c r="E64" s="25">
        <v>0.81743900000000003</v>
      </c>
      <c r="F64" s="25">
        <v>22.615804000000001</v>
      </c>
      <c r="G64" s="25">
        <v>58.855586000000002</v>
      </c>
      <c r="H64" s="25">
        <v>5.9945500000000003</v>
      </c>
      <c r="I64" s="25">
        <v>3.8147139999999999</v>
      </c>
    </row>
    <row r="65" spans="1:9" x14ac:dyDescent="0.2">
      <c r="A65" s="20" t="s">
        <v>345</v>
      </c>
      <c r="B65" s="21">
        <v>302</v>
      </c>
      <c r="C65" s="21">
        <v>41</v>
      </c>
      <c r="D65" s="21">
        <v>2</v>
      </c>
      <c r="E65" s="21">
        <v>2</v>
      </c>
      <c r="F65" s="21">
        <v>58</v>
      </c>
      <c r="G65" s="21">
        <v>166</v>
      </c>
      <c r="H65" s="21">
        <v>10</v>
      </c>
      <c r="I65" s="21">
        <v>23</v>
      </c>
    </row>
    <row r="66" spans="1:9" x14ac:dyDescent="0.2">
      <c r="A66" s="24" t="s">
        <v>3</v>
      </c>
      <c r="B66" s="25">
        <v>100</v>
      </c>
      <c r="C66" s="25">
        <v>13.576159000000001</v>
      </c>
      <c r="D66" s="25">
        <v>0.66225199999999995</v>
      </c>
      <c r="E66" s="25">
        <v>0.66225199999999995</v>
      </c>
      <c r="F66" s="25">
        <v>19.205297999999999</v>
      </c>
      <c r="G66" s="25">
        <v>54.966887</v>
      </c>
      <c r="H66" s="25">
        <v>3.311258</v>
      </c>
      <c r="I66" s="25">
        <v>7.6158939999999999</v>
      </c>
    </row>
    <row r="67" spans="1:9" x14ac:dyDescent="0.2">
      <c r="A67" s="20" t="s">
        <v>346</v>
      </c>
      <c r="B67" s="21">
        <v>233</v>
      </c>
      <c r="C67" s="21">
        <v>35</v>
      </c>
      <c r="D67" s="21">
        <v>0</v>
      </c>
      <c r="E67" s="21">
        <v>2</v>
      </c>
      <c r="F67" s="21">
        <v>42</v>
      </c>
      <c r="G67" s="21">
        <v>116</v>
      </c>
      <c r="H67" s="21">
        <v>10</v>
      </c>
      <c r="I67" s="21">
        <v>28</v>
      </c>
    </row>
    <row r="68" spans="1:9" x14ac:dyDescent="0.2">
      <c r="A68" s="24" t="s">
        <v>3</v>
      </c>
      <c r="B68" s="25">
        <v>100</v>
      </c>
      <c r="C68" s="25">
        <v>15.021459</v>
      </c>
      <c r="D68" s="25">
        <v>0</v>
      </c>
      <c r="E68" s="25">
        <v>0.85836900000000005</v>
      </c>
      <c r="F68" s="25">
        <v>18.025751</v>
      </c>
      <c r="G68" s="25">
        <v>49.785407999999997</v>
      </c>
      <c r="H68" s="25">
        <v>4.2918450000000004</v>
      </c>
      <c r="I68" s="25">
        <v>12.017167000000001</v>
      </c>
    </row>
    <row r="69" spans="1:9" x14ac:dyDescent="0.2">
      <c r="A69" s="20" t="s">
        <v>347</v>
      </c>
      <c r="B69" s="21">
        <v>140</v>
      </c>
      <c r="C69" s="21">
        <v>23</v>
      </c>
      <c r="D69" s="21">
        <v>1</v>
      </c>
      <c r="E69" s="21">
        <v>1</v>
      </c>
      <c r="F69" s="21">
        <v>11</v>
      </c>
      <c r="G69" s="21">
        <v>78</v>
      </c>
      <c r="H69" s="21">
        <v>9</v>
      </c>
      <c r="I69" s="21">
        <v>17</v>
      </c>
    </row>
    <row r="70" spans="1:9" x14ac:dyDescent="0.2">
      <c r="A70" s="24" t="s">
        <v>3</v>
      </c>
      <c r="B70" s="25">
        <v>100</v>
      </c>
      <c r="C70" s="25">
        <v>16.428571000000002</v>
      </c>
      <c r="D70" s="25">
        <v>0.71428599999999998</v>
      </c>
      <c r="E70" s="25">
        <v>0.71428599999999998</v>
      </c>
      <c r="F70" s="25">
        <v>7.8571429999999998</v>
      </c>
      <c r="G70" s="25">
        <v>55.714286000000001</v>
      </c>
      <c r="H70" s="25">
        <v>6.4285709999999998</v>
      </c>
      <c r="I70" s="25">
        <v>12.142856999999999</v>
      </c>
    </row>
    <row r="71" spans="1:9" x14ac:dyDescent="0.2">
      <c r="A71" s="20" t="s">
        <v>348</v>
      </c>
      <c r="B71" s="21">
        <v>37</v>
      </c>
      <c r="C71" s="21">
        <v>3</v>
      </c>
      <c r="D71" s="21">
        <v>1</v>
      </c>
      <c r="E71" s="21">
        <v>1</v>
      </c>
      <c r="F71" s="21">
        <v>4</v>
      </c>
      <c r="G71" s="21">
        <v>22</v>
      </c>
      <c r="H71" s="21">
        <v>3</v>
      </c>
      <c r="I71" s="21">
        <v>3</v>
      </c>
    </row>
    <row r="72" spans="1:9" x14ac:dyDescent="0.2">
      <c r="A72" s="24" t="s">
        <v>3</v>
      </c>
      <c r="B72" s="25">
        <v>100</v>
      </c>
      <c r="C72" s="25">
        <v>8.1081079999999996</v>
      </c>
      <c r="D72" s="25">
        <v>2.7027030000000001</v>
      </c>
      <c r="E72" s="25">
        <v>2.7027030000000001</v>
      </c>
      <c r="F72" s="25">
        <v>10.810810999999999</v>
      </c>
      <c r="G72" s="25">
        <v>59.459459000000003</v>
      </c>
      <c r="H72" s="25">
        <v>8.1081079999999996</v>
      </c>
      <c r="I72" s="25">
        <v>8.1081079999999996</v>
      </c>
    </row>
    <row r="73" spans="1:9" x14ac:dyDescent="0.2">
      <c r="A73" s="20" t="s">
        <v>349</v>
      </c>
      <c r="B73" s="21">
        <v>9</v>
      </c>
      <c r="C73" s="21">
        <v>3</v>
      </c>
      <c r="D73" s="21">
        <v>0</v>
      </c>
      <c r="E73" s="21">
        <v>0</v>
      </c>
      <c r="F73" s="21">
        <v>0</v>
      </c>
      <c r="G73" s="21">
        <v>5</v>
      </c>
      <c r="H73" s="21">
        <v>1</v>
      </c>
      <c r="I73" s="21">
        <v>0</v>
      </c>
    </row>
    <row r="74" spans="1:9" x14ac:dyDescent="0.2">
      <c r="A74" s="24" t="s">
        <v>3</v>
      </c>
      <c r="B74" s="25">
        <v>100</v>
      </c>
      <c r="C74" s="25">
        <v>33.333333000000003</v>
      </c>
      <c r="D74" s="25">
        <v>0</v>
      </c>
      <c r="E74" s="25">
        <v>0</v>
      </c>
      <c r="F74" s="25">
        <v>0</v>
      </c>
      <c r="G74" s="25">
        <v>55.555556000000003</v>
      </c>
      <c r="H74" s="25">
        <v>11.111110999999999</v>
      </c>
      <c r="I74" s="25">
        <v>0</v>
      </c>
    </row>
    <row r="75" spans="1:9" x14ac:dyDescent="0.2">
      <c r="A75" s="20" t="s">
        <v>350</v>
      </c>
      <c r="B75" s="21">
        <v>679</v>
      </c>
      <c r="C75" s="21">
        <v>40</v>
      </c>
      <c r="D75" s="21">
        <v>8</v>
      </c>
      <c r="E75" s="21">
        <v>6</v>
      </c>
      <c r="F75" s="21">
        <v>154</v>
      </c>
      <c r="G75" s="21">
        <v>413</v>
      </c>
      <c r="H75" s="21">
        <v>41</v>
      </c>
      <c r="I75" s="21">
        <v>17</v>
      </c>
    </row>
    <row r="76" spans="1:9" x14ac:dyDescent="0.2">
      <c r="A76" s="24" t="s">
        <v>3</v>
      </c>
      <c r="B76" s="25">
        <v>100</v>
      </c>
      <c r="C76" s="25">
        <v>5.8910159999999996</v>
      </c>
      <c r="D76" s="25">
        <v>1.1782029999999999</v>
      </c>
      <c r="E76" s="25">
        <v>0.88365199999999999</v>
      </c>
      <c r="F76" s="25">
        <v>22.680412</v>
      </c>
      <c r="G76" s="25">
        <v>60.824742000000001</v>
      </c>
      <c r="H76" s="25">
        <v>6.0382920000000002</v>
      </c>
      <c r="I76" s="25">
        <v>2.503682</v>
      </c>
    </row>
    <row r="77" spans="1:9" x14ac:dyDescent="0.2">
      <c r="A77" s="20" t="s">
        <v>351</v>
      </c>
      <c r="B77" s="21">
        <v>535</v>
      </c>
      <c r="C77" s="21">
        <v>76</v>
      </c>
      <c r="D77" s="21">
        <v>2</v>
      </c>
      <c r="E77" s="21">
        <v>4</v>
      </c>
      <c r="F77" s="21">
        <v>100</v>
      </c>
      <c r="G77" s="21">
        <v>282</v>
      </c>
      <c r="H77" s="21">
        <v>20</v>
      </c>
      <c r="I77" s="21">
        <v>51</v>
      </c>
    </row>
    <row r="78" spans="1:9" x14ac:dyDescent="0.2">
      <c r="A78" s="24" t="s">
        <v>3</v>
      </c>
      <c r="B78" s="25">
        <v>100</v>
      </c>
      <c r="C78" s="25">
        <v>14.205607000000001</v>
      </c>
      <c r="D78" s="25">
        <v>0.373832</v>
      </c>
      <c r="E78" s="25">
        <v>0.747664</v>
      </c>
      <c r="F78" s="25">
        <v>18.691589</v>
      </c>
      <c r="G78" s="25">
        <v>52.710279999999997</v>
      </c>
      <c r="H78" s="25">
        <v>3.738318</v>
      </c>
      <c r="I78" s="25">
        <v>9.5327099999999998</v>
      </c>
    </row>
    <row r="79" spans="1:9" x14ac:dyDescent="0.2">
      <c r="A79" s="20" t="s">
        <v>352</v>
      </c>
      <c r="B79" s="21">
        <v>186</v>
      </c>
      <c r="C79" s="21">
        <v>29</v>
      </c>
      <c r="D79" s="21">
        <v>2</v>
      </c>
      <c r="E79" s="21">
        <v>2</v>
      </c>
      <c r="F79" s="21">
        <v>15</v>
      </c>
      <c r="G79" s="21">
        <v>105</v>
      </c>
      <c r="H79" s="21">
        <v>13</v>
      </c>
      <c r="I79" s="21">
        <v>20</v>
      </c>
    </row>
    <row r="80" spans="1:9" x14ac:dyDescent="0.2">
      <c r="A80" s="24" t="s">
        <v>3</v>
      </c>
      <c r="B80" s="25">
        <v>100</v>
      </c>
      <c r="C80" s="25">
        <v>15.591398</v>
      </c>
      <c r="D80" s="25">
        <v>1.075269</v>
      </c>
      <c r="E80" s="25">
        <v>1.075269</v>
      </c>
      <c r="F80" s="25">
        <v>8.0645159999999994</v>
      </c>
      <c r="G80" s="25">
        <v>56.451613000000002</v>
      </c>
      <c r="H80" s="25">
        <v>6.9892469999999998</v>
      </c>
      <c r="I80" s="25">
        <v>10.752687999999999</v>
      </c>
    </row>
    <row r="81" spans="1:9" x14ac:dyDescent="0.2">
      <c r="A81" s="20" t="s">
        <v>353</v>
      </c>
      <c r="B81" s="21">
        <v>721</v>
      </c>
      <c r="C81" s="21">
        <v>105</v>
      </c>
      <c r="D81" s="21">
        <v>4</v>
      </c>
      <c r="E81" s="21">
        <v>6</v>
      </c>
      <c r="F81" s="21">
        <v>115</v>
      </c>
      <c r="G81" s="21">
        <v>387</v>
      </c>
      <c r="H81" s="21">
        <v>33</v>
      </c>
      <c r="I81" s="21">
        <v>71</v>
      </c>
    </row>
    <row r="82" spans="1:9" x14ac:dyDescent="0.2">
      <c r="A82" s="24" t="s">
        <v>3</v>
      </c>
      <c r="B82" s="25">
        <v>100</v>
      </c>
      <c r="C82" s="25">
        <v>14.563107</v>
      </c>
      <c r="D82" s="25">
        <v>0.55478499999999997</v>
      </c>
      <c r="E82" s="25">
        <v>0.83217799999999997</v>
      </c>
      <c r="F82" s="25">
        <v>15.950068999999999</v>
      </c>
      <c r="G82" s="25">
        <v>53.675451000000002</v>
      </c>
      <c r="H82" s="25">
        <v>4.5769760000000002</v>
      </c>
      <c r="I82" s="25">
        <v>9.8474339999999998</v>
      </c>
    </row>
    <row r="83" spans="1:9" x14ac:dyDescent="0.2">
      <c r="A83" s="9" t="s">
        <v>356</v>
      </c>
      <c r="B83" s="9"/>
      <c r="C83" s="9"/>
      <c r="D83" s="9"/>
      <c r="E83" s="9"/>
      <c r="F83" s="9"/>
      <c r="G83" s="9"/>
      <c r="H83" s="9"/>
      <c r="I83" s="9"/>
    </row>
    <row r="84" spans="1:9" x14ac:dyDescent="0.2">
      <c r="A84" s="20" t="s">
        <v>357</v>
      </c>
      <c r="B84" s="21">
        <v>138</v>
      </c>
      <c r="C84" s="21">
        <v>16</v>
      </c>
      <c r="D84" s="21">
        <v>3</v>
      </c>
      <c r="E84" s="21">
        <v>1</v>
      </c>
      <c r="F84" s="21">
        <v>33</v>
      </c>
      <c r="G84" s="21">
        <v>65</v>
      </c>
      <c r="H84" s="21">
        <v>9</v>
      </c>
      <c r="I84" s="21">
        <v>11</v>
      </c>
    </row>
    <row r="85" spans="1:9" x14ac:dyDescent="0.2">
      <c r="A85" s="24" t="s">
        <v>3</v>
      </c>
      <c r="B85" s="25">
        <v>100</v>
      </c>
      <c r="C85" s="25">
        <v>11.594203</v>
      </c>
      <c r="D85" s="25">
        <v>2.1739130000000002</v>
      </c>
      <c r="E85" s="25">
        <v>0.724638</v>
      </c>
      <c r="F85" s="25">
        <v>23.913042999999998</v>
      </c>
      <c r="G85" s="25">
        <v>47.101449000000002</v>
      </c>
      <c r="H85" s="25">
        <v>6.5217390000000002</v>
      </c>
      <c r="I85" s="25">
        <v>7.9710140000000003</v>
      </c>
    </row>
    <row r="86" spans="1:9" x14ac:dyDescent="0.2">
      <c r="A86" s="20" t="s">
        <v>328</v>
      </c>
      <c r="B86" s="21">
        <v>1747</v>
      </c>
      <c r="C86" s="21">
        <v>156</v>
      </c>
      <c r="D86" s="21">
        <v>11</v>
      </c>
      <c r="E86" s="21">
        <v>19</v>
      </c>
      <c r="F86" s="21">
        <v>285</v>
      </c>
      <c r="G86" s="21">
        <v>1116</v>
      </c>
      <c r="H86" s="21">
        <v>71</v>
      </c>
      <c r="I86" s="21">
        <v>89</v>
      </c>
    </row>
    <row r="87" spans="1:9" x14ac:dyDescent="0.2">
      <c r="A87" s="24" t="s">
        <v>3</v>
      </c>
      <c r="B87" s="25">
        <v>100</v>
      </c>
      <c r="C87" s="25">
        <v>8.9295939999999998</v>
      </c>
      <c r="D87" s="25">
        <v>0.62965099999999996</v>
      </c>
      <c r="E87" s="25">
        <v>1.0875790000000001</v>
      </c>
      <c r="F87" s="25">
        <v>16.313680999999999</v>
      </c>
      <c r="G87" s="25">
        <v>63.880938999999998</v>
      </c>
      <c r="H87" s="25">
        <v>4.0641100000000003</v>
      </c>
      <c r="I87" s="25">
        <v>5.0944479999999999</v>
      </c>
    </row>
    <row r="88" spans="1:9" x14ac:dyDescent="0.2">
      <c r="A88" s="20" t="s">
        <v>329</v>
      </c>
      <c r="B88" s="21">
        <v>191</v>
      </c>
      <c r="C88" s="21">
        <v>11</v>
      </c>
      <c r="D88" s="21">
        <v>6</v>
      </c>
      <c r="E88" s="21">
        <v>5</v>
      </c>
      <c r="F88" s="21">
        <v>49</v>
      </c>
      <c r="G88" s="21">
        <v>94</v>
      </c>
      <c r="H88" s="21">
        <v>12</v>
      </c>
      <c r="I88" s="21">
        <v>14</v>
      </c>
    </row>
    <row r="89" spans="1:9" x14ac:dyDescent="0.2">
      <c r="A89" s="24" t="s">
        <v>3</v>
      </c>
      <c r="B89" s="25">
        <v>100</v>
      </c>
      <c r="C89" s="25">
        <v>5.7591619999999999</v>
      </c>
      <c r="D89" s="25">
        <v>3.1413609999999998</v>
      </c>
      <c r="E89" s="25">
        <v>2.617801</v>
      </c>
      <c r="F89" s="25">
        <v>25.654450000000001</v>
      </c>
      <c r="G89" s="25">
        <v>49.214660000000002</v>
      </c>
      <c r="H89" s="25">
        <v>6.2827229999999998</v>
      </c>
      <c r="I89" s="25">
        <v>7.3298430000000003</v>
      </c>
    </row>
    <row r="90" spans="1:9" x14ac:dyDescent="0.2">
      <c r="A90" s="20" t="s">
        <v>330</v>
      </c>
      <c r="B90" s="21">
        <v>544</v>
      </c>
      <c r="C90" s="21">
        <v>78</v>
      </c>
      <c r="D90" s="21">
        <v>2</v>
      </c>
      <c r="E90" s="21">
        <v>3</v>
      </c>
      <c r="F90" s="21">
        <v>87</v>
      </c>
      <c r="G90" s="21">
        <v>291</v>
      </c>
      <c r="H90" s="21">
        <v>31</v>
      </c>
      <c r="I90" s="21">
        <v>52</v>
      </c>
    </row>
    <row r="91" spans="1:9" x14ac:dyDescent="0.2">
      <c r="A91" s="24" t="s">
        <v>3</v>
      </c>
      <c r="B91" s="25">
        <v>100</v>
      </c>
      <c r="C91" s="25">
        <v>14.338234999999999</v>
      </c>
      <c r="D91" s="25">
        <v>0.367647</v>
      </c>
      <c r="E91" s="25">
        <v>0.55147100000000004</v>
      </c>
      <c r="F91" s="25">
        <v>15.992647</v>
      </c>
      <c r="G91" s="25">
        <v>53.492646999999998</v>
      </c>
      <c r="H91" s="25">
        <v>5.6985289999999997</v>
      </c>
      <c r="I91" s="25">
        <v>9.5588239999999995</v>
      </c>
    </row>
    <row r="92" spans="1:9" x14ac:dyDescent="0.2">
      <c r="A92" s="20" t="s">
        <v>358</v>
      </c>
      <c r="B92" s="21">
        <v>57</v>
      </c>
      <c r="C92" s="21">
        <v>6</v>
      </c>
      <c r="D92" s="21">
        <v>0</v>
      </c>
      <c r="E92" s="21">
        <v>0</v>
      </c>
      <c r="F92" s="21">
        <v>9</v>
      </c>
      <c r="G92" s="21">
        <v>27</v>
      </c>
      <c r="H92" s="21">
        <v>2</v>
      </c>
      <c r="I92" s="21">
        <v>13</v>
      </c>
    </row>
    <row r="93" spans="1:9" x14ac:dyDescent="0.2">
      <c r="A93" s="24" t="s">
        <v>3</v>
      </c>
      <c r="B93" s="25">
        <v>100</v>
      </c>
      <c r="C93" s="25">
        <v>10.526316</v>
      </c>
      <c r="D93" s="25">
        <v>0</v>
      </c>
      <c r="E93" s="25">
        <v>0</v>
      </c>
      <c r="F93" s="25">
        <v>15.789474</v>
      </c>
      <c r="G93" s="25">
        <v>47.368420999999998</v>
      </c>
      <c r="H93" s="25">
        <v>3.508772</v>
      </c>
      <c r="I93" s="25">
        <v>22.807017999999999</v>
      </c>
    </row>
    <row r="94" spans="1:9" x14ac:dyDescent="0.2">
      <c r="A94" s="9" t="s">
        <v>359</v>
      </c>
      <c r="B94" s="10">
        <v>89</v>
      </c>
      <c r="C94" s="10">
        <v>10</v>
      </c>
      <c r="D94" s="10">
        <v>3</v>
      </c>
      <c r="E94" s="10">
        <v>0</v>
      </c>
      <c r="F94" s="10">
        <v>20</v>
      </c>
      <c r="G94" s="10">
        <v>40</v>
      </c>
      <c r="H94" s="10">
        <v>6</v>
      </c>
      <c r="I94" s="10">
        <v>10</v>
      </c>
    </row>
    <row r="95" spans="1:9" x14ac:dyDescent="0.2">
      <c r="A95" s="24" t="s">
        <v>3</v>
      </c>
      <c r="B95" s="25">
        <v>100</v>
      </c>
      <c r="C95" s="25">
        <v>11.235955000000001</v>
      </c>
      <c r="D95" s="25">
        <v>3.370787</v>
      </c>
      <c r="E95" s="25">
        <v>0</v>
      </c>
      <c r="F95" s="25">
        <v>22.471910000000001</v>
      </c>
      <c r="G95" s="25">
        <v>44.943820000000002</v>
      </c>
      <c r="H95" s="25">
        <v>6.7415729999999998</v>
      </c>
      <c r="I95" s="25">
        <v>11.235955000000001</v>
      </c>
    </row>
    <row r="96" spans="1:9" x14ac:dyDescent="0.2">
      <c r="A96" s="20" t="s">
        <v>331</v>
      </c>
      <c r="B96" s="21">
        <v>977</v>
      </c>
      <c r="C96" s="21">
        <v>90</v>
      </c>
      <c r="D96" s="21">
        <v>4</v>
      </c>
      <c r="E96" s="21">
        <v>13</v>
      </c>
      <c r="F96" s="21">
        <v>144</v>
      </c>
      <c r="G96" s="21">
        <v>635</v>
      </c>
      <c r="H96" s="21">
        <v>37</v>
      </c>
      <c r="I96" s="21">
        <v>54</v>
      </c>
    </row>
    <row r="97" spans="1:9" x14ac:dyDescent="0.2">
      <c r="A97" s="24" t="s">
        <v>3</v>
      </c>
      <c r="B97" s="25">
        <v>100</v>
      </c>
      <c r="C97" s="25">
        <v>9.2118730000000006</v>
      </c>
      <c r="D97" s="25">
        <v>0.40941699999999998</v>
      </c>
      <c r="E97" s="25">
        <v>1.3306039999999999</v>
      </c>
      <c r="F97" s="25">
        <v>14.738996999999999</v>
      </c>
      <c r="G97" s="25">
        <v>64.994882000000004</v>
      </c>
      <c r="H97" s="25">
        <v>3.7871030000000001</v>
      </c>
      <c r="I97" s="25">
        <v>5.5271239999999997</v>
      </c>
    </row>
    <row r="98" spans="1:9" x14ac:dyDescent="0.2">
      <c r="A98" s="20" t="s">
        <v>332</v>
      </c>
      <c r="B98" s="21">
        <v>73</v>
      </c>
      <c r="C98" s="21">
        <v>4</v>
      </c>
      <c r="D98" s="21">
        <v>3</v>
      </c>
      <c r="E98" s="21">
        <v>3</v>
      </c>
      <c r="F98" s="21">
        <v>14</v>
      </c>
      <c r="G98" s="21">
        <v>39</v>
      </c>
      <c r="H98" s="21">
        <v>3</v>
      </c>
      <c r="I98" s="21">
        <v>7</v>
      </c>
    </row>
    <row r="99" spans="1:9" x14ac:dyDescent="0.2">
      <c r="A99" s="24" t="s">
        <v>3</v>
      </c>
      <c r="B99" s="25">
        <v>100</v>
      </c>
      <c r="C99" s="25">
        <v>5.4794520000000002</v>
      </c>
      <c r="D99" s="25">
        <v>4.1095889999999997</v>
      </c>
      <c r="E99" s="25">
        <v>4.1095889999999997</v>
      </c>
      <c r="F99" s="25">
        <v>19.178082</v>
      </c>
      <c r="G99" s="25">
        <v>53.424658000000001</v>
      </c>
      <c r="H99" s="25">
        <v>4.1095889999999997</v>
      </c>
      <c r="I99" s="25">
        <v>9.5890409999999999</v>
      </c>
    </row>
    <row r="100" spans="1:9" x14ac:dyDescent="0.2">
      <c r="A100" s="20" t="s">
        <v>333</v>
      </c>
      <c r="B100" s="21">
        <v>108</v>
      </c>
      <c r="C100" s="21">
        <v>16</v>
      </c>
      <c r="D100" s="21">
        <v>0</v>
      </c>
      <c r="E100" s="21">
        <v>0</v>
      </c>
      <c r="F100" s="21">
        <v>14</v>
      </c>
      <c r="G100" s="21">
        <v>62</v>
      </c>
      <c r="H100" s="21">
        <v>5</v>
      </c>
      <c r="I100" s="21">
        <v>11</v>
      </c>
    </row>
    <row r="101" spans="1:9" x14ac:dyDescent="0.2">
      <c r="A101" s="24" t="s">
        <v>3</v>
      </c>
      <c r="B101" s="25">
        <v>100</v>
      </c>
      <c r="C101" s="25">
        <v>14.814814999999999</v>
      </c>
      <c r="D101" s="25">
        <v>0</v>
      </c>
      <c r="E101" s="25">
        <v>0</v>
      </c>
      <c r="F101" s="25">
        <v>12.962963</v>
      </c>
      <c r="G101" s="25">
        <v>57.407406999999999</v>
      </c>
      <c r="H101" s="25">
        <v>4.6296299999999997</v>
      </c>
      <c r="I101" s="25">
        <v>10.185185000000001</v>
      </c>
    </row>
    <row r="102" spans="1:9" x14ac:dyDescent="0.2">
      <c r="A102" s="20" t="s">
        <v>358</v>
      </c>
      <c r="B102" s="21">
        <v>30</v>
      </c>
      <c r="C102" s="21">
        <v>2</v>
      </c>
      <c r="D102" s="21">
        <v>0</v>
      </c>
      <c r="E102" s="21">
        <v>0</v>
      </c>
      <c r="F102" s="21">
        <v>2</v>
      </c>
      <c r="G102" s="21">
        <v>17</v>
      </c>
      <c r="H102" s="21">
        <v>0</v>
      </c>
      <c r="I102" s="21">
        <v>9</v>
      </c>
    </row>
    <row r="103" spans="1:9" x14ac:dyDescent="0.2">
      <c r="A103" s="24" t="s">
        <v>3</v>
      </c>
      <c r="B103" s="25">
        <v>100</v>
      </c>
      <c r="C103" s="25">
        <v>6.6666670000000003</v>
      </c>
      <c r="D103" s="25">
        <v>0</v>
      </c>
      <c r="E103" s="25">
        <v>0</v>
      </c>
      <c r="F103" s="25">
        <v>6.6666670000000003</v>
      </c>
      <c r="G103" s="25">
        <v>56.666666999999997</v>
      </c>
      <c r="H103" s="25">
        <v>0</v>
      </c>
      <c r="I103" s="25">
        <v>30</v>
      </c>
    </row>
    <row r="104" spans="1:9" x14ac:dyDescent="0.2">
      <c r="A104" s="9" t="s">
        <v>360</v>
      </c>
      <c r="B104" s="10">
        <v>49</v>
      </c>
      <c r="C104" s="10">
        <v>6</v>
      </c>
      <c r="D104" s="10">
        <v>0</v>
      </c>
      <c r="E104" s="10">
        <v>1</v>
      </c>
      <c r="F104" s="10">
        <v>13</v>
      </c>
      <c r="G104" s="10">
        <v>25</v>
      </c>
      <c r="H104" s="10">
        <v>3</v>
      </c>
      <c r="I104" s="10">
        <v>1</v>
      </c>
    </row>
    <row r="105" spans="1:9" x14ac:dyDescent="0.2">
      <c r="A105" s="24" t="s">
        <v>3</v>
      </c>
      <c r="B105" s="25">
        <v>100</v>
      </c>
      <c r="C105" s="25">
        <v>12.244897999999999</v>
      </c>
      <c r="D105" s="25">
        <v>0</v>
      </c>
      <c r="E105" s="25">
        <v>2.040816</v>
      </c>
      <c r="F105" s="25">
        <v>26.530612000000001</v>
      </c>
      <c r="G105" s="25">
        <v>51.020408000000003</v>
      </c>
      <c r="H105" s="25">
        <v>6.1224489999999996</v>
      </c>
      <c r="I105" s="25">
        <v>2.040816</v>
      </c>
    </row>
    <row r="106" spans="1:9" x14ac:dyDescent="0.2">
      <c r="A106" s="20" t="s">
        <v>331</v>
      </c>
      <c r="B106" s="21">
        <v>770</v>
      </c>
      <c r="C106" s="21">
        <v>66</v>
      </c>
      <c r="D106" s="21">
        <v>7</v>
      </c>
      <c r="E106" s="21">
        <v>6</v>
      </c>
      <c r="F106" s="21">
        <v>141</v>
      </c>
      <c r="G106" s="21">
        <v>481</v>
      </c>
      <c r="H106" s="21">
        <v>34</v>
      </c>
      <c r="I106" s="21">
        <v>35</v>
      </c>
    </row>
    <row r="107" spans="1:9" x14ac:dyDescent="0.2">
      <c r="A107" s="24" t="s">
        <v>3</v>
      </c>
      <c r="B107" s="25">
        <v>100</v>
      </c>
      <c r="C107" s="25">
        <v>8.5714290000000002</v>
      </c>
      <c r="D107" s="25">
        <v>0.90909099999999998</v>
      </c>
      <c r="E107" s="25">
        <v>0.77922100000000005</v>
      </c>
      <c r="F107" s="25">
        <v>18.311688</v>
      </c>
      <c r="G107" s="25">
        <v>62.467531999999999</v>
      </c>
      <c r="H107" s="25">
        <v>4.415584</v>
      </c>
      <c r="I107" s="25">
        <v>4.5454549999999996</v>
      </c>
    </row>
    <row r="108" spans="1:9" x14ac:dyDescent="0.2">
      <c r="A108" s="20" t="s">
        <v>332</v>
      </c>
      <c r="B108" s="21">
        <v>118</v>
      </c>
      <c r="C108" s="21">
        <v>7</v>
      </c>
      <c r="D108" s="21">
        <v>3</v>
      </c>
      <c r="E108" s="21">
        <v>2</v>
      </c>
      <c r="F108" s="21">
        <v>35</v>
      </c>
      <c r="G108" s="21">
        <v>55</v>
      </c>
      <c r="H108" s="21">
        <v>9</v>
      </c>
      <c r="I108" s="21">
        <v>7</v>
      </c>
    </row>
    <row r="109" spans="1:9" x14ac:dyDescent="0.2">
      <c r="A109" s="24" t="s">
        <v>3</v>
      </c>
      <c r="B109" s="25">
        <v>100</v>
      </c>
      <c r="C109" s="25">
        <v>5.9322030000000003</v>
      </c>
      <c r="D109" s="25">
        <v>2.542373</v>
      </c>
      <c r="E109" s="25">
        <v>1.6949149999999999</v>
      </c>
      <c r="F109" s="25">
        <v>29.661017000000001</v>
      </c>
      <c r="G109" s="25">
        <v>46.610168999999999</v>
      </c>
      <c r="H109" s="25">
        <v>7.6271190000000004</v>
      </c>
      <c r="I109" s="25">
        <v>5.9322030000000003</v>
      </c>
    </row>
    <row r="110" spans="1:9" x14ac:dyDescent="0.2">
      <c r="A110" s="20" t="s">
        <v>333</v>
      </c>
      <c r="B110" s="21">
        <v>436</v>
      </c>
      <c r="C110" s="21">
        <v>62</v>
      </c>
      <c r="D110" s="21">
        <v>2</v>
      </c>
      <c r="E110" s="21">
        <v>3</v>
      </c>
      <c r="F110" s="21">
        <v>73</v>
      </c>
      <c r="G110" s="21">
        <v>229</v>
      </c>
      <c r="H110" s="21">
        <v>26</v>
      </c>
      <c r="I110" s="21">
        <v>41</v>
      </c>
    </row>
    <row r="111" spans="1:9" x14ac:dyDescent="0.2">
      <c r="A111" s="24" t="s">
        <v>3</v>
      </c>
      <c r="B111" s="25">
        <v>100</v>
      </c>
      <c r="C111" s="25">
        <v>14.220183</v>
      </c>
      <c r="D111" s="25">
        <v>0.45871600000000001</v>
      </c>
      <c r="E111" s="25">
        <v>0.68807300000000005</v>
      </c>
      <c r="F111" s="25">
        <v>16.743119</v>
      </c>
      <c r="G111" s="25">
        <v>52.522936000000001</v>
      </c>
      <c r="H111" s="25">
        <v>5.9633029999999998</v>
      </c>
      <c r="I111" s="25">
        <v>9.40367</v>
      </c>
    </row>
    <row r="112" spans="1:9" x14ac:dyDescent="0.2">
      <c r="A112" s="20" t="s">
        <v>358</v>
      </c>
      <c r="B112" s="21">
        <v>27</v>
      </c>
      <c r="C112" s="21">
        <v>4</v>
      </c>
      <c r="D112" s="21">
        <v>0</v>
      </c>
      <c r="E112" s="21">
        <v>0</v>
      </c>
      <c r="F112" s="21">
        <v>7</v>
      </c>
      <c r="G112" s="21">
        <v>10</v>
      </c>
      <c r="H112" s="21">
        <v>2</v>
      </c>
      <c r="I112" s="21">
        <v>4</v>
      </c>
    </row>
    <row r="113" spans="1:9" x14ac:dyDescent="0.2">
      <c r="A113" s="24" t="s">
        <v>3</v>
      </c>
      <c r="B113" s="25">
        <v>100</v>
      </c>
      <c r="C113" s="25">
        <v>14.814814999999999</v>
      </c>
      <c r="D113" s="25">
        <v>0</v>
      </c>
      <c r="E113" s="25">
        <v>0</v>
      </c>
      <c r="F113" s="25">
        <v>25.925926</v>
      </c>
      <c r="G113" s="25">
        <v>37.037036999999998</v>
      </c>
      <c r="H113" s="25">
        <v>7.4074070000000001</v>
      </c>
      <c r="I113" s="25">
        <v>14.814814999999999</v>
      </c>
    </row>
    <row r="114" spans="1:9" x14ac:dyDescent="0.2">
      <c r="A114" s="9" t="s">
        <v>361</v>
      </c>
      <c r="B114" s="9"/>
      <c r="C114" s="9"/>
      <c r="D114" s="9"/>
      <c r="E114" s="9"/>
      <c r="F114" s="9"/>
      <c r="G114" s="9"/>
      <c r="H114" s="9"/>
      <c r="I114" s="9"/>
    </row>
    <row r="115" spans="1:9" x14ac:dyDescent="0.2">
      <c r="A115" s="20" t="s">
        <v>362</v>
      </c>
      <c r="B115" s="21">
        <v>360</v>
      </c>
      <c r="C115" s="21">
        <v>89</v>
      </c>
      <c r="D115" s="21">
        <v>4</v>
      </c>
      <c r="E115" s="21">
        <v>2</v>
      </c>
      <c r="F115" s="21">
        <v>40</v>
      </c>
      <c r="G115" s="21">
        <v>175</v>
      </c>
      <c r="H115" s="21">
        <v>24</v>
      </c>
      <c r="I115" s="21">
        <v>26</v>
      </c>
    </row>
    <row r="116" spans="1:9" x14ac:dyDescent="0.2">
      <c r="A116" s="24" t="s">
        <v>3</v>
      </c>
      <c r="B116" s="25">
        <v>100</v>
      </c>
      <c r="C116" s="25">
        <v>24.722221999999999</v>
      </c>
      <c r="D116" s="25">
        <v>1.111111</v>
      </c>
      <c r="E116" s="25">
        <v>0.55555600000000005</v>
      </c>
      <c r="F116" s="25">
        <v>11.111110999999999</v>
      </c>
      <c r="G116" s="25">
        <v>48.611111000000001</v>
      </c>
      <c r="H116" s="25">
        <v>6.6666670000000003</v>
      </c>
      <c r="I116" s="25">
        <v>7.2222220000000004</v>
      </c>
    </row>
    <row r="117" spans="1:9" x14ac:dyDescent="0.2">
      <c r="A117" s="20" t="s">
        <v>363</v>
      </c>
      <c r="B117" s="21">
        <v>1326</v>
      </c>
      <c r="C117" s="21">
        <v>79</v>
      </c>
      <c r="D117" s="21">
        <v>7</v>
      </c>
      <c r="E117" s="21">
        <v>21</v>
      </c>
      <c r="F117" s="21">
        <v>266</v>
      </c>
      <c r="G117" s="21">
        <v>824</v>
      </c>
      <c r="H117" s="21">
        <v>49</v>
      </c>
      <c r="I117" s="21">
        <v>80</v>
      </c>
    </row>
    <row r="118" spans="1:9" x14ac:dyDescent="0.2">
      <c r="A118" s="24" t="s">
        <v>3</v>
      </c>
      <c r="B118" s="25">
        <v>100</v>
      </c>
      <c r="C118" s="25">
        <v>5.9577679999999997</v>
      </c>
      <c r="D118" s="25">
        <v>0.52790300000000001</v>
      </c>
      <c r="E118" s="25">
        <v>1.58371</v>
      </c>
      <c r="F118" s="25">
        <v>20.060331999999999</v>
      </c>
      <c r="G118" s="25">
        <v>62.141779999999997</v>
      </c>
      <c r="H118" s="25">
        <v>3.6953239999999998</v>
      </c>
      <c r="I118" s="25">
        <v>6.0331830000000002</v>
      </c>
    </row>
    <row r="119" spans="1:9" x14ac:dyDescent="0.2">
      <c r="A119" s="20" t="s">
        <v>364</v>
      </c>
      <c r="B119" s="21">
        <v>649</v>
      </c>
      <c r="C119" s="21">
        <v>63</v>
      </c>
      <c r="D119" s="21">
        <v>6</v>
      </c>
      <c r="E119" s="21">
        <v>4</v>
      </c>
      <c r="F119" s="21">
        <v>83</v>
      </c>
      <c r="G119" s="21">
        <v>429</v>
      </c>
      <c r="H119" s="21">
        <v>30</v>
      </c>
      <c r="I119" s="21">
        <v>34</v>
      </c>
    </row>
    <row r="120" spans="1:9" x14ac:dyDescent="0.2">
      <c r="A120" s="24" t="s">
        <v>3</v>
      </c>
      <c r="B120" s="25">
        <v>100</v>
      </c>
      <c r="C120" s="25">
        <v>9.7072420000000008</v>
      </c>
      <c r="D120" s="25">
        <v>0.92449899999999996</v>
      </c>
      <c r="E120" s="25">
        <v>0.61633300000000002</v>
      </c>
      <c r="F120" s="25">
        <v>12.788906000000001</v>
      </c>
      <c r="G120" s="25">
        <v>66.101695000000007</v>
      </c>
      <c r="H120" s="25">
        <v>4.6224959999999999</v>
      </c>
      <c r="I120" s="25">
        <v>5.238829</v>
      </c>
    </row>
    <row r="121" spans="1:9" x14ac:dyDescent="0.2">
      <c r="A121" s="20" t="s">
        <v>365</v>
      </c>
      <c r="B121" s="21">
        <v>277</v>
      </c>
      <c r="C121" s="21">
        <v>27</v>
      </c>
      <c r="D121" s="21">
        <v>5</v>
      </c>
      <c r="E121" s="21">
        <v>1</v>
      </c>
      <c r="F121" s="21">
        <v>66</v>
      </c>
      <c r="G121" s="21">
        <v>139</v>
      </c>
      <c r="H121" s="21">
        <v>17</v>
      </c>
      <c r="I121" s="21">
        <v>22</v>
      </c>
    </row>
    <row r="122" spans="1:9" x14ac:dyDescent="0.2">
      <c r="A122" s="24" t="s">
        <v>3</v>
      </c>
      <c r="B122" s="25">
        <v>100</v>
      </c>
      <c r="C122" s="25">
        <v>9.7472919999999998</v>
      </c>
      <c r="D122" s="25">
        <v>1.8050539999999999</v>
      </c>
      <c r="E122" s="25">
        <v>0.36101100000000003</v>
      </c>
      <c r="F122" s="25">
        <v>23.826715</v>
      </c>
      <c r="G122" s="25">
        <v>50.180504999999997</v>
      </c>
      <c r="H122" s="25">
        <v>6.1371840000000004</v>
      </c>
      <c r="I122" s="25">
        <v>7.9422379999999997</v>
      </c>
    </row>
    <row r="123" spans="1:9" x14ac:dyDescent="0.2">
      <c r="A123" s="20" t="s">
        <v>366</v>
      </c>
      <c r="B123" s="21">
        <v>65</v>
      </c>
      <c r="C123" s="21">
        <v>9</v>
      </c>
      <c r="D123" s="21">
        <v>0</v>
      </c>
      <c r="E123" s="21">
        <v>0</v>
      </c>
      <c r="F123" s="21">
        <v>8</v>
      </c>
      <c r="G123" s="21">
        <v>26</v>
      </c>
      <c r="H123" s="21">
        <v>5</v>
      </c>
      <c r="I123" s="21">
        <v>17</v>
      </c>
    </row>
    <row r="124" spans="1:9" x14ac:dyDescent="0.2">
      <c r="A124" s="24" t="s">
        <v>3</v>
      </c>
      <c r="B124" s="25">
        <v>100</v>
      </c>
      <c r="C124" s="25">
        <v>13.846154</v>
      </c>
      <c r="D124" s="25">
        <v>0</v>
      </c>
      <c r="E124" s="25">
        <v>0</v>
      </c>
      <c r="F124" s="25">
        <v>12.307691999999999</v>
      </c>
      <c r="G124" s="25">
        <v>40</v>
      </c>
      <c r="H124" s="25">
        <v>7.6923079999999997</v>
      </c>
      <c r="I124" s="25">
        <v>26.153846000000001</v>
      </c>
    </row>
    <row r="125" spans="1:9" x14ac:dyDescent="0.2">
      <c r="A125" s="9" t="s">
        <v>367</v>
      </c>
      <c r="B125" s="9"/>
      <c r="C125" s="9"/>
      <c r="D125" s="9"/>
      <c r="E125" s="9"/>
      <c r="F125" s="9"/>
      <c r="G125" s="9"/>
      <c r="H125" s="9"/>
      <c r="I125" s="9"/>
    </row>
    <row r="126" spans="1:9" x14ac:dyDescent="0.2">
      <c r="A126" s="20" t="s">
        <v>368</v>
      </c>
      <c r="B126" s="21">
        <v>537</v>
      </c>
      <c r="C126" s="21">
        <v>36</v>
      </c>
      <c r="D126" s="21">
        <v>8</v>
      </c>
      <c r="E126" s="21">
        <v>9</v>
      </c>
      <c r="F126" s="21">
        <v>127</v>
      </c>
      <c r="G126" s="21">
        <v>274</v>
      </c>
      <c r="H126" s="21">
        <v>38</v>
      </c>
      <c r="I126" s="21">
        <v>45</v>
      </c>
    </row>
    <row r="127" spans="1:9" x14ac:dyDescent="0.2">
      <c r="A127" s="24" t="s">
        <v>3</v>
      </c>
      <c r="B127" s="25">
        <v>100</v>
      </c>
      <c r="C127" s="25">
        <v>6.7039109999999997</v>
      </c>
      <c r="D127" s="25">
        <v>1.4897579999999999</v>
      </c>
      <c r="E127" s="25">
        <v>1.675978</v>
      </c>
      <c r="F127" s="25">
        <v>23.649906999999999</v>
      </c>
      <c r="G127" s="25">
        <v>51.024208999999999</v>
      </c>
      <c r="H127" s="25">
        <v>7.0763499999999997</v>
      </c>
      <c r="I127" s="25">
        <v>8.3798879999999993</v>
      </c>
    </row>
    <row r="128" spans="1:9" x14ac:dyDescent="0.2">
      <c r="A128" s="20" t="s">
        <v>180</v>
      </c>
      <c r="B128" s="21">
        <v>1667</v>
      </c>
      <c r="C128" s="21">
        <v>140</v>
      </c>
      <c r="D128" s="21">
        <v>11</v>
      </c>
      <c r="E128" s="21">
        <v>18</v>
      </c>
      <c r="F128" s="21">
        <v>271</v>
      </c>
      <c r="G128" s="21">
        <v>1075</v>
      </c>
      <c r="H128" s="21">
        <v>64</v>
      </c>
      <c r="I128" s="21">
        <v>88</v>
      </c>
    </row>
    <row r="129" spans="1:9" x14ac:dyDescent="0.2">
      <c r="A129" s="24" t="s">
        <v>3</v>
      </c>
      <c r="B129" s="25">
        <v>100</v>
      </c>
      <c r="C129" s="25">
        <v>8.39832</v>
      </c>
      <c r="D129" s="25">
        <v>0.65986800000000001</v>
      </c>
      <c r="E129" s="25">
        <v>1.0797840000000001</v>
      </c>
      <c r="F129" s="25">
        <v>16.256748999999999</v>
      </c>
      <c r="G129" s="25">
        <v>64.487103000000005</v>
      </c>
      <c r="H129" s="25">
        <v>3.839232</v>
      </c>
      <c r="I129" s="25">
        <v>5.2789440000000001</v>
      </c>
    </row>
    <row r="130" spans="1:9" x14ac:dyDescent="0.2">
      <c r="A130" s="20" t="s">
        <v>369</v>
      </c>
      <c r="B130" s="21">
        <v>99</v>
      </c>
      <c r="C130" s="21">
        <v>4</v>
      </c>
      <c r="D130" s="21">
        <v>0</v>
      </c>
      <c r="E130" s="21">
        <v>1</v>
      </c>
      <c r="F130" s="21">
        <v>17</v>
      </c>
      <c r="G130" s="21">
        <v>64</v>
      </c>
      <c r="H130" s="21">
        <v>8</v>
      </c>
      <c r="I130" s="21">
        <v>5</v>
      </c>
    </row>
    <row r="131" spans="1:9" x14ac:dyDescent="0.2">
      <c r="A131" s="24" t="s">
        <v>3</v>
      </c>
      <c r="B131" s="25">
        <v>100</v>
      </c>
      <c r="C131" s="25">
        <v>4.0404039999999997</v>
      </c>
      <c r="D131" s="25">
        <v>0</v>
      </c>
      <c r="E131" s="25">
        <v>1.0101009999999999</v>
      </c>
      <c r="F131" s="25">
        <v>17.171717000000001</v>
      </c>
      <c r="G131" s="25">
        <v>64.646465000000006</v>
      </c>
      <c r="H131" s="25">
        <v>8.0808079999999993</v>
      </c>
      <c r="I131" s="25">
        <v>5.0505050000000002</v>
      </c>
    </row>
    <row r="132" spans="1:9" x14ac:dyDescent="0.2">
      <c r="A132" s="20" t="s">
        <v>370</v>
      </c>
      <c r="B132" s="21">
        <v>819</v>
      </c>
      <c r="C132" s="21">
        <v>115</v>
      </c>
      <c r="D132" s="21">
        <v>7</v>
      </c>
      <c r="E132" s="21">
        <v>4</v>
      </c>
      <c r="F132" s="21">
        <v>103</v>
      </c>
      <c r="G132" s="21">
        <v>508</v>
      </c>
      <c r="H132" s="21">
        <v>37</v>
      </c>
      <c r="I132" s="21">
        <v>45</v>
      </c>
    </row>
    <row r="133" spans="1:9" x14ac:dyDescent="0.2">
      <c r="A133" s="24" t="s">
        <v>3</v>
      </c>
      <c r="B133" s="25">
        <v>100</v>
      </c>
      <c r="C133" s="25">
        <v>14.041513999999999</v>
      </c>
      <c r="D133" s="25">
        <v>0.85470100000000004</v>
      </c>
      <c r="E133" s="25">
        <v>0.4884</v>
      </c>
      <c r="F133" s="25">
        <v>12.576313000000001</v>
      </c>
      <c r="G133" s="25">
        <v>62.026862000000001</v>
      </c>
      <c r="H133" s="25">
        <v>4.5177050000000003</v>
      </c>
      <c r="I133" s="25">
        <v>5.4945050000000002</v>
      </c>
    </row>
    <row r="134" spans="1:9" x14ac:dyDescent="0.2">
      <c r="A134" s="20" t="s">
        <v>371</v>
      </c>
      <c r="B134" s="21">
        <v>87</v>
      </c>
      <c r="C134" s="21">
        <v>14</v>
      </c>
      <c r="D134" s="21">
        <v>0</v>
      </c>
      <c r="E134" s="21">
        <v>0</v>
      </c>
      <c r="F134" s="21">
        <v>15</v>
      </c>
      <c r="G134" s="21">
        <v>44</v>
      </c>
      <c r="H134" s="21">
        <v>6</v>
      </c>
      <c r="I134" s="21">
        <v>8</v>
      </c>
    </row>
    <row r="135" spans="1:9" x14ac:dyDescent="0.2">
      <c r="A135" s="24" t="s">
        <v>3</v>
      </c>
      <c r="B135" s="25">
        <v>100</v>
      </c>
      <c r="C135" s="25">
        <v>16.091954000000001</v>
      </c>
      <c r="D135" s="25">
        <v>0</v>
      </c>
      <c r="E135" s="25">
        <v>0</v>
      </c>
      <c r="F135" s="25">
        <v>17.241378999999998</v>
      </c>
      <c r="G135" s="25">
        <v>50.574713000000003</v>
      </c>
      <c r="H135" s="25">
        <v>6.8965519999999998</v>
      </c>
      <c r="I135" s="25">
        <v>9.1954019999999996</v>
      </c>
    </row>
    <row r="136" spans="1:9" x14ac:dyDescent="0.2">
      <c r="A136" s="20" t="s">
        <v>366</v>
      </c>
      <c r="B136" s="21">
        <v>55</v>
      </c>
      <c r="C136" s="21">
        <v>7</v>
      </c>
      <c r="D136" s="21">
        <v>0</v>
      </c>
      <c r="E136" s="21">
        <v>0</v>
      </c>
      <c r="F136" s="21">
        <v>8</v>
      </c>
      <c r="G136" s="21">
        <v>26</v>
      </c>
      <c r="H136" s="21">
        <v>1</v>
      </c>
      <c r="I136" s="21">
        <v>13</v>
      </c>
    </row>
    <row r="137" spans="1:9" x14ac:dyDescent="0.2">
      <c r="A137" s="24" t="s">
        <v>3</v>
      </c>
      <c r="B137" s="25">
        <v>100</v>
      </c>
      <c r="C137" s="25">
        <v>12.727273</v>
      </c>
      <c r="D137" s="25">
        <v>0</v>
      </c>
      <c r="E137" s="25">
        <v>0</v>
      </c>
      <c r="F137" s="25">
        <v>14.545455</v>
      </c>
      <c r="G137" s="25">
        <v>47.272727000000003</v>
      </c>
      <c r="H137" s="25">
        <v>1.818182</v>
      </c>
      <c r="I137" s="25">
        <v>23.636364</v>
      </c>
    </row>
    <row r="138" spans="1:9" x14ac:dyDescent="0.2">
      <c r="A138" s="9" t="s">
        <v>372</v>
      </c>
      <c r="B138" s="9"/>
      <c r="C138" s="9"/>
      <c r="D138" s="9"/>
      <c r="E138" s="9"/>
      <c r="F138" s="9"/>
      <c r="G138" s="9"/>
      <c r="H138" s="9"/>
      <c r="I138" s="9"/>
    </row>
    <row r="139" spans="1:9" x14ac:dyDescent="0.2">
      <c r="A139" s="20" t="s">
        <v>373</v>
      </c>
      <c r="B139" s="21">
        <v>537</v>
      </c>
      <c r="C139" s="21">
        <v>36</v>
      </c>
      <c r="D139" s="21">
        <v>8</v>
      </c>
      <c r="E139" s="21">
        <v>9</v>
      </c>
      <c r="F139" s="21">
        <v>127</v>
      </c>
      <c r="G139" s="21">
        <v>274</v>
      </c>
      <c r="H139" s="21">
        <v>38</v>
      </c>
      <c r="I139" s="21">
        <v>45</v>
      </c>
    </row>
    <row r="140" spans="1:9" x14ac:dyDescent="0.2">
      <c r="A140" s="24" t="s">
        <v>3</v>
      </c>
      <c r="B140" s="25">
        <v>100</v>
      </c>
      <c r="C140" s="25">
        <v>6.7039109999999997</v>
      </c>
      <c r="D140" s="25">
        <v>1.4897579999999999</v>
      </c>
      <c r="E140" s="25">
        <v>1.675978</v>
      </c>
      <c r="F140" s="25">
        <v>23.649906999999999</v>
      </c>
      <c r="G140" s="25">
        <v>51.024208999999999</v>
      </c>
      <c r="H140" s="25">
        <v>7.0763499999999997</v>
      </c>
      <c r="I140" s="25">
        <v>8.3798879999999993</v>
      </c>
    </row>
    <row r="141" spans="1:9" x14ac:dyDescent="0.2">
      <c r="A141" s="20" t="s">
        <v>374</v>
      </c>
      <c r="B141" s="21">
        <v>1329</v>
      </c>
      <c r="C141" s="21">
        <v>122</v>
      </c>
      <c r="D141" s="21">
        <v>9</v>
      </c>
      <c r="E141" s="21">
        <v>15</v>
      </c>
      <c r="F141" s="21">
        <v>228</v>
      </c>
      <c r="G141" s="21">
        <v>825</v>
      </c>
      <c r="H141" s="21">
        <v>47</v>
      </c>
      <c r="I141" s="21">
        <v>83</v>
      </c>
    </row>
    <row r="142" spans="1:9" x14ac:dyDescent="0.2">
      <c r="A142" s="24" t="s">
        <v>3</v>
      </c>
      <c r="B142" s="25">
        <v>100</v>
      </c>
      <c r="C142" s="25">
        <v>9.1798339999999996</v>
      </c>
      <c r="D142" s="25">
        <v>0.67720100000000005</v>
      </c>
      <c r="E142" s="25">
        <v>1.128668</v>
      </c>
      <c r="F142" s="25">
        <v>17.155756</v>
      </c>
      <c r="G142" s="25">
        <v>62.076749</v>
      </c>
      <c r="H142" s="25">
        <v>3.5364939999999998</v>
      </c>
      <c r="I142" s="25">
        <v>6.2452969999999999</v>
      </c>
    </row>
    <row r="143" spans="1:9" x14ac:dyDescent="0.2">
      <c r="A143" s="20" t="s">
        <v>375</v>
      </c>
      <c r="B143" s="21">
        <v>406</v>
      </c>
      <c r="C143" s="21">
        <v>47</v>
      </c>
      <c r="D143" s="21">
        <v>2</v>
      </c>
      <c r="E143" s="21">
        <v>2</v>
      </c>
      <c r="F143" s="21">
        <v>58</v>
      </c>
      <c r="G143" s="21">
        <v>259</v>
      </c>
      <c r="H143" s="21">
        <v>22</v>
      </c>
      <c r="I143" s="21">
        <v>16</v>
      </c>
    </row>
    <row r="144" spans="1:9" x14ac:dyDescent="0.2">
      <c r="A144" s="24" t="s">
        <v>3</v>
      </c>
      <c r="B144" s="25">
        <v>100</v>
      </c>
      <c r="C144" s="25">
        <v>11.576355</v>
      </c>
      <c r="D144" s="25">
        <v>0.49261100000000002</v>
      </c>
      <c r="E144" s="25">
        <v>0.49261100000000002</v>
      </c>
      <c r="F144" s="25">
        <v>14.285714</v>
      </c>
      <c r="G144" s="25">
        <v>63.793103000000002</v>
      </c>
      <c r="H144" s="25">
        <v>5.4187190000000003</v>
      </c>
      <c r="I144" s="25">
        <v>3.940887</v>
      </c>
    </row>
    <row r="145" spans="1:9" x14ac:dyDescent="0.2">
      <c r="A145" s="20" t="s">
        <v>376</v>
      </c>
      <c r="B145" s="21">
        <v>152</v>
      </c>
      <c r="C145" s="21">
        <v>19</v>
      </c>
      <c r="D145" s="21">
        <v>1</v>
      </c>
      <c r="E145" s="21">
        <v>2</v>
      </c>
      <c r="F145" s="21">
        <v>17</v>
      </c>
      <c r="G145" s="21">
        <v>94</v>
      </c>
      <c r="H145" s="21">
        <v>9</v>
      </c>
      <c r="I145" s="21">
        <v>10</v>
      </c>
    </row>
    <row r="146" spans="1:9" x14ac:dyDescent="0.2">
      <c r="A146" s="24" t="s">
        <v>3</v>
      </c>
      <c r="B146" s="25">
        <v>100</v>
      </c>
      <c r="C146" s="25">
        <v>12.5</v>
      </c>
      <c r="D146" s="25">
        <v>0.65789500000000001</v>
      </c>
      <c r="E146" s="25">
        <v>1.3157890000000001</v>
      </c>
      <c r="F146" s="25">
        <v>11.184210999999999</v>
      </c>
      <c r="G146" s="25">
        <v>61.842104999999997</v>
      </c>
      <c r="H146" s="25">
        <v>5.9210529999999997</v>
      </c>
      <c r="I146" s="25">
        <v>6.5789470000000003</v>
      </c>
    </row>
    <row r="147" spans="1:9" x14ac:dyDescent="0.2">
      <c r="A147" s="20" t="s">
        <v>377</v>
      </c>
      <c r="B147" s="21">
        <v>88</v>
      </c>
      <c r="C147" s="21">
        <v>14</v>
      </c>
      <c r="D147" s="21">
        <v>2</v>
      </c>
      <c r="E147" s="21">
        <v>0</v>
      </c>
      <c r="F147" s="21">
        <v>13</v>
      </c>
      <c r="G147" s="21">
        <v>49</v>
      </c>
      <c r="H147" s="21">
        <v>3</v>
      </c>
      <c r="I147" s="21">
        <v>7</v>
      </c>
    </row>
    <row r="148" spans="1:9" x14ac:dyDescent="0.2">
      <c r="A148" s="24" t="s">
        <v>3</v>
      </c>
      <c r="B148" s="25">
        <v>100</v>
      </c>
      <c r="C148" s="25">
        <v>15.909091</v>
      </c>
      <c r="D148" s="25">
        <v>2.2727270000000002</v>
      </c>
      <c r="E148" s="25">
        <v>0</v>
      </c>
      <c r="F148" s="25">
        <v>14.772727</v>
      </c>
      <c r="G148" s="25">
        <v>55.681818</v>
      </c>
      <c r="H148" s="25">
        <v>3.4090910000000001</v>
      </c>
      <c r="I148" s="25">
        <v>7.9545450000000004</v>
      </c>
    </row>
    <row r="149" spans="1:9" x14ac:dyDescent="0.2">
      <c r="A149" s="20" t="s">
        <v>378</v>
      </c>
      <c r="B149" s="21">
        <v>84</v>
      </c>
      <c r="C149" s="21">
        <v>16</v>
      </c>
      <c r="D149" s="21">
        <v>0</v>
      </c>
      <c r="E149" s="21">
        <v>0</v>
      </c>
      <c r="F149" s="21">
        <v>7</v>
      </c>
      <c r="G149" s="21">
        <v>57</v>
      </c>
      <c r="H149" s="21">
        <v>1</v>
      </c>
      <c r="I149" s="21">
        <v>3</v>
      </c>
    </row>
    <row r="150" spans="1:9" x14ac:dyDescent="0.2">
      <c r="A150" s="24" t="s">
        <v>3</v>
      </c>
      <c r="B150" s="25">
        <v>100</v>
      </c>
      <c r="C150" s="25">
        <v>19.047619000000001</v>
      </c>
      <c r="D150" s="25">
        <v>0</v>
      </c>
      <c r="E150" s="25">
        <v>0</v>
      </c>
      <c r="F150" s="25">
        <v>8.3333329999999997</v>
      </c>
      <c r="G150" s="25">
        <v>67.857142999999994</v>
      </c>
      <c r="H150" s="25">
        <v>1.1904760000000001</v>
      </c>
      <c r="I150" s="25">
        <v>3.5714290000000002</v>
      </c>
    </row>
    <row r="151" spans="1:9" x14ac:dyDescent="0.2">
      <c r="A151" s="20" t="s">
        <v>366</v>
      </c>
      <c r="B151" s="21">
        <v>81</v>
      </c>
      <c r="C151" s="21">
        <v>13</v>
      </c>
      <c r="D151" s="21">
        <v>0</v>
      </c>
      <c r="E151" s="21">
        <v>0</v>
      </c>
      <c r="F151" s="21">
        <v>13</v>
      </c>
      <c r="G151" s="21">
        <v>35</v>
      </c>
      <c r="H151" s="21">
        <v>5</v>
      </c>
      <c r="I151" s="21">
        <v>15</v>
      </c>
    </row>
    <row r="152" spans="1:9" x14ac:dyDescent="0.2">
      <c r="A152" s="24" t="s">
        <v>3</v>
      </c>
      <c r="B152" s="25">
        <v>100</v>
      </c>
      <c r="C152" s="25">
        <v>16.049382999999999</v>
      </c>
      <c r="D152" s="25">
        <v>0</v>
      </c>
      <c r="E152" s="25">
        <v>0</v>
      </c>
      <c r="F152" s="25">
        <v>16.049382999999999</v>
      </c>
      <c r="G152" s="25">
        <v>43.209876999999999</v>
      </c>
      <c r="H152" s="25">
        <v>6.1728399999999999</v>
      </c>
      <c r="I152" s="25">
        <v>18.518519000000001</v>
      </c>
    </row>
    <row r="153" spans="1:9" x14ac:dyDescent="0.2">
      <c r="A153" s="9" t="s">
        <v>379</v>
      </c>
      <c r="B153" s="9"/>
      <c r="C153" s="9"/>
      <c r="D153" s="9"/>
      <c r="E153" s="9"/>
      <c r="F153" s="9"/>
      <c r="G153" s="9"/>
      <c r="H153" s="9"/>
      <c r="I153" s="9"/>
    </row>
    <row r="154" spans="1:9" x14ac:dyDescent="0.2">
      <c r="A154" s="20" t="s">
        <v>380</v>
      </c>
      <c r="B154" s="21">
        <v>788</v>
      </c>
      <c r="C154" s="21">
        <v>59</v>
      </c>
      <c r="D154" s="21">
        <v>7</v>
      </c>
      <c r="E154" s="21">
        <v>15</v>
      </c>
      <c r="F154" s="21">
        <v>152</v>
      </c>
      <c r="G154" s="21">
        <v>480</v>
      </c>
      <c r="H154" s="21">
        <v>38</v>
      </c>
      <c r="I154" s="21">
        <v>37</v>
      </c>
    </row>
    <row r="155" spans="1:9" x14ac:dyDescent="0.2">
      <c r="A155" s="24" t="s">
        <v>3</v>
      </c>
      <c r="B155" s="25">
        <v>100</v>
      </c>
      <c r="C155" s="25">
        <v>7.4873099999999999</v>
      </c>
      <c r="D155" s="25">
        <v>0.88832500000000003</v>
      </c>
      <c r="E155" s="25">
        <v>1.9035530000000001</v>
      </c>
      <c r="F155" s="25">
        <v>19.289339999999999</v>
      </c>
      <c r="G155" s="25">
        <v>60.913705999999998</v>
      </c>
      <c r="H155" s="25">
        <v>4.8223349999999998</v>
      </c>
      <c r="I155" s="25">
        <v>4.6954310000000001</v>
      </c>
    </row>
    <row r="156" spans="1:9" x14ac:dyDescent="0.2">
      <c r="A156" s="20" t="s">
        <v>381</v>
      </c>
      <c r="B156" s="21">
        <v>1824</v>
      </c>
      <c r="C156" s="21">
        <v>201</v>
      </c>
      <c r="D156" s="21">
        <v>15</v>
      </c>
      <c r="E156" s="21">
        <v>13</v>
      </c>
      <c r="F156" s="21">
        <v>301</v>
      </c>
      <c r="G156" s="21">
        <v>1081</v>
      </c>
      <c r="H156" s="21">
        <v>85</v>
      </c>
      <c r="I156" s="21">
        <v>128</v>
      </c>
    </row>
    <row r="157" spans="1:9" x14ac:dyDescent="0.2">
      <c r="A157" s="24" t="s">
        <v>3</v>
      </c>
      <c r="B157" s="25">
        <v>100</v>
      </c>
      <c r="C157" s="25">
        <v>11.019736999999999</v>
      </c>
      <c r="D157" s="25">
        <v>0.82236799999999999</v>
      </c>
      <c r="E157" s="25">
        <v>0.71271899999999999</v>
      </c>
      <c r="F157" s="25">
        <v>16.502192999999998</v>
      </c>
      <c r="G157" s="25">
        <v>59.265351000000003</v>
      </c>
      <c r="H157" s="25">
        <v>4.660088</v>
      </c>
      <c r="I157" s="25">
        <v>7.017544</v>
      </c>
    </row>
    <row r="158" spans="1:9" x14ac:dyDescent="0.2">
      <c r="A158" s="20" t="s">
        <v>366</v>
      </c>
      <c r="B158" s="21">
        <v>65</v>
      </c>
      <c r="C158" s="21">
        <v>7</v>
      </c>
      <c r="D158" s="21">
        <v>0</v>
      </c>
      <c r="E158" s="21">
        <v>0</v>
      </c>
      <c r="F158" s="21">
        <v>10</v>
      </c>
      <c r="G158" s="21">
        <v>32</v>
      </c>
      <c r="H158" s="21">
        <v>2</v>
      </c>
      <c r="I158" s="21">
        <v>14</v>
      </c>
    </row>
    <row r="159" spans="1:9" x14ac:dyDescent="0.2">
      <c r="A159" s="24" t="s">
        <v>3</v>
      </c>
      <c r="B159" s="25">
        <v>100</v>
      </c>
      <c r="C159" s="25">
        <v>10.769231</v>
      </c>
      <c r="D159" s="25">
        <v>0</v>
      </c>
      <c r="E159" s="25">
        <v>0</v>
      </c>
      <c r="F159" s="25">
        <v>15.384615</v>
      </c>
      <c r="G159" s="25">
        <v>49.230769000000002</v>
      </c>
      <c r="H159" s="25">
        <v>3.0769229999999999</v>
      </c>
      <c r="I159" s="25">
        <v>21.538461999999999</v>
      </c>
    </row>
    <row r="160" spans="1:9" x14ac:dyDescent="0.2">
      <c r="A160" s="9" t="s">
        <v>382</v>
      </c>
      <c r="B160" s="9"/>
      <c r="C160" s="9"/>
      <c r="D160" s="9"/>
      <c r="E160" s="9"/>
      <c r="F160" s="9"/>
      <c r="G160" s="9"/>
      <c r="H160" s="9"/>
      <c r="I160" s="9"/>
    </row>
    <row r="161" spans="1:9" x14ac:dyDescent="0.2">
      <c r="A161" s="20" t="s">
        <v>383</v>
      </c>
      <c r="B161" s="21">
        <v>393</v>
      </c>
      <c r="C161" s="21">
        <v>35</v>
      </c>
      <c r="D161" s="21">
        <v>4</v>
      </c>
      <c r="E161" s="21">
        <v>4</v>
      </c>
      <c r="F161" s="21">
        <v>64</v>
      </c>
      <c r="G161" s="21">
        <v>242</v>
      </c>
      <c r="H161" s="21">
        <v>22</v>
      </c>
      <c r="I161" s="21">
        <v>22</v>
      </c>
    </row>
    <row r="162" spans="1:9" x14ac:dyDescent="0.2">
      <c r="A162" s="24" t="s">
        <v>3</v>
      </c>
      <c r="B162" s="25">
        <v>100</v>
      </c>
      <c r="C162" s="25">
        <v>8.9058519999999994</v>
      </c>
      <c r="D162" s="25">
        <v>1.0178119999999999</v>
      </c>
      <c r="E162" s="25">
        <v>1.0178119999999999</v>
      </c>
      <c r="F162" s="25">
        <v>16.284987000000001</v>
      </c>
      <c r="G162" s="25">
        <v>61.577607999999998</v>
      </c>
      <c r="H162" s="25">
        <v>5.5979640000000002</v>
      </c>
      <c r="I162" s="25">
        <v>5.5979640000000002</v>
      </c>
    </row>
    <row r="163" spans="1:9" x14ac:dyDescent="0.2">
      <c r="A163" s="20" t="s">
        <v>181</v>
      </c>
      <c r="B163" s="21">
        <v>1944</v>
      </c>
      <c r="C163" s="21">
        <v>199</v>
      </c>
      <c r="D163" s="21">
        <v>16</v>
      </c>
      <c r="E163" s="21">
        <v>21</v>
      </c>
      <c r="F163" s="21">
        <v>334</v>
      </c>
      <c r="G163" s="21">
        <v>1169</v>
      </c>
      <c r="H163" s="21">
        <v>87</v>
      </c>
      <c r="I163" s="21">
        <v>118</v>
      </c>
    </row>
    <row r="164" spans="1:9" x14ac:dyDescent="0.2">
      <c r="A164" s="24" t="s">
        <v>3</v>
      </c>
      <c r="B164" s="25">
        <v>100</v>
      </c>
      <c r="C164" s="25">
        <v>10.236625999999999</v>
      </c>
      <c r="D164" s="25">
        <v>0.82304500000000003</v>
      </c>
      <c r="E164" s="25">
        <v>1.080247</v>
      </c>
      <c r="F164" s="25">
        <v>17.181069999999998</v>
      </c>
      <c r="G164" s="25">
        <v>60.133744999999998</v>
      </c>
      <c r="H164" s="25">
        <v>4.4753090000000002</v>
      </c>
      <c r="I164" s="25">
        <v>6.0699589999999999</v>
      </c>
    </row>
    <row r="165" spans="1:9" x14ac:dyDescent="0.2">
      <c r="A165" s="20" t="s">
        <v>182</v>
      </c>
      <c r="B165" s="21">
        <v>38</v>
      </c>
      <c r="C165" s="21">
        <v>3</v>
      </c>
      <c r="D165" s="21">
        <v>0</v>
      </c>
      <c r="E165" s="21">
        <v>0</v>
      </c>
      <c r="F165" s="21">
        <v>12</v>
      </c>
      <c r="G165" s="21">
        <v>19</v>
      </c>
      <c r="H165" s="21">
        <v>3</v>
      </c>
      <c r="I165" s="21">
        <v>1</v>
      </c>
    </row>
    <row r="166" spans="1:9" x14ac:dyDescent="0.2">
      <c r="A166" s="24" t="s">
        <v>3</v>
      </c>
      <c r="B166" s="25">
        <v>100</v>
      </c>
      <c r="C166" s="25">
        <v>7.8947370000000001</v>
      </c>
      <c r="D166" s="25">
        <v>0</v>
      </c>
      <c r="E166" s="25">
        <v>0</v>
      </c>
      <c r="F166" s="25">
        <v>31.578946999999999</v>
      </c>
      <c r="G166" s="25">
        <v>50</v>
      </c>
      <c r="H166" s="25">
        <v>7.8947370000000001</v>
      </c>
      <c r="I166" s="25">
        <v>2.6315789999999999</v>
      </c>
    </row>
    <row r="167" spans="1:9" x14ac:dyDescent="0.2">
      <c r="A167" s="20" t="s">
        <v>384</v>
      </c>
      <c r="B167" s="21">
        <v>36</v>
      </c>
      <c r="C167" s="21">
        <v>3</v>
      </c>
      <c r="D167" s="21">
        <v>1</v>
      </c>
      <c r="E167" s="21">
        <v>0</v>
      </c>
      <c r="F167" s="21">
        <v>10</v>
      </c>
      <c r="G167" s="21">
        <v>19</v>
      </c>
      <c r="H167" s="21">
        <v>2</v>
      </c>
      <c r="I167" s="21">
        <v>1</v>
      </c>
    </row>
    <row r="168" spans="1:9" x14ac:dyDescent="0.2">
      <c r="A168" s="24" t="s">
        <v>3</v>
      </c>
      <c r="B168" s="25">
        <v>100</v>
      </c>
      <c r="C168" s="25">
        <v>8.3333329999999997</v>
      </c>
      <c r="D168" s="25">
        <v>2.7777780000000001</v>
      </c>
      <c r="E168" s="25">
        <v>0</v>
      </c>
      <c r="F168" s="25">
        <v>27.777778000000001</v>
      </c>
      <c r="G168" s="25">
        <v>52.777777999999998</v>
      </c>
      <c r="H168" s="25">
        <v>5.5555560000000002</v>
      </c>
      <c r="I168" s="25">
        <v>2.7777780000000001</v>
      </c>
    </row>
    <row r="169" spans="1:9" x14ac:dyDescent="0.2">
      <c r="A169" s="20" t="s">
        <v>183</v>
      </c>
      <c r="B169" s="21">
        <v>53</v>
      </c>
      <c r="C169" s="21">
        <v>4</v>
      </c>
      <c r="D169" s="21">
        <v>0</v>
      </c>
      <c r="E169" s="21">
        <v>0</v>
      </c>
      <c r="F169" s="21">
        <v>14</v>
      </c>
      <c r="G169" s="21">
        <v>33</v>
      </c>
      <c r="H169" s="21">
        <v>0</v>
      </c>
      <c r="I169" s="21">
        <v>2</v>
      </c>
    </row>
    <row r="170" spans="1:9" x14ac:dyDescent="0.2">
      <c r="A170" s="24" t="s">
        <v>3</v>
      </c>
      <c r="B170" s="25">
        <v>100</v>
      </c>
      <c r="C170" s="25">
        <v>7.5471700000000004</v>
      </c>
      <c r="D170" s="25">
        <v>0</v>
      </c>
      <c r="E170" s="25">
        <v>0</v>
      </c>
      <c r="F170" s="25">
        <v>26.415094</v>
      </c>
      <c r="G170" s="25">
        <v>62.264150999999998</v>
      </c>
      <c r="H170" s="25">
        <v>0</v>
      </c>
      <c r="I170" s="25">
        <v>3.7735850000000002</v>
      </c>
    </row>
    <row r="171" spans="1:9" x14ac:dyDescent="0.2">
      <c r="A171" s="20" t="s">
        <v>385</v>
      </c>
      <c r="B171" s="21">
        <v>22</v>
      </c>
      <c r="C171" s="21">
        <v>1</v>
      </c>
      <c r="D171" s="21">
        <v>1</v>
      </c>
      <c r="E171" s="21">
        <v>0</v>
      </c>
      <c r="F171" s="21">
        <v>4</v>
      </c>
      <c r="G171" s="21">
        <v>12</v>
      </c>
      <c r="H171" s="21">
        <v>2</v>
      </c>
      <c r="I171" s="21">
        <v>2</v>
      </c>
    </row>
    <row r="172" spans="1:9" x14ac:dyDescent="0.2">
      <c r="A172" s="24" t="s">
        <v>3</v>
      </c>
      <c r="B172" s="25">
        <v>100</v>
      </c>
      <c r="C172" s="25">
        <v>4.5454549999999996</v>
      </c>
      <c r="D172" s="25">
        <v>4.5454549999999996</v>
      </c>
      <c r="E172" s="25">
        <v>0</v>
      </c>
      <c r="F172" s="25">
        <v>18.181818</v>
      </c>
      <c r="G172" s="25">
        <v>54.545454999999997</v>
      </c>
      <c r="H172" s="25">
        <v>9.0909089999999999</v>
      </c>
      <c r="I172" s="25">
        <v>9.0909089999999999</v>
      </c>
    </row>
    <row r="173" spans="1:9" x14ac:dyDescent="0.2">
      <c r="A173" s="20" t="s">
        <v>386</v>
      </c>
      <c r="B173" s="21">
        <v>32</v>
      </c>
      <c r="C173" s="21">
        <v>1</v>
      </c>
      <c r="D173" s="21">
        <v>0</v>
      </c>
      <c r="E173" s="21">
        <v>1</v>
      </c>
      <c r="F173" s="21">
        <v>2</v>
      </c>
      <c r="G173" s="21">
        <v>20</v>
      </c>
      <c r="H173" s="21">
        <v>2</v>
      </c>
      <c r="I173" s="21">
        <v>6</v>
      </c>
    </row>
    <row r="174" spans="1:9" x14ac:dyDescent="0.2">
      <c r="A174" s="24" t="s">
        <v>3</v>
      </c>
      <c r="B174" s="25">
        <v>100</v>
      </c>
      <c r="C174" s="25">
        <v>3.125</v>
      </c>
      <c r="D174" s="25">
        <v>0</v>
      </c>
      <c r="E174" s="25">
        <v>3.125</v>
      </c>
      <c r="F174" s="25">
        <v>6.25</v>
      </c>
      <c r="G174" s="25">
        <v>62.5</v>
      </c>
      <c r="H174" s="25">
        <v>6.25</v>
      </c>
      <c r="I174" s="25">
        <v>18.75</v>
      </c>
    </row>
    <row r="175" spans="1:9" x14ac:dyDescent="0.2">
      <c r="A175" s="20" t="s">
        <v>387</v>
      </c>
      <c r="B175" s="21">
        <v>9</v>
      </c>
      <c r="C175" s="21">
        <v>1</v>
      </c>
      <c r="D175" s="21">
        <v>0</v>
      </c>
      <c r="E175" s="21">
        <v>0</v>
      </c>
      <c r="F175" s="21">
        <v>0</v>
      </c>
      <c r="G175" s="21">
        <v>8</v>
      </c>
      <c r="H175" s="21">
        <v>0</v>
      </c>
      <c r="I175" s="21">
        <v>0</v>
      </c>
    </row>
    <row r="176" spans="1:9" x14ac:dyDescent="0.2">
      <c r="A176" s="24" t="s">
        <v>3</v>
      </c>
      <c r="B176" s="25">
        <v>100</v>
      </c>
      <c r="C176" s="25">
        <v>11.111110999999999</v>
      </c>
      <c r="D176" s="25">
        <v>0</v>
      </c>
      <c r="E176" s="25">
        <v>0</v>
      </c>
      <c r="F176" s="25">
        <v>0</v>
      </c>
      <c r="G176" s="25">
        <v>88.888889000000006</v>
      </c>
      <c r="H176" s="25">
        <v>0</v>
      </c>
      <c r="I176" s="25">
        <v>0</v>
      </c>
    </row>
    <row r="177" spans="1:9" x14ac:dyDescent="0.2">
      <c r="A177" s="20" t="s">
        <v>366</v>
      </c>
      <c r="B177" s="21">
        <v>150</v>
      </c>
      <c r="C177" s="21">
        <v>20</v>
      </c>
      <c r="D177" s="21">
        <v>0</v>
      </c>
      <c r="E177" s="21">
        <v>2</v>
      </c>
      <c r="F177" s="21">
        <v>23</v>
      </c>
      <c r="G177" s="21">
        <v>71</v>
      </c>
      <c r="H177" s="21">
        <v>7</v>
      </c>
      <c r="I177" s="21">
        <v>27</v>
      </c>
    </row>
    <row r="178" spans="1:9" x14ac:dyDescent="0.2">
      <c r="A178" s="24" t="s">
        <v>3</v>
      </c>
      <c r="B178" s="25">
        <v>100</v>
      </c>
      <c r="C178" s="25">
        <v>13.333333</v>
      </c>
      <c r="D178" s="25">
        <v>0</v>
      </c>
      <c r="E178" s="25">
        <v>1.3333330000000001</v>
      </c>
      <c r="F178" s="25">
        <v>15.333333</v>
      </c>
      <c r="G178" s="25">
        <v>47.333333000000003</v>
      </c>
      <c r="H178" s="25">
        <v>4.6666670000000003</v>
      </c>
      <c r="I178" s="25">
        <v>18</v>
      </c>
    </row>
    <row r="179" spans="1:9" x14ac:dyDescent="0.2">
      <c r="A179" s="9" t="s">
        <v>388</v>
      </c>
      <c r="B179" s="9"/>
      <c r="C179" s="9"/>
      <c r="D179" s="9"/>
      <c r="E179" s="9"/>
      <c r="F179" s="9"/>
      <c r="G179" s="9"/>
      <c r="H179" s="9"/>
      <c r="I179" s="9"/>
    </row>
    <row r="180" spans="1:9" x14ac:dyDescent="0.2">
      <c r="A180" s="20" t="s">
        <v>184</v>
      </c>
      <c r="B180" s="21">
        <v>54</v>
      </c>
      <c r="C180" s="21">
        <v>6</v>
      </c>
      <c r="D180" s="21">
        <v>0</v>
      </c>
      <c r="E180" s="21">
        <v>2</v>
      </c>
      <c r="F180" s="21">
        <v>12</v>
      </c>
      <c r="G180" s="21">
        <v>25</v>
      </c>
      <c r="H180" s="21">
        <v>4</v>
      </c>
      <c r="I180" s="21">
        <v>5</v>
      </c>
    </row>
    <row r="181" spans="1:9" x14ac:dyDescent="0.2">
      <c r="A181" s="24" t="s">
        <v>3</v>
      </c>
      <c r="B181" s="25">
        <v>100</v>
      </c>
      <c r="C181" s="25">
        <v>11.111110999999999</v>
      </c>
      <c r="D181" s="25">
        <v>0</v>
      </c>
      <c r="E181" s="25">
        <v>3.7037040000000001</v>
      </c>
      <c r="F181" s="25">
        <v>22.222221999999999</v>
      </c>
      <c r="G181" s="25">
        <v>46.296295999999998</v>
      </c>
      <c r="H181" s="25">
        <v>7.4074070000000001</v>
      </c>
      <c r="I181" s="25">
        <v>9.2592590000000001</v>
      </c>
    </row>
    <row r="182" spans="1:9" x14ac:dyDescent="0.2">
      <c r="A182" s="20" t="s">
        <v>185</v>
      </c>
      <c r="B182" s="21">
        <v>196</v>
      </c>
      <c r="C182" s="21">
        <v>18</v>
      </c>
      <c r="D182" s="21">
        <v>5</v>
      </c>
      <c r="E182" s="21">
        <v>2</v>
      </c>
      <c r="F182" s="21">
        <v>26</v>
      </c>
      <c r="G182" s="21">
        <v>104</v>
      </c>
      <c r="H182" s="21">
        <v>13</v>
      </c>
      <c r="I182" s="21">
        <v>28</v>
      </c>
    </row>
    <row r="183" spans="1:9" x14ac:dyDescent="0.2">
      <c r="A183" s="24" t="s">
        <v>3</v>
      </c>
      <c r="B183" s="25">
        <v>100</v>
      </c>
      <c r="C183" s="25">
        <v>9.1836730000000006</v>
      </c>
      <c r="D183" s="25">
        <v>2.5510199999999998</v>
      </c>
      <c r="E183" s="25">
        <v>1.020408</v>
      </c>
      <c r="F183" s="25">
        <v>13.265306000000001</v>
      </c>
      <c r="G183" s="25">
        <v>53.061224000000003</v>
      </c>
      <c r="H183" s="25">
        <v>6.6326530000000004</v>
      </c>
      <c r="I183" s="25">
        <v>14.285714</v>
      </c>
    </row>
    <row r="184" spans="1:9" x14ac:dyDescent="0.2">
      <c r="A184" s="20" t="s">
        <v>186</v>
      </c>
      <c r="B184" s="21">
        <v>310</v>
      </c>
      <c r="C184" s="21">
        <v>39</v>
      </c>
      <c r="D184" s="21">
        <v>3</v>
      </c>
      <c r="E184" s="21">
        <v>3</v>
      </c>
      <c r="F184" s="21">
        <v>56</v>
      </c>
      <c r="G184" s="21">
        <v>169</v>
      </c>
      <c r="H184" s="21">
        <v>15</v>
      </c>
      <c r="I184" s="21">
        <v>25</v>
      </c>
    </row>
    <row r="185" spans="1:9" x14ac:dyDescent="0.2">
      <c r="A185" s="24" t="s">
        <v>3</v>
      </c>
      <c r="B185" s="25">
        <v>100</v>
      </c>
      <c r="C185" s="25">
        <v>12.580645000000001</v>
      </c>
      <c r="D185" s="25">
        <v>0.96774199999999999</v>
      </c>
      <c r="E185" s="25">
        <v>0.96774199999999999</v>
      </c>
      <c r="F185" s="25">
        <v>18.064516000000001</v>
      </c>
      <c r="G185" s="25">
        <v>54.516128999999999</v>
      </c>
      <c r="H185" s="25">
        <v>4.8387099999999998</v>
      </c>
      <c r="I185" s="25">
        <v>8.0645159999999994</v>
      </c>
    </row>
    <row r="186" spans="1:9" x14ac:dyDescent="0.2">
      <c r="A186" s="20" t="s">
        <v>187</v>
      </c>
      <c r="B186" s="21">
        <v>385</v>
      </c>
      <c r="C186" s="21">
        <v>33</v>
      </c>
      <c r="D186" s="21">
        <v>5</v>
      </c>
      <c r="E186" s="21">
        <v>4</v>
      </c>
      <c r="F186" s="21">
        <v>77</v>
      </c>
      <c r="G186" s="21">
        <v>224</v>
      </c>
      <c r="H186" s="21">
        <v>13</v>
      </c>
      <c r="I186" s="21">
        <v>29</v>
      </c>
    </row>
    <row r="187" spans="1:9" x14ac:dyDescent="0.2">
      <c r="A187" s="24" t="s">
        <v>3</v>
      </c>
      <c r="B187" s="25">
        <v>100</v>
      </c>
      <c r="C187" s="25">
        <v>8.5714290000000002</v>
      </c>
      <c r="D187" s="25">
        <v>1.2987010000000001</v>
      </c>
      <c r="E187" s="25">
        <v>1.038961</v>
      </c>
      <c r="F187" s="25">
        <v>20</v>
      </c>
      <c r="G187" s="25">
        <v>58.181818</v>
      </c>
      <c r="H187" s="25">
        <v>3.3766229999999999</v>
      </c>
      <c r="I187" s="25">
        <v>7.5324679999999997</v>
      </c>
    </row>
    <row r="188" spans="1:9" x14ac:dyDescent="0.2">
      <c r="A188" s="20" t="s">
        <v>188</v>
      </c>
      <c r="B188" s="21">
        <v>361</v>
      </c>
      <c r="C188" s="21">
        <v>41</v>
      </c>
      <c r="D188" s="21">
        <v>2</v>
      </c>
      <c r="E188" s="21">
        <v>5</v>
      </c>
      <c r="F188" s="21">
        <v>58</v>
      </c>
      <c r="G188" s="21">
        <v>226</v>
      </c>
      <c r="H188" s="21">
        <v>15</v>
      </c>
      <c r="I188" s="21">
        <v>14</v>
      </c>
    </row>
    <row r="189" spans="1:9" x14ac:dyDescent="0.2">
      <c r="A189" s="24" t="s">
        <v>3</v>
      </c>
      <c r="B189" s="25">
        <v>100</v>
      </c>
      <c r="C189" s="25">
        <v>11.357341</v>
      </c>
      <c r="D189" s="25">
        <v>0.55401699999999998</v>
      </c>
      <c r="E189" s="25">
        <v>1.3850420000000001</v>
      </c>
      <c r="F189" s="25">
        <v>16.066482000000001</v>
      </c>
      <c r="G189" s="25">
        <v>62.603878000000002</v>
      </c>
      <c r="H189" s="25">
        <v>4.155125</v>
      </c>
      <c r="I189" s="25">
        <v>3.8781159999999999</v>
      </c>
    </row>
    <row r="190" spans="1:9" x14ac:dyDescent="0.2">
      <c r="A190" s="20" t="s">
        <v>189</v>
      </c>
      <c r="B190" s="21">
        <v>315</v>
      </c>
      <c r="C190" s="21">
        <v>28</v>
      </c>
      <c r="D190" s="21">
        <v>2</v>
      </c>
      <c r="E190" s="21">
        <v>2</v>
      </c>
      <c r="F190" s="21">
        <v>49</v>
      </c>
      <c r="G190" s="21">
        <v>216</v>
      </c>
      <c r="H190" s="21">
        <v>12</v>
      </c>
      <c r="I190" s="21">
        <v>6</v>
      </c>
    </row>
    <row r="191" spans="1:9" x14ac:dyDescent="0.2">
      <c r="A191" s="24" t="s">
        <v>3</v>
      </c>
      <c r="B191" s="25">
        <v>100</v>
      </c>
      <c r="C191" s="25">
        <v>8.8888890000000007</v>
      </c>
      <c r="D191" s="25">
        <v>0.63492099999999996</v>
      </c>
      <c r="E191" s="25">
        <v>0.63492099999999996</v>
      </c>
      <c r="F191" s="25">
        <v>15.555555999999999</v>
      </c>
      <c r="G191" s="25">
        <v>68.571428999999995</v>
      </c>
      <c r="H191" s="25">
        <v>3.8095240000000001</v>
      </c>
      <c r="I191" s="25">
        <v>1.9047620000000001</v>
      </c>
    </row>
    <row r="192" spans="1:9" x14ac:dyDescent="0.2">
      <c r="A192" s="20" t="s">
        <v>190</v>
      </c>
      <c r="B192" s="21">
        <v>364</v>
      </c>
      <c r="C192" s="21">
        <v>27</v>
      </c>
      <c r="D192" s="21">
        <v>2</v>
      </c>
      <c r="E192" s="21">
        <v>2</v>
      </c>
      <c r="F192" s="21">
        <v>70</v>
      </c>
      <c r="G192" s="21">
        <v>225</v>
      </c>
      <c r="H192" s="21">
        <v>25</v>
      </c>
      <c r="I192" s="21">
        <v>13</v>
      </c>
    </row>
    <row r="193" spans="1:9" x14ac:dyDescent="0.2">
      <c r="A193" s="24" t="s">
        <v>3</v>
      </c>
      <c r="B193" s="25">
        <v>100</v>
      </c>
      <c r="C193" s="25">
        <v>7.4175820000000003</v>
      </c>
      <c r="D193" s="25">
        <v>0.54945100000000002</v>
      </c>
      <c r="E193" s="25">
        <v>0.54945100000000002</v>
      </c>
      <c r="F193" s="25">
        <v>19.230768999999999</v>
      </c>
      <c r="G193" s="25">
        <v>61.813186999999999</v>
      </c>
      <c r="H193" s="25">
        <v>6.8681320000000001</v>
      </c>
      <c r="I193" s="25">
        <v>3.5714290000000002</v>
      </c>
    </row>
    <row r="194" spans="1:9" x14ac:dyDescent="0.2">
      <c r="A194" s="20" t="s">
        <v>191</v>
      </c>
      <c r="B194" s="21">
        <v>267</v>
      </c>
      <c r="C194" s="21">
        <v>26</v>
      </c>
      <c r="D194" s="21">
        <v>2</v>
      </c>
      <c r="E194" s="21">
        <v>3</v>
      </c>
      <c r="F194" s="21">
        <v>39</v>
      </c>
      <c r="G194" s="21">
        <v>185</v>
      </c>
      <c r="H194" s="21">
        <v>7</v>
      </c>
      <c r="I194" s="21">
        <v>5</v>
      </c>
    </row>
    <row r="195" spans="1:9" x14ac:dyDescent="0.2">
      <c r="A195" s="24" t="s">
        <v>3</v>
      </c>
      <c r="B195" s="25">
        <v>100</v>
      </c>
      <c r="C195" s="25">
        <v>9.7378280000000004</v>
      </c>
      <c r="D195" s="25">
        <v>0.74906399999999995</v>
      </c>
      <c r="E195" s="25">
        <v>1.123596</v>
      </c>
      <c r="F195" s="25">
        <v>14.606742000000001</v>
      </c>
      <c r="G195" s="25">
        <v>69.288390000000007</v>
      </c>
      <c r="H195" s="25">
        <v>2.6217229999999998</v>
      </c>
      <c r="I195" s="25">
        <v>1.8726590000000001</v>
      </c>
    </row>
    <row r="196" spans="1:9" x14ac:dyDescent="0.2">
      <c r="A196" s="20" t="s">
        <v>192</v>
      </c>
      <c r="B196" s="21">
        <v>90</v>
      </c>
      <c r="C196" s="21">
        <v>9</v>
      </c>
      <c r="D196" s="21">
        <v>0</v>
      </c>
      <c r="E196" s="21">
        <v>1</v>
      </c>
      <c r="F196" s="21">
        <v>14</v>
      </c>
      <c r="G196" s="21">
        <v>63</v>
      </c>
      <c r="H196" s="21">
        <v>2</v>
      </c>
      <c r="I196" s="21">
        <v>1</v>
      </c>
    </row>
    <row r="197" spans="1:9" x14ac:dyDescent="0.2">
      <c r="A197" s="24" t="s">
        <v>3</v>
      </c>
      <c r="B197" s="25">
        <v>100</v>
      </c>
      <c r="C197" s="25">
        <v>10</v>
      </c>
      <c r="D197" s="25">
        <v>0</v>
      </c>
      <c r="E197" s="25">
        <v>1.111111</v>
      </c>
      <c r="F197" s="25">
        <v>15.555555999999999</v>
      </c>
      <c r="G197" s="25">
        <v>70</v>
      </c>
      <c r="H197" s="25">
        <v>2.2222219999999999</v>
      </c>
      <c r="I197" s="25">
        <v>1.111111</v>
      </c>
    </row>
    <row r="198" spans="1:9" x14ac:dyDescent="0.2">
      <c r="A198" s="20" t="s">
        <v>193</v>
      </c>
      <c r="B198" s="21">
        <v>94</v>
      </c>
      <c r="C198" s="21">
        <v>6</v>
      </c>
      <c r="D198" s="21">
        <v>0</v>
      </c>
      <c r="E198" s="21">
        <v>0</v>
      </c>
      <c r="F198" s="21">
        <v>20</v>
      </c>
      <c r="G198" s="21">
        <v>57</v>
      </c>
      <c r="H198" s="21">
        <v>3</v>
      </c>
      <c r="I198" s="21">
        <v>8</v>
      </c>
    </row>
    <row r="199" spans="1:9" x14ac:dyDescent="0.2">
      <c r="A199" s="24" t="s">
        <v>3</v>
      </c>
      <c r="B199" s="25">
        <v>100</v>
      </c>
      <c r="C199" s="25">
        <v>6.3829789999999997</v>
      </c>
      <c r="D199" s="25">
        <v>0</v>
      </c>
      <c r="E199" s="25">
        <v>0</v>
      </c>
      <c r="F199" s="25">
        <v>21.276596000000001</v>
      </c>
      <c r="G199" s="25">
        <v>60.638297999999999</v>
      </c>
      <c r="H199" s="25">
        <v>3.1914889999999998</v>
      </c>
      <c r="I199" s="25">
        <v>8.5106380000000001</v>
      </c>
    </row>
    <row r="200" spans="1:9" x14ac:dyDescent="0.2">
      <c r="A200" s="20" t="s">
        <v>389</v>
      </c>
      <c r="B200" s="21">
        <v>47</v>
      </c>
      <c r="C200" s="21">
        <v>6</v>
      </c>
      <c r="D200" s="21">
        <v>1</v>
      </c>
      <c r="E200" s="21">
        <v>1</v>
      </c>
      <c r="F200" s="21">
        <v>11</v>
      </c>
      <c r="G200" s="21">
        <v>15</v>
      </c>
      <c r="H200" s="21">
        <v>7</v>
      </c>
      <c r="I200" s="21">
        <v>6</v>
      </c>
    </row>
    <row r="201" spans="1:9" ht="11.1" customHeight="1" x14ac:dyDescent="0.2">
      <c r="A201" s="24" t="s">
        <v>3</v>
      </c>
      <c r="B201" s="25">
        <v>100</v>
      </c>
      <c r="C201" s="25">
        <v>12.765957</v>
      </c>
      <c r="D201" s="25">
        <v>2.1276600000000001</v>
      </c>
      <c r="E201" s="25">
        <v>2.1276600000000001</v>
      </c>
      <c r="F201" s="25">
        <v>23.404254999999999</v>
      </c>
      <c r="G201" s="25">
        <v>31.914894</v>
      </c>
      <c r="H201" s="25">
        <v>14.893617000000001</v>
      </c>
      <c r="I201" s="25">
        <v>12.765957</v>
      </c>
    </row>
    <row r="202" spans="1:9" ht="11.1" customHeight="1" x14ac:dyDescent="0.2">
      <c r="A202" s="20" t="s">
        <v>366</v>
      </c>
      <c r="B202" s="21">
        <v>194</v>
      </c>
      <c r="C202" s="21">
        <v>28</v>
      </c>
      <c r="D202" s="21">
        <v>0</v>
      </c>
      <c r="E202" s="21">
        <v>3</v>
      </c>
      <c r="F202" s="21">
        <v>31</v>
      </c>
      <c r="G202" s="21">
        <v>84</v>
      </c>
      <c r="H202" s="21">
        <v>9</v>
      </c>
      <c r="I202" s="21">
        <v>39</v>
      </c>
    </row>
    <row r="203" spans="1:9" ht="11.1" customHeight="1" x14ac:dyDescent="0.2">
      <c r="A203" s="24" t="s">
        <v>3</v>
      </c>
      <c r="B203" s="25">
        <v>100</v>
      </c>
      <c r="C203" s="25">
        <v>14.43299</v>
      </c>
      <c r="D203" s="25">
        <v>0</v>
      </c>
      <c r="E203" s="25">
        <v>1.546392</v>
      </c>
      <c r="F203" s="25">
        <v>15.979381</v>
      </c>
      <c r="G203" s="25">
        <v>43.298969</v>
      </c>
      <c r="H203" s="25">
        <v>4.6391749999999998</v>
      </c>
      <c r="I203" s="25">
        <v>20.103093000000001</v>
      </c>
    </row>
    <row r="204" spans="1:9" ht="11.1" customHeight="1" x14ac:dyDescent="0.2">
      <c r="A204" s="9" t="s">
        <v>390</v>
      </c>
      <c r="B204" s="9"/>
      <c r="C204" s="9"/>
      <c r="D204" s="9"/>
      <c r="E204" s="9"/>
      <c r="F204" s="9"/>
      <c r="G204" s="9"/>
      <c r="H204" s="9"/>
      <c r="I204" s="9"/>
    </row>
    <row r="205" spans="1:9" ht="11.1" customHeight="1" x14ac:dyDescent="0.2">
      <c r="A205" s="20" t="s">
        <v>391</v>
      </c>
      <c r="B205" s="21">
        <v>633</v>
      </c>
      <c r="C205" s="21">
        <v>56</v>
      </c>
      <c r="D205" s="21">
        <v>8</v>
      </c>
      <c r="E205" s="21">
        <v>4</v>
      </c>
      <c r="F205" s="21">
        <v>128</v>
      </c>
      <c r="G205" s="21">
        <v>371</v>
      </c>
      <c r="H205" s="21">
        <v>26</v>
      </c>
      <c r="I205" s="21">
        <v>40</v>
      </c>
    </row>
    <row r="206" spans="1:9" ht="11.1" customHeight="1" x14ac:dyDescent="0.2">
      <c r="A206" s="24" t="s">
        <v>3</v>
      </c>
      <c r="B206" s="25">
        <v>100</v>
      </c>
      <c r="C206" s="25">
        <v>8.8467610000000008</v>
      </c>
      <c r="D206" s="25">
        <v>1.2638229999999999</v>
      </c>
      <c r="E206" s="25">
        <v>0.63191200000000003</v>
      </c>
      <c r="F206" s="25">
        <v>20.221169</v>
      </c>
      <c r="G206" s="25">
        <v>58.609794999999998</v>
      </c>
      <c r="H206" s="25">
        <v>4.1074250000000001</v>
      </c>
      <c r="I206" s="25">
        <v>6.319115</v>
      </c>
    </row>
    <row r="207" spans="1:9" ht="11.1" customHeight="1" x14ac:dyDescent="0.2">
      <c r="A207" s="20" t="s">
        <v>392</v>
      </c>
      <c r="B207" s="21">
        <v>1123</v>
      </c>
      <c r="C207" s="21">
        <v>112</v>
      </c>
      <c r="D207" s="21">
        <v>4</v>
      </c>
      <c r="E207" s="21">
        <v>15</v>
      </c>
      <c r="F207" s="21">
        <v>176</v>
      </c>
      <c r="G207" s="21">
        <v>680</v>
      </c>
      <c r="H207" s="21">
        <v>55</v>
      </c>
      <c r="I207" s="21">
        <v>81</v>
      </c>
    </row>
    <row r="208" spans="1:9" ht="11.1" customHeight="1" x14ac:dyDescent="0.2">
      <c r="A208" s="24" t="s">
        <v>3</v>
      </c>
      <c r="B208" s="25">
        <v>100</v>
      </c>
      <c r="C208" s="25">
        <v>9.9732859999999999</v>
      </c>
      <c r="D208" s="25">
        <v>0.35618899999999998</v>
      </c>
      <c r="E208" s="25">
        <v>1.3357079999999999</v>
      </c>
      <c r="F208" s="25">
        <v>15.672306000000001</v>
      </c>
      <c r="G208" s="25">
        <v>60.552092999999999</v>
      </c>
      <c r="H208" s="25">
        <v>4.8975960000000001</v>
      </c>
      <c r="I208" s="25">
        <v>7.2128230000000002</v>
      </c>
    </row>
    <row r="209" spans="1:9" ht="11.1" customHeight="1" x14ac:dyDescent="0.2">
      <c r="A209" s="20" t="s">
        <v>393</v>
      </c>
      <c r="B209" s="21">
        <v>660</v>
      </c>
      <c r="C209" s="21">
        <v>70</v>
      </c>
      <c r="D209" s="21">
        <v>7</v>
      </c>
      <c r="E209" s="21">
        <v>6</v>
      </c>
      <c r="F209" s="21">
        <v>112</v>
      </c>
      <c r="G209" s="21">
        <v>393</v>
      </c>
      <c r="H209" s="21">
        <v>30</v>
      </c>
      <c r="I209" s="21">
        <v>42</v>
      </c>
    </row>
    <row r="210" spans="1:9" ht="11.1" customHeight="1" x14ac:dyDescent="0.2">
      <c r="A210" s="24" t="s">
        <v>3</v>
      </c>
      <c r="B210" s="25">
        <v>100</v>
      </c>
      <c r="C210" s="25">
        <v>10.606061</v>
      </c>
      <c r="D210" s="25">
        <v>1.0606059999999999</v>
      </c>
      <c r="E210" s="25">
        <v>0.90909099999999998</v>
      </c>
      <c r="F210" s="25">
        <v>16.969697</v>
      </c>
      <c r="G210" s="25">
        <v>59.545454999999997</v>
      </c>
      <c r="H210" s="25">
        <v>4.5454549999999996</v>
      </c>
      <c r="I210" s="25">
        <v>6.3636359999999996</v>
      </c>
    </row>
    <row r="211" spans="1:9" ht="11.1" customHeight="1" x14ac:dyDescent="0.2">
      <c r="A211" s="20" t="s">
        <v>394</v>
      </c>
      <c r="B211" s="21">
        <v>261</v>
      </c>
      <c r="C211" s="21">
        <v>29</v>
      </c>
      <c r="D211" s="21">
        <v>3</v>
      </c>
      <c r="E211" s="21">
        <v>3</v>
      </c>
      <c r="F211" s="21">
        <v>47</v>
      </c>
      <c r="G211" s="21">
        <v>149</v>
      </c>
      <c r="H211" s="21">
        <v>14</v>
      </c>
      <c r="I211" s="21">
        <v>16</v>
      </c>
    </row>
    <row r="212" spans="1:9" ht="11.1" customHeight="1" x14ac:dyDescent="0.2">
      <c r="A212" s="24" t="s">
        <v>3</v>
      </c>
      <c r="B212" s="25">
        <v>100</v>
      </c>
      <c r="C212" s="25">
        <v>11.111110999999999</v>
      </c>
      <c r="D212" s="25">
        <v>1.1494249999999999</v>
      </c>
      <c r="E212" s="25">
        <v>1.1494249999999999</v>
      </c>
      <c r="F212" s="25">
        <v>18.007663000000001</v>
      </c>
      <c r="G212" s="25">
        <v>57.088123000000003</v>
      </c>
      <c r="H212" s="25">
        <v>5.3639849999999996</v>
      </c>
      <c r="I212" s="25">
        <v>6.1302680000000001</v>
      </c>
    </row>
    <row r="213" spans="1:9" ht="11.1" customHeight="1" x14ac:dyDescent="0.2">
      <c r="A213" s="9" t="s">
        <v>395</v>
      </c>
      <c r="B213" s="9"/>
      <c r="C213" s="9"/>
      <c r="D213" s="9"/>
      <c r="E213" s="9"/>
      <c r="F213" s="9"/>
      <c r="G213" s="9"/>
      <c r="H213" s="9"/>
      <c r="I213" s="9"/>
    </row>
    <row r="214" spans="1:9" ht="11.1" customHeight="1" x14ac:dyDescent="0.2">
      <c r="A214" s="20" t="s">
        <v>396</v>
      </c>
      <c r="B214" s="21">
        <v>329</v>
      </c>
      <c r="C214" s="21">
        <v>41</v>
      </c>
      <c r="D214" s="21">
        <v>6</v>
      </c>
      <c r="E214" s="21">
        <v>1</v>
      </c>
      <c r="F214" s="21">
        <v>47</v>
      </c>
      <c r="G214" s="21">
        <v>188</v>
      </c>
      <c r="H214" s="21">
        <v>27</v>
      </c>
      <c r="I214" s="21">
        <v>19</v>
      </c>
    </row>
    <row r="215" spans="1:9" ht="11.1" customHeight="1" x14ac:dyDescent="0.2">
      <c r="A215" s="24" t="s">
        <v>3</v>
      </c>
      <c r="B215" s="25">
        <v>100</v>
      </c>
      <c r="C215" s="25">
        <v>12.462006000000001</v>
      </c>
      <c r="D215" s="25">
        <v>1.8237080000000001</v>
      </c>
      <c r="E215" s="25">
        <v>0.30395100000000003</v>
      </c>
      <c r="F215" s="25">
        <v>14.285714</v>
      </c>
      <c r="G215" s="25">
        <v>57.142856999999999</v>
      </c>
      <c r="H215" s="25">
        <v>8.2066870000000005</v>
      </c>
      <c r="I215" s="25">
        <v>5.7750760000000003</v>
      </c>
    </row>
    <row r="216" spans="1:9" ht="11.1" customHeight="1" x14ac:dyDescent="0.2">
      <c r="A216" s="20" t="s">
        <v>397</v>
      </c>
      <c r="B216" s="21">
        <v>828</v>
      </c>
      <c r="C216" s="21">
        <v>66</v>
      </c>
      <c r="D216" s="21">
        <v>7</v>
      </c>
      <c r="E216" s="21">
        <v>9</v>
      </c>
      <c r="F216" s="21">
        <v>151</v>
      </c>
      <c r="G216" s="21">
        <v>512</v>
      </c>
      <c r="H216" s="21">
        <v>41</v>
      </c>
      <c r="I216" s="21">
        <v>42</v>
      </c>
    </row>
    <row r="217" spans="1:9" ht="11.1" customHeight="1" x14ac:dyDescent="0.2">
      <c r="A217" s="24" t="s">
        <v>3</v>
      </c>
      <c r="B217" s="25">
        <v>100</v>
      </c>
      <c r="C217" s="25">
        <v>7.9710140000000003</v>
      </c>
      <c r="D217" s="25">
        <v>0.84541100000000002</v>
      </c>
      <c r="E217" s="25">
        <v>1.086957</v>
      </c>
      <c r="F217" s="25">
        <v>18.236715</v>
      </c>
      <c r="G217" s="25">
        <v>61.835749</v>
      </c>
      <c r="H217" s="25">
        <v>4.9516910000000003</v>
      </c>
      <c r="I217" s="25">
        <v>5.0724640000000001</v>
      </c>
    </row>
    <row r="218" spans="1:9" ht="11.1" customHeight="1" x14ac:dyDescent="0.2">
      <c r="A218" s="20" t="s">
        <v>879</v>
      </c>
      <c r="B218" s="21">
        <v>499</v>
      </c>
      <c r="C218" s="21">
        <v>67</v>
      </c>
      <c r="D218" s="21">
        <v>1</v>
      </c>
      <c r="E218" s="21">
        <v>7</v>
      </c>
      <c r="F218" s="21">
        <v>78</v>
      </c>
      <c r="G218" s="21">
        <v>294</v>
      </c>
      <c r="H218" s="21">
        <v>24</v>
      </c>
      <c r="I218" s="21">
        <v>28</v>
      </c>
    </row>
    <row r="219" spans="1:9" ht="11.1" customHeight="1" x14ac:dyDescent="0.2">
      <c r="A219" s="24" t="s">
        <v>3</v>
      </c>
      <c r="B219" s="25">
        <v>100</v>
      </c>
      <c r="C219" s="25">
        <v>13.426854000000001</v>
      </c>
      <c r="D219" s="25">
        <v>0.200401</v>
      </c>
      <c r="E219" s="25">
        <v>1.402806</v>
      </c>
      <c r="F219" s="25">
        <v>15.631263000000001</v>
      </c>
      <c r="G219" s="25">
        <v>58.917836000000001</v>
      </c>
      <c r="H219" s="25">
        <v>4.8096189999999996</v>
      </c>
      <c r="I219" s="25">
        <v>5.6112219999999997</v>
      </c>
    </row>
    <row r="220" spans="1:9" ht="11.1" customHeight="1" x14ac:dyDescent="0.2">
      <c r="A220" s="20" t="s">
        <v>398</v>
      </c>
      <c r="B220" s="21">
        <v>468</v>
      </c>
      <c r="C220" s="21">
        <v>42</v>
      </c>
      <c r="D220" s="21">
        <v>4</v>
      </c>
      <c r="E220" s="21">
        <v>4</v>
      </c>
      <c r="F220" s="21">
        <v>93</v>
      </c>
      <c r="G220" s="21">
        <v>270</v>
      </c>
      <c r="H220" s="21">
        <v>15</v>
      </c>
      <c r="I220" s="21">
        <v>40</v>
      </c>
    </row>
    <row r="221" spans="1:9" ht="11.1" customHeight="1" x14ac:dyDescent="0.2">
      <c r="A221" s="24" t="s">
        <v>3</v>
      </c>
      <c r="B221" s="25">
        <v>100</v>
      </c>
      <c r="C221" s="25">
        <v>8.9743589999999998</v>
      </c>
      <c r="D221" s="25">
        <v>0.85470100000000004</v>
      </c>
      <c r="E221" s="25">
        <v>0.85470100000000004</v>
      </c>
      <c r="F221" s="25">
        <v>19.871794999999999</v>
      </c>
      <c r="G221" s="25">
        <v>57.692307999999997</v>
      </c>
      <c r="H221" s="25">
        <v>3.2051280000000002</v>
      </c>
      <c r="I221" s="25">
        <v>8.5470089999999992</v>
      </c>
    </row>
    <row r="222" spans="1:9" ht="11.1" customHeight="1" x14ac:dyDescent="0.2">
      <c r="A222" s="20" t="s">
        <v>399</v>
      </c>
      <c r="B222" s="21">
        <v>257</v>
      </c>
      <c r="C222" s="21">
        <v>28</v>
      </c>
      <c r="D222" s="21">
        <v>1</v>
      </c>
      <c r="E222" s="21">
        <v>4</v>
      </c>
      <c r="F222" s="21">
        <v>30</v>
      </c>
      <c r="G222" s="21">
        <v>162</v>
      </c>
      <c r="H222" s="21">
        <v>10</v>
      </c>
      <c r="I222" s="21">
        <v>22</v>
      </c>
    </row>
    <row r="223" spans="1:9" ht="11.1" customHeight="1" x14ac:dyDescent="0.2">
      <c r="A223" s="24" t="s">
        <v>3</v>
      </c>
      <c r="B223" s="25">
        <v>100</v>
      </c>
      <c r="C223" s="25">
        <v>10.894942</v>
      </c>
      <c r="D223" s="25">
        <v>0.38910499999999998</v>
      </c>
      <c r="E223" s="25">
        <v>1.5564199999999999</v>
      </c>
      <c r="F223" s="25">
        <v>11.673152</v>
      </c>
      <c r="G223" s="25">
        <v>63.035018999999998</v>
      </c>
      <c r="H223" s="25">
        <v>3.891051</v>
      </c>
      <c r="I223" s="25">
        <v>8.5603110000000004</v>
      </c>
    </row>
    <row r="224" spans="1:9" ht="11.1" customHeight="1" x14ac:dyDescent="0.2">
      <c r="A224" s="20" t="s">
        <v>400</v>
      </c>
      <c r="B224" s="21">
        <v>296</v>
      </c>
      <c r="C224" s="21">
        <v>23</v>
      </c>
      <c r="D224" s="21">
        <v>3</v>
      </c>
      <c r="E224" s="21">
        <v>3</v>
      </c>
      <c r="F224" s="21">
        <v>64</v>
      </c>
      <c r="G224" s="21">
        <v>167</v>
      </c>
      <c r="H224" s="21">
        <v>8</v>
      </c>
      <c r="I224" s="21">
        <v>28</v>
      </c>
    </row>
    <row r="225" spans="1:9" ht="11.1" customHeight="1" x14ac:dyDescent="0.2">
      <c r="A225" s="24" t="s">
        <v>3</v>
      </c>
      <c r="B225" s="25">
        <v>100</v>
      </c>
      <c r="C225" s="25">
        <v>7.77027</v>
      </c>
      <c r="D225" s="25">
        <v>1.013514</v>
      </c>
      <c r="E225" s="25">
        <v>1.013514</v>
      </c>
      <c r="F225" s="25">
        <v>21.621621999999999</v>
      </c>
      <c r="G225" s="25">
        <v>56.418919000000002</v>
      </c>
      <c r="H225" s="25">
        <v>2.7027030000000001</v>
      </c>
      <c r="I225" s="25">
        <v>9.4594590000000007</v>
      </c>
    </row>
    <row r="226" spans="1:9" ht="11.1" customHeight="1" x14ac:dyDescent="0.2">
      <c r="A226" s="9" t="s">
        <v>401</v>
      </c>
      <c r="B226" s="9"/>
      <c r="C226" s="9"/>
      <c r="D226" s="9"/>
      <c r="E226" s="9"/>
      <c r="F226" s="9"/>
      <c r="G226" s="9"/>
      <c r="H226" s="9"/>
      <c r="I226" s="9"/>
    </row>
    <row r="227" spans="1:9" ht="11.1" customHeight="1" x14ac:dyDescent="0.2">
      <c r="A227" s="20" t="s">
        <v>878</v>
      </c>
      <c r="B227" s="21">
        <v>116</v>
      </c>
      <c r="C227" s="21">
        <v>12</v>
      </c>
      <c r="D227" s="21">
        <v>2</v>
      </c>
      <c r="E227" s="21">
        <v>0</v>
      </c>
      <c r="F227" s="21">
        <v>26</v>
      </c>
      <c r="G227" s="21">
        <v>61</v>
      </c>
      <c r="H227" s="21">
        <v>9</v>
      </c>
      <c r="I227" s="21">
        <v>6</v>
      </c>
    </row>
    <row r="228" spans="1:9" ht="11.1" customHeight="1" x14ac:dyDescent="0.2">
      <c r="A228" s="24" t="s">
        <v>3</v>
      </c>
      <c r="B228" s="25">
        <v>100</v>
      </c>
      <c r="C228" s="25">
        <v>10.344828</v>
      </c>
      <c r="D228" s="25">
        <v>1.7241379999999999</v>
      </c>
      <c r="E228" s="25">
        <v>0</v>
      </c>
      <c r="F228" s="25">
        <v>22.413792999999998</v>
      </c>
      <c r="G228" s="25">
        <v>52.586207000000002</v>
      </c>
      <c r="H228" s="25">
        <v>7.7586209999999998</v>
      </c>
      <c r="I228" s="25">
        <v>5.1724139999999998</v>
      </c>
    </row>
    <row r="229" spans="1:9" ht="11.1" customHeight="1" x14ac:dyDescent="0.2">
      <c r="A229" s="20" t="s">
        <v>402</v>
      </c>
      <c r="B229" s="21">
        <v>213</v>
      </c>
      <c r="C229" s="21">
        <v>29</v>
      </c>
      <c r="D229" s="21">
        <v>4</v>
      </c>
      <c r="E229" s="21">
        <v>1</v>
      </c>
      <c r="F229" s="21">
        <v>21</v>
      </c>
      <c r="G229" s="21">
        <v>127</v>
      </c>
      <c r="H229" s="21">
        <v>18</v>
      </c>
      <c r="I229" s="21">
        <v>13</v>
      </c>
    </row>
    <row r="230" spans="1:9" ht="11.1" customHeight="1" x14ac:dyDescent="0.2">
      <c r="A230" s="24" t="s">
        <v>3</v>
      </c>
      <c r="B230" s="25">
        <v>100</v>
      </c>
      <c r="C230" s="25">
        <v>13.615023000000001</v>
      </c>
      <c r="D230" s="25">
        <v>1.877934</v>
      </c>
      <c r="E230" s="25">
        <v>0.46948400000000001</v>
      </c>
      <c r="F230" s="25">
        <v>9.8591549999999994</v>
      </c>
      <c r="G230" s="25">
        <v>59.624412999999997</v>
      </c>
      <c r="H230" s="25">
        <v>8.450704</v>
      </c>
      <c r="I230" s="25">
        <v>6.1032859999999998</v>
      </c>
    </row>
    <row r="231" spans="1:9" ht="11.1" customHeight="1" x14ac:dyDescent="0.2">
      <c r="A231" s="20" t="s">
        <v>397</v>
      </c>
      <c r="B231" s="21">
        <v>828</v>
      </c>
      <c r="C231" s="21">
        <v>66</v>
      </c>
      <c r="D231" s="21">
        <v>7</v>
      </c>
      <c r="E231" s="21">
        <v>9</v>
      </c>
      <c r="F231" s="21">
        <v>151</v>
      </c>
      <c r="G231" s="21">
        <v>512</v>
      </c>
      <c r="H231" s="21">
        <v>41</v>
      </c>
      <c r="I231" s="21">
        <v>42</v>
      </c>
    </row>
    <row r="232" spans="1:9" ht="11.1" customHeight="1" x14ac:dyDescent="0.2">
      <c r="A232" s="24" t="s">
        <v>3</v>
      </c>
      <c r="B232" s="25">
        <v>100</v>
      </c>
      <c r="C232" s="25">
        <v>7.9710140000000003</v>
      </c>
      <c r="D232" s="25">
        <v>0.84541100000000002</v>
      </c>
      <c r="E232" s="25">
        <v>1.086957</v>
      </c>
      <c r="F232" s="25">
        <v>18.236715</v>
      </c>
      <c r="G232" s="25">
        <v>61.835749</v>
      </c>
      <c r="H232" s="25">
        <v>4.9516910000000003</v>
      </c>
      <c r="I232" s="25">
        <v>5.0724640000000001</v>
      </c>
    </row>
    <row r="233" spans="1:9" ht="11.1" customHeight="1" x14ac:dyDescent="0.2">
      <c r="A233" s="20" t="s">
        <v>403</v>
      </c>
      <c r="B233" s="21">
        <v>133</v>
      </c>
      <c r="C233" s="21">
        <v>15</v>
      </c>
      <c r="D233" s="21">
        <v>0</v>
      </c>
      <c r="E233" s="21">
        <v>1</v>
      </c>
      <c r="F233" s="21">
        <v>21</v>
      </c>
      <c r="G233" s="21">
        <v>85</v>
      </c>
      <c r="H233" s="21">
        <v>5</v>
      </c>
      <c r="I233" s="21">
        <v>6</v>
      </c>
    </row>
    <row r="234" spans="1:9" ht="11.1" customHeight="1" x14ac:dyDescent="0.2">
      <c r="A234" s="24" t="s">
        <v>3</v>
      </c>
      <c r="B234" s="25">
        <v>100</v>
      </c>
      <c r="C234" s="25">
        <v>11.278195</v>
      </c>
      <c r="D234" s="25">
        <v>0</v>
      </c>
      <c r="E234" s="25">
        <v>0.75187999999999999</v>
      </c>
      <c r="F234" s="25">
        <v>15.789474</v>
      </c>
      <c r="G234" s="25">
        <v>63.909773999999999</v>
      </c>
      <c r="H234" s="25">
        <v>3.759398</v>
      </c>
      <c r="I234" s="25">
        <v>4.5112779999999999</v>
      </c>
    </row>
    <row r="235" spans="1:9" ht="11.1" customHeight="1" x14ac:dyDescent="0.2">
      <c r="A235" s="20" t="s">
        <v>404</v>
      </c>
      <c r="B235" s="21">
        <v>120</v>
      </c>
      <c r="C235" s="21">
        <v>14</v>
      </c>
      <c r="D235" s="21">
        <v>1</v>
      </c>
      <c r="E235" s="21">
        <v>2</v>
      </c>
      <c r="F235" s="21">
        <v>20</v>
      </c>
      <c r="G235" s="21">
        <v>67</v>
      </c>
      <c r="H235" s="21">
        <v>6</v>
      </c>
      <c r="I235" s="21">
        <v>10</v>
      </c>
    </row>
    <row r="236" spans="1:9" ht="11.1" customHeight="1" x14ac:dyDescent="0.2">
      <c r="A236" s="24" t="s">
        <v>3</v>
      </c>
      <c r="B236" s="25">
        <v>100</v>
      </c>
      <c r="C236" s="25">
        <v>11.666667</v>
      </c>
      <c r="D236" s="25">
        <v>0.83333299999999999</v>
      </c>
      <c r="E236" s="25">
        <v>1.6666669999999999</v>
      </c>
      <c r="F236" s="25">
        <v>16.666667</v>
      </c>
      <c r="G236" s="25">
        <v>55.833333000000003</v>
      </c>
      <c r="H236" s="25">
        <v>5</v>
      </c>
      <c r="I236" s="25">
        <v>8.3333329999999997</v>
      </c>
    </row>
    <row r="237" spans="1:9" ht="11.1" customHeight="1" x14ac:dyDescent="0.2">
      <c r="A237" s="20" t="s">
        <v>405</v>
      </c>
      <c r="B237" s="21">
        <v>246</v>
      </c>
      <c r="C237" s="21">
        <v>38</v>
      </c>
      <c r="D237" s="21">
        <v>0</v>
      </c>
      <c r="E237" s="21">
        <v>4</v>
      </c>
      <c r="F237" s="21">
        <v>37</v>
      </c>
      <c r="G237" s="21">
        <v>142</v>
      </c>
      <c r="H237" s="21">
        <v>13</v>
      </c>
      <c r="I237" s="21">
        <v>12</v>
      </c>
    </row>
    <row r="238" spans="1:9" ht="11.1" customHeight="1" x14ac:dyDescent="0.2">
      <c r="A238" s="24" t="s">
        <v>3</v>
      </c>
      <c r="B238" s="25">
        <v>100</v>
      </c>
      <c r="C238" s="25">
        <v>15.447153999999999</v>
      </c>
      <c r="D238" s="25">
        <v>0</v>
      </c>
      <c r="E238" s="25">
        <v>1.6260159999999999</v>
      </c>
      <c r="F238" s="25">
        <v>15.040649999999999</v>
      </c>
      <c r="G238" s="25">
        <v>57.723576999999999</v>
      </c>
      <c r="H238" s="25">
        <v>5.2845529999999998</v>
      </c>
      <c r="I238" s="25">
        <v>4.8780489999999999</v>
      </c>
    </row>
    <row r="239" spans="1:9" ht="11.1" customHeight="1" x14ac:dyDescent="0.2">
      <c r="A239" s="20" t="s">
        <v>398</v>
      </c>
      <c r="B239" s="21">
        <v>468</v>
      </c>
      <c r="C239" s="21">
        <v>42</v>
      </c>
      <c r="D239" s="21">
        <v>4</v>
      </c>
      <c r="E239" s="21">
        <v>4</v>
      </c>
      <c r="F239" s="21">
        <v>93</v>
      </c>
      <c r="G239" s="21">
        <v>270</v>
      </c>
      <c r="H239" s="21">
        <v>15</v>
      </c>
      <c r="I239" s="21">
        <v>40</v>
      </c>
    </row>
    <row r="240" spans="1:9" ht="11.1" customHeight="1" x14ac:dyDescent="0.2">
      <c r="A240" s="24" t="s">
        <v>3</v>
      </c>
      <c r="B240" s="25">
        <v>100</v>
      </c>
      <c r="C240" s="25">
        <v>8.9743589999999998</v>
      </c>
      <c r="D240" s="25">
        <v>0.85470100000000004</v>
      </c>
      <c r="E240" s="25">
        <v>0.85470100000000004</v>
      </c>
      <c r="F240" s="25">
        <v>19.871794999999999</v>
      </c>
      <c r="G240" s="25">
        <v>57.692307999999997</v>
      </c>
      <c r="H240" s="25">
        <v>3.2051280000000002</v>
      </c>
      <c r="I240" s="25">
        <v>8.5470089999999992</v>
      </c>
    </row>
    <row r="241" spans="1:9" ht="11.1" customHeight="1" x14ac:dyDescent="0.2">
      <c r="A241" s="20" t="s">
        <v>406</v>
      </c>
      <c r="B241" s="21">
        <v>180</v>
      </c>
      <c r="C241" s="21">
        <v>23</v>
      </c>
      <c r="D241" s="21">
        <v>1</v>
      </c>
      <c r="E241" s="21">
        <v>2</v>
      </c>
      <c r="F241" s="21">
        <v>20</v>
      </c>
      <c r="G241" s="21">
        <v>110</v>
      </c>
      <c r="H241" s="21">
        <v>10</v>
      </c>
      <c r="I241" s="21">
        <v>14</v>
      </c>
    </row>
    <row r="242" spans="1:9" ht="11.1" customHeight="1" x14ac:dyDescent="0.2">
      <c r="A242" s="24" t="s">
        <v>3</v>
      </c>
      <c r="B242" s="25">
        <v>100</v>
      </c>
      <c r="C242" s="25">
        <v>12.777778</v>
      </c>
      <c r="D242" s="25">
        <v>0.55555600000000005</v>
      </c>
      <c r="E242" s="25">
        <v>1.111111</v>
      </c>
      <c r="F242" s="25">
        <v>11.111110999999999</v>
      </c>
      <c r="G242" s="25">
        <v>61.111111000000001</v>
      </c>
      <c r="H242" s="25">
        <v>5.5555560000000002</v>
      </c>
      <c r="I242" s="25">
        <v>7.7777779999999996</v>
      </c>
    </row>
    <row r="243" spans="1:9" ht="11.1" customHeight="1" x14ac:dyDescent="0.2">
      <c r="A243" s="20" t="s">
        <v>407</v>
      </c>
      <c r="B243" s="21">
        <v>77</v>
      </c>
      <c r="C243" s="21">
        <v>5</v>
      </c>
      <c r="D243" s="21">
        <v>0</v>
      </c>
      <c r="E243" s="21">
        <v>2</v>
      </c>
      <c r="F243" s="21">
        <v>10</v>
      </c>
      <c r="G243" s="21">
        <v>52</v>
      </c>
      <c r="H243" s="21">
        <v>0</v>
      </c>
      <c r="I243" s="21">
        <v>8</v>
      </c>
    </row>
    <row r="244" spans="1:9" ht="11.1" customHeight="1" x14ac:dyDescent="0.2">
      <c r="A244" s="24" t="s">
        <v>3</v>
      </c>
      <c r="B244" s="25">
        <v>100</v>
      </c>
      <c r="C244" s="25">
        <v>6.493506</v>
      </c>
      <c r="D244" s="25">
        <v>0</v>
      </c>
      <c r="E244" s="25">
        <v>2.5974029999999999</v>
      </c>
      <c r="F244" s="25">
        <v>12.987012999999999</v>
      </c>
      <c r="G244" s="25">
        <v>67.532467999999994</v>
      </c>
      <c r="H244" s="25">
        <v>0</v>
      </c>
      <c r="I244" s="25">
        <v>10.389609999999999</v>
      </c>
    </row>
    <row r="245" spans="1:9" ht="11.1" customHeight="1" x14ac:dyDescent="0.2">
      <c r="A245" s="20" t="s">
        <v>400</v>
      </c>
      <c r="B245" s="21">
        <v>296</v>
      </c>
      <c r="C245" s="21">
        <v>23</v>
      </c>
      <c r="D245" s="21">
        <v>3</v>
      </c>
      <c r="E245" s="21">
        <v>3</v>
      </c>
      <c r="F245" s="21">
        <v>64</v>
      </c>
      <c r="G245" s="21">
        <v>167</v>
      </c>
      <c r="H245" s="21">
        <v>8</v>
      </c>
      <c r="I245" s="21">
        <v>28</v>
      </c>
    </row>
    <row r="246" spans="1:9" ht="11.1" customHeight="1" x14ac:dyDescent="0.2">
      <c r="A246" s="26"/>
      <c r="B246" s="27">
        <v>100</v>
      </c>
      <c r="C246" s="27">
        <v>7.77027</v>
      </c>
      <c r="D246" s="27">
        <v>1.013514</v>
      </c>
      <c r="E246" s="27">
        <v>1.013514</v>
      </c>
      <c r="F246" s="27">
        <v>21.621621999999999</v>
      </c>
      <c r="G246" s="27">
        <v>56.418919000000002</v>
      </c>
      <c r="H246" s="27">
        <v>2.7027030000000001</v>
      </c>
      <c r="I246" s="27">
        <v>9.4594590000000007</v>
      </c>
    </row>
    <row r="247" spans="1:9" ht="11.1" customHeight="1" x14ac:dyDescent="0.2"/>
  </sheetData>
  <phoneticPr fontId="2"/>
  <pageMargins left="0.75" right="0.75" top="1" bottom="1" header="0.5" footer="0.5"/>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56CBE-4818-41FB-B4BC-868CC7083981}">
  <dimension ref="A1:I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HYPERLINK("#'目次'!B49","[43]")</f>
        <v>[43]</v>
      </c>
    </row>
    <row r="3" spans="1:9" x14ac:dyDescent="0.2">
      <c r="A3" s="7" t="s">
        <v>3</v>
      </c>
      <c r="B3" s="8" t="s">
        <v>73</v>
      </c>
    </row>
    <row r="4" spans="1:9" x14ac:dyDescent="0.2">
      <c r="A4" s="7" t="s">
        <v>3</v>
      </c>
      <c r="B4" s="8" t="s">
        <v>72</v>
      </c>
    </row>
    <row r="5" spans="1:9" s="18" customFormat="1" ht="63" x14ac:dyDescent="0.2">
      <c r="A5" s="16" t="s">
        <v>3</v>
      </c>
      <c r="B5" s="17" t="s">
        <v>335</v>
      </c>
      <c r="C5" s="17" t="s">
        <v>274</v>
      </c>
      <c r="D5" s="17" t="s">
        <v>533</v>
      </c>
      <c r="E5" s="17" t="s">
        <v>534</v>
      </c>
      <c r="F5" s="17" t="s">
        <v>535</v>
      </c>
      <c r="G5" s="17" t="s">
        <v>387</v>
      </c>
      <c r="H5" s="17" t="s">
        <v>536</v>
      </c>
      <c r="I5" s="17" t="s">
        <v>366</v>
      </c>
    </row>
    <row r="6" spans="1:9" x14ac:dyDescent="0.2">
      <c r="A6" s="19" t="s">
        <v>338</v>
      </c>
      <c r="B6" s="10">
        <v>2677</v>
      </c>
      <c r="C6" s="10">
        <v>1600</v>
      </c>
      <c r="D6" s="10">
        <v>249</v>
      </c>
      <c r="E6" s="10">
        <v>133</v>
      </c>
      <c r="F6" s="10">
        <v>13</v>
      </c>
      <c r="G6" s="10">
        <v>216</v>
      </c>
      <c r="H6" s="10">
        <v>289</v>
      </c>
      <c r="I6" s="10">
        <v>177</v>
      </c>
    </row>
    <row r="7" spans="1:9" x14ac:dyDescent="0.2">
      <c r="A7" s="24" t="s">
        <v>3</v>
      </c>
      <c r="B7" s="25">
        <v>100</v>
      </c>
      <c r="C7" s="25">
        <v>59.768397</v>
      </c>
      <c r="D7" s="25">
        <v>9.3014569999999992</v>
      </c>
      <c r="E7" s="25">
        <v>4.968248</v>
      </c>
      <c r="F7" s="25">
        <v>0.48561799999999999</v>
      </c>
      <c r="G7" s="25">
        <v>8.0687339999999992</v>
      </c>
      <c r="H7" s="25">
        <v>10.795667</v>
      </c>
      <c r="I7" s="25">
        <v>6.6118790000000001</v>
      </c>
    </row>
    <row r="8" spans="1:9" x14ac:dyDescent="0.2">
      <c r="A8" s="9" t="s">
        <v>339</v>
      </c>
      <c r="B8" s="9"/>
      <c r="C8" s="9"/>
      <c r="D8" s="9"/>
      <c r="E8" s="9"/>
      <c r="F8" s="9"/>
      <c r="G8" s="9"/>
      <c r="H8" s="9"/>
      <c r="I8" s="9"/>
    </row>
    <row r="9" spans="1:9" x14ac:dyDescent="0.2">
      <c r="A9" s="20" t="s">
        <v>340</v>
      </c>
      <c r="B9" s="21">
        <v>1277</v>
      </c>
      <c r="C9" s="21">
        <v>789</v>
      </c>
      <c r="D9" s="21">
        <v>104</v>
      </c>
      <c r="E9" s="21">
        <v>59</v>
      </c>
      <c r="F9" s="21">
        <v>4</v>
      </c>
      <c r="G9" s="21">
        <v>92</v>
      </c>
      <c r="H9" s="21">
        <v>144</v>
      </c>
      <c r="I9" s="21">
        <v>85</v>
      </c>
    </row>
    <row r="10" spans="1:9" x14ac:dyDescent="0.2">
      <c r="A10" s="24" t="s">
        <v>3</v>
      </c>
      <c r="B10" s="25">
        <v>100</v>
      </c>
      <c r="C10" s="25">
        <v>61.785435</v>
      </c>
      <c r="D10" s="25">
        <v>8.144088</v>
      </c>
      <c r="E10" s="25">
        <v>4.6202040000000002</v>
      </c>
      <c r="F10" s="25">
        <v>0.31323400000000001</v>
      </c>
      <c r="G10" s="25">
        <v>7.2043850000000003</v>
      </c>
      <c r="H10" s="25">
        <v>11.276429</v>
      </c>
      <c r="I10" s="25">
        <v>6.6562260000000002</v>
      </c>
    </row>
    <row r="11" spans="1:9" x14ac:dyDescent="0.2">
      <c r="A11" s="20" t="s">
        <v>341</v>
      </c>
      <c r="B11" s="21">
        <v>1400</v>
      </c>
      <c r="C11" s="21">
        <v>811</v>
      </c>
      <c r="D11" s="21">
        <v>145</v>
      </c>
      <c r="E11" s="21">
        <v>74</v>
      </c>
      <c r="F11" s="21">
        <v>9</v>
      </c>
      <c r="G11" s="21">
        <v>124</v>
      </c>
      <c r="H11" s="21">
        <v>145</v>
      </c>
      <c r="I11" s="21">
        <v>92</v>
      </c>
    </row>
    <row r="12" spans="1:9" x14ac:dyDescent="0.2">
      <c r="A12" s="24" t="s">
        <v>3</v>
      </c>
      <c r="B12" s="25">
        <v>100</v>
      </c>
      <c r="C12" s="25">
        <v>57.928570999999998</v>
      </c>
      <c r="D12" s="25">
        <v>10.357143000000001</v>
      </c>
      <c r="E12" s="25">
        <v>5.2857139999999996</v>
      </c>
      <c r="F12" s="25">
        <v>0.64285700000000001</v>
      </c>
      <c r="G12" s="25">
        <v>8.8571430000000007</v>
      </c>
      <c r="H12" s="25">
        <v>10.357143000000001</v>
      </c>
      <c r="I12" s="25">
        <v>6.5714290000000002</v>
      </c>
    </row>
    <row r="13" spans="1:9" x14ac:dyDescent="0.2">
      <c r="A13" s="9" t="s">
        <v>342</v>
      </c>
      <c r="B13" s="9"/>
      <c r="C13" s="9"/>
      <c r="D13" s="9"/>
      <c r="E13" s="9"/>
      <c r="F13" s="9"/>
      <c r="G13" s="9"/>
      <c r="H13" s="9"/>
      <c r="I13" s="9"/>
    </row>
    <row r="14" spans="1:9" x14ac:dyDescent="0.2">
      <c r="A14" s="20" t="s">
        <v>343</v>
      </c>
      <c r="B14" s="21">
        <v>610</v>
      </c>
      <c r="C14" s="21">
        <v>351</v>
      </c>
      <c r="D14" s="21">
        <v>74</v>
      </c>
      <c r="E14" s="21">
        <v>30</v>
      </c>
      <c r="F14" s="21">
        <v>4</v>
      </c>
      <c r="G14" s="21">
        <v>52</v>
      </c>
      <c r="H14" s="21">
        <v>77</v>
      </c>
      <c r="I14" s="21">
        <v>22</v>
      </c>
    </row>
    <row r="15" spans="1:9" x14ac:dyDescent="0.2">
      <c r="A15" s="24" t="s">
        <v>3</v>
      </c>
      <c r="B15" s="25">
        <v>100</v>
      </c>
      <c r="C15" s="25">
        <v>57.540984000000002</v>
      </c>
      <c r="D15" s="25">
        <v>12.131148</v>
      </c>
      <c r="E15" s="25">
        <v>4.9180330000000003</v>
      </c>
      <c r="F15" s="25">
        <v>0.65573800000000004</v>
      </c>
      <c r="G15" s="25">
        <v>8.5245899999999999</v>
      </c>
      <c r="H15" s="25">
        <v>12.622951</v>
      </c>
      <c r="I15" s="25">
        <v>3.606557</v>
      </c>
    </row>
    <row r="16" spans="1:9" x14ac:dyDescent="0.2">
      <c r="A16" s="20" t="s">
        <v>344</v>
      </c>
      <c r="B16" s="21">
        <v>755</v>
      </c>
      <c r="C16" s="21">
        <v>484</v>
      </c>
      <c r="D16" s="21">
        <v>67</v>
      </c>
      <c r="E16" s="21">
        <v>36</v>
      </c>
      <c r="F16" s="21">
        <v>2</v>
      </c>
      <c r="G16" s="21">
        <v>62</v>
      </c>
      <c r="H16" s="21">
        <v>77</v>
      </c>
      <c r="I16" s="21">
        <v>27</v>
      </c>
    </row>
    <row r="17" spans="1:9" x14ac:dyDescent="0.2">
      <c r="A17" s="24" t="s">
        <v>3</v>
      </c>
      <c r="B17" s="25">
        <v>100</v>
      </c>
      <c r="C17" s="25">
        <v>64.105959999999996</v>
      </c>
      <c r="D17" s="25">
        <v>8.8741719999999997</v>
      </c>
      <c r="E17" s="25">
        <v>4.7682120000000001</v>
      </c>
      <c r="F17" s="25">
        <v>0.264901</v>
      </c>
      <c r="G17" s="25">
        <v>8.2119210000000002</v>
      </c>
      <c r="H17" s="25">
        <v>10.198675</v>
      </c>
      <c r="I17" s="25">
        <v>3.5761590000000001</v>
      </c>
    </row>
    <row r="18" spans="1:9" x14ac:dyDescent="0.2">
      <c r="A18" s="20" t="s">
        <v>345</v>
      </c>
      <c r="B18" s="21">
        <v>601</v>
      </c>
      <c r="C18" s="21">
        <v>354</v>
      </c>
      <c r="D18" s="21">
        <v>55</v>
      </c>
      <c r="E18" s="21">
        <v>30</v>
      </c>
      <c r="F18" s="21">
        <v>6</v>
      </c>
      <c r="G18" s="21">
        <v>44</v>
      </c>
      <c r="H18" s="21">
        <v>64</v>
      </c>
      <c r="I18" s="21">
        <v>48</v>
      </c>
    </row>
    <row r="19" spans="1:9" x14ac:dyDescent="0.2">
      <c r="A19" s="24" t="s">
        <v>3</v>
      </c>
      <c r="B19" s="25">
        <v>100</v>
      </c>
      <c r="C19" s="25">
        <v>58.901829999999997</v>
      </c>
      <c r="D19" s="25">
        <v>9.1514140000000008</v>
      </c>
      <c r="E19" s="25">
        <v>4.9916809999999998</v>
      </c>
      <c r="F19" s="25">
        <v>0.998336</v>
      </c>
      <c r="G19" s="25">
        <v>7.3211310000000003</v>
      </c>
      <c r="H19" s="25">
        <v>10.648918</v>
      </c>
      <c r="I19" s="25">
        <v>7.9866890000000001</v>
      </c>
    </row>
    <row r="20" spans="1:9" x14ac:dyDescent="0.2">
      <c r="A20" s="20" t="s">
        <v>346</v>
      </c>
      <c r="B20" s="21">
        <v>425</v>
      </c>
      <c r="C20" s="21">
        <v>245</v>
      </c>
      <c r="D20" s="21">
        <v>39</v>
      </c>
      <c r="E20" s="21">
        <v>21</v>
      </c>
      <c r="F20" s="21">
        <v>1</v>
      </c>
      <c r="G20" s="21">
        <v>30</v>
      </c>
      <c r="H20" s="21">
        <v>41</v>
      </c>
      <c r="I20" s="21">
        <v>48</v>
      </c>
    </row>
    <row r="21" spans="1:9" x14ac:dyDescent="0.2">
      <c r="A21" s="24" t="s">
        <v>3</v>
      </c>
      <c r="B21" s="25">
        <v>100</v>
      </c>
      <c r="C21" s="25">
        <v>57.647058999999999</v>
      </c>
      <c r="D21" s="25">
        <v>9.1764709999999994</v>
      </c>
      <c r="E21" s="25">
        <v>4.9411759999999996</v>
      </c>
      <c r="F21" s="25">
        <v>0.235294</v>
      </c>
      <c r="G21" s="25">
        <v>7.0588240000000004</v>
      </c>
      <c r="H21" s="25">
        <v>9.6470590000000005</v>
      </c>
      <c r="I21" s="25">
        <v>11.294117999999999</v>
      </c>
    </row>
    <row r="22" spans="1:9" x14ac:dyDescent="0.2">
      <c r="A22" s="20" t="s">
        <v>347</v>
      </c>
      <c r="B22" s="21">
        <v>217</v>
      </c>
      <c r="C22" s="21">
        <v>128</v>
      </c>
      <c r="D22" s="21">
        <v>10</v>
      </c>
      <c r="E22" s="21">
        <v>10</v>
      </c>
      <c r="F22" s="21">
        <v>0</v>
      </c>
      <c r="G22" s="21">
        <v>20</v>
      </c>
      <c r="H22" s="21">
        <v>23</v>
      </c>
      <c r="I22" s="21">
        <v>26</v>
      </c>
    </row>
    <row r="23" spans="1:9" x14ac:dyDescent="0.2">
      <c r="A23" s="24" t="s">
        <v>3</v>
      </c>
      <c r="B23" s="25">
        <v>100</v>
      </c>
      <c r="C23" s="25">
        <v>58.986175000000003</v>
      </c>
      <c r="D23" s="25">
        <v>4.608295</v>
      </c>
      <c r="E23" s="25">
        <v>4.608295</v>
      </c>
      <c r="F23" s="25">
        <v>0</v>
      </c>
      <c r="G23" s="25">
        <v>9.2165900000000001</v>
      </c>
      <c r="H23" s="25">
        <v>10.599078</v>
      </c>
      <c r="I23" s="25">
        <v>11.981567</v>
      </c>
    </row>
    <row r="24" spans="1:9" x14ac:dyDescent="0.2">
      <c r="A24" s="20" t="s">
        <v>348</v>
      </c>
      <c r="B24" s="21">
        <v>56</v>
      </c>
      <c r="C24" s="21">
        <v>30</v>
      </c>
      <c r="D24" s="21">
        <v>3</v>
      </c>
      <c r="E24" s="21">
        <v>6</v>
      </c>
      <c r="F24" s="21">
        <v>0</v>
      </c>
      <c r="G24" s="21">
        <v>7</v>
      </c>
      <c r="H24" s="21">
        <v>5</v>
      </c>
      <c r="I24" s="21">
        <v>5</v>
      </c>
    </row>
    <row r="25" spans="1:9" x14ac:dyDescent="0.2">
      <c r="A25" s="24" t="s">
        <v>3</v>
      </c>
      <c r="B25" s="25">
        <v>100</v>
      </c>
      <c r="C25" s="25">
        <v>53.571429000000002</v>
      </c>
      <c r="D25" s="25">
        <v>5.3571429999999998</v>
      </c>
      <c r="E25" s="25">
        <v>10.714286</v>
      </c>
      <c r="F25" s="25">
        <v>0</v>
      </c>
      <c r="G25" s="25">
        <v>12.5</v>
      </c>
      <c r="H25" s="25">
        <v>8.9285709999999998</v>
      </c>
      <c r="I25" s="25">
        <v>8.9285709999999998</v>
      </c>
    </row>
    <row r="26" spans="1:9" x14ac:dyDescent="0.2">
      <c r="A26" s="20" t="s">
        <v>349</v>
      </c>
      <c r="B26" s="21">
        <v>13</v>
      </c>
      <c r="C26" s="21">
        <v>8</v>
      </c>
      <c r="D26" s="21">
        <v>1</v>
      </c>
      <c r="E26" s="21">
        <v>0</v>
      </c>
      <c r="F26" s="21">
        <v>0</v>
      </c>
      <c r="G26" s="21">
        <v>1</v>
      </c>
      <c r="H26" s="21">
        <v>2</v>
      </c>
      <c r="I26" s="21">
        <v>1</v>
      </c>
    </row>
    <row r="27" spans="1:9" x14ac:dyDescent="0.2">
      <c r="A27" s="24" t="s">
        <v>3</v>
      </c>
      <c r="B27" s="25">
        <v>100</v>
      </c>
      <c r="C27" s="25">
        <v>61.538462000000003</v>
      </c>
      <c r="D27" s="25">
        <v>7.6923079999999997</v>
      </c>
      <c r="E27" s="25">
        <v>0</v>
      </c>
      <c r="F27" s="25">
        <v>0</v>
      </c>
      <c r="G27" s="25">
        <v>7.6923079999999997</v>
      </c>
      <c r="H27" s="25">
        <v>15.384615</v>
      </c>
      <c r="I27" s="25">
        <v>7.6923079999999997</v>
      </c>
    </row>
    <row r="28" spans="1:9" x14ac:dyDescent="0.2">
      <c r="A28" s="20" t="s">
        <v>350</v>
      </c>
      <c r="B28" s="21">
        <v>1365</v>
      </c>
      <c r="C28" s="21">
        <v>835</v>
      </c>
      <c r="D28" s="21">
        <v>141</v>
      </c>
      <c r="E28" s="21">
        <v>66</v>
      </c>
      <c r="F28" s="21">
        <v>6</v>
      </c>
      <c r="G28" s="21">
        <v>114</v>
      </c>
      <c r="H28" s="21">
        <v>154</v>
      </c>
      <c r="I28" s="21">
        <v>49</v>
      </c>
    </row>
    <row r="29" spans="1:9" x14ac:dyDescent="0.2">
      <c r="A29" s="24" t="s">
        <v>3</v>
      </c>
      <c r="B29" s="25">
        <v>100</v>
      </c>
      <c r="C29" s="25">
        <v>61.172161000000003</v>
      </c>
      <c r="D29" s="25">
        <v>10.32967</v>
      </c>
      <c r="E29" s="25">
        <v>4.8351649999999999</v>
      </c>
      <c r="F29" s="25">
        <v>0.43956000000000001</v>
      </c>
      <c r="G29" s="25">
        <v>8.3516480000000008</v>
      </c>
      <c r="H29" s="25">
        <v>11.282050999999999</v>
      </c>
      <c r="I29" s="25">
        <v>3.589744</v>
      </c>
    </row>
    <row r="30" spans="1:9" x14ac:dyDescent="0.2">
      <c r="A30" s="20" t="s">
        <v>351</v>
      </c>
      <c r="B30" s="21">
        <v>1026</v>
      </c>
      <c r="C30" s="21">
        <v>599</v>
      </c>
      <c r="D30" s="21">
        <v>94</v>
      </c>
      <c r="E30" s="21">
        <v>51</v>
      </c>
      <c r="F30" s="21">
        <v>7</v>
      </c>
      <c r="G30" s="21">
        <v>74</v>
      </c>
      <c r="H30" s="21">
        <v>105</v>
      </c>
      <c r="I30" s="21">
        <v>96</v>
      </c>
    </row>
    <row r="31" spans="1:9" x14ac:dyDescent="0.2">
      <c r="A31" s="24" t="s">
        <v>3</v>
      </c>
      <c r="B31" s="25">
        <v>100</v>
      </c>
      <c r="C31" s="25">
        <v>58.382066000000002</v>
      </c>
      <c r="D31" s="25">
        <v>9.1617929999999994</v>
      </c>
      <c r="E31" s="25">
        <v>4.9707600000000003</v>
      </c>
      <c r="F31" s="25">
        <v>0.68226100000000001</v>
      </c>
      <c r="G31" s="25">
        <v>7.2124759999999997</v>
      </c>
      <c r="H31" s="25">
        <v>10.233917999999999</v>
      </c>
      <c r="I31" s="25">
        <v>9.3567250000000008</v>
      </c>
    </row>
    <row r="32" spans="1:9" x14ac:dyDescent="0.2">
      <c r="A32" s="20" t="s">
        <v>352</v>
      </c>
      <c r="B32" s="21">
        <v>286</v>
      </c>
      <c r="C32" s="21">
        <v>166</v>
      </c>
      <c r="D32" s="21">
        <v>14</v>
      </c>
      <c r="E32" s="21">
        <v>16</v>
      </c>
      <c r="F32" s="21">
        <v>0</v>
      </c>
      <c r="G32" s="21">
        <v>28</v>
      </c>
      <c r="H32" s="21">
        <v>30</v>
      </c>
      <c r="I32" s="21">
        <v>32</v>
      </c>
    </row>
    <row r="33" spans="1:9" x14ac:dyDescent="0.2">
      <c r="A33" s="24" t="s">
        <v>3</v>
      </c>
      <c r="B33" s="25">
        <v>100</v>
      </c>
      <c r="C33" s="25">
        <v>58.041958000000001</v>
      </c>
      <c r="D33" s="25">
        <v>4.895105</v>
      </c>
      <c r="E33" s="25">
        <v>5.5944060000000002</v>
      </c>
      <c r="F33" s="25">
        <v>0</v>
      </c>
      <c r="G33" s="25">
        <v>9.7902100000000001</v>
      </c>
      <c r="H33" s="25">
        <v>10.489509999999999</v>
      </c>
      <c r="I33" s="25">
        <v>11.188810999999999</v>
      </c>
    </row>
    <row r="34" spans="1:9" x14ac:dyDescent="0.2">
      <c r="A34" s="20" t="s">
        <v>353</v>
      </c>
      <c r="B34" s="21">
        <v>1312</v>
      </c>
      <c r="C34" s="21">
        <v>765</v>
      </c>
      <c r="D34" s="21">
        <v>108</v>
      </c>
      <c r="E34" s="21">
        <v>67</v>
      </c>
      <c r="F34" s="21">
        <v>7</v>
      </c>
      <c r="G34" s="21">
        <v>102</v>
      </c>
      <c r="H34" s="21">
        <v>135</v>
      </c>
      <c r="I34" s="21">
        <v>128</v>
      </c>
    </row>
    <row r="35" spans="1:9" x14ac:dyDescent="0.2">
      <c r="A35" s="24" t="s">
        <v>3</v>
      </c>
      <c r="B35" s="25">
        <v>100</v>
      </c>
      <c r="C35" s="25">
        <v>58.307926999999999</v>
      </c>
      <c r="D35" s="25">
        <v>8.2317070000000001</v>
      </c>
      <c r="E35" s="25">
        <v>5.1067070000000001</v>
      </c>
      <c r="F35" s="25">
        <v>0.53353700000000004</v>
      </c>
      <c r="G35" s="25">
        <v>7.7743900000000004</v>
      </c>
      <c r="H35" s="25">
        <v>10.289634</v>
      </c>
      <c r="I35" s="25">
        <v>9.7560979999999997</v>
      </c>
    </row>
    <row r="36" spans="1:9" x14ac:dyDescent="0.2">
      <c r="A36" s="9" t="s">
        <v>354</v>
      </c>
      <c r="B36" s="10">
        <v>298</v>
      </c>
      <c r="C36" s="10">
        <v>173</v>
      </c>
      <c r="D36" s="10">
        <v>30</v>
      </c>
      <c r="E36" s="10">
        <v>13</v>
      </c>
      <c r="F36" s="10">
        <v>1</v>
      </c>
      <c r="G36" s="10">
        <v>23</v>
      </c>
      <c r="H36" s="10">
        <v>43</v>
      </c>
      <c r="I36" s="10">
        <v>15</v>
      </c>
    </row>
    <row r="37" spans="1:9" x14ac:dyDescent="0.2">
      <c r="A37" s="24" t="s">
        <v>3</v>
      </c>
      <c r="B37" s="25">
        <v>100</v>
      </c>
      <c r="C37" s="25">
        <v>58.053691000000001</v>
      </c>
      <c r="D37" s="25">
        <v>10.067114</v>
      </c>
      <c r="E37" s="25">
        <v>4.3624159999999996</v>
      </c>
      <c r="F37" s="25">
        <v>0.33556999999999998</v>
      </c>
      <c r="G37" s="25">
        <v>7.718121</v>
      </c>
      <c r="H37" s="25">
        <v>14.42953</v>
      </c>
      <c r="I37" s="25">
        <v>5.0335570000000001</v>
      </c>
    </row>
    <row r="38" spans="1:9" x14ac:dyDescent="0.2">
      <c r="A38" s="20" t="s">
        <v>344</v>
      </c>
      <c r="B38" s="21">
        <v>388</v>
      </c>
      <c r="C38" s="21">
        <v>250</v>
      </c>
      <c r="D38" s="21">
        <v>31</v>
      </c>
      <c r="E38" s="21">
        <v>14</v>
      </c>
      <c r="F38" s="21">
        <v>1</v>
      </c>
      <c r="G38" s="21">
        <v>31</v>
      </c>
      <c r="H38" s="21">
        <v>46</v>
      </c>
      <c r="I38" s="21">
        <v>15</v>
      </c>
    </row>
    <row r="39" spans="1:9" x14ac:dyDescent="0.2">
      <c r="A39" s="24" t="s">
        <v>3</v>
      </c>
      <c r="B39" s="25">
        <v>100</v>
      </c>
      <c r="C39" s="25">
        <v>64.432990000000004</v>
      </c>
      <c r="D39" s="25">
        <v>7.9896909999999997</v>
      </c>
      <c r="E39" s="25">
        <v>3.608247</v>
      </c>
      <c r="F39" s="25">
        <v>0.25773200000000002</v>
      </c>
      <c r="G39" s="25">
        <v>7.9896909999999997</v>
      </c>
      <c r="H39" s="25">
        <v>11.85567</v>
      </c>
      <c r="I39" s="25">
        <v>3.8659789999999998</v>
      </c>
    </row>
    <row r="40" spans="1:9" x14ac:dyDescent="0.2">
      <c r="A40" s="20" t="s">
        <v>345</v>
      </c>
      <c r="B40" s="21">
        <v>299</v>
      </c>
      <c r="C40" s="21">
        <v>179</v>
      </c>
      <c r="D40" s="21">
        <v>21</v>
      </c>
      <c r="E40" s="21">
        <v>18</v>
      </c>
      <c r="F40" s="21">
        <v>2</v>
      </c>
      <c r="G40" s="21">
        <v>23</v>
      </c>
      <c r="H40" s="21">
        <v>31</v>
      </c>
      <c r="I40" s="21">
        <v>25</v>
      </c>
    </row>
    <row r="41" spans="1:9" x14ac:dyDescent="0.2">
      <c r="A41" s="24" t="s">
        <v>3</v>
      </c>
      <c r="B41" s="25">
        <v>100</v>
      </c>
      <c r="C41" s="25">
        <v>59.866221000000003</v>
      </c>
      <c r="D41" s="25">
        <v>7.0234110000000003</v>
      </c>
      <c r="E41" s="25">
        <v>6.0200670000000001</v>
      </c>
      <c r="F41" s="25">
        <v>0.66889600000000005</v>
      </c>
      <c r="G41" s="25">
        <v>7.6923079999999997</v>
      </c>
      <c r="H41" s="25">
        <v>10.367893</v>
      </c>
      <c r="I41" s="25">
        <v>8.3612040000000007</v>
      </c>
    </row>
    <row r="42" spans="1:9" x14ac:dyDescent="0.2">
      <c r="A42" s="20" t="s">
        <v>346</v>
      </c>
      <c r="B42" s="21">
        <v>192</v>
      </c>
      <c r="C42" s="21">
        <v>125</v>
      </c>
      <c r="D42" s="21">
        <v>16</v>
      </c>
      <c r="E42" s="21">
        <v>9</v>
      </c>
      <c r="F42" s="21">
        <v>0</v>
      </c>
      <c r="G42" s="21">
        <v>11</v>
      </c>
      <c r="H42" s="21">
        <v>13</v>
      </c>
      <c r="I42" s="21">
        <v>18</v>
      </c>
    </row>
    <row r="43" spans="1:9" x14ac:dyDescent="0.2">
      <c r="A43" s="24" t="s">
        <v>3</v>
      </c>
      <c r="B43" s="25">
        <v>100</v>
      </c>
      <c r="C43" s="25">
        <v>65.104167000000004</v>
      </c>
      <c r="D43" s="25">
        <v>8.3333329999999997</v>
      </c>
      <c r="E43" s="25">
        <v>4.6875</v>
      </c>
      <c r="F43" s="25">
        <v>0</v>
      </c>
      <c r="G43" s="25">
        <v>5.7291670000000003</v>
      </c>
      <c r="H43" s="25">
        <v>6.7708329999999997</v>
      </c>
      <c r="I43" s="25">
        <v>9.375</v>
      </c>
    </row>
    <row r="44" spans="1:9" x14ac:dyDescent="0.2">
      <c r="A44" s="20" t="s">
        <v>347</v>
      </c>
      <c r="B44" s="21">
        <v>77</v>
      </c>
      <c r="C44" s="21">
        <v>47</v>
      </c>
      <c r="D44" s="21">
        <v>5</v>
      </c>
      <c r="E44" s="21">
        <v>4</v>
      </c>
      <c r="F44" s="21">
        <v>0</v>
      </c>
      <c r="G44" s="21">
        <v>3</v>
      </c>
      <c r="H44" s="21">
        <v>7</v>
      </c>
      <c r="I44" s="21">
        <v>11</v>
      </c>
    </row>
    <row r="45" spans="1:9" x14ac:dyDescent="0.2">
      <c r="A45" s="24" t="s">
        <v>3</v>
      </c>
      <c r="B45" s="25">
        <v>100</v>
      </c>
      <c r="C45" s="25">
        <v>61.038961</v>
      </c>
      <c r="D45" s="25">
        <v>6.493506</v>
      </c>
      <c r="E45" s="25">
        <v>5.1948049999999997</v>
      </c>
      <c r="F45" s="25">
        <v>0</v>
      </c>
      <c r="G45" s="25">
        <v>3.8961039999999998</v>
      </c>
      <c r="H45" s="25">
        <v>9.0909089999999999</v>
      </c>
      <c r="I45" s="25">
        <v>14.285714</v>
      </c>
    </row>
    <row r="46" spans="1:9" x14ac:dyDescent="0.2">
      <c r="A46" s="20" t="s">
        <v>348</v>
      </c>
      <c r="B46" s="21">
        <v>19</v>
      </c>
      <c r="C46" s="21">
        <v>13</v>
      </c>
      <c r="D46" s="21">
        <v>1</v>
      </c>
      <c r="E46" s="21">
        <v>1</v>
      </c>
      <c r="F46" s="21">
        <v>0</v>
      </c>
      <c r="G46" s="21">
        <v>1</v>
      </c>
      <c r="H46" s="21">
        <v>3</v>
      </c>
      <c r="I46" s="21">
        <v>0</v>
      </c>
    </row>
    <row r="47" spans="1:9" x14ac:dyDescent="0.2">
      <c r="A47" s="24" t="s">
        <v>3</v>
      </c>
      <c r="B47" s="25">
        <v>100</v>
      </c>
      <c r="C47" s="25">
        <v>68.421053000000001</v>
      </c>
      <c r="D47" s="25">
        <v>5.2631579999999998</v>
      </c>
      <c r="E47" s="25">
        <v>5.2631579999999998</v>
      </c>
      <c r="F47" s="25">
        <v>0</v>
      </c>
      <c r="G47" s="25">
        <v>5.2631579999999998</v>
      </c>
      <c r="H47" s="25">
        <v>15.789474</v>
      </c>
      <c r="I47" s="25">
        <v>0</v>
      </c>
    </row>
    <row r="48" spans="1:9" x14ac:dyDescent="0.2">
      <c r="A48" s="20" t="s">
        <v>349</v>
      </c>
      <c r="B48" s="21">
        <v>4</v>
      </c>
      <c r="C48" s="21">
        <v>2</v>
      </c>
      <c r="D48" s="21">
        <v>0</v>
      </c>
      <c r="E48" s="21">
        <v>0</v>
      </c>
      <c r="F48" s="21">
        <v>0</v>
      </c>
      <c r="G48" s="21">
        <v>0</v>
      </c>
      <c r="H48" s="21">
        <v>1</v>
      </c>
      <c r="I48" s="21">
        <v>1</v>
      </c>
    </row>
    <row r="49" spans="1:9" x14ac:dyDescent="0.2">
      <c r="A49" s="24" t="s">
        <v>3</v>
      </c>
      <c r="B49" s="25">
        <v>100</v>
      </c>
      <c r="C49" s="25">
        <v>50</v>
      </c>
      <c r="D49" s="25">
        <v>0</v>
      </c>
      <c r="E49" s="25">
        <v>0</v>
      </c>
      <c r="F49" s="25">
        <v>0</v>
      </c>
      <c r="G49" s="25">
        <v>0</v>
      </c>
      <c r="H49" s="25">
        <v>25</v>
      </c>
      <c r="I49" s="25">
        <v>25</v>
      </c>
    </row>
    <row r="50" spans="1:9" x14ac:dyDescent="0.2">
      <c r="A50" s="20" t="s">
        <v>350</v>
      </c>
      <c r="B50" s="21">
        <v>686</v>
      </c>
      <c r="C50" s="21">
        <v>423</v>
      </c>
      <c r="D50" s="21">
        <v>61</v>
      </c>
      <c r="E50" s="21">
        <v>27</v>
      </c>
      <c r="F50" s="21">
        <v>2</v>
      </c>
      <c r="G50" s="21">
        <v>54</v>
      </c>
      <c r="H50" s="21">
        <v>89</v>
      </c>
      <c r="I50" s="21">
        <v>30</v>
      </c>
    </row>
    <row r="51" spans="1:9" x14ac:dyDescent="0.2">
      <c r="A51" s="24" t="s">
        <v>3</v>
      </c>
      <c r="B51" s="25">
        <v>100</v>
      </c>
      <c r="C51" s="25">
        <v>61.661808000000001</v>
      </c>
      <c r="D51" s="25">
        <v>8.8921279999999996</v>
      </c>
      <c r="E51" s="25">
        <v>3.9358599999999999</v>
      </c>
      <c r="F51" s="25">
        <v>0.291545</v>
      </c>
      <c r="G51" s="25">
        <v>7.8717199999999998</v>
      </c>
      <c r="H51" s="25">
        <v>12.973761</v>
      </c>
      <c r="I51" s="25">
        <v>4.3731780000000002</v>
      </c>
    </row>
    <row r="52" spans="1:9" x14ac:dyDescent="0.2">
      <c r="A52" s="20" t="s">
        <v>351</v>
      </c>
      <c r="B52" s="21">
        <v>491</v>
      </c>
      <c r="C52" s="21">
        <v>304</v>
      </c>
      <c r="D52" s="21">
        <v>37</v>
      </c>
      <c r="E52" s="21">
        <v>27</v>
      </c>
      <c r="F52" s="21">
        <v>2</v>
      </c>
      <c r="G52" s="21">
        <v>34</v>
      </c>
      <c r="H52" s="21">
        <v>44</v>
      </c>
      <c r="I52" s="21">
        <v>43</v>
      </c>
    </row>
    <row r="53" spans="1:9" x14ac:dyDescent="0.2">
      <c r="A53" s="24" t="s">
        <v>3</v>
      </c>
      <c r="B53" s="25">
        <v>100</v>
      </c>
      <c r="C53" s="25">
        <v>61.914459999999998</v>
      </c>
      <c r="D53" s="25">
        <v>7.5356420000000002</v>
      </c>
      <c r="E53" s="25">
        <v>5.4989819999999998</v>
      </c>
      <c r="F53" s="25">
        <v>0.40733200000000003</v>
      </c>
      <c r="G53" s="25">
        <v>6.9246439999999998</v>
      </c>
      <c r="H53" s="25">
        <v>8.9613029999999991</v>
      </c>
      <c r="I53" s="25">
        <v>8.7576370000000008</v>
      </c>
    </row>
    <row r="54" spans="1:9" x14ac:dyDescent="0.2">
      <c r="A54" s="20" t="s">
        <v>352</v>
      </c>
      <c r="B54" s="21">
        <v>100</v>
      </c>
      <c r="C54" s="21">
        <v>62</v>
      </c>
      <c r="D54" s="21">
        <v>6</v>
      </c>
      <c r="E54" s="21">
        <v>5</v>
      </c>
      <c r="F54" s="21">
        <v>0</v>
      </c>
      <c r="G54" s="21">
        <v>4</v>
      </c>
      <c r="H54" s="21">
        <v>11</v>
      </c>
      <c r="I54" s="21">
        <v>12</v>
      </c>
    </row>
    <row r="55" spans="1:9" x14ac:dyDescent="0.2">
      <c r="A55" s="24" t="s">
        <v>3</v>
      </c>
      <c r="B55" s="25">
        <v>100</v>
      </c>
      <c r="C55" s="25">
        <v>62</v>
      </c>
      <c r="D55" s="25">
        <v>6</v>
      </c>
      <c r="E55" s="25">
        <v>5</v>
      </c>
      <c r="F55" s="25">
        <v>0</v>
      </c>
      <c r="G55" s="25">
        <v>4</v>
      </c>
      <c r="H55" s="25">
        <v>11</v>
      </c>
      <c r="I55" s="25">
        <v>12</v>
      </c>
    </row>
    <row r="56" spans="1:9" x14ac:dyDescent="0.2">
      <c r="A56" s="20" t="s">
        <v>353</v>
      </c>
      <c r="B56" s="21">
        <v>591</v>
      </c>
      <c r="C56" s="21">
        <v>366</v>
      </c>
      <c r="D56" s="21">
        <v>43</v>
      </c>
      <c r="E56" s="21">
        <v>32</v>
      </c>
      <c r="F56" s="21">
        <v>2</v>
      </c>
      <c r="G56" s="21">
        <v>38</v>
      </c>
      <c r="H56" s="21">
        <v>55</v>
      </c>
      <c r="I56" s="21">
        <v>55</v>
      </c>
    </row>
    <row r="57" spans="1:9" x14ac:dyDescent="0.2">
      <c r="A57" s="24" t="s">
        <v>3</v>
      </c>
      <c r="B57" s="25">
        <v>100</v>
      </c>
      <c r="C57" s="25">
        <v>61.928933999999998</v>
      </c>
      <c r="D57" s="25">
        <v>7.2758039999999999</v>
      </c>
      <c r="E57" s="25">
        <v>5.4145519999999996</v>
      </c>
      <c r="F57" s="25">
        <v>0.33840900000000002</v>
      </c>
      <c r="G57" s="25">
        <v>6.4297800000000001</v>
      </c>
      <c r="H57" s="25">
        <v>9.3062609999999992</v>
      </c>
      <c r="I57" s="25">
        <v>9.3062609999999992</v>
      </c>
    </row>
    <row r="58" spans="1:9" x14ac:dyDescent="0.2">
      <c r="A58" s="9" t="s">
        <v>355</v>
      </c>
      <c r="B58" s="10">
        <v>312</v>
      </c>
      <c r="C58" s="10">
        <v>178</v>
      </c>
      <c r="D58" s="10">
        <v>44</v>
      </c>
      <c r="E58" s="10">
        <v>17</v>
      </c>
      <c r="F58" s="10">
        <v>3</v>
      </c>
      <c r="G58" s="10">
        <v>29</v>
      </c>
      <c r="H58" s="10">
        <v>34</v>
      </c>
      <c r="I58" s="10">
        <v>7</v>
      </c>
    </row>
    <row r="59" spans="1:9" x14ac:dyDescent="0.2">
      <c r="A59" s="24" t="s">
        <v>3</v>
      </c>
      <c r="B59" s="25">
        <v>100</v>
      </c>
      <c r="C59" s="25">
        <v>57.051282</v>
      </c>
      <c r="D59" s="25">
        <v>14.102563999999999</v>
      </c>
      <c r="E59" s="25">
        <v>5.4487180000000004</v>
      </c>
      <c r="F59" s="25">
        <v>0.961538</v>
      </c>
      <c r="G59" s="25">
        <v>9.2948719999999998</v>
      </c>
      <c r="H59" s="25">
        <v>10.897436000000001</v>
      </c>
      <c r="I59" s="25">
        <v>2.2435900000000002</v>
      </c>
    </row>
    <row r="60" spans="1:9" x14ac:dyDescent="0.2">
      <c r="A60" s="20" t="s">
        <v>344</v>
      </c>
      <c r="B60" s="21">
        <v>367</v>
      </c>
      <c r="C60" s="21">
        <v>234</v>
      </c>
      <c r="D60" s="21">
        <v>36</v>
      </c>
      <c r="E60" s="21">
        <v>22</v>
      </c>
      <c r="F60" s="21">
        <v>1</v>
      </c>
      <c r="G60" s="21">
        <v>31</v>
      </c>
      <c r="H60" s="21">
        <v>31</v>
      </c>
      <c r="I60" s="21">
        <v>12</v>
      </c>
    </row>
    <row r="61" spans="1:9" x14ac:dyDescent="0.2">
      <c r="A61" s="24" t="s">
        <v>3</v>
      </c>
      <c r="B61" s="25">
        <v>100</v>
      </c>
      <c r="C61" s="25">
        <v>63.760218000000002</v>
      </c>
      <c r="D61" s="25">
        <v>9.8092640000000006</v>
      </c>
      <c r="E61" s="25">
        <v>5.9945500000000003</v>
      </c>
      <c r="F61" s="25">
        <v>0.27248</v>
      </c>
      <c r="G61" s="25">
        <v>8.446866</v>
      </c>
      <c r="H61" s="25">
        <v>8.446866</v>
      </c>
      <c r="I61" s="25">
        <v>3.269755</v>
      </c>
    </row>
    <row r="62" spans="1:9" x14ac:dyDescent="0.2">
      <c r="A62" s="20" t="s">
        <v>345</v>
      </c>
      <c r="B62" s="21">
        <v>302</v>
      </c>
      <c r="C62" s="21">
        <v>175</v>
      </c>
      <c r="D62" s="21">
        <v>34</v>
      </c>
      <c r="E62" s="21">
        <v>12</v>
      </c>
      <c r="F62" s="21">
        <v>4</v>
      </c>
      <c r="G62" s="21">
        <v>21</v>
      </c>
      <c r="H62" s="21">
        <v>33</v>
      </c>
      <c r="I62" s="21">
        <v>23</v>
      </c>
    </row>
    <row r="63" spans="1:9" x14ac:dyDescent="0.2">
      <c r="A63" s="24" t="s">
        <v>3</v>
      </c>
      <c r="B63" s="25">
        <v>100</v>
      </c>
      <c r="C63" s="25">
        <v>57.947020000000002</v>
      </c>
      <c r="D63" s="25">
        <v>11.258278000000001</v>
      </c>
      <c r="E63" s="25">
        <v>3.9735100000000001</v>
      </c>
      <c r="F63" s="25">
        <v>1.324503</v>
      </c>
      <c r="G63" s="25">
        <v>6.9536420000000003</v>
      </c>
      <c r="H63" s="25">
        <v>10.927152</v>
      </c>
      <c r="I63" s="25">
        <v>7.6158939999999999</v>
      </c>
    </row>
    <row r="64" spans="1:9" x14ac:dyDescent="0.2">
      <c r="A64" s="20" t="s">
        <v>346</v>
      </c>
      <c r="B64" s="21">
        <v>233</v>
      </c>
      <c r="C64" s="21">
        <v>120</v>
      </c>
      <c r="D64" s="21">
        <v>23</v>
      </c>
      <c r="E64" s="21">
        <v>12</v>
      </c>
      <c r="F64" s="21">
        <v>1</v>
      </c>
      <c r="G64" s="21">
        <v>19</v>
      </c>
      <c r="H64" s="21">
        <v>28</v>
      </c>
      <c r="I64" s="21">
        <v>30</v>
      </c>
    </row>
    <row r="65" spans="1:9" x14ac:dyDescent="0.2">
      <c r="A65" s="24" t="s">
        <v>3</v>
      </c>
      <c r="B65" s="25">
        <v>100</v>
      </c>
      <c r="C65" s="25">
        <v>51.502146000000003</v>
      </c>
      <c r="D65" s="25">
        <v>9.871245</v>
      </c>
      <c r="E65" s="25">
        <v>5.1502150000000002</v>
      </c>
      <c r="F65" s="25">
        <v>0.42918499999999998</v>
      </c>
      <c r="G65" s="25">
        <v>8.1545059999999996</v>
      </c>
      <c r="H65" s="25">
        <v>12.017167000000001</v>
      </c>
      <c r="I65" s="25">
        <v>12.875536</v>
      </c>
    </row>
    <row r="66" spans="1:9" x14ac:dyDescent="0.2">
      <c r="A66" s="20" t="s">
        <v>347</v>
      </c>
      <c r="B66" s="21">
        <v>140</v>
      </c>
      <c r="C66" s="21">
        <v>81</v>
      </c>
      <c r="D66" s="21">
        <v>5</v>
      </c>
      <c r="E66" s="21">
        <v>6</v>
      </c>
      <c r="F66" s="21">
        <v>0</v>
      </c>
      <c r="G66" s="21">
        <v>17</v>
      </c>
      <c r="H66" s="21">
        <v>16</v>
      </c>
      <c r="I66" s="21">
        <v>15</v>
      </c>
    </row>
    <row r="67" spans="1:9" x14ac:dyDescent="0.2">
      <c r="A67" s="24" t="s">
        <v>3</v>
      </c>
      <c r="B67" s="25">
        <v>100</v>
      </c>
      <c r="C67" s="25">
        <v>57.857143000000001</v>
      </c>
      <c r="D67" s="25">
        <v>3.5714290000000002</v>
      </c>
      <c r="E67" s="25">
        <v>4.2857139999999996</v>
      </c>
      <c r="F67" s="25">
        <v>0</v>
      </c>
      <c r="G67" s="25">
        <v>12.142856999999999</v>
      </c>
      <c r="H67" s="25">
        <v>11.428571</v>
      </c>
      <c r="I67" s="25">
        <v>10.714286</v>
      </c>
    </row>
    <row r="68" spans="1:9" x14ac:dyDescent="0.2">
      <c r="A68" s="20" t="s">
        <v>348</v>
      </c>
      <c r="B68" s="21">
        <v>37</v>
      </c>
      <c r="C68" s="21">
        <v>17</v>
      </c>
      <c r="D68" s="21">
        <v>2</v>
      </c>
      <c r="E68" s="21">
        <v>5</v>
      </c>
      <c r="F68" s="21">
        <v>0</v>
      </c>
      <c r="G68" s="21">
        <v>6</v>
      </c>
      <c r="H68" s="21">
        <v>2</v>
      </c>
      <c r="I68" s="21">
        <v>5</v>
      </c>
    </row>
    <row r="69" spans="1:9" x14ac:dyDescent="0.2">
      <c r="A69" s="24" t="s">
        <v>3</v>
      </c>
      <c r="B69" s="25">
        <v>100</v>
      </c>
      <c r="C69" s="25">
        <v>45.945945999999999</v>
      </c>
      <c r="D69" s="25">
        <v>5.405405</v>
      </c>
      <c r="E69" s="25">
        <v>13.513514000000001</v>
      </c>
      <c r="F69" s="25">
        <v>0</v>
      </c>
      <c r="G69" s="25">
        <v>16.216215999999999</v>
      </c>
      <c r="H69" s="25">
        <v>5.405405</v>
      </c>
      <c r="I69" s="25">
        <v>13.513514000000001</v>
      </c>
    </row>
    <row r="70" spans="1:9" x14ac:dyDescent="0.2">
      <c r="A70" s="20" t="s">
        <v>349</v>
      </c>
      <c r="B70" s="21">
        <v>9</v>
      </c>
      <c r="C70" s="21">
        <v>6</v>
      </c>
      <c r="D70" s="21">
        <v>1</v>
      </c>
      <c r="E70" s="21">
        <v>0</v>
      </c>
      <c r="F70" s="21">
        <v>0</v>
      </c>
      <c r="G70" s="21">
        <v>1</v>
      </c>
      <c r="H70" s="21">
        <v>1</v>
      </c>
      <c r="I70" s="21">
        <v>0</v>
      </c>
    </row>
    <row r="71" spans="1:9" x14ac:dyDescent="0.2">
      <c r="A71" s="24" t="s">
        <v>3</v>
      </c>
      <c r="B71" s="25">
        <v>100</v>
      </c>
      <c r="C71" s="25">
        <v>66.666667000000004</v>
      </c>
      <c r="D71" s="25">
        <v>11.111110999999999</v>
      </c>
      <c r="E71" s="25">
        <v>0</v>
      </c>
      <c r="F71" s="25">
        <v>0</v>
      </c>
      <c r="G71" s="25">
        <v>11.111110999999999</v>
      </c>
      <c r="H71" s="25">
        <v>11.111110999999999</v>
      </c>
      <c r="I71" s="25">
        <v>0</v>
      </c>
    </row>
    <row r="72" spans="1:9" x14ac:dyDescent="0.2">
      <c r="A72" s="20" t="s">
        <v>350</v>
      </c>
      <c r="B72" s="21">
        <v>679</v>
      </c>
      <c r="C72" s="21">
        <v>412</v>
      </c>
      <c r="D72" s="21">
        <v>80</v>
      </c>
      <c r="E72" s="21">
        <v>39</v>
      </c>
      <c r="F72" s="21">
        <v>4</v>
      </c>
      <c r="G72" s="21">
        <v>60</v>
      </c>
      <c r="H72" s="21">
        <v>65</v>
      </c>
      <c r="I72" s="21">
        <v>19</v>
      </c>
    </row>
    <row r="73" spans="1:9" x14ac:dyDescent="0.2">
      <c r="A73" s="24" t="s">
        <v>3</v>
      </c>
      <c r="B73" s="25">
        <v>100</v>
      </c>
      <c r="C73" s="25">
        <v>60.677467</v>
      </c>
      <c r="D73" s="25">
        <v>11.782031999999999</v>
      </c>
      <c r="E73" s="25">
        <v>5.743741</v>
      </c>
      <c r="F73" s="25">
        <v>0.58910200000000001</v>
      </c>
      <c r="G73" s="25">
        <v>8.8365240000000007</v>
      </c>
      <c r="H73" s="25">
        <v>9.5729009999999999</v>
      </c>
      <c r="I73" s="25">
        <v>2.7982330000000002</v>
      </c>
    </row>
    <row r="74" spans="1:9" x14ac:dyDescent="0.2">
      <c r="A74" s="20" t="s">
        <v>351</v>
      </c>
      <c r="B74" s="21">
        <v>535</v>
      </c>
      <c r="C74" s="21">
        <v>295</v>
      </c>
      <c r="D74" s="21">
        <v>57</v>
      </c>
      <c r="E74" s="21">
        <v>24</v>
      </c>
      <c r="F74" s="21">
        <v>5</v>
      </c>
      <c r="G74" s="21">
        <v>40</v>
      </c>
      <c r="H74" s="21">
        <v>61</v>
      </c>
      <c r="I74" s="21">
        <v>53</v>
      </c>
    </row>
    <row r="75" spans="1:9" x14ac:dyDescent="0.2">
      <c r="A75" s="24" t="s">
        <v>3</v>
      </c>
      <c r="B75" s="25">
        <v>100</v>
      </c>
      <c r="C75" s="25">
        <v>55.140186999999997</v>
      </c>
      <c r="D75" s="25">
        <v>10.654206</v>
      </c>
      <c r="E75" s="25">
        <v>4.4859809999999998</v>
      </c>
      <c r="F75" s="25">
        <v>0.93457900000000005</v>
      </c>
      <c r="G75" s="25">
        <v>7.4766360000000001</v>
      </c>
      <c r="H75" s="25">
        <v>11.401869</v>
      </c>
      <c r="I75" s="25">
        <v>9.906542</v>
      </c>
    </row>
    <row r="76" spans="1:9" x14ac:dyDescent="0.2">
      <c r="A76" s="20" t="s">
        <v>352</v>
      </c>
      <c r="B76" s="21">
        <v>186</v>
      </c>
      <c r="C76" s="21">
        <v>104</v>
      </c>
      <c r="D76" s="21">
        <v>8</v>
      </c>
      <c r="E76" s="21">
        <v>11</v>
      </c>
      <c r="F76" s="21">
        <v>0</v>
      </c>
      <c r="G76" s="21">
        <v>24</v>
      </c>
      <c r="H76" s="21">
        <v>19</v>
      </c>
      <c r="I76" s="21">
        <v>20</v>
      </c>
    </row>
    <row r="77" spans="1:9" x14ac:dyDescent="0.2">
      <c r="A77" s="24" t="s">
        <v>3</v>
      </c>
      <c r="B77" s="25">
        <v>100</v>
      </c>
      <c r="C77" s="25">
        <v>55.913978</v>
      </c>
      <c r="D77" s="25">
        <v>4.301075</v>
      </c>
      <c r="E77" s="25">
        <v>5.9139780000000002</v>
      </c>
      <c r="F77" s="25">
        <v>0</v>
      </c>
      <c r="G77" s="25">
        <v>12.903226</v>
      </c>
      <c r="H77" s="25">
        <v>10.215054</v>
      </c>
      <c r="I77" s="25">
        <v>10.752687999999999</v>
      </c>
    </row>
    <row r="78" spans="1:9" x14ac:dyDescent="0.2">
      <c r="A78" s="20" t="s">
        <v>353</v>
      </c>
      <c r="B78" s="21">
        <v>721</v>
      </c>
      <c r="C78" s="21">
        <v>399</v>
      </c>
      <c r="D78" s="21">
        <v>65</v>
      </c>
      <c r="E78" s="21">
        <v>35</v>
      </c>
      <c r="F78" s="21">
        <v>5</v>
      </c>
      <c r="G78" s="21">
        <v>64</v>
      </c>
      <c r="H78" s="21">
        <v>80</v>
      </c>
      <c r="I78" s="21">
        <v>73</v>
      </c>
    </row>
    <row r="79" spans="1:9" x14ac:dyDescent="0.2">
      <c r="A79" s="24" t="s">
        <v>3</v>
      </c>
      <c r="B79" s="25">
        <v>100</v>
      </c>
      <c r="C79" s="25">
        <v>55.339806000000003</v>
      </c>
      <c r="D79" s="25">
        <v>9.0152570000000001</v>
      </c>
      <c r="E79" s="25">
        <v>4.8543690000000002</v>
      </c>
      <c r="F79" s="25">
        <v>0.69348100000000001</v>
      </c>
      <c r="G79" s="25">
        <v>8.8765599999999996</v>
      </c>
      <c r="H79" s="25">
        <v>11.095700000000001</v>
      </c>
      <c r="I79" s="25">
        <v>10.124827</v>
      </c>
    </row>
    <row r="80" spans="1:9" x14ac:dyDescent="0.2">
      <c r="A80" s="9" t="s">
        <v>356</v>
      </c>
      <c r="B80" s="9"/>
      <c r="C80" s="9"/>
      <c r="D80" s="9"/>
      <c r="E80" s="9"/>
      <c r="F80" s="9"/>
      <c r="G80" s="9"/>
      <c r="H80" s="9"/>
      <c r="I80" s="9"/>
    </row>
    <row r="81" spans="1:9" x14ac:dyDescent="0.2">
      <c r="A81" s="20" t="s">
        <v>357</v>
      </c>
      <c r="B81" s="21">
        <v>138</v>
      </c>
      <c r="C81" s="21">
        <v>9</v>
      </c>
      <c r="D81" s="21">
        <v>21</v>
      </c>
      <c r="E81" s="21">
        <v>16</v>
      </c>
      <c r="F81" s="21">
        <v>0</v>
      </c>
      <c r="G81" s="21">
        <v>41</v>
      </c>
      <c r="H81" s="21">
        <v>43</v>
      </c>
      <c r="I81" s="21">
        <v>8</v>
      </c>
    </row>
    <row r="82" spans="1:9" x14ac:dyDescent="0.2">
      <c r="A82" s="24" t="s">
        <v>3</v>
      </c>
      <c r="B82" s="25">
        <v>100</v>
      </c>
      <c r="C82" s="25">
        <v>6.5217390000000002</v>
      </c>
      <c r="D82" s="25">
        <v>15.217390999999999</v>
      </c>
      <c r="E82" s="25">
        <v>11.594203</v>
      </c>
      <c r="F82" s="25">
        <v>0</v>
      </c>
      <c r="G82" s="25">
        <v>29.710145000000001</v>
      </c>
      <c r="H82" s="25">
        <v>31.159420000000001</v>
      </c>
      <c r="I82" s="25">
        <v>5.7971009999999996</v>
      </c>
    </row>
    <row r="83" spans="1:9" x14ac:dyDescent="0.2">
      <c r="A83" s="20" t="s">
        <v>328</v>
      </c>
      <c r="B83" s="21">
        <v>1747</v>
      </c>
      <c r="C83" s="21">
        <v>1263</v>
      </c>
      <c r="D83" s="21">
        <v>146</v>
      </c>
      <c r="E83" s="21">
        <v>57</v>
      </c>
      <c r="F83" s="21">
        <v>6</v>
      </c>
      <c r="G83" s="21">
        <v>75</v>
      </c>
      <c r="H83" s="21">
        <v>122</v>
      </c>
      <c r="I83" s="21">
        <v>78</v>
      </c>
    </row>
    <row r="84" spans="1:9" x14ac:dyDescent="0.2">
      <c r="A84" s="24" t="s">
        <v>3</v>
      </c>
      <c r="B84" s="25">
        <v>100</v>
      </c>
      <c r="C84" s="25">
        <v>72.295362999999995</v>
      </c>
      <c r="D84" s="25">
        <v>8.3571840000000002</v>
      </c>
      <c r="E84" s="25">
        <v>3.2627359999999999</v>
      </c>
      <c r="F84" s="25">
        <v>0.34344599999999997</v>
      </c>
      <c r="G84" s="25">
        <v>4.2930739999999998</v>
      </c>
      <c r="H84" s="25">
        <v>6.9833999999999996</v>
      </c>
      <c r="I84" s="25">
        <v>4.4647969999999999</v>
      </c>
    </row>
    <row r="85" spans="1:9" x14ac:dyDescent="0.2">
      <c r="A85" s="20" t="s">
        <v>329</v>
      </c>
      <c r="B85" s="21">
        <v>191</v>
      </c>
      <c r="C85" s="21">
        <v>51</v>
      </c>
      <c r="D85" s="21">
        <v>21</v>
      </c>
      <c r="E85" s="21">
        <v>14</v>
      </c>
      <c r="F85" s="21">
        <v>3</v>
      </c>
      <c r="G85" s="21">
        <v>33</v>
      </c>
      <c r="H85" s="21">
        <v>43</v>
      </c>
      <c r="I85" s="21">
        <v>26</v>
      </c>
    </row>
    <row r="86" spans="1:9" x14ac:dyDescent="0.2">
      <c r="A86" s="24" t="s">
        <v>3</v>
      </c>
      <c r="B86" s="25">
        <v>100</v>
      </c>
      <c r="C86" s="25">
        <v>26.701571000000001</v>
      </c>
      <c r="D86" s="25">
        <v>10.994764</v>
      </c>
      <c r="E86" s="25">
        <v>7.3298430000000003</v>
      </c>
      <c r="F86" s="25">
        <v>1.570681</v>
      </c>
      <c r="G86" s="25">
        <v>17.277487000000001</v>
      </c>
      <c r="H86" s="25">
        <v>22.513089000000001</v>
      </c>
      <c r="I86" s="25">
        <v>13.612565</v>
      </c>
    </row>
    <row r="87" spans="1:9" x14ac:dyDescent="0.2">
      <c r="A87" s="20" t="s">
        <v>330</v>
      </c>
      <c r="B87" s="21">
        <v>544</v>
      </c>
      <c r="C87" s="21">
        <v>252</v>
      </c>
      <c r="D87" s="21">
        <v>58</v>
      </c>
      <c r="E87" s="21">
        <v>45</v>
      </c>
      <c r="F87" s="21">
        <v>3</v>
      </c>
      <c r="G87" s="21">
        <v>61</v>
      </c>
      <c r="H87" s="21">
        <v>72</v>
      </c>
      <c r="I87" s="21">
        <v>53</v>
      </c>
    </row>
    <row r="88" spans="1:9" x14ac:dyDescent="0.2">
      <c r="A88" s="24" t="s">
        <v>3</v>
      </c>
      <c r="B88" s="25">
        <v>100</v>
      </c>
      <c r="C88" s="25">
        <v>46.323529000000001</v>
      </c>
      <c r="D88" s="25">
        <v>10.661765000000001</v>
      </c>
      <c r="E88" s="25">
        <v>8.2720590000000005</v>
      </c>
      <c r="F88" s="25">
        <v>0.55147100000000004</v>
      </c>
      <c r="G88" s="25">
        <v>11.213234999999999</v>
      </c>
      <c r="H88" s="25">
        <v>13.235294</v>
      </c>
      <c r="I88" s="25">
        <v>9.7426469999999998</v>
      </c>
    </row>
    <row r="89" spans="1:9" x14ac:dyDescent="0.2">
      <c r="A89" s="20" t="s">
        <v>358</v>
      </c>
      <c r="B89" s="21">
        <v>57</v>
      </c>
      <c r="C89" s="21">
        <v>25</v>
      </c>
      <c r="D89" s="21">
        <v>3</v>
      </c>
      <c r="E89" s="21">
        <v>1</v>
      </c>
      <c r="F89" s="21">
        <v>1</v>
      </c>
      <c r="G89" s="21">
        <v>6</v>
      </c>
      <c r="H89" s="21">
        <v>9</v>
      </c>
      <c r="I89" s="21">
        <v>12</v>
      </c>
    </row>
    <row r="90" spans="1:9" x14ac:dyDescent="0.2">
      <c r="A90" s="24" t="s">
        <v>3</v>
      </c>
      <c r="B90" s="25">
        <v>100</v>
      </c>
      <c r="C90" s="25">
        <v>43.859648999999997</v>
      </c>
      <c r="D90" s="25">
        <v>5.2631579999999998</v>
      </c>
      <c r="E90" s="25">
        <v>1.754386</v>
      </c>
      <c r="F90" s="25">
        <v>1.754386</v>
      </c>
      <c r="G90" s="25">
        <v>10.526316</v>
      </c>
      <c r="H90" s="25">
        <v>15.789474</v>
      </c>
      <c r="I90" s="25">
        <v>21.052631999999999</v>
      </c>
    </row>
    <row r="91" spans="1:9" x14ac:dyDescent="0.2">
      <c r="A91" s="9" t="s">
        <v>359</v>
      </c>
      <c r="B91" s="10">
        <v>89</v>
      </c>
      <c r="C91" s="10">
        <v>3</v>
      </c>
      <c r="D91" s="10">
        <v>11</v>
      </c>
      <c r="E91" s="10">
        <v>9</v>
      </c>
      <c r="F91" s="10">
        <v>0</v>
      </c>
      <c r="G91" s="10">
        <v>28</v>
      </c>
      <c r="H91" s="10">
        <v>31</v>
      </c>
      <c r="I91" s="10">
        <v>7</v>
      </c>
    </row>
    <row r="92" spans="1:9" x14ac:dyDescent="0.2">
      <c r="A92" s="24" t="s">
        <v>3</v>
      </c>
      <c r="B92" s="25">
        <v>100</v>
      </c>
      <c r="C92" s="25">
        <v>3.370787</v>
      </c>
      <c r="D92" s="25">
        <v>12.359551</v>
      </c>
      <c r="E92" s="25">
        <v>10.112360000000001</v>
      </c>
      <c r="F92" s="25">
        <v>0</v>
      </c>
      <c r="G92" s="25">
        <v>31.460674000000001</v>
      </c>
      <c r="H92" s="25">
        <v>34.831460999999997</v>
      </c>
      <c r="I92" s="25">
        <v>7.8651689999999999</v>
      </c>
    </row>
    <row r="93" spans="1:9" x14ac:dyDescent="0.2">
      <c r="A93" s="20" t="s">
        <v>331</v>
      </c>
      <c r="B93" s="21">
        <v>977</v>
      </c>
      <c r="C93" s="21">
        <v>715</v>
      </c>
      <c r="D93" s="21">
        <v>73</v>
      </c>
      <c r="E93" s="21">
        <v>29</v>
      </c>
      <c r="F93" s="21">
        <v>3</v>
      </c>
      <c r="G93" s="21">
        <v>38</v>
      </c>
      <c r="H93" s="21">
        <v>68</v>
      </c>
      <c r="I93" s="21">
        <v>51</v>
      </c>
    </row>
    <row r="94" spans="1:9" x14ac:dyDescent="0.2">
      <c r="A94" s="24" t="s">
        <v>3</v>
      </c>
      <c r="B94" s="25">
        <v>100</v>
      </c>
      <c r="C94" s="25">
        <v>73.183214000000007</v>
      </c>
      <c r="D94" s="25">
        <v>7.4718530000000003</v>
      </c>
      <c r="E94" s="25">
        <v>2.96827</v>
      </c>
      <c r="F94" s="25">
        <v>0.307062</v>
      </c>
      <c r="G94" s="25">
        <v>3.8894579999999999</v>
      </c>
      <c r="H94" s="25">
        <v>6.9600819999999999</v>
      </c>
      <c r="I94" s="25">
        <v>5.2200610000000003</v>
      </c>
    </row>
    <row r="95" spans="1:9" x14ac:dyDescent="0.2">
      <c r="A95" s="20" t="s">
        <v>332</v>
      </c>
      <c r="B95" s="21">
        <v>73</v>
      </c>
      <c r="C95" s="21">
        <v>12</v>
      </c>
      <c r="D95" s="21">
        <v>7</v>
      </c>
      <c r="E95" s="21">
        <v>7</v>
      </c>
      <c r="F95" s="21">
        <v>1</v>
      </c>
      <c r="G95" s="21">
        <v>11</v>
      </c>
      <c r="H95" s="21">
        <v>25</v>
      </c>
      <c r="I95" s="21">
        <v>10</v>
      </c>
    </row>
    <row r="96" spans="1:9" x14ac:dyDescent="0.2">
      <c r="A96" s="24" t="s">
        <v>3</v>
      </c>
      <c r="B96" s="25">
        <v>100</v>
      </c>
      <c r="C96" s="25">
        <v>16.438355999999999</v>
      </c>
      <c r="D96" s="25">
        <v>9.5890409999999999</v>
      </c>
      <c r="E96" s="25">
        <v>9.5890409999999999</v>
      </c>
      <c r="F96" s="25">
        <v>1.3698630000000001</v>
      </c>
      <c r="G96" s="25">
        <v>15.068493</v>
      </c>
      <c r="H96" s="25">
        <v>34.246575</v>
      </c>
      <c r="I96" s="25">
        <v>13.69863</v>
      </c>
    </row>
    <row r="97" spans="1:9" x14ac:dyDescent="0.2">
      <c r="A97" s="20" t="s">
        <v>333</v>
      </c>
      <c r="B97" s="21">
        <v>108</v>
      </c>
      <c r="C97" s="21">
        <v>45</v>
      </c>
      <c r="D97" s="21">
        <v>12</v>
      </c>
      <c r="E97" s="21">
        <v>13</v>
      </c>
      <c r="F97" s="21">
        <v>0</v>
      </c>
      <c r="G97" s="21">
        <v>12</v>
      </c>
      <c r="H97" s="21">
        <v>16</v>
      </c>
      <c r="I97" s="21">
        <v>10</v>
      </c>
    </row>
    <row r="98" spans="1:9" x14ac:dyDescent="0.2">
      <c r="A98" s="24" t="s">
        <v>3</v>
      </c>
      <c r="B98" s="25">
        <v>100</v>
      </c>
      <c r="C98" s="25">
        <v>41.666666999999997</v>
      </c>
      <c r="D98" s="25">
        <v>11.111110999999999</v>
      </c>
      <c r="E98" s="25">
        <v>12.037037</v>
      </c>
      <c r="F98" s="25">
        <v>0</v>
      </c>
      <c r="G98" s="25">
        <v>11.111110999999999</v>
      </c>
      <c r="H98" s="25">
        <v>14.814814999999999</v>
      </c>
      <c r="I98" s="25">
        <v>9.2592590000000001</v>
      </c>
    </row>
    <row r="99" spans="1:9" x14ac:dyDescent="0.2">
      <c r="A99" s="20" t="s">
        <v>358</v>
      </c>
      <c r="B99" s="21">
        <v>30</v>
      </c>
      <c r="C99" s="21">
        <v>14</v>
      </c>
      <c r="D99" s="21">
        <v>1</v>
      </c>
      <c r="E99" s="21">
        <v>1</v>
      </c>
      <c r="F99" s="21">
        <v>0</v>
      </c>
      <c r="G99" s="21">
        <v>3</v>
      </c>
      <c r="H99" s="21">
        <v>4</v>
      </c>
      <c r="I99" s="21">
        <v>7</v>
      </c>
    </row>
    <row r="100" spans="1:9" x14ac:dyDescent="0.2">
      <c r="A100" s="24" t="s">
        <v>3</v>
      </c>
      <c r="B100" s="25">
        <v>100</v>
      </c>
      <c r="C100" s="25">
        <v>46.666666999999997</v>
      </c>
      <c r="D100" s="25">
        <v>3.3333330000000001</v>
      </c>
      <c r="E100" s="25">
        <v>3.3333330000000001</v>
      </c>
      <c r="F100" s="25">
        <v>0</v>
      </c>
      <c r="G100" s="25">
        <v>10</v>
      </c>
      <c r="H100" s="25">
        <v>13.333333</v>
      </c>
      <c r="I100" s="25">
        <v>23.333333</v>
      </c>
    </row>
    <row r="101" spans="1:9" x14ac:dyDescent="0.2">
      <c r="A101" s="9" t="s">
        <v>360</v>
      </c>
      <c r="B101" s="10">
        <v>49</v>
      </c>
      <c r="C101" s="10">
        <v>6</v>
      </c>
      <c r="D101" s="10">
        <v>10</v>
      </c>
      <c r="E101" s="10">
        <v>7</v>
      </c>
      <c r="F101" s="10">
        <v>0</v>
      </c>
      <c r="G101" s="10">
        <v>13</v>
      </c>
      <c r="H101" s="10">
        <v>12</v>
      </c>
      <c r="I101" s="10">
        <v>1</v>
      </c>
    </row>
    <row r="102" spans="1:9" x14ac:dyDescent="0.2">
      <c r="A102" s="24" t="s">
        <v>3</v>
      </c>
      <c r="B102" s="25">
        <v>100</v>
      </c>
      <c r="C102" s="25">
        <v>12.244897999999999</v>
      </c>
      <c r="D102" s="25">
        <v>20.408162999999998</v>
      </c>
      <c r="E102" s="25">
        <v>14.285714</v>
      </c>
      <c r="F102" s="25">
        <v>0</v>
      </c>
      <c r="G102" s="25">
        <v>26.530612000000001</v>
      </c>
      <c r="H102" s="25">
        <v>24.489795999999998</v>
      </c>
      <c r="I102" s="25">
        <v>2.040816</v>
      </c>
    </row>
    <row r="103" spans="1:9" x14ac:dyDescent="0.2">
      <c r="A103" s="20" t="s">
        <v>331</v>
      </c>
      <c r="B103" s="21">
        <v>770</v>
      </c>
      <c r="C103" s="21">
        <v>548</v>
      </c>
      <c r="D103" s="21">
        <v>73</v>
      </c>
      <c r="E103" s="21">
        <v>28</v>
      </c>
      <c r="F103" s="21">
        <v>3</v>
      </c>
      <c r="G103" s="21">
        <v>37</v>
      </c>
      <c r="H103" s="21">
        <v>54</v>
      </c>
      <c r="I103" s="21">
        <v>27</v>
      </c>
    </row>
    <row r="104" spans="1:9" x14ac:dyDescent="0.2">
      <c r="A104" s="24" t="s">
        <v>3</v>
      </c>
      <c r="B104" s="25">
        <v>100</v>
      </c>
      <c r="C104" s="25">
        <v>71.168830999999997</v>
      </c>
      <c r="D104" s="25">
        <v>9.4805189999999993</v>
      </c>
      <c r="E104" s="25">
        <v>3.6363639999999999</v>
      </c>
      <c r="F104" s="25">
        <v>0.38961000000000001</v>
      </c>
      <c r="G104" s="25">
        <v>4.8051950000000003</v>
      </c>
      <c r="H104" s="25">
        <v>7.0129869999999999</v>
      </c>
      <c r="I104" s="25">
        <v>3.506494</v>
      </c>
    </row>
    <row r="105" spans="1:9" x14ac:dyDescent="0.2">
      <c r="A105" s="20" t="s">
        <v>332</v>
      </c>
      <c r="B105" s="21">
        <v>118</v>
      </c>
      <c r="C105" s="21">
        <v>39</v>
      </c>
      <c r="D105" s="21">
        <v>14</v>
      </c>
      <c r="E105" s="21">
        <v>7</v>
      </c>
      <c r="F105" s="21">
        <v>2</v>
      </c>
      <c r="G105" s="21">
        <v>22</v>
      </c>
      <c r="H105" s="21">
        <v>18</v>
      </c>
      <c r="I105" s="21">
        <v>16</v>
      </c>
    </row>
    <row r="106" spans="1:9" x14ac:dyDescent="0.2">
      <c r="A106" s="24" t="s">
        <v>3</v>
      </c>
      <c r="B106" s="25">
        <v>100</v>
      </c>
      <c r="C106" s="25">
        <v>33.050846999999997</v>
      </c>
      <c r="D106" s="25">
        <v>11.864407</v>
      </c>
      <c r="E106" s="25">
        <v>5.9322030000000003</v>
      </c>
      <c r="F106" s="25">
        <v>1.6949149999999999</v>
      </c>
      <c r="G106" s="25">
        <v>18.644068000000001</v>
      </c>
      <c r="H106" s="25">
        <v>15.254237</v>
      </c>
      <c r="I106" s="25">
        <v>13.559322</v>
      </c>
    </row>
    <row r="107" spans="1:9" x14ac:dyDescent="0.2">
      <c r="A107" s="20" t="s">
        <v>333</v>
      </c>
      <c r="B107" s="21">
        <v>436</v>
      </c>
      <c r="C107" s="21">
        <v>207</v>
      </c>
      <c r="D107" s="21">
        <v>46</v>
      </c>
      <c r="E107" s="21">
        <v>32</v>
      </c>
      <c r="F107" s="21">
        <v>3</v>
      </c>
      <c r="G107" s="21">
        <v>49</v>
      </c>
      <c r="H107" s="21">
        <v>56</v>
      </c>
      <c r="I107" s="21">
        <v>43</v>
      </c>
    </row>
    <row r="108" spans="1:9" x14ac:dyDescent="0.2">
      <c r="A108" s="24" t="s">
        <v>3</v>
      </c>
      <c r="B108" s="25">
        <v>100</v>
      </c>
      <c r="C108" s="25">
        <v>47.477063999999999</v>
      </c>
      <c r="D108" s="25">
        <v>10.550459</v>
      </c>
      <c r="E108" s="25">
        <v>7.3394500000000003</v>
      </c>
      <c r="F108" s="25">
        <v>0.68807300000000005</v>
      </c>
      <c r="G108" s="25">
        <v>11.238531999999999</v>
      </c>
      <c r="H108" s="25">
        <v>12.844037</v>
      </c>
      <c r="I108" s="25">
        <v>9.8623849999999997</v>
      </c>
    </row>
    <row r="109" spans="1:9" x14ac:dyDescent="0.2">
      <c r="A109" s="20" t="s">
        <v>358</v>
      </c>
      <c r="B109" s="21">
        <v>27</v>
      </c>
      <c r="C109" s="21">
        <v>11</v>
      </c>
      <c r="D109" s="21">
        <v>2</v>
      </c>
      <c r="E109" s="21">
        <v>0</v>
      </c>
      <c r="F109" s="21">
        <v>1</v>
      </c>
      <c r="G109" s="21">
        <v>3</v>
      </c>
      <c r="H109" s="21">
        <v>5</v>
      </c>
      <c r="I109" s="21">
        <v>5</v>
      </c>
    </row>
    <row r="110" spans="1:9" x14ac:dyDescent="0.2">
      <c r="A110" s="24" t="s">
        <v>3</v>
      </c>
      <c r="B110" s="25">
        <v>100</v>
      </c>
      <c r="C110" s="25">
        <v>40.740741</v>
      </c>
      <c r="D110" s="25">
        <v>7.4074070000000001</v>
      </c>
      <c r="E110" s="25">
        <v>0</v>
      </c>
      <c r="F110" s="25">
        <v>3.7037040000000001</v>
      </c>
      <c r="G110" s="25">
        <v>11.111110999999999</v>
      </c>
      <c r="H110" s="25">
        <v>18.518519000000001</v>
      </c>
      <c r="I110" s="25">
        <v>18.518519000000001</v>
      </c>
    </row>
    <row r="111" spans="1:9" x14ac:dyDescent="0.2">
      <c r="A111" s="9" t="s">
        <v>361</v>
      </c>
      <c r="B111" s="9"/>
      <c r="C111" s="9"/>
      <c r="D111" s="9"/>
      <c r="E111" s="9"/>
      <c r="F111" s="9"/>
      <c r="G111" s="9"/>
      <c r="H111" s="9"/>
      <c r="I111" s="9"/>
    </row>
    <row r="112" spans="1:9" x14ac:dyDescent="0.2">
      <c r="A112" s="20" t="s">
        <v>362</v>
      </c>
      <c r="B112" s="21">
        <v>360</v>
      </c>
      <c r="C112" s="21">
        <v>289</v>
      </c>
      <c r="D112" s="21">
        <v>3</v>
      </c>
      <c r="E112" s="21">
        <v>6</v>
      </c>
      <c r="F112" s="21">
        <v>0</v>
      </c>
      <c r="G112" s="21">
        <v>16</v>
      </c>
      <c r="H112" s="21">
        <v>25</v>
      </c>
      <c r="I112" s="21">
        <v>21</v>
      </c>
    </row>
    <row r="113" spans="1:9" x14ac:dyDescent="0.2">
      <c r="A113" s="24" t="s">
        <v>3</v>
      </c>
      <c r="B113" s="25">
        <v>100</v>
      </c>
      <c r="C113" s="25">
        <v>80.277777999999998</v>
      </c>
      <c r="D113" s="25">
        <v>0.83333299999999999</v>
      </c>
      <c r="E113" s="25">
        <v>1.6666669999999999</v>
      </c>
      <c r="F113" s="25">
        <v>0</v>
      </c>
      <c r="G113" s="25">
        <v>4.4444439999999998</v>
      </c>
      <c r="H113" s="25">
        <v>6.9444439999999998</v>
      </c>
      <c r="I113" s="25">
        <v>5.8333329999999997</v>
      </c>
    </row>
    <row r="114" spans="1:9" x14ac:dyDescent="0.2">
      <c r="A114" s="20" t="s">
        <v>363</v>
      </c>
      <c r="B114" s="21">
        <v>1326</v>
      </c>
      <c r="C114" s="21">
        <v>716</v>
      </c>
      <c r="D114" s="21">
        <v>176</v>
      </c>
      <c r="E114" s="21">
        <v>88</v>
      </c>
      <c r="F114" s="21">
        <v>9</v>
      </c>
      <c r="G114" s="21">
        <v>103</v>
      </c>
      <c r="H114" s="21">
        <v>145</v>
      </c>
      <c r="I114" s="21">
        <v>89</v>
      </c>
    </row>
    <row r="115" spans="1:9" x14ac:dyDescent="0.2">
      <c r="A115" s="24" t="s">
        <v>3</v>
      </c>
      <c r="B115" s="25">
        <v>100</v>
      </c>
      <c r="C115" s="25">
        <v>53.996983</v>
      </c>
      <c r="D115" s="25">
        <v>13.273002</v>
      </c>
      <c r="E115" s="25">
        <v>6.636501</v>
      </c>
      <c r="F115" s="25">
        <v>0.67873300000000003</v>
      </c>
      <c r="G115" s="25">
        <v>7.767722</v>
      </c>
      <c r="H115" s="25">
        <v>10.935143</v>
      </c>
      <c r="I115" s="25">
        <v>6.7119160000000004</v>
      </c>
    </row>
    <row r="116" spans="1:9" x14ac:dyDescent="0.2">
      <c r="A116" s="20" t="s">
        <v>364</v>
      </c>
      <c r="B116" s="21">
        <v>649</v>
      </c>
      <c r="C116" s="21">
        <v>520</v>
      </c>
      <c r="D116" s="21">
        <v>27</v>
      </c>
      <c r="E116" s="21">
        <v>10</v>
      </c>
      <c r="F116" s="21">
        <v>1</v>
      </c>
      <c r="G116" s="21">
        <v>25</v>
      </c>
      <c r="H116" s="21">
        <v>42</v>
      </c>
      <c r="I116" s="21">
        <v>24</v>
      </c>
    </row>
    <row r="117" spans="1:9" x14ac:dyDescent="0.2">
      <c r="A117" s="24" t="s">
        <v>3</v>
      </c>
      <c r="B117" s="25">
        <v>100</v>
      </c>
      <c r="C117" s="25">
        <v>80.123266999999998</v>
      </c>
      <c r="D117" s="25">
        <v>4.160247</v>
      </c>
      <c r="E117" s="25">
        <v>1.540832</v>
      </c>
      <c r="F117" s="25">
        <v>0.154083</v>
      </c>
      <c r="G117" s="25">
        <v>3.8520799999999999</v>
      </c>
      <c r="H117" s="25">
        <v>6.471495</v>
      </c>
      <c r="I117" s="25">
        <v>3.697997</v>
      </c>
    </row>
    <row r="118" spans="1:9" x14ac:dyDescent="0.2">
      <c r="A118" s="20" t="s">
        <v>365</v>
      </c>
      <c r="B118" s="21">
        <v>277</v>
      </c>
      <c r="C118" s="21">
        <v>47</v>
      </c>
      <c r="D118" s="21">
        <v>40</v>
      </c>
      <c r="E118" s="21">
        <v>28</v>
      </c>
      <c r="F118" s="21">
        <v>2</v>
      </c>
      <c r="G118" s="21">
        <v>63</v>
      </c>
      <c r="H118" s="21">
        <v>66</v>
      </c>
      <c r="I118" s="21">
        <v>31</v>
      </c>
    </row>
    <row r="119" spans="1:9" x14ac:dyDescent="0.2">
      <c r="A119" s="24" t="s">
        <v>3</v>
      </c>
      <c r="B119" s="25">
        <v>100</v>
      </c>
      <c r="C119" s="25">
        <v>16.967509</v>
      </c>
      <c r="D119" s="25">
        <v>14.440433000000001</v>
      </c>
      <c r="E119" s="25">
        <v>10.108302999999999</v>
      </c>
      <c r="F119" s="25">
        <v>0.72202200000000005</v>
      </c>
      <c r="G119" s="25">
        <v>22.743682</v>
      </c>
      <c r="H119" s="25">
        <v>23.826715</v>
      </c>
      <c r="I119" s="25">
        <v>11.191336</v>
      </c>
    </row>
    <row r="120" spans="1:9" x14ac:dyDescent="0.2">
      <c r="A120" s="20" t="s">
        <v>366</v>
      </c>
      <c r="B120" s="21">
        <v>65</v>
      </c>
      <c r="C120" s="21">
        <v>28</v>
      </c>
      <c r="D120" s="21">
        <v>3</v>
      </c>
      <c r="E120" s="21">
        <v>1</v>
      </c>
      <c r="F120" s="21">
        <v>1</v>
      </c>
      <c r="G120" s="21">
        <v>9</v>
      </c>
      <c r="H120" s="21">
        <v>11</v>
      </c>
      <c r="I120" s="21">
        <v>12</v>
      </c>
    </row>
    <row r="121" spans="1:9" x14ac:dyDescent="0.2">
      <c r="A121" s="24" t="s">
        <v>3</v>
      </c>
      <c r="B121" s="25">
        <v>100</v>
      </c>
      <c r="C121" s="25">
        <v>43.076923000000001</v>
      </c>
      <c r="D121" s="25">
        <v>4.6153849999999998</v>
      </c>
      <c r="E121" s="25">
        <v>1.538462</v>
      </c>
      <c r="F121" s="25">
        <v>1.538462</v>
      </c>
      <c r="G121" s="25">
        <v>13.846154</v>
      </c>
      <c r="H121" s="25">
        <v>16.923076999999999</v>
      </c>
      <c r="I121" s="25">
        <v>18.461538000000001</v>
      </c>
    </row>
    <row r="122" spans="1:9" x14ac:dyDescent="0.2">
      <c r="A122" s="9" t="s">
        <v>367</v>
      </c>
      <c r="B122" s="9"/>
      <c r="C122" s="9"/>
      <c r="D122" s="9"/>
      <c r="E122" s="9"/>
      <c r="F122" s="9"/>
      <c r="G122" s="9"/>
      <c r="H122" s="9"/>
      <c r="I122" s="9"/>
    </row>
    <row r="123" spans="1:9" x14ac:dyDescent="0.2">
      <c r="A123" s="20" t="s">
        <v>368</v>
      </c>
      <c r="B123" s="21">
        <v>537</v>
      </c>
      <c r="C123" s="21">
        <v>97</v>
      </c>
      <c r="D123" s="21">
        <v>90</v>
      </c>
      <c r="E123" s="21">
        <v>61</v>
      </c>
      <c r="F123" s="21">
        <v>6</v>
      </c>
      <c r="G123" s="21">
        <v>106</v>
      </c>
      <c r="H123" s="21">
        <v>114</v>
      </c>
      <c r="I123" s="21">
        <v>63</v>
      </c>
    </row>
    <row r="124" spans="1:9" x14ac:dyDescent="0.2">
      <c r="A124" s="24" t="s">
        <v>3</v>
      </c>
      <c r="B124" s="25">
        <v>100</v>
      </c>
      <c r="C124" s="25">
        <v>18.063314999999999</v>
      </c>
      <c r="D124" s="25">
        <v>16.759777</v>
      </c>
      <c r="E124" s="25">
        <v>11.359404</v>
      </c>
      <c r="F124" s="25">
        <v>1.117318</v>
      </c>
      <c r="G124" s="25">
        <v>19.739291999999999</v>
      </c>
      <c r="H124" s="25">
        <v>21.229050000000001</v>
      </c>
      <c r="I124" s="25">
        <v>11.731844000000001</v>
      </c>
    </row>
    <row r="125" spans="1:9" x14ac:dyDescent="0.2">
      <c r="A125" s="20" t="s">
        <v>180</v>
      </c>
      <c r="B125" s="21">
        <v>1667</v>
      </c>
      <c r="C125" s="21">
        <v>1206</v>
      </c>
      <c r="D125" s="21">
        <v>144</v>
      </c>
      <c r="E125" s="21">
        <v>52</v>
      </c>
      <c r="F125" s="21">
        <v>6</v>
      </c>
      <c r="G125" s="21">
        <v>66</v>
      </c>
      <c r="H125" s="21">
        <v>118</v>
      </c>
      <c r="I125" s="21">
        <v>75</v>
      </c>
    </row>
    <row r="126" spans="1:9" x14ac:dyDescent="0.2">
      <c r="A126" s="24" t="s">
        <v>3</v>
      </c>
      <c r="B126" s="25">
        <v>100</v>
      </c>
      <c r="C126" s="25">
        <v>72.345530999999994</v>
      </c>
      <c r="D126" s="25">
        <v>8.6382720000000006</v>
      </c>
      <c r="E126" s="25">
        <v>3.1193759999999999</v>
      </c>
      <c r="F126" s="25">
        <v>0.35992800000000003</v>
      </c>
      <c r="G126" s="25">
        <v>3.9592079999999998</v>
      </c>
      <c r="H126" s="25">
        <v>7.0785840000000002</v>
      </c>
      <c r="I126" s="25">
        <v>4.4991000000000003</v>
      </c>
    </row>
    <row r="127" spans="1:9" x14ac:dyDescent="0.2">
      <c r="A127" s="20" t="s">
        <v>369</v>
      </c>
      <c r="B127" s="21">
        <v>99</v>
      </c>
      <c r="C127" s="21">
        <v>50</v>
      </c>
      <c r="D127" s="21">
        <v>9</v>
      </c>
      <c r="E127" s="21">
        <v>11</v>
      </c>
      <c r="F127" s="21">
        <v>1</v>
      </c>
      <c r="G127" s="21">
        <v>9</v>
      </c>
      <c r="H127" s="21">
        <v>15</v>
      </c>
      <c r="I127" s="21">
        <v>4</v>
      </c>
    </row>
    <row r="128" spans="1:9" x14ac:dyDescent="0.2">
      <c r="A128" s="24" t="s">
        <v>3</v>
      </c>
      <c r="B128" s="25">
        <v>100</v>
      </c>
      <c r="C128" s="25">
        <v>50.505051000000002</v>
      </c>
      <c r="D128" s="25">
        <v>9.0909089999999999</v>
      </c>
      <c r="E128" s="25">
        <v>11.111110999999999</v>
      </c>
      <c r="F128" s="25">
        <v>1.0101009999999999</v>
      </c>
      <c r="G128" s="25">
        <v>9.0909089999999999</v>
      </c>
      <c r="H128" s="25">
        <v>15.151515</v>
      </c>
      <c r="I128" s="25">
        <v>4.0404039999999997</v>
      </c>
    </row>
    <row r="129" spans="1:9" x14ac:dyDescent="0.2">
      <c r="A129" s="20" t="s">
        <v>370</v>
      </c>
      <c r="B129" s="21">
        <v>819</v>
      </c>
      <c r="C129" s="21">
        <v>670</v>
      </c>
      <c r="D129" s="21">
        <v>19</v>
      </c>
      <c r="E129" s="21">
        <v>10</v>
      </c>
      <c r="F129" s="21">
        <v>0</v>
      </c>
      <c r="G129" s="21">
        <v>32</v>
      </c>
      <c r="H129" s="21">
        <v>53</v>
      </c>
      <c r="I129" s="21">
        <v>35</v>
      </c>
    </row>
    <row r="130" spans="1:9" x14ac:dyDescent="0.2">
      <c r="A130" s="24" t="s">
        <v>3</v>
      </c>
      <c r="B130" s="25">
        <v>100</v>
      </c>
      <c r="C130" s="25">
        <v>81.807081999999994</v>
      </c>
      <c r="D130" s="25">
        <v>2.3199019999999999</v>
      </c>
      <c r="E130" s="25">
        <v>1.221001</v>
      </c>
      <c r="F130" s="25">
        <v>0</v>
      </c>
      <c r="G130" s="25">
        <v>3.9072040000000001</v>
      </c>
      <c r="H130" s="25">
        <v>6.4713060000000002</v>
      </c>
      <c r="I130" s="25">
        <v>4.273504</v>
      </c>
    </row>
    <row r="131" spans="1:9" x14ac:dyDescent="0.2">
      <c r="A131" s="20" t="s">
        <v>371</v>
      </c>
      <c r="B131" s="21">
        <v>87</v>
      </c>
      <c r="C131" s="21">
        <v>36</v>
      </c>
      <c r="D131" s="21">
        <v>3</v>
      </c>
      <c r="E131" s="21">
        <v>7</v>
      </c>
      <c r="F131" s="21">
        <v>0</v>
      </c>
      <c r="G131" s="21">
        <v>14</v>
      </c>
      <c r="H131" s="21">
        <v>19</v>
      </c>
      <c r="I131" s="21">
        <v>8</v>
      </c>
    </row>
    <row r="132" spans="1:9" x14ac:dyDescent="0.2">
      <c r="A132" s="24" t="s">
        <v>3</v>
      </c>
      <c r="B132" s="25">
        <v>100</v>
      </c>
      <c r="C132" s="25">
        <v>41.379309999999997</v>
      </c>
      <c r="D132" s="25">
        <v>3.4482759999999999</v>
      </c>
      <c r="E132" s="25">
        <v>8.0459770000000006</v>
      </c>
      <c r="F132" s="25">
        <v>0</v>
      </c>
      <c r="G132" s="25">
        <v>16.091954000000001</v>
      </c>
      <c r="H132" s="25">
        <v>21.839079999999999</v>
      </c>
      <c r="I132" s="25">
        <v>9.1954019999999996</v>
      </c>
    </row>
    <row r="133" spans="1:9" x14ac:dyDescent="0.2">
      <c r="A133" s="20" t="s">
        <v>366</v>
      </c>
      <c r="B133" s="21">
        <v>55</v>
      </c>
      <c r="C133" s="21">
        <v>29</v>
      </c>
      <c r="D133" s="21">
        <v>3</v>
      </c>
      <c r="E133" s="21">
        <v>1</v>
      </c>
      <c r="F133" s="21">
        <v>1</v>
      </c>
      <c r="G133" s="21">
        <v>4</v>
      </c>
      <c r="H133" s="21">
        <v>7</v>
      </c>
      <c r="I133" s="21">
        <v>10</v>
      </c>
    </row>
    <row r="134" spans="1:9" x14ac:dyDescent="0.2">
      <c r="A134" s="24" t="s">
        <v>3</v>
      </c>
      <c r="B134" s="25">
        <v>100</v>
      </c>
      <c r="C134" s="25">
        <v>52.727272999999997</v>
      </c>
      <c r="D134" s="25">
        <v>5.4545450000000004</v>
      </c>
      <c r="E134" s="25">
        <v>1.818182</v>
      </c>
      <c r="F134" s="25">
        <v>1.818182</v>
      </c>
      <c r="G134" s="25">
        <v>7.2727269999999997</v>
      </c>
      <c r="H134" s="25">
        <v>12.727273</v>
      </c>
      <c r="I134" s="25">
        <v>18.181818</v>
      </c>
    </row>
    <row r="135" spans="1:9" x14ac:dyDescent="0.2">
      <c r="A135" s="9" t="s">
        <v>372</v>
      </c>
      <c r="B135" s="9"/>
      <c r="C135" s="9"/>
      <c r="D135" s="9"/>
      <c r="E135" s="9"/>
      <c r="F135" s="9"/>
      <c r="G135" s="9"/>
      <c r="H135" s="9"/>
      <c r="I135" s="9"/>
    </row>
    <row r="136" spans="1:9" x14ac:dyDescent="0.2">
      <c r="A136" s="20" t="s">
        <v>373</v>
      </c>
      <c r="B136" s="21">
        <v>537</v>
      </c>
      <c r="C136" s="21">
        <v>97</v>
      </c>
      <c r="D136" s="21">
        <v>90</v>
      </c>
      <c r="E136" s="21">
        <v>61</v>
      </c>
      <c r="F136" s="21">
        <v>6</v>
      </c>
      <c r="G136" s="21">
        <v>106</v>
      </c>
      <c r="H136" s="21">
        <v>114</v>
      </c>
      <c r="I136" s="21">
        <v>63</v>
      </c>
    </row>
    <row r="137" spans="1:9" x14ac:dyDescent="0.2">
      <c r="A137" s="24" t="s">
        <v>3</v>
      </c>
      <c r="B137" s="25">
        <v>100</v>
      </c>
      <c r="C137" s="25">
        <v>18.063314999999999</v>
      </c>
      <c r="D137" s="25">
        <v>16.759777</v>
      </c>
      <c r="E137" s="25">
        <v>11.359404</v>
      </c>
      <c r="F137" s="25">
        <v>1.117318</v>
      </c>
      <c r="G137" s="25">
        <v>19.739291999999999</v>
      </c>
      <c r="H137" s="25">
        <v>21.229050000000001</v>
      </c>
      <c r="I137" s="25">
        <v>11.731844000000001</v>
      </c>
    </row>
    <row r="138" spans="1:9" x14ac:dyDescent="0.2">
      <c r="A138" s="20" t="s">
        <v>374</v>
      </c>
      <c r="B138" s="21">
        <v>1329</v>
      </c>
      <c r="C138" s="21">
        <v>874</v>
      </c>
      <c r="D138" s="21">
        <v>133</v>
      </c>
      <c r="E138" s="21">
        <v>53</v>
      </c>
      <c r="F138" s="21">
        <v>5</v>
      </c>
      <c r="G138" s="21">
        <v>73</v>
      </c>
      <c r="H138" s="21">
        <v>117</v>
      </c>
      <c r="I138" s="21">
        <v>74</v>
      </c>
    </row>
    <row r="139" spans="1:9" x14ac:dyDescent="0.2">
      <c r="A139" s="24" t="s">
        <v>3</v>
      </c>
      <c r="B139" s="25">
        <v>100</v>
      </c>
      <c r="C139" s="25">
        <v>65.763732000000005</v>
      </c>
      <c r="D139" s="25">
        <v>10.007524</v>
      </c>
      <c r="E139" s="25">
        <v>3.9879609999999999</v>
      </c>
      <c r="F139" s="25">
        <v>0.37622299999999997</v>
      </c>
      <c r="G139" s="25">
        <v>5.4928520000000001</v>
      </c>
      <c r="H139" s="25">
        <v>8.8036119999999993</v>
      </c>
      <c r="I139" s="25">
        <v>5.5680959999999997</v>
      </c>
    </row>
    <row r="140" spans="1:9" x14ac:dyDescent="0.2">
      <c r="A140" s="20" t="s">
        <v>375</v>
      </c>
      <c r="B140" s="21">
        <v>406</v>
      </c>
      <c r="C140" s="21">
        <v>320</v>
      </c>
      <c r="D140" s="21">
        <v>20</v>
      </c>
      <c r="E140" s="21">
        <v>10</v>
      </c>
      <c r="F140" s="21">
        <v>0</v>
      </c>
      <c r="G140" s="21">
        <v>16</v>
      </c>
      <c r="H140" s="21">
        <v>29</v>
      </c>
      <c r="I140" s="21">
        <v>11</v>
      </c>
    </row>
    <row r="141" spans="1:9" x14ac:dyDescent="0.2">
      <c r="A141" s="24" t="s">
        <v>3</v>
      </c>
      <c r="B141" s="25">
        <v>100</v>
      </c>
      <c r="C141" s="25">
        <v>78.817734000000002</v>
      </c>
      <c r="D141" s="25">
        <v>4.9261080000000002</v>
      </c>
      <c r="E141" s="25">
        <v>2.4630540000000001</v>
      </c>
      <c r="F141" s="25">
        <v>0</v>
      </c>
      <c r="G141" s="25">
        <v>3.940887</v>
      </c>
      <c r="H141" s="25">
        <v>7.1428570000000002</v>
      </c>
      <c r="I141" s="25">
        <v>2.7093600000000002</v>
      </c>
    </row>
    <row r="142" spans="1:9" x14ac:dyDescent="0.2">
      <c r="A142" s="20" t="s">
        <v>376</v>
      </c>
      <c r="B142" s="21">
        <v>152</v>
      </c>
      <c r="C142" s="21">
        <v>124</v>
      </c>
      <c r="D142" s="21">
        <v>2</v>
      </c>
      <c r="E142" s="21">
        <v>4</v>
      </c>
      <c r="F142" s="21">
        <v>0</v>
      </c>
      <c r="G142" s="21">
        <v>5</v>
      </c>
      <c r="H142" s="21">
        <v>8</v>
      </c>
      <c r="I142" s="21">
        <v>9</v>
      </c>
    </row>
    <row r="143" spans="1:9" x14ac:dyDescent="0.2">
      <c r="A143" s="24" t="s">
        <v>3</v>
      </c>
      <c r="B143" s="25">
        <v>100</v>
      </c>
      <c r="C143" s="25">
        <v>81.578946999999999</v>
      </c>
      <c r="D143" s="25">
        <v>1.3157890000000001</v>
      </c>
      <c r="E143" s="25">
        <v>2.6315789999999999</v>
      </c>
      <c r="F143" s="25">
        <v>0</v>
      </c>
      <c r="G143" s="25">
        <v>3.2894739999999998</v>
      </c>
      <c r="H143" s="25">
        <v>5.2631579999999998</v>
      </c>
      <c r="I143" s="25">
        <v>5.9210529999999997</v>
      </c>
    </row>
    <row r="144" spans="1:9" x14ac:dyDescent="0.2">
      <c r="A144" s="20" t="s">
        <v>377</v>
      </c>
      <c r="B144" s="21">
        <v>88</v>
      </c>
      <c r="C144" s="21">
        <v>66</v>
      </c>
      <c r="D144" s="21">
        <v>0</v>
      </c>
      <c r="E144" s="21">
        <v>4</v>
      </c>
      <c r="F144" s="21">
        <v>1</v>
      </c>
      <c r="G144" s="21">
        <v>5</v>
      </c>
      <c r="H144" s="21">
        <v>5</v>
      </c>
      <c r="I144" s="21">
        <v>7</v>
      </c>
    </row>
    <row r="145" spans="1:9" x14ac:dyDescent="0.2">
      <c r="A145" s="24" t="s">
        <v>3</v>
      </c>
      <c r="B145" s="25">
        <v>100</v>
      </c>
      <c r="C145" s="25">
        <v>75</v>
      </c>
      <c r="D145" s="25">
        <v>0</v>
      </c>
      <c r="E145" s="25">
        <v>4.5454549999999996</v>
      </c>
      <c r="F145" s="25">
        <v>1.1363639999999999</v>
      </c>
      <c r="G145" s="25">
        <v>5.6818179999999998</v>
      </c>
      <c r="H145" s="25">
        <v>5.6818179999999998</v>
      </c>
      <c r="I145" s="25">
        <v>7.9545450000000004</v>
      </c>
    </row>
    <row r="146" spans="1:9" x14ac:dyDescent="0.2">
      <c r="A146" s="20" t="s">
        <v>378</v>
      </c>
      <c r="B146" s="21">
        <v>84</v>
      </c>
      <c r="C146" s="21">
        <v>74</v>
      </c>
      <c r="D146" s="21">
        <v>0</v>
      </c>
      <c r="E146" s="21">
        <v>1</v>
      </c>
      <c r="F146" s="21">
        <v>0</v>
      </c>
      <c r="G146" s="21">
        <v>2</v>
      </c>
      <c r="H146" s="21">
        <v>5</v>
      </c>
      <c r="I146" s="21">
        <v>2</v>
      </c>
    </row>
    <row r="147" spans="1:9" x14ac:dyDescent="0.2">
      <c r="A147" s="24" t="s">
        <v>3</v>
      </c>
      <c r="B147" s="25">
        <v>100</v>
      </c>
      <c r="C147" s="25">
        <v>88.095237999999995</v>
      </c>
      <c r="D147" s="25">
        <v>0</v>
      </c>
      <c r="E147" s="25">
        <v>1.1904760000000001</v>
      </c>
      <c r="F147" s="25">
        <v>0</v>
      </c>
      <c r="G147" s="25">
        <v>2.3809520000000002</v>
      </c>
      <c r="H147" s="25">
        <v>5.9523809999999999</v>
      </c>
      <c r="I147" s="25">
        <v>2.3809520000000002</v>
      </c>
    </row>
    <row r="148" spans="1:9" x14ac:dyDescent="0.2">
      <c r="A148" s="20" t="s">
        <v>366</v>
      </c>
      <c r="B148" s="21">
        <v>81</v>
      </c>
      <c r="C148" s="21">
        <v>45</v>
      </c>
      <c r="D148" s="21">
        <v>4</v>
      </c>
      <c r="E148" s="21">
        <v>0</v>
      </c>
      <c r="F148" s="21">
        <v>1</v>
      </c>
      <c r="G148" s="21">
        <v>9</v>
      </c>
      <c r="H148" s="21">
        <v>11</v>
      </c>
      <c r="I148" s="21">
        <v>11</v>
      </c>
    </row>
    <row r="149" spans="1:9" x14ac:dyDescent="0.2">
      <c r="A149" s="24" t="s">
        <v>3</v>
      </c>
      <c r="B149" s="25">
        <v>100</v>
      </c>
      <c r="C149" s="25">
        <v>55.555556000000003</v>
      </c>
      <c r="D149" s="25">
        <v>4.9382720000000004</v>
      </c>
      <c r="E149" s="25">
        <v>0</v>
      </c>
      <c r="F149" s="25">
        <v>1.2345680000000001</v>
      </c>
      <c r="G149" s="25">
        <v>11.111110999999999</v>
      </c>
      <c r="H149" s="25">
        <v>13.580247</v>
      </c>
      <c r="I149" s="25">
        <v>13.580247</v>
      </c>
    </row>
    <row r="150" spans="1:9" x14ac:dyDescent="0.2">
      <c r="A150" s="9" t="s">
        <v>379</v>
      </c>
      <c r="B150" s="9"/>
      <c r="C150" s="9"/>
      <c r="D150" s="9"/>
      <c r="E150" s="9"/>
      <c r="F150" s="9"/>
      <c r="G150" s="9"/>
      <c r="H150" s="9"/>
      <c r="I150" s="9"/>
    </row>
    <row r="151" spans="1:9" x14ac:dyDescent="0.2">
      <c r="A151" s="20" t="s">
        <v>380</v>
      </c>
      <c r="B151" s="21">
        <v>788</v>
      </c>
      <c r="C151" s="21">
        <v>475</v>
      </c>
      <c r="D151" s="21">
        <v>81</v>
      </c>
      <c r="E151" s="21">
        <v>31</v>
      </c>
      <c r="F151" s="21">
        <v>7</v>
      </c>
      <c r="G151" s="21">
        <v>68</v>
      </c>
      <c r="H151" s="21">
        <v>84</v>
      </c>
      <c r="I151" s="21">
        <v>42</v>
      </c>
    </row>
    <row r="152" spans="1:9" x14ac:dyDescent="0.2">
      <c r="A152" s="24" t="s">
        <v>3</v>
      </c>
      <c r="B152" s="25">
        <v>100</v>
      </c>
      <c r="C152" s="25">
        <v>60.279187999999998</v>
      </c>
      <c r="D152" s="25">
        <v>10.279188</v>
      </c>
      <c r="E152" s="25">
        <v>3.9340099999999998</v>
      </c>
      <c r="F152" s="25">
        <v>0.88832500000000003</v>
      </c>
      <c r="G152" s="25">
        <v>8.6294419999999992</v>
      </c>
      <c r="H152" s="25">
        <v>10.659898</v>
      </c>
      <c r="I152" s="25">
        <v>5.329949</v>
      </c>
    </row>
    <row r="153" spans="1:9" x14ac:dyDescent="0.2">
      <c r="A153" s="20" t="s">
        <v>381</v>
      </c>
      <c r="B153" s="21">
        <v>1824</v>
      </c>
      <c r="C153" s="21">
        <v>1089</v>
      </c>
      <c r="D153" s="21">
        <v>165</v>
      </c>
      <c r="E153" s="21">
        <v>102</v>
      </c>
      <c r="F153" s="21">
        <v>5</v>
      </c>
      <c r="G153" s="21">
        <v>143</v>
      </c>
      <c r="H153" s="21">
        <v>197</v>
      </c>
      <c r="I153" s="21">
        <v>123</v>
      </c>
    </row>
    <row r="154" spans="1:9" x14ac:dyDescent="0.2">
      <c r="A154" s="24" t="s">
        <v>3</v>
      </c>
      <c r="B154" s="25">
        <v>100</v>
      </c>
      <c r="C154" s="25">
        <v>59.703946999999999</v>
      </c>
      <c r="D154" s="25">
        <v>9.0460530000000006</v>
      </c>
      <c r="E154" s="25">
        <v>5.5921050000000001</v>
      </c>
      <c r="F154" s="25">
        <v>0.27412300000000001</v>
      </c>
      <c r="G154" s="25">
        <v>7.839912</v>
      </c>
      <c r="H154" s="25">
        <v>10.800439000000001</v>
      </c>
      <c r="I154" s="25">
        <v>6.7434209999999997</v>
      </c>
    </row>
    <row r="155" spans="1:9" x14ac:dyDescent="0.2">
      <c r="A155" s="20" t="s">
        <v>366</v>
      </c>
      <c r="B155" s="21">
        <v>65</v>
      </c>
      <c r="C155" s="21">
        <v>36</v>
      </c>
      <c r="D155" s="21">
        <v>3</v>
      </c>
      <c r="E155" s="21">
        <v>0</v>
      </c>
      <c r="F155" s="21">
        <v>1</v>
      </c>
      <c r="G155" s="21">
        <v>5</v>
      </c>
      <c r="H155" s="21">
        <v>8</v>
      </c>
      <c r="I155" s="21">
        <v>12</v>
      </c>
    </row>
    <row r="156" spans="1:9" x14ac:dyDescent="0.2">
      <c r="A156" s="24" t="s">
        <v>3</v>
      </c>
      <c r="B156" s="25">
        <v>100</v>
      </c>
      <c r="C156" s="25">
        <v>55.384614999999997</v>
      </c>
      <c r="D156" s="25">
        <v>4.6153849999999998</v>
      </c>
      <c r="E156" s="25">
        <v>0</v>
      </c>
      <c r="F156" s="25">
        <v>1.538462</v>
      </c>
      <c r="G156" s="25">
        <v>7.6923079999999997</v>
      </c>
      <c r="H156" s="25">
        <v>12.307691999999999</v>
      </c>
      <c r="I156" s="25">
        <v>18.461538000000001</v>
      </c>
    </row>
    <row r="157" spans="1:9" x14ac:dyDescent="0.2">
      <c r="A157" s="9" t="s">
        <v>382</v>
      </c>
      <c r="B157" s="9"/>
      <c r="C157" s="9"/>
      <c r="D157" s="9"/>
      <c r="E157" s="9"/>
      <c r="F157" s="9"/>
      <c r="G157" s="9"/>
      <c r="H157" s="9"/>
      <c r="I157" s="9"/>
    </row>
    <row r="158" spans="1:9" x14ac:dyDescent="0.2">
      <c r="A158" s="20" t="s">
        <v>383</v>
      </c>
      <c r="B158" s="21">
        <v>393</v>
      </c>
      <c r="C158" s="21">
        <v>231</v>
      </c>
      <c r="D158" s="21">
        <v>40</v>
      </c>
      <c r="E158" s="21">
        <v>14</v>
      </c>
      <c r="F158" s="21">
        <v>2</v>
      </c>
      <c r="G158" s="21">
        <v>41</v>
      </c>
      <c r="H158" s="21">
        <v>40</v>
      </c>
      <c r="I158" s="21">
        <v>25</v>
      </c>
    </row>
    <row r="159" spans="1:9" x14ac:dyDescent="0.2">
      <c r="A159" s="24" t="s">
        <v>3</v>
      </c>
      <c r="B159" s="25">
        <v>100</v>
      </c>
      <c r="C159" s="25">
        <v>58.778626000000003</v>
      </c>
      <c r="D159" s="25">
        <v>10.178117</v>
      </c>
      <c r="E159" s="25">
        <v>3.562341</v>
      </c>
      <c r="F159" s="25">
        <v>0.50890599999999997</v>
      </c>
      <c r="G159" s="25">
        <v>10.43257</v>
      </c>
      <c r="H159" s="25">
        <v>10.178117</v>
      </c>
      <c r="I159" s="25">
        <v>6.3613229999999996</v>
      </c>
    </row>
    <row r="160" spans="1:9" x14ac:dyDescent="0.2">
      <c r="A160" s="20" t="s">
        <v>181</v>
      </c>
      <c r="B160" s="21">
        <v>1944</v>
      </c>
      <c r="C160" s="21">
        <v>1198</v>
      </c>
      <c r="D160" s="21">
        <v>178</v>
      </c>
      <c r="E160" s="21">
        <v>106</v>
      </c>
      <c r="F160" s="21">
        <v>8</v>
      </c>
      <c r="G160" s="21">
        <v>145</v>
      </c>
      <c r="H160" s="21">
        <v>199</v>
      </c>
      <c r="I160" s="21">
        <v>110</v>
      </c>
    </row>
    <row r="161" spans="1:9" x14ac:dyDescent="0.2">
      <c r="A161" s="24" t="s">
        <v>3</v>
      </c>
      <c r="B161" s="25">
        <v>100</v>
      </c>
      <c r="C161" s="25">
        <v>61.625514000000003</v>
      </c>
      <c r="D161" s="25">
        <v>9.1563789999999994</v>
      </c>
      <c r="E161" s="25">
        <v>5.4526750000000002</v>
      </c>
      <c r="F161" s="25">
        <v>0.41152300000000003</v>
      </c>
      <c r="G161" s="25">
        <v>7.4588479999999997</v>
      </c>
      <c r="H161" s="25">
        <v>10.236625999999999</v>
      </c>
      <c r="I161" s="25">
        <v>5.658436</v>
      </c>
    </row>
    <row r="162" spans="1:9" x14ac:dyDescent="0.2">
      <c r="A162" s="20" t="s">
        <v>182</v>
      </c>
      <c r="B162" s="21">
        <v>38</v>
      </c>
      <c r="C162" s="21">
        <v>22</v>
      </c>
      <c r="D162" s="21">
        <v>8</v>
      </c>
      <c r="E162" s="21">
        <v>1</v>
      </c>
      <c r="F162" s="21">
        <v>0</v>
      </c>
      <c r="G162" s="21">
        <v>1</v>
      </c>
      <c r="H162" s="21">
        <v>5</v>
      </c>
      <c r="I162" s="21">
        <v>1</v>
      </c>
    </row>
    <row r="163" spans="1:9" x14ac:dyDescent="0.2">
      <c r="A163" s="24" t="s">
        <v>3</v>
      </c>
      <c r="B163" s="25">
        <v>100</v>
      </c>
      <c r="C163" s="25">
        <v>57.894736999999999</v>
      </c>
      <c r="D163" s="25">
        <v>21.052631999999999</v>
      </c>
      <c r="E163" s="25">
        <v>2.6315789999999999</v>
      </c>
      <c r="F163" s="25">
        <v>0</v>
      </c>
      <c r="G163" s="25">
        <v>2.6315789999999999</v>
      </c>
      <c r="H163" s="25">
        <v>13.157895</v>
      </c>
      <c r="I163" s="25">
        <v>2.6315789999999999</v>
      </c>
    </row>
    <row r="164" spans="1:9" x14ac:dyDescent="0.2">
      <c r="A164" s="20" t="s">
        <v>384</v>
      </c>
      <c r="B164" s="21">
        <v>36</v>
      </c>
      <c r="C164" s="21">
        <v>21</v>
      </c>
      <c r="D164" s="21">
        <v>2</v>
      </c>
      <c r="E164" s="21">
        <v>1</v>
      </c>
      <c r="F164" s="21">
        <v>0</v>
      </c>
      <c r="G164" s="21">
        <v>4</v>
      </c>
      <c r="H164" s="21">
        <v>6</v>
      </c>
      <c r="I164" s="21">
        <v>2</v>
      </c>
    </row>
    <row r="165" spans="1:9" x14ac:dyDescent="0.2">
      <c r="A165" s="24" t="s">
        <v>3</v>
      </c>
      <c r="B165" s="25">
        <v>100</v>
      </c>
      <c r="C165" s="25">
        <v>58.333333000000003</v>
      </c>
      <c r="D165" s="25">
        <v>5.5555560000000002</v>
      </c>
      <c r="E165" s="25">
        <v>2.7777780000000001</v>
      </c>
      <c r="F165" s="25">
        <v>0</v>
      </c>
      <c r="G165" s="25">
        <v>11.111110999999999</v>
      </c>
      <c r="H165" s="25">
        <v>16.666667</v>
      </c>
      <c r="I165" s="25">
        <v>5.5555560000000002</v>
      </c>
    </row>
    <row r="166" spans="1:9" x14ac:dyDescent="0.2">
      <c r="A166" s="20" t="s">
        <v>183</v>
      </c>
      <c r="B166" s="21">
        <v>53</v>
      </c>
      <c r="C166" s="21">
        <v>35</v>
      </c>
      <c r="D166" s="21">
        <v>6</v>
      </c>
      <c r="E166" s="21">
        <v>2</v>
      </c>
      <c r="F166" s="21">
        <v>0</v>
      </c>
      <c r="G166" s="21">
        <v>4</v>
      </c>
      <c r="H166" s="21">
        <v>4</v>
      </c>
      <c r="I166" s="21">
        <v>2</v>
      </c>
    </row>
    <row r="167" spans="1:9" x14ac:dyDescent="0.2">
      <c r="A167" s="24" t="s">
        <v>3</v>
      </c>
      <c r="B167" s="25">
        <v>100</v>
      </c>
      <c r="C167" s="25">
        <v>66.037735999999995</v>
      </c>
      <c r="D167" s="25">
        <v>11.320755</v>
      </c>
      <c r="E167" s="25">
        <v>3.7735850000000002</v>
      </c>
      <c r="F167" s="25">
        <v>0</v>
      </c>
      <c r="G167" s="25">
        <v>7.5471700000000004</v>
      </c>
      <c r="H167" s="25">
        <v>7.5471700000000004</v>
      </c>
      <c r="I167" s="25">
        <v>3.7735850000000002</v>
      </c>
    </row>
    <row r="168" spans="1:9" x14ac:dyDescent="0.2">
      <c r="A168" s="20" t="s">
        <v>385</v>
      </c>
      <c r="B168" s="21">
        <v>22</v>
      </c>
      <c r="C168" s="21">
        <v>12</v>
      </c>
      <c r="D168" s="21">
        <v>2</v>
      </c>
      <c r="E168" s="21">
        <v>0</v>
      </c>
      <c r="F168" s="21">
        <v>0</v>
      </c>
      <c r="G168" s="21">
        <v>2</v>
      </c>
      <c r="H168" s="21">
        <v>4</v>
      </c>
      <c r="I168" s="21">
        <v>2</v>
      </c>
    </row>
    <row r="169" spans="1:9" x14ac:dyDescent="0.2">
      <c r="A169" s="24" t="s">
        <v>3</v>
      </c>
      <c r="B169" s="25">
        <v>100</v>
      </c>
      <c r="C169" s="25">
        <v>54.545454999999997</v>
      </c>
      <c r="D169" s="25">
        <v>9.0909089999999999</v>
      </c>
      <c r="E169" s="25">
        <v>0</v>
      </c>
      <c r="F169" s="25">
        <v>0</v>
      </c>
      <c r="G169" s="25">
        <v>9.0909089999999999</v>
      </c>
      <c r="H169" s="25">
        <v>18.181818</v>
      </c>
      <c r="I169" s="25">
        <v>9.0909089999999999</v>
      </c>
    </row>
    <row r="170" spans="1:9" x14ac:dyDescent="0.2">
      <c r="A170" s="20" t="s">
        <v>386</v>
      </c>
      <c r="B170" s="21">
        <v>32</v>
      </c>
      <c r="C170" s="21">
        <v>3</v>
      </c>
      <c r="D170" s="21">
        <v>1</v>
      </c>
      <c r="E170" s="21">
        <v>1</v>
      </c>
      <c r="F170" s="21">
        <v>0</v>
      </c>
      <c r="G170" s="21">
        <v>9</v>
      </c>
      <c r="H170" s="21">
        <v>8</v>
      </c>
      <c r="I170" s="21">
        <v>10</v>
      </c>
    </row>
    <row r="171" spans="1:9" x14ac:dyDescent="0.2">
      <c r="A171" s="24" t="s">
        <v>3</v>
      </c>
      <c r="B171" s="25">
        <v>100</v>
      </c>
      <c r="C171" s="25">
        <v>9.375</v>
      </c>
      <c r="D171" s="25">
        <v>3.125</v>
      </c>
      <c r="E171" s="25">
        <v>3.125</v>
      </c>
      <c r="F171" s="25">
        <v>0</v>
      </c>
      <c r="G171" s="25">
        <v>28.125</v>
      </c>
      <c r="H171" s="25">
        <v>25</v>
      </c>
      <c r="I171" s="25">
        <v>31.25</v>
      </c>
    </row>
    <row r="172" spans="1:9" x14ac:dyDescent="0.2">
      <c r="A172" s="20" t="s">
        <v>387</v>
      </c>
      <c r="B172" s="21">
        <v>9</v>
      </c>
      <c r="C172" s="21">
        <v>8</v>
      </c>
      <c r="D172" s="21">
        <v>0</v>
      </c>
      <c r="E172" s="21">
        <v>0</v>
      </c>
      <c r="F172" s="21">
        <v>0</v>
      </c>
      <c r="G172" s="21">
        <v>1</v>
      </c>
      <c r="H172" s="21">
        <v>0</v>
      </c>
      <c r="I172" s="21">
        <v>0</v>
      </c>
    </row>
    <row r="173" spans="1:9" x14ac:dyDescent="0.2">
      <c r="A173" s="24" t="s">
        <v>3</v>
      </c>
      <c r="B173" s="25">
        <v>100</v>
      </c>
      <c r="C173" s="25">
        <v>88.888889000000006</v>
      </c>
      <c r="D173" s="25">
        <v>0</v>
      </c>
      <c r="E173" s="25">
        <v>0</v>
      </c>
      <c r="F173" s="25">
        <v>0</v>
      </c>
      <c r="G173" s="25">
        <v>11.111110999999999</v>
      </c>
      <c r="H173" s="25">
        <v>0</v>
      </c>
      <c r="I173" s="25">
        <v>0</v>
      </c>
    </row>
    <row r="174" spans="1:9" x14ac:dyDescent="0.2">
      <c r="A174" s="20" t="s">
        <v>366</v>
      </c>
      <c r="B174" s="21">
        <v>150</v>
      </c>
      <c r="C174" s="21">
        <v>70</v>
      </c>
      <c r="D174" s="21">
        <v>12</v>
      </c>
      <c r="E174" s="21">
        <v>8</v>
      </c>
      <c r="F174" s="21">
        <v>3</v>
      </c>
      <c r="G174" s="21">
        <v>9</v>
      </c>
      <c r="H174" s="21">
        <v>23</v>
      </c>
      <c r="I174" s="21">
        <v>25</v>
      </c>
    </row>
    <row r="175" spans="1:9" x14ac:dyDescent="0.2">
      <c r="A175" s="24" t="s">
        <v>3</v>
      </c>
      <c r="B175" s="25">
        <v>100</v>
      </c>
      <c r="C175" s="25">
        <v>46.666666999999997</v>
      </c>
      <c r="D175" s="25">
        <v>8</v>
      </c>
      <c r="E175" s="25">
        <v>5.3333329999999997</v>
      </c>
      <c r="F175" s="25">
        <v>2</v>
      </c>
      <c r="G175" s="25">
        <v>6</v>
      </c>
      <c r="H175" s="25">
        <v>15.333333</v>
      </c>
      <c r="I175" s="25">
        <v>16.666667</v>
      </c>
    </row>
    <row r="176" spans="1:9" x14ac:dyDescent="0.2">
      <c r="A176" s="9" t="s">
        <v>388</v>
      </c>
      <c r="B176" s="9"/>
      <c r="C176" s="9"/>
      <c r="D176" s="9"/>
      <c r="E176" s="9"/>
      <c r="F176" s="9"/>
      <c r="G176" s="9"/>
      <c r="H176" s="9"/>
      <c r="I176" s="9"/>
    </row>
    <row r="177" spans="1:9" x14ac:dyDescent="0.2">
      <c r="A177" s="20" t="s">
        <v>184</v>
      </c>
      <c r="B177" s="21">
        <v>54</v>
      </c>
      <c r="C177" s="21">
        <v>18</v>
      </c>
      <c r="D177" s="21">
        <v>7</v>
      </c>
      <c r="E177" s="21">
        <v>1</v>
      </c>
      <c r="F177" s="21">
        <v>0</v>
      </c>
      <c r="G177" s="21">
        <v>4</v>
      </c>
      <c r="H177" s="21">
        <v>11</v>
      </c>
      <c r="I177" s="21">
        <v>13</v>
      </c>
    </row>
    <row r="178" spans="1:9" x14ac:dyDescent="0.2">
      <c r="A178" s="24" t="s">
        <v>3</v>
      </c>
      <c r="B178" s="25">
        <v>100</v>
      </c>
      <c r="C178" s="25">
        <v>33.333333000000003</v>
      </c>
      <c r="D178" s="25">
        <v>12.962963</v>
      </c>
      <c r="E178" s="25">
        <v>1.8518520000000001</v>
      </c>
      <c r="F178" s="25">
        <v>0</v>
      </c>
      <c r="G178" s="25">
        <v>7.4074070000000001</v>
      </c>
      <c r="H178" s="25">
        <v>20.370370000000001</v>
      </c>
      <c r="I178" s="25">
        <v>24.074074</v>
      </c>
    </row>
    <row r="179" spans="1:9" x14ac:dyDescent="0.2">
      <c r="A179" s="20" t="s">
        <v>185</v>
      </c>
      <c r="B179" s="21">
        <v>196</v>
      </c>
      <c r="C179" s="21">
        <v>74</v>
      </c>
      <c r="D179" s="21">
        <v>23</v>
      </c>
      <c r="E179" s="21">
        <v>17</v>
      </c>
      <c r="F179" s="21">
        <v>2</v>
      </c>
      <c r="G179" s="21">
        <v>26</v>
      </c>
      <c r="H179" s="21">
        <v>30</v>
      </c>
      <c r="I179" s="21">
        <v>24</v>
      </c>
    </row>
    <row r="180" spans="1:9" x14ac:dyDescent="0.2">
      <c r="A180" s="24" t="s">
        <v>3</v>
      </c>
      <c r="B180" s="25">
        <v>100</v>
      </c>
      <c r="C180" s="25">
        <v>37.755102000000001</v>
      </c>
      <c r="D180" s="25">
        <v>11.734693999999999</v>
      </c>
      <c r="E180" s="25">
        <v>8.6734690000000008</v>
      </c>
      <c r="F180" s="25">
        <v>1.020408</v>
      </c>
      <c r="G180" s="25">
        <v>13.265306000000001</v>
      </c>
      <c r="H180" s="25">
        <v>15.306122</v>
      </c>
      <c r="I180" s="25">
        <v>12.244897999999999</v>
      </c>
    </row>
    <row r="181" spans="1:9" x14ac:dyDescent="0.2">
      <c r="A181" s="20" t="s">
        <v>186</v>
      </c>
      <c r="B181" s="21">
        <v>310</v>
      </c>
      <c r="C181" s="21">
        <v>127</v>
      </c>
      <c r="D181" s="21">
        <v>39</v>
      </c>
      <c r="E181" s="21">
        <v>31</v>
      </c>
      <c r="F181" s="21">
        <v>3</v>
      </c>
      <c r="G181" s="21">
        <v>38</v>
      </c>
      <c r="H181" s="21">
        <v>46</v>
      </c>
      <c r="I181" s="21">
        <v>26</v>
      </c>
    </row>
    <row r="182" spans="1:9" x14ac:dyDescent="0.2">
      <c r="A182" s="24" t="s">
        <v>3</v>
      </c>
      <c r="B182" s="25">
        <v>100</v>
      </c>
      <c r="C182" s="25">
        <v>40.967742000000001</v>
      </c>
      <c r="D182" s="25">
        <v>12.580645000000001</v>
      </c>
      <c r="E182" s="25">
        <v>10</v>
      </c>
      <c r="F182" s="25">
        <v>0.96774199999999999</v>
      </c>
      <c r="G182" s="25">
        <v>12.258065</v>
      </c>
      <c r="H182" s="25">
        <v>14.838710000000001</v>
      </c>
      <c r="I182" s="25">
        <v>8.3870970000000007</v>
      </c>
    </row>
    <row r="183" spans="1:9" x14ac:dyDescent="0.2">
      <c r="A183" s="20" t="s">
        <v>187</v>
      </c>
      <c r="B183" s="21">
        <v>385</v>
      </c>
      <c r="C183" s="21">
        <v>209</v>
      </c>
      <c r="D183" s="21">
        <v>38</v>
      </c>
      <c r="E183" s="21">
        <v>21</v>
      </c>
      <c r="F183" s="21">
        <v>0</v>
      </c>
      <c r="G183" s="21">
        <v>37</v>
      </c>
      <c r="H183" s="21">
        <v>45</v>
      </c>
      <c r="I183" s="21">
        <v>35</v>
      </c>
    </row>
    <row r="184" spans="1:9" x14ac:dyDescent="0.2">
      <c r="A184" s="24" t="s">
        <v>3</v>
      </c>
      <c r="B184" s="25">
        <v>100</v>
      </c>
      <c r="C184" s="25">
        <v>54.285713999999999</v>
      </c>
      <c r="D184" s="25">
        <v>9.8701299999999996</v>
      </c>
      <c r="E184" s="25">
        <v>5.4545450000000004</v>
      </c>
      <c r="F184" s="25">
        <v>0</v>
      </c>
      <c r="G184" s="25">
        <v>9.6103900000000007</v>
      </c>
      <c r="H184" s="25">
        <v>11.688312</v>
      </c>
      <c r="I184" s="25">
        <v>9.0909089999999999</v>
      </c>
    </row>
    <row r="185" spans="1:9" x14ac:dyDescent="0.2">
      <c r="A185" s="20" t="s">
        <v>188</v>
      </c>
      <c r="B185" s="21">
        <v>361</v>
      </c>
      <c r="C185" s="21">
        <v>251</v>
      </c>
      <c r="D185" s="21">
        <v>32</v>
      </c>
      <c r="E185" s="21">
        <v>12</v>
      </c>
      <c r="F185" s="21">
        <v>1</v>
      </c>
      <c r="G185" s="21">
        <v>15</v>
      </c>
      <c r="H185" s="21">
        <v>36</v>
      </c>
      <c r="I185" s="21">
        <v>14</v>
      </c>
    </row>
    <row r="186" spans="1:9" x14ac:dyDescent="0.2">
      <c r="A186" s="24" t="s">
        <v>3</v>
      </c>
      <c r="B186" s="25">
        <v>100</v>
      </c>
      <c r="C186" s="25">
        <v>69.529086000000007</v>
      </c>
      <c r="D186" s="25">
        <v>8.8642660000000006</v>
      </c>
      <c r="E186" s="25">
        <v>3.3241000000000001</v>
      </c>
      <c r="F186" s="25">
        <v>0.27700799999999998</v>
      </c>
      <c r="G186" s="25">
        <v>4.155125</v>
      </c>
      <c r="H186" s="25">
        <v>9.9722989999999996</v>
      </c>
      <c r="I186" s="25">
        <v>3.8781159999999999</v>
      </c>
    </row>
    <row r="187" spans="1:9" x14ac:dyDescent="0.2">
      <c r="A187" s="20" t="s">
        <v>189</v>
      </c>
      <c r="B187" s="21">
        <v>315</v>
      </c>
      <c r="C187" s="21">
        <v>230</v>
      </c>
      <c r="D187" s="21">
        <v>22</v>
      </c>
      <c r="E187" s="21">
        <v>19</v>
      </c>
      <c r="F187" s="21">
        <v>1</v>
      </c>
      <c r="G187" s="21">
        <v>12</v>
      </c>
      <c r="H187" s="21">
        <v>21</v>
      </c>
      <c r="I187" s="21">
        <v>10</v>
      </c>
    </row>
    <row r="188" spans="1:9" x14ac:dyDescent="0.2">
      <c r="A188" s="24" t="s">
        <v>3</v>
      </c>
      <c r="B188" s="25">
        <v>100</v>
      </c>
      <c r="C188" s="25">
        <v>73.015872999999999</v>
      </c>
      <c r="D188" s="25">
        <v>6.984127</v>
      </c>
      <c r="E188" s="25">
        <v>6.0317460000000001</v>
      </c>
      <c r="F188" s="25">
        <v>0.31746000000000002</v>
      </c>
      <c r="G188" s="25">
        <v>3.8095240000000001</v>
      </c>
      <c r="H188" s="25">
        <v>6.6666670000000003</v>
      </c>
      <c r="I188" s="25">
        <v>3.1746029999999998</v>
      </c>
    </row>
    <row r="189" spans="1:9" x14ac:dyDescent="0.2">
      <c r="A189" s="20" t="s">
        <v>190</v>
      </c>
      <c r="B189" s="21">
        <v>364</v>
      </c>
      <c r="C189" s="21">
        <v>242</v>
      </c>
      <c r="D189" s="21">
        <v>40</v>
      </c>
      <c r="E189" s="21">
        <v>9</v>
      </c>
      <c r="F189" s="21">
        <v>1</v>
      </c>
      <c r="G189" s="21">
        <v>29</v>
      </c>
      <c r="H189" s="21">
        <v>35</v>
      </c>
      <c r="I189" s="21">
        <v>8</v>
      </c>
    </row>
    <row r="190" spans="1:9" x14ac:dyDescent="0.2">
      <c r="A190" s="24" t="s">
        <v>3</v>
      </c>
      <c r="B190" s="25">
        <v>100</v>
      </c>
      <c r="C190" s="25">
        <v>66.483515999999995</v>
      </c>
      <c r="D190" s="25">
        <v>10.989011</v>
      </c>
      <c r="E190" s="25">
        <v>2.4725269999999999</v>
      </c>
      <c r="F190" s="25">
        <v>0.274725</v>
      </c>
      <c r="G190" s="25">
        <v>7.9670329999999998</v>
      </c>
      <c r="H190" s="25">
        <v>9.6153849999999998</v>
      </c>
      <c r="I190" s="25">
        <v>2.1978019999999998</v>
      </c>
    </row>
    <row r="191" spans="1:9" x14ac:dyDescent="0.2">
      <c r="A191" s="20" t="s">
        <v>191</v>
      </c>
      <c r="B191" s="21">
        <v>267</v>
      </c>
      <c r="C191" s="21">
        <v>214</v>
      </c>
      <c r="D191" s="21">
        <v>18</v>
      </c>
      <c r="E191" s="21">
        <v>5</v>
      </c>
      <c r="F191" s="21">
        <v>1</v>
      </c>
      <c r="G191" s="21">
        <v>4</v>
      </c>
      <c r="H191" s="21">
        <v>21</v>
      </c>
      <c r="I191" s="21">
        <v>4</v>
      </c>
    </row>
    <row r="192" spans="1:9" x14ac:dyDescent="0.2">
      <c r="A192" s="24" t="s">
        <v>3</v>
      </c>
      <c r="B192" s="25">
        <v>100</v>
      </c>
      <c r="C192" s="25">
        <v>80.149812999999995</v>
      </c>
      <c r="D192" s="25">
        <v>6.7415729999999998</v>
      </c>
      <c r="E192" s="25">
        <v>1.8726590000000001</v>
      </c>
      <c r="F192" s="25">
        <v>0.37453199999999998</v>
      </c>
      <c r="G192" s="25">
        <v>1.498127</v>
      </c>
      <c r="H192" s="25">
        <v>7.8651689999999999</v>
      </c>
      <c r="I192" s="25">
        <v>1.498127</v>
      </c>
    </row>
    <row r="193" spans="1:9" x14ac:dyDescent="0.2">
      <c r="A193" s="20" t="s">
        <v>192</v>
      </c>
      <c r="B193" s="21">
        <v>90</v>
      </c>
      <c r="C193" s="21">
        <v>77</v>
      </c>
      <c r="D193" s="21">
        <v>4</v>
      </c>
      <c r="E193" s="21">
        <v>1</v>
      </c>
      <c r="F193" s="21">
        <v>0</v>
      </c>
      <c r="G193" s="21">
        <v>5</v>
      </c>
      <c r="H193" s="21">
        <v>3</v>
      </c>
      <c r="I193" s="21">
        <v>0</v>
      </c>
    </row>
    <row r="194" spans="1:9" x14ac:dyDescent="0.2">
      <c r="A194" s="24" t="s">
        <v>3</v>
      </c>
      <c r="B194" s="25">
        <v>100</v>
      </c>
      <c r="C194" s="25">
        <v>85.555555999999996</v>
      </c>
      <c r="D194" s="25">
        <v>4.4444439999999998</v>
      </c>
      <c r="E194" s="25">
        <v>1.111111</v>
      </c>
      <c r="F194" s="25">
        <v>0</v>
      </c>
      <c r="G194" s="25">
        <v>5.5555560000000002</v>
      </c>
      <c r="H194" s="25">
        <v>3.3333330000000001</v>
      </c>
      <c r="I194" s="25">
        <v>0</v>
      </c>
    </row>
    <row r="195" spans="1:9" x14ac:dyDescent="0.2">
      <c r="A195" s="20" t="s">
        <v>193</v>
      </c>
      <c r="B195" s="21">
        <v>94</v>
      </c>
      <c r="C195" s="21">
        <v>72</v>
      </c>
      <c r="D195" s="21">
        <v>8</v>
      </c>
      <c r="E195" s="21">
        <v>1</v>
      </c>
      <c r="F195" s="21">
        <v>0</v>
      </c>
      <c r="G195" s="21">
        <v>3</v>
      </c>
      <c r="H195" s="21">
        <v>5</v>
      </c>
      <c r="I195" s="21">
        <v>5</v>
      </c>
    </row>
    <row r="196" spans="1:9" x14ac:dyDescent="0.2">
      <c r="A196" s="24" t="s">
        <v>3</v>
      </c>
      <c r="B196" s="25">
        <v>100</v>
      </c>
      <c r="C196" s="25">
        <v>76.595744999999994</v>
      </c>
      <c r="D196" s="25">
        <v>8.5106380000000001</v>
      </c>
      <c r="E196" s="25">
        <v>1.0638300000000001</v>
      </c>
      <c r="F196" s="25">
        <v>0</v>
      </c>
      <c r="G196" s="25">
        <v>3.1914889999999998</v>
      </c>
      <c r="H196" s="25">
        <v>5.3191490000000003</v>
      </c>
      <c r="I196" s="25">
        <v>5.3191490000000003</v>
      </c>
    </row>
    <row r="197" spans="1:9" x14ac:dyDescent="0.2">
      <c r="A197" s="20" t="s">
        <v>389</v>
      </c>
      <c r="B197" s="21">
        <v>47</v>
      </c>
      <c r="C197" s="21">
        <v>8</v>
      </c>
      <c r="D197" s="21">
        <v>4</v>
      </c>
      <c r="E197" s="21">
        <v>5</v>
      </c>
      <c r="F197" s="21">
        <v>0</v>
      </c>
      <c r="G197" s="21">
        <v>10</v>
      </c>
      <c r="H197" s="21">
        <v>15</v>
      </c>
      <c r="I197" s="21">
        <v>5</v>
      </c>
    </row>
    <row r="198" spans="1:9" x14ac:dyDescent="0.2">
      <c r="A198" s="24" t="s">
        <v>3</v>
      </c>
      <c r="B198" s="25">
        <v>100</v>
      </c>
      <c r="C198" s="25">
        <v>17.021277000000001</v>
      </c>
      <c r="D198" s="25">
        <v>8.5106380000000001</v>
      </c>
      <c r="E198" s="25">
        <v>10.638298000000001</v>
      </c>
      <c r="F198" s="25">
        <v>0</v>
      </c>
      <c r="G198" s="25">
        <v>21.276596000000001</v>
      </c>
      <c r="H198" s="25">
        <v>31.914894</v>
      </c>
      <c r="I198" s="25">
        <v>10.638298000000001</v>
      </c>
    </row>
    <row r="199" spans="1:9" x14ac:dyDescent="0.2">
      <c r="A199" s="20" t="s">
        <v>366</v>
      </c>
      <c r="B199" s="21">
        <v>194</v>
      </c>
      <c r="C199" s="21">
        <v>78</v>
      </c>
      <c r="D199" s="21">
        <v>14</v>
      </c>
      <c r="E199" s="21">
        <v>11</v>
      </c>
      <c r="F199" s="21">
        <v>4</v>
      </c>
      <c r="G199" s="21">
        <v>33</v>
      </c>
      <c r="H199" s="21">
        <v>21</v>
      </c>
      <c r="I199" s="21">
        <v>33</v>
      </c>
    </row>
    <row r="200" spans="1:9" x14ac:dyDescent="0.2">
      <c r="A200" s="24" t="s">
        <v>3</v>
      </c>
      <c r="B200" s="25">
        <v>100</v>
      </c>
      <c r="C200" s="25">
        <v>40.206186000000002</v>
      </c>
      <c r="D200" s="25">
        <v>7.2164950000000001</v>
      </c>
      <c r="E200" s="25">
        <v>5.6701030000000001</v>
      </c>
      <c r="F200" s="25">
        <v>2.0618560000000001</v>
      </c>
      <c r="G200" s="25">
        <v>17.010308999999999</v>
      </c>
      <c r="H200" s="25">
        <v>10.824742000000001</v>
      </c>
      <c r="I200" s="25">
        <v>17.010308999999999</v>
      </c>
    </row>
    <row r="201" spans="1:9" ht="11.1" customHeight="1" x14ac:dyDescent="0.2">
      <c r="A201" s="9" t="s">
        <v>390</v>
      </c>
      <c r="B201" s="9"/>
      <c r="C201" s="9"/>
      <c r="D201" s="9"/>
      <c r="E201" s="9"/>
      <c r="F201" s="9"/>
      <c r="G201" s="9"/>
      <c r="H201" s="9"/>
      <c r="I201" s="9"/>
    </row>
    <row r="202" spans="1:9" ht="11.1" customHeight="1" x14ac:dyDescent="0.2">
      <c r="A202" s="20" t="s">
        <v>391</v>
      </c>
      <c r="B202" s="21">
        <v>633</v>
      </c>
      <c r="C202" s="21">
        <v>356</v>
      </c>
      <c r="D202" s="21">
        <v>68</v>
      </c>
      <c r="E202" s="21">
        <v>22</v>
      </c>
      <c r="F202" s="21">
        <v>2</v>
      </c>
      <c r="G202" s="21">
        <v>58</v>
      </c>
      <c r="H202" s="21">
        <v>83</v>
      </c>
      <c r="I202" s="21">
        <v>44</v>
      </c>
    </row>
    <row r="203" spans="1:9" ht="11.1" customHeight="1" x14ac:dyDescent="0.2">
      <c r="A203" s="24" t="s">
        <v>3</v>
      </c>
      <c r="B203" s="25">
        <v>100</v>
      </c>
      <c r="C203" s="25">
        <v>56.240125999999997</v>
      </c>
      <c r="D203" s="25">
        <v>10.742495999999999</v>
      </c>
      <c r="E203" s="25">
        <v>3.4755129999999999</v>
      </c>
      <c r="F203" s="25">
        <v>0.31595600000000001</v>
      </c>
      <c r="G203" s="25">
        <v>9.1627170000000007</v>
      </c>
      <c r="H203" s="25">
        <v>13.112164</v>
      </c>
      <c r="I203" s="25">
        <v>6.9510269999999998</v>
      </c>
    </row>
    <row r="204" spans="1:9" ht="11.1" customHeight="1" x14ac:dyDescent="0.2">
      <c r="A204" s="20" t="s">
        <v>392</v>
      </c>
      <c r="B204" s="21">
        <v>1123</v>
      </c>
      <c r="C204" s="21">
        <v>664</v>
      </c>
      <c r="D204" s="21">
        <v>114</v>
      </c>
      <c r="E204" s="21">
        <v>50</v>
      </c>
      <c r="F204" s="21">
        <v>4</v>
      </c>
      <c r="G204" s="21">
        <v>100</v>
      </c>
      <c r="H204" s="21">
        <v>117</v>
      </c>
      <c r="I204" s="21">
        <v>74</v>
      </c>
    </row>
    <row r="205" spans="1:9" ht="11.1" customHeight="1" x14ac:dyDescent="0.2">
      <c r="A205" s="24" t="s">
        <v>3</v>
      </c>
      <c r="B205" s="25">
        <v>100</v>
      </c>
      <c r="C205" s="25">
        <v>59.127336999999997</v>
      </c>
      <c r="D205" s="25">
        <v>10.15138</v>
      </c>
      <c r="E205" s="25">
        <v>4.4523599999999997</v>
      </c>
      <c r="F205" s="25">
        <v>0.35618899999999998</v>
      </c>
      <c r="G205" s="25">
        <v>8.9047199999999993</v>
      </c>
      <c r="H205" s="25">
        <v>10.418521999999999</v>
      </c>
      <c r="I205" s="25">
        <v>6.5894919999999999</v>
      </c>
    </row>
    <row r="206" spans="1:9" ht="11.1" customHeight="1" x14ac:dyDescent="0.2">
      <c r="A206" s="20" t="s">
        <v>393</v>
      </c>
      <c r="B206" s="21">
        <v>660</v>
      </c>
      <c r="C206" s="21">
        <v>405</v>
      </c>
      <c r="D206" s="21">
        <v>50</v>
      </c>
      <c r="E206" s="21">
        <v>42</v>
      </c>
      <c r="F206" s="21">
        <v>6</v>
      </c>
      <c r="G206" s="21">
        <v>44</v>
      </c>
      <c r="H206" s="21">
        <v>68</v>
      </c>
      <c r="I206" s="21">
        <v>45</v>
      </c>
    </row>
    <row r="207" spans="1:9" ht="11.1" customHeight="1" x14ac:dyDescent="0.2">
      <c r="A207" s="24" t="s">
        <v>3</v>
      </c>
      <c r="B207" s="25">
        <v>100</v>
      </c>
      <c r="C207" s="25">
        <v>61.363636</v>
      </c>
      <c r="D207" s="25">
        <v>7.5757580000000004</v>
      </c>
      <c r="E207" s="25">
        <v>6.3636359999999996</v>
      </c>
      <c r="F207" s="25">
        <v>0.90909099999999998</v>
      </c>
      <c r="G207" s="25">
        <v>6.6666670000000003</v>
      </c>
      <c r="H207" s="25">
        <v>10.30303</v>
      </c>
      <c r="I207" s="25">
        <v>6.8181820000000002</v>
      </c>
    </row>
    <row r="208" spans="1:9" ht="11.1" customHeight="1" x14ac:dyDescent="0.2">
      <c r="A208" s="20" t="s">
        <v>394</v>
      </c>
      <c r="B208" s="21">
        <v>261</v>
      </c>
      <c r="C208" s="21">
        <v>175</v>
      </c>
      <c r="D208" s="21">
        <v>17</v>
      </c>
      <c r="E208" s="21">
        <v>19</v>
      </c>
      <c r="F208" s="21">
        <v>1</v>
      </c>
      <c r="G208" s="21">
        <v>14</v>
      </c>
      <c r="H208" s="21">
        <v>21</v>
      </c>
      <c r="I208" s="21">
        <v>14</v>
      </c>
    </row>
    <row r="209" spans="1:9" ht="11.1" customHeight="1" x14ac:dyDescent="0.2">
      <c r="A209" s="24" t="s">
        <v>3</v>
      </c>
      <c r="B209" s="25">
        <v>100</v>
      </c>
      <c r="C209" s="25">
        <v>67.049807999999999</v>
      </c>
      <c r="D209" s="25">
        <v>6.5134100000000004</v>
      </c>
      <c r="E209" s="25">
        <v>7.279693</v>
      </c>
      <c r="F209" s="25">
        <v>0.38314199999999998</v>
      </c>
      <c r="G209" s="25">
        <v>5.3639849999999996</v>
      </c>
      <c r="H209" s="25">
        <v>8.0459770000000006</v>
      </c>
      <c r="I209" s="25">
        <v>5.3639849999999996</v>
      </c>
    </row>
    <row r="210" spans="1:9" ht="11.1" customHeight="1" x14ac:dyDescent="0.2">
      <c r="A210" s="9" t="s">
        <v>395</v>
      </c>
      <c r="B210" s="9"/>
      <c r="C210" s="9"/>
      <c r="D210" s="9"/>
      <c r="E210" s="9"/>
      <c r="F210" s="9"/>
      <c r="G210" s="9"/>
      <c r="H210" s="9"/>
      <c r="I210" s="9"/>
    </row>
    <row r="211" spans="1:9" ht="11.1" customHeight="1" x14ac:dyDescent="0.2">
      <c r="A211" s="20" t="s">
        <v>396</v>
      </c>
      <c r="B211" s="21">
        <v>329</v>
      </c>
      <c r="C211" s="21">
        <v>185</v>
      </c>
      <c r="D211" s="21">
        <v>23</v>
      </c>
      <c r="E211" s="21">
        <v>20</v>
      </c>
      <c r="F211" s="21">
        <v>2</v>
      </c>
      <c r="G211" s="21">
        <v>26</v>
      </c>
      <c r="H211" s="21">
        <v>53</v>
      </c>
      <c r="I211" s="21">
        <v>20</v>
      </c>
    </row>
    <row r="212" spans="1:9" ht="11.1" customHeight="1" x14ac:dyDescent="0.2">
      <c r="A212" s="24" t="s">
        <v>3</v>
      </c>
      <c r="B212" s="25">
        <v>100</v>
      </c>
      <c r="C212" s="25">
        <v>56.231003000000001</v>
      </c>
      <c r="D212" s="25">
        <v>6.9908809999999999</v>
      </c>
      <c r="E212" s="25">
        <v>6.079027</v>
      </c>
      <c r="F212" s="25">
        <v>0.60790299999999997</v>
      </c>
      <c r="G212" s="25">
        <v>7.902736</v>
      </c>
      <c r="H212" s="25">
        <v>16.109421999999999</v>
      </c>
      <c r="I212" s="25">
        <v>6.079027</v>
      </c>
    </row>
    <row r="213" spans="1:9" ht="11.1" customHeight="1" x14ac:dyDescent="0.2">
      <c r="A213" s="20" t="s">
        <v>397</v>
      </c>
      <c r="B213" s="21">
        <v>828</v>
      </c>
      <c r="C213" s="21">
        <v>491</v>
      </c>
      <c r="D213" s="21">
        <v>84</v>
      </c>
      <c r="E213" s="21">
        <v>30</v>
      </c>
      <c r="F213" s="21">
        <v>6</v>
      </c>
      <c r="G213" s="21">
        <v>82</v>
      </c>
      <c r="H213" s="21">
        <v>86</v>
      </c>
      <c r="I213" s="21">
        <v>49</v>
      </c>
    </row>
    <row r="214" spans="1:9" ht="11.1" customHeight="1" x14ac:dyDescent="0.2">
      <c r="A214" s="24" t="s">
        <v>3</v>
      </c>
      <c r="B214" s="25">
        <v>100</v>
      </c>
      <c r="C214" s="25">
        <v>59.299517000000002</v>
      </c>
      <c r="D214" s="25">
        <v>10.144928</v>
      </c>
      <c r="E214" s="25">
        <v>3.6231879999999999</v>
      </c>
      <c r="F214" s="25">
        <v>0.724638</v>
      </c>
      <c r="G214" s="25">
        <v>9.9033820000000006</v>
      </c>
      <c r="H214" s="25">
        <v>10.386473000000001</v>
      </c>
      <c r="I214" s="25">
        <v>5.9178740000000003</v>
      </c>
    </row>
    <row r="215" spans="1:9" ht="11.1" customHeight="1" x14ac:dyDescent="0.2">
      <c r="A215" s="20" t="s">
        <v>879</v>
      </c>
      <c r="B215" s="21">
        <v>499</v>
      </c>
      <c r="C215" s="21">
        <v>323</v>
      </c>
      <c r="D215" s="21">
        <v>38</v>
      </c>
      <c r="E215" s="21">
        <v>28</v>
      </c>
      <c r="F215" s="21">
        <v>2</v>
      </c>
      <c r="G215" s="21">
        <v>28</v>
      </c>
      <c r="H215" s="21">
        <v>49</v>
      </c>
      <c r="I215" s="21">
        <v>31</v>
      </c>
    </row>
    <row r="216" spans="1:9" ht="11.1" customHeight="1" x14ac:dyDescent="0.2">
      <c r="A216" s="24" t="s">
        <v>3</v>
      </c>
      <c r="B216" s="25">
        <v>100</v>
      </c>
      <c r="C216" s="25">
        <v>64.729459000000006</v>
      </c>
      <c r="D216" s="25">
        <v>7.6152300000000004</v>
      </c>
      <c r="E216" s="25">
        <v>5.6112219999999997</v>
      </c>
      <c r="F216" s="25">
        <v>0.40080199999999999</v>
      </c>
      <c r="G216" s="25">
        <v>5.6112219999999997</v>
      </c>
      <c r="H216" s="25">
        <v>9.8196390000000005</v>
      </c>
      <c r="I216" s="25">
        <v>6.2124249999999996</v>
      </c>
    </row>
    <row r="217" spans="1:9" ht="11.1" customHeight="1" x14ac:dyDescent="0.2">
      <c r="A217" s="20" t="s">
        <v>398</v>
      </c>
      <c r="B217" s="21">
        <v>468</v>
      </c>
      <c r="C217" s="21">
        <v>271</v>
      </c>
      <c r="D217" s="21">
        <v>58</v>
      </c>
      <c r="E217" s="21">
        <v>24</v>
      </c>
      <c r="F217" s="21">
        <v>2</v>
      </c>
      <c r="G217" s="21">
        <v>36</v>
      </c>
      <c r="H217" s="21">
        <v>46</v>
      </c>
      <c r="I217" s="21">
        <v>31</v>
      </c>
    </row>
    <row r="218" spans="1:9" ht="11.1" customHeight="1" x14ac:dyDescent="0.2">
      <c r="A218" s="24" t="s">
        <v>3</v>
      </c>
      <c r="B218" s="25">
        <v>100</v>
      </c>
      <c r="C218" s="25">
        <v>57.905982999999999</v>
      </c>
      <c r="D218" s="25">
        <v>12.393162</v>
      </c>
      <c r="E218" s="25">
        <v>5.1282050000000003</v>
      </c>
      <c r="F218" s="25">
        <v>0.42735000000000001</v>
      </c>
      <c r="G218" s="25">
        <v>7.6923079999999997</v>
      </c>
      <c r="H218" s="25">
        <v>9.8290600000000001</v>
      </c>
      <c r="I218" s="25">
        <v>6.6239319999999999</v>
      </c>
    </row>
    <row r="219" spans="1:9" ht="11.1" customHeight="1" x14ac:dyDescent="0.2">
      <c r="A219" s="20" t="s">
        <v>399</v>
      </c>
      <c r="B219" s="21">
        <v>257</v>
      </c>
      <c r="C219" s="21">
        <v>165</v>
      </c>
      <c r="D219" s="21">
        <v>15</v>
      </c>
      <c r="E219" s="21">
        <v>16</v>
      </c>
      <c r="F219" s="21">
        <v>0</v>
      </c>
      <c r="G219" s="21">
        <v>23</v>
      </c>
      <c r="H219" s="21">
        <v>22</v>
      </c>
      <c r="I219" s="21">
        <v>16</v>
      </c>
    </row>
    <row r="220" spans="1:9" ht="11.1" customHeight="1" x14ac:dyDescent="0.2">
      <c r="A220" s="24" t="s">
        <v>3</v>
      </c>
      <c r="B220" s="25">
        <v>100</v>
      </c>
      <c r="C220" s="25">
        <v>64.202335000000005</v>
      </c>
      <c r="D220" s="25">
        <v>5.836576</v>
      </c>
      <c r="E220" s="25">
        <v>6.2256809999999998</v>
      </c>
      <c r="F220" s="25">
        <v>0</v>
      </c>
      <c r="G220" s="25">
        <v>8.9494159999999994</v>
      </c>
      <c r="H220" s="25">
        <v>8.5603110000000004</v>
      </c>
      <c r="I220" s="25">
        <v>6.2256809999999998</v>
      </c>
    </row>
    <row r="221" spans="1:9" ht="11.1" customHeight="1" x14ac:dyDescent="0.2">
      <c r="A221" s="20" t="s">
        <v>400</v>
      </c>
      <c r="B221" s="21">
        <v>296</v>
      </c>
      <c r="C221" s="21">
        <v>165</v>
      </c>
      <c r="D221" s="21">
        <v>31</v>
      </c>
      <c r="E221" s="21">
        <v>15</v>
      </c>
      <c r="F221" s="21">
        <v>1</v>
      </c>
      <c r="G221" s="21">
        <v>21</v>
      </c>
      <c r="H221" s="21">
        <v>33</v>
      </c>
      <c r="I221" s="21">
        <v>30</v>
      </c>
    </row>
    <row r="222" spans="1:9" ht="11.1" customHeight="1" x14ac:dyDescent="0.2">
      <c r="A222" s="24" t="s">
        <v>3</v>
      </c>
      <c r="B222" s="25">
        <v>100</v>
      </c>
      <c r="C222" s="25">
        <v>55.743243</v>
      </c>
      <c r="D222" s="25">
        <v>10.472973</v>
      </c>
      <c r="E222" s="25">
        <v>5.0675679999999996</v>
      </c>
      <c r="F222" s="25">
        <v>0.33783800000000003</v>
      </c>
      <c r="G222" s="25">
        <v>7.094595</v>
      </c>
      <c r="H222" s="25">
        <v>11.148649000000001</v>
      </c>
      <c r="I222" s="25">
        <v>10.135135</v>
      </c>
    </row>
    <row r="223" spans="1:9" ht="11.1" customHeight="1" x14ac:dyDescent="0.2">
      <c r="A223" s="9" t="s">
        <v>401</v>
      </c>
      <c r="B223" s="9"/>
      <c r="C223" s="9"/>
      <c r="D223" s="9"/>
      <c r="E223" s="9"/>
      <c r="F223" s="9"/>
      <c r="G223" s="9"/>
      <c r="H223" s="9"/>
      <c r="I223" s="9"/>
    </row>
    <row r="224" spans="1:9" ht="11.1" customHeight="1" x14ac:dyDescent="0.2">
      <c r="A224" s="20" t="s">
        <v>878</v>
      </c>
      <c r="B224" s="21">
        <v>116</v>
      </c>
      <c r="C224" s="21">
        <v>61</v>
      </c>
      <c r="D224" s="21">
        <v>13</v>
      </c>
      <c r="E224" s="21">
        <v>7</v>
      </c>
      <c r="F224" s="21">
        <v>1</v>
      </c>
      <c r="G224" s="21">
        <v>10</v>
      </c>
      <c r="H224" s="21">
        <v>17</v>
      </c>
      <c r="I224" s="21">
        <v>7</v>
      </c>
    </row>
    <row r="225" spans="1:9" ht="11.1" customHeight="1" x14ac:dyDescent="0.2">
      <c r="A225" s="24" t="s">
        <v>3</v>
      </c>
      <c r="B225" s="25">
        <v>100</v>
      </c>
      <c r="C225" s="25">
        <v>52.586207000000002</v>
      </c>
      <c r="D225" s="25">
        <v>11.206897</v>
      </c>
      <c r="E225" s="25">
        <v>6.0344829999999998</v>
      </c>
      <c r="F225" s="25">
        <v>0.86206899999999997</v>
      </c>
      <c r="G225" s="25">
        <v>8.6206899999999997</v>
      </c>
      <c r="H225" s="25">
        <v>14.655172</v>
      </c>
      <c r="I225" s="25">
        <v>6.0344829999999998</v>
      </c>
    </row>
    <row r="226" spans="1:9" ht="11.1" customHeight="1" x14ac:dyDescent="0.2">
      <c r="A226" s="20" t="s">
        <v>402</v>
      </c>
      <c r="B226" s="21">
        <v>213</v>
      </c>
      <c r="C226" s="21">
        <v>124</v>
      </c>
      <c r="D226" s="21">
        <v>10</v>
      </c>
      <c r="E226" s="21">
        <v>13</v>
      </c>
      <c r="F226" s="21">
        <v>1</v>
      </c>
      <c r="G226" s="21">
        <v>16</v>
      </c>
      <c r="H226" s="21">
        <v>36</v>
      </c>
      <c r="I226" s="21">
        <v>13</v>
      </c>
    </row>
    <row r="227" spans="1:9" ht="11.1" customHeight="1" x14ac:dyDescent="0.2">
      <c r="A227" s="24" t="s">
        <v>3</v>
      </c>
      <c r="B227" s="25">
        <v>100</v>
      </c>
      <c r="C227" s="25">
        <v>58.215961999999998</v>
      </c>
      <c r="D227" s="25">
        <v>4.6948359999999996</v>
      </c>
      <c r="E227" s="25">
        <v>6.1032859999999998</v>
      </c>
      <c r="F227" s="25">
        <v>0.46948400000000001</v>
      </c>
      <c r="G227" s="25">
        <v>7.5117370000000001</v>
      </c>
      <c r="H227" s="25">
        <v>16.901408</v>
      </c>
      <c r="I227" s="25">
        <v>6.1032859999999998</v>
      </c>
    </row>
    <row r="228" spans="1:9" ht="11.1" customHeight="1" x14ac:dyDescent="0.2">
      <c r="A228" s="20" t="s">
        <v>397</v>
      </c>
      <c r="B228" s="21">
        <v>828</v>
      </c>
      <c r="C228" s="21">
        <v>491</v>
      </c>
      <c r="D228" s="21">
        <v>84</v>
      </c>
      <c r="E228" s="21">
        <v>30</v>
      </c>
      <c r="F228" s="21">
        <v>6</v>
      </c>
      <c r="G228" s="21">
        <v>82</v>
      </c>
      <c r="H228" s="21">
        <v>86</v>
      </c>
      <c r="I228" s="21">
        <v>49</v>
      </c>
    </row>
    <row r="229" spans="1:9" ht="11.1" customHeight="1" x14ac:dyDescent="0.2">
      <c r="A229" s="24" t="s">
        <v>3</v>
      </c>
      <c r="B229" s="25">
        <v>100</v>
      </c>
      <c r="C229" s="25">
        <v>59.299517000000002</v>
      </c>
      <c r="D229" s="25">
        <v>10.144928</v>
      </c>
      <c r="E229" s="25">
        <v>3.6231879999999999</v>
      </c>
      <c r="F229" s="25">
        <v>0.724638</v>
      </c>
      <c r="G229" s="25">
        <v>9.9033820000000006</v>
      </c>
      <c r="H229" s="25">
        <v>10.386473000000001</v>
      </c>
      <c r="I229" s="25">
        <v>5.9178740000000003</v>
      </c>
    </row>
    <row r="230" spans="1:9" ht="11.1" customHeight="1" x14ac:dyDescent="0.2">
      <c r="A230" s="20" t="s">
        <v>403</v>
      </c>
      <c r="B230" s="21">
        <v>133</v>
      </c>
      <c r="C230" s="21">
        <v>98</v>
      </c>
      <c r="D230" s="21">
        <v>8</v>
      </c>
      <c r="E230" s="21">
        <v>5</v>
      </c>
      <c r="F230" s="21">
        <v>0</v>
      </c>
      <c r="G230" s="21">
        <v>5</v>
      </c>
      <c r="H230" s="21">
        <v>12</v>
      </c>
      <c r="I230" s="21">
        <v>5</v>
      </c>
    </row>
    <row r="231" spans="1:9" ht="11.1" customHeight="1" x14ac:dyDescent="0.2">
      <c r="A231" s="24" t="s">
        <v>3</v>
      </c>
      <c r="B231" s="25">
        <v>100</v>
      </c>
      <c r="C231" s="25">
        <v>73.684211000000005</v>
      </c>
      <c r="D231" s="25">
        <v>6.0150379999999997</v>
      </c>
      <c r="E231" s="25">
        <v>3.759398</v>
      </c>
      <c r="F231" s="25">
        <v>0</v>
      </c>
      <c r="G231" s="25">
        <v>3.759398</v>
      </c>
      <c r="H231" s="25">
        <v>9.0225559999999998</v>
      </c>
      <c r="I231" s="25">
        <v>3.759398</v>
      </c>
    </row>
    <row r="232" spans="1:9" ht="11.1" customHeight="1" x14ac:dyDescent="0.2">
      <c r="A232" s="20" t="s">
        <v>404</v>
      </c>
      <c r="B232" s="21">
        <v>120</v>
      </c>
      <c r="C232" s="21">
        <v>77</v>
      </c>
      <c r="D232" s="21">
        <v>11</v>
      </c>
      <c r="E232" s="21">
        <v>2</v>
      </c>
      <c r="F232" s="21">
        <v>1</v>
      </c>
      <c r="G232" s="21">
        <v>4</v>
      </c>
      <c r="H232" s="21">
        <v>12</v>
      </c>
      <c r="I232" s="21">
        <v>13</v>
      </c>
    </row>
    <row r="233" spans="1:9" ht="11.1" customHeight="1" x14ac:dyDescent="0.2">
      <c r="A233" s="24" t="s">
        <v>3</v>
      </c>
      <c r="B233" s="25">
        <v>100</v>
      </c>
      <c r="C233" s="25">
        <v>64.166667000000004</v>
      </c>
      <c r="D233" s="25">
        <v>9.1666670000000003</v>
      </c>
      <c r="E233" s="25">
        <v>1.6666669999999999</v>
      </c>
      <c r="F233" s="25">
        <v>0.83333299999999999</v>
      </c>
      <c r="G233" s="25">
        <v>3.3333330000000001</v>
      </c>
      <c r="H233" s="25">
        <v>10</v>
      </c>
      <c r="I233" s="25">
        <v>10.833333</v>
      </c>
    </row>
    <row r="234" spans="1:9" ht="11.1" customHeight="1" x14ac:dyDescent="0.2">
      <c r="A234" s="20" t="s">
        <v>405</v>
      </c>
      <c r="B234" s="21">
        <v>246</v>
      </c>
      <c r="C234" s="21">
        <v>148</v>
      </c>
      <c r="D234" s="21">
        <v>19</v>
      </c>
      <c r="E234" s="21">
        <v>21</v>
      </c>
      <c r="F234" s="21">
        <v>1</v>
      </c>
      <c r="G234" s="21">
        <v>19</v>
      </c>
      <c r="H234" s="21">
        <v>25</v>
      </c>
      <c r="I234" s="21">
        <v>13</v>
      </c>
    </row>
    <row r="235" spans="1:9" ht="11.1" customHeight="1" x14ac:dyDescent="0.2">
      <c r="A235" s="24" t="s">
        <v>3</v>
      </c>
      <c r="B235" s="25">
        <v>100</v>
      </c>
      <c r="C235" s="25">
        <v>60.162602</v>
      </c>
      <c r="D235" s="25">
        <v>7.7235769999999997</v>
      </c>
      <c r="E235" s="25">
        <v>8.5365850000000005</v>
      </c>
      <c r="F235" s="25">
        <v>0.40650399999999998</v>
      </c>
      <c r="G235" s="25">
        <v>7.7235769999999997</v>
      </c>
      <c r="H235" s="25">
        <v>10.162602</v>
      </c>
      <c r="I235" s="25">
        <v>5.2845529999999998</v>
      </c>
    </row>
    <row r="236" spans="1:9" ht="11.1" customHeight="1" x14ac:dyDescent="0.2">
      <c r="A236" s="20" t="s">
        <v>398</v>
      </c>
      <c r="B236" s="21">
        <v>468</v>
      </c>
      <c r="C236" s="21">
        <v>271</v>
      </c>
      <c r="D236" s="21">
        <v>58</v>
      </c>
      <c r="E236" s="21">
        <v>24</v>
      </c>
      <c r="F236" s="21">
        <v>2</v>
      </c>
      <c r="G236" s="21">
        <v>36</v>
      </c>
      <c r="H236" s="21">
        <v>46</v>
      </c>
      <c r="I236" s="21">
        <v>31</v>
      </c>
    </row>
    <row r="237" spans="1:9" ht="11.1" customHeight="1" x14ac:dyDescent="0.2">
      <c r="A237" s="24" t="s">
        <v>3</v>
      </c>
      <c r="B237" s="25">
        <v>100</v>
      </c>
      <c r="C237" s="25">
        <v>57.905982999999999</v>
      </c>
      <c r="D237" s="25">
        <v>12.393162</v>
      </c>
      <c r="E237" s="25">
        <v>5.1282050000000003</v>
      </c>
      <c r="F237" s="25">
        <v>0.42735000000000001</v>
      </c>
      <c r="G237" s="25">
        <v>7.6923079999999997</v>
      </c>
      <c r="H237" s="25">
        <v>9.8290600000000001</v>
      </c>
      <c r="I237" s="25">
        <v>6.6239319999999999</v>
      </c>
    </row>
    <row r="238" spans="1:9" ht="11.1" customHeight="1" x14ac:dyDescent="0.2">
      <c r="A238" s="20" t="s">
        <v>406</v>
      </c>
      <c r="B238" s="21">
        <v>180</v>
      </c>
      <c r="C238" s="21">
        <v>112</v>
      </c>
      <c r="D238" s="21">
        <v>12</v>
      </c>
      <c r="E238" s="21">
        <v>13</v>
      </c>
      <c r="F238" s="21">
        <v>0</v>
      </c>
      <c r="G238" s="21">
        <v>15</v>
      </c>
      <c r="H238" s="21">
        <v>18</v>
      </c>
      <c r="I238" s="21">
        <v>10</v>
      </c>
    </row>
    <row r="239" spans="1:9" ht="11.1" customHeight="1" x14ac:dyDescent="0.2">
      <c r="A239" s="24" t="s">
        <v>3</v>
      </c>
      <c r="B239" s="25">
        <v>100</v>
      </c>
      <c r="C239" s="25">
        <v>62.222222000000002</v>
      </c>
      <c r="D239" s="25">
        <v>6.6666670000000003</v>
      </c>
      <c r="E239" s="25">
        <v>7.2222220000000004</v>
      </c>
      <c r="F239" s="25">
        <v>0</v>
      </c>
      <c r="G239" s="25">
        <v>8.3333329999999997</v>
      </c>
      <c r="H239" s="25">
        <v>10</v>
      </c>
      <c r="I239" s="25">
        <v>5.5555560000000002</v>
      </c>
    </row>
    <row r="240" spans="1:9" ht="11.1" customHeight="1" x14ac:dyDescent="0.2">
      <c r="A240" s="20" t="s">
        <v>407</v>
      </c>
      <c r="B240" s="21">
        <v>77</v>
      </c>
      <c r="C240" s="21">
        <v>53</v>
      </c>
      <c r="D240" s="21">
        <v>3</v>
      </c>
      <c r="E240" s="21">
        <v>3</v>
      </c>
      <c r="F240" s="21">
        <v>0</v>
      </c>
      <c r="G240" s="21">
        <v>8</v>
      </c>
      <c r="H240" s="21">
        <v>4</v>
      </c>
      <c r="I240" s="21">
        <v>6</v>
      </c>
    </row>
    <row r="241" spans="1:9" ht="11.1" customHeight="1" x14ac:dyDescent="0.2">
      <c r="A241" s="24" t="s">
        <v>3</v>
      </c>
      <c r="B241" s="25">
        <v>100</v>
      </c>
      <c r="C241" s="25">
        <v>68.831169000000003</v>
      </c>
      <c r="D241" s="25">
        <v>3.8961039999999998</v>
      </c>
      <c r="E241" s="25">
        <v>3.8961039999999998</v>
      </c>
      <c r="F241" s="25">
        <v>0</v>
      </c>
      <c r="G241" s="25">
        <v>10.389609999999999</v>
      </c>
      <c r="H241" s="25">
        <v>5.1948049999999997</v>
      </c>
      <c r="I241" s="25">
        <v>7.7922079999999996</v>
      </c>
    </row>
    <row r="242" spans="1:9" ht="11.1" customHeight="1" x14ac:dyDescent="0.2">
      <c r="A242" s="20" t="s">
        <v>400</v>
      </c>
      <c r="B242" s="21">
        <v>296</v>
      </c>
      <c r="C242" s="21">
        <v>165</v>
      </c>
      <c r="D242" s="21">
        <v>31</v>
      </c>
      <c r="E242" s="21">
        <v>15</v>
      </c>
      <c r="F242" s="21">
        <v>1</v>
      </c>
      <c r="G242" s="21">
        <v>21</v>
      </c>
      <c r="H242" s="21">
        <v>33</v>
      </c>
      <c r="I242" s="21">
        <v>30</v>
      </c>
    </row>
    <row r="243" spans="1:9" ht="11.1" customHeight="1" x14ac:dyDescent="0.2">
      <c r="A243" s="26"/>
      <c r="B243" s="27">
        <v>100</v>
      </c>
      <c r="C243" s="27">
        <v>55.743243</v>
      </c>
      <c r="D243" s="27">
        <v>10.472973</v>
      </c>
      <c r="E243" s="27">
        <v>5.0675679999999996</v>
      </c>
      <c r="F243" s="27">
        <v>0.33783800000000003</v>
      </c>
      <c r="G243" s="27">
        <v>7.094595</v>
      </c>
      <c r="H243" s="27">
        <v>11.148649000000001</v>
      </c>
      <c r="I243" s="27">
        <v>10.135135</v>
      </c>
    </row>
    <row r="244" spans="1:9" ht="11.1" customHeight="1" x14ac:dyDescent="0.2"/>
  </sheetData>
  <phoneticPr fontId="2"/>
  <pageMargins left="0.75" right="0.75" top="1" bottom="1" header="0.5" footer="0.5"/>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40ACBC-7ECF-4E56-8076-3FEE482C76F1}">
  <dimension ref="A1:M245"/>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3" x14ac:dyDescent="0.2">
      <c r="A1" s="11" t="s">
        <v>3</v>
      </c>
      <c r="B1" s="7"/>
    </row>
    <row r="2" spans="1:13" x14ac:dyDescent="0.2">
      <c r="A2" s="15" t="str">
        <f xml:space="preserve"> HYPERLINK("#'目次'!B50","[44]")</f>
        <v>[44]</v>
      </c>
    </row>
    <row r="3" spans="1:13" x14ac:dyDescent="0.2">
      <c r="A3" s="7" t="s">
        <v>3</v>
      </c>
      <c r="B3" s="8" t="s">
        <v>75</v>
      </c>
    </row>
    <row r="4" spans="1:13" x14ac:dyDescent="0.2">
      <c r="A4" s="7" t="s">
        <v>3</v>
      </c>
      <c r="B4" s="8" t="s">
        <v>1</v>
      </c>
    </row>
    <row r="5" spans="1:13" x14ac:dyDescent="0.2">
      <c r="A5" s="7" t="s">
        <v>3</v>
      </c>
      <c r="B5" s="8" t="s">
        <v>74</v>
      </c>
    </row>
    <row r="6" spans="1:13" s="18" customFormat="1" ht="151.19999999999999" x14ac:dyDescent="0.2">
      <c r="A6" s="16" t="s">
        <v>3</v>
      </c>
      <c r="B6" s="17" t="s">
        <v>335</v>
      </c>
      <c r="C6" s="17" t="s">
        <v>537</v>
      </c>
      <c r="D6" s="17" t="s">
        <v>538</v>
      </c>
      <c r="E6" s="17" t="s">
        <v>539</v>
      </c>
      <c r="F6" s="17" t="s">
        <v>275</v>
      </c>
      <c r="G6" s="17" t="s">
        <v>540</v>
      </c>
      <c r="H6" s="17" t="s">
        <v>541</v>
      </c>
      <c r="I6" s="17" t="s">
        <v>542</v>
      </c>
      <c r="J6" s="17" t="s">
        <v>543</v>
      </c>
      <c r="K6" s="17" t="s">
        <v>544</v>
      </c>
      <c r="L6" s="17" t="s">
        <v>387</v>
      </c>
      <c r="M6" s="17" t="s">
        <v>366</v>
      </c>
    </row>
    <row r="7" spans="1:13" x14ac:dyDescent="0.2">
      <c r="A7" s="19" t="s">
        <v>338</v>
      </c>
      <c r="B7" s="10">
        <v>2677</v>
      </c>
      <c r="C7" s="10">
        <v>2151</v>
      </c>
      <c r="D7" s="10">
        <v>617</v>
      </c>
      <c r="E7" s="10">
        <v>1870</v>
      </c>
      <c r="F7" s="10">
        <v>158</v>
      </c>
      <c r="G7" s="10">
        <v>833</v>
      </c>
      <c r="H7" s="10">
        <v>1163</v>
      </c>
      <c r="I7" s="10">
        <v>917</v>
      </c>
      <c r="J7" s="10">
        <v>628</v>
      </c>
      <c r="K7" s="10">
        <v>1363</v>
      </c>
      <c r="L7" s="10">
        <v>126</v>
      </c>
      <c r="M7" s="10">
        <v>161</v>
      </c>
    </row>
    <row r="8" spans="1:13" x14ac:dyDescent="0.2">
      <c r="A8" s="24" t="s">
        <v>3</v>
      </c>
      <c r="B8" s="25">
        <v>100</v>
      </c>
      <c r="C8" s="25">
        <v>80.351139000000003</v>
      </c>
      <c r="D8" s="25">
        <v>23.048188</v>
      </c>
      <c r="E8" s="25">
        <v>69.854315</v>
      </c>
      <c r="F8" s="25">
        <v>5.9021290000000004</v>
      </c>
      <c r="G8" s="25">
        <v>31.116921999999999</v>
      </c>
      <c r="H8" s="25">
        <v>43.444153999999997</v>
      </c>
      <c r="I8" s="25">
        <v>34.254762999999997</v>
      </c>
      <c r="J8" s="25">
        <v>23.459095999999999</v>
      </c>
      <c r="K8" s="25">
        <v>50.915204000000003</v>
      </c>
      <c r="L8" s="25">
        <v>4.7067610000000002</v>
      </c>
      <c r="M8" s="25">
        <v>6.014195</v>
      </c>
    </row>
    <row r="9" spans="1:13" x14ac:dyDescent="0.2">
      <c r="A9" s="9" t="s">
        <v>339</v>
      </c>
      <c r="B9" s="9"/>
      <c r="C9" s="9"/>
      <c r="D9" s="9"/>
      <c r="E9" s="9"/>
      <c r="F9" s="9"/>
      <c r="G9" s="9"/>
      <c r="H9" s="9"/>
      <c r="I9" s="9"/>
      <c r="J9" s="9"/>
      <c r="K9" s="9"/>
      <c r="L9" s="9"/>
      <c r="M9" s="9"/>
    </row>
    <row r="10" spans="1:13" x14ac:dyDescent="0.2">
      <c r="A10" s="20" t="s">
        <v>340</v>
      </c>
      <c r="B10" s="21">
        <v>1277</v>
      </c>
      <c r="C10" s="21">
        <v>996</v>
      </c>
      <c r="D10" s="21">
        <v>282</v>
      </c>
      <c r="E10" s="21">
        <v>867</v>
      </c>
      <c r="F10" s="21">
        <v>64</v>
      </c>
      <c r="G10" s="21">
        <v>320</v>
      </c>
      <c r="H10" s="21">
        <v>572</v>
      </c>
      <c r="I10" s="21">
        <v>473</v>
      </c>
      <c r="J10" s="21">
        <v>369</v>
      </c>
      <c r="K10" s="21">
        <v>573</v>
      </c>
      <c r="L10" s="21">
        <v>63</v>
      </c>
      <c r="M10" s="21">
        <v>92</v>
      </c>
    </row>
    <row r="11" spans="1:13" x14ac:dyDescent="0.2">
      <c r="A11" s="24" t="s">
        <v>3</v>
      </c>
      <c r="B11" s="25">
        <v>100</v>
      </c>
      <c r="C11" s="25">
        <v>77.995300999999998</v>
      </c>
      <c r="D11" s="25">
        <v>22.083006999999998</v>
      </c>
      <c r="E11" s="25">
        <v>67.893500000000003</v>
      </c>
      <c r="F11" s="25">
        <v>5.0117459999999996</v>
      </c>
      <c r="G11" s="25">
        <v>25.058731000000002</v>
      </c>
      <c r="H11" s="25">
        <v>44.792482</v>
      </c>
      <c r="I11" s="25">
        <v>37.039937000000002</v>
      </c>
      <c r="J11" s="25">
        <v>28.895849999999999</v>
      </c>
      <c r="K11" s="25">
        <v>44.870790999999997</v>
      </c>
      <c r="L11" s="25">
        <v>4.9334379999999998</v>
      </c>
      <c r="M11" s="25">
        <v>7.2043850000000003</v>
      </c>
    </row>
    <row r="12" spans="1:13" x14ac:dyDescent="0.2">
      <c r="A12" s="20" t="s">
        <v>341</v>
      </c>
      <c r="B12" s="21">
        <v>1400</v>
      </c>
      <c r="C12" s="21">
        <v>1155</v>
      </c>
      <c r="D12" s="21">
        <v>335</v>
      </c>
      <c r="E12" s="21">
        <v>1003</v>
      </c>
      <c r="F12" s="21">
        <v>94</v>
      </c>
      <c r="G12" s="21">
        <v>513</v>
      </c>
      <c r="H12" s="21">
        <v>591</v>
      </c>
      <c r="I12" s="21">
        <v>444</v>
      </c>
      <c r="J12" s="21">
        <v>259</v>
      </c>
      <c r="K12" s="21">
        <v>790</v>
      </c>
      <c r="L12" s="21">
        <v>63</v>
      </c>
      <c r="M12" s="21">
        <v>69</v>
      </c>
    </row>
    <row r="13" spans="1:13" x14ac:dyDescent="0.2">
      <c r="A13" s="24" t="s">
        <v>3</v>
      </c>
      <c r="B13" s="25">
        <v>100</v>
      </c>
      <c r="C13" s="25">
        <v>82.5</v>
      </c>
      <c r="D13" s="25">
        <v>23.928571000000002</v>
      </c>
      <c r="E13" s="25">
        <v>71.642857000000006</v>
      </c>
      <c r="F13" s="25">
        <v>6.7142860000000004</v>
      </c>
      <c r="G13" s="25">
        <v>36.642856999999999</v>
      </c>
      <c r="H13" s="25">
        <v>42.214286000000001</v>
      </c>
      <c r="I13" s="25">
        <v>31.714286000000001</v>
      </c>
      <c r="J13" s="25">
        <v>18.5</v>
      </c>
      <c r="K13" s="25">
        <v>56.428570999999998</v>
      </c>
      <c r="L13" s="25">
        <v>4.5</v>
      </c>
      <c r="M13" s="25">
        <v>4.9285709999999998</v>
      </c>
    </row>
    <row r="14" spans="1:13" x14ac:dyDescent="0.2">
      <c r="A14" s="9" t="s">
        <v>342</v>
      </c>
      <c r="B14" s="9"/>
      <c r="C14" s="9"/>
      <c r="D14" s="9"/>
      <c r="E14" s="9"/>
      <c r="F14" s="9"/>
      <c r="G14" s="9"/>
      <c r="H14" s="9"/>
      <c r="I14" s="9"/>
      <c r="J14" s="9"/>
      <c r="K14" s="9"/>
      <c r="L14" s="9"/>
      <c r="M14" s="9"/>
    </row>
    <row r="15" spans="1:13" x14ac:dyDescent="0.2">
      <c r="A15" s="20" t="s">
        <v>343</v>
      </c>
      <c r="B15" s="21">
        <v>610</v>
      </c>
      <c r="C15" s="21">
        <v>528</v>
      </c>
      <c r="D15" s="21">
        <v>189</v>
      </c>
      <c r="E15" s="21">
        <v>384</v>
      </c>
      <c r="F15" s="21">
        <v>9</v>
      </c>
      <c r="G15" s="21">
        <v>205</v>
      </c>
      <c r="H15" s="21">
        <v>239</v>
      </c>
      <c r="I15" s="21">
        <v>234</v>
      </c>
      <c r="J15" s="21">
        <v>275</v>
      </c>
      <c r="K15" s="21">
        <v>332</v>
      </c>
      <c r="L15" s="21">
        <v>25</v>
      </c>
      <c r="M15" s="21">
        <v>26</v>
      </c>
    </row>
    <row r="16" spans="1:13" x14ac:dyDescent="0.2">
      <c r="A16" s="24" t="s">
        <v>3</v>
      </c>
      <c r="B16" s="25">
        <v>100</v>
      </c>
      <c r="C16" s="25">
        <v>86.557377000000002</v>
      </c>
      <c r="D16" s="25">
        <v>30.983606999999999</v>
      </c>
      <c r="E16" s="25">
        <v>62.95082</v>
      </c>
      <c r="F16" s="25">
        <v>1.4754100000000001</v>
      </c>
      <c r="G16" s="25">
        <v>33.606557000000002</v>
      </c>
      <c r="H16" s="25">
        <v>39.180328000000003</v>
      </c>
      <c r="I16" s="25">
        <v>38.360655999999999</v>
      </c>
      <c r="J16" s="25">
        <v>45.081966999999999</v>
      </c>
      <c r="K16" s="25">
        <v>54.426229999999997</v>
      </c>
      <c r="L16" s="25">
        <v>4.0983609999999997</v>
      </c>
      <c r="M16" s="25">
        <v>4.2622949999999999</v>
      </c>
    </row>
    <row r="17" spans="1:13" x14ac:dyDescent="0.2">
      <c r="A17" s="20" t="s">
        <v>344</v>
      </c>
      <c r="B17" s="21">
        <v>755</v>
      </c>
      <c r="C17" s="21">
        <v>650</v>
      </c>
      <c r="D17" s="21">
        <v>188</v>
      </c>
      <c r="E17" s="21">
        <v>508</v>
      </c>
      <c r="F17" s="21">
        <v>11</v>
      </c>
      <c r="G17" s="21">
        <v>261</v>
      </c>
      <c r="H17" s="21">
        <v>328</v>
      </c>
      <c r="I17" s="21">
        <v>292</v>
      </c>
      <c r="J17" s="21">
        <v>209</v>
      </c>
      <c r="K17" s="21">
        <v>399</v>
      </c>
      <c r="L17" s="21">
        <v>31</v>
      </c>
      <c r="M17" s="21">
        <v>42</v>
      </c>
    </row>
    <row r="18" spans="1:13" x14ac:dyDescent="0.2">
      <c r="A18" s="24" t="s">
        <v>3</v>
      </c>
      <c r="B18" s="25">
        <v>100</v>
      </c>
      <c r="C18" s="25">
        <v>86.092714999999998</v>
      </c>
      <c r="D18" s="25">
        <v>24.900662000000001</v>
      </c>
      <c r="E18" s="25">
        <v>67.284768</v>
      </c>
      <c r="F18" s="25">
        <v>1.4569540000000001</v>
      </c>
      <c r="G18" s="25">
        <v>34.569535999999999</v>
      </c>
      <c r="H18" s="25">
        <v>43.443708999999998</v>
      </c>
      <c r="I18" s="25">
        <v>38.675497</v>
      </c>
      <c r="J18" s="25">
        <v>27.682119</v>
      </c>
      <c r="K18" s="25">
        <v>52.847681999999999</v>
      </c>
      <c r="L18" s="25">
        <v>4.1059599999999996</v>
      </c>
      <c r="M18" s="25">
        <v>5.5629140000000001</v>
      </c>
    </row>
    <row r="19" spans="1:13" x14ac:dyDescent="0.2">
      <c r="A19" s="20" t="s">
        <v>345</v>
      </c>
      <c r="B19" s="21">
        <v>601</v>
      </c>
      <c r="C19" s="21">
        <v>502</v>
      </c>
      <c r="D19" s="21">
        <v>127</v>
      </c>
      <c r="E19" s="21">
        <v>442</v>
      </c>
      <c r="F19" s="21">
        <v>30</v>
      </c>
      <c r="G19" s="21">
        <v>185</v>
      </c>
      <c r="H19" s="21">
        <v>303</v>
      </c>
      <c r="I19" s="21">
        <v>211</v>
      </c>
      <c r="J19" s="21">
        <v>104</v>
      </c>
      <c r="K19" s="21">
        <v>326</v>
      </c>
      <c r="L19" s="21">
        <v>22</v>
      </c>
      <c r="M19" s="21">
        <v>40</v>
      </c>
    </row>
    <row r="20" spans="1:13" x14ac:dyDescent="0.2">
      <c r="A20" s="24" t="s">
        <v>3</v>
      </c>
      <c r="B20" s="25">
        <v>100</v>
      </c>
      <c r="C20" s="25">
        <v>83.527454000000006</v>
      </c>
      <c r="D20" s="25">
        <v>21.131447999999999</v>
      </c>
      <c r="E20" s="25">
        <v>73.544093000000004</v>
      </c>
      <c r="F20" s="25">
        <v>4.9916809999999998</v>
      </c>
      <c r="G20" s="25">
        <v>30.782029999999999</v>
      </c>
      <c r="H20" s="25">
        <v>50.415973000000001</v>
      </c>
      <c r="I20" s="25">
        <v>35.108153000000001</v>
      </c>
      <c r="J20" s="25">
        <v>17.304493000000001</v>
      </c>
      <c r="K20" s="25">
        <v>54.242927999999999</v>
      </c>
      <c r="L20" s="25">
        <v>3.6605660000000002</v>
      </c>
      <c r="M20" s="25">
        <v>6.6555739999999997</v>
      </c>
    </row>
    <row r="21" spans="1:13" x14ac:dyDescent="0.2">
      <c r="A21" s="20" t="s">
        <v>346</v>
      </c>
      <c r="B21" s="21">
        <v>425</v>
      </c>
      <c r="C21" s="21">
        <v>308</v>
      </c>
      <c r="D21" s="21">
        <v>74</v>
      </c>
      <c r="E21" s="21">
        <v>329</v>
      </c>
      <c r="F21" s="21">
        <v>54</v>
      </c>
      <c r="G21" s="21">
        <v>115</v>
      </c>
      <c r="H21" s="21">
        <v>198</v>
      </c>
      <c r="I21" s="21">
        <v>127</v>
      </c>
      <c r="J21" s="21">
        <v>32</v>
      </c>
      <c r="K21" s="21">
        <v>204</v>
      </c>
      <c r="L21" s="21">
        <v>24</v>
      </c>
      <c r="M21" s="21">
        <v>29</v>
      </c>
    </row>
    <row r="22" spans="1:13" x14ac:dyDescent="0.2">
      <c r="A22" s="24" t="s">
        <v>3</v>
      </c>
      <c r="B22" s="25">
        <v>100</v>
      </c>
      <c r="C22" s="25">
        <v>72.470588000000006</v>
      </c>
      <c r="D22" s="25">
        <v>17.411764999999999</v>
      </c>
      <c r="E22" s="25">
        <v>77.411765000000003</v>
      </c>
      <c r="F22" s="25">
        <v>12.705882000000001</v>
      </c>
      <c r="G22" s="25">
        <v>27.058824000000001</v>
      </c>
      <c r="H22" s="25">
        <v>46.588234999999997</v>
      </c>
      <c r="I22" s="25">
        <v>29.882352999999998</v>
      </c>
      <c r="J22" s="25">
        <v>7.5294119999999998</v>
      </c>
      <c r="K22" s="25">
        <v>48</v>
      </c>
      <c r="L22" s="25">
        <v>5.6470589999999996</v>
      </c>
      <c r="M22" s="25">
        <v>6.8235289999999997</v>
      </c>
    </row>
    <row r="23" spans="1:13" x14ac:dyDescent="0.2">
      <c r="A23" s="20" t="s">
        <v>347</v>
      </c>
      <c r="B23" s="21">
        <v>217</v>
      </c>
      <c r="C23" s="21">
        <v>132</v>
      </c>
      <c r="D23" s="21">
        <v>35</v>
      </c>
      <c r="E23" s="21">
        <v>158</v>
      </c>
      <c r="F23" s="21">
        <v>34</v>
      </c>
      <c r="G23" s="21">
        <v>57</v>
      </c>
      <c r="H23" s="21">
        <v>78</v>
      </c>
      <c r="I23" s="21">
        <v>46</v>
      </c>
      <c r="J23" s="21">
        <v>6</v>
      </c>
      <c r="K23" s="21">
        <v>82</v>
      </c>
      <c r="L23" s="21">
        <v>17</v>
      </c>
      <c r="M23" s="21">
        <v>21</v>
      </c>
    </row>
    <row r="24" spans="1:13" x14ac:dyDescent="0.2">
      <c r="A24" s="24" t="s">
        <v>3</v>
      </c>
      <c r="B24" s="25">
        <v>100</v>
      </c>
      <c r="C24" s="25">
        <v>60.829492999999999</v>
      </c>
      <c r="D24" s="25">
        <v>16.129031999999999</v>
      </c>
      <c r="E24" s="25">
        <v>72.811059999999998</v>
      </c>
      <c r="F24" s="25">
        <v>15.668203</v>
      </c>
      <c r="G24" s="25">
        <v>26.267281000000001</v>
      </c>
      <c r="H24" s="25">
        <v>35.944699999999997</v>
      </c>
      <c r="I24" s="25">
        <v>21.198156999999998</v>
      </c>
      <c r="J24" s="25">
        <v>2.764977</v>
      </c>
      <c r="K24" s="25">
        <v>37.788018000000001</v>
      </c>
      <c r="L24" s="25">
        <v>7.8341010000000004</v>
      </c>
      <c r="M24" s="25">
        <v>9.6774190000000004</v>
      </c>
    </row>
    <row r="25" spans="1:13" x14ac:dyDescent="0.2">
      <c r="A25" s="20" t="s">
        <v>348</v>
      </c>
      <c r="B25" s="21">
        <v>56</v>
      </c>
      <c r="C25" s="21">
        <v>30</v>
      </c>
      <c r="D25" s="21">
        <v>4</v>
      </c>
      <c r="E25" s="21">
        <v>41</v>
      </c>
      <c r="F25" s="21">
        <v>16</v>
      </c>
      <c r="G25" s="21">
        <v>10</v>
      </c>
      <c r="H25" s="21">
        <v>15</v>
      </c>
      <c r="I25" s="21">
        <v>7</v>
      </c>
      <c r="J25" s="21">
        <v>2</v>
      </c>
      <c r="K25" s="21">
        <v>18</v>
      </c>
      <c r="L25" s="21">
        <v>4</v>
      </c>
      <c r="M25" s="21">
        <v>2</v>
      </c>
    </row>
    <row r="26" spans="1:13" x14ac:dyDescent="0.2">
      <c r="A26" s="24" t="s">
        <v>3</v>
      </c>
      <c r="B26" s="25">
        <v>100</v>
      </c>
      <c r="C26" s="25">
        <v>53.571429000000002</v>
      </c>
      <c r="D26" s="25">
        <v>7.1428570000000002</v>
      </c>
      <c r="E26" s="25">
        <v>73.214286000000001</v>
      </c>
      <c r="F26" s="25">
        <v>28.571428999999998</v>
      </c>
      <c r="G26" s="25">
        <v>17.857143000000001</v>
      </c>
      <c r="H26" s="25">
        <v>26.785713999999999</v>
      </c>
      <c r="I26" s="25">
        <v>12.5</v>
      </c>
      <c r="J26" s="25">
        <v>3.5714290000000002</v>
      </c>
      <c r="K26" s="25">
        <v>32.142856999999999</v>
      </c>
      <c r="L26" s="25">
        <v>7.1428570000000002</v>
      </c>
      <c r="M26" s="25">
        <v>3.5714290000000002</v>
      </c>
    </row>
    <row r="27" spans="1:13" x14ac:dyDescent="0.2">
      <c r="A27" s="20" t="s">
        <v>349</v>
      </c>
      <c r="B27" s="21">
        <v>13</v>
      </c>
      <c r="C27" s="21">
        <v>1</v>
      </c>
      <c r="D27" s="21">
        <v>0</v>
      </c>
      <c r="E27" s="21">
        <v>8</v>
      </c>
      <c r="F27" s="21">
        <v>4</v>
      </c>
      <c r="G27" s="21">
        <v>0</v>
      </c>
      <c r="H27" s="21">
        <v>2</v>
      </c>
      <c r="I27" s="21">
        <v>0</v>
      </c>
      <c r="J27" s="21">
        <v>0</v>
      </c>
      <c r="K27" s="21">
        <v>2</v>
      </c>
      <c r="L27" s="21">
        <v>3</v>
      </c>
      <c r="M27" s="21">
        <v>1</v>
      </c>
    </row>
    <row r="28" spans="1:13" x14ac:dyDescent="0.2">
      <c r="A28" s="24" t="s">
        <v>3</v>
      </c>
      <c r="B28" s="25">
        <v>100</v>
      </c>
      <c r="C28" s="25">
        <v>7.6923079999999997</v>
      </c>
      <c r="D28" s="25">
        <v>0</v>
      </c>
      <c r="E28" s="25">
        <v>61.538462000000003</v>
      </c>
      <c r="F28" s="25">
        <v>30.769231000000001</v>
      </c>
      <c r="G28" s="25">
        <v>0</v>
      </c>
      <c r="H28" s="25">
        <v>15.384615</v>
      </c>
      <c r="I28" s="25">
        <v>0</v>
      </c>
      <c r="J28" s="25">
        <v>0</v>
      </c>
      <c r="K28" s="25">
        <v>15.384615</v>
      </c>
      <c r="L28" s="25">
        <v>23.076923000000001</v>
      </c>
      <c r="M28" s="25">
        <v>7.6923079999999997</v>
      </c>
    </row>
    <row r="29" spans="1:13" x14ac:dyDescent="0.2">
      <c r="A29" s="20" t="s">
        <v>350</v>
      </c>
      <c r="B29" s="21">
        <v>1365</v>
      </c>
      <c r="C29" s="21">
        <v>1178</v>
      </c>
      <c r="D29" s="21">
        <v>377</v>
      </c>
      <c r="E29" s="21">
        <v>892</v>
      </c>
      <c r="F29" s="21">
        <v>20</v>
      </c>
      <c r="G29" s="21">
        <v>466</v>
      </c>
      <c r="H29" s="21">
        <v>567</v>
      </c>
      <c r="I29" s="21">
        <v>526</v>
      </c>
      <c r="J29" s="21">
        <v>484</v>
      </c>
      <c r="K29" s="21">
        <v>731</v>
      </c>
      <c r="L29" s="21">
        <v>56</v>
      </c>
      <c r="M29" s="21">
        <v>68</v>
      </c>
    </row>
    <row r="30" spans="1:13" x14ac:dyDescent="0.2">
      <c r="A30" s="24" t="s">
        <v>3</v>
      </c>
      <c r="B30" s="25">
        <v>100</v>
      </c>
      <c r="C30" s="25">
        <v>86.300365999999997</v>
      </c>
      <c r="D30" s="25">
        <v>27.619047999999999</v>
      </c>
      <c r="E30" s="25">
        <v>65.347984999999994</v>
      </c>
      <c r="F30" s="25">
        <v>1.465201</v>
      </c>
      <c r="G30" s="25">
        <v>34.139194000000003</v>
      </c>
      <c r="H30" s="25">
        <v>41.538462000000003</v>
      </c>
      <c r="I30" s="25">
        <v>38.534799</v>
      </c>
      <c r="J30" s="25">
        <v>35.457875000000001</v>
      </c>
      <c r="K30" s="25">
        <v>53.553114000000001</v>
      </c>
      <c r="L30" s="25">
        <v>4.1025640000000001</v>
      </c>
      <c r="M30" s="25">
        <v>4.9816849999999997</v>
      </c>
    </row>
    <row r="31" spans="1:13" x14ac:dyDescent="0.2">
      <c r="A31" s="20" t="s">
        <v>351</v>
      </c>
      <c r="B31" s="21">
        <v>1026</v>
      </c>
      <c r="C31" s="21">
        <v>810</v>
      </c>
      <c r="D31" s="21">
        <v>201</v>
      </c>
      <c r="E31" s="21">
        <v>771</v>
      </c>
      <c r="F31" s="21">
        <v>84</v>
      </c>
      <c r="G31" s="21">
        <v>300</v>
      </c>
      <c r="H31" s="21">
        <v>501</v>
      </c>
      <c r="I31" s="21">
        <v>338</v>
      </c>
      <c r="J31" s="21">
        <v>136</v>
      </c>
      <c r="K31" s="21">
        <v>530</v>
      </c>
      <c r="L31" s="21">
        <v>46</v>
      </c>
      <c r="M31" s="21">
        <v>69</v>
      </c>
    </row>
    <row r="32" spans="1:13" x14ac:dyDescent="0.2">
      <c r="A32" s="24" t="s">
        <v>3</v>
      </c>
      <c r="B32" s="25">
        <v>100</v>
      </c>
      <c r="C32" s="25">
        <v>78.947367999999997</v>
      </c>
      <c r="D32" s="25">
        <v>19.590643</v>
      </c>
      <c r="E32" s="25">
        <v>75.146198999999996</v>
      </c>
      <c r="F32" s="25">
        <v>8.1871349999999996</v>
      </c>
      <c r="G32" s="25">
        <v>29.239765999999999</v>
      </c>
      <c r="H32" s="25">
        <v>48.830409000000003</v>
      </c>
      <c r="I32" s="25">
        <v>32.943469999999998</v>
      </c>
      <c r="J32" s="25">
        <v>13.255361000000001</v>
      </c>
      <c r="K32" s="25">
        <v>51.65692</v>
      </c>
      <c r="L32" s="25">
        <v>4.4834310000000004</v>
      </c>
      <c r="M32" s="25">
        <v>6.7251459999999996</v>
      </c>
    </row>
    <row r="33" spans="1:13" x14ac:dyDescent="0.2">
      <c r="A33" s="20" t="s">
        <v>352</v>
      </c>
      <c r="B33" s="21">
        <v>286</v>
      </c>
      <c r="C33" s="21">
        <v>163</v>
      </c>
      <c r="D33" s="21">
        <v>39</v>
      </c>
      <c r="E33" s="21">
        <v>207</v>
      </c>
      <c r="F33" s="21">
        <v>54</v>
      </c>
      <c r="G33" s="21">
        <v>67</v>
      </c>
      <c r="H33" s="21">
        <v>95</v>
      </c>
      <c r="I33" s="21">
        <v>53</v>
      </c>
      <c r="J33" s="21">
        <v>8</v>
      </c>
      <c r="K33" s="21">
        <v>102</v>
      </c>
      <c r="L33" s="21">
        <v>24</v>
      </c>
      <c r="M33" s="21">
        <v>24</v>
      </c>
    </row>
    <row r="34" spans="1:13" x14ac:dyDescent="0.2">
      <c r="A34" s="24" t="s">
        <v>3</v>
      </c>
      <c r="B34" s="25">
        <v>100</v>
      </c>
      <c r="C34" s="25">
        <v>56.993006999999999</v>
      </c>
      <c r="D34" s="25">
        <v>13.636364</v>
      </c>
      <c r="E34" s="25">
        <v>72.377622000000002</v>
      </c>
      <c r="F34" s="25">
        <v>18.881119000000002</v>
      </c>
      <c r="G34" s="25">
        <v>23.426573000000001</v>
      </c>
      <c r="H34" s="25">
        <v>33.216783</v>
      </c>
      <c r="I34" s="25">
        <v>18.531469000000001</v>
      </c>
      <c r="J34" s="25">
        <v>2.7972030000000001</v>
      </c>
      <c r="K34" s="25">
        <v>35.664335999999999</v>
      </c>
      <c r="L34" s="25">
        <v>8.3916079999999997</v>
      </c>
      <c r="M34" s="25">
        <v>8.3916079999999997</v>
      </c>
    </row>
    <row r="35" spans="1:13" x14ac:dyDescent="0.2">
      <c r="A35" s="20" t="s">
        <v>353</v>
      </c>
      <c r="B35" s="21">
        <v>1312</v>
      </c>
      <c r="C35" s="21">
        <v>973</v>
      </c>
      <c r="D35" s="21">
        <v>240</v>
      </c>
      <c r="E35" s="21">
        <v>978</v>
      </c>
      <c r="F35" s="21">
        <v>138</v>
      </c>
      <c r="G35" s="21">
        <v>367</v>
      </c>
      <c r="H35" s="21">
        <v>596</v>
      </c>
      <c r="I35" s="21">
        <v>391</v>
      </c>
      <c r="J35" s="21">
        <v>144</v>
      </c>
      <c r="K35" s="21">
        <v>632</v>
      </c>
      <c r="L35" s="21">
        <v>70</v>
      </c>
      <c r="M35" s="21">
        <v>93</v>
      </c>
    </row>
    <row r="36" spans="1:13" x14ac:dyDescent="0.2">
      <c r="A36" s="24" t="s">
        <v>3</v>
      </c>
      <c r="B36" s="25">
        <v>100</v>
      </c>
      <c r="C36" s="25">
        <v>74.161585000000002</v>
      </c>
      <c r="D36" s="25">
        <v>18.292683</v>
      </c>
      <c r="E36" s="25">
        <v>74.542682999999997</v>
      </c>
      <c r="F36" s="25">
        <v>10.518293</v>
      </c>
      <c r="G36" s="25">
        <v>27.972560999999999</v>
      </c>
      <c r="H36" s="25">
        <v>45.426828999999998</v>
      </c>
      <c r="I36" s="25">
        <v>29.801829000000001</v>
      </c>
      <c r="J36" s="25">
        <v>10.97561</v>
      </c>
      <c r="K36" s="25">
        <v>48.170732000000001</v>
      </c>
      <c r="L36" s="25">
        <v>5.3353659999999996</v>
      </c>
      <c r="M36" s="25">
        <v>7.0884150000000004</v>
      </c>
    </row>
    <row r="37" spans="1:13" x14ac:dyDescent="0.2">
      <c r="A37" s="9" t="s">
        <v>354</v>
      </c>
      <c r="B37" s="10">
        <v>298</v>
      </c>
      <c r="C37" s="10">
        <v>251</v>
      </c>
      <c r="D37" s="10">
        <v>92</v>
      </c>
      <c r="E37" s="10">
        <v>184</v>
      </c>
      <c r="F37" s="10">
        <v>7</v>
      </c>
      <c r="G37" s="10">
        <v>75</v>
      </c>
      <c r="H37" s="10">
        <v>116</v>
      </c>
      <c r="I37" s="10">
        <v>127</v>
      </c>
      <c r="J37" s="10">
        <v>154</v>
      </c>
      <c r="K37" s="10">
        <v>132</v>
      </c>
      <c r="L37" s="10">
        <v>15</v>
      </c>
      <c r="M37" s="10">
        <v>9</v>
      </c>
    </row>
    <row r="38" spans="1:13" x14ac:dyDescent="0.2">
      <c r="A38" s="24" t="s">
        <v>3</v>
      </c>
      <c r="B38" s="25">
        <v>100</v>
      </c>
      <c r="C38" s="25">
        <v>84.228188000000003</v>
      </c>
      <c r="D38" s="25">
        <v>30.872482999999999</v>
      </c>
      <c r="E38" s="25">
        <v>61.744965999999998</v>
      </c>
      <c r="F38" s="25">
        <v>2.3489930000000001</v>
      </c>
      <c r="G38" s="25">
        <v>25.167784999999999</v>
      </c>
      <c r="H38" s="25">
        <v>38.926174000000003</v>
      </c>
      <c r="I38" s="25">
        <v>42.617449999999998</v>
      </c>
      <c r="J38" s="25">
        <v>51.677852000000001</v>
      </c>
      <c r="K38" s="25">
        <v>44.295302</v>
      </c>
      <c r="L38" s="25">
        <v>5.0335570000000001</v>
      </c>
      <c r="M38" s="25">
        <v>3.0201340000000001</v>
      </c>
    </row>
    <row r="39" spans="1:13" x14ac:dyDescent="0.2">
      <c r="A39" s="20" t="s">
        <v>344</v>
      </c>
      <c r="B39" s="21">
        <v>388</v>
      </c>
      <c r="C39" s="21">
        <v>315</v>
      </c>
      <c r="D39" s="21">
        <v>91</v>
      </c>
      <c r="E39" s="21">
        <v>248</v>
      </c>
      <c r="F39" s="21">
        <v>7</v>
      </c>
      <c r="G39" s="21">
        <v>105</v>
      </c>
      <c r="H39" s="21">
        <v>170</v>
      </c>
      <c r="I39" s="21">
        <v>150</v>
      </c>
      <c r="J39" s="21">
        <v>128</v>
      </c>
      <c r="K39" s="21">
        <v>182</v>
      </c>
      <c r="L39" s="21">
        <v>13</v>
      </c>
      <c r="M39" s="21">
        <v>30</v>
      </c>
    </row>
    <row r="40" spans="1:13" x14ac:dyDescent="0.2">
      <c r="A40" s="24" t="s">
        <v>3</v>
      </c>
      <c r="B40" s="25">
        <v>100</v>
      </c>
      <c r="C40" s="25">
        <v>81.185567000000006</v>
      </c>
      <c r="D40" s="25">
        <v>23.453607999999999</v>
      </c>
      <c r="E40" s="25">
        <v>63.917526000000002</v>
      </c>
      <c r="F40" s="25">
        <v>1.8041240000000001</v>
      </c>
      <c r="G40" s="25">
        <v>27.061855999999999</v>
      </c>
      <c r="H40" s="25">
        <v>43.814433000000001</v>
      </c>
      <c r="I40" s="25">
        <v>38.659793999999998</v>
      </c>
      <c r="J40" s="25">
        <v>32.989691000000001</v>
      </c>
      <c r="K40" s="25">
        <v>46.907215999999998</v>
      </c>
      <c r="L40" s="25">
        <v>3.3505150000000001</v>
      </c>
      <c r="M40" s="25">
        <v>7.7319589999999998</v>
      </c>
    </row>
    <row r="41" spans="1:13" x14ac:dyDescent="0.2">
      <c r="A41" s="20" t="s">
        <v>345</v>
      </c>
      <c r="B41" s="21">
        <v>299</v>
      </c>
      <c r="C41" s="21">
        <v>234</v>
      </c>
      <c r="D41" s="21">
        <v>53</v>
      </c>
      <c r="E41" s="21">
        <v>217</v>
      </c>
      <c r="F41" s="21">
        <v>15</v>
      </c>
      <c r="G41" s="21">
        <v>77</v>
      </c>
      <c r="H41" s="21">
        <v>154</v>
      </c>
      <c r="I41" s="21">
        <v>113</v>
      </c>
      <c r="J41" s="21">
        <v>61</v>
      </c>
      <c r="K41" s="21">
        <v>139</v>
      </c>
      <c r="L41" s="21">
        <v>11</v>
      </c>
      <c r="M41" s="21">
        <v>27</v>
      </c>
    </row>
    <row r="42" spans="1:13" x14ac:dyDescent="0.2">
      <c r="A42" s="24" t="s">
        <v>3</v>
      </c>
      <c r="B42" s="25">
        <v>100</v>
      </c>
      <c r="C42" s="25">
        <v>78.260869999999997</v>
      </c>
      <c r="D42" s="25">
        <v>17.725753000000001</v>
      </c>
      <c r="E42" s="25">
        <v>72.575250999999994</v>
      </c>
      <c r="F42" s="25">
        <v>5.0167219999999997</v>
      </c>
      <c r="G42" s="25">
        <v>25.752507999999999</v>
      </c>
      <c r="H42" s="25">
        <v>51.505017000000002</v>
      </c>
      <c r="I42" s="25">
        <v>37.792642000000001</v>
      </c>
      <c r="J42" s="25">
        <v>20.401337999999999</v>
      </c>
      <c r="K42" s="25">
        <v>46.488294000000003</v>
      </c>
      <c r="L42" s="25">
        <v>3.6789299999999998</v>
      </c>
      <c r="M42" s="25">
        <v>9.0300999999999991</v>
      </c>
    </row>
    <row r="43" spans="1:13" x14ac:dyDescent="0.2">
      <c r="A43" s="20" t="s">
        <v>346</v>
      </c>
      <c r="B43" s="21">
        <v>192</v>
      </c>
      <c r="C43" s="21">
        <v>133</v>
      </c>
      <c r="D43" s="21">
        <v>29</v>
      </c>
      <c r="E43" s="21">
        <v>146</v>
      </c>
      <c r="F43" s="21">
        <v>20</v>
      </c>
      <c r="G43" s="21">
        <v>40</v>
      </c>
      <c r="H43" s="21">
        <v>92</v>
      </c>
      <c r="I43" s="21">
        <v>61</v>
      </c>
      <c r="J43" s="21">
        <v>22</v>
      </c>
      <c r="K43" s="21">
        <v>81</v>
      </c>
      <c r="L43" s="21">
        <v>13</v>
      </c>
      <c r="M43" s="21">
        <v>16</v>
      </c>
    </row>
    <row r="44" spans="1:13" x14ac:dyDescent="0.2">
      <c r="A44" s="24" t="s">
        <v>3</v>
      </c>
      <c r="B44" s="25">
        <v>100</v>
      </c>
      <c r="C44" s="25">
        <v>69.270832999999996</v>
      </c>
      <c r="D44" s="25">
        <v>15.104167</v>
      </c>
      <c r="E44" s="25">
        <v>76.041667000000004</v>
      </c>
      <c r="F44" s="25">
        <v>10.416667</v>
      </c>
      <c r="G44" s="25">
        <v>20.833333</v>
      </c>
      <c r="H44" s="25">
        <v>47.916666999999997</v>
      </c>
      <c r="I44" s="25">
        <v>31.770833</v>
      </c>
      <c r="J44" s="25">
        <v>11.458333</v>
      </c>
      <c r="K44" s="25">
        <v>42.1875</v>
      </c>
      <c r="L44" s="25">
        <v>6.7708329999999997</v>
      </c>
      <c r="M44" s="25">
        <v>8.3333329999999997</v>
      </c>
    </row>
    <row r="45" spans="1:13" x14ac:dyDescent="0.2">
      <c r="A45" s="20" t="s">
        <v>347</v>
      </c>
      <c r="B45" s="21">
        <v>77</v>
      </c>
      <c r="C45" s="21">
        <v>51</v>
      </c>
      <c r="D45" s="21">
        <v>15</v>
      </c>
      <c r="E45" s="21">
        <v>56</v>
      </c>
      <c r="F45" s="21">
        <v>9</v>
      </c>
      <c r="G45" s="21">
        <v>19</v>
      </c>
      <c r="H45" s="21">
        <v>34</v>
      </c>
      <c r="I45" s="21">
        <v>21</v>
      </c>
      <c r="J45" s="21">
        <v>4</v>
      </c>
      <c r="K45" s="21">
        <v>30</v>
      </c>
      <c r="L45" s="21">
        <v>8</v>
      </c>
      <c r="M45" s="21">
        <v>9</v>
      </c>
    </row>
    <row r="46" spans="1:13" x14ac:dyDescent="0.2">
      <c r="A46" s="24" t="s">
        <v>3</v>
      </c>
      <c r="B46" s="25">
        <v>100</v>
      </c>
      <c r="C46" s="25">
        <v>66.233766000000003</v>
      </c>
      <c r="D46" s="25">
        <v>19.480519000000001</v>
      </c>
      <c r="E46" s="25">
        <v>72.727272999999997</v>
      </c>
      <c r="F46" s="25">
        <v>11.688312</v>
      </c>
      <c r="G46" s="25">
        <v>24.675325000000001</v>
      </c>
      <c r="H46" s="25">
        <v>44.155844000000002</v>
      </c>
      <c r="I46" s="25">
        <v>27.272727</v>
      </c>
      <c r="J46" s="25">
        <v>5.1948049999999997</v>
      </c>
      <c r="K46" s="25">
        <v>38.961039</v>
      </c>
      <c r="L46" s="25">
        <v>10.389609999999999</v>
      </c>
      <c r="M46" s="25">
        <v>11.688312</v>
      </c>
    </row>
    <row r="47" spans="1:13" x14ac:dyDescent="0.2">
      <c r="A47" s="20" t="s">
        <v>348</v>
      </c>
      <c r="B47" s="21">
        <v>19</v>
      </c>
      <c r="C47" s="21">
        <v>12</v>
      </c>
      <c r="D47" s="21">
        <v>2</v>
      </c>
      <c r="E47" s="21">
        <v>13</v>
      </c>
      <c r="F47" s="21">
        <v>4</v>
      </c>
      <c r="G47" s="21">
        <v>4</v>
      </c>
      <c r="H47" s="21">
        <v>6</v>
      </c>
      <c r="I47" s="21">
        <v>1</v>
      </c>
      <c r="J47" s="21">
        <v>0</v>
      </c>
      <c r="K47" s="21">
        <v>9</v>
      </c>
      <c r="L47" s="21">
        <v>3</v>
      </c>
      <c r="M47" s="21">
        <v>1</v>
      </c>
    </row>
    <row r="48" spans="1:13" x14ac:dyDescent="0.2">
      <c r="A48" s="24" t="s">
        <v>3</v>
      </c>
      <c r="B48" s="25">
        <v>100</v>
      </c>
      <c r="C48" s="25">
        <v>63.157895000000003</v>
      </c>
      <c r="D48" s="25">
        <v>10.526316</v>
      </c>
      <c r="E48" s="25">
        <v>68.421053000000001</v>
      </c>
      <c r="F48" s="25">
        <v>21.052631999999999</v>
      </c>
      <c r="G48" s="25">
        <v>21.052631999999999</v>
      </c>
      <c r="H48" s="25">
        <v>31.578946999999999</v>
      </c>
      <c r="I48" s="25">
        <v>5.2631579999999998</v>
      </c>
      <c r="J48" s="25">
        <v>0</v>
      </c>
      <c r="K48" s="25">
        <v>47.368420999999998</v>
      </c>
      <c r="L48" s="25">
        <v>15.789474</v>
      </c>
      <c r="M48" s="25">
        <v>5.2631579999999998</v>
      </c>
    </row>
    <row r="49" spans="1:13" x14ac:dyDescent="0.2">
      <c r="A49" s="20" t="s">
        <v>349</v>
      </c>
      <c r="B49" s="21">
        <v>4</v>
      </c>
      <c r="C49" s="21">
        <v>0</v>
      </c>
      <c r="D49" s="21">
        <v>0</v>
      </c>
      <c r="E49" s="21">
        <v>3</v>
      </c>
      <c r="F49" s="21">
        <v>2</v>
      </c>
      <c r="G49" s="21">
        <v>0</v>
      </c>
      <c r="H49" s="21">
        <v>0</v>
      </c>
      <c r="I49" s="21">
        <v>0</v>
      </c>
      <c r="J49" s="21">
        <v>0</v>
      </c>
      <c r="K49" s="21">
        <v>0</v>
      </c>
      <c r="L49" s="21">
        <v>0</v>
      </c>
      <c r="M49" s="21">
        <v>0</v>
      </c>
    </row>
    <row r="50" spans="1:13" x14ac:dyDescent="0.2">
      <c r="A50" s="24" t="s">
        <v>3</v>
      </c>
      <c r="B50" s="25">
        <v>100</v>
      </c>
      <c r="C50" s="25">
        <v>0</v>
      </c>
      <c r="D50" s="25">
        <v>0</v>
      </c>
      <c r="E50" s="25">
        <v>75</v>
      </c>
      <c r="F50" s="25">
        <v>50</v>
      </c>
      <c r="G50" s="25">
        <v>0</v>
      </c>
      <c r="H50" s="25">
        <v>0</v>
      </c>
      <c r="I50" s="25">
        <v>0</v>
      </c>
      <c r="J50" s="25">
        <v>0</v>
      </c>
      <c r="K50" s="25">
        <v>0</v>
      </c>
      <c r="L50" s="25">
        <v>0</v>
      </c>
      <c r="M50" s="25">
        <v>0</v>
      </c>
    </row>
    <row r="51" spans="1:13" x14ac:dyDescent="0.2">
      <c r="A51" s="20" t="s">
        <v>350</v>
      </c>
      <c r="B51" s="21">
        <v>686</v>
      </c>
      <c r="C51" s="21">
        <v>566</v>
      </c>
      <c r="D51" s="21">
        <v>183</v>
      </c>
      <c r="E51" s="21">
        <v>432</v>
      </c>
      <c r="F51" s="21">
        <v>14</v>
      </c>
      <c r="G51" s="21">
        <v>180</v>
      </c>
      <c r="H51" s="21">
        <v>286</v>
      </c>
      <c r="I51" s="21">
        <v>277</v>
      </c>
      <c r="J51" s="21">
        <v>282</v>
      </c>
      <c r="K51" s="21">
        <v>314</v>
      </c>
      <c r="L51" s="21">
        <v>28</v>
      </c>
      <c r="M51" s="21">
        <v>39</v>
      </c>
    </row>
    <row r="52" spans="1:13" x14ac:dyDescent="0.2">
      <c r="A52" s="24" t="s">
        <v>3</v>
      </c>
      <c r="B52" s="25">
        <v>100</v>
      </c>
      <c r="C52" s="25">
        <v>82.507289</v>
      </c>
      <c r="D52" s="25">
        <v>26.676385</v>
      </c>
      <c r="E52" s="25">
        <v>62.973761000000003</v>
      </c>
      <c r="F52" s="25">
        <v>2.040816</v>
      </c>
      <c r="G52" s="25">
        <v>26.239066999999999</v>
      </c>
      <c r="H52" s="25">
        <v>41.690961999999999</v>
      </c>
      <c r="I52" s="25">
        <v>40.379009000000003</v>
      </c>
      <c r="J52" s="25">
        <v>41.107872</v>
      </c>
      <c r="K52" s="25">
        <v>45.772595000000003</v>
      </c>
      <c r="L52" s="25">
        <v>4.0816330000000001</v>
      </c>
      <c r="M52" s="25">
        <v>5.6851310000000002</v>
      </c>
    </row>
    <row r="53" spans="1:13" x14ac:dyDescent="0.2">
      <c r="A53" s="20" t="s">
        <v>351</v>
      </c>
      <c r="B53" s="21">
        <v>491</v>
      </c>
      <c r="C53" s="21">
        <v>367</v>
      </c>
      <c r="D53" s="21">
        <v>82</v>
      </c>
      <c r="E53" s="21">
        <v>363</v>
      </c>
      <c r="F53" s="21">
        <v>35</v>
      </c>
      <c r="G53" s="21">
        <v>117</v>
      </c>
      <c r="H53" s="21">
        <v>246</v>
      </c>
      <c r="I53" s="21">
        <v>174</v>
      </c>
      <c r="J53" s="21">
        <v>83</v>
      </c>
      <c r="K53" s="21">
        <v>220</v>
      </c>
      <c r="L53" s="21">
        <v>24</v>
      </c>
      <c r="M53" s="21">
        <v>43</v>
      </c>
    </row>
    <row r="54" spans="1:13" x14ac:dyDescent="0.2">
      <c r="A54" s="24" t="s">
        <v>3</v>
      </c>
      <c r="B54" s="25">
        <v>100</v>
      </c>
      <c r="C54" s="25">
        <v>74.745418000000001</v>
      </c>
      <c r="D54" s="25">
        <v>16.700610999999999</v>
      </c>
      <c r="E54" s="25">
        <v>73.930753999999993</v>
      </c>
      <c r="F54" s="25">
        <v>7.1283099999999999</v>
      </c>
      <c r="G54" s="25">
        <v>23.828921000000001</v>
      </c>
      <c r="H54" s="25">
        <v>50.101832999999999</v>
      </c>
      <c r="I54" s="25">
        <v>35.437882000000002</v>
      </c>
      <c r="J54" s="25">
        <v>16.904277</v>
      </c>
      <c r="K54" s="25">
        <v>44.806516999999999</v>
      </c>
      <c r="L54" s="25">
        <v>4.8879840000000003</v>
      </c>
      <c r="M54" s="25">
        <v>8.7576370000000008</v>
      </c>
    </row>
    <row r="55" spans="1:13" x14ac:dyDescent="0.2">
      <c r="A55" s="20" t="s">
        <v>352</v>
      </c>
      <c r="B55" s="21">
        <v>100</v>
      </c>
      <c r="C55" s="21">
        <v>63</v>
      </c>
      <c r="D55" s="21">
        <v>17</v>
      </c>
      <c r="E55" s="21">
        <v>72</v>
      </c>
      <c r="F55" s="21">
        <v>15</v>
      </c>
      <c r="G55" s="21">
        <v>23</v>
      </c>
      <c r="H55" s="21">
        <v>40</v>
      </c>
      <c r="I55" s="21">
        <v>22</v>
      </c>
      <c r="J55" s="21">
        <v>4</v>
      </c>
      <c r="K55" s="21">
        <v>39</v>
      </c>
      <c r="L55" s="21">
        <v>11</v>
      </c>
      <c r="M55" s="21">
        <v>10</v>
      </c>
    </row>
    <row r="56" spans="1:13" x14ac:dyDescent="0.2">
      <c r="A56" s="24" t="s">
        <v>3</v>
      </c>
      <c r="B56" s="25">
        <v>100</v>
      </c>
      <c r="C56" s="25">
        <v>63</v>
      </c>
      <c r="D56" s="25">
        <v>17</v>
      </c>
      <c r="E56" s="25">
        <v>72</v>
      </c>
      <c r="F56" s="25">
        <v>15</v>
      </c>
      <c r="G56" s="25">
        <v>23</v>
      </c>
      <c r="H56" s="25">
        <v>40</v>
      </c>
      <c r="I56" s="25">
        <v>22</v>
      </c>
      <c r="J56" s="25">
        <v>4</v>
      </c>
      <c r="K56" s="25">
        <v>39</v>
      </c>
      <c r="L56" s="25">
        <v>11</v>
      </c>
      <c r="M56" s="25">
        <v>10</v>
      </c>
    </row>
    <row r="57" spans="1:13" x14ac:dyDescent="0.2">
      <c r="A57" s="20" t="s">
        <v>353</v>
      </c>
      <c r="B57" s="21">
        <v>591</v>
      </c>
      <c r="C57" s="21">
        <v>430</v>
      </c>
      <c r="D57" s="21">
        <v>99</v>
      </c>
      <c r="E57" s="21">
        <v>435</v>
      </c>
      <c r="F57" s="21">
        <v>50</v>
      </c>
      <c r="G57" s="21">
        <v>140</v>
      </c>
      <c r="H57" s="21">
        <v>286</v>
      </c>
      <c r="I57" s="21">
        <v>196</v>
      </c>
      <c r="J57" s="21">
        <v>87</v>
      </c>
      <c r="K57" s="21">
        <v>259</v>
      </c>
      <c r="L57" s="21">
        <v>35</v>
      </c>
      <c r="M57" s="21">
        <v>53</v>
      </c>
    </row>
    <row r="58" spans="1:13" x14ac:dyDescent="0.2">
      <c r="A58" s="24" t="s">
        <v>3</v>
      </c>
      <c r="B58" s="25">
        <v>100</v>
      </c>
      <c r="C58" s="25">
        <v>72.758037000000002</v>
      </c>
      <c r="D58" s="25">
        <v>16.751269000000001</v>
      </c>
      <c r="E58" s="25">
        <v>73.604061000000002</v>
      </c>
      <c r="F58" s="25">
        <v>8.4602369999999993</v>
      </c>
      <c r="G58" s="25">
        <v>23.688662999999998</v>
      </c>
      <c r="H58" s="25">
        <v>48.392555000000002</v>
      </c>
      <c r="I58" s="25">
        <v>33.164129000000003</v>
      </c>
      <c r="J58" s="25">
        <v>14.720812</v>
      </c>
      <c r="K58" s="25">
        <v>43.824027000000001</v>
      </c>
      <c r="L58" s="25">
        <v>5.9221659999999998</v>
      </c>
      <c r="M58" s="25">
        <v>8.9678509999999996</v>
      </c>
    </row>
    <row r="59" spans="1:13" x14ac:dyDescent="0.2">
      <c r="A59" s="9" t="s">
        <v>355</v>
      </c>
      <c r="B59" s="10">
        <v>312</v>
      </c>
      <c r="C59" s="10">
        <v>277</v>
      </c>
      <c r="D59" s="10">
        <v>97</v>
      </c>
      <c r="E59" s="10">
        <v>200</v>
      </c>
      <c r="F59" s="10">
        <v>2</v>
      </c>
      <c r="G59" s="10">
        <v>130</v>
      </c>
      <c r="H59" s="10">
        <v>123</v>
      </c>
      <c r="I59" s="10">
        <v>107</v>
      </c>
      <c r="J59" s="10">
        <v>121</v>
      </c>
      <c r="K59" s="10">
        <v>200</v>
      </c>
      <c r="L59" s="10">
        <v>10</v>
      </c>
      <c r="M59" s="10">
        <v>17</v>
      </c>
    </row>
    <row r="60" spans="1:13" x14ac:dyDescent="0.2">
      <c r="A60" s="24" t="s">
        <v>3</v>
      </c>
      <c r="B60" s="25">
        <v>100</v>
      </c>
      <c r="C60" s="25">
        <v>88.782050999999996</v>
      </c>
      <c r="D60" s="25">
        <v>31.089744</v>
      </c>
      <c r="E60" s="25">
        <v>64.102564000000001</v>
      </c>
      <c r="F60" s="25">
        <v>0.64102599999999998</v>
      </c>
      <c r="G60" s="25">
        <v>41.666666999999997</v>
      </c>
      <c r="H60" s="25">
        <v>39.423076999999999</v>
      </c>
      <c r="I60" s="25">
        <v>34.294871999999998</v>
      </c>
      <c r="J60" s="25">
        <v>38.782051000000003</v>
      </c>
      <c r="K60" s="25">
        <v>64.102564000000001</v>
      </c>
      <c r="L60" s="25">
        <v>3.2051280000000002</v>
      </c>
      <c r="M60" s="25">
        <v>5.4487180000000004</v>
      </c>
    </row>
    <row r="61" spans="1:13" x14ac:dyDescent="0.2">
      <c r="A61" s="20" t="s">
        <v>344</v>
      </c>
      <c r="B61" s="21">
        <v>367</v>
      </c>
      <c r="C61" s="21">
        <v>335</v>
      </c>
      <c r="D61" s="21">
        <v>97</v>
      </c>
      <c r="E61" s="21">
        <v>260</v>
      </c>
      <c r="F61" s="21">
        <v>4</v>
      </c>
      <c r="G61" s="21">
        <v>156</v>
      </c>
      <c r="H61" s="21">
        <v>158</v>
      </c>
      <c r="I61" s="21">
        <v>142</v>
      </c>
      <c r="J61" s="21">
        <v>81</v>
      </c>
      <c r="K61" s="21">
        <v>217</v>
      </c>
      <c r="L61" s="21">
        <v>18</v>
      </c>
      <c r="M61" s="21">
        <v>12</v>
      </c>
    </row>
    <row r="62" spans="1:13" x14ac:dyDescent="0.2">
      <c r="A62" s="24" t="s">
        <v>3</v>
      </c>
      <c r="B62" s="25">
        <v>100</v>
      </c>
      <c r="C62" s="25">
        <v>91.280653999999998</v>
      </c>
      <c r="D62" s="25">
        <v>26.430517999999999</v>
      </c>
      <c r="E62" s="25">
        <v>70.844686999999993</v>
      </c>
      <c r="F62" s="25">
        <v>1.0899179999999999</v>
      </c>
      <c r="G62" s="25">
        <v>42.506811999999996</v>
      </c>
      <c r="H62" s="25">
        <v>43.051771000000002</v>
      </c>
      <c r="I62" s="25">
        <v>38.692098000000001</v>
      </c>
      <c r="J62" s="25">
        <v>22.070844999999998</v>
      </c>
      <c r="K62" s="25">
        <v>59.128064999999999</v>
      </c>
      <c r="L62" s="25">
        <v>4.9046320000000003</v>
      </c>
      <c r="M62" s="25">
        <v>3.269755</v>
      </c>
    </row>
    <row r="63" spans="1:13" x14ac:dyDescent="0.2">
      <c r="A63" s="20" t="s">
        <v>345</v>
      </c>
      <c r="B63" s="21">
        <v>302</v>
      </c>
      <c r="C63" s="21">
        <v>268</v>
      </c>
      <c r="D63" s="21">
        <v>74</v>
      </c>
      <c r="E63" s="21">
        <v>225</v>
      </c>
      <c r="F63" s="21">
        <v>15</v>
      </c>
      <c r="G63" s="21">
        <v>108</v>
      </c>
      <c r="H63" s="21">
        <v>149</v>
      </c>
      <c r="I63" s="21">
        <v>98</v>
      </c>
      <c r="J63" s="21">
        <v>43</v>
      </c>
      <c r="K63" s="21">
        <v>187</v>
      </c>
      <c r="L63" s="21">
        <v>11</v>
      </c>
      <c r="M63" s="21">
        <v>13</v>
      </c>
    </row>
    <row r="64" spans="1:13" x14ac:dyDescent="0.2">
      <c r="A64" s="24" t="s">
        <v>3</v>
      </c>
      <c r="B64" s="25">
        <v>100</v>
      </c>
      <c r="C64" s="25">
        <v>88.741721999999996</v>
      </c>
      <c r="D64" s="25">
        <v>24.503311</v>
      </c>
      <c r="E64" s="25">
        <v>74.503310999999997</v>
      </c>
      <c r="F64" s="25">
        <v>4.9668869999999998</v>
      </c>
      <c r="G64" s="25">
        <v>35.761589000000001</v>
      </c>
      <c r="H64" s="25">
        <v>49.337747999999998</v>
      </c>
      <c r="I64" s="25">
        <v>32.450330999999998</v>
      </c>
      <c r="J64" s="25">
        <v>14.238410999999999</v>
      </c>
      <c r="K64" s="25">
        <v>61.920529999999999</v>
      </c>
      <c r="L64" s="25">
        <v>3.6423839999999998</v>
      </c>
      <c r="M64" s="25">
        <v>4.3046360000000004</v>
      </c>
    </row>
    <row r="65" spans="1:13" x14ac:dyDescent="0.2">
      <c r="A65" s="20" t="s">
        <v>346</v>
      </c>
      <c r="B65" s="21">
        <v>233</v>
      </c>
      <c r="C65" s="21">
        <v>175</v>
      </c>
      <c r="D65" s="21">
        <v>45</v>
      </c>
      <c r="E65" s="21">
        <v>183</v>
      </c>
      <c r="F65" s="21">
        <v>34</v>
      </c>
      <c r="G65" s="21">
        <v>75</v>
      </c>
      <c r="H65" s="21">
        <v>106</v>
      </c>
      <c r="I65" s="21">
        <v>66</v>
      </c>
      <c r="J65" s="21">
        <v>10</v>
      </c>
      <c r="K65" s="21">
        <v>123</v>
      </c>
      <c r="L65" s="21">
        <v>11</v>
      </c>
      <c r="M65" s="21">
        <v>13</v>
      </c>
    </row>
    <row r="66" spans="1:13" x14ac:dyDescent="0.2">
      <c r="A66" s="24" t="s">
        <v>3</v>
      </c>
      <c r="B66" s="25">
        <v>100</v>
      </c>
      <c r="C66" s="25">
        <v>75.107296000000005</v>
      </c>
      <c r="D66" s="25">
        <v>19.313305</v>
      </c>
      <c r="E66" s="25">
        <v>78.540773000000002</v>
      </c>
      <c r="F66" s="25">
        <v>14.592275000000001</v>
      </c>
      <c r="G66" s="25">
        <v>32.188840999999996</v>
      </c>
      <c r="H66" s="25">
        <v>45.493561999999997</v>
      </c>
      <c r="I66" s="25">
        <v>28.326180000000001</v>
      </c>
      <c r="J66" s="25">
        <v>4.2918450000000004</v>
      </c>
      <c r="K66" s="25">
        <v>52.789700000000003</v>
      </c>
      <c r="L66" s="25">
        <v>4.7210299999999998</v>
      </c>
      <c r="M66" s="25">
        <v>5.5793990000000004</v>
      </c>
    </row>
    <row r="67" spans="1:13" x14ac:dyDescent="0.2">
      <c r="A67" s="20" t="s">
        <v>347</v>
      </c>
      <c r="B67" s="21">
        <v>140</v>
      </c>
      <c r="C67" s="21">
        <v>81</v>
      </c>
      <c r="D67" s="21">
        <v>20</v>
      </c>
      <c r="E67" s="21">
        <v>102</v>
      </c>
      <c r="F67" s="21">
        <v>25</v>
      </c>
      <c r="G67" s="21">
        <v>38</v>
      </c>
      <c r="H67" s="21">
        <v>44</v>
      </c>
      <c r="I67" s="21">
        <v>25</v>
      </c>
      <c r="J67" s="21">
        <v>2</v>
      </c>
      <c r="K67" s="21">
        <v>52</v>
      </c>
      <c r="L67" s="21">
        <v>9</v>
      </c>
      <c r="M67" s="21">
        <v>12</v>
      </c>
    </row>
    <row r="68" spans="1:13" x14ac:dyDescent="0.2">
      <c r="A68" s="24" t="s">
        <v>3</v>
      </c>
      <c r="B68" s="25">
        <v>100</v>
      </c>
      <c r="C68" s="25">
        <v>57.857143000000001</v>
      </c>
      <c r="D68" s="25">
        <v>14.285714</v>
      </c>
      <c r="E68" s="25">
        <v>72.857142999999994</v>
      </c>
      <c r="F68" s="25">
        <v>17.857143000000001</v>
      </c>
      <c r="G68" s="25">
        <v>27.142856999999999</v>
      </c>
      <c r="H68" s="25">
        <v>31.428571000000002</v>
      </c>
      <c r="I68" s="25">
        <v>17.857143000000001</v>
      </c>
      <c r="J68" s="25">
        <v>1.428571</v>
      </c>
      <c r="K68" s="25">
        <v>37.142856999999999</v>
      </c>
      <c r="L68" s="25">
        <v>6.4285709999999998</v>
      </c>
      <c r="M68" s="25">
        <v>8.5714290000000002</v>
      </c>
    </row>
    <row r="69" spans="1:13" x14ac:dyDescent="0.2">
      <c r="A69" s="20" t="s">
        <v>348</v>
      </c>
      <c r="B69" s="21">
        <v>37</v>
      </c>
      <c r="C69" s="21">
        <v>18</v>
      </c>
      <c r="D69" s="21">
        <v>2</v>
      </c>
      <c r="E69" s="21">
        <v>28</v>
      </c>
      <c r="F69" s="21">
        <v>12</v>
      </c>
      <c r="G69" s="21">
        <v>6</v>
      </c>
      <c r="H69" s="21">
        <v>9</v>
      </c>
      <c r="I69" s="21">
        <v>6</v>
      </c>
      <c r="J69" s="21">
        <v>2</v>
      </c>
      <c r="K69" s="21">
        <v>9</v>
      </c>
      <c r="L69" s="21">
        <v>1</v>
      </c>
      <c r="M69" s="21">
        <v>1</v>
      </c>
    </row>
    <row r="70" spans="1:13" x14ac:dyDescent="0.2">
      <c r="A70" s="24" t="s">
        <v>3</v>
      </c>
      <c r="B70" s="25">
        <v>100</v>
      </c>
      <c r="C70" s="25">
        <v>48.648648999999999</v>
      </c>
      <c r="D70" s="25">
        <v>5.405405</v>
      </c>
      <c r="E70" s="25">
        <v>75.675675999999996</v>
      </c>
      <c r="F70" s="25">
        <v>32.432431999999999</v>
      </c>
      <c r="G70" s="25">
        <v>16.216215999999999</v>
      </c>
      <c r="H70" s="25">
        <v>24.324324000000001</v>
      </c>
      <c r="I70" s="25">
        <v>16.216215999999999</v>
      </c>
      <c r="J70" s="25">
        <v>5.405405</v>
      </c>
      <c r="K70" s="25">
        <v>24.324324000000001</v>
      </c>
      <c r="L70" s="25">
        <v>2.7027030000000001</v>
      </c>
      <c r="M70" s="25">
        <v>2.7027030000000001</v>
      </c>
    </row>
    <row r="71" spans="1:13" x14ac:dyDescent="0.2">
      <c r="A71" s="20" t="s">
        <v>349</v>
      </c>
      <c r="B71" s="21">
        <v>9</v>
      </c>
      <c r="C71" s="21">
        <v>1</v>
      </c>
      <c r="D71" s="21">
        <v>0</v>
      </c>
      <c r="E71" s="21">
        <v>5</v>
      </c>
      <c r="F71" s="21">
        <v>2</v>
      </c>
      <c r="G71" s="21">
        <v>0</v>
      </c>
      <c r="H71" s="21">
        <v>2</v>
      </c>
      <c r="I71" s="21">
        <v>0</v>
      </c>
      <c r="J71" s="21">
        <v>0</v>
      </c>
      <c r="K71" s="21">
        <v>2</v>
      </c>
      <c r="L71" s="21">
        <v>3</v>
      </c>
      <c r="M71" s="21">
        <v>1</v>
      </c>
    </row>
    <row r="72" spans="1:13" x14ac:dyDescent="0.2">
      <c r="A72" s="24" t="s">
        <v>3</v>
      </c>
      <c r="B72" s="25">
        <v>100</v>
      </c>
      <c r="C72" s="25">
        <v>11.111110999999999</v>
      </c>
      <c r="D72" s="25">
        <v>0</v>
      </c>
      <c r="E72" s="25">
        <v>55.555556000000003</v>
      </c>
      <c r="F72" s="25">
        <v>22.222221999999999</v>
      </c>
      <c r="G72" s="25">
        <v>0</v>
      </c>
      <c r="H72" s="25">
        <v>22.222221999999999</v>
      </c>
      <c r="I72" s="25">
        <v>0</v>
      </c>
      <c r="J72" s="25">
        <v>0</v>
      </c>
      <c r="K72" s="25">
        <v>22.222221999999999</v>
      </c>
      <c r="L72" s="25">
        <v>33.333333000000003</v>
      </c>
      <c r="M72" s="25">
        <v>11.111110999999999</v>
      </c>
    </row>
    <row r="73" spans="1:13" x14ac:dyDescent="0.2">
      <c r="A73" s="20" t="s">
        <v>350</v>
      </c>
      <c r="B73" s="21">
        <v>679</v>
      </c>
      <c r="C73" s="21">
        <v>612</v>
      </c>
      <c r="D73" s="21">
        <v>194</v>
      </c>
      <c r="E73" s="21">
        <v>460</v>
      </c>
      <c r="F73" s="21">
        <v>6</v>
      </c>
      <c r="G73" s="21">
        <v>286</v>
      </c>
      <c r="H73" s="21">
        <v>281</v>
      </c>
      <c r="I73" s="21">
        <v>249</v>
      </c>
      <c r="J73" s="21">
        <v>202</v>
      </c>
      <c r="K73" s="21">
        <v>417</v>
      </c>
      <c r="L73" s="21">
        <v>28</v>
      </c>
      <c r="M73" s="21">
        <v>29</v>
      </c>
    </row>
    <row r="74" spans="1:13" x14ac:dyDescent="0.2">
      <c r="A74" s="24" t="s">
        <v>3</v>
      </c>
      <c r="B74" s="25">
        <v>100</v>
      </c>
      <c r="C74" s="25">
        <v>90.132548</v>
      </c>
      <c r="D74" s="25">
        <v>28.571428999999998</v>
      </c>
      <c r="E74" s="25">
        <v>67.746685999999997</v>
      </c>
      <c r="F74" s="25">
        <v>0.88365199999999999</v>
      </c>
      <c r="G74" s="25">
        <v>42.120766000000003</v>
      </c>
      <c r="H74" s="25">
        <v>41.384388999999999</v>
      </c>
      <c r="I74" s="25">
        <v>36.671576000000002</v>
      </c>
      <c r="J74" s="25">
        <v>29.749631999999998</v>
      </c>
      <c r="K74" s="25">
        <v>61.413843999999997</v>
      </c>
      <c r="L74" s="25">
        <v>4.1237110000000001</v>
      </c>
      <c r="M74" s="25">
        <v>4.2709869999999999</v>
      </c>
    </row>
    <row r="75" spans="1:13" x14ac:dyDescent="0.2">
      <c r="A75" s="20" t="s">
        <v>351</v>
      </c>
      <c r="B75" s="21">
        <v>535</v>
      </c>
      <c r="C75" s="21">
        <v>443</v>
      </c>
      <c r="D75" s="21">
        <v>119</v>
      </c>
      <c r="E75" s="21">
        <v>408</v>
      </c>
      <c r="F75" s="21">
        <v>49</v>
      </c>
      <c r="G75" s="21">
        <v>183</v>
      </c>
      <c r="H75" s="21">
        <v>255</v>
      </c>
      <c r="I75" s="21">
        <v>164</v>
      </c>
      <c r="J75" s="21">
        <v>53</v>
      </c>
      <c r="K75" s="21">
        <v>310</v>
      </c>
      <c r="L75" s="21">
        <v>22</v>
      </c>
      <c r="M75" s="21">
        <v>26</v>
      </c>
    </row>
    <row r="76" spans="1:13" x14ac:dyDescent="0.2">
      <c r="A76" s="24" t="s">
        <v>3</v>
      </c>
      <c r="B76" s="25">
        <v>100</v>
      </c>
      <c r="C76" s="25">
        <v>82.803737999999996</v>
      </c>
      <c r="D76" s="25">
        <v>22.242991</v>
      </c>
      <c r="E76" s="25">
        <v>76.261681999999993</v>
      </c>
      <c r="F76" s="25">
        <v>9.1588790000000007</v>
      </c>
      <c r="G76" s="25">
        <v>34.205607000000001</v>
      </c>
      <c r="H76" s="25">
        <v>47.663550999999998</v>
      </c>
      <c r="I76" s="25">
        <v>30.654205999999999</v>
      </c>
      <c r="J76" s="25">
        <v>9.906542</v>
      </c>
      <c r="K76" s="25">
        <v>57.943925</v>
      </c>
      <c r="L76" s="25">
        <v>4.1121499999999997</v>
      </c>
      <c r="M76" s="25">
        <v>4.8598129999999999</v>
      </c>
    </row>
    <row r="77" spans="1:13" x14ac:dyDescent="0.2">
      <c r="A77" s="20" t="s">
        <v>352</v>
      </c>
      <c r="B77" s="21">
        <v>186</v>
      </c>
      <c r="C77" s="21">
        <v>100</v>
      </c>
      <c r="D77" s="21">
        <v>22</v>
      </c>
      <c r="E77" s="21">
        <v>135</v>
      </c>
      <c r="F77" s="21">
        <v>39</v>
      </c>
      <c r="G77" s="21">
        <v>44</v>
      </c>
      <c r="H77" s="21">
        <v>55</v>
      </c>
      <c r="I77" s="21">
        <v>31</v>
      </c>
      <c r="J77" s="21">
        <v>4</v>
      </c>
      <c r="K77" s="21">
        <v>63</v>
      </c>
      <c r="L77" s="21">
        <v>13</v>
      </c>
      <c r="M77" s="21">
        <v>14</v>
      </c>
    </row>
    <row r="78" spans="1:13" x14ac:dyDescent="0.2">
      <c r="A78" s="24" t="s">
        <v>3</v>
      </c>
      <c r="B78" s="25">
        <v>100</v>
      </c>
      <c r="C78" s="25">
        <v>53.763441</v>
      </c>
      <c r="D78" s="25">
        <v>11.827957</v>
      </c>
      <c r="E78" s="25">
        <v>72.580645000000004</v>
      </c>
      <c r="F78" s="25">
        <v>20.967742000000001</v>
      </c>
      <c r="G78" s="25">
        <v>23.655913999999999</v>
      </c>
      <c r="H78" s="25">
        <v>29.569891999999999</v>
      </c>
      <c r="I78" s="25">
        <v>16.666667</v>
      </c>
      <c r="J78" s="25">
        <v>2.1505380000000001</v>
      </c>
      <c r="K78" s="25">
        <v>33.870967999999998</v>
      </c>
      <c r="L78" s="25">
        <v>6.9892469999999998</v>
      </c>
      <c r="M78" s="25">
        <v>7.5268819999999996</v>
      </c>
    </row>
    <row r="79" spans="1:13" x14ac:dyDescent="0.2">
      <c r="A79" s="20" t="s">
        <v>353</v>
      </c>
      <c r="B79" s="21">
        <v>721</v>
      </c>
      <c r="C79" s="21">
        <v>543</v>
      </c>
      <c r="D79" s="21">
        <v>141</v>
      </c>
      <c r="E79" s="21">
        <v>543</v>
      </c>
      <c r="F79" s="21">
        <v>88</v>
      </c>
      <c r="G79" s="21">
        <v>227</v>
      </c>
      <c r="H79" s="21">
        <v>310</v>
      </c>
      <c r="I79" s="21">
        <v>195</v>
      </c>
      <c r="J79" s="21">
        <v>57</v>
      </c>
      <c r="K79" s="21">
        <v>373</v>
      </c>
      <c r="L79" s="21">
        <v>35</v>
      </c>
      <c r="M79" s="21">
        <v>40</v>
      </c>
    </row>
    <row r="80" spans="1:13" x14ac:dyDescent="0.2">
      <c r="A80" s="24" t="s">
        <v>3</v>
      </c>
      <c r="B80" s="25">
        <v>100</v>
      </c>
      <c r="C80" s="25">
        <v>75.312066999999999</v>
      </c>
      <c r="D80" s="25">
        <v>19.556172</v>
      </c>
      <c r="E80" s="25">
        <v>75.312066999999999</v>
      </c>
      <c r="F80" s="25">
        <v>12.205270000000001</v>
      </c>
      <c r="G80" s="25">
        <v>31.48405</v>
      </c>
      <c r="H80" s="25">
        <v>42.995838999999997</v>
      </c>
      <c r="I80" s="25">
        <v>27.045770000000001</v>
      </c>
      <c r="J80" s="25">
        <v>7.9056870000000004</v>
      </c>
      <c r="K80" s="25">
        <v>51.733702999999998</v>
      </c>
      <c r="L80" s="25">
        <v>4.8543690000000002</v>
      </c>
      <c r="M80" s="25">
        <v>5.5478500000000004</v>
      </c>
    </row>
    <row r="81" spans="1:13" x14ac:dyDescent="0.2">
      <c r="A81" s="9" t="s">
        <v>356</v>
      </c>
      <c r="B81" s="9"/>
      <c r="C81" s="9"/>
      <c r="D81" s="9"/>
      <c r="E81" s="9"/>
      <c r="F81" s="9"/>
      <c r="G81" s="9"/>
      <c r="H81" s="9"/>
      <c r="I81" s="9"/>
      <c r="J81" s="9"/>
      <c r="K81" s="9"/>
      <c r="L81" s="9"/>
      <c r="M81" s="9"/>
    </row>
    <row r="82" spans="1:13" x14ac:dyDescent="0.2">
      <c r="A82" s="20" t="s">
        <v>357</v>
      </c>
      <c r="B82" s="21">
        <v>138</v>
      </c>
      <c r="C82" s="21">
        <v>111</v>
      </c>
      <c r="D82" s="21">
        <v>32</v>
      </c>
      <c r="E82" s="21">
        <v>82</v>
      </c>
      <c r="F82" s="21">
        <v>8</v>
      </c>
      <c r="G82" s="21">
        <v>34</v>
      </c>
      <c r="H82" s="21">
        <v>52</v>
      </c>
      <c r="I82" s="21">
        <v>32</v>
      </c>
      <c r="J82" s="21">
        <v>30</v>
      </c>
      <c r="K82" s="21">
        <v>76</v>
      </c>
      <c r="L82" s="21">
        <v>6</v>
      </c>
      <c r="M82" s="21">
        <v>11</v>
      </c>
    </row>
    <row r="83" spans="1:13" x14ac:dyDescent="0.2">
      <c r="A83" s="24" t="s">
        <v>3</v>
      </c>
      <c r="B83" s="25">
        <v>100</v>
      </c>
      <c r="C83" s="25">
        <v>80.434782999999996</v>
      </c>
      <c r="D83" s="25">
        <v>23.188406000000001</v>
      </c>
      <c r="E83" s="25">
        <v>59.420290000000001</v>
      </c>
      <c r="F83" s="25">
        <v>5.7971009999999996</v>
      </c>
      <c r="G83" s="25">
        <v>24.637681000000001</v>
      </c>
      <c r="H83" s="25">
        <v>37.681159000000001</v>
      </c>
      <c r="I83" s="25">
        <v>23.188406000000001</v>
      </c>
      <c r="J83" s="25">
        <v>21.739129999999999</v>
      </c>
      <c r="K83" s="25">
        <v>55.072463999999997</v>
      </c>
      <c r="L83" s="25">
        <v>4.3478260000000004</v>
      </c>
      <c r="M83" s="25">
        <v>7.9710140000000003</v>
      </c>
    </row>
    <row r="84" spans="1:13" x14ac:dyDescent="0.2">
      <c r="A84" s="20" t="s">
        <v>328</v>
      </c>
      <c r="B84" s="21">
        <v>1747</v>
      </c>
      <c r="C84" s="21">
        <v>1434</v>
      </c>
      <c r="D84" s="21">
        <v>423</v>
      </c>
      <c r="E84" s="21">
        <v>1232</v>
      </c>
      <c r="F84" s="21">
        <v>81</v>
      </c>
      <c r="G84" s="21">
        <v>584</v>
      </c>
      <c r="H84" s="21">
        <v>812</v>
      </c>
      <c r="I84" s="21">
        <v>659</v>
      </c>
      <c r="J84" s="21">
        <v>445</v>
      </c>
      <c r="K84" s="21">
        <v>871</v>
      </c>
      <c r="L84" s="21">
        <v>75</v>
      </c>
      <c r="M84" s="21">
        <v>96</v>
      </c>
    </row>
    <row r="85" spans="1:13" x14ac:dyDescent="0.2">
      <c r="A85" s="24" t="s">
        <v>3</v>
      </c>
      <c r="B85" s="25">
        <v>100</v>
      </c>
      <c r="C85" s="25">
        <v>82.083572000000004</v>
      </c>
      <c r="D85" s="25">
        <v>24.212935999999999</v>
      </c>
      <c r="E85" s="25">
        <v>70.520893000000001</v>
      </c>
      <c r="F85" s="25">
        <v>4.63652</v>
      </c>
      <c r="G85" s="25">
        <v>33.428735000000003</v>
      </c>
      <c r="H85" s="25">
        <v>46.479678999999997</v>
      </c>
      <c r="I85" s="25">
        <v>37.721809</v>
      </c>
      <c r="J85" s="25">
        <v>25.472238000000001</v>
      </c>
      <c r="K85" s="25">
        <v>49.856898000000001</v>
      </c>
      <c r="L85" s="25">
        <v>4.2930739999999998</v>
      </c>
      <c r="M85" s="25">
        <v>5.4951350000000003</v>
      </c>
    </row>
    <row r="86" spans="1:13" x14ac:dyDescent="0.2">
      <c r="A86" s="20" t="s">
        <v>329</v>
      </c>
      <c r="B86" s="21">
        <v>191</v>
      </c>
      <c r="C86" s="21">
        <v>162</v>
      </c>
      <c r="D86" s="21">
        <v>48</v>
      </c>
      <c r="E86" s="21">
        <v>137</v>
      </c>
      <c r="F86" s="21">
        <v>8</v>
      </c>
      <c r="G86" s="21">
        <v>51</v>
      </c>
      <c r="H86" s="21">
        <v>72</v>
      </c>
      <c r="I86" s="21">
        <v>57</v>
      </c>
      <c r="J86" s="21">
        <v>59</v>
      </c>
      <c r="K86" s="21">
        <v>122</v>
      </c>
      <c r="L86" s="21">
        <v>10</v>
      </c>
      <c r="M86" s="21">
        <v>10</v>
      </c>
    </row>
    <row r="87" spans="1:13" x14ac:dyDescent="0.2">
      <c r="A87" s="24" t="s">
        <v>3</v>
      </c>
      <c r="B87" s="25">
        <v>100</v>
      </c>
      <c r="C87" s="25">
        <v>84.816754000000003</v>
      </c>
      <c r="D87" s="25">
        <v>25.130890000000001</v>
      </c>
      <c r="E87" s="25">
        <v>71.727749000000003</v>
      </c>
      <c r="F87" s="25">
        <v>4.1884819999999996</v>
      </c>
      <c r="G87" s="25">
        <v>26.701571000000001</v>
      </c>
      <c r="H87" s="25">
        <v>37.696334999999998</v>
      </c>
      <c r="I87" s="25">
        <v>29.842932000000001</v>
      </c>
      <c r="J87" s="25">
        <v>30.890052000000001</v>
      </c>
      <c r="K87" s="25">
        <v>63.874346000000003</v>
      </c>
      <c r="L87" s="25">
        <v>5.2356020000000001</v>
      </c>
      <c r="M87" s="25">
        <v>5.2356020000000001</v>
      </c>
    </row>
    <row r="88" spans="1:13" x14ac:dyDescent="0.2">
      <c r="A88" s="20" t="s">
        <v>330</v>
      </c>
      <c r="B88" s="21">
        <v>544</v>
      </c>
      <c r="C88" s="21">
        <v>406</v>
      </c>
      <c r="D88" s="21">
        <v>105</v>
      </c>
      <c r="E88" s="21">
        <v>386</v>
      </c>
      <c r="F88" s="21">
        <v>59</v>
      </c>
      <c r="G88" s="21">
        <v>152</v>
      </c>
      <c r="H88" s="21">
        <v>207</v>
      </c>
      <c r="I88" s="21">
        <v>152</v>
      </c>
      <c r="J88" s="21">
        <v>79</v>
      </c>
      <c r="K88" s="21">
        <v>273</v>
      </c>
      <c r="L88" s="21">
        <v>32</v>
      </c>
      <c r="M88" s="21">
        <v>34</v>
      </c>
    </row>
    <row r="89" spans="1:13" x14ac:dyDescent="0.2">
      <c r="A89" s="24" t="s">
        <v>3</v>
      </c>
      <c r="B89" s="25">
        <v>100</v>
      </c>
      <c r="C89" s="25">
        <v>74.632352999999995</v>
      </c>
      <c r="D89" s="25">
        <v>19.301470999999999</v>
      </c>
      <c r="E89" s="25">
        <v>70.955882000000003</v>
      </c>
      <c r="F89" s="25">
        <v>10.845587999999999</v>
      </c>
      <c r="G89" s="25">
        <v>27.941175999999999</v>
      </c>
      <c r="H89" s="25">
        <v>38.051470999999999</v>
      </c>
      <c r="I89" s="25">
        <v>27.941175999999999</v>
      </c>
      <c r="J89" s="25">
        <v>14.522059</v>
      </c>
      <c r="K89" s="25">
        <v>50.183824000000001</v>
      </c>
      <c r="L89" s="25">
        <v>5.8823530000000002</v>
      </c>
      <c r="M89" s="25">
        <v>6.25</v>
      </c>
    </row>
    <row r="90" spans="1:13" x14ac:dyDescent="0.2">
      <c r="A90" s="20" t="s">
        <v>358</v>
      </c>
      <c r="B90" s="21">
        <v>57</v>
      </c>
      <c r="C90" s="21">
        <v>38</v>
      </c>
      <c r="D90" s="21">
        <v>9</v>
      </c>
      <c r="E90" s="21">
        <v>33</v>
      </c>
      <c r="F90" s="21">
        <v>2</v>
      </c>
      <c r="G90" s="21">
        <v>12</v>
      </c>
      <c r="H90" s="21">
        <v>20</v>
      </c>
      <c r="I90" s="21">
        <v>17</v>
      </c>
      <c r="J90" s="21">
        <v>15</v>
      </c>
      <c r="K90" s="21">
        <v>21</v>
      </c>
      <c r="L90" s="21">
        <v>3</v>
      </c>
      <c r="M90" s="21">
        <v>10</v>
      </c>
    </row>
    <row r="91" spans="1:13" x14ac:dyDescent="0.2">
      <c r="A91" s="24" t="s">
        <v>3</v>
      </c>
      <c r="B91" s="25">
        <v>100</v>
      </c>
      <c r="C91" s="25">
        <v>66.666667000000004</v>
      </c>
      <c r="D91" s="25">
        <v>15.789474</v>
      </c>
      <c r="E91" s="25">
        <v>57.894736999999999</v>
      </c>
      <c r="F91" s="25">
        <v>3.508772</v>
      </c>
      <c r="G91" s="25">
        <v>21.052631999999999</v>
      </c>
      <c r="H91" s="25">
        <v>35.087719</v>
      </c>
      <c r="I91" s="25">
        <v>29.824560999999999</v>
      </c>
      <c r="J91" s="25">
        <v>26.315788999999999</v>
      </c>
      <c r="K91" s="25">
        <v>36.842104999999997</v>
      </c>
      <c r="L91" s="25">
        <v>5.2631579999999998</v>
      </c>
      <c r="M91" s="25">
        <v>17.543859999999999</v>
      </c>
    </row>
    <row r="92" spans="1:13" x14ac:dyDescent="0.2">
      <c r="A92" s="9" t="s">
        <v>359</v>
      </c>
      <c r="B92" s="10">
        <v>89</v>
      </c>
      <c r="C92" s="10">
        <v>74</v>
      </c>
      <c r="D92" s="10">
        <v>15</v>
      </c>
      <c r="E92" s="10">
        <v>47</v>
      </c>
      <c r="F92" s="10">
        <v>7</v>
      </c>
      <c r="G92" s="10">
        <v>15</v>
      </c>
      <c r="H92" s="10">
        <v>32</v>
      </c>
      <c r="I92" s="10">
        <v>22</v>
      </c>
      <c r="J92" s="10">
        <v>21</v>
      </c>
      <c r="K92" s="10">
        <v>47</v>
      </c>
      <c r="L92" s="10">
        <v>2</v>
      </c>
      <c r="M92" s="10">
        <v>8</v>
      </c>
    </row>
    <row r="93" spans="1:13" x14ac:dyDescent="0.2">
      <c r="A93" s="24" t="s">
        <v>3</v>
      </c>
      <c r="B93" s="25">
        <v>100</v>
      </c>
      <c r="C93" s="25">
        <v>83.146067000000002</v>
      </c>
      <c r="D93" s="25">
        <v>16.853933000000001</v>
      </c>
      <c r="E93" s="25">
        <v>52.808988999999997</v>
      </c>
      <c r="F93" s="25">
        <v>7.8651689999999999</v>
      </c>
      <c r="G93" s="25">
        <v>16.853933000000001</v>
      </c>
      <c r="H93" s="25">
        <v>35.955055999999999</v>
      </c>
      <c r="I93" s="25">
        <v>24.719100999999998</v>
      </c>
      <c r="J93" s="25">
        <v>23.595506</v>
      </c>
      <c r="K93" s="25">
        <v>52.808988999999997</v>
      </c>
      <c r="L93" s="25">
        <v>2.2471909999999999</v>
      </c>
      <c r="M93" s="25">
        <v>8.9887639999999998</v>
      </c>
    </row>
    <row r="94" spans="1:13" x14ac:dyDescent="0.2">
      <c r="A94" s="20" t="s">
        <v>331</v>
      </c>
      <c r="B94" s="21">
        <v>977</v>
      </c>
      <c r="C94" s="21">
        <v>758</v>
      </c>
      <c r="D94" s="21">
        <v>228</v>
      </c>
      <c r="E94" s="21">
        <v>677</v>
      </c>
      <c r="F94" s="21">
        <v>44</v>
      </c>
      <c r="G94" s="21">
        <v>271</v>
      </c>
      <c r="H94" s="21">
        <v>463</v>
      </c>
      <c r="I94" s="21">
        <v>383</v>
      </c>
      <c r="J94" s="21">
        <v>303</v>
      </c>
      <c r="K94" s="21">
        <v>421</v>
      </c>
      <c r="L94" s="21">
        <v>46</v>
      </c>
      <c r="M94" s="21">
        <v>66</v>
      </c>
    </row>
    <row r="95" spans="1:13" x14ac:dyDescent="0.2">
      <c r="A95" s="24" t="s">
        <v>3</v>
      </c>
      <c r="B95" s="25">
        <v>100</v>
      </c>
      <c r="C95" s="25">
        <v>77.584441999999996</v>
      </c>
      <c r="D95" s="25">
        <v>23.336745000000001</v>
      </c>
      <c r="E95" s="25">
        <v>69.293756000000002</v>
      </c>
      <c r="F95" s="25">
        <v>4.5035819999999998</v>
      </c>
      <c r="G95" s="25">
        <v>27.737973</v>
      </c>
      <c r="H95" s="25">
        <v>47.389969000000001</v>
      </c>
      <c r="I95" s="25">
        <v>39.201638000000003</v>
      </c>
      <c r="J95" s="25">
        <v>31.013306</v>
      </c>
      <c r="K95" s="25">
        <v>43.091095000000003</v>
      </c>
      <c r="L95" s="25">
        <v>4.708291</v>
      </c>
      <c r="M95" s="25">
        <v>6.7553739999999998</v>
      </c>
    </row>
    <row r="96" spans="1:13" x14ac:dyDescent="0.2">
      <c r="A96" s="20" t="s">
        <v>332</v>
      </c>
      <c r="B96" s="21">
        <v>73</v>
      </c>
      <c r="C96" s="21">
        <v>66</v>
      </c>
      <c r="D96" s="21">
        <v>15</v>
      </c>
      <c r="E96" s="21">
        <v>51</v>
      </c>
      <c r="F96" s="21">
        <v>1</v>
      </c>
      <c r="G96" s="21">
        <v>10</v>
      </c>
      <c r="H96" s="21">
        <v>30</v>
      </c>
      <c r="I96" s="21">
        <v>26</v>
      </c>
      <c r="J96" s="21">
        <v>20</v>
      </c>
      <c r="K96" s="21">
        <v>47</v>
      </c>
      <c r="L96" s="21">
        <v>6</v>
      </c>
      <c r="M96" s="21">
        <v>4</v>
      </c>
    </row>
    <row r="97" spans="1:13" x14ac:dyDescent="0.2">
      <c r="A97" s="24" t="s">
        <v>3</v>
      </c>
      <c r="B97" s="25">
        <v>100</v>
      </c>
      <c r="C97" s="25">
        <v>90.410959000000005</v>
      </c>
      <c r="D97" s="25">
        <v>20.547944999999999</v>
      </c>
      <c r="E97" s="25">
        <v>69.863014000000007</v>
      </c>
      <c r="F97" s="25">
        <v>1.3698630000000001</v>
      </c>
      <c r="G97" s="25">
        <v>13.69863</v>
      </c>
      <c r="H97" s="25">
        <v>41.095889999999997</v>
      </c>
      <c r="I97" s="25">
        <v>35.616438000000002</v>
      </c>
      <c r="J97" s="25">
        <v>27.397259999999999</v>
      </c>
      <c r="K97" s="25">
        <v>64.383561999999998</v>
      </c>
      <c r="L97" s="25">
        <v>8.2191779999999994</v>
      </c>
      <c r="M97" s="25">
        <v>5.4794520000000002</v>
      </c>
    </row>
    <row r="98" spans="1:13" x14ac:dyDescent="0.2">
      <c r="A98" s="20" t="s">
        <v>333</v>
      </c>
      <c r="B98" s="21">
        <v>108</v>
      </c>
      <c r="C98" s="21">
        <v>76</v>
      </c>
      <c r="D98" s="21">
        <v>17</v>
      </c>
      <c r="E98" s="21">
        <v>73</v>
      </c>
      <c r="F98" s="21">
        <v>12</v>
      </c>
      <c r="G98" s="21">
        <v>19</v>
      </c>
      <c r="H98" s="21">
        <v>36</v>
      </c>
      <c r="I98" s="21">
        <v>32</v>
      </c>
      <c r="J98" s="21">
        <v>17</v>
      </c>
      <c r="K98" s="21">
        <v>47</v>
      </c>
      <c r="L98" s="21">
        <v>9</v>
      </c>
      <c r="M98" s="21">
        <v>11</v>
      </c>
    </row>
    <row r="99" spans="1:13" x14ac:dyDescent="0.2">
      <c r="A99" s="24" t="s">
        <v>3</v>
      </c>
      <c r="B99" s="25">
        <v>100</v>
      </c>
      <c r="C99" s="25">
        <v>70.370369999999994</v>
      </c>
      <c r="D99" s="25">
        <v>15.740741</v>
      </c>
      <c r="E99" s="25">
        <v>67.592592999999994</v>
      </c>
      <c r="F99" s="25">
        <v>11.111110999999999</v>
      </c>
      <c r="G99" s="25">
        <v>17.592593000000001</v>
      </c>
      <c r="H99" s="25">
        <v>33.333333000000003</v>
      </c>
      <c r="I99" s="25">
        <v>29.629629999999999</v>
      </c>
      <c r="J99" s="25">
        <v>15.740741</v>
      </c>
      <c r="K99" s="25">
        <v>43.518518999999998</v>
      </c>
      <c r="L99" s="25">
        <v>8.3333329999999997</v>
      </c>
      <c r="M99" s="25">
        <v>10.185185000000001</v>
      </c>
    </row>
    <row r="100" spans="1:13" x14ac:dyDescent="0.2">
      <c r="A100" s="20" t="s">
        <v>358</v>
      </c>
      <c r="B100" s="21">
        <v>30</v>
      </c>
      <c r="C100" s="21">
        <v>22</v>
      </c>
      <c r="D100" s="21">
        <v>7</v>
      </c>
      <c r="E100" s="21">
        <v>19</v>
      </c>
      <c r="F100" s="21">
        <v>0</v>
      </c>
      <c r="G100" s="21">
        <v>5</v>
      </c>
      <c r="H100" s="21">
        <v>11</v>
      </c>
      <c r="I100" s="21">
        <v>10</v>
      </c>
      <c r="J100" s="21">
        <v>8</v>
      </c>
      <c r="K100" s="21">
        <v>11</v>
      </c>
      <c r="L100" s="21">
        <v>0</v>
      </c>
      <c r="M100" s="21">
        <v>3</v>
      </c>
    </row>
    <row r="101" spans="1:13" x14ac:dyDescent="0.2">
      <c r="A101" s="24" t="s">
        <v>3</v>
      </c>
      <c r="B101" s="25">
        <v>100</v>
      </c>
      <c r="C101" s="25">
        <v>73.333332999999996</v>
      </c>
      <c r="D101" s="25">
        <v>23.333333</v>
      </c>
      <c r="E101" s="25">
        <v>63.333333000000003</v>
      </c>
      <c r="F101" s="25">
        <v>0</v>
      </c>
      <c r="G101" s="25">
        <v>16.666667</v>
      </c>
      <c r="H101" s="25">
        <v>36.666666999999997</v>
      </c>
      <c r="I101" s="25">
        <v>33.333333000000003</v>
      </c>
      <c r="J101" s="25">
        <v>26.666667</v>
      </c>
      <c r="K101" s="25">
        <v>36.666666999999997</v>
      </c>
      <c r="L101" s="25">
        <v>0</v>
      </c>
      <c r="M101" s="25">
        <v>10</v>
      </c>
    </row>
    <row r="102" spans="1:13" x14ac:dyDescent="0.2">
      <c r="A102" s="9" t="s">
        <v>360</v>
      </c>
      <c r="B102" s="10">
        <v>49</v>
      </c>
      <c r="C102" s="10">
        <v>37</v>
      </c>
      <c r="D102" s="10">
        <v>17</v>
      </c>
      <c r="E102" s="10">
        <v>35</v>
      </c>
      <c r="F102" s="10">
        <v>1</v>
      </c>
      <c r="G102" s="10">
        <v>19</v>
      </c>
      <c r="H102" s="10">
        <v>20</v>
      </c>
      <c r="I102" s="10">
        <v>10</v>
      </c>
      <c r="J102" s="10">
        <v>9</v>
      </c>
      <c r="K102" s="10">
        <v>29</v>
      </c>
      <c r="L102" s="10">
        <v>4</v>
      </c>
      <c r="M102" s="10">
        <v>3</v>
      </c>
    </row>
    <row r="103" spans="1:13" x14ac:dyDescent="0.2">
      <c r="A103" s="24" t="s">
        <v>3</v>
      </c>
      <c r="B103" s="25">
        <v>100</v>
      </c>
      <c r="C103" s="25">
        <v>75.510204000000002</v>
      </c>
      <c r="D103" s="25">
        <v>34.693877999999998</v>
      </c>
      <c r="E103" s="25">
        <v>71.428571000000005</v>
      </c>
      <c r="F103" s="25">
        <v>2.040816</v>
      </c>
      <c r="G103" s="25">
        <v>38.775509999999997</v>
      </c>
      <c r="H103" s="25">
        <v>40.816327000000001</v>
      </c>
      <c r="I103" s="25">
        <v>20.408162999999998</v>
      </c>
      <c r="J103" s="25">
        <v>18.367346999999999</v>
      </c>
      <c r="K103" s="25">
        <v>59.183672999999999</v>
      </c>
      <c r="L103" s="25">
        <v>8.1632650000000009</v>
      </c>
      <c r="M103" s="25">
        <v>6.1224489999999996</v>
      </c>
    </row>
    <row r="104" spans="1:13" x14ac:dyDescent="0.2">
      <c r="A104" s="20" t="s">
        <v>331</v>
      </c>
      <c r="B104" s="21">
        <v>770</v>
      </c>
      <c r="C104" s="21">
        <v>676</v>
      </c>
      <c r="D104" s="21">
        <v>195</v>
      </c>
      <c r="E104" s="21">
        <v>555</v>
      </c>
      <c r="F104" s="21">
        <v>37</v>
      </c>
      <c r="G104" s="21">
        <v>313</v>
      </c>
      <c r="H104" s="21">
        <v>349</v>
      </c>
      <c r="I104" s="21">
        <v>276</v>
      </c>
      <c r="J104" s="21">
        <v>142</v>
      </c>
      <c r="K104" s="21">
        <v>450</v>
      </c>
      <c r="L104" s="21">
        <v>29</v>
      </c>
      <c r="M104" s="21">
        <v>30</v>
      </c>
    </row>
    <row r="105" spans="1:13" x14ac:dyDescent="0.2">
      <c r="A105" s="24" t="s">
        <v>3</v>
      </c>
      <c r="B105" s="25">
        <v>100</v>
      </c>
      <c r="C105" s="25">
        <v>87.792208000000002</v>
      </c>
      <c r="D105" s="25">
        <v>25.324674999999999</v>
      </c>
      <c r="E105" s="25">
        <v>72.077922000000001</v>
      </c>
      <c r="F105" s="25">
        <v>4.8051950000000003</v>
      </c>
      <c r="G105" s="25">
        <v>40.649351000000003</v>
      </c>
      <c r="H105" s="25">
        <v>45.324674999999999</v>
      </c>
      <c r="I105" s="25">
        <v>35.844155999999998</v>
      </c>
      <c r="J105" s="25">
        <v>18.441558000000001</v>
      </c>
      <c r="K105" s="25">
        <v>58.441558000000001</v>
      </c>
      <c r="L105" s="25">
        <v>3.7662339999999999</v>
      </c>
      <c r="M105" s="25">
        <v>3.8961039999999998</v>
      </c>
    </row>
    <row r="106" spans="1:13" x14ac:dyDescent="0.2">
      <c r="A106" s="20" t="s">
        <v>332</v>
      </c>
      <c r="B106" s="21">
        <v>118</v>
      </c>
      <c r="C106" s="21">
        <v>96</v>
      </c>
      <c r="D106" s="21">
        <v>33</v>
      </c>
      <c r="E106" s="21">
        <v>86</v>
      </c>
      <c r="F106" s="21">
        <v>7</v>
      </c>
      <c r="G106" s="21">
        <v>41</v>
      </c>
      <c r="H106" s="21">
        <v>42</v>
      </c>
      <c r="I106" s="21">
        <v>31</v>
      </c>
      <c r="J106" s="21">
        <v>39</v>
      </c>
      <c r="K106" s="21">
        <v>75</v>
      </c>
      <c r="L106" s="21">
        <v>4</v>
      </c>
      <c r="M106" s="21">
        <v>6</v>
      </c>
    </row>
    <row r="107" spans="1:13" x14ac:dyDescent="0.2">
      <c r="A107" s="24" t="s">
        <v>3</v>
      </c>
      <c r="B107" s="25">
        <v>100</v>
      </c>
      <c r="C107" s="25">
        <v>81.355931999999996</v>
      </c>
      <c r="D107" s="25">
        <v>27.966101999999999</v>
      </c>
      <c r="E107" s="25">
        <v>72.881355999999997</v>
      </c>
      <c r="F107" s="25">
        <v>5.9322030000000003</v>
      </c>
      <c r="G107" s="25">
        <v>34.745762999999997</v>
      </c>
      <c r="H107" s="25">
        <v>35.593220000000002</v>
      </c>
      <c r="I107" s="25">
        <v>26.271186</v>
      </c>
      <c r="J107" s="25">
        <v>33.050846999999997</v>
      </c>
      <c r="K107" s="25">
        <v>63.559322000000002</v>
      </c>
      <c r="L107" s="25">
        <v>3.389831</v>
      </c>
      <c r="M107" s="25">
        <v>5.084746</v>
      </c>
    </row>
    <row r="108" spans="1:13" x14ac:dyDescent="0.2">
      <c r="A108" s="20" t="s">
        <v>333</v>
      </c>
      <c r="B108" s="21">
        <v>436</v>
      </c>
      <c r="C108" s="21">
        <v>330</v>
      </c>
      <c r="D108" s="21">
        <v>88</v>
      </c>
      <c r="E108" s="21">
        <v>313</v>
      </c>
      <c r="F108" s="21">
        <v>47</v>
      </c>
      <c r="G108" s="21">
        <v>133</v>
      </c>
      <c r="H108" s="21">
        <v>171</v>
      </c>
      <c r="I108" s="21">
        <v>120</v>
      </c>
      <c r="J108" s="21">
        <v>62</v>
      </c>
      <c r="K108" s="21">
        <v>226</v>
      </c>
      <c r="L108" s="21">
        <v>23</v>
      </c>
      <c r="M108" s="21">
        <v>23</v>
      </c>
    </row>
    <row r="109" spans="1:13" x14ac:dyDescent="0.2">
      <c r="A109" s="24" t="s">
        <v>3</v>
      </c>
      <c r="B109" s="25">
        <v>100</v>
      </c>
      <c r="C109" s="25">
        <v>75.688073000000003</v>
      </c>
      <c r="D109" s="25">
        <v>20.183485999999998</v>
      </c>
      <c r="E109" s="25">
        <v>71.788990999999996</v>
      </c>
      <c r="F109" s="25">
        <v>10.779817</v>
      </c>
      <c r="G109" s="25">
        <v>30.504587000000001</v>
      </c>
      <c r="H109" s="25">
        <v>39.220182999999999</v>
      </c>
      <c r="I109" s="25">
        <v>27.522936000000001</v>
      </c>
      <c r="J109" s="25">
        <v>14.220183</v>
      </c>
      <c r="K109" s="25">
        <v>51.834862000000001</v>
      </c>
      <c r="L109" s="25">
        <v>5.2752290000000004</v>
      </c>
      <c r="M109" s="25">
        <v>5.2752290000000004</v>
      </c>
    </row>
    <row r="110" spans="1:13" x14ac:dyDescent="0.2">
      <c r="A110" s="20" t="s">
        <v>358</v>
      </c>
      <c r="B110" s="21">
        <v>27</v>
      </c>
      <c r="C110" s="21">
        <v>16</v>
      </c>
      <c r="D110" s="21">
        <v>2</v>
      </c>
      <c r="E110" s="21">
        <v>14</v>
      </c>
      <c r="F110" s="21">
        <v>2</v>
      </c>
      <c r="G110" s="21">
        <v>7</v>
      </c>
      <c r="H110" s="21">
        <v>9</v>
      </c>
      <c r="I110" s="21">
        <v>7</v>
      </c>
      <c r="J110" s="21">
        <v>7</v>
      </c>
      <c r="K110" s="21">
        <v>10</v>
      </c>
      <c r="L110" s="21">
        <v>3</v>
      </c>
      <c r="M110" s="21">
        <v>7</v>
      </c>
    </row>
    <row r="111" spans="1:13" x14ac:dyDescent="0.2">
      <c r="A111" s="24" t="s">
        <v>3</v>
      </c>
      <c r="B111" s="25">
        <v>100</v>
      </c>
      <c r="C111" s="25">
        <v>59.259259</v>
      </c>
      <c r="D111" s="25">
        <v>7.4074070000000001</v>
      </c>
      <c r="E111" s="25">
        <v>51.851852000000001</v>
      </c>
      <c r="F111" s="25">
        <v>7.4074070000000001</v>
      </c>
      <c r="G111" s="25">
        <v>25.925926</v>
      </c>
      <c r="H111" s="25">
        <v>33.333333000000003</v>
      </c>
      <c r="I111" s="25">
        <v>25.925926</v>
      </c>
      <c r="J111" s="25">
        <v>25.925926</v>
      </c>
      <c r="K111" s="25">
        <v>37.037036999999998</v>
      </c>
      <c r="L111" s="25">
        <v>11.111110999999999</v>
      </c>
      <c r="M111" s="25">
        <v>25.925926</v>
      </c>
    </row>
    <row r="112" spans="1:13" x14ac:dyDescent="0.2">
      <c r="A112" s="9" t="s">
        <v>361</v>
      </c>
      <c r="B112" s="9"/>
      <c r="C112" s="9"/>
      <c r="D112" s="9"/>
      <c r="E112" s="9"/>
      <c r="F112" s="9"/>
      <c r="G112" s="9"/>
      <c r="H112" s="9"/>
      <c r="I112" s="9"/>
      <c r="J112" s="9"/>
      <c r="K112" s="9"/>
      <c r="L112" s="9"/>
      <c r="M112" s="9"/>
    </row>
    <row r="113" spans="1:13" x14ac:dyDescent="0.2">
      <c r="A113" s="20" t="s">
        <v>362</v>
      </c>
      <c r="B113" s="21">
        <v>360</v>
      </c>
      <c r="C113" s="21">
        <v>270</v>
      </c>
      <c r="D113" s="21">
        <v>60</v>
      </c>
      <c r="E113" s="21">
        <v>234</v>
      </c>
      <c r="F113" s="21">
        <v>26</v>
      </c>
      <c r="G113" s="21">
        <v>96</v>
      </c>
      <c r="H113" s="21">
        <v>125</v>
      </c>
      <c r="I113" s="21">
        <v>105</v>
      </c>
      <c r="J113" s="21">
        <v>84</v>
      </c>
      <c r="K113" s="21">
        <v>153</v>
      </c>
      <c r="L113" s="21">
        <v>23</v>
      </c>
      <c r="M113" s="21">
        <v>22</v>
      </c>
    </row>
    <row r="114" spans="1:13" x14ac:dyDescent="0.2">
      <c r="A114" s="24" t="s">
        <v>3</v>
      </c>
      <c r="B114" s="25">
        <v>100</v>
      </c>
      <c r="C114" s="25">
        <v>75</v>
      </c>
      <c r="D114" s="25">
        <v>16.666667</v>
      </c>
      <c r="E114" s="25">
        <v>65</v>
      </c>
      <c r="F114" s="25">
        <v>7.2222220000000004</v>
      </c>
      <c r="G114" s="25">
        <v>26.666667</v>
      </c>
      <c r="H114" s="25">
        <v>34.722222000000002</v>
      </c>
      <c r="I114" s="25">
        <v>29.166667</v>
      </c>
      <c r="J114" s="25">
        <v>23.333333</v>
      </c>
      <c r="K114" s="25">
        <v>42.5</v>
      </c>
      <c r="L114" s="25">
        <v>6.3888889999999998</v>
      </c>
      <c r="M114" s="25">
        <v>6.1111110000000002</v>
      </c>
    </row>
    <row r="115" spans="1:13" x14ac:dyDescent="0.2">
      <c r="A115" s="20" t="s">
        <v>363</v>
      </c>
      <c r="B115" s="21">
        <v>1326</v>
      </c>
      <c r="C115" s="21">
        <v>1093</v>
      </c>
      <c r="D115" s="21">
        <v>334</v>
      </c>
      <c r="E115" s="21">
        <v>956</v>
      </c>
      <c r="F115" s="21">
        <v>66</v>
      </c>
      <c r="G115" s="21">
        <v>433</v>
      </c>
      <c r="H115" s="21">
        <v>639</v>
      </c>
      <c r="I115" s="21">
        <v>489</v>
      </c>
      <c r="J115" s="21">
        <v>310</v>
      </c>
      <c r="K115" s="21">
        <v>705</v>
      </c>
      <c r="L115" s="21">
        <v>60</v>
      </c>
      <c r="M115" s="21">
        <v>78</v>
      </c>
    </row>
    <row r="116" spans="1:13" x14ac:dyDescent="0.2">
      <c r="A116" s="24" t="s">
        <v>3</v>
      </c>
      <c r="B116" s="25">
        <v>100</v>
      </c>
      <c r="C116" s="25">
        <v>82.428355999999994</v>
      </c>
      <c r="D116" s="25">
        <v>25.188537</v>
      </c>
      <c r="E116" s="25">
        <v>72.096530999999999</v>
      </c>
      <c r="F116" s="25">
        <v>4.9773759999999996</v>
      </c>
      <c r="G116" s="25">
        <v>32.654600000000002</v>
      </c>
      <c r="H116" s="25">
        <v>48.190044999999998</v>
      </c>
      <c r="I116" s="25">
        <v>36.877828000000001</v>
      </c>
      <c r="J116" s="25">
        <v>23.378582000000002</v>
      </c>
      <c r="K116" s="25">
        <v>53.167420999999997</v>
      </c>
      <c r="L116" s="25">
        <v>4.5248869999999997</v>
      </c>
      <c r="M116" s="25">
        <v>5.8823530000000002</v>
      </c>
    </row>
    <row r="117" spans="1:13" x14ac:dyDescent="0.2">
      <c r="A117" s="20" t="s">
        <v>364</v>
      </c>
      <c r="B117" s="21">
        <v>649</v>
      </c>
      <c r="C117" s="21">
        <v>517</v>
      </c>
      <c r="D117" s="21">
        <v>146</v>
      </c>
      <c r="E117" s="21">
        <v>458</v>
      </c>
      <c r="F117" s="21">
        <v>53</v>
      </c>
      <c r="G117" s="21">
        <v>221</v>
      </c>
      <c r="H117" s="21">
        <v>265</v>
      </c>
      <c r="I117" s="21">
        <v>235</v>
      </c>
      <c r="J117" s="21">
        <v>163</v>
      </c>
      <c r="K117" s="21">
        <v>324</v>
      </c>
      <c r="L117" s="21">
        <v>31</v>
      </c>
      <c r="M117" s="21">
        <v>32</v>
      </c>
    </row>
    <row r="118" spans="1:13" x14ac:dyDescent="0.2">
      <c r="A118" s="24" t="s">
        <v>3</v>
      </c>
      <c r="B118" s="25">
        <v>100</v>
      </c>
      <c r="C118" s="25">
        <v>79.661017000000001</v>
      </c>
      <c r="D118" s="25">
        <v>22.496148000000002</v>
      </c>
      <c r="E118" s="25">
        <v>70.570108000000005</v>
      </c>
      <c r="F118" s="25">
        <v>8.1664100000000008</v>
      </c>
      <c r="G118" s="25">
        <v>34.052388000000001</v>
      </c>
      <c r="H118" s="25">
        <v>40.832048999999998</v>
      </c>
      <c r="I118" s="25">
        <v>36.209553</v>
      </c>
      <c r="J118" s="25">
        <v>25.115562000000001</v>
      </c>
      <c r="K118" s="25">
        <v>49.922958000000001</v>
      </c>
      <c r="L118" s="25">
        <v>4.7765789999999999</v>
      </c>
      <c r="M118" s="25">
        <v>4.930663</v>
      </c>
    </row>
    <row r="119" spans="1:13" x14ac:dyDescent="0.2">
      <c r="A119" s="20" t="s">
        <v>365</v>
      </c>
      <c r="B119" s="21">
        <v>277</v>
      </c>
      <c r="C119" s="21">
        <v>227</v>
      </c>
      <c r="D119" s="21">
        <v>66</v>
      </c>
      <c r="E119" s="21">
        <v>180</v>
      </c>
      <c r="F119" s="21">
        <v>11</v>
      </c>
      <c r="G119" s="21">
        <v>68</v>
      </c>
      <c r="H119" s="21">
        <v>109</v>
      </c>
      <c r="I119" s="21">
        <v>70</v>
      </c>
      <c r="J119" s="21">
        <v>55</v>
      </c>
      <c r="K119" s="21">
        <v>153</v>
      </c>
      <c r="L119" s="21">
        <v>10</v>
      </c>
      <c r="M119" s="21">
        <v>19</v>
      </c>
    </row>
    <row r="120" spans="1:13" x14ac:dyDescent="0.2">
      <c r="A120" s="24" t="s">
        <v>3</v>
      </c>
      <c r="B120" s="25">
        <v>100</v>
      </c>
      <c r="C120" s="25">
        <v>81.949458000000007</v>
      </c>
      <c r="D120" s="25">
        <v>23.826715</v>
      </c>
      <c r="E120" s="25">
        <v>64.981949</v>
      </c>
      <c r="F120" s="25">
        <v>3.9711189999999998</v>
      </c>
      <c r="G120" s="25">
        <v>24.548736000000002</v>
      </c>
      <c r="H120" s="25">
        <v>39.350180999999999</v>
      </c>
      <c r="I120" s="25">
        <v>25.270758000000001</v>
      </c>
      <c r="J120" s="25">
        <v>19.855595999999998</v>
      </c>
      <c r="K120" s="25">
        <v>55.234656999999999</v>
      </c>
      <c r="L120" s="25">
        <v>3.6101079999999999</v>
      </c>
      <c r="M120" s="25">
        <v>6.8592060000000004</v>
      </c>
    </row>
    <row r="121" spans="1:13" x14ac:dyDescent="0.2">
      <c r="A121" s="20" t="s">
        <v>366</v>
      </c>
      <c r="B121" s="21">
        <v>65</v>
      </c>
      <c r="C121" s="21">
        <v>44</v>
      </c>
      <c r="D121" s="21">
        <v>11</v>
      </c>
      <c r="E121" s="21">
        <v>42</v>
      </c>
      <c r="F121" s="21">
        <v>2</v>
      </c>
      <c r="G121" s="21">
        <v>15</v>
      </c>
      <c r="H121" s="21">
        <v>25</v>
      </c>
      <c r="I121" s="21">
        <v>18</v>
      </c>
      <c r="J121" s="21">
        <v>16</v>
      </c>
      <c r="K121" s="21">
        <v>28</v>
      </c>
      <c r="L121" s="21">
        <v>2</v>
      </c>
      <c r="M121" s="21">
        <v>10</v>
      </c>
    </row>
    <row r="122" spans="1:13" x14ac:dyDescent="0.2">
      <c r="A122" s="24" t="s">
        <v>3</v>
      </c>
      <c r="B122" s="25">
        <v>100</v>
      </c>
      <c r="C122" s="25">
        <v>67.692307999999997</v>
      </c>
      <c r="D122" s="25">
        <v>16.923076999999999</v>
      </c>
      <c r="E122" s="25">
        <v>64.615385000000003</v>
      </c>
      <c r="F122" s="25">
        <v>3.0769229999999999</v>
      </c>
      <c r="G122" s="25">
        <v>23.076923000000001</v>
      </c>
      <c r="H122" s="25">
        <v>38.461537999999997</v>
      </c>
      <c r="I122" s="25">
        <v>27.692308000000001</v>
      </c>
      <c r="J122" s="25">
        <v>24.615385</v>
      </c>
      <c r="K122" s="25">
        <v>43.076923000000001</v>
      </c>
      <c r="L122" s="25">
        <v>3.0769229999999999</v>
      </c>
      <c r="M122" s="25">
        <v>15.384615</v>
      </c>
    </row>
    <row r="123" spans="1:13" x14ac:dyDescent="0.2">
      <c r="A123" s="9" t="s">
        <v>367</v>
      </c>
      <c r="B123" s="9"/>
      <c r="C123" s="9"/>
      <c r="D123" s="9"/>
      <c r="E123" s="9"/>
      <c r="F123" s="9"/>
      <c r="G123" s="9"/>
      <c r="H123" s="9"/>
      <c r="I123" s="9"/>
      <c r="J123" s="9"/>
      <c r="K123" s="9"/>
      <c r="L123" s="9"/>
      <c r="M123" s="9"/>
    </row>
    <row r="124" spans="1:13" x14ac:dyDescent="0.2">
      <c r="A124" s="20" t="s">
        <v>368</v>
      </c>
      <c r="B124" s="21">
        <v>537</v>
      </c>
      <c r="C124" s="21">
        <v>441</v>
      </c>
      <c r="D124" s="21">
        <v>123</v>
      </c>
      <c r="E124" s="21">
        <v>360</v>
      </c>
      <c r="F124" s="21">
        <v>40</v>
      </c>
      <c r="G124" s="21">
        <v>149</v>
      </c>
      <c r="H124" s="21">
        <v>216</v>
      </c>
      <c r="I124" s="21">
        <v>148</v>
      </c>
      <c r="J124" s="21">
        <v>118</v>
      </c>
      <c r="K124" s="21">
        <v>308</v>
      </c>
      <c r="L124" s="21">
        <v>22</v>
      </c>
      <c r="M124" s="21">
        <v>39</v>
      </c>
    </row>
    <row r="125" spans="1:13" x14ac:dyDescent="0.2">
      <c r="A125" s="24" t="s">
        <v>3</v>
      </c>
      <c r="B125" s="25">
        <v>100</v>
      </c>
      <c r="C125" s="25">
        <v>82.122905000000003</v>
      </c>
      <c r="D125" s="25">
        <v>22.905028000000001</v>
      </c>
      <c r="E125" s="25">
        <v>67.039106000000004</v>
      </c>
      <c r="F125" s="25">
        <v>7.4487899999999998</v>
      </c>
      <c r="G125" s="25">
        <v>27.746741</v>
      </c>
      <c r="H125" s="25">
        <v>40.223464</v>
      </c>
      <c r="I125" s="25">
        <v>27.560521000000001</v>
      </c>
      <c r="J125" s="25">
        <v>21.973928999999998</v>
      </c>
      <c r="K125" s="25">
        <v>57.35568</v>
      </c>
      <c r="L125" s="25">
        <v>4.0968340000000003</v>
      </c>
      <c r="M125" s="25">
        <v>7.2625700000000002</v>
      </c>
    </row>
    <row r="126" spans="1:13" x14ac:dyDescent="0.2">
      <c r="A126" s="20" t="s">
        <v>180</v>
      </c>
      <c r="B126" s="21">
        <v>1667</v>
      </c>
      <c r="C126" s="21">
        <v>1377</v>
      </c>
      <c r="D126" s="21">
        <v>406</v>
      </c>
      <c r="E126" s="21">
        <v>1184</v>
      </c>
      <c r="F126" s="21">
        <v>75</v>
      </c>
      <c r="G126" s="21">
        <v>561</v>
      </c>
      <c r="H126" s="21">
        <v>787</v>
      </c>
      <c r="I126" s="21">
        <v>634</v>
      </c>
      <c r="J126" s="21">
        <v>424</v>
      </c>
      <c r="K126" s="21">
        <v>841</v>
      </c>
      <c r="L126" s="21">
        <v>69</v>
      </c>
      <c r="M126" s="21">
        <v>91</v>
      </c>
    </row>
    <row r="127" spans="1:13" x14ac:dyDescent="0.2">
      <c r="A127" s="24" t="s">
        <v>3</v>
      </c>
      <c r="B127" s="25">
        <v>100</v>
      </c>
      <c r="C127" s="25">
        <v>82.603478999999993</v>
      </c>
      <c r="D127" s="25">
        <v>24.355129000000002</v>
      </c>
      <c r="E127" s="25">
        <v>71.025795000000002</v>
      </c>
      <c r="F127" s="25">
        <v>4.4991000000000003</v>
      </c>
      <c r="G127" s="25">
        <v>33.653269000000002</v>
      </c>
      <c r="H127" s="25">
        <v>47.210557999999999</v>
      </c>
      <c r="I127" s="25">
        <v>38.032393999999996</v>
      </c>
      <c r="J127" s="25">
        <v>25.434913000000002</v>
      </c>
      <c r="K127" s="25">
        <v>50.449910000000003</v>
      </c>
      <c r="L127" s="25">
        <v>4.1391720000000003</v>
      </c>
      <c r="M127" s="25">
        <v>5.4589080000000001</v>
      </c>
    </row>
    <row r="128" spans="1:13" x14ac:dyDescent="0.2">
      <c r="A128" s="20" t="s">
        <v>369</v>
      </c>
      <c r="B128" s="21">
        <v>99</v>
      </c>
      <c r="C128" s="21">
        <v>84</v>
      </c>
      <c r="D128" s="21">
        <v>25</v>
      </c>
      <c r="E128" s="21">
        <v>68</v>
      </c>
      <c r="F128" s="21">
        <v>2</v>
      </c>
      <c r="G128" s="21">
        <v>32</v>
      </c>
      <c r="H128" s="21">
        <v>29</v>
      </c>
      <c r="I128" s="21">
        <v>51</v>
      </c>
      <c r="J128" s="21">
        <v>34</v>
      </c>
      <c r="K128" s="21">
        <v>57</v>
      </c>
      <c r="L128" s="21">
        <v>4</v>
      </c>
      <c r="M128" s="21">
        <v>4</v>
      </c>
    </row>
    <row r="129" spans="1:13" x14ac:dyDescent="0.2">
      <c r="A129" s="24" t="s">
        <v>3</v>
      </c>
      <c r="B129" s="25">
        <v>100</v>
      </c>
      <c r="C129" s="25">
        <v>84.848484999999997</v>
      </c>
      <c r="D129" s="25">
        <v>25.252524999999999</v>
      </c>
      <c r="E129" s="25">
        <v>68.686869000000002</v>
      </c>
      <c r="F129" s="25">
        <v>2.0202019999999998</v>
      </c>
      <c r="G129" s="25">
        <v>32.323231999999997</v>
      </c>
      <c r="H129" s="25">
        <v>29.292929000000001</v>
      </c>
      <c r="I129" s="25">
        <v>51.515152</v>
      </c>
      <c r="J129" s="25">
        <v>34.343434000000002</v>
      </c>
      <c r="K129" s="25">
        <v>57.575758</v>
      </c>
      <c r="L129" s="25">
        <v>4.0404039999999997</v>
      </c>
      <c r="M129" s="25">
        <v>4.0404039999999997</v>
      </c>
    </row>
    <row r="130" spans="1:13" x14ac:dyDescent="0.2">
      <c r="A130" s="20" t="s">
        <v>370</v>
      </c>
      <c r="B130" s="21">
        <v>819</v>
      </c>
      <c r="C130" s="21">
        <v>646</v>
      </c>
      <c r="D130" s="21">
        <v>177</v>
      </c>
      <c r="E130" s="21">
        <v>578</v>
      </c>
      <c r="F130" s="21">
        <v>64</v>
      </c>
      <c r="G130" s="21">
        <v>264</v>
      </c>
      <c r="H130" s="21">
        <v>307</v>
      </c>
      <c r="I130" s="21">
        <v>279</v>
      </c>
      <c r="J130" s="21">
        <v>214</v>
      </c>
      <c r="K130" s="21">
        <v>399</v>
      </c>
      <c r="L130" s="21">
        <v>44</v>
      </c>
      <c r="M130" s="21">
        <v>38</v>
      </c>
    </row>
    <row r="131" spans="1:13" x14ac:dyDescent="0.2">
      <c r="A131" s="24" t="s">
        <v>3</v>
      </c>
      <c r="B131" s="25">
        <v>100</v>
      </c>
      <c r="C131" s="25">
        <v>78.876678999999996</v>
      </c>
      <c r="D131" s="25">
        <v>21.611722</v>
      </c>
      <c r="E131" s="25">
        <v>70.573870999999997</v>
      </c>
      <c r="F131" s="25">
        <v>7.8144080000000002</v>
      </c>
      <c r="G131" s="25">
        <v>32.234431999999998</v>
      </c>
      <c r="H131" s="25">
        <v>37.484737000000003</v>
      </c>
      <c r="I131" s="25">
        <v>34.065933999999999</v>
      </c>
      <c r="J131" s="25">
        <v>26.129425999999999</v>
      </c>
      <c r="K131" s="25">
        <v>48.717948999999997</v>
      </c>
      <c r="L131" s="25">
        <v>5.3724049999999997</v>
      </c>
      <c r="M131" s="25">
        <v>4.639805</v>
      </c>
    </row>
    <row r="132" spans="1:13" x14ac:dyDescent="0.2">
      <c r="A132" s="20" t="s">
        <v>371</v>
      </c>
      <c r="B132" s="21">
        <v>87</v>
      </c>
      <c r="C132" s="21">
        <v>61</v>
      </c>
      <c r="D132" s="21">
        <v>15</v>
      </c>
      <c r="E132" s="21">
        <v>52</v>
      </c>
      <c r="F132" s="21">
        <v>3</v>
      </c>
      <c r="G132" s="21">
        <v>26</v>
      </c>
      <c r="H132" s="21">
        <v>36</v>
      </c>
      <c r="I132" s="21">
        <v>29</v>
      </c>
      <c r="J132" s="21">
        <v>13</v>
      </c>
      <c r="K132" s="21">
        <v>41</v>
      </c>
      <c r="L132" s="21">
        <v>13</v>
      </c>
      <c r="M132" s="21">
        <v>7</v>
      </c>
    </row>
    <row r="133" spans="1:13" x14ac:dyDescent="0.2">
      <c r="A133" s="24" t="s">
        <v>3</v>
      </c>
      <c r="B133" s="25">
        <v>100</v>
      </c>
      <c r="C133" s="25">
        <v>70.114942999999997</v>
      </c>
      <c r="D133" s="25">
        <v>17.241378999999998</v>
      </c>
      <c r="E133" s="25">
        <v>59.770114999999997</v>
      </c>
      <c r="F133" s="25">
        <v>3.4482759999999999</v>
      </c>
      <c r="G133" s="25">
        <v>29.885057</v>
      </c>
      <c r="H133" s="25">
        <v>41.379309999999997</v>
      </c>
      <c r="I133" s="25">
        <v>33.333333000000003</v>
      </c>
      <c r="J133" s="25">
        <v>14.942529</v>
      </c>
      <c r="K133" s="25">
        <v>47.126437000000003</v>
      </c>
      <c r="L133" s="25">
        <v>14.942529</v>
      </c>
      <c r="M133" s="25">
        <v>8.0459770000000006</v>
      </c>
    </row>
    <row r="134" spans="1:13" x14ac:dyDescent="0.2">
      <c r="A134" s="20" t="s">
        <v>366</v>
      </c>
      <c r="B134" s="21">
        <v>55</v>
      </c>
      <c r="C134" s="21">
        <v>36</v>
      </c>
      <c r="D134" s="21">
        <v>10</v>
      </c>
      <c r="E134" s="21">
        <v>34</v>
      </c>
      <c r="F134" s="21">
        <v>1</v>
      </c>
      <c r="G134" s="21">
        <v>14</v>
      </c>
      <c r="H134" s="21">
        <v>22</v>
      </c>
      <c r="I134" s="21">
        <v>18</v>
      </c>
      <c r="J134" s="21">
        <v>15</v>
      </c>
      <c r="K134" s="21">
        <v>20</v>
      </c>
      <c r="L134" s="21">
        <v>4</v>
      </c>
      <c r="M134" s="21">
        <v>8</v>
      </c>
    </row>
    <row r="135" spans="1:13" x14ac:dyDescent="0.2">
      <c r="A135" s="24" t="s">
        <v>3</v>
      </c>
      <c r="B135" s="25">
        <v>100</v>
      </c>
      <c r="C135" s="25">
        <v>65.454544999999996</v>
      </c>
      <c r="D135" s="25">
        <v>18.181818</v>
      </c>
      <c r="E135" s="25">
        <v>61.818182</v>
      </c>
      <c r="F135" s="25">
        <v>1.818182</v>
      </c>
      <c r="G135" s="25">
        <v>25.454545</v>
      </c>
      <c r="H135" s="25">
        <v>40</v>
      </c>
      <c r="I135" s="25">
        <v>32.727272999999997</v>
      </c>
      <c r="J135" s="25">
        <v>27.272727</v>
      </c>
      <c r="K135" s="25">
        <v>36.363636</v>
      </c>
      <c r="L135" s="25">
        <v>7.2727269999999997</v>
      </c>
      <c r="M135" s="25">
        <v>14.545455</v>
      </c>
    </row>
    <row r="136" spans="1:13" x14ac:dyDescent="0.2">
      <c r="A136" s="9" t="s">
        <v>372</v>
      </c>
      <c r="B136" s="9"/>
      <c r="C136" s="9"/>
      <c r="D136" s="9"/>
      <c r="E136" s="9"/>
      <c r="F136" s="9"/>
      <c r="G136" s="9"/>
      <c r="H136" s="9"/>
      <c r="I136" s="9"/>
      <c r="J136" s="9"/>
      <c r="K136" s="9"/>
      <c r="L136" s="9"/>
      <c r="M136" s="9"/>
    </row>
    <row r="137" spans="1:13" x14ac:dyDescent="0.2">
      <c r="A137" s="20" t="s">
        <v>373</v>
      </c>
      <c r="B137" s="21">
        <v>537</v>
      </c>
      <c r="C137" s="21">
        <v>441</v>
      </c>
      <c r="D137" s="21">
        <v>123</v>
      </c>
      <c r="E137" s="21">
        <v>360</v>
      </c>
      <c r="F137" s="21">
        <v>40</v>
      </c>
      <c r="G137" s="21">
        <v>149</v>
      </c>
      <c r="H137" s="21">
        <v>216</v>
      </c>
      <c r="I137" s="21">
        <v>148</v>
      </c>
      <c r="J137" s="21">
        <v>118</v>
      </c>
      <c r="K137" s="21">
        <v>308</v>
      </c>
      <c r="L137" s="21">
        <v>22</v>
      </c>
      <c r="M137" s="21">
        <v>39</v>
      </c>
    </row>
    <row r="138" spans="1:13" x14ac:dyDescent="0.2">
      <c r="A138" s="24" t="s">
        <v>3</v>
      </c>
      <c r="B138" s="25">
        <v>100</v>
      </c>
      <c r="C138" s="25">
        <v>82.122905000000003</v>
      </c>
      <c r="D138" s="25">
        <v>22.905028000000001</v>
      </c>
      <c r="E138" s="25">
        <v>67.039106000000004</v>
      </c>
      <c r="F138" s="25">
        <v>7.4487899999999998</v>
      </c>
      <c r="G138" s="25">
        <v>27.746741</v>
      </c>
      <c r="H138" s="25">
        <v>40.223464</v>
      </c>
      <c r="I138" s="25">
        <v>27.560521000000001</v>
      </c>
      <c r="J138" s="25">
        <v>21.973928999999998</v>
      </c>
      <c r="K138" s="25">
        <v>57.35568</v>
      </c>
      <c r="L138" s="25">
        <v>4.0968340000000003</v>
      </c>
      <c r="M138" s="25">
        <v>7.2625700000000002</v>
      </c>
    </row>
    <row r="139" spans="1:13" x14ac:dyDescent="0.2">
      <c r="A139" s="20" t="s">
        <v>374</v>
      </c>
      <c r="B139" s="21">
        <v>1329</v>
      </c>
      <c r="C139" s="21">
        <v>1079</v>
      </c>
      <c r="D139" s="21">
        <v>318</v>
      </c>
      <c r="E139" s="21">
        <v>963</v>
      </c>
      <c r="F139" s="21">
        <v>66</v>
      </c>
      <c r="G139" s="21">
        <v>420</v>
      </c>
      <c r="H139" s="21">
        <v>632</v>
      </c>
      <c r="I139" s="21">
        <v>474</v>
      </c>
      <c r="J139" s="21">
        <v>282</v>
      </c>
      <c r="K139" s="21">
        <v>669</v>
      </c>
      <c r="L139" s="21">
        <v>52</v>
      </c>
      <c r="M139" s="21">
        <v>78</v>
      </c>
    </row>
    <row r="140" spans="1:13" x14ac:dyDescent="0.2">
      <c r="A140" s="24" t="s">
        <v>3</v>
      </c>
      <c r="B140" s="25">
        <v>100</v>
      </c>
      <c r="C140" s="25">
        <v>81.188863999999995</v>
      </c>
      <c r="D140" s="25">
        <v>23.927765000000001</v>
      </c>
      <c r="E140" s="25">
        <v>72.460497000000004</v>
      </c>
      <c r="F140" s="25">
        <v>4.9661400000000002</v>
      </c>
      <c r="G140" s="25">
        <v>31.602709000000001</v>
      </c>
      <c r="H140" s="25">
        <v>47.554552000000001</v>
      </c>
      <c r="I140" s="25">
        <v>35.665914000000001</v>
      </c>
      <c r="J140" s="25">
        <v>21.218962000000001</v>
      </c>
      <c r="K140" s="25">
        <v>50.3386</v>
      </c>
      <c r="L140" s="25">
        <v>3.9127160000000001</v>
      </c>
      <c r="M140" s="25">
        <v>5.8690740000000003</v>
      </c>
    </row>
    <row r="141" spans="1:13" x14ac:dyDescent="0.2">
      <c r="A141" s="20" t="s">
        <v>375</v>
      </c>
      <c r="B141" s="21">
        <v>406</v>
      </c>
      <c r="C141" s="21">
        <v>322</v>
      </c>
      <c r="D141" s="21">
        <v>95</v>
      </c>
      <c r="E141" s="21">
        <v>268</v>
      </c>
      <c r="F141" s="21">
        <v>32</v>
      </c>
      <c r="G141" s="21">
        <v>134</v>
      </c>
      <c r="H141" s="21">
        <v>160</v>
      </c>
      <c r="I141" s="21">
        <v>151</v>
      </c>
      <c r="J141" s="21">
        <v>105</v>
      </c>
      <c r="K141" s="21">
        <v>197</v>
      </c>
      <c r="L141" s="21">
        <v>27</v>
      </c>
      <c r="M141" s="21">
        <v>19</v>
      </c>
    </row>
    <row r="142" spans="1:13" x14ac:dyDescent="0.2">
      <c r="A142" s="24" t="s">
        <v>3</v>
      </c>
      <c r="B142" s="25">
        <v>100</v>
      </c>
      <c r="C142" s="25">
        <v>79.310344999999998</v>
      </c>
      <c r="D142" s="25">
        <v>23.399014999999999</v>
      </c>
      <c r="E142" s="25">
        <v>66.009851999999995</v>
      </c>
      <c r="F142" s="25">
        <v>7.8817729999999999</v>
      </c>
      <c r="G142" s="25">
        <v>33.004925999999998</v>
      </c>
      <c r="H142" s="25">
        <v>39.408867000000001</v>
      </c>
      <c r="I142" s="25">
        <v>37.192118000000001</v>
      </c>
      <c r="J142" s="25">
        <v>25.862069000000002</v>
      </c>
      <c r="K142" s="25">
        <v>48.522167000000003</v>
      </c>
      <c r="L142" s="25">
        <v>6.6502460000000001</v>
      </c>
      <c r="M142" s="25">
        <v>4.6798029999999997</v>
      </c>
    </row>
    <row r="143" spans="1:13" x14ac:dyDescent="0.2">
      <c r="A143" s="20" t="s">
        <v>376</v>
      </c>
      <c r="B143" s="21">
        <v>152</v>
      </c>
      <c r="C143" s="21">
        <v>114</v>
      </c>
      <c r="D143" s="21">
        <v>23</v>
      </c>
      <c r="E143" s="21">
        <v>103</v>
      </c>
      <c r="F143" s="21">
        <v>9</v>
      </c>
      <c r="G143" s="21">
        <v>46</v>
      </c>
      <c r="H143" s="21">
        <v>56</v>
      </c>
      <c r="I143" s="21">
        <v>55</v>
      </c>
      <c r="J143" s="21">
        <v>55</v>
      </c>
      <c r="K143" s="21">
        <v>71</v>
      </c>
      <c r="L143" s="21">
        <v>8</v>
      </c>
      <c r="M143" s="21">
        <v>12</v>
      </c>
    </row>
    <row r="144" spans="1:13" x14ac:dyDescent="0.2">
      <c r="A144" s="24" t="s">
        <v>3</v>
      </c>
      <c r="B144" s="25">
        <v>100</v>
      </c>
      <c r="C144" s="25">
        <v>75</v>
      </c>
      <c r="D144" s="25">
        <v>15.131579</v>
      </c>
      <c r="E144" s="25">
        <v>67.763158000000004</v>
      </c>
      <c r="F144" s="25">
        <v>5.9210529999999997</v>
      </c>
      <c r="G144" s="25">
        <v>30.263158000000001</v>
      </c>
      <c r="H144" s="25">
        <v>36.842104999999997</v>
      </c>
      <c r="I144" s="25">
        <v>36.184210999999998</v>
      </c>
      <c r="J144" s="25">
        <v>36.184210999999998</v>
      </c>
      <c r="K144" s="25">
        <v>46.710526000000002</v>
      </c>
      <c r="L144" s="25">
        <v>5.2631579999999998</v>
      </c>
      <c r="M144" s="25">
        <v>7.8947370000000001</v>
      </c>
    </row>
    <row r="145" spans="1:13" x14ac:dyDescent="0.2">
      <c r="A145" s="20" t="s">
        <v>377</v>
      </c>
      <c r="B145" s="21">
        <v>88</v>
      </c>
      <c r="C145" s="21">
        <v>76</v>
      </c>
      <c r="D145" s="21">
        <v>28</v>
      </c>
      <c r="E145" s="21">
        <v>60</v>
      </c>
      <c r="F145" s="21">
        <v>4</v>
      </c>
      <c r="G145" s="21">
        <v>33</v>
      </c>
      <c r="H145" s="21">
        <v>37</v>
      </c>
      <c r="I145" s="21">
        <v>33</v>
      </c>
      <c r="J145" s="21">
        <v>22</v>
      </c>
      <c r="K145" s="21">
        <v>41</v>
      </c>
      <c r="L145" s="21">
        <v>3</v>
      </c>
      <c r="M145" s="21">
        <v>2</v>
      </c>
    </row>
    <row r="146" spans="1:13" x14ac:dyDescent="0.2">
      <c r="A146" s="24" t="s">
        <v>3</v>
      </c>
      <c r="B146" s="25">
        <v>100</v>
      </c>
      <c r="C146" s="25">
        <v>86.363636</v>
      </c>
      <c r="D146" s="25">
        <v>31.818182</v>
      </c>
      <c r="E146" s="25">
        <v>68.181818000000007</v>
      </c>
      <c r="F146" s="25">
        <v>4.5454549999999996</v>
      </c>
      <c r="G146" s="25">
        <v>37.5</v>
      </c>
      <c r="H146" s="25">
        <v>42.045454999999997</v>
      </c>
      <c r="I146" s="25">
        <v>37.5</v>
      </c>
      <c r="J146" s="25">
        <v>25</v>
      </c>
      <c r="K146" s="25">
        <v>46.590909000000003</v>
      </c>
      <c r="L146" s="25">
        <v>3.4090910000000001</v>
      </c>
      <c r="M146" s="25">
        <v>2.2727270000000002</v>
      </c>
    </row>
    <row r="147" spans="1:13" x14ac:dyDescent="0.2">
      <c r="A147" s="20" t="s">
        <v>378</v>
      </c>
      <c r="B147" s="21">
        <v>84</v>
      </c>
      <c r="C147" s="21">
        <v>64</v>
      </c>
      <c r="D147" s="21">
        <v>18</v>
      </c>
      <c r="E147" s="21">
        <v>64</v>
      </c>
      <c r="F147" s="21">
        <v>5</v>
      </c>
      <c r="G147" s="21">
        <v>29</v>
      </c>
      <c r="H147" s="21">
        <v>30</v>
      </c>
      <c r="I147" s="21">
        <v>32</v>
      </c>
      <c r="J147" s="21">
        <v>26</v>
      </c>
      <c r="K147" s="21">
        <v>43</v>
      </c>
      <c r="L147" s="21">
        <v>6</v>
      </c>
      <c r="M147" s="21">
        <v>3</v>
      </c>
    </row>
    <row r="148" spans="1:13" x14ac:dyDescent="0.2">
      <c r="A148" s="24" t="s">
        <v>3</v>
      </c>
      <c r="B148" s="25">
        <v>100</v>
      </c>
      <c r="C148" s="25">
        <v>76.190476000000004</v>
      </c>
      <c r="D148" s="25">
        <v>21.428571000000002</v>
      </c>
      <c r="E148" s="25">
        <v>76.190476000000004</v>
      </c>
      <c r="F148" s="25">
        <v>5.9523809999999999</v>
      </c>
      <c r="G148" s="25">
        <v>34.523809999999997</v>
      </c>
      <c r="H148" s="25">
        <v>35.714286000000001</v>
      </c>
      <c r="I148" s="25">
        <v>38.095238000000002</v>
      </c>
      <c r="J148" s="25">
        <v>30.952380999999999</v>
      </c>
      <c r="K148" s="25">
        <v>51.190475999999997</v>
      </c>
      <c r="L148" s="25">
        <v>7.1428570000000002</v>
      </c>
      <c r="M148" s="25">
        <v>3.5714290000000002</v>
      </c>
    </row>
    <row r="149" spans="1:13" x14ac:dyDescent="0.2">
      <c r="A149" s="20" t="s">
        <v>366</v>
      </c>
      <c r="B149" s="21">
        <v>81</v>
      </c>
      <c r="C149" s="21">
        <v>55</v>
      </c>
      <c r="D149" s="21">
        <v>12</v>
      </c>
      <c r="E149" s="21">
        <v>52</v>
      </c>
      <c r="F149" s="21">
        <v>2</v>
      </c>
      <c r="G149" s="21">
        <v>22</v>
      </c>
      <c r="H149" s="21">
        <v>32</v>
      </c>
      <c r="I149" s="21">
        <v>24</v>
      </c>
      <c r="J149" s="21">
        <v>20</v>
      </c>
      <c r="K149" s="21">
        <v>34</v>
      </c>
      <c r="L149" s="21">
        <v>8</v>
      </c>
      <c r="M149" s="21">
        <v>8</v>
      </c>
    </row>
    <row r="150" spans="1:13" x14ac:dyDescent="0.2">
      <c r="A150" s="24" t="s">
        <v>3</v>
      </c>
      <c r="B150" s="25">
        <v>100</v>
      </c>
      <c r="C150" s="25">
        <v>67.901235</v>
      </c>
      <c r="D150" s="25">
        <v>14.814814999999999</v>
      </c>
      <c r="E150" s="25">
        <v>64.197530999999998</v>
      </c>
      <c r="F150" s="25">
        <v>2.4691360000000002</v>
      </c>
      <c r="G150" s="25">
        <v>27.160494</v>
      </c>
      <c r="H150" s="25">
        <v>39.506172999999997</v>
      </c>
      <c r="I150" s="25">
        <v>29.629629999999999</v>
      </c>
      <c r="J150" s="25">
        <v>24.691358000000001</v>
      </c>
      <c r="K150" s="25">
        <v>41.975309000000003</v>
      </c>
      <c r="L150" s="25">
        <v>9.8765429999999999</v>
      </c>
      <c r="M150" s="25">
        <v>9.8765429999999999</v>
      </c>
    </row>
    <row r="151" spans="1:13" x14ac:dyDescent="0.2">
      <c r="A151" s="9" t="s">
        <v>379</v>
      </c>
      <c r="B151" s="9"/>
      <c r="C151" s="9"/>
      <c r="D151" s="9"/>
      <c r="E151" s="9"/>
      <c r="F151" s="9"/>
      <c r="G151" s="9"/>
      <c r="H151" s="9"/>
      <c r="I151" s="9"/>
      <c r="J151" s="9"/>
      <c r="K151" s="9"/>
      <c r="L151" s="9"/>
      <c r="M151" s="9"/>
    </row>
    <row r="152" spans="1:13" x14ac:dyDescent="0.2">
      <c r="A152" s="20" t="s">
        <v>380</v>
      </c>
      <c r="B152" s="21">
        <v>788</v>
      </c>
      <c r="C152" s="21">
        <v>655</v>
      </c>
      <c r="D152" s="21">
        <v>204</v>
      </c>
      <c r="E152" s="21">
        <v>471</v>
      </c>
      <c r="F152" s="21">
        <v>9</v>
      </c>
      <c r="G152" s="21">
        <v>246</v>
      </c>
      <c r="H152" s="21">
        <v>280</v>
      </c>
      <c r="I152" s="21">
        <v>302</v>
      </c>
      <c r="J152" s="21">
        <v>584</v>
      </c>
      <c r="K152" s="21">
        <v>394</v>
      </c>
      <c r="L152" s="21">
        <v>34</v>
      </c>
      <c r="M152" s="21">
        <v>44</v>
      </c>
    </row>
    <row r="153" spans="1:13" x14ac:dyDescent="0.2">
      <c r="A153" s="24" t="s">
        <v>3</v>
      </c>
      <c r="B153" s="25">
        <v>100</v>
      </c>
      <c r="C153" s="25">
        <v>83.121826999999996</v>
      </c>
      <c r="D153" s="25">
        <v>25.888324999999998</v>
      </c>
      <c r="E153" s="25">
        <v>59.771574000000001</v>
      </c>
      <c r="F153" s="25">
        <v>1.1421319999999999</v>
      </c>
      <c r="G153" s="25">
        <v>31.218274000000001</v>
      </c>
      <c r="H153" s="25">
        <v>35.532995</v>
      </c>
      <c r="I153" s="25">
        <v>38.324872999999997</v>
      </c>
      <c r="J153" s="25">
        <v>74.111675000000005</v>
      </c>
      <c r="K153" s="25">
        <v>50</v>
      </c>
      <c r="L153" s="25">
        <v>4.3147209999999996</v>
      </c>
      <c r="M153" s="25">
        <v>5.5837560000000002</v>
      </c>
    </row>
    <row r="154" spans="1:13" x14ac:dyDescent="0.2">
      <c r="A154" s="20" t="s">
        <v>381</v>
      </c>
      <c r="B154" s="21">
        <v>1824</v>
      </c>
      <c r="C154" s="21">
        <v>1453</v>
      </c>
      <c r="D154" s="21">
        <v>402</v>
      </c>
      <c r="E154" s="21">
        <v>1360</v>
      </c>
      <c r="F154" s="21">
        <v>149</v>
      </c>
      <c r="G154" s="21">
        <v>572</v>
      </c>
      <c r="H154" s="21">
        <v>858</v>
      </c>
      <c r="I154" s="21">
        <v>594</v>
      </c>
      <c r="J154" s="21">
        <v>28</v>
      </c>
      <c r="K154" s="21">
        <v>944</v>
      </c>
      <c r="L154" s="21">
        <v>89</v>
      </c>
      <c r="M154" s="21">
        <v>107</v>
      </c>
    </row>
    <row r="155" spans="1:13" x14ac:dyDescent="0.2">
      <c r="A155" s="24" t="s">
        <v>3</v>
      </c>
      <c r="B155" s="25">
        <v>100</v>
      </c>
      <c r="C155" s="25">
        <v>79.660088000000002</v>
      </c>
      <c r="D155" s="25">
        <v>22.039473999999998</v>
      </c>
      <c r="E155" s="25">
        <v>74.561403999999996</v>
      </c>
      <c r="F155" s="25">
        <v>8.1688600000000005</v>
      </c>
      <c r="G155" s="25">
        <v>31.359649000000001</v>
      </c>
      <c r="H155" s="25">
        <v>47.039473999999998</v>
      </c>
      <c r="I155" s="25">
        <v>32.565789000000002</v>
      </c>
      <c r="J155" s="25">
        <v>1.535088</v>
      </c>
      <c r="K155" s="25">
        <v>51.754385999999997</v>
      </c>
      <c r="L155" s="25">
        <v>4.8793860000000002</v>
      </c>
      <c r="M155" s="25">
        <v>5.8662280000000004</v>
      </c>
    </row>
    <row r="156" spans="1:13" x14ac:dyDescent="0.2">
      <c r="A156" s="20" t="s">
        <v>366</v>
      </c>
      <c r="B156" s="21">
        <v>65</v>
      </c>
      <c r="C156" s="21">
        <v>43</v>
      </c>
      <c r="D156" s="21">
        <v>11</v>
      </c>
      <c r="E156" s="21">
        <v>39</v>
      </c>
      <c r="F156" s="21">
        <v>0</v>
      </c>
      <c r="G156" s="21">
        <v>15</v>
      </c>
      <c r="H156" s="21">
        <v>25</v>
      </c>
      <c r="I156" s="21">
        <v>21</v>
      </c>
      <c r="J156" s="21">
        <v>16</v>
      </c>
      <c r="K156" s="21">
        <v>25</v>
      </c>
      <c r="L156" s="21">
        <v>3</v>
      </c>
      <c r="M156" s="21">
        <v>10</v>
      </c>
    </row>
    <row r="157" spans="1:13" x14ac:dyDescent="0.2">
      <c r="A157" s="24" t="s">
        <v>3</v>
      </c>
      <c r="B157" s="25">
        <v>100</v>
      </c>
      <c r="C157" s="25">
        <v>66.153846000000001</v>
      </c>
      <c r="D157" s="25">
        <v>16.923076999999999</v>
      </c>
      <c r="E157" s="25">
        <v>60</v>
      </c>
      <c r="F157" s="25">
        <v>0</v>
      </c>
      <c r="G157" s="25">
        <v>23.076923000000001</v>
      </c>
      <c r="H157" s="25">
        <v>38.461537999999997</v>
      </c>
      <c r="I157" s="25">
        <v>32.307692000000003</v>
      </c>
      <c r="J157" s="25">
        <v>24.615385</v>
      </c>
      <c r="K157" s="25">
        <v>38.461537999999997</v>
      </c>
      <c r="L157" s="25">
        <v>4.6153849999999998</v>
      </c>
      <c r="M157" s="25">
        <v>15.384615</v>
      </c>
    </row>
    <row r="158" spans="1:13" x14ac:dyDescent="0.2">
      <c r="A158" s="9" t="s">
        <v>382</v>
      </c>
      <c r="B158" s="9"/>
      <c r="C158" s="9"/>
      <c r="D158" s="9"/>
      <c r="E158" s="9"/>
      <c r="F158" s="9"/>
      <c r="G158" s="9"/>
      <c r="H158" s="9"/>
      <c r="I158" s="9"/>
      <c r="J158" s="9"/>
      <c r="K158" s="9"/>
      <c r="L158" s="9"/>
      <c r="M158" s="9"/>
    </row>
    <row r="159" spans="1:13" x14ac:dyDescent="0.2">
      <c r="A159" s="20" t="s">
        <v>383</v>
      </c>
      <c r="B159" s="21">
        <v>393</v>
      </c>
      <c r="C159" s="21">
        <v>310</v>
      </c>
      <c r="D159" s="21">
        <v>108</v>
      </c>
      <c r="E159" s="21">
        <v>215</v>
      </c>
      <c r="F159" s="21">
        <v>2</v>
      </c>
      <c r="G159" s="21">
        <v>108</v>
      </c>
      <c r="H159" s="21">
        <v>125</v>
      </c>
      <c r="I159" s="21">
        <v>121</v>
      </c>
      <c r="J159" s="21">
        <v>306</v>
      </c>
      <c r="K159" s="21">
        <v>190</v>
      </c>
      <c r="L159" s="21">
        <v>17</v>
      </c>
      <c r="M159" s="21">
        <v>32</v>
      </c>
    </row>
    <row r="160" spans="1:13" x14ac:dyDescent="0.2">
      <c r="A160" s="24" t="s">
        <v>3</v>
      </c>
      <c r="B160" s="25">
        <v>100</v>
      </c>
      <c r="C160" s="25">
        <v>78.880407000000005</v>
      </c>
      <c r="D160" s="25">
        <v>27.480916000000001</v>
      </c>
      <c r="E160" s="25">
        <v>54.707379000000003</v>
      </c>
      <c r="F160" s="25">
        <v>0.50890599999999997</v>
      </c>
      <c r="G160" s="25">
        <v>27.480916000000001</v>
      </c>
      <c r="H160" s="25">
        <v>31.806616000000002</v>
      </c>
      <c r="I160" s="25">
        <v>30.788803999999999</v>
      </c>
      <c r="J160" s="25">
        <v>77.862594999999999</v>
      </c>
      <c r="K160" s="25">
        <v>48.346055999999997</v>
      </c>
      <c r="L160" s="25">
        <v>4.3257000000000003</v>
      </c>
      <c r="M160" s="25">
        <v>8.1424939999999992</v>
      </c>
    </row>
    <row r="161" spans="1:13" x14ac:dyDescent="0.2">
      <c r="A161" s="20" t="s">
        <v>181</v>
      </c>
      <c r="B161" s="21">
        <v>1944</v>
      </c>
      <c r="C161" s="21">
        <v>1580</v>
      </c>
      <c r="D161" s="21">
        <v>423</v>
      </c>
      <c r="E161" s="21">
        <v>1403</v>
      </c>
      <c r="F161" s="21">
        <v>138</v>
      </c>
      <c r="G161" s="21">
        <v>630</v>
      </c>
      <c r="H161" s="21">
        <v>897</v>
      </c>
      <c r="I161" s="21">
        <v>692</v>
      </c>
      <c r="J161" s="21">
        <v>277</v>
      </c>
      <c r="K161" s="21">
        <v>1000</v>
      </c>
      <c r="L161" s="21">
        <v>88</v>
      </c>
      <c r="M161" s="21">
        <v>106</v>
      </c>
    </row>
    <row r="162" spans="1:13" x14ac:dyDescent="0.2">
      <c r="A162" s="24" t="s">
        <v>3</v>
      </c>
      <c r="B162" s="25">
        <v>100</v>
      </c>
      <c r="C162" s="25">
        <v>81.275720000000007</v>
      </c>
      <c r="D162" s="25">
        <v>21.759259</v>
      </c>
      <c r="E162" s="25">
        <v>72.170782000000003</v>
      </c>
      <c r="F162" s="25">
        <v>7.0987650000000002</v>
      </c>
      <c r="G162" s="25">
        <v>32.407406999999999</v>
      </c>
      <c r="H162" s="25">
        <v>46.141975000000002</v>
      </c>
      <c r="I162" s="25">
        <v>35.596708</v>
      </c>
      <c r="J162" s="25">
        <v>14.248970999999999</v>
      </c>
      <c r="K162" s="25">
        <v>51.440328999999998</v>
      </c>
      <c r="L162" s="25">
        <v>4.5267489999999997</v>
      </c>
      <c r="M162" s="25">
        <v>5.4526750000000002</v>
      </c>
    </row>
    <row r="163" spans="1:13" x14ac:dyDescent="0.2">
      <c r="A163" s="20" t="s">
        <v>182</v>
      </c>
      <c r="B163" s="21">
        <v>38</v>
      </c>
      <c r="C163" s="21">
        <v>32</v>
      </c>
      <c r="D163" s="21">
        <v>15</v>
      </c>
      <c r="E163" s="21">
        <v>26</v>
      </c>
      <c r="F163" s="21">
        <v>3</v>
      </c>
      <c r="G163" s="21">
        <v>10</v>
      </c>
      <c r="H163" s="21">
        <v>13</v>
      </c>
      <c r="I163" s="21">
        <v>13</v>
      </c>
      <c r="J163" s="21">
        <v>4</v>
      </c>
      <c r="K163" s="21">
        <v>19</v>
      </c>
      <c r="L163" s="21">
        <v>2</v>
      </c>
      <c r="M163" s="21">
        <v>2</v>
      </c>
    </row>
    <row r="164" spans="1:13" x14ac:dyDescent="0.2">
      <c r="A164" s="24" t="s">
        <v>3</v>
      </c>
      <c r="B164" s="25">
        <v>100</v>
      </c>
      <c r="C164" s="25">
        <v>84.210526000000002</v>
      </c>
      <c r="D164" s="25">
        <v>39.473683999999999</v>
      </c>
      <c r="E164" s="25">
        <v>68.421053000000001</v>
      </c>
      <c r="F164" s="25">
        <v>7.8947370000000001</v>
      </c>
      <c r="G164" s="25">
        <v>26.315788999999999</v>
      </c>
      <c r="H164" s="25">
        <v>34.210526000000002</v>
      </c>
      <c r="I164" s="25">
        <v>34.210526000000002</v>
      </c>
      <c r="J164" s="25">
        <v>10.526316</v>
      </c>
      <c r="K164" s="25">
        <v>50</v>
      </c>
      <c r="L164" s="25">
        <v>5.2631579999999998</v>
      </c>
      <c r="M164" s="25">
        <v>5.2631579999999998</v>
      </c>
    </row>
    <row r="165" spans="1:13" x14ac:dyDescent="0.2">
      <c r="A165" s="20" t="s">
        <v>384</v>
      </c>
      <c r="B165" s="21">
        <v>36</v>
      </c>
      <c r="C165" s="21">
        <v>29</v>
      </c>
      <c r="D165" s="21">
        <v>9</v>
      </c>
      <c r="E165" s="21">
        <v>29</v>
      </c>
      <c r="F165" s="21">
        <v>0</v>
      </c>
      <c r="G165" s="21">
        <v>13</v>
      </c>
      <c r="H165" s="21">
        <v>19</v>
      </c>
      <c r="I165" s="21">
        <v>13</v>
      </c>
      <c r="J165" s="21">
        <v>2</v>
      </c>
      <c r="K165" s="21">
        <v>22</v>
      </c>
      <c r="L165" s="21">
        <v>1</v>
      </c>
      <c r="M165" s="21">
        <v>1</v>
      </c>
    </row>
    <row r="166" spans="1:13" x14ac:dyDescent="0.2">
      <c r="A166" s="24" t="s">
        <v>3</v>
      </c>
      <c r="B166" s="25">
        <v>100</v>
      </c>
      <c r="C166" s="25">
        <v>80.555555999999996</v>
      </c>
      <c r="D166" s="25">
        <v>25</v>
      </c>
      <c r="E166" s="25">
        <v>80.555555999999996</v>
      </c>
      <c r="F166" s="25">
        <v>0</v>
      </c>
      <c r="G166" s="25">
        <v>36.111111000000001</v>
      </c>
      <c r="H166" s="25">
        <v>52.777777999999998</v>
      </c>
      <c r="I166" s="25">
        <v>36.111111000000001</v>
      </c>
      <c r="J166" s="25">
        <v>5.5555560000000002</v>
      </c>
      <c r="K166" s="25">
        <v>61.111111000000001</v>
      </c>
      <c r="L166" s="25">
        <v>2.7777780000000001</v>
      </c>
      <c r="M166" s="25">
        <v>2.7777780000000001</v>
      </c>
    </row>
    <row r="167" spans="1:13" x14ac:dyDescent="0.2">
      <c r="A167" s="20" t="s">
        <v>183</v>
      </c>
      <c r="B167" s="21">
        <v>53</v>
      </c>
      <c r="C167" s="21">
        <v>39</v>
      </c>
      <c r="D167" s="21">
        <v>23</v>
      </c>
      <c r="E167" s="21">
        <v>45</v>
      </c>
      <c r="F167" s="21">
        <v>3</v>
      </c>
      <c r="G167" s="21">
        <v>22</v>
      </c>
      <c r="H167" s="21">
        <v>22</v>
      </c>
      <c r="I167" s="21">
        <v>27</v>
      </c>
      <c r="J167" s="21">
        <v>6</v>
      </c>
      <c r="K167" s="21">
        <v>34</v>
      </c>
      <c r="L167" s="21">
        <v>3</v>
      </c>
      <c r="M167" s="21">
        <v>1</v>
      </c>
    </row>
    <row r="168" spans="1:13" x14ac:dyDescent="0.2">
      <c r="A168" s="24" t="s">
        <v>3</v>
      </c>
      <c r="B168" s="25">
        <v>100</v>
      </c>
      <c r="C168" s="25">
        <v>73.584906000000004</v>
      </c>
      <c r="D168" s="25">
        <v>43.396225999999999</v>
      </c>
      <c r="E168" s="25">
        <v>84.905659999999997</v>
      </c>
      <c r="F168" s="25">
        <v>5.6603770000000004</v>
      </c>
      <c r="G168" s="25">
        <v>41.509433999999999</v>
      </c>
      <c r="H168" s="25">
        <v>41.509433999999999</v>
      </c>
      <c r="I168" s="25">
        <v>50.943396</v>
      </c>
      <c r="J168" s="25">
        <v>11.320755</v>
      </c>
      <c r="K168" s="25">
        <v>64.150942999999998</v>
      </c>
      <c r="L168" s="25">
        <v>5.6603770000000004</v>
      </c>
      <c r="M168" s="25">
        <v>1.886792</v>
      </c>
    </row>
    <row r="169" spans="1:13" x14ac:dyDescent="0.2">
      <c r="A169" s="20" t="s">
        <v>385</v>
      </c>
      <c r="B169" s="21">
        <v>22</v>
      </c>
      <c r="C169" s="21">
        <v>14</v>
      </c>
      <c r="D169" s="21">
        <v>3</v>
      </c>
      <c r="E169" s="21">
        <v>15</v>
      </c>
      <c r="F169" s="21">
        <v>5</v>
      </c>
      <c r="G169" s="21">
        <v>2</v>
      </c>
      <c r="H169" s="21">
        <v>6</v>
      </c>
      <c r="I169" s="21">
        <v>2</v>
      </c>
      <c r="J169" s="21">
        <v>1</v>
      </c>
      <c r="K169" s="21">
        <v>6</v>
      </c>
      <c r="L169" s="21">
        <v>2</v>
      </c>
      <c r="M169" s="21">
        <v>0</v>
      </c>
    </row>
    <row r="170" spans="1:13" x14ac:dyDescent="0.2">
      <c r="A170" s="24" t="s">
        <v>3</v>
      </c>
      <c r="B170" s="25">
        <v>100</v>
      </c>
      <c r="C170" s="25">
        <v>63.636364</v>
      </c>
      <c r="D170" s="25">
        <v>13.636364</v>
      </c>
      <c r="E170" s="25">
        <v>68.181818000000007</v>
      </c>
      <c r="F170" s="25">
        <v>22.727273</v>
      </c>
      <c r="G170" s="25">
        <v>9.0909089999999999</v>
      </c>
      <c r="H170" s="25">
        <v>27.272727</v>
      </c>
      <c r="I170" s="25">
        <v>9.0909089999999999</v>
      </c>
      <c r="J170" s="25">
        <v>4.5454549999999996</v>
      </c>
      <c r="K170" s="25">
        <v>27.272727</v>
      </c>
      <c r="L170" s="25">
        <v>9.0909089999999999</v>
      </c>
      <c r="M170" s="25">
        <v>0</v>
      </c>
    </row>
    <row r="171" spans="1:13" x14ac:dyDescent="0.2">
      <c r="A171" s="20" t="s">
        <v>386</v>
      </c>
      <c r="B171" s="21">
        <v>32</v>
      </c>
      <c r="C171" s="21">
        <v>24</v>
      </c>
      <c r="D171" s="21">
        <v>4</v>
      </c>
      <c r="E171" s="21">
        <v>21</v>
      </c>
      <c r="F171" s="21">
        <v>1</v>
      </c>
      <c r="G171" s="21">
        <v>2</v>
      </c>
      <c r="H171" s="21">
        <v>13</v>
      </c>
      <c r="I171" s="21">
        <v>3</v>
      </c>
      <c r="J171" s="21">
        <v>3</v>
      </c>
      <c r="K171" s="21">
        <v>15</v>
      </c>
      <c r="L171" s="21">
        <v>0</v>
      </c>
      <c r="M171" s="21">
        <v>4</v>
      </c>
    </row>
    <row r="172" spans="1:13" x14ac:dyDescent="0.2">
      <c r="A172" s="24" t="s">
        <v>3</v>
      </c>
      <c r="B172" s="25">
        <v>100</v>
      </c>
      <c r="C172" s="25">
        <v>75</v>
      </c>
      <c r="D172" s="25">
        <v>12.5</v>
      </c>
      <c r="E172" s="25">
        <v>65.625</v>
      </c>
      <c r="F172" s="25">
        <v>3.125</v>
      </c>
      <c r="G172" s="25">
        <v>6.25</v>
      </c>
      <c r="H172" s="25">
        <v>40.625</v>
      </c>
      <c r="I172" s="25">
        <v>9.375</v>
      </c>
      <c r="J172" s="25">
        <v>9.375</v>
      </c>
      <c r="K172" s="25">
        <v>46.875</v>
      </c>
      <c r="L172" s="25">
        <v>0</v>
      </c>
      <c r="M172" s="25">
        <v>12.5</v>
      </c>
    </row>
    <row r="173" spans="1:13" x14ac:dyDescent="0.2">
      <c r="A173" s="20" t="s">
        <v>387</v>
      </c>
      <c r="B173" s="21">
        <v>9</v>
      </c>
      <c r="C173" s="21">
        <v>5</v>
      </c>
      <c r="D173" s="21">
        <v>2</v>
      </c>
      <c r="E173" s="21">
        <v>8</v>
      </c>
      <c r="F173" s="21">
        <v>0</v>
      </c>
      <c r="G173" s="21">
        <v>1</v>
      </c>
      <c r="H173" s="21">
        <v>5</v>
      </c>
      <c r="I173" s="21">
        <v>4</v>
      </c>
      <c r="J173" s="21">
        <v>1</v>
      </c>
      <c r="K173" s="21">
        <v>3</v>
      </c>
      <c r="L173" s="21">
        <v>0</v>
      </c>
      <c r="M173" s="21">
        <v>0</v>
      </c>
    </row>
    <row r="174" spans="1:13" x14ac:dyDescent="0.2">
      <c r="A174" s="24" t="s">
        <v>3</v>
      </c>
      <c r="B174" s="25">
        <v>100</v>
      </c>
      <c r="C174" s="25">
        <v>55.555556000000003</v>
      </c>
      <c r="D174" s="25">
        <v>22.222221999999999</v>
      </c>
      <c r="E174" s="25">
        <v>88.888889000000006</v>
      </c>
      <c r="F174" s="25">
        <v>0</v>
      </c>
      <c r="G174" s="25">
        <v>11.111110999999999</v>
      </c>
      <c r="H174" s="25">
        <v>55.555556000000003</v>
      </c>
      <c r="I174" s="25">
        <v>44.444443999999997</v>
      </c>
      <c r="J174" s="25">
        <v>11.111110999999999</v>
      </c>
      <c r="K174" s="25">
        <v>33.333333000000003</v>
      </c>
      <c r="L174" s="25">
        <v>0</v>
      </c>
      <c r="M174" s="25">
        <v>0</v>
      </c>
    </row>
    <row r="175" spans="1:13" x14ac:dyDescent="0.2">
      <c r="A175" s="20" t="s">
        <v>366</v>
      </c>
      <c r="B175" s="21">
        <v>150</v>
      </c>
      <c r="C175" s="21">
        <v>118</v>
      </c>
      <c r="D175" s="21">
        <v>30</v>
      </c>
      <c r="E175" s="21">
        <v>108</v>
      </c>
      <c r="F175" s="21">
        <v>6</v>
      </c>
      <c r="G175" s="21">
        <v>45</v>
      </c>
      <c r="H175" s="21">
        <v>63</v>
      </c>
      <c r="I175" s="21">
        <v>42</v>
      </c>
      <c r="J175" s="21">
        <v>28</v>
      </c>
      <c r="K175" s="21">
        <v>74</v>
      </c>
      <c r="L175" s="21">
        <v>13</v>
      </c>
      <c r="M175" s="21">
        <v>15</v>
      </c>
    </row>
    <row r="176" spans="1:13" x14ac:dyDescent="0.2">
      <c r="A176" s="24" t="s">
        <v>3</v>
      </c>
      <c r="B176" s="25">
        <v>100</v>
      </c>
      <c r="C176" s="25">
        <v>78.666667000000004</v>
      </c>
      <c r="D176" s="25">
        <v>20</v>
      </c>
      <c r="E176" s="25">
        <v>72</v>
      </c>
      <c r="F176" s="25">
        <v>4</v>
      </c>
      <c r="G176" s="25">
        <v>30</v>
      </c>
      <c r="H176" s="25">
        <v>42</v>
      </c>
      <c r="I176" s="25">
        <v>28</v>
      </c>
      <c r="J176" s="25">
        <v>18.666667</v>
      </c>
      <c r="K176" s="25">
        <v>49.333333000000003</v>
      </c>
      <c r="L176" s="25">
        <v>8.6666670000000003</v>
      </c>
      <c r="M176" s="25">
        <v>10</v>
      </c>
    </row>
    <row r="177" spans="1:13" x14ac:dyDescent="0.2">
      <c r="A177" s="9" t="s">
        <v>388</v>
      </c>
      <c r="B177" s="9"/>
      <c r="C177" s="9"/>
      <c r="D177" s="9"/>
      <c r="E177" s="9"/>
      <c r="F177" s="9"/>
      <c r="G177" s="9"/>
      <c r="H177" s="9"/>
      <c r="I177" s="9"/>
      <c r="J177" s="9"/>
      <c r="K177" s="9"/>
      <c r="L177" s="9"/>
      <c r="M177" s="9"/>
    </row>
    <row r="178" spans="1:13" x14ac:dyDescent="0.2">
      <c r="A178" s="20" t="s">
        <v>184</v>
      </c>
      <c r="B178" s="21">
        <v>54</v>
      </c>
      <c r="C178" s="21">
        <v>41</v>
      </c>
      <c r="D178" s="21">
        <v>8</v>
      </c>
      <c r="E178" s="21">
        <v>33</v>
      </c>
      <c r="F178" s="21">
        <v>5</v>
      </c>
      <c r="G178" s="21">
        <v>10</v>
      </c>
      <c r="H178" s="21">
        <v>19</v>
      </c>
      <c r="I178" s="21">
        <v>14</v>
      </c>
      <c r="J178" s="21">
        <v>9</v>
      </c>
      <c r="K178" s="21">
        <v>22</v>
      </c>
      <c r="L178" s="21">
        <v>2</v>
      </c>
      <c r="M178" s="21">
        <v>4</v>
      </c>
    </row>
    <row r="179" spans="1:13" x14ac:dyDescent="0.2">
      <c r="A179" s="24" t="s">
        <v>3</v>
      </c>
      <c r="B179" s="25">
        <v>100</v>
      </c>
      <c r="C179" s="25">
        <v>75.925926000000004</v>
      </c>
      <c r="D179" s="25">
        <v>14.814814999999999</v>
      </c>
      <c r="E179" s="25">
        <v>61.111111000000001</v>
      </c>
      <c r="F179" s="25">
        <v>9.2592590000000001</v>
      </c>
      <c r="G179" s="25">
        <v>18.518519000000001</v>
      </c>
      <c r="H179" s="25">
        <v>35.185184999999997</v>
      </c>
      <c r="I179" s="25">
        <v>25.925926</v>
      </c>
      <c r="J179" s="25">
        <v>16.666667</v>
      </c>
      <c r="K179" s="25">
        <v>40.740741</v>
      </c>
      <c r="L179" s="25">
        <v>3.7037040000000001</v>
      </c>
      <c r="M179" s="25">
        <v>7.4074070000000001</v>
      </c>
    </row>
    <row r="180" spans="1:13" x14ac:dyDescent="0.2">
      <c r="A180" s="20" t="s">
        <v>185</v>
      </c>
      <c r="B180" s="21">
        <v>196</v>
      </c>
      <c r="C180" s="21">
        <v>150</v>
      </c>
      <c r="D180" s="21">
        <v>36</v>
      </c>
      <c r="E180" s="21">
        <v>136</v>
      </c>
      <c r="F180" s="21">
        <v>23</v>
      </c>
      <c r="G180" s="21">
        <v>45</v>
      </c>
      <c r="H180" s="21">
        <v>77</v>
      </c>
      <c r="I180" s="21">
        <v>42</v>
      </c>
      <c r="J180" s="21">
        <v>36</v>
      </c>
      <c r="K180" s="21">
        <v>101</v>
      </c>
      <c r="L180" s="21">
        <v>7</v>
      </c>
      <c r="M180" s="21">
        <v>13</v>
      </c>
    </row>
    <row r="181" spans="1:13" x14ac:dyDescent="0.2">
      <c r="A181" s="24" t="s">
        <v>3</v>
      </c>
      <c r="B181" s="25">
        <v>100</v>
      </c>
      <c r="C181" s="25">
        <v>76.530612000000005</v>
      </c>
      <c r="D181" s="25">
        <v>18.367346999999999</v>
      </c>
      <c r="E181" s="25">
        <v>69.387754999999999</v>
      </c>
      <c r="F181" s="25">
        <v>11.734693999999999</v>
      </c>
      <c r="G181" s="25">
        <v>22.959184</v>
      </c>
      <c r="H181" s="25">
        <v>39.285713999999999</v>
      </c>
      <c r="I181" s="25">
        <v>21.428571000000002</v>
      </c>
      <c r="J181" s="25">
        <v>18.367346999999999</v>
      </c>
      <c r="K181" s="25">
        <v>51.530611999999998</v>
      </c>
      <c r="L181" s="25">
        <v>3.5714290000000002</v>
      </c>
      <c r="M181" s="25">
        <v>6.6326530000000004</v>
      </c>
    </row>
    <row r="182" spans="1:13" x14ac:dyDescent="0.2">
      <c r="A182" s="20" t="s">
        <v>186</v>
      </c>
      <c r="B182" s="21">
        <v>310</v>
      </c>
      <c r="C182" s="21">
        <v>259</v>
      </c>
      <c r="D182" s="21">
        <v>54</v>
      </c>
      <c r="E182" s="21">
        <v>226</v>
      </c>
      <c r="F182" s="21">
        <v>24</v>
      </c>
      <c r="G182" s="21">
        <v>96</v>
      </c>
      <c r="H182" s="21">
        <v>135</v>
      </c>
      <c r="I182" s="21">
        <v>86</v>
      </c>
      <c r="J182" s="21">
        <v>54</v>
      </c>
      <c r="K182" s="21">
        <v>175</v>
      </c>
      <c r="L182" s="21">
        <v>17</v>
      </c>
      <c r="M182" s="21">
        <v>17</v>
      </c>
    </row>
    <row r="183" spans="1:13" x14ac:dyDescent="0.2">
      <c r="A183" s="24" t="s">
        <v>3</v>
      </c>
      <c r="B183" s="25">
        <v>100</v>
      </c>
      <c r="C183" s="25">
        <v>83.548387000000005</v>
      </c>
      <c r="D183" s="25">
        <v>17.419354999999999</v>
      </c>
      <c r="E183" s="25">
        <v>72.903226000000004</v>
      </c>
      <c r="F183" s="25">
        <v>7.7419349999999998</v>
      </c>
      <c r="G183" s="25">
        <v>30.967742000000001</v>
      </c>
      <c r="H183" s="25">
        <v>43.548386999999998</v>
      </c>
      <c r="I183" s="25">
        <v>27.741935000000002</v>
      </c>
      <c r="J183" s="25">
        <v>17.419354999999999</v>
      </c>
      <c r="K183" s="25">
        <v>56.451613000000002</v>
      </c>
      <c r="L183" s="25">
        <v>5.4838709999999997</v>
      </c>
      <c r="M183" s="25">
        <v>5.4838709999999997</v>
      </c>
    </row>
    <row r="184" spans="1:13" x14ac:dyDescent="0.2">
      <c r="A184" s="20" t="s">
        <v>187</v>
      </c>
      <c r="B184" s="21">
        <v>385</v>
      </c>
      <c r="C184" s="21">
        <v>310</v>
      </c>
      <c r="D184" s="21">
        <v>83</v>
      </c>
      <c r="E184" s="21">
        <v>282</v>
      </c>
      <c r="F184" s="21">
        <v>25</v>
      </c>
      <c r="G184" s="21">
        <v>112</v>
      </c>
      <c r="H184" s="21">
        <v>170</v>
      </c>
      <c r="I184" s="21">
        <v>126</v>
      </c>
      <c r="J184" s="21">
        <v>65</v>
      </c>
      <c r="K184" s="21">
        <v>191</v>
      </c>
      <c r="L184" s="21">
        <v>22</v>
      </c>
      <c r="M184" s="21">
        <v>20</v>
      </c>
    </row>
    <row r="185" spans="1:13" x14ac:dyDescent="0.2">
      <c r="A185" s="24" t="s">
        <v>3</v>
      </c>
      <c r="B185" s="25">
        <v>100</v>
      </c>
      <c r="C185" s="25">
        <v>80.519480999999999</v>
      </c>
      <c r="D185" s="25">
        <v>21.558441999999999</v>
      </c>
      <c r="E185" s="25">
        <v>73.246752999999998</v>
      </c>
      <c r="F185" s="25">
        <v>6.493506</v>
      </c>
      <c r="G185" s="25">
        <v>29.090909</v>
      </c>
      <c r="H185" s="25">
        <v>44.155844000000002</v>
      </c>
      <c r="I185" s="25">
        <v>32.727272999999997</v>
      </c>
      <c r="J185" s="25">
        <v>16.883116999999999</v>
      </c>
      <c r="K185" s="25">
        <v>49.610390000000002</v>
      </c>
      <c r="L185" s="25">
        <v>5.7142860000000004</v>
      </c>
      <c r="M185" s="25">
        <v>5.1948049999999997</v>
      </c>
    </row>
    <row r="186" spans="1:13" x14ac:dyDescent="0.2">
      <c r="A186" s="20" t="s">
        <v>188</v>
      </c>
      <c r="B186" s="21">
        <v>361</v>
      </c>
      <c r="C186" s="21">
        <v>301</v>
      </c>
      <c r="D186" s="21">
        <v>85</v>
      </c>
      <c r="E186" s="21">
        <v>270</v>
      </c>
      <c r="F186" s="21">
        <v>21</v>
      </c>
      <c r="G186" s="21">
        <v>133</v>
      </c>
      <c r="H186" s="21">
        <v>174</v>
      </c>
      <c r="I186" s="21">
        <v>133</v>
      </c>
      <c r="J186" s="21">
        <v>67</v>
      </c>
      <c r="K186" s="21">
        <v>198</v>
      </c>
      <c r="L186" s="21">
        <v>11</v>
      </c>
      <c r="M186" s="21">
        <v>17</v>
      </c>
    </row>
    <row r="187" spans="1:13" x14ac:dyDescent="0.2">
      <c r="A187" s="24" t="s">
        <v>3</v>
      </c>
      <c r="B187" s="25">
        <v>100</v>
      </c>
      <c r="C187" s="25">
        <v>83.379501000000005</v>
      </c>
      <c r="D187" s="25">
        <v>23.545705999999999</v>
      </c>
      <c r="E187" s="25">
        <v>74.792243999999997</v>
      </c>
      <c r="F187" s="25">
        <v>5.8171749999999998</v>
      </c>
      <c r="G187" s="25">
        <v>36.842104999999997</v>
      </c>
      <c r="H187" s="25">
        <v>48.199446000000002</v>
      </c>
      <c r="I187" s="25">
        <v>36.842104999999997</v>
      </c>
      <c r="J187" s="25">
        <v>18.559557000000002</v>
      </c>
      <c r="K187" s="25">
        <v>54.847645</v>
      </c>
      <c r="L187" s="25">
        <v>3.047091</v>
      </c>
      <c r="M187" s="25">
        <v>4.7091409999999998</v>
      </c>
    </row>
    <row r="188" spans="1:13" x14ac:dyDescent="0.2">
      <c r="A188" s="20" t="s">
        <v>189</v>
      </c>
      <c r="B188" s="21">
        <v>315</v>
      </c>
      <c r="C188" s="21">
        <v>264</v>
      </c>
      <c r="D188" s="21">
        <v>86</v>
      </c>
      <c r="E188" s="21">
        <v>214</v>
      </c>
      <c r="F188" s="21">
        <v>10</v>
      </c>
      <c r="G188" s="21">
        <v>105</v>
      </c>
      <c r="H188" s="21">
        <v>149</v>
      </c>
      <c r="I188" s="21">
        <v>128</v>
      </c>
      <c r="J188" s="21">
        <v>77</v>
      </c>
      <c r="K188" s="21">
        <v>163</v>
      </c>
      <c r="L188" s="21">
        <v>18</v>
      </c>
      <c r="M188" s="21">
        <v>19</v>
      </c>
    </row>
    <row r="189" spans="1:13" x14ac:dyDescent="0.2">
      <c r="A189" s="24" t="s">
        <v>3</v>
      </c>
      <c r="B189" s="25">
        <v>100</v>
      </c>
      <c r="C189" s="25">
        <v>83.809523999999996</v>
      </c>
      <c r="D189" s="25">
        <v>27.301587000000001</v>
      </c>
      <c r="E189" s="25">
        <v>67.936508000000003</v>
      </c>
      <c r="F189" s="25">
        <v>3.1746029999999998</v>
      </c>
      <c r="G189" s="25">
        <v>33.333333000000003</v>
      </c>
      <c r="H189" s="25">
        <v>47.301586999999998</v>
      </c>
      <c r="I189" s="25">
        <v>40.634920999999999</v>
      </c>
      <c r="J189" s="25">
        <v>24.444444000000001</v>
      </c>
      <c r="K189" s="25">
        <v>51.746032</v>
      </c>
      <c r="L189" s="25">
        <v>5.7142860000000004</v>
      </c>
      <c r="M189" s="25">
        <v>6.0317460000000001</v>
      </c>
    </row>
    <row r="190" spans="1:13" x14ac:dyDescent="0.2">
      <c r="A190" s="20" t="s">
        <v>190</v>
      </c>
      <c r="B190" s="21">
        <v>364</v>
      </c>
      <c r="C190" s="21">
        <v>297</v>
      </c>
      <c r="D190" s="21">
        <v>99</v>
      </c>
      <c r="E190" s="21">
        <v>253</v>
      </c>
      <c r="F190" s="21">
        <v>16</v>
      </c>
      <c r="G190" s="21">
        <v>116</v>
      </c>
      <c r="H190" s="21">
        <v>158</v>
      </c>
      <c r="I190" s="21">
        <v>146</v>
      </c>
      <c r="J190" s="21">
        <v>126</v>
      </c>
      <c r="K190" s="21">
        <v>181</v>
      </c>
      <c r="L190" s="21">
        <v>21</v>
      </c>
      <c r="M190" s="21">
        <v>14</v>
      </c>
    </row>
    <row r="191" spans="1:13" x14ac:dyDescent="0.2">
      <c r="A191" s="24" t="s">
        <v>3</v>
      </c>
      <c r="B191" s="25">
        <v>100</v>
      </c>
      <c r="C191" s="25">
        <v>81.593406999999999</v>
      </c>
      <c r="D191" s="25">
        <v>27.197801999999999</v>
      </c>
      <c r="E191" s="25">
        <v>69.505494999999996</v>
      </c>
      <c r="F191" s="25">
        <v>4.3956039999999996</v>
      </c>
      <c r="G191" s="25">
        <v>31.868131999999999</v>
      </c>
      <c r="H191" s="25">
        <v>43.406593000000001</v>
      </c>
      <c r="I191" s="25">
        <v>40.10989</v>
      </c>
      <c r="J191" s="25">
        <v>34.615385000000003</v>
      </c>
      <c r="K191" s="25">
        <v>49.725275000000003</v>
      </c>
      <c r="L191" s="25">
        <v>5.7692310000000004</v>
      </c>
      <c r="M191" s="25">
        <v>3.8461539999999999</v>
      </c>
    </row>
    <row r="192" spans="1:13" x14ac:dyDescent="0.2">
      <c r="A192" s="20" t="s">
        <v>191</v>
      </c>
      <c r="B192" s="21">
        <v>267</v>
      </c>
      <c r="C192" s="21">
        <v>215</v>
      </c>
      <c r="D192" s="21">
        <v>77</v>
      </c>
      <c r="E192" s="21">
        <v>190</v>
      </c>
      <c r="F192" s="21">
        <v>13</v>
      </c>
      <c r="G192" s="21">
        <v>101</v>
      </c>
      <c r="H192" s="21">
        <v>122</v>
      </c>
      <c r="I192" s="21">
        <v>125</v>
      </c>
      <c r="J192" s="21">
        <v>93</v>
      </c>
      <c r="K192" s="21">
        <v>138</v>
      </c>
      <c r="L192" s="21">
        <v>10</v>
      </c>
      <c r="M192" s="21">
        <v>13</v>
      </c>
    </row>
    <row r="193" spans="1:13" x14ac:dyDescent="0.2">
      <c r="A193" s="24" t="s">
        <v>3</v>
      </c>
      <c r="B193" s="25">
        <v>100</v>
      </c>
      <c r="C193" s="25">
        <v>80.524344999999997</v>
      </c>
      <c r="D193" s="25">
        <v>28.838951000000002</v>
      </c>
      <c r="E193" s="25">
        <v>71.161049000000006</v>
      </c>
      <c r="F193" s="25">
        <v>4.8689140000000002</v>
      </c>
      <c r="G193" s="25">
        <v>37.827714999999998</v>
      </c>
      <c r="H193" s="25">
        <v>45.692883999999999</v>
      </c>
      <c r="I193" s="25">
        <v>46.816479000000001</v>
      </c>
      <c r="J193" s="25">
        <v>34.831460999999997</v>
      </c>
      <c r="K193" s="25">
        <v>51.685392999999998</v>
      </c>
      <c r="L193" s="25">
        <v>3.7453180000000001</v>
      </c>
      <c r="M193" s="25">
        <v>4.8689140000000002</v>
      </c>
    </row>
    <row r="194" spans="1:13" x14ac:dyDescent="0.2">
      <c r="A194" s="20" t="s">
        <v>192</v>
      </c>
      <c r="B194" s="21">
        <v>90</v>
      </c>
      <c r="C194" s="21">
        <v>73</v>
      </c>
      <c r="D194" s="21">
        <v>26</v>
      </c>
      <c r="E194" s="21">
        <v>60</v>
      </c>
      <c r="F194" s="21">
        <v>5</v>
      </c>
      <c r="G194" s="21">
        <v>23</v>
      </c>
      <c r="H194" s="21">
        <v>37</v>
      </c>
      <c r="I194" s="21">
        <v>39</v>
      </c>
      <c r="J194" s="21">
        <v>26</v>
      </c>
      <c r="K194" s="21">
        <v>40</v>
      </c>
      <c r="L194" s="21">
        <v>1</v>
      </c>
      <c r="M194" s="21">
        <v>5</v>
      </c>
    </row>
    <row r="195" spans="1:13" x14ac:dyDescent="0.2">
      <c r="A195" s="24" t="s">
        <v>3</v>
      </c>
      <c r="B195" s="25">
        <v>100</v>
      </c>
      <c r="C195" s="25">
        <v>81.111110999999994</v>
      </c>
      <c r="D195" s="25">
        <v>28.888888999999999</v>
      </c>
      <c r="E195" s="25">
        <v>66.666667000000004</v>
      </c>
      <c r="F195" s="25">
        <v>5.5555560000000002</v>
      </c>
      <c r="G195" s="25">
        <v>25.555555999999999</v>
      </c>
      <c r="H195" s="25">
        <v>41.111111000000001</v>
      </c>
      <c r="I195" s="25">
        <v>43.333333000000003</v>
      </c>
      <c r="J195" s="25">
        <v>28.888888999999999</v>
      </c>
      <c r="K195" s="25">
        <v>44.444443999999997</v>
      </c>
      <c r="L195" s="25">
        <v>1.111111</v>
      </c>
      <c r="M195" s="25">
        <v>5.5555560000000002</v>
      </c>
    </row>
    <row r="196" spans="1:13" x14ac:dyDescent="0.2">
      <c r="A196" s="20" t="s">
        <v>193</v>
      </c>
      <c r="B196" s="21">
        <v>94</v>
      </c>
      <c r="C196" s="21">
        <v>73</v>
      </c>
      <c r="D196" s="21">
        <v>29</v>
      </c>
      <c r="E196" s="21">
        <v>61</v>
      </c>
      <c r="F196" s="21">
        <v>6</v>
      </c>
      <c r="G196" s="21">
        <v>36</v>
      </c>
      <c r="H196" s="21">
        <v>35</v>
      </c>
      <c r="I196" s="21">
        <v>38</v>
      </c>
      <c r="J196" s="21">
        <v>39</v>
      </c>
      <c r="K196" s="21">
        <v>47</v>
      </c>
      <c r="L196" s="21">
        <v>5</v>
      </c>
      <c r="M196" s="21">
        <v>4</v>
      </c>
    </row>
    <row r="197" spans="1:13" x14ac:dyDescent="0.2">
      <c r="A197" s="24" t="s">
        <v>3</v>
      </c>
      <c r="B197" s="25">
        <v>100</v>
      </c>
      <c r="C197" s="25">
        <v>77.659574000000006</v>
      </c>
      <c r="D197" s="25">
        <v>30.851064000000001</v>
      </c>
      <c r="E197" s="25">
        <v>64.893617000000006</v>
      </c>
      <c r="F197" s="25">
        <v>6.3829789999999997</v>
      </c>
      <c r="G197" s="25">
        <v>38.297871999999998</v>
      </c>
      <c r="H197" s="25">
        <v>37.234043</v>
      </c>
      <c r="I197" s="25">
        <v>40.425531999999997</v>
      </c>
      <c r="J197" s="25">
        <v>41.489362</v>
      </c>
      <c r="K197" s="25">
        <v>50</v>
      </c>
      <c r="L197" s="25">
        <v>5.3191490000000003</v>
      </c>
      <c r="M197" s="25">
        <v>4.2553190000000001</v>
      </c>
    </row>
    <row r="198" spans="1:13" x14ac:dyDescent="0.2">
      <c r="A198" s="20" t="s">
        <v>389</v>
      </c>
      <c r="B198" s="21">
        <v>47</v>
      </c>
      <c r="C198" s="21">
        <v>35</v>
      </c>
      <c r="D198" s="21">
        <v>8</v>
      </c>
      <c r="E198" s="21">
        <v>28</v>
      </c>
      <c r="F198" s="21">
        <v>3</v>
      </c>
      <c r="G198" s="21">
        <v>8</v>
      </c>
      <c r="H198" s="21">
        <v>20</v>
      </c>
      <c r="I198" s="21">
        <v>4</v>
      </c>
      <c r="J198" s="21">
        <v>2</v>
      </c>
      <c r="K198" s="21">
        <v>26</v>
      </c>
      <c r="L198" s="21">
        <v>3</v>
      </c>
      <c r="M198" s="21">
        <v>3</v>
      </c>
    </row>
    <row r="199" spans="1:13" x14ac:dyDescent="0.2">
      <c r="A199" s="24" t="s">
        <v>3</v>
      </c>
      <c r="B199" s="25">
        <v>100</v>
      </c>
      <c r="C199" s="25">
        <v>74.468085000000002</v>
      </c>
      <c r="D199" s="25">
        <v>17.021277000000001</v>
      </c>
      <c r="E199" s="25">
        <v>59.574468000000003</v>
      </c>
      <c r="F199" s="25">
        <v>6.3829789999999997</v>
      </c>
      <c r="G199" s="25">
        <v>17.021277000000001</v>
      </c>
      <c r="H199" s="25">
        <v>42.553190999999998</v>
      </c>
      <c r="I199" s="25">
        <v>8.5106380000000001</v>
      </c>
      <c r="J199" s="25">
        <v>4.2553190000000001</v>
      </c>
      <c r="K199" s="25">
        <v>55.319149000000003</v>
      </c>
      <c r="L199" s="25">
        <v>6.3829789999999997</v>
      </c>
      <c r="M199" s="25">
        <v>6.3829789999999997</v>
      </c>
    </row>
    <row r="200" spans="1:13" x14ac:dyDescent="0.2">
      <c r="A200" s="20" t="s">
        <v>366</v>
      </c>
      <c r="B200" s="21">
        <v>194</v>
      </c>
      <c r="C200" s="21">
        <v>133</v>
      </c>
      <c r="D200" s="21">
        <v>26</v>
      </c>
      <c r="E200" s="21">
        <v>117</v>
      </c>
      <c r="F200" s="21">
        <v>7</v>
      </c>
      <c r="G200" s="21">
        <v>48</v>
      </c>
      <c r="H200" s="21">
        <v>67</v>
      </c>
      <c r="I200" s="21">
        <v>36</v>
      </c>
      <c r="J200" s="21">
        <v>34</v>
      </c>
      <c r="K200" s="21">
        <v>81</v>
      </c>
      <c r="L200" s="21">
        <v>9</v>
      </c>
      <c r="M200" s="21">
        <v>32</v>
      </c>
    </row>
    <row r="201" spans="1:13" ht="11.1" customHeight="1" x14ac:dyDescent="0.2">
      <c r="A201" s="24" t="s">
        <v>3</v>
      </c>
      <c r="B201" s="25">
        <v>100</v>
      </c>
      <c r="C201" s="25">
        <v>68.556701000000004</v>
      </c>
      <c r="D201" s="25">
        <v>13.402062000000001</v>
      </c>
      <c r="E201" s="25">
        <v>60.309277999999999</v>
      </c>
      <c r="F201" s="25">
        <v>3.608247</v>
      </c>
      <c r="G201" s="25">
        <v>24.742267999999999</v>
      </c>
      <c r="H201" s="25">
        <v>34.536082</v>
      </c>
      <c r="I201" s="25">
        <v>18.556701</v>
      </c>
      <c r="J201" s="25">
        <v>17.525773000000001</v>
      </c>
      <c r="K201" s="25">
        <v>41.752577000000002</v>
      </c>
      <c r="L201" s="25">
        <v>4.6391749999999998</v>
      </c>
      <c r="M201" s="25">
        <v>16.494845000000002</v>
      </c>
    </row>
    <row r="202" spans="1:13" ht="11.1" customHeight="1" x14ac:dyDescent="0.2">
      <c r="A202" s="9" t="s">
        <v>390</v>
      </c>
      <c r="B202" s="9"/>
      <c r="C202" s="9"/>
      <c r="D202" s="9"/>
      <c r="E202" s="9"/>
      <c r="F202" s="9"/>
      <c r="G202" s="9"/>
      <c r="H202" s="9"/>
      <c r="I202" s="9"/>
      <c r="J202" s="9"/>
      <c r="K202" s="9"/>
      <c r="L202" s="9"/>
      <c r="M202" s="9"/>
    </row>
    <row r="203" spans="1:13" ht="11.1" customHeight="1" x14ac:dyDescent="0.2">
      <c r="A203" s="20" t="s">
        <v>391</v>
      </c>
      <c r="B203" s="21">
        <v>633</v>
      </c>
      <c r="C203" s="21">
        <v>510</v>
      </c>
      <c r="D203" s="21">
        <v>166</v>
      </c>
      <c r="E203" s="21">
        <v>419</v>
      </c>
      <c r="F203" s="21">
        <v>41</v>
      </c>
      <c r="G203" s="21">
        <v>164</v>
      </c>
      <c r="H203" s="21">
        <v>292</v>
      </c>
      <c r="I203" s="21">
        <v>202</v>
      </c>
      <c r="J203" s="21">
        <v>174</v>
      </c>
      <c r="K203" s="21">
        <v>340</v>
      </c>
      <c r="L203" s="21">
        <v>37</v>
      </c>
      <c r="M203" s="21">
        <v>37</v>
      </c>
    </row>
    <row r="204" spans="1:13" ht="11.1" customHeight="1" x14ac:dyDescent="0.2">
      <c r="A204" s="24" t="s">
        <v>3</v>
      </c>
      <c r="B204" s="25">
        <v>100</v>
      </c>
      <c r="C204" s="25">
        <v>80.568719999999999</v>
      </c>
      <c r="D204" s="25">
        <v>26.224329000000001</v>
      </c>
      <c r="E204" s="25">
        <v>66.192733000000004</v>
      </c>
      <c r="F204" s="25">
        <v>6.477093</v>
      </c>
      <c r="G204" s="25">
        <v>25.908373000000001</v>
      </c>
      <c r="H204" s="25">
        <v>46.129542000000001</v>
      </c>
      <c r="I204" s="25">
        <v>31.911532000000001</v>
      </c>
      <c r="J204" s="25">
        <v>27.488151999999999</v>
      </c>
      <c r="K204" s="25">
        <v>53.712479999999999</v>
      </c>
      <c r="L204" s="25">
        <v>5.8451820000000003</v>
      </c>
      <c r="M204" s="25">
        <v>5.8451820000000003</v>
      </c>
    </row>
    <row r="205" spans="1:13" ht="11.1" customHeight="1" x14ac:dyDescent="0.2">
      <c r="A205" s="20" t="s">
        <v>392</v>
      </c>
      <c r="B205" s="21">
        <v>1123</v>
      </c>
      <c r="C205" s="21">
        <v>893</v>
      </c>
      <c r="D205" s="21">
        <v>276</v>
      </c>
      <c r="E205" s="21">
        <v>795</v>
      </c>
      <c r="F205" s="21">
        <v>68</v>
      </c>
      <c r="G205" s="21">
        <v>336</v>
      </c>
      <c r="H205" s="21">
        <v>511</v>
      </c>
      <c r="I205" s="21">
        <v>392</v>
      </c>
      <c r="J205" s="21">
        <v>230</v>
      </c>
      <c r="K205" s="21">
        <v>536</v>
      </c>
      <c r="L205" s="21">
        <v>52</v>
      </c>
      <c r="M205" s="21">
        <v>71</v>
      </c>
    </row>
    <row r="206" spans="1:13" ht="11.1" customHeight="1" x14ac:dyDescent="0.2">
      <c r="A206" s="24" t="s">
        <v>3</v>
      </c>
      <c r="B206" s="25">
        <v>100</v>
      </c>
      <c r="C206" s="25">
        <v>79.519144999999995</v>
      </c>
      <c r="D206" s="25">
        <v>24.577026</v>
      </c>
      <c r="E206" s="25">
        <v>70.792519999999996</v>
      </c>
      <c r="F206" s="25">
        <v>6.0552089999999996</v>
      </c>
      <c r="G206" s="25">
        <v>29.919858000000001</v>
      </c>
      <c r="H206" s="25">
        <v>45.503117000000003</v>
      </c>
      <c r="I206" s="25">
        <v>34.906500000000001</v>
      </c>
      <c r="J206" s="25">
        <v>20.480854999999998</v>
      </c>
      <c r="K206" s="25">
        <v>47.729297000000003</v>
      </c>
      <c r="L206" s="25">
        <v>4.6304540000000003</v>
      </c>
      <c r="M206" s="25">
        <v>6.3223510000000003</v>
      </c>
    </row>
    <row r="207" spans="1:13" ht="11.1" customHeight="1" x14ac:dyDescent="0.2">
      <c r="A207" s="20" t="s">
        <v>393</v>
      </c>
      <c r="B207" s="21">
        <v>660</v>
      </c>
      <c r="C207" s="21">
        <v>535</v>
      </c>
      <c r="D207" s="21">
        <v>130</v>
      </c>
      <c r="E207" s="21">
        <v>459</v>
      </c>
      <c r="F207" s="21">
        <v>33</v>
      </c>
      <c r="G207" s="21">
        <v>235</v>
      </c>
      <c r="H207" s="21">
        <v>259</v>
      </c>
      <c r="I207" s="21">
        <v>236</v>
      </c>
      <c r="J207" s="21">
        <v>157</v>
      </c>
      <c r="K207" s="21">
        <v>355</v>
      </c>
      <c r="L207" s="21">
        <v>31</v>
      </c>
      <c r="M207" s="21">
        <v>40</v>
      </c>
    </row>
    <row r="208" spans="1:13" ht="11.1" customHeight="1" x14ac:dyDescent="0.2">
      <c r="A208" s="24" t="s">
        <v>3</v>
      </c>
      <c r="B208" s="25">
        <v>100</v>
      </c>
      <c r="C208" s="25">
        <v>81.060606000000007</v>
      </c>
      <c r="D208" s="25">
        <v>19.69697</v>
      </c>
      <c r="E208" s="25">
        <v>69.545455000000004</v>
      </c>
      <c r="F208" s="25">
        <v>5</v>
      </c>
      <c r="G208" s="25">
        <v>35.606060999999997</v>
      </c>
      <c r="H208" s="25">
        <v>39.242424</v>
      </c>
      <c r="I208" s="25">
        <v>35.757576</v>
      </c>
      <c r="J208" s="25">
        <v>23.787879</v>
      </c>
      <c r="K208" s="25">
        <v>53.787878999999997</v>
      </c>
      <c r="L208" s="25">
        <v>4.6969700000000003</v>
      </c>
      <c r="M208" s="25">
        <v>6.0606059999999999</v>
      </c>
    </row>
    <row r="209" spans="1:13" ht="11.1" customHeight="1" x14ac:dyDescent="0.2">
      <c r="A209" s="20" t="s">
        <v>394</v>
      </c>
      <c r="B209" s="21">
        <v>261</v>
      </c>
      <c r="C209" s="21">
        <v>213</v>
      </c>
      <c r="D209" s="21">
        <v>45</v>
      </c>
      <c r="E209" s="21">
        <v>197</v>
      </c>
      <c r="F209" s="21">
        <v>16</v>
      </c>
      <c r="G209" s="21">
        <v>98</v>
      </c>
      <c r="H209" s="21">
        <v>101</v>
      </c>
      <c r="I209" s="21">
        <v>87</v>
      </c>
      <c r="J209" s="21">
        <v>67</v>
      </c>
      <c r="K209" s="21">
        <v>132</v>
      </c>
      <c r="L209" s="21">
        <v>6</v>
      </c>
      <c r="M209" s="21">
        <v>13</v>
      </c>
    </row>
    <row r="210" spans="1:13" ht="11.1" customHeight="1" x14ac:dyDescent="0.2">
      <c r="A210" s="24" t="s">
        <v>3</v>
      </c>
      <c r="B210" s="25">
        <v>100</v>
      </c>
      <c r="C210" s="25">
        <v>81.609195</v>
      </c>
      <c r="D210" s="25">
        <v>17.241378999999998</v>
      </c>
      <c r="E210" s="25">
        <v>75.478926999999999</v>
      </c>
      <c r="F210" s="25">
        <v>6.1302680000000001</v>
      </c>
      <c r="G210" s="25">
        <v>37.547893000000002</v>
      </c>
      <c r="H210" s="25">
        <v>38.697318000000003</v>
      </c>
      <c r="I210" s="25">
        <v>33.333333000000003</v>
      </c>
      <c r="J210" s="25">
        <v>25.670497999999998</v>
      </c>
      <c r="K210" s="25">
        <v>50.574713000000003</v>
      </c>
      <c r="L210" s="25">
        <v>2.298851</v>
      </c>
      <c r="M210" s="25">
        <v>4.9808430000000001</v>
      </c>
    </row>
    <row r="211" spans="1:13" ht="11.1" customHeight="1" x14ac:dyDescent="0.2">
      <c r="A211" s="9" t="s">
        <v>395</v>
      </c>
      <c r="B211" s="9"/>
      <c r="C211" s="9"/>
      <c r="D211" s="9"/>
      <c r="E211" s="9"/>
      <c r="F211" s="9"/>
      <c r="G211" s="9"/>
      <c r="H211" s="9"/>
      <c r="I211" s="9"/>
      <c r="J211" s="9"/>
      <c r="K211" s="9"/>
      <c r="L211" s="9"/>
      <c r="M211" s="9"/>
    </row>
    <row r="212" spans="1:13" ht="11.1" customHeight="1" x14ac:dyDescent="0.2">
      <c r="A212" s="20" t="s">
        <v>396</v>
      </c>
      <c r="B212" s="21">
        <v>329</v>
      </c>
      <c r="C212" s="21">
        <v>265</v>
      </c>
      <c r="D212" s="21">
        <v>82</v>
      </c>
      <c r="E212" s="21">
        <v>241</v>
      </c>
      <c r="F212" s="21">
        <v>19</v>
      </c>
      <c r="G212" s="21">
        <v>102</v>
      </c>
      <c r="H212" s="21">
        <v>136</v>
      </c>
      <c r="I212" s="21">
        <v>93</v>
      </c>
      <c r="J212" s="21">
        <v>66</v>
      </c>
      <c r="K212" s="21">
        <v>176</v>
      </c>
      <c r="L212" s="21">
        <v>16</v>
      </c>
      <c r="M212" s="21">
        <v>18</v>
      </c>
    </row>
    <row r="213" spans="1:13" ht="11.1" customHeight="1" x14ac:dyDescent="0.2">
      <c r="A213" s="24" t="s">
        <v>3</v>
      </c>
      <c r="B213" s="25">
        <v>100</v>
      </c>
      <c r="C213" s="25">
        <v>80.547111999999998</v>
      </c>
      <c r="D213" s="25">
        <v>24.924012000000001</v>
      </c>
      <c r="E213" s="25">
        <v>73.252279999999999</v>
      </c>
      <c r="F213" s="25">
        <v>5.7750760000000003</v>
      </c>
      <c r="G213" s="25">
        <v>31.003039999999999</v>
      </c>
      <c r="H213" s="25">
        <v>41.337386000000002</v>
      </c>
      <c r="I213" s="25">
        <v>28.267477</v>
      </c>
      <c r="J213" s="25">
        <v>20.060790000000001</v>
      </c>
      <c r="K213" s="25">
        <v>53.495441</v>
      </c>
      <c r="L213" s="25">
        <v>4.8632220000000004</v>
      </c>
      <c r="M213" s="25">
        <v>5.4711249999999998</v>
      </c>
    </row>
    <row r="214" spans="1:13" ht="11.1" customHeight="1" x14ac:dyDescent="0.2">
      <c r="A214" s="20" t="s">
        <v>397</v>
      </c>
      <c r="B214" s="21">
        <v>828</v>
      </c>
      <c r="C214" s="21">
        <v>678</v>
      </c>
      <c r="D214" s="21">
        <v>201</v>
      </c>
      <c r="E214" s="21">
        <v>574</v>
      </c>
      <c r="F214" s="21">
        <v>50</v>
      </c>
      <c r="G214" s="21">
        <v>253</v>
      </c>
      <c r="H214" s="21">
        <v>398</v>
      </c>
      <c r="I214" s="21">
        <v>303</v>
      </c>
      <c r="J214" s="21">
        <v>198</v>
      </c>
      <c r="K214" s="21">
        <v>441</v>
      </c>
      <c r="L214" s="21">
        <v>41</v>
      </c>
      <c r="M214" s="21">
        <v>42</v>
      </c>
    </row>
    <row r="215" spans="1:13" ht="11.1" customHeight="1" x14ac:dyDescent="0.2">
      <c r="A215" s="24" t="s">
        <v>3</v>
      </c>
      <c r="B215" s="25">
        <v>100</v>
      </c>
      <c r="C215" s="25">
        <v>81.884057999999996</v>
      </c>
      <c r="D215" s="25">
        <v>24.275362000000001</v>
      </c>
      <c r="E215" s="25">
        <v>69.323671000000004</v>
      </c>
      <c r="F215" s="25">
        <v>6.0386470000000001</v>
      </c>
      <c r="G215" s="25">
        <v>30.555555999999999</v>
      </c>
      <c r="H215" s="25">
        <v>48.067633000000001</v>
      </c>
      <c r="I215" s="25">
        <v>36.594203</v>
      </c>
      <c r="J215" s="25">
        <v>23.913042999999998</v>
      </c>
      <c r="K215" s="25">
        <v>53.260869999999997</v>
      </c>
      <c r="L215" s="25">
        <v>4.9516910000000003</v>
      </c>
      <c r="M215" s="25">
        <v>5.0724640000000001</v>
      </c>
    </row>
    <row r="216" spans="1:13" ht="11.1" customHeight="1" x14ac:dyDescent="0.2">
      <c r="A216" s="20" t="s">
        <v>879</v>
      </c>
      <c r="B216" s="21">
        <v>499</v>
      </c>
      <c r="C216" s="21">
        <v>398</v>
      </c>
      <c r="D216" s="21">
        <v>100</v>
      </c>
      <c r="E216" s="21">
        <v>351</v>
      </c>
      <c r="F216" s="21">
        <v>31</v>
      </c>
      <c r="G216" s="21">
        <v>183</v>
      </c>
      <c r="H216" s="21">
        <v>190</v>
      </c>
      <c r="I216" s="21">
        <v>171</v>
      </c>
      <c r="J216" s="21">
        <v>132</v>
      </c>
      <c r="K216" s="21">
        <v>245</v>
      </c>
      <c r="L216" s="21">
        <v>23</v>
      </c>
      <c r="M216" s="21">
        <v>32</v>
      </c>
    </row>
    <row r="217" spans="1:13" ht="11.1" customHeight="1" x14ac:dyDescent="0.2">
      <c r="A217" s="24" t="s">
        <v>3</v>
      </c>
      <c r="B217" s="25">
        <v>100</v>
      </c>
      <c r="C217" s="25">
        <v>79.759518999999997</v>
      </c>
      <c r="D217" s="25">
        <v>20.04008</v>
      </c>
      <c r="E217" s="25">
        <v>70.340681000000004</v>
      </c>
      <c r="F217" s="25">
        <v>6.2124249999999996</v>
      </c>
      <c r="G217" s="25">
        <v>36.673347</v>
      </c>
      <c r="H217" s="25">
        <v>38.076152</v>
      </c>
      <c r="I217" s="25">
        <v>34.268537000000002</v>
      </c>
      <c r="J217" s="25">
        <v>26.452905999999999</v>
      </c>
      <c r="K217" s="25">
        <v>49.098196000000002</v>
      </c>
      <c r="L217" s="25">
        <v>4.6092180000000003</v>
      </c>
      <c r="M217" s="25">
        <v>6.4128259999999999</v>
      </c>
    </row>
    <row r="218" spans="1:13" ht="11.1" customHeight="1" x14ac:dyDescent="0.2">
      <c r="A218" s="20" t="s">
        <v>398</v>
      </c>
      <c r="B218" s="21">
        <v>468</v>
      </c>
      <c r="C218" s="21">
        <v>380</v>
      </c>
      <c r="D218" s="21">
        <v>116</v>
      </c>
      <c r="E218" s="21">
        <v>315</v>
      </c>
      <c r="F218" s="21">
        <v>23</v>
      </c>
      <c r="G218" s="21">
        <v>126</v>
      </c>
      <c r="H218" s="21">
        <v>223</v>
      </c>
      <c r="I218" s="21">
        <v>158</v>
      </c>
      <c r="J218" s="21">
        <v>109</v>
      </c>
      <c r="K218" s="21">
        <v>224</v>
      </c>
      <c r="L218" s="21">
        <v>19</v>
      </c>
      <c r="M218" s="21">
        <v>31</v>
      </c>
    </row>
    <row r="219" spans="1:13" ht="11.1" customHeight="1" x14ac:dyDescent="0.2">
      <c r="A219" s="24" t="s">
        <v>3</v>
      </c>
      <c r="B219" s="25">
        <v>100</v>
      </c>
      <c r="C219" s="25">
        <v>81.196580999999995</v>
      </c>
      <c r="D219" s="25">
        <v>24.786325000000001</v>
      </c>
      <c r="E219" s="25">
        <v>67.307692000000003</v>
      </c>
      <c r="F219" s="25">
        <v>4.9145300000000001</v>
      </c>
      <c r="G219" s="25">
        <v>26.923076999999999</v>
      </c>
      <c r="H219" s="25">
        <v>47.649572999999997</v>
      </c>
      <c r="I219" s="25">
        <v>33.760683999999998</v>
      </c>
      <c r="J219" s="25">
        <v>23.290597999999999</v>
      </c>
      <c r="K219" s="25">
        <v>47.863247999999999</v>
      </c>
      <c r="L219" s="25">
        <v>4.0598289999999997</v>
      </c>
      <c r="M219" s="25">
        <v>6.6239319999999999</v>
      </c>
    </row>
    <row r="220" spans="1:13" ht="11.1" customHeight="1" x14ac:dyDescent="0.2">
      <c r="A220" s="20" t="s">
        <v>399</v>
      </c>
      <c r="B220" s="21">
        <v>257</v>
      </c>
      <c r="C220" s="21">
        <v>206</v>
      </c>
      <c r="D220" s="21">
        <v>49</v>
      </c>
      <c r="E220" s="21">
        <v>192</v>
      </c>
      <c r="F220" s="21">
        <v>18</v>
      </c>
      <c r="G220" s="21">
        <v>80</v>
      </c>
      <c r="H220" s="21">
        <v>107</v>
      </c>
      <c r="I220" s="21">
        <v>97</v>
      </c>
      <c r="J220" s="21">
        <v>47</v>
      </c>
      <c r="K220" s="21">
        <v>123</v>
      </c>
      <c r="L220" s="21">
        <v>9</v>
      </c>
      <c r="M220" s="21">
        <v>14</v>
      </c>
    </row>
    <row r="221" spans="1:13" ht="11.1" customHeight="1" x14ac:dyDescent="0.2">
      <c r="A221" s="24" t="s">
        <v>3</v>
      </c>
      <c r="B221" s="25">
        <v>100</v>
      </c>
      <c r="C221" s="25">
        <v>80.155642</v>
      </c>
      <c r="D221" s="25">
        <v>19.066147999999998</v>
      </c>
      <c r="E221" s="25">
        <v>74.708170999999993</v>
      </c>
      <c r="F221" s="25">
        <v>7.0038910000000003</v>
      </c>
      <c r="G221" s="25">
        <v>31.128405000000001</v>
      </c>
      <c r="H221" s="25">
        <v>41.634241000000003</v>
      </c>
      <c r="I221" s="25">
        <v>37.743191000000003</v>
      </c>
      <c r="J221" s="25">
        <v>18.287938</v>
      </c>
      <c r="K221" s="25">
        <v>47.859921999999997</v>
      </c>
      <c r="L221" s="25">
        <v>3.5019459999999998</v>
      </c>
      <c r="M221" s="25">
        <v>5.4474710000000002</v>
      </c>
    </row>
    <row r="222" spans="1:13" ht="11.1" customHeight="1" x14ac:dyDescent="0.2">
      <c r="A222" s="20" t="s">
        <v>400</v>
      </c>
      <c r="B222" s="21">
        <v>296</v>
      </c>
      <c r="C222" s="21">
        <v>224</v>
      </c>
      <c r="D222" s="21">
        <v>69</v>
      </c>
      <c r="E222" s="21">
        <v>197</v>
      </c>
      <c r="F222" s="21">
        <v>17</v>
      </c>
      <c r="G222" s="21">
        <v>89</v>
      </c>
      <c r="H222" s="21">
        <v>109</v>
      </c>
      <c r="I222" s="21">
        <v>95</v>
      </c>
      <c r="J222" s="21">
        <v>76</v>
      </c>
      <c r="K222" s="21">
        <v>154</v>
      </c>
      <c r="L222" s="21">
        <v>18</v>
      </c>
      <c r="M222" s="21">
        <v>24</v>
      </c>
    </row>
    <row r="223" spans="1:13" ht="11.1" customHeight="1" x14ac:dyDescent="0.2">
      <c r="A223" s="24" t="s">
        <v>3</v>
      </c>
      <c r="B223" s="25">
        <v>100</v>
      </c>
      <c r="C223" s="25">
        <v>75.675675999999996</v>
      </c>
      <c r="D223" s="25">
        <v>23.310811000000001</v>
      </c>
      <c r="E223" s="25">
        <v>66.554053999999994</v>
      </c>
      <c r="F223" s="25">
        <v>5.7432429999999997</v>
      </c>
      <c r="G223" s="25">
        <v>30.067568000000001</v>
      </c>
      <c r="H223" s="25">
        <v>36.824323999999997</v>
      </c>
      <c r="I223" s="25">
        <v>32.094594999999998</v>
      </c>
      <c r="J223" s="25">
        <v>25.675675999999999</v>
      </c>
      <c r="K223" s="25">
        <v>52.027026999999997</v>
      </c>
      <c r="L223" s="25">
        <v>6.0810810000000002</v>
      </c>
      <c r="M223" s="25">
        <v>8.1081079999999996</v>
      </c>
    </row>
    <row r="224" spans="1:13" ht="11.1" customHeight="1" x14ac:dyDescent="0.2">
      <c r="A224" s="9" t="s">
        <v>401</v>
      </c>
      <c r="B224" s="9"/>
      <c r="C224" s="9"/>
      <c r="D224" s="9"/>
      <c r="E224" s="9"/>
      <c r="F224" s="9"/>
      <c r="G224" s="9"/>
      <c r="H224" s="9"/>
      <c r="I224" s="9"/>
      <c r="J224" s="9"/>
      <c r="K224" s="9"/>
      <c r="L224" s="9"/>
      <c r="M224" s="9"/>
    </row>
    <row r="225" spans="1:13" ht="11.1" customHeight="1" x14ac:dyDescent="0.2">
      <c r="A225" s="20" t="s">
        <v>878</v>
      </c>
      <c r="B225" s="21">
        <v>116</v>
      </c>
      <c r="C225" s="21">
        <v>98</v>
      </c>
      <c r="D225" s="21">
        <v>30</v>
      </c>
      <c r="E225" s="21">
        <v>82</v>
      </c>
      <c r="F225" s="21">
        <v>7</v>
      </c>
      <c r="G225" s="21">
        <v>32</v>
      </c>
      <c r="H225" s="21">
        <v>49</v>
      </c>
      <c r="I225" s="21">
        <v>27</v>
      </c>
      <c r="J225" s="21">
        <v>25</v>
      </c>
      <c r="K225" s="21">
        <v>69</v>
      </c>
      <c r="L225" s="21">
        <v>6</v>
      </c>
      <c r="M225" s="21">
        <v>6</v>
      </c>
    </row>
    <row r="226" spans="1:13" ht="11.1" customHeight="1" x14ac:dyDescent="0.2">
      <c r="A226" s="24" t="s">
        <v>3</v>
      </c>
      <c r="B226" s="25">
        <v>100</v>
      </c>
      <c r="C226" s="25">
        <v>84.482759000000001</v>
      </c>
      <c r="D226" s="25">
        <v>25.862069000000002</v>
      </c>
      <c r="E226" s="25">
        <v>70.689655000000002</v>
      </c>
      <c r="F226" s="25">
        <v>6.0344829999999998</v>
      </c>
      <c r="G226" s="25">
        <v>27.586207000000002</v>
      </c>
      <c r="H226" s="25">
        <v>42.241379000000002</v>
      </c>
      <c r="I226" s="25">
        <v>23.275862</v>
      </c>
      <c r="J226" s="25">
        <v>21.551724</v>
      </c>
      <c r="K226" s="25">
        <v>59.482759000000001</v>
      </c>
      <c r="L226" s="25">
        <v>5.1724139999999998</v>
      </c>
      <c r="M226" s="25">
        <v>5.1724139999999998</v>
      </c>
    </row>
    <row r="227" spans="1:13" ht="11.1" customHeight="1" x14ac:dyDescent="0.2">
      <c r="A227" s="20" t="s">
        <v>402</v>
      </c>
      <c r="B227" s="21">
        <v>213</v>
      </c>
      <c r="C227" s="21">
        <v>167</v>
      </c>
      <c r="D227" s="21">
        <v>52</v>
      </c>
      <c r="E227" s="21">
        <v>159</v>
      </c>
      <c r="F227" s="21">
        <v>12</v>
      </c>
      <c r="G227" s="21">
        <v>70</v>
      </c>
      <c r="H227" s="21">
        <v>87</v>
      </c>
      <c r="I227" s="21">
        <v>66</v>
      </c>
      <c r="J227" s="21">
        <v>41</v>
      </c>
      <c r="K227" s="21">
        <v>107</v>
      </c>
      <c r="L227" s="21">
        <v>10</v>
      </c>
      <c r="M227" s="21">
        <v>12</v>
      </c>
    </row>
    <row r="228" spans="1:13" ht="11.1" customHeight="1" x14ac:dyDescent="0.2">
      <c r="A228" s="24" t="s">
        <v>3</v>
      </c>
      <c r="B228" s="25">
        <v>100</v>
      </c>
      <c r="C228" s="25">
        <v>78.403756000000001</v>
      </c>
      <c r="D228" s="25">
        <v>24.413146000000001</v>
      </c>
      <c r="E228" s="25">
        <v>74.647886999999997</v>
      </c>
      <c r="F228" s="25">
        <v>5.6338030000000003</v>
      </c>
      <c r="G228" s="25">
        <v>32.863849999999999</v>
      </c>
      <c r="H228" s="25">
        <v>40.84507</v>
      </c>
      <c r="I228" s="25">
        <v>30.985914999999999</v>
      </c>
      <c r="J228" s="25">
        <v>19.248826000000001</v>
      </c>
      <c r="K228" s="25">
        <v>50.234741999999997</v>
      </c>
      <c r="L228" s="25">
        <v>4.6948359999999996</v>
      </c>
      <c r="M228" s="25">
        <v>5.6338030000000003</v>
      </c>
    </row>
    <row r="229" spans="1:13" ht="11.1" customHeight="1" x14ac:dyDescent="0.2">
      <c r="A229" s="20" t="s">
        <v>397</v>
      </c>
      <c r="B229" s="21">
        <v>828</v>
      </c>
      <c r="C229" s="21">
        <v>678</v>
      </c>
      <c r="D229" s="21">
        <v>201</v>
      </c>
      <c r="E229" s="21">
        <v>574</v>
      </c>
      <c r="F229" s="21">
        <v>50</v>
      </c>
      <c r="G229" s="21">
        <v>253</v>
      </c>
      <c r="H229" s="21">
        <v>398</v>
      </c>
      <c r="I229" s="21">
        <v>303</v>
      </c>
      <c r="J229" s="21">
        <v>198</v>
      </c>
      <c r="K229" s="21">
        <v>441</v>
      </c>
      <c r="L229" s="21">
        <v>41</v>
      </c>
      <c r="M229" s="21">
        <v>42</v>
      </c>
    </row>
    <row r="230" spans="1:13" ht="11.1" customHeight="1" x14ac:dyDescent="0.2">
      <c r="A230" s="24" t="s">
        <v>3</v>
      </c>
      <c r="B230" s="25">
        <v>100</v>
      </c>
      <c r="C230" s="25">
        <v>81.884057999999996</v>
      </c>
      <c r="D230" s="25">
        <v>24.275362000000001</v>
      </c>
      <c r="E230" s="25">
        <v>69.323671000000004</v>
      </c>
      <c r="F230" s="25">
        <v>6.0386470000000001</v>
      </c>
      <c r="G230" s="25">
        <v>30.555555999999999</v>
      </c>
      <c r="H230" s="25">
        <v>48.067633000000001</v>
      </c>
      <c r="I230" s="25">
        <v>36.594203</v>
      </c>
      <c r="J230" s="25">
        <v>23.913042999999998</v>
      </c>
      <c r="K230" s="25">
        <v>53.260869999999997</v>
      </c>
      <c r="L230" s="25">
        <v>4.9516910000000003</v>
      </c>
      <c r="M230" s="25">
        <v>5.0724640000000001</v>
      </c>
    </row>
    <row r="231" spans="1:13" ht="11.1" customHeight="1" x14ac:dyDescent="0.2">
      <c r="A231" s="20" t="s">
        <v>403</v>
      </c>
      <c r="B231" s="21">
        <v>133</v>
      </c>
      <c r="C231" s="21">
        <v>102</v>
      </c>
      <c r="D231" s="21">
        <v>35</v>
      </c>
      <c r="E231" s="21">
        <v>98</v>
      </c>
      <c r="F231" s="21">
        <v>9</v>
      </c>
      <c r="G231" s="21">
        <v>61</v>
      </c>
      <c r="H231" s="21">
        <v>47</v>
      </c>
      <c r="I231" s="21">
        <v>50</v>
      </c>
      <c r="J231" s="21">
        <v>36</v>
      </c>
      <c r="K231" s="21">
        <v>64</v>
      </c>
      <c r="L231" s="21">
        <v>4</v>
      </c>
      <c r="M231" s="21">
        <v>9</v>
      </c>
    </row>
    <row r="232" spans="1:13" ht="11.1" customHeight="1" x14ac:dyDescent="0.2">
      <c r="A232" s="24" t="s">
        <v>3</v>
      </c>
      <c r="B232" s="25">
        <v>100</v>
      </c>
      <c r="C232" s="25">
        <v>76.691728999999995</v>
      </c>
      <c r="D232" s="25">
        <v>26.315788999999999</v>
      </c>
      <c r="E232" s="25">
        <v>73.684211000000005</v>
      </c>
      <c r="F232" s="25">
        <v>6.7669170000000003</v>
      </c>
      <c r="G232" s="25">
        <v>45.864662000000003</v>
      </c>
      <c r="H232" s="25">
        <v>35.338346000000001</v>
      </c>
      <c r="I232" s="25">
        <v>37.593985000000004</v>
      </c>
      <c r="J232" s="25">
        <v>27.067668999999999</v>
      </c>
      <c r="K232" s="25">
        <v>48.120300999999998</v>
      </c>
      <c r="L232" s="25">
        <v>3.0075189999999998</v>
      </c>
      <c r="M232" s="25">
        <v>6.7669170000000003</v>
      </c>
    </row>
    <row r="233" spans="1:13" ht="11.1" customHeight="1" x14ac:dyDescent="0.2">
      <c r="A233" s="20" t="s">
        <v>404</v>
      </c>
      <c r="B233" s="21">
        <v>120</v>
      </c>
      <c r="C233" s="21">
        <v>100</v>
      </c>
      <c r="D233" s="21">
        <v>25</v>
      </c>
      <c r="E233" s="21">
        <v>90</v>
      </c>
      <c r="F233" s="21">
        <v>7</v>
      </c>
      <c r="G233" s="21">
        <v>46</v>
      </c>
      <c r="H233" s="21">
        <v>50</v>
      </c>
      <c r="I233" s="21">
        <v>37</v>
      </c>
      <c r="J233" s="21">
        <v>31</v>
      </c>
      <c r="K233" s="21">
        <v>64</v>
      </c>
      <c r="L233" s="21">
        <v>9</v>
      </c>
      <c r="M233" s="21">
        <v>7</v>
      </c>
    </row>
    <row r="234" spans="1:13" ht="11.1" customHeight="1" x14ac:dyDescent="0.2">
      <c r="A234" s="24" t="s">
        <v>3</v>
      </c>
      <c r="B234" s="25">
        <v>100</v>
      </c>
      <c r="C234" s="25">
        <v>83.333332999999996</v>
      </c>
      <c r="D234" s="25">
        <v>20.833333</v>
      </c>
      <c r="E234" s="25">
        <v>75</v>
      </c>
      <c r="F234" s="25">
        <v>5.8333329999999997</v>
      </c>
      <c r="G234" s="25">
        <v>38.333333000000003</v>
      </c>
      <c r="H234" s="25">
        <v>41.666666999999997</v>
      </c>
      <c r="I234" s="25">
        <v>30.833333</v>
      </c>
      <c r="J234" s="25">
        <v>25.833333</v>
      </c>
      <c r="K234" s="25">
        <v>53.333333000000003</v>
      </c>
      <c r="L234" s="25">
        <v>7.5</v>
      </c>
      <c r="M234" s="25">
        <v>5.8333329999999997</v>
      </c>
    </row>
    <row r="235" spans="1:13" ht="11.1" customHeight="1" x14ac:dyDescent="0.2">
      <c r="A235" s="20" t="s">
        <v>405</v>
      </c>
      <c r="B235" s="21">
        <v>246</v>
      </c>
      <c r="C235" s="21">
        <v>196</v>
      </c>
      <c r="D235" s="21">
        <v>40</v>
      </c>
      <c r="E235" s="21">
        <v>163</v>
      </c>
      <c r="F235" s="21">
        <v>15</v>
      </c>
      <c r="G235" s="21">
        <v>76</v>
      </c>
      <c r="H235" s="21">
        <v>93</v>
      </c>
      <c r="I235" s="21">
        <v>84</v>
      </c>
      <c r="J235" s="21">
        <v>65</v>
      </c>
      <c r="K235" s="21">
        <v>117</v>
      </c>
      <c r="L235" s="21">
        <v>10</v>
      </c>
      <c r="M235" s="21">
        <v>16</v>
      </c>
    </row>
    <row r="236" spans="1:13" ht="11.1" customHeight="1" x14ac:dyDescent="0.2">
      <c r="A236" s="24" t="s">
        <v>3</v>
      </c>
      <c r="B236" s="25">
        <v>100</v>
      </c>
      <c r="C236" s="25">
        <v>79.674796999999998</v>
      </c>
      <c r="D236" s="25">
        <v>16.260162999999999</v>
      </c>
      <c r="E236" s="25">
        <v>66.260163000000006</v>
      </c>
      <c r="F236" s="25">
        <v>6.0975609999999998</v>
      </c>
      <c r="G236" s="25">
        <v>30.894309</v>
      </c>
      <c r="H236" s="25">
        <v>37.804878000000002</v>
      </c>
      <c r="I236" s="25">
        <v>34.146341</v>
      </c>
      <c r="J236" s="25">
        <v>26.422764000000001</v>
      </c>
      <c r="K236" s="25">
        <v>47.560975999999997</v>
      </c>
      <c r="L236" s="25">
        <v>4.0650409999999999</v>
      </c>
      <c r="M236" s="25">
        <v>6.5040649999999998</v>
      </c>
    </row>
    <row r="237" spans="1:13" ht="11.1" customHeight="1" x14ac:dyDescent="0.2">
      <c r="A237" s="20" t="s">
        <v>398</v>
      </c>
      <c r="B237" s="21">
        <v>468</v>
      </c>
      <c r="C237" s="21">
        <v>380</v>
      </c>
      <c r="D237" s="21">
        <v>116</v>
      </c>
      <c r="E237" s="21">
        <v>315</v>
      </c>
      <c r="F237" s="21">
        <v>23</v>
      </c>
      <c r="G237" s="21">
        <v>126</v>
      </c>
      <c r="H237" s="21">
        <v>223</v>
      </c>
      <c r="I237" s="21">
        <v>158</v>
      </c>
      <c r="J237" s="21">
        <v>109</v>
      </c>
      <c r="K237" s="21">
        <v>224</v>
      </c>
      <c r="L237" s="21">
        <v>19</v>
      </c>
      <c r="M237" s="21">
        <v>31</v>
      </c>
    </row>
    <row r="238" spans="1:13" ht="11.1" customHeight="1" x14ac:dyDescent="0.2">
      <c r="A238" s="24" t="s">
        <v>3</v>
      </c>
      <c r="B238" s="25">
        <v>100</v>
      </c>
      <c r="C238" s="25">
        <v>81.196580999999995</v>
      </c>
      <c r="D238" s="25">
        <v>24.786325000000001</v>
      </c>
      <c r="E238" s="25">
        <v>67.307692000000003</v>
      </c>
      <c r="F238" s="25">
        <v>4.9145300000000001</v>
      </c>
      <c r="G238" s="25">
        <v>26.923076999999999</v>
      </c>
      <c r="H238" s="25">
        <v>47.649572999999997</v>
      </c>
      <c r="I238" s="25">
        <v>33.760683999999998</v>
      </c>
      <c r="J238" s="25">
        <v>23.290597999999999</v>
      </c>
      <c r="K238" s="25">
        <v>47.863247999999999</v>
      </c>
      <c r="L238" s="25">
        <v>4.0598289999999997</v>
      </c>
      <c r="M238" s="25">
        <v>6.6239319999999999</v>
      </c>
    </row>
    <row r="239" spans="1:13" ht="11.1" customHeight="1" x14ac:dyDescent="0.2">
      <c r="A239" s="20" t="s">
        <v>406</v>
      </c>
      <c r="B239" s="21">
        <v>180</v>
      </c>
      <c r="C239" s="21">
        <v>145</v>
      </c>
      <c r="D239" s="21">
        <v>35</v>
      </c>
      <c r="E239" s="21">
        <v>136</v>
      </c>
      <c r="F239" s="21">
        <v>14</v>
      </c>
      <c r="G239" s="21">
        <v>57</v>
      </c>
      <c r="H239" s="21">
        <v>75</v>
      </c>
      <c r="I239" s="21">
        <v>66</v>
      </c>
      <c r="J239" s="21">
        <v>34</v>
      </c>
      <c r="K239" s="21">
        <v>88</v>
      </c>
      <c r="L239" s="21">
        <v>7</v>
      </c>
      <c r="M239" s="21">
        <v>7</v>
      </c>
    </row>
    <row r="240" spans="1:13" ht="11.1" customHeight="1" x14ac:dyDescent="0.2">
      <c r="A240" s="24" t="s">
        <v>3</v>
      </c>
      <c r="B240" s="25">
        <v>100</v>
      </c>
      <c r="C240" s="25">
        <v>80.555555999999996</v>
      </c>
      <c r="D240" s="25">
        <v>19.444444000000001</v>
      </c>
      <c r="E240" s="25">
        <v>75.555555999999996</v>
      </c>
      <c r="F240" s="25">
        <v>7.7777779999999996</v>
      </c>
      <c r="G240" s="25">
        <v>31.666667</v>
      </c>
      <c r="H240" s="25">
        <v>41.666666999999997</v>
      </c>
      <c r="I240" s="25">
        <v>36.666666999999997</v>
      </c>
      <c r="J240" s="25">
        <v>18.888888999999999</v>
      </c>
      <c r="K240" s="25">
        <v>48.888888999999999</v>
      </c>
      <c r="L240" s="25">
        <v>3.8888889999999998</v>
      </c>
      <c r="M240" s="25">
        <v>3.8888889999999998</v>
      </c>
    </row>
    <row r="241" spans="1:13" ht="11.1" customHeight="1" x14ac:dyDescent="0.2">
      <c r="A241" s="20" t="s">
        <v>407</v>
      </c>
      <c r="B241" s="21">
        <v>77</v>
      </c>
      <c r="C241" s="21">
        <v>61</v>
      </c>
      <c r="D241" s="21">
        <v>14</v>
      </c>
      <c r="E241" s="21">
        <v>56</v>
      </c>
      <c r="F241" s="21">
        <v>4</v>
      </c>
      <c r="G241" s="21">
        <v>23</v>
      </c>
      <c r="H241" s="21">
        <v>32</v>
      </c>
      <c r="I241" s="21">
        <v>31</v>
      </c>
      <c r="J241" s="21">
        <v>13</v>
      </c>
      <c r="K241" s="21">
        <v>35</v>
      </c>
      <c r="L241" s="21">
        <v>2</v>
      </c>
      <c r="M241" s="21">
        <v>7</v>
      </c>
    </row>
    <row r="242" spans="1:13" ht="11.1" customHeight="1" x14ac:dyDescent="0.2">
      <c r="A242" s="24" t="s">
        <v>3</v>
      </c>
      <c r="B242" s="25">
        <v>100</v>
      </c>
      <c r="C242" s="25">
        <v>79.220778999999993</v>
      </c>
      <c r="D242" s="25">
        <v>18.181818</v>
      </c>
      <c r="E242" s="25">
        <v>72.727272999999997</v>
      </c>
      <c r="F242" s="25">
        <v>5.1948049999999997</v>
      </c>
      <c r="G242" s="25">
        <v>29.87013</v>
      </c>
      <c r="H242" s="25">
        <v>41.558441999999999</v>
      </c>
      <c r="I242" s="25">
        <v>40.259740000000001</v>
      </c>
      <c r="J242" s="25">
        <v>16.883116999999999</v>
      </c>
      <c r="K242" s="25">
        <v>45.454545000000003</v>
      </c>
      <c r="L242" s="25">
        <v>2.5974029999999999</v>
      </c>
      <c r="M242" s="25">
        <v>9.0909089999999999</v>
      </c>
    </row>
    <row r="243" spans="1:13" ht="11.1" customHeight="1" x14ac:dyDescent="0.2">
      <c r="A243" s="20" t="s">
        <v>400</v>
      </c>
      <c r="B243" s="21">
        <v>296</v>
      </c>
      <c r="C243" s="21">
        <v>224</v>
      </c>
      <c r="D243" s="21">
        <v>69</v>
      </c>
      <c r="E243" s="21">
        <v>197</v>
      </c>
      <c r="F243" s="21">
        <v>17</v>
      </c>
      <c r="G243" s="21">
        <v>89</v>
      </c>
      <c r="H243" s="21">
        <v>109</v>
      </c>
      <c r="I243" s="21">
        <v>95</v>
      </c>
      <c r="J243" s="21">
        <v>76</v>
      </c>
      <c r="K243" s="21">
        <v>154</v>
      </c>
      <c r="L243" s="21">
        <v>18</v>
      </c>
      <c r="M243" s="21">
        <v>24</v>
      </c>
    </row>
    <row r="244" spans="1:13" ht="11.1" customHeight="1" x14ac:dyDescent="0.2">
      <c r="A244" s="26"/>
      <c r="B244" s="27">
        <v>100</v>
      </c>
      <c r="C244" s="27">
        <v>75.675675999999996</v>
      </c>
      <c r="D244" s="27">
        <v>23.310811000000001</v>
      </c>
      <c r="E244" s="27">
        <v>66.554053999999994</v>
      </c>
      <c r="F244" s="27">
        <v>5.7432429999999997</v>
      </c>
      <c r="G244" s="27">
        <v>30.067568000000001</v>
      </c>
      <c r="H244" s="27">
        <v>36.824323999999997</v>
      </c>
      <c r="I244" s="27">
        <v>32.094594999999998</v>
      </c>
      <c r="J244" s="27">
        <v>25.675675999999999</v>
      </c>
      <c r="K244" s="27">
        <v>52.027026999999997</v>
      </c>
      <c r="L244" s="27">
        <v>6.0810810000000002</v>
      </c>
      <c r="M244" s="27">
        <v>8.1081079999999996</v>
      </c>
    </row>
    <row r="245" spans="1:13" ht="11.1" customHeight="1" x14ac:dyDescent="0.2"/>
  </sheetData>
  <phoneticPr fontId="2"/>
  <pageMargins left="0.75" right="0.75" top="1" bottom="1" header="0.5" footer="0.5"/>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8CFFA-5AB4-47AB-B355-18E17A6357D7}">
  <dimension ref="A1:I244"/>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9" x14ac:dyDescent="0.2">
      <c r="A1" s="11" t="s">
        <v>3</v>
      </c>
      <c r="B1" s="7"/>
    </row>
    <row r="2" spans="1:9" x14ac:dyDescent="0.2">
      <c r="A2" s="15" t="str">
        <f xml:space="preserve"> HYPERLINK("#'目次'!B51","[45]")</f>
        <v>[45]</v>
      </c>
    </row>
    <row r="3" spans="1:9" x14ac:dyDescent="0.2">
      <c r="A3" s="7" t="s">
        <v>3</v>
      </c>
      <c r="B3" s="8" t="s">
        <v>77</v>
      </c>
    </row>
    <row r="4" spans="1:9" x14ac:dyDescent="0.2">
      <c r="A4" s="7" t="s">
        <v>3</v>
      </c>
      <c r="B4" s="8" t="s">
        <v>76</v>
      </c>
    </row>
    <row r="5" spans="1:9" s="18" customFormat="1" ht="25.2" x14ac:dyDescent="0.2">
      <c r="A5" s="16" t="s">
        <v>3</v>
      </c>
      <c r="B5" s="17" t="s">
        <v>335</v>
      </c>
      <c r="C5" s="17" t="s">
        <v>545</v>
      </c>
      <c r="D5" s="17" t="s">
        <v>546</v>
      </c>
      <c r="E5" s="17" t="s">
        <v>547</v>
      </c>
      <c r="F5" s="17" t="s">
        <v>548</v>
      </c>
      <c r="G5" s="17" t="s">
        <v>549</v>
      </c>
      <c r="H5" s="17" t="s">
        <v>550</v>
      </c>
      <c r="I5" s="17" t="s">
        <v>366</v>
      </c>
    </row>
    <row r="6" spans="1:9" x14ac:dyDescent="0.2">
      <c r="A6" s="19" t="s">
        <v>338</v>
      </c>
      <c r="B6" s="10">
        <v>2677</v>
      </c>
      <c r="C6" s="10">
        <v>1483</v>
      </c>
      <c r="D6" s="10">
        <v>681</v>
      </c>
      <c r="E6" s="10">
        <v>175</v>
      </c>
      <c r="F6" s="10">
        <v>69</v>
      </c>
      <c r="G6" s="10">
        <v>13</v>
      </c>
      <c r="H6" s="10">
        <v>92</v>
      </c>
      <c r="I6" s="10">
        <v>164</v>
      </c>
    </row>
    <row r="7" spans="1:9" x14ac:dyDescent="0.2">
      <c r="A7" s="24" t="s">
        <v>3</v>
      </c>
      <c r="B7" s="25">
        <v>100</v>
      </c>
      <c r="C7" s="25">
        <v>55.397832999999999</v>
      </c>
      <c r="D7" s="25">
        <v>25.438924</v>
      </c>
      <c r="E7" s="25">
        <v>6.5371680000000003</v>
      </c>
      <c r="F7" s="25">
        <v>2.577512</v>
      </c>
      <c r="G7" s="25">
        <v>0.48561799999999999</v>
      </c>
      <c r="H7" s="25">
        <v>3.4366829999999999</v>
      </c>
      <c r="I7" s="25">
        <v>6.1262610000000004</v>
      </c>
    </row>
    <row r="8" spans="1:9" x14ac:dyDescent="0.2">
      <c r="A8" s="9" t="s">
        <v>339</v>
      </c>
      <c r="B8" s="9"/>
      <c r="C8" s="9"/>
      <c r="D8" s="9"/>
      <c r="E8" s="9"/>
      <c r="F8" s="9"/>
      <c r="G8" s="9"/>
      <c r="H8" s="9"/>
      <c r="I8" s="9"/>
    </row>
    <row r="9" spans="1:9" x14ac:dyDescent="0.2">
      <c r="A9" s="20" t="s">
        <v>340</v>
      </c>
      <c r="B9" s="21">
        <v>1277</v>
      </c>
      <c r="C9" s="21">
        <v>771</v>
      </c>
      <c r="D9" s="21">
        <v>253</v>
      </c>
      <c r="E9" s="21">
        <v>77</v>
      </c>
      <c r="F9" s="21">
        <v>32</v>
      </c>
      <c r="G9" s="21">
        <v>6</v>
      </c>
      <c r="H9" s="21">
        <v>45</v>
      </c>
      <c r="I9" s="21">
        <v>93</v>
      </c>
    </row>
    <row r="10" spans="1:9" x14ac:dyDescent="0.2">
      <c r="A10" s="24" t="s">
        <v>3</v>
      </c>
      <c r="B10" s="25">
        <v>100</v>
      </c>
      <c r="C10" s="25">
        <v>60.375881</v>
      </c>
      <c r="D10" s="25">
        <v>19.812059999999999</v>
      </c>
      <c r="E10" s="25">
        <v>6.029757</v>
      </c>
      <c r="F10" s="25">
        <v>2.5058729999999998</v>
      </c>
      <c r="G10" s="25">
        <v>0.46985100000000002</v>
      </c>
      <c r="H10" s="25">
        <v>3.5238839999999998</v>
      </c>
      <c r="I10" s="25">
        <v>7.2826940000000002</v>
      </c>
    </row>
    <row r="11" spans="1:9" x14ac:dyDescent="0.2">
      <c r="A11" s="20" t="s">
        <v>341</v>
      </c>
      <c r="B11" s="21">
        <v>1400</v>
      </c>
      <c r="C11" s="21">
        <v>712</v>
      </c>
      <c r="D11" s="21">
        <v>428</v>
      </c>
      <c r="E11" s="21">
        <v>98</v>
      </c>
      <c r="F11" s="21">
        <v>37</v>
      </c>
      <c r="G11" s="21">
        <v>7</v>
      </c>
      <c r="H11" s="21">
        <v>47</v>
      </c>
      <c r="I11" s="21">
        <v>71</v>
      </c>
    </row>
    <row r="12" spans="1:9" x14ac:dyDescent="0.2">
      <c r="A12" s="24" t="s">
        <v>3</v>
      </c>
      <c r="B12" s="25">
        <v>100</v>
      </c>
      <c r="C12" s="25">
        <v>50.857143000000001</v>
      </c>
      <c r="D12" s="25">
        <v>30.571428999999998</v>
      </c>
      <c r="E12" s="25">
        <v>7</v>
      </c>
      <c r="F12" s="25">
        <v>2.6428569999999998</v>
      </c>
      <c r="G12" s="25">
        <v>0.5</v>
      </c>
      <c r="H12" s="25">
        <v>3.3571430000000002</v>
      </c>
      <c r="I12" s="25">
        <v>5.0714290000000002</v>
      </c>
    </row>
    <row r="13" spans="1:9" x14ac:dyDescent="0.2">
      <c r="A13" s="9" t="s">
        <v>342</v>
      </c>
      <c r="B13" s="9"/>
      <c r="C13" s="9"/>
      <c r="D13" s="9"/>
      <c r="E13" s="9"/>
      <c r="F13" s="9"/>
      <c r="G13" s="9"/>
      <c r="H13" s="9"/>
      <c r="I13" s="9"/>
    </row>
    <row r="14" spans="1:9" x14ac:dyDescent="0.2">
      <c r="A14" s="20" t="s">
        <v>343</v>
      </c>
      <c r="B14" s="21">
        <v>610</v>
      </c>
      <c r="C14" s="21">
        <v>425</v>
      </c>
      <c r="D14" s="21">
        <v>114</v>
      </c>
      <c r="E14" s="21">
        <v>26</v>
      </c>
      <c r="F14" s="21">
        <v>9</v>
      </c>
      <c r="G14" s="21">
        <v>3</v>
      </c>
      <c r="H14" s="21">
        <v>7</v>
      </c>
      <c r="I14" s="21">
        <v>26</v>
      </c>
    </row>
    <row r="15" spans="1:9" x14ac:dyDescent="0.2">
      <c r="A15" s="24" t="s">
        <v>3</v>
      </c>
      <c r="B15" s="25">
        <v>100</v>
      </c>
      <c r="C15" s="25">
        <v>69.672130999999993</v>
      </c>
      <c r="D15" s="25">
        <v>18.688524999999998</v>
      </c>
      <c r="E15" s="25">
        <v>4.2622949999999999</v>
      </c>
      <c r="F15" s="25">
        <v>1.4754100000000001</v>
      </c>
      <c r="G15" s="25">
        <v>0.49180299999999999</v>
      </c>
      <c r="H15" s="25">
        <v>1.1475409999999999</v>
      </c>
      <c r="I15" s="25">
        <v>4.2622949999999999</v>
      </c>
    </row>
    <row r="16" spans="1:9" x14ac:dyDescent="0.2">
      <c r="A16" s="20" t="s">
        <v>344</v>
      </c>
      <c r="B16" s="21">
        <v>755</v>
      </c>
      <c r="C16" s="21">
        <v>453</v>
      </c>
      <c r="D16" s="21">
        <v>190</v>
      </c>
      <c r="E16" s="21">
        <v>47</v>
      </c>
      <c r="F16" s="21">
        <v>9</v>
      </c>
      <c r="G16" s="21">
        <v>1</v>
      </c>
      <c r="H16" s="21">
        <v>13</v>
      </c>
      <c r="I16" s="21">
        <v>42</v>
      </c>
    </row>
    <row r="17" spans="1:9" x14ac:dyDescent="0.2">
      <c r="A17" s="24" t="s">
        <v>3</v>
      </c>
      <c r="B17" s="25">
        <v>100</v>
      </c>
      <c r="C17" s="25">
        <v>60</v>
      </c>
      <c r="D17" s="25">
        <v>25.165562999999999</v>
      </c>
      <c r="E17" s="25">
        <v>6.2251659999999998</v>
      </c>
      <c r="F17" s="25">
        <v>1.192053</v>
      </c>
      <c r="G17" s="25">
        <v>0.13245000000000001</v>
      </c>
      <c r="H17" s="25">
        <v>1.721854</v>
      </c>
      <c r="I17" s="25">
        <v>5.5629140000000001</v>
      </c>
    </row>
    <row r="18" spans="1:9" x14ac:dyDescent="0.2">
      <c r="A18" s="20" t="s">
        <v>345</v>
      </c>
      <c r="B18" s="21">
        <v>601</v>
      </c>
      <c r="C18" s="21">
        <v>324</v>
      </c>
      <c r="D18" s="21">
        <v>172</v>
      </c>
      <c r="E18" s="21">
        <v>41</v>
      </c>
      <c r="F18" s="21">
        <v>11</v>
      </c>
      <c r="G18" s="21">
        <v>0</v>
      </c>
      <c r="H18" s="21">
        <v>9</v>
      </c>
      <c r="I18" s="21">
        <v>44</v>
      </c>
    </row>
    <row r="19" spans="1:9" x14ac:dyDescent="0.2">
      <c r="A19" s="24" t="s">
        <v>3</v>
      </c>
      <c r="B19" s="25">
        <v>100</v>
      </c>
      <c r="C19" s="25">
        <v>53.910150000000002</v>
      </c>
      <c r="D19" s="25">
        <v>28.618967999999999</v>
      </c>
      <c r="E19" s="25">
        <v>6.8219630000000002</v>
      </c>
      <c r="F19" s="25">
        <v>1.8302830000000001</v>
      </c>
      <c r="G19" s="25">
        <v>0</v>
      </c>
      <c r="H19" s="25">
        <v>1.4975039999999999</v>
      </c>
      <c r="I19" s="25">
        <v>7.3211310000000003</v>
      </c>
    </row>
    <row r="20" spans="1:9" x14ac:dyDescent="0.2">
      <c r="A20" s="20" t="s">
        <v>346</v>
      </c>
      <c r="B20" s="21">
        <v>425</v>
      </c>
      <c r="C20" s="21">
        <v>195</v>
      </c>
      <c r="D20" s="21">
        <v>108</v>
      </c>
      <c r="E20" s="21">
        <v>38</v>
      </c>
      <c r="F20" s="21">
        <v>22</v>
      </c>
      <c r="G20" s="21">
        <v>5</v>
      </c>
      <c r="H20" s="21">
        <v>29</v>
      </c>
      <c r="I20" s="21">
        <v>28</v>
      </c>
    </row>
    <row r="21" spans="1:9" x14ac:dyDescent="0.2">
      <c r="A21" s="24" t="s">
        <v>3</v>
      </c>
      <c r="B21" s="25">
        <v>100</v>
      </c>
      <c r="C21" s="25">
        <v>45.882353000000002</v>
      </c>
      <c r="D21" s="25">
        <v>25.411764999999999</v>
      </c>
      <c r="E21" s="25">
        <v>8.9411760000000005</v>
      </c>
      <c r="F21" s="25">
        <v>5.1764710000000003</v>
      </c>
      <c r="G21" s="25">
        <v>1.176471</v>
      </c>
      <c r="H21" s="25">
        <v>6.8235289999999997</v>
      </c>
      <c r="I21" s="25">
        <v>6.5882350000000001</v>
      </c>
    </row>
    <row r="22" spans="1:9" x14ac:dyDescent="0.2">
      <c r="A22" s="20" t="s">
        <v>347</v>
      </c>
      <c r="B22" s="21">
        <v>217</v>
      </c>
      <c r="C22" s="21">
        <v>70</v>
      </c>
      <c r="D22" s="21">
        <v>74</v>
      </c>
      <c r="E22" s="21">
        <v>12</v>
      </c>
      <c r="F22" s="21">
        <v>13</v>
      </c>
      <c r="G22" s="21">
        <v>3</v>
      </c>
      <c r="H22" s="21">
        <v>24</v>
      </c>
      <c r="I22" s="21">
        <v>21</v>
      </c>
    </row>
    <row r="23" spans="1:9" x14ac:dyDescent="0.2">
      <c r="A23" s="24" t="s">
        <v>3</v>
      </c>
      <c r="B23" s="25">
        <v>100</v>
      </c>
      <c r="C23" s="25">
        <v>32.258065000000002</v>
      </c>
      <c r="D23" s="25">
        <v>34.101382000000001</v>
      </c>
      <c r="E23" s="25">
        <v>5.529954</v>
      </c>
      <c r="F23" s="25">
        <v>5.9907830000000004</v>
      </c>
      <c r="G23" s="25">
        <v>1.3824879999999999</v>
      </c>
      <c r="H23" s="25">
        <v>11.059908</v>
      </c>
      <c r="I23" s="25">
        <v>9.6774190000000004</v>
      </c>
    </row>
    <row r="24" spans="1:9" x14ac:dyDescent="0.2">
      <c r="A24" s="20" t="s">
        <v>348</v>
      </c>
      <c r="B24" s="21">
        <v>56</v>
      </c>
      <c r="C24" s="21">
        <v>14</v>
      </c>
      <c r="D24" s="21">
        <v>20</v>
      </c>
      <c r="E24" s="21">
        <v>10</v>
      </c>
      <c r="F24" s="21">
        <v>3</v>
      </c>
      <c r="G24" s="21">
        <v>0</v>
      </c>
      <c r="H24" s="21">
        <v>7</v>
      </c>
      <c r="I24" s="21">
        <v>2</v>
      </c>
    </row>
    <row r="25" spans="1:9" x14ac:dyDescent="0.2">
      <c r="A25" s="24" t="s">
        <v>3</v>
      </c>
      <c r="B25" s="25">
        <v>100</v>
      </c>
      <c r="C25" s="25">
        <v>25</v>
      </c>
      <c r="D25" s="25">
        <v>35.714286000000001</v>
      </c>
      <c r="E25" s="25">
        <v>17.857143000000001</v>
      </c>
      <c r="F25" s="25">
        <v>5.3571429999999998</v>
      </c>
      <c r="G25" s="25">
        <v>0</v>
      </c>
      <c r="H25" s="25">
        <v>12.5</v>
      </c>
      <c r="I25" s="25">
        <v>3.5714290000000002</v>
      </c>
    </row>
    <row r="26" spans="1:9" x14ac:dyDescent="0.2">
      <c r="A26" s="20" t="s">
        <v>349</v>
      </c>
      <c r="B26" s="21">
        <v>13</v>
      </c>
      <c r="C26" s="21">
        <v>2</v>
      </c>
      <c r="D26" s="21">
        <v>3</v>
      </c>
      <c r="E26" s="21">
        <v>1</v>
      </c>
      <c r="F26" s="21">
        <v>2</v>
      </c>
      <c r="G26" s="21">
        <v>1</v>
      </c>
      <c r="H26" s="21">
        <v>3</v>
      </c>
      <c r="I26" s="21">
        <v>1</v>
      </c>
    </row>
    <row r="27" spans="1:9" x14ac:dyDescent="0.2">
      <c r="A27" s="24" t="s">
        <v>3</v>
      </c>
      <c r="B27" s="25">
        <v>100</v>
      </c>
      <c r="C27" s="25">
        <v>15.384615</v>
      </c>
      <c r="D27" s="25">
        <v>23.076923000000001</v>
      </c>
      <c r="E27" s="25">
        <v>7.6923079999999997</v>
      </c>
      <c r="F27" s="25">
        <v>15.384615</v>
      </c>
      <c r="G27" s="25">
        <v>7.6923079999999997</v>
      </c>
      <c r="H27" s="25">
        <v>23.076923000000001</v>
      </c>
      <c r="I27" s="25">
        <v>7.6923079999999997</v>
      </c>
    </row>
    <row r="28" spans="1:9" x14ac:dyDescent="0.2">
      <c r="A28" s="20" t="s">
        <v>350</v>
      </c>
      <c r="B28" s="21">
        <v>1365</v>
      </c>
      <c r="C28" s="21">
        <v>878</v>
      </c>
      <c r="D28" s="21">
        <v>304</v>
      </c>
      <c r="E28" s="21">
        <v>73</v>
      </c>
      <c r="F28" s="21">
        <v>18</v>
      </c>
      <c r="G28" s="21">
        <v>4</v>
      </c>
      <c r="H28" s="21">
        <v>20</v>
      </c>
      <c r="I28" s="21">
        <v>68</v>
      </c>
    </row>
    <row r="29" spans="1:9" x14ac:dyDescent="0.2">
      <c r="A29" s="24" t="s">
        <v>3</v>
      </c>
      <c r="B29" s="25">
        <v>100</v>
      </c>
      <c r="C29" s="25">
        <v>64.322344000000001</v>
      </c>
      <c r="D29" s="25">
        <v>22.271062000000001</v>
      </c>
      <c r="E29" s="25">
        <v>5.3479850000000004</v>
      </c>
      <c r="F29" s="25">
        <v>1.318681</v>
      </c>
      <c r="G29" s="25">
        <v>0.29304000000000002</v>
      </c>
      <c r="H29" s="25">
        <v>1.465201</v>
      </c>
      <c r="I29" s="25">
        <v>4.9816849999999997</v>
      </c>
    </row>
    <row r="30" spans="1:9" x14ac:dyDescent="0.2">
      <c r="A30" s="20" t="s">
        <v>351</v>
      </c>
      <c r="B30" s="21">
        <v>1026</v>
      </c>
      <c r="C30" s="21">
        <v>519</v>
      </c>
      <c r="D30" s="21">
        <v>280</v>
      </c>
      <c r="E30" s="21">
        <v>79</v>
      </c>
      <c r="F30" s="21">
        <v>33</v>
      </c>
      <c r="G30" s="21">
        <v>5</v>
      </c>
      <c r="H30" s="21">
        <v>38</v>
      </c>
      <c r="I30" s="21">
        <v>72</v>
      </c>
    </row>
    <row r="31" spans="1:9" x14ac:dyDescent="0.2">
      <c r="A31" s="24" t="s">
        <v>3</v>
      </c>
      <c r="B31" s="25">
        <v>100</v>
      </c>
      <c r="C31" s="25">
        <v>50.584795</v>
      </c>
      <c r="D31" s="25">
        <v>27.290448000000001</v>
      </c>
      <c r="E31" s="25">
        <v>7.6998049999999996</v>
      </c>
      <c r="F31" s="25">
        <v>3.2163740000000001</v>
      </c>
      <c r="G31" s="25">
        <v>0.48732900000000001</v>
      </c>
      <c r="H31" s="25">
        <v>3.7037040000000001</v>
      </c>
      <c r="I31" s="25">
        <v>7.017544</v>
      </c>
    </row>
    <row r="32" spans="1:9" x14ac:dyDescent="0.2">
      <c r="A32" s="20" t="s">
        <v>352</v>
      </c>
      <c r="B32" s="21">
        <v>286</v>
      </c>
      <c r="C32" s="21">
        <v>86</v>
      </c>
      <c r="D32" s="21">
        <v>97</v>
      </c>
      <c r="E32" s="21">
        <v>23</v>
      </c>
      <c r="F32" s="21">
        <v>18</v>
      </c>
      <c r="G32" s="21">
        <v>4</v>
      </c>
      <c r="H32" s="21">
        <v>34</v>
      </c>
      <c r="I32" s="21">
        <v>24</v>
      </c>
    </row>
    <row r="33" spans="1:9" x14ac:dyDescent="0.2">
      <c r="A33" s="24" t="s">
        <v>3</v>
      </c>
      <c r="B33" s="25">
        <v>100</v>
      </c>
      <c r="C33" s="25">
        <v>30.069929999999999</v>
      </c>
      <c r="D33" s="25">
        <v>33.916083999999998</v>
      </c>
      <c r="E33" s="25">
        <v>8.0419579999999993</v>
      </c>
      <c r="F33" s="25">
        <v>6.2937060000000002</v>
      </c>
      <c r="G33" s="25">
        <v>1.398601</v>
      </c>
      <c r="H33" s="25">
        <v>11.888112</v>
      </c>
      <c r="I33" s="25">
        <v>8.3916079999999997</v>
      </c>
    </row>
    <row r="34" spans="1:9" x14ac:dyDescent="0.2">
      <c r="A34" s="20" t="s">
        <v>353</v>
      </c>
      <c r="B34" s="21">
        <v>1312</v>
      </c>
      <c r="C34" s="21">
        <v>605</v>
      </c>
      <c r="D34" s="21">
        <v>377</v>
      </c>
      <c r="E34" s="21">
        <v>102</v>
      </c>
      <c r="F34" s="21">
        <v>51</v>
      </c>
      <c r="G34" s="21">
        <v>9</v>
      </c>
      <c r="H34" s="21">
        <v>72</v>
      </c>
      <c r="I34" s="21">
        <v>96</v>
      </c>
    </row>
    <row r="35" spans="1:9" x14ac:dyDescent="0.2">
      <c r="A35" s="24" t="s">
        <v>3</v>
      </c>
      <c r="B35" s="25">
        <v>100</v>
      </c>
      <c r="C35" s="25">
        <v>46.112805000000002</v>
      </c>
      <c r="D35" s="25">
        <v>28.734756000000001</v>
      </c>
      <c r="E35" s="25">
        <v>7.7743900000000004</v>
      </c>
      <c r="F35" s="25">
        <v>3.8871950000000002</v>
      </c>
      <c r="G35" s="25">
        <v>0.68597600000000003</v>
      </c>
      <c r="H35" s="25">
        <v>5.4878049999999998</v>
      </c>
      <c r="I35" s="25">
        <v>7.3170729999999997</v>
      </c>
    </row>
    <row r="36" spans="1:9" x14ac:dyDescent="0.2">
      <c r="A36" s="9" t="s">
        <v>354</v>
      </c>
      <c r="B36" s="10">
        <v>298</v>
      </c>
      <c r="C36" s="10">
        <v>217</v>
      </c>
      <c r="D36" s="10">
        <v>43</v>
      </c>
      <c r="E36" s="10">
        <v>14</v>
      </c>
      <c r="F36" s="10">
        <v>7</v>
      </c>
      <c r="G36" s="10">
        <v>2</v>
      </c>
      <c r="H36" s="10">
        <v>6</v>
      </c>
      <c r="I36" s="10">
        <v>9</v>
      </c>
    </row>
    <row r="37" spans="1:9" x14ac:dyDescent="0.2">
      <c r="A37" s="24" t="s">
        <v>3</v>
      </c>
      <c r="B37" s="25">
        <v>100</v>
      </c>
      <c r="C37" s="25">
        <v>72.818792000000002</v>
      </c>
      <c r="D37" s="25">
        <v>14.42953</v>
      </c>
      <c r="E37" s="25">
        <v>4.6979870000000004</v>
      </c>
      <c r="F37" s="25">
        <v>2.3489930000000001</v>
      </c>
      <c r="G37" s="25">
        <v>0.67114099999999999</v>
      </c>
      <c r="H37" s="25">
        <v>2.013423</v>
      </c>
      <c r="I37" s="25">
        <v>3.0201340000000001</v>
      </c>
    </row>
    <row r="38" spans="1:9" x14ac:dyDescent="0.2">
      <c r="A38" s="20" t="s">
        <v>344</v>
      </c>
      <c r="B38" s="21">
        <v>388</v>
      </c>
      <c r="C38" s="21">
        <v>245</v>
      </c>
      <c r="D38" s="21">
        <v>76</v>
      </c>
      <c r="E38" s="21">
        <v>23</v>
      </c>
      <c r="F38" s="21">
        <v>7</v>
      </c>
      <c r="G38" s="21">
        <v>0</v>
      </c>
      <c r="H38" s="21">
        <v>6</v>
      </c>
      <c r="I38" s="21">
        <v>31</v>
      </c>
    </row>
    <row r="39" spans="1:9" x14ac:dyDescent="0.2">
      <c r="A39" s="24" t="s">
        <v>3</v>
      </c>
      <c r="B39" s="25">
        <v>100</v>
      </c>
      <c r="C39" s="25">
        <v>63.144329999999997</v>
      </c>
      <c r="D39" s="25">
        <v>19.587629</v>
      </c>
      <c r="E39" s="25">
        <v>5.927835</v>
      </c>
      <c r="F39" s="25">
        <v>1.8041240000000001</v>
      </c>
      <c r="G39" s="25">
        <v>0</v>
      </c>
      <c r="H39" s="25">
        <v>1.546392</v>
      </c>
      <c r="I39" s="25">
        <v>7.9896909999999997</v>
      </c>
    </row>
    <row r="40" spans="1:9" x14ac:dyDescent="0.2">
      <c r="A40" s="20" t="s">
        <v>345</v>
      </c>
      <c r="B40" s="21">
        <v>299</v>
      </c>
      <c r="C40" s="21">
        <v>167</v>
      </c>
      <c r="D40" s="21">
        <v>67</v>
      </c>
      <c r="E40" s="21">
        <v>24</v>
      </c>
      <c r="F40" s="21">
        <v>5</v>
      </c>
      <c r="G40" s="21">
        <v>0</v>
      </c>
      <c r="H40" s="21">
        <v>8</v>
      </c>
      <c r="I40" s="21">
        <v>28</v>
      </c>
    </row>
    <row r="41" spans="1:9" x14ac:dyDescent="0.2">
      <c r="A41" s="24" t="s">
        <v>3</v>
      </c>
      <c r="B41" s="25">
        <v>100</v>
      </c>
      <c r="C41" s="25">
        <v>55.852843</v>
      </c>
      <c r="D41" s="25">
        <v>22.408027000000001</v>
      </c>
      <c r="E41" s="25">
        <v>8.0267560000000007</v>
      </c>
      <c r="F41" s="25">
        <v>1.6722410000000001</v>
      </c>
      <c r="G41" s="25">
        <v>0</v>
      </c>
      <c r="H41" s="25">
        <v>2.6755849999999999</v>
      </c>
      <c r="I41" s="25">
        <v>9.3645479999999992</v>
      </c>
    </row>
    <row r="42" spans="1:9" x14ac:dyDescent="0.2">
      <c r="A42" s="20" t="s">
        <v>346</v>
      </c>
      <c r="B42" s="21">
        <v>192</v>
      </c>
      <c r="C42" s="21">
        <v>107</v>
      </c>
      <c r="D42" s="21">
        <v>35</v>
      </c>
      <c r="E42" s="21">
        <v>10</v>
      </c>
      <c r="F42" s="21">
        <v>9</v>
      </c>
      <c r="G42" s="21">
        <v>2</v>
      </c>
      <c r="H42" s="21">
        <v>14</v>
      </c>
      <c r="I42" s="21">
        <v>15</v>
      </c>
    </row>
    <row r="43" spans="1:9" x14ac:dyDescent="0.2">
      <c r="A43" s="24" t="s">
        <v>3</v>
      </c>
      <c r="B43" s="25">
        <v>100</v>
      </c>
      <c r="C43" s="25">
        <v>55.729166999999997</v>
      </c>
      <c r="D43" s="25">
        <v>18.229167</v>
      </c>
      <c r="E43" s="25">
        <v>5.2083329999999997</v>
      </c>
      <c r="F43" s="25">
        <v>4.6875</v>
      </c>
      <c r="G43" s="25">
        <v>1.0416669999999999</v>
      </c>
      <c r="H43" s="25">
        <v>7.2916670000000003</v>
      </c>
      <c r="I43" s="25">
        <v>7.8125</v>
      </c>
    </row>
    <row r="44" spans="1:9" x14ac:dyDescent="0.2">
      <c r="A44" s="20" t="s">
        <v>347</v>
      </c>
      <c r="B44" s="21">
        <v>77</v>
      </c>
      <c r="C44" s="21">
        <v>30</v>
      </c>
      <c r="D44" s="21">
        <v>24</v>
      </c>
      <c r="E44" s="21">
        <v>2</v>
      </c>
      <c r="F44" s="21">
        <v>2</v>
      </c>
      <c r="G44" s="21">
        <v>2</v>
      </c>
      <c r="H44" s="21">
        <v>8</v>
      </c>
      <c r="I44" s="21">
        <v>9</v>
      </c>
    </row>
    <row r="45" spans="1:9" x14ac:dyDescent="0.2">
      <c r="A45" s="24" t="s">
        <v>3</v>
      </c>
      <c r="B45" s="25">
        <v>100</v>
      </c>
      <c r="C45" s="25">
        <v>38.961039</v>
      </c>
      <c r="D45" s="25">
        <v>31.168831000000001</v>
      </c>
      <c r="E45" s="25">
        <v>2.5974029999999999</v>
      </c>
      <c r="F45" s="25">
        <v>2.5974029999999999</v>
      </c>
      <c r="G45" s="25">
        <v>2.5974029999999999</v>
      </c>
      <c r="H45" s="25">
        <v>10.389609999999999</v>
      </c>
      <c r="I45" s="25">
        <v>11.688312</v>
      </c>
    </row>
    <row r="46" spans="1:9" x14ac:dyDescent="0.2">
      <c r="A46" s="20" t="s">
        <v>348</v>
      </c>
      <c r="B46" s="21">
        <v>19</v>
      </c>
      <c r="C46" s="21">
        <v>5</v>
      </c>
      <c r="D46" s="21">
        <v>6</v>
      </c>
      <c r="E46" s="21">
        <v>4</v>
      </c>
      <c r="F46" s="21">
        <v>1</v>
      </c>
      <c r="G46" s="21">
        <v>0</v>
      </c>
      <c r="H46" s="21">
        <v>2</v>
      </c>
      <c r="I46" s="21">
        <v>1</v>
      </c>
    </row>
    <row r="47" spans="1:9" x14ac:dyDescent="0.2">
      <c r="A47" s="24" t="s">
        <v>3</v>
      </c>
      <c r="B47" s="25">
        <v>100</v>
      </c>
      <c r="C47" s="25">
        <v>26.315788999999999</v>
      </c>
      <c r="D47" s="25">
        <v>31.578946999999999</v>
      </c>
      <c r="E47" s="25">
        <v>21.052631999999999</v>
      </c>
      <c r="F47" s="25">
        <v>5.2631579999999998</v>
      </c>
      <c r="G47" s="25">
        <v>0</v>
      </c>
      <c r="H47" s="25">
        <v>10.526316</v>
      </c>
      <c r="I47" s="25">
        <v>5.2631579999999998</v>
      </c>
    </row>
    <row r="48" spans="1:9" x14ac:dyDescent="0.2">
      <c r="A48" s="20" t="s">
        <v>349</v>
      </c>
      <c r="B48" s="21">
        <v>4</v>
      </c>
      <c r="C48" s="21">
        <v>0</v>
      </c>
      <c r="D48" s="21">
        <v>2</v>
      </c>
      <c r="E48" s="21">
        <v>0</v>
      </c>
      <c r="F48" s="21">
        <v>1</v>
      </c>
      <c r="G48" s="21">
        <v>0</v>
      </c>
      <c r="H48" s="21">
        <v>1</v>
      </c>
      <c r="I48" s="21">
        <v>0</v>
      </c>
    </row>
    <row r="49" spans="1:9" x14ac:dyDescent="0.2">
      <c r="A49" s="24" t="s">
        <v>3</v>
      </c>
      <c r="B49" s="25">
        <v>100</v>
      </c>
      <c r="C49" s="25">
        <v>0</v>
      </c>
      <c r="D49" s="25">
        <v>50</v>
      </c>
      <c r="E49" s="25">
        <v>0</v>
      </c>
      <c r="F49" s="25">
        <v>25</v>
      </c>
      <c r="G49" s="25">
        <v>0</v>
      </c>
      <c r="H49" s="25">
        <v>25</v>
      </c>
      <c r="I49" s="25">
        <v>0</v>
      </c>
    </row>
    <row r="50" spans="1:9" x14ac:dyDescent="0.2">
      <c r="A50" s="20" t="s">
        <v>350</v>
      </c>
      <c r="B50" s="21">
        <v>686</v>
      </c>
      <c r="C50" s="21">
        <v>462</v>
      </c>
      <c r="D50" s="21">
        <v>119</v>
      </c>
      <c r="E50" s="21">
        <v>37</v>
      </c>
      <c r="F50" s="21">
        <v>14</v>
      </c>
      <c r="G50" s="21">
        <v>2</v>
      </c>
      <c r="H50" s="21">
        <v>12</v>
      </c>
      <c r="I50" s="21">
        <v>40</v>
      </c>
    </row>
    <row r="51" spans="1:9" x14ac:dyDescent="0.2">
      <c r="A51" s="24" t="s">
        <v>3</v>
      </c>
      <c r="B51" s="25">
        <v>100</v>
      </c>
      <c r="C51" s="25">
        <v>67.346939000000006</v>
      </c>
      <c r="D51" s="25">
        <v>17.346938999999999</v>
      </c>
      <c r="E51" s="25">
        <v>5.393586</v>
      </c>
      <c r="F51" s="25">
        <v>2.040816</v>
      </c>
      <c r="G51" s="25">
        <v>0.291545</v>
      </c>
      <c r="H51" s="25">
        <v>1.749271</v>
      </c>
      <c r="I51" s="25">
        <v>5.8309040000000003</v>
      </c>
    </row>
    <row r="52" spans="1:9" x14ac:dyDescent="0.2">
      <c r="A52" s="20" t="s">
        <v>351</v>
      </c>
      <c r="B52" s="21">
        <v>491</v>
      </c>
      <c r="C52" s="21">
        <v>274</v>
      </c>
      <c r="D52" s="21">
        <v>102</v>
      </c>
      <c r="E52" s="21">
        <v>34</v>
      </c>
      <c r="F52" s="21">
        <v>14</v>
      </c>
      <c r="G52" s="21">
        <v>2</v>
      </c>
      <c r="H52" s="21">
        <v>22</v>
      </c>
      <c r="I52" s="21">
        <v>43</v>
      </c>
    </row>
    <row r="53" spans="1:9" x14ac:dyDescent="0.2">
      <c r="A53" s="24" t="s">
        <v>3</v>
      </c>
      <c r="B53" s="25">
        <v>100</v>
      </c>
      <c r="C53" s="25">
        <v>55.804481000000003</v>
      </c>
      <c r="D53" s="25">
        <v>20.773931000000001</v>
      </c>
      <c r="E53" s="25">
        <v>6.9246439999999998</v>
      </c>
      <c r="F53" s="25">
        <v>2.851324</v>
      </c>
      <c r="G53" s="25">
        <v>0.40733200000000003</v>
      </c>
      <c r="H53" s="25">
        <v>4.4806520000000001</v>
      </c>
      <c r="I53" s="25">
        <v>8.7576370000000008</v>
      </c>
    </row>
    <row r="54" spans="1:9" x14ac:dyDescent="0.2">
      <c r="A54" s="20" t="s">
        <v>352</v>
      </c>
      <c r="B54" s="21">
        <v>100</v>
      </c>
      <c r="C54" s="21">
        <v>35</v>
      </c>
      <c r="D54" s="21">
        <v>32</v>
      </c>
      <c r="E54" s="21">
        <v>6</v>
      </c>
      <c r="F54" s="21">
        <v>4</v>
      </c>
      <c r="G54" s="21">
        <v>2</v>
      </c>
      <c r="H54" s="21">
        <v>11</v>
      </c>
      <c r="I54" s="21">
        <v>10</v>
      </c>
    </row>
    <row r="55" spans="1:9" x14ac:dyDescent="0.2">
      <c r="A55" s="24" t="s">
        <v>3</v>
      </c>
      <c r="B55" s="25">
        <v>100</v>
      </c>
      <c r="C55" s="25">
        <v>35</v>
      </c>
      <c r="D55" s="25">
        <v>32</v>
      </c>
      <c r="E55" s="25">
        <v>6</v>
      </c>
      <c r="F55" s="25">
        <v>4</v>
      </c>
      <c r="G55" s="25">
        <v>2</v>
      </c>
      <c r="H55" s="25">
        <v>11</v>
      </c>
      <c r="I55" s="25">
        <v>10</v>
      </c>
    </row>
    <row r="56" spans="1:9" x14ac:dyDescent="0.2">
      <c r="A56" s="20" t="s">
        <v>353</v>
      </c>
      <c r="B56" s="21">
        <v>591</v>
      </c>
      <c r="C56" s="21">
        <v>309</v>
      </c>
      <c r="D56" s="21">
        <v>134</v>
      </c>
      <c r="E56" s="21">
        <v>40</v>
      </c>
      <c r="F56" s="21">
        <v>18</v>
      </c>
      <c r="G56" s="21">
        <v>4</v>
      </c>
      <c r="H56" s="21">
        <v>33</v>
      </c>
      <c r="I56" s="21">
        <v>53</v>
      </c>
    </row>
    <row r="57" spans="1:9" x14ac:dyDescent="0.2">
      <c r="A57" s="24" t="s">
        <v>3</v>
      </c>
      <c r="B57" s="25">
        <v>100</v>
      </c>
      <c r="C57" s="25">
        <v>52.284264</v>
      </c>
      <c r="D57" s="25">
        <v>22.673435000000001</v>
      </c>
      <c r="E57" s="25">
        <v>6.7681899999999997</v>
      </c>
      <c r="F57" s="25">
        <v>3.0456850000000002</v>
      </c>
      <c r="G57" s="25">
        <v>0.67681899999999995</v>
      </c>
      <c r="H57" s="25">
        <v>5.5837560000000002</v>
      </c>
      <c r="I57" s="25">
        <v>8.9678509999999996</v>
      </c>
    </row>
    <row r="58" spans="1:9" x14ac:dyDescent="0.2">
      <c r="A58" s="9" t="s">
        <v>355</v>
      </c>
      <c r="B58" s="10">
        <v>312</v>
      </c>
      <c r="C58" s="10">
        <v>208</v>
      </c>
      <c r="D58" s="10">
        <v>71</v>
      </c>
      <c r="E58" s="10">
        <v>12</v>
      </c>
      <c r="F58" s="10">
        <v>2</v>
      </c>
      <c r="G58" s="10">
        <v>1</v>
      </c>
      <c r="H58" s="10">
        <v>1</v>
      </c>
      <c r="I58" s="10">
        <v>17</v>
      </c>
    </row>
    <row r="59" spans="1:9" x14ac:dyDescent="0.2">
      <c r="A59" s="24" t="s">
        <v>3</v>
      </c>
      <c r="B59" s="25">
        <v>100</v>
      </c>
      <c r="C59" s="25">
        <v>66.666667000000004</v>
      </c>
      <c r="D59" s="25">
        <v>22.756409999999999</v>
      </c>
      <c r="E59" s="25">
        <v>3.8461539999999999</v>
      </c>
      <c r="F59" s="25">
        <v>0.64102599999999998</v>
      </c>
      <c r="G59" s="25">
        <v>0.32051299999999999</v>
      </c>
      <c r="H59" s="25">
        <v>0.32051299999999999</v>
      </c>
      <c r="I59" s="25">
        <v>5.4487180000000004</v>
      </c>
    </row>
    <row r="60" spans="1:9" x14ac:dyDescent="0.2">
      <c r="A60" s="20" t="s">
        <v>344</v>
      </c>
      <c r="B60" s="21">
        <v>367</v>
      </c>
      <c r="C60" s="21">
        <v>208</v>
      </c>
      <c r="D60" s="21">
        <v>114</v>
      </c>
      <c r="E60" s="21">
        <v>24</v>
      </c>
      <c r="F60" s="21">
        <v>2</v>
      </c>
      <c r="G60" s="21">
        <v>1</v>
      </c>
      <c r="H60" s="21">
        <v>7</v>
      </c>
      <c r="I60" s="21">
        <v>11</v>
      </c>
    </row>
    <row r="61" spans="1:9" x14ac:dyDescent="0.2">
      <c r="A61" s="24" t="s">
        <v>3</v>
      </c>
      <c r="B61" s="25">
        <v>100</v>
      </c>
      <c r="C61" s="25">
        <v>56.675749000000003</v>
      </c>
      <c r="D61" s="25">
        <v>31.062670000000001</v>
      </c>
      <c r="E61" s="25">
        <v>6.5395099999999999</v>
      </c>
      <c r="F61" s="25">
        <v>0.54495899999999997</v>
      </c>
      <c r="G61" s="25">
        <v>0.27248</v>
      </c>
      <c r="H61" s="25">
        <v>1.907357</v>
      </c>
      <c r="I61" s="25">
        <v>2.9972750000000001</v>
      </c>
    </row>
    <row r="62" spans="1:9" x14ac:dyDescent="0.2">
      <c r="A62" s="20" t="s">
        <v>345</v>
      </c>
      <c r="B62" s="21">
        <v>302</v>
      </c>
      <c r="C62" s="21">
        <v>157</v>
      </c>
      <c r="D62" s="21">
        <v>105</v>
      </c>
      <c r="E62" s="21">
        <v>17</v>
      </c>
      <c r="F62" s="21">
        <v>6</v>
      </c>
      <c r="G62" s="21">
        <v>0</v>
      </c>
      <c r="H62" s="21">
        <v>1</v>
      </c>
      <c r="I62" s="21">
        <v>16</v>
      </c>
    </row>
    <row r="63" spans="1:9" x14ac:dyDescent="0.2">
      <c r="A63" s="24" t="s">
        <v>3</v>
      </c>
      <c r="B63" s="25">
        <v>100</v>
      </c>
      <c r="C63" s="25">
        <v>51.986755000000002</v>
      </c>
      <c r="D63" s="25">
        <v>34.768211999999998</v>
      </c>
      <c r="E63" s="25">
        <v>5.6291390000000003</v>
      </c>
      <c r="F63" s="25">
        <v>1.986755</v>
      </c>
      <c r="G63" s="25">
        <v>0</v>
      </c>
      <c r="H63" s="25">
        <v>0.33112599999999998</v>
      </c>
      <c r="I63" s="25">
        <v>5.2980130000000001</v>
      </c>
    </row>
    <row r="64" spans="1:9" x14ac:dyDescent="0.2">
      <c r="A64" s="20" t="s">
        <v>346</v>
      </c>
      <c r="B64" s="21">
        <v>233</v>
      </c>
      <c r="C64" s="21">
        <v>88</v>
      </c>
      <c r="D64" s="21">
        <v>73</v>
      </c>
      <c r="E64" s="21">
        <v>28</v>
      </c>
      <c r="F64" s="21">
        <v>13</v>
      </c>
      <c r="G64" s="21">
        <v>3</v>
      </c>
      <c r="H64" s="21">
        <v>15</v>
      </c>
      <c r="I64" s="21">
        <v>13</v>
      </c>
    </row>
    <row r="65" spans="1:9" x14ac:dyDescent="0.2">
      <c r="A65" s="24" t="s">
        <v>3</v>
      </c>
      <c r="B65" s="25">
        <v>100</v>
      </c>
      <c r="C65" s="25">
        <v>37.768239999999999</v>
      </c>
      <c r="D65" s="25">
        <v>31.330472</v>
      </c>
      <c r="E65" s="25">
        <v>12.017167000000001</v>
      </c>
      <c r="F65" s="25">
        <v>5.5793990000000004</v>
      </c>
      <c r="G65" s="25">
        <v>1.2875540000000001</v>
      </c>
      <c r="H65" s="25">
        <v>6.4377680000000002</v>
      </c>
      <c r="I65" s="25">
        <v>5.5793990000000004</v>
      </c>
    </row>
    <row r="66" spans="1:9" x14ac:dyDescent="0.2">
      <c r="A66" s="20" t="s">
        <v>347</v>
      </c>
      <c r="B66" s="21">
        <v>140</v>
      </c>
      <c r="C66" s="21">
        <v>40</v>
      </c>
      <c r="D66" s="21">
        <v>50</v>
      </c>
      <c r="E66" s="21">
        <v>10</v>
      </c>
      <c r="F66" s="21">
        <v>11</v>
      </c>
      <c r="G66" s="21">
        <v>1</v>
      </c>
      <c r="H66" s="21">
        <v>16</v>
      </c>
      <c r="I66" s="21">
        <v>12</v>
      </c>
    </row>
    <row r="67" spans="1:9" x14ac:dyDescent="0.2">
      <c r="A67" s="24" t="s">
        <v>3</v>
      </c>
      <c r="B67" s="25">
        <v>100</v>
      </c>
      <c r="C67" s="25">
        <v>28.571428999999998</v>
      </c>
      <c r="D67" s="25">
        <v>35.714286000000001</v>
      </c>
      <c r="E67" s="25">
        <v>7.1428570000000002</v>
      </c>
      <c r="F67" s="25">
        <v>7.8571429999999998</v>
      </c>
      <c r="G67" s="25">
        <v>0.71428599999999998</v>
      </c>
      <c r="H67" s="25">
        <v>11.428571</v>
      </c>
      <c r="I67" s="25">
        <v>8.5714290000000002</v>
      </c>
    </row>
    <row r="68" spans="1:9" x14ac:dyDescent="0.2">
      <c r="A68" s="20" t="s">
        <v>348</v>
      </c>
      <c r="B68" s="21">
        <v>37</v>
      </c>
      <c r="C68" s="21">
        <v>9</v>
      </c>
      <c r="D68" s="21">
        <v>14</v>
      </c>
      <c r="E68" s="21">
        <v>6</v>
      </c>
      <c r="F68" s="21">
        <v>2</v>
      </c>
      <c r="G68" s="21">
        <v>0</v>
      </c>
      <c r="H68" s="21">
        <v>5</v>
      </c>
      <c r="I68" s="21">
        <v>1</v>
      </c>
    </row>
    <row r="69" spans="1:9" x14ac:dyDescent="0.2">
      <c r="A69" s="24" t="s">
        <v>3</v>
      </c>
      <c r="B69" s="25">
        <v>100</v>
      </c>
      <c r="C69" s="25">
        <v>24.324324000000001</v>
      </c>
      <c r="D69" s="25">
        <v>37.837837999999998</v>
      </c>
      <c r="E69" s="25">
        <v>16.216215999999999</v>
      </c>
      <c r="F69" s="25">
        <v>5.405405</v>
      </c>
      <c r="G69" s="25">
        <v>0</v>
      </c>
      <c r="H69" s="25">
        <v>13.513514000000001</v>
      </c>
      <c r="I69" s="25">
        <v>2.7027030000000001</v>
      </c>
    </row>
    <row r="70" spans="1:9" x14ac:dyDescent="0.2">
      <c r="A70" s="20" t="s">
        <v>349</v>
      </c>
      <c r="B70" s="21">
        <v>9</v>
      </c>
      <c r="C70" s="21">
        <v>2</v>
      </c>
      <c r="D70" s="21">
        <v>1</v>
      </c>
      <c r="E70" s="21">
        <v>1</v>
      </c>
      <c r="F70" s="21">
        <v>1</v>
      </c>
      <c r="G70" s="21">
        <v>1</v>
      </c>
      <c r="H70" s="21">
        <v>2</v>
      </c>
      <c r="I70" s="21">
        <v>1</v>
      </c>
    </row>
    <row r="71" spans="1:9" x14ac:dyDescent="0.2">
      <c r="A71" s="24" t="s">
        <v>3</v>
      </c>
      <c r="B71" s="25">
        <v>100</v>
      </c>
      <c r="C71" s="25">
        <v>22.222221999999999</v>
      </c>
      <c r="D71" s="25">
        <v>11.111110999999999</v>
      </c>
      <c r="E71" s="25">
        <v>11.111110999999999</v>
      </c>
      <c r="F71" s="25">
        <v>11.111110999999999</v>
      </c>
      <c r="G71" s="25">
        <v>11.111110999999999</v>
      </c>
      <c r="H71" s="25">
        <v>22.222221999999999</v>
      </c>
      <c r="I71" s="25">
        <v>11.111110999999999</v>
      </c>
    </row>
    <row r="72" spans="1:9" x14ac:dyDescent="0.2">
      <c r="A72" s="20" t="s">
        <v>350</v>
      </c>
      <c r="B72" s="21">
        <v>679</v>
      </c>
      <c r="C72" s="21">
        <v>416</v>
      </c>
      <c r="D72" s="21">
        <v>185</v>
      </c>
      <c r="E72" s="21">
        <v>36</v>
      </c>
      <c r="F72" s="21">
        <v>4</v>
      </c>
      <c r="G72" s="21">
        <v>2</v>
      </c>
      <c r="H72" s="21">
        <v>8</v>
      </c>
      <c r="I72" s="21">
        <v>28</v>
      </c>
    </row>
    <row r="73" spans="1:9" x14ac:dyDescent="0.2">
      <c r="A73" s="24" t="s">
        <v>3</v>
      </c>
      <c r="B73" s="25">
        <v>100</v>
      </c>
      <c r="C73" s="25">
        <v>61.266567999999999</v>
      </c>
      <c r="D73" s="25">
        <v>27.245950000000001</v>
      </c>
      <c r="E73" s="25">
        <v>5.3019150000000002</v>
      </c>
      <c r="F73" s="25">
        <v>0.58910200000000001</v>
      </c>
      <c r="G73" s="25">
        <v>0.29455100000000001</v>
      </c>
      <c r="H73" s="25">
        <v>1.1782029999999999</v>
      </c>
      <c r="I73" s="25">
        <v>4.1237110000000001</v>
      </c>
    </row>
    <row r="74" spans="1:9" x14ac:dyDescent="0.2">
      <c r="A74" s="20" t="s">
        <v>351</v>
      </c>
      <c r="B74" s="21">
        <v>535</v>
      </c>
      <c r="C74" s="21">
        <v>245</v>
      </c>
      <c r="D74" s="21">
        <v>178</v>
      </c>
      <c r="E74" s="21">
        <v>45</v>
      </c>
      <c r="F74" s="21">
        <v>19</v>
      </c>
      <c r="G74" s="21">
        <v>3</v>
      </c>
      <c r="H74" s="21">
        <v>16</v>
      </c>
      <c r="I74" s="21">
        <v>29</v>
      </c>
    </row>
    <row r="75" spans="1:9" x14ac:dyDescent="0.2">
      <c r="A75" s="24" t="s">
        <v>3</v>
      </c>
      <c r="B75" s="25">
        <v>100</v>
      </c>
      <c r="C75" s="25">
        <v>45.794392999999999</v>
      </c>
      <c r="D75" s="25">
        <v>33.271028000000001</v>
      </c>
      <c r="E75" s="25">
        <v>8.4112150000000003</v>
      </c>
      <c r="F75" s="25">
        <v>3.5514019999999999</v>
      </c>
      <c r="G75" s="25">
        <v>0.56074800000000002</v>
      </c>
      <c r="H75" s="25">
        <v>2.9906540000000001</v>
      </c>
      <c r="I75" s="25">
        <v>5.4205610000000002</v>
      </c>
    </row>
    <row r="76" spans="1:9" x14ac:dyDescent="0.2">
      <c r="A76" s="20" t="s">
        <v>352</v>
      </c>
      <c r="B76" s="21">
        <v>186</v>
      </c>
      <c r="C76" s="21">
        <v>51</v>
      </c>
      <c r="D76" s="21">
        <v>65</v>
      </c>
      <c r="E76" s="21">
        <v>17</v>
      </c>
      <c r="F76" s="21">
        <v>14</v>
      </c>
      <c r="G76" s="21">
        <v>2</v>
      </c>
      <c r="H76" s="21">
        <v>23</v>
      </c>
      <c r="I76" s="21">
        <v>14</v>
      </c>
    </row>
    <row r="77" spans="1:9" x14ac:dyDescent="0.2">
      <c r="A77" s="24" t="s">
        <v>3</v>
      </c>
      <c r="B77" s="25">
        <v>100</v>
      </c>
      <c r="C77" s="25">
        <v>27.419354999999999</v>
      </c>
      <c r="D77" s="25">
        <v>34.946237000000004</v>
      </c>
      <c r="E77" s="25">
        <v>9.1397849999999998</v>
      </c>
      <c r="F77" s="25">
        <v>7.5268819999999996</v>
      </c>
      <c r="G77" s="25">
        <v>1.075269</v>
      </c>
      <c r="H77" s="25">
        <v>12.365591</v>
      </c>
      <c r="I77" s="25">
        <v>7.5268819999999996</v>
      </c>
    </row>
    <row r="78" spans="1:9" x14ac:dyDescent="0.2">
      <c r="A78" s="20" t="s">
        <v>353</v>
      </c>
      <c r="B78" s="21">
        <v>721</v>
      </c>
      <c r="C78" s="21">
        <v>296</v>
      </c>
      <c r="D78" s="21">
        <v>243</v>
      </c>
      <c r="E78" s="21">
        <v>62</v>
      </c>
      <c r="F78" s="21">
        <v>33</v>
      </c>
      <c r="G78" s="21">
        <v>5</v>
      </c>
      <c r="H78" s="21">
        <v>39</v>
      </c>
      <c r="I78" s="21">
        <v>43</v>
      </c>
    </row>
    <row r="79" spans="1:9" x14ac:dyDescent="0.2">
      <c r="A79" s="24" t="s">
        <v>3</v>
      </c>
      <c r="B79" s="25">
        <v>100</v>
      </c>
      <c r="C79" s="25">
        <v>41.054091999999997</v>
      </c>
      <c r="D79" s="25">
        <v>33.703189999999999</v>
      </c>
      <c r="E79" s="25">
        <v>8.5991680000000006</v>
      </c>
      <c r="F79" s="25">
        <v>4.5769760000000002</v>
      </c>
      <c r="G79" s="25">
        <v>0.69348100000000001</v>
      </c>
      <c r="H79" s="25">
        <v>5.409154</v>
      </c>
      <c r="I79" s="25">
        <v>5.9639389999999999</v>
      </c>
    </row>
    <row r="80" spans="1:9" x14ac:dyDescent="0.2">
      <c r="A80" s="9" t="s">
        <v>356</v>
      </c>
      <c r="B80" s="9"/>
      <c r="C80" s="9"/>
      <c r="D80" s="9"/>
      <c r="E80" s="9"/>
      <c r="F80" s="9"/>
      <c r="G80" s="9"/>
      <c r="H80" s="9"/>
      <c r="I80" s="9"/>
    </row>
    <row r="81" spans="1:9" x14ac:dyDescent="0.2">
      <c r="A81" s="20" t="s">
        <v>357</v>
      </c>
      <c r="B81" s="21">
        <v>138</v>
      </c>
      <c r="C81" s="21">
        <v>68</v>
      </c>
      <c r="D81" s="21">
        <v>39</v>
      </c>
      <c r="E81" s="21">
        <v>12</v>
      </c>
      <c r="F81" s="21">
        <v>3</v>
      </c>
      <c r="G81" s="21">
        <v>0</v>
      </c>
      <c r="H81" s="21">
        <v>5</v>
      </c>
      <c r="I81" s="21">
        <v>11</v>
      </c>
    </row>
    <row r="82" spans="1:9" x14ac:dyDescent="0.2">
      <c r="A82" s="24" t="s">
        <v>3</v>
      </c>
      <c r="B82" s="25">
        <v>100</v>
      </c>
      <c r="C82" s="25">
        <v>49.275362000000001</v>
      </c>
      <c r="D82" s="25">
        <v>28.260870000000001</v>
      </c>
      <c r="E82" s="25">
        <v>8.6956520000000008</v>
      </c>
      <c r="F82" s="25">
        <v>2.1739130000000002</v>
      </c>
      <c r="G82" s="25">
        <v>0</v>
      </c>
      <c r="H82" s="25">
        <v>3.6231879999999999</v>
      </c>
      <c r="I82" s="25">
        <v>7.9710140000000003</v>
      </c>
    </row>
    <row r="83" spans="1:9" x14ac:dyDescent="0.2">
      <c r="A83" s="20" t="s">
        <v>328</v>
      </c>
      <c r="B83" s="21">
        <v>1747</v>
      </c>
      <c r="C83" s="21">
        <v>1050</v>
      </c>
      <c r="D83" s="21">
        <v>411</v>
      </c>
      <c r="E83" s="21">
        <v>98</v>
      </c>
      <c r="F83" s="21">
        <v>33</v>
      </c>
      <c r="G83" s="21">
        <v>8</v>
      </c>
      <c r="H83" s="21">
        <v>47</v>
      </c>
      <c r="I83" s="21">
        <v>100</v>
      </c>
    </row>
    <row r="84" spans="1:9" x14ac:dyDescent="0.2">
      <c r="A84" s="24" t="s">
        <v>3</v>
      </c>
      <c r="B84" s="25">
        <v>100</v>
      </c>
      <c r="C84" s="25">
        <v>60.103034000000001</v>
      </c>
      <c r="D84" s="25">
        <v>23.526045</v>
      </c>
      <c r="E84" s="25">
        <v>5.6096159999999999</v>
      </c>
      <c r="F84" s="25">
        <v>1.888952</v>
      </c>
      <c r="G84" s="25">
        <v>0.457928</v>
      </c>
      <c r="H84" s="25">
        <v>2.6903260000000002</v>
      </c>
      <c r="I84" s="25">
        <v>5.7240979999999997</v>
      </c>
    </row>
    <row r="85" spans="1:9" x14ac:dyDescent="0.2">
      <c r="A85" s="20" t="s">
        <v>329</v>
      </c>
      <c r="B85" s="21">
        <v>191</v>
      </c>
      <c r="C85" s="21">
        <v>104</v>
      </c>
      <c r="D85" s="21">
        <v>45</v>
      </c>
      <c r="E85" s="21">
        <v>18</v>
      </c>
      <c r="F85" s="21">
        <v>7</v>
      </c>
      <c r="G85" s="21">
        <v>1</v>
      </c>
      <c r="H85" s="21">
        <v>7</v>
      </c>
      <c r="I85" s="21">
        <v>9</v>
      </c>
    </row>
    <row r="86" spans="1:9" x14ac:dyDescent="0.2">
      <c r="A86" s="24" t="s">
        <v>3</v>
      </c>
      <c r="B86" s="25">
        <v>100</v>
      </c>
      <c r="C86" s="25">
        <v>54.450262000000002</v>
      </c>
      <c r="D86" s="25">
        <v>23.560209</v>
      </c>
      <c r="E86" s="25">
        <v>9.4240840000000006</v>
      </c>
      <c r="F86" s="25">
        <v>3.6649210000000001</v>
      </c>
      <c r="G86" s="25">
        <v>0.52356000000000003</v>
      </c>
      <c r="H86" s="25">
        <v>3.6649210000000001</v>
      </c>
      <c r="I86" s="25">
        <v>4.7120420000000003</v>
      </c>
    </row>
    <row r="87" spans="1:9" x14ac:dyDescent="0.2">
      <c r="A87" s="20" t="s">
        <v>330</v>
      </c>
      <c r="B87" s="21">
        <v>544</v>
      </c>
      <c r="C87" s="21">
        <v>235</v>
      </c>
      <c r="D87" s="21">
        <v>172</v>
      </c>
      <c r="E87" s="21">
        <v>44</v>
      </c>
      <c r="F87" s="21">
        <v>25</v>
      </c>
      <c r="G87" s="21">
        <v>3</v>
      </c>
      <c r="H87" s="21">
        <v>30</v>
      </c>
      <c r="I87" s="21">
        <v>35</v>
      </c>
    </row>
    <row r="88" spans="1:9" x14ac:dyDescent="0.2">
      <c r="A88" s="24" t="s">
        <v>3</v>
      </c>
      <c r="B88" s="25">
        <v>100</v>
      </c>
      <c r="C88" s="25">
        <v>43.198529000000001</v>
      </c>
      <c r="D88" s="25">
        <v>31.617647000000002</v>
      </c>
      <c r="E88" s="25">
        <v>8.0882349999999992</v>
      </c>
      <c r="F88" s="25">
        <v>4.5955880000000002</v>
      </c>
      <c r="G88" s="25">
        <v>0.55147100000000004</v>
      </c>
      <c r="H88" s="25">
        <v>5.5147060000000003</v>
      </c>
      <c r="I88" s="25">
        <v>6.4338240000000004</v>
      </c>
    </row>
    <row r="89" spans="1:9" x14ac:dyDescent="0.2">
      <c r="A89" s="20" t="s">
        <v>358</v>
      </c>
      <c r="B89" s="21">
        <v>57</v>
      </c>
      <c r="C89" s="21">
        <v>26</v>
      </c>
      <c r="D89" s="21">
        <v>14</v>
      </c>
      <c r="E89" s="21">
        <v>3</v>
      </c>
      <c r="F89" s="21">
        <v>1</v>
      </c>
      <c r="G89" s="21">
        <v>1</v>
      </c>
      <c r="H89" s="21">
        <v>3</v>
      </c>
      <c r="I89" s="21">
        <v>9</v>
      </c>
    </row>
    <row r="90" spans="1:9" x14ac:dyDescent="0.2">
      <c r="A90" s="24" t="s">
        <v>3</v>
      </c>
      <c r="B90" s="25">
        <v>100</v>
      </c>
      <c r="C90" s="25">
        <v>45.614035000000001</v>
      </c>
      <c r="D90" s="25">
        <v>24.561404</v>
      </c>
      <c r="E90" s="25">
        <v>5.2631579999999998</v>
      </c>
      <c r="F90" s="25">
        <v>1.754386</v>
      </c>
      <c r="G90" s="25">
        <v>1.754386</v>
      </c>
      <c r="H90" s="25">
        <v>5.2631579999999998</v>
      </c>
      <c r="I90" s="25">
        <v>15.789474</v>
      </c>
    </row>
    <row r="91" spans="1:9" x14ac:dyDescent="0.2">
      <c r="A91" s="9" t="s">
        <v>359</v>
      </c>
      <c r="B91" s="10">
        <v>89</v>
      </c>
      <c r="C91" s="10">
        <v>48</v>
      </c>
      <c r="D91" s="10">
        <v>20</v>
      </c>
      <c r="E91" s="10">
        <v>9</v>
      </c>
      <c r="F91" s="10">
        <v>2</v>
      </c>
      <c r="G91" s="10">
        <v>0</v>
      </c>
      <c r="H91" s="10">
        <v>2</v>
      </c>
      <c r="I91" s="10">
        <v>8</v>
      </c>
    </row>
    <row r="92" spans="1:9" x14ac:dyDescent="0.2">
      <c r="A92" s="24" t="s">
        <v>3</v>
      </c>
      <c r="B92" s="25">
        <v>100</v>
      </c>
      <c r="C92" s="25">
        <v>53.932583999999999</v>
      </c>
      <c r="D92" s="25">
        <v>22.471910000000001</v>
      </c>
      <c r="E92" s="25">
        <v>10.112360000000001</v>
      </c>
      <c r="F92" s="25">
        <v>2.2471909999999999</v>
      </c>
      <c r="G92" s="25">
        <v>0</v>
      </c>
      <c r="H92" s="25">
        <v>2.2471909999999999</v>
      </c>
      <c r="I92" s="25">
        <v>8.9887639999999998</v>
      </c>
    </row>
    <row r="93" spans="1:9" x14ac:dyDescent="0.2">
      <c r="A93" s="20" t="s">
        <v>331</v>
      </c>
      <c r="B93" s="21">
        <v>977</v>
      </c>
      <c r="C93" s="21">
        <v>610</v>
      </c>
      <c r="D93" s="21">
        <v>190</v>
      </c>
      <c r="E93" s="21">
        <v>48</v>
      </c>
      <c r="F93" s="21">
        <v>23</v>
      </c>
      <c r="G93" s="21">
        <v>5</v>
      </c>
      <c r="H93" s="21">
        <v>32</v>
      </c>
      <c r="I93" s="21">
        <v>69</v>
      </c>
    </row>
    <row r="94" spans="1:9" x14ac:dyDescent="0.2">
      <c r="A94" s="24" t="s">
        <v>3</v>
      </c>
      <c r="B94" s="25">
        <v>100</v>
      </c>
      <c r="C94" s="25">
        <v>62.436028999999998</v>
      </c>
      <c r="D94" s="25">
        <v>19.447288</v>
      </c>
      <c r="E94" s="25">
        <v>4.9129990000000001</v>
      </c>
      <c r="F94" s="25">
        <v>2.3541449999999999</v>
      </c>
      <c r="G94" s="25">
        <v>0.51177099999999998</v>
      </c>
      <c r="H94" s="25">
        <v>3.2753329999999998</v>
      </c>
      <c r="I94" s="25">
        <v>7.0624359999999999</v>
      </c>
    </row>
    <row r="95" spans="1:9" x14ac:dyDescent="0.2">
      <c r="A95" s="20" t="s">
        <v>332</v>
      </c>
      <c r="B95" s="21">
        <v>73</v>
      </c>
      <c r="C95" s="21">
        <v>43</v>
      </c>
      <c r="D95" s="21">
        <v>13</v>
      </c>
      <c r="E95" s="21">
        <v>10</v>
      </c>
      <c r="F95" s="21">
        <v>2</v>
      </c>
      <c r="G95" s="21">
        <v>0</v>
      </c>
      <c r="H95" s="21">
        <v>1</v>
      </c>
      <c r="I95" s="21">
        <v>4</v>
      </c>
    </row>
    <row r="96" spans="1:9" x14ac:dyDescent="0.2">
      <c r="A96" s="24" t="s">
        <v>3</v>
      </c>
      <c r="B96" s="25">
        <v>100</v>
      </c>
      <c r="C96" s="25">
        <v>58.904110000000003</v>
      </c>
      <c r="D96" s="25">
        <v>17.808219000000001</v>
      </c>
      <c r="E96" s="25">
        <v>13.69863</v>
      </c>
      <c r="F96" s="25">
        <v>2.7397260000000001</v>
      </c>
      <c r="G96" s="25">
        <v>0</v>
      </c>
      <c r="H96" s="25">
        <v>1.3698630000000001</v>
      </c>
      <c r="I96" s="25">
        <v>5.4794520000000002</v>
      </c>
    </row>
    <row r="97" spans="1:9" x14ac:dyDescent="0.2">
      <c r="A97" s="20" t="s">
        <v>333</v>
      </c>
      <c r="B97" s="21">
        <v>108</v>
      </c>
      <c r="C97" s="21">
        <v>57</v>
      </c>
      <c r="D97" s="21">
        <v>21</v>
      </c>
      <c r="E97" s="21">
        <v>7</v>
      </c>
      <c r="F97" s="21">
        <v>4</v>
      </c>
      <c r="G97" s="21">
        <v>0</v>
      </c>
      <c r="H97" s="21">
        <v>10</v>
      </c>
      <c r="I97" s="21">
        <v>9</v>
      </c>
    </row>
    <row r="98" spans="1:9" x14ac:dyDescent="0.2">
      <c r="A98" s="24" t="s">
        <v>3</v>
      </c>
      <c r="B98" s="25">
        <v>100</v>
      </c>
      <c r="C98" s="25">
        <v>52.777777999999998</v>
      </c>
      <c r="D98" s="25">
        <v>19.444444000000001</v>
      </c>
      <c r="E98" s="25">
        <v>6.4814809999999996</v>
      </c>
      <c r="F98" s="25">
        <v>3.7037040000000001</v>
      </c>
      <c r="G98" s="25">
        <v>0</v>
      </c>
      <c r="H98" s="25">
        <v>9.2592590000000001</v>
      </c>
      <c r="I98" s="25">
        <v>8.3333329999999997</v>
      </c>
    </row>
    <row r="99" spans="1:9" x14ac:dyDescent="0.2">
      <c r="A99" s="20" t="s">
        <v>358</v>
      </c>
      <c r="B99" s="21">
        <v>30</v>
      </c>
      <c r="C99" s="21">
        <v>13</v>
      </c>
      <c r="D99" s="21">
        <v>9</v>
      </c>
      <c r="E99" s="21">
        <v>3</v>
      </c>
      <c r="F99" s="21">
        <v>1</v>
      </c>
      <c r="G99" s="21">
        <v>1</v>
      </c>
      <c r="H99" s="21">
        <v>0</v>
      </c>
      <c r="I99" s="21">
        <v>3</v>
      </c>
    </row>
    <row r="100" spans="1:9" x14ac:dyDescent="0.2">
      <c r="A100" s="24" t="s">
        <v>3</v>
      </c>
      <c r="B100" s="25">
        <v>100</v>
      </c>
      <c r="C100" s="25">
        <v>43.333333000000003</v>
      </c>
      <c r="D100" s="25">
        <v>30</v>
      </c>
      <c r="E100" s="25">
        <v>10</v>
      </c>
      <c r="F100" s="25">
        <v>3.3333330000000001</v>
      </c>
      <c r="G100" s="25">
        <v>3.3333330000000001</v>
      </c>
      <c r="H100" s="25">
        <v>0</v>
      </c>
      <c r="I100" s="25">
        <v>10</v>
      </c>
    </row>
    <row r="101" spans="1:9" x14ac:dyDescent="0.2">
      <c r="A101" s="9" t="s">
        <v>360</v>
      </c>
      <c r="B101" s="10">
        <v>49</v>
      </c>
      <c r="C101" s="10">
        <v>20</v>
      </c>
      <c r="D101" s="10">
        <v>19</v>
      </c>
      <c r="E101" s="10">
        <v>3</v>
      </c>
      <c r="F101" s="10">
        <v>1</v>
      </c>
      <c r="G101" s="10">
        <v>0</v>
      </c>
      <c r="H101" s="10">
        <v>3</v>
      </c>
      <c r="I101" s="10">
        <v>3</v>
      </c>
    </row>
    <row r="102" spans="1:9" x14ac:dyDescent="0.2">
      <c r="A102" s="24" t="s">
        <v>3</v>
      </c>
      <c r="B102" s="25">
        <v>100</v>
      </c>
      <c r="C102" s="25">
        <v>40.816327000000001</v>
      </c>
      <c r="D102" s="25">
        <v>38.775509999999997</v>
      </c>
      <c r="E102" s="25">
        <v>6.1224489999999996</v>
      </c>
      <c r="F102" s="25">
        <v>2.040816</v>
      </c>
      <c r="G102" s="25">
        <v>0</v>
      </c>
      <c r="H102" s="25">
        <v>6.1224489999999996</v>
      </c>
      <c r="I102" s="25">
        <v>6.1224489999999996</v>
      </c>
    </row>
    <row r="103" spans="1:9" x14ac:dyDescent="0.2">
      <c r="A103" s="20" t="s">
        <v>331</v>
      </c>
      <c r="B103" s="21">
        <v>770</v>
      </c>
      <c r="C103" s="21">
        <v>440</v>
      </c>
      <c r="D103" s="21">
        <v>221</v>
      </c>
      <c r="E103" s="21">
        <v>50</v>
      </c>
      <c r="F103" s="21">
        <v>10</v>
      </c>
      <c r="G103" s="21">
        <v>3</v>
      </c>
      <c r="H103" s="21">
        <v>15</v>
      </c>
      <c r="I103" s="21">
        <v>31</v>
      </c>
    </row>
    <row r="104" spans="1:9" x14ac:dyDescent="0.2">
      <c r="A104" s="24" t="s">
        <v>3</v>
      </c>
      <c r="B104" s="25">
        <v>100</v>
      </c>
      <c r="C104" s="25">
        <v>57.142856999999999</v>
      </c>
      <c r="D104" s="25">
        <v>28.701298999999999</v>
      </c>
      <c r="E104" s="25">
        <v>6.493506</v>
      </c>
      <c r="F104" s="25">
        <v>1.2987010000000001</v>
      </c>
      <c r="G104" s="25">
        <v>0.38961000000000001</v>
      </c>
      <c r="H104" s="25">
        <v>1.9480519999999999</v>
      </c>
      <c r="I104" s="25">
        <v>4.0259739999999997</v>
      </c>
    </row>
    <row r="105" spans="1:9" x14ac:dyDescent="0.2">
      <c r="A105" s="20" t="s">
        <v>332</v>
      </c>
      <c r="B105" s="21">
        <v>118</v>
      </c>
      <c r="C105" s="21">
        <v>61</v>
      </c>
      <c r="D105" s="21">
        <v>32</v>
      </c>
      <c r="E105" s="21">
        <v>8</v>
      </c>
      <c r="F105" s="21">
        <v>5</v>
      </c>
      <c r="G105" s="21">
        <v>1</v>
      </c>
      <c r="H105" s="21">
        <v>6</v>
      </c>
      <c r="I105" s="21">
        <v>5</v>
      </c>
    </row>
    <row r="106" spans="1:9" x14ac:dyDescent="0.2">
      <c r="A106" s="24" t="s">
        <v>3</v>
      </c>
      <c r="B106" s="25">
        <v>100</v>
      </c>
      <c r="C106" s="25">
        <v>51.694915000000002</v>
      </c>
      <c r="D106" s="25">
        <v>27.118644</v>
      </c>
      <c r="E106" s="25">
        <v>6.7796609999999999</v>
      </c>
      <c r="F106" s="25">
        <v>4.2372880000000004</v>
      </c>
      <c r="G106" s="25">
        <v>0.84745800000000004</v>
      </c>
      <c r="H106" s="25">
        <v>5.084746</v>
      </c>
      <c r="I106" s="25">
        <v>4.2372880000000004</v>
      </c>
    </row>
    <row r="107" spans="1:9" x14ac:dyDescent="0.2">
      <c r="A107" s="20" t="s">
        <v>333</v>
      </c>
      <c r="B107" s="21">
        <v>436</v>
      </c>
      <c r="C107" s="21">
        <v>178</v>
      </c>
      <c r="D107" s="21">
        <v>151</v>
      </c>
      <c r="E107" s="21">
        <v>37</v>
      </c>
      <c r="F107" s="21">
        <v>21</v>
      </c>
      <c r="G107" s="21">
        <v>3</v>
      </c>
      <c r="H107" s="21">
        <v>20</v>
      </c>
      <c r="I107" s="21">
        <v>26</v>
      </c>
    </row>
    <row r="108" spans="1:9" x14ac:dyDescent="0.2">
      <c r="A108" s="24" t="s">
        <v>3</v>
      </c>
      <c r="B108" s="25">
        <v>100</v>
      </c>
      <c r="C108" s="25">
        <v>40.825688</v>
      </c>
      <c r="D108" s="25">
        <v>34.633028000000003</v>
      </c>
      <c r="E108" s="25">
        <v>8.4862389999999994</v>
      </c>
      <c r="F108" s="25">
        <v>4.8165139999999997</v>
      </c>
      <c r="G108" s="25">
        <v>0.68807300000000005</v>
      </c>
      <c r="H108" s="25">
        <v>4.5871560000000002</v>
      </c>
      <c r="I108" s="25">
        <v>5.9633029999999998</v>
      </c>
    </row>
    <row r="109" spans="1:9" x14ac:dyDescent="0.2">
      <c r="A109" s="20" t="s">
        <v>358</v>
      </c>
      <c r="B109" s="21">
        <v>27</v>
      </c>
      <c r="C109" s="21">
        <v>13</v>
      </c>
      <c r="D109" s="21">
        <v>5</v>
      </c>
      <c r="E109" s="21">
        <v>0</v>
      </c>
      <c r="F109" s="21">
        <v>0</v>
      </c>
      <c r="G109" s="21">
        <v>0</v>
      </c>
      <c r="H109" s="21">
        <v>3</v>
      </c>
      <c r="I109" s="21">
        <v>6</v>
      </c>
    </row>
    <row r="110" spans="1:9" x14ac:dyDescent="0.2">
      <c r="A110" s="24" t="s">
        <v>3</v>
      </c>
      <c r="B110" s="25">
        <v>100</v>
      </c>
      <c r="C110" s="25">
        <v>48.148147999999999</v>
      </c>
      <c r="D110" s="25">
        <v>18.518519000000001</v>
      </c>
      <c r="E110" s="25">
        <v>0</v>
      </c>
      <c r="F110" s="25">
        <v>0</v>
      </c>
      <c r="G110" s="25">
        <v>0</v>
      </c>
      <c r="H110" s="25">
        <v>11.111110999999999</v>
      </c>
      <c r="I110" s="25">
        <v>22.222221999999999</v>
      </c>
    </row>
    <row r="111" spans="1:9" x14ac:dyDescent="0.2">
      <c r="A111" s="9" t="s">
        <v>361</v>
      </c>
      <c r="B111" s="9"/>
      <c r="C111" s="9"/>
      <c r="D111" s="9"/>
      <c r="E111" s="9"/>
      <c r="F111" s="9"/>
      <c r="G111" s="9"/>
      <c r="H111" s="9"/>
      <c r="I111" s="9"/>
    </row>
    <row r="112" spans="1:9" x14ac:dyDescent="0.2">
      <c r="A112" s="20" t="s">
        <v>362</v>
      </c>
      <c r="B112" s="21">
        <v>360</v>
      </c>
      <c r="C112" s="21">
        <v>187</v>
      </c>
      <c r="D112" s="21">
        <v>89</v>
      </c>
      <c r="E112" s="21">
        <v>31</v>
      </c>
      <c r="F112" s="21">
        <v>14</v>
      </c>
      <c r="G112" s="21">
        <v>0</v>
      </c>
      <c r="H112" s="21">
        <v>16</v>
      </c>
      <c r="I112" s="21">
        <v>23</v>
      </c>
    </row>
    <row r="113" spans="1:9" x14ac:dyDescent="0.2">
      <c r="A113" s="24" t="s">
        <v>3</v>
      </c>
      <c r="B113" s="25">
        <v>100</v>
      </c>
      <c r="C113" s="25">
        <v>51.944443999999997</v>
      </c>
      <c r="D113" s="25">
        <v>24.722221999999999</v>
      </c>
      <c r="E113" s="25">
        <v>8.6111109999999993</v>
      </c>
      <c r="F113" s="25">
        <v>3.8888889999999998</v>
      </c>
      <c r="G113" s="25">
        <v>0</v>
      </c>
      <c r="H113" s="25">
        <v>4.4444439999999998</v>
      </c>
      <c r="I113" s="25">
        <v>6.3888889999999998</v>
      </c>
    </row>
    <row r="114" spans="1:9" x14ac:dyDescent="0.2">
      <c r="A114" s="20" t="s">
        <v>363</v>
      </c>
      <c r="B114" s="21">
        <v>1326</v>
      </c>
      <c r="C114" s="21">
        <v>753</v>
      </c>
      <c r="D114" s="21">
        <v>346</v>
      </c>
      <c r="E114" s="21">
        <v>72</v>
      </c>
      <c r="F114" s="21">
        <v>33</v>
      </c>
      <c r="G114" s="21">
        <v>8</v>
      </c>
      <c r="H114" s="21">
        <v>34</v>
      </c>
      <c r="I114" s="21">
        <v>80</v>
      </c>
    </row>
    <row r="115" spans="1:9" x14ac:dyDescent="0.2">
      <c r="A115" s="24" t="s">
        <v>3</v>
      </c>
      <c r="B115" s="25">
        <v>100</v>
      </c>
      <c r="C115" s="25">
        <v>56.787329999999997</v>
      </c>
      <c r="D115" s="25">
        <v>26.093513999999999</v>
      </c>
      <c r="E115" s="25">
        <v>5.4298640000000002</v>
      </c>
      <c r="F115" s="25">
        <v>2.4886879999999998</v>
      </c>
      <c r="G115" s="25">
        <v>0.60331800000000002</v>
      </c>
      <c r="H115" s="25">
        <v>2.5641029999999998</v>
      </c>
      <c r="I115" s="25">
        <v>6.0331830000000002</v>
      </c>
    </row>
    <row r="116" spans="1:9" x14ac:dyDescent="0.2">
      <c r="A116" s="20" t="s">
        <v>364</v>
      </c>
      <c r="B116" s="21">
        <v>649</v>
      </c>
      <c r="C116" s="21">
        <v>374</v>
      </c>
      <c r="D116" s="21">
        <v>159</v>
      </c>
      <c r="E116" s="21">
        <v>41</v>
      </c>
      <c r="F116" s="21">
        <v>13</v>
      </c>
      <c r="G116" s="21">
        <v>4</v>
      </c>
      <c r="H116" s="21">
        <v>27</v>
      </c>
      <c r="I116" s="21">
        <v>31</v>
      </c>
    </row>
    <row r="117" spans="1:9" x14ac:dyDescent="0.2">
      <c r="A117" s="24" t="s">
        <v>3</v>
      </c>
      <c r="B117" s="25">
        <v>100</v>
      </c>
      <c r="C117" s="25">
        <v>57.627119</v>
      </c>
      <c r="D117" s="25">
        <v>24.499230000000001</v>
      </c>
      <c r="E117" s="25">
        <v>6.3174109999999999</v>
      </c>
      <c r="F117" s="25">
        <v>2.003082</v>
      </c>
      <c r="G117" s="25">
        <v>0.61633300000000002</v>
      </c>
      <c r="H117" s="25">
        <v>4.160247</v>
      </c>
      <c r="I117" s="25">
        <v>4.7765789999999999</v>
      </c>
    </row>
    <row r="118" spans="1:9" x14ac:dyDescent="0.2">
      <c r="A118" s="20" t="s">
        <v>365</v>
      </c>
      <c r="B118" s="21">
        <v>277</v>
      </c>
      <c r="C118" s="21">
        <v>141</v>
      </c>
      <c r="D118" s="21">
        <v>71</v>
      </c>
      <c r="E118" s="21">
        <v>25</v>
      </c>
      <c r="F118" s="21">
        <v>7</v>
      </c>
      <c r="G118" s="21">
        <v>0</v>
      </c>
      <c r="H118" s="21">
        <v>12</v>
      </c>
      <c r="I118" s="21">
        <v>21</v>
      </c>
    </row>
    <row r="119" spans="1:9" x14ac:dyDescent="0.2">
      <c r="A119" s="24" t="s">
        <v>3</v>
      </c>
      <c r="B119" s="25">
        <v>100</v>
      </c>
      <c r="C119" s="25">
        <v>50.902526999999999</v>
      </c>
      <c r="D119" s="25">
        <v>25.631768999999998</v>
      </c>
      <c r="E119" s="25">
        <v>9.025271</v>
      </c>
      <c r="F119" s="25">
        <v>2.5270760000000001</v>
      </c>
      <c r="G119" s="25">
        <v>0</v>
      </c>
      <c r="H119" s="25">
        <v>4.3321300000000003</v>
      </c>
      <c r="I119" s="25">
        <v>7.5812270000000002</v>
      </c>
    </row>
    <row r="120" spans="1:9" x14ac:dyDescent="0.2">
      <c r="A120" s="20" t="s">
        <v>366</v>
      </c>
      <c r="B120" s="21">
        <v>65</v>
      </c>
      <c r="C120" s="21">
        <v>28</v>
      </c>
      <c r="D120" s="21">
        <v>16</v>
      </c>
      <c r="E120" s="21">
        <v>6</v>
      </c>
      <c r="F120" s="21">
        <v>2</v>
      </c>
      <c r="G120" s="21">
        <v>1</v>
      </c>
      <c r="H120" s="21">
        <v>3</v>
      </c>
      <c r="I120" s="21">
        <v>9</v>
      </c>
    </row>
    <row r="121" spans="1:9" x14ac:dyDescent="0.2">
      <c r="A121" s="24" t="s">
        <v>3</v>
      </c>
      <c r="B121" s="25">
        <v>100</v>
      </c>
      <c r="C121" s="25">
        <v>43.076923000000001</v>
      </c>
      <c r="D121" s="25">
        <v>24.615385</v>
      </c>
      <c r="E121" s="25">
        <v>9.2307690000000004</v>
      </c>
      <c r="F121" s="25">
        <v>3.0769229999999999</v>
      </c>
      <c r="G121" s="25">
        <v>1.538462</v>
      </c>
      <c r="H121" s="25">
        <v>4.6153849999999998</v>
      </c>
      <c r="I121" s="25">
        <v>13.846154</v>
      </c>
    </row>
    <row r="122" spans="1:9" x14ac:dyDescent="0.2">
      <c r="A122" s="9" t="s">
        <v>367</v>
      </c>
      <c r="B122" s="9"/>
      <c r="C122" s="9"/>
      <c r="D122" s="9"/>
      <c r="E122" s="9"/>
      <c r="F122" s="9"/>
      <c r="G122" s="9"/>
      <c r="H122" s="9"/>
      <c r="I122" s="9"/>
    </row>
    <row r="123" spans="1:9" x14ac:dyDescent="0.2">
      <c r="A123" s="20" t="s">
        <v>368</v>
      </c>
      <c r="B123" s="21">
        <v>537</v>
      </c>
      <c r="C123" s="21">
        <v>259</v>
      </c>
      <c r="D123" s="21">
        <v>156</v>
      </c>
      <c r="E123" s="21">
        <v>41</v>
      </c>
      <c r="F123" s="21">
        <v>19</v>
      </c>
      <c r="G123" s="21">
        <v>2</v>
      </c>
      <c r="H123" s="21">
        <v>20</v>
      </c>
      <c r="I123" s="21">
        <v>40</v>
      </c>
    </row>
    <row r="124" spans="1:9" x14ac:dyDescent="0.2">
      <c r="A124" s="24" t="s">
        <v>3</v>
      </c>
      <c r="B124" s="25">
        <v>100</v>
      </c>
      <c r="C124" s="25">
        <v>48.230911999999996</v>
      </c>
      <c r="D124" s="25">
        <v>29.050279</v>
      </c>
      <c r="E124" s="25">
        <v>7.6350090000000002</v>
      </c>
      <c r="F124" s="25">
        <v>3.5381749999999998</v>
      </c>
      <c r="G124" s="25">
        <v>0.37243900000000002</v>
      </c>
      <c r="H124" s="25">
        <v>3.7243949999999999</v>
      </c>
      <c r="I124" s="25">
        <v>7.4487899999999998</v>
      </c>
    </row>
    <row r="125" spans="1:9" x14ac:dyDescent="0.2">
      <c r="A125" s="20" t="s">
        <v>180</v>
      </c>
      <c r="B125" s="21">
        <v>1667</v>
      </c>
      <c r="C125" s="21">
        <v>1002</v>
      </c>
      <c r="D125" s="21">
        <v>404</v>
      </c>
      <c r="E125" s="21">
        <v>93</v>
      </c>
      <c r="F125" s="21">
        <v>26</v>
      </c>
      <c r="G125" s="21">
        <v>8</v>
      </c>
      <c r="H125" s="21">
        <v>39</v>
      </c>
      <c r="I125" s="21">
        <v>95</v>
      </c>
    </row>
    <row r="126" spans="1:9" x14ac:dyDescent="0.2">
      <c r="A126" s="24" t="s">
        <v>3</v>
      </c>
      <c r="B126" s="25">
        <v>100</v>
      </c>
      <c r="C126" s="25">
        <v>60.107978000000003</v>
      </c>
      <c r="D126" s="25">
        <v>24.235153</v>
      </c>
      <c r="E126" s="25">
        <v>5.5788840000000004</v>
      </c>
      <c r="F126" s="25">
        <v>1.559688</v>
      </c>
      <c r="G126" s="25">
        <v>0.479904</v>
      </c>
      <c r="H126" s="25">
        <v>2.3395320000000002</v>
      </c>
      <c r="I126" s="25">
        <v>5.6988599999999998</v>
      </c>
    </row>
    <row r="127" spans="1:9" x14ac:dyDescent="0.2">
      <c r="A127" s="20" t="s">
        <v>369</v>
      </c>
      <c r="B127" s="21">
        <v>99</v>
      </c>
      <c r="C127" s="21">
        <v>66</v>
      </c>
      <c r="D127" s="21">
        <v>22</v>
      </c>
      <c r="E127" s="21">
        <v>5</v>
      </c>
      <c r="F127" s="21">
        <v>0</v>
      </c>
      <c r="G127" s="21">
        <v>0</v>
      </c>
      <c r="H127" s="21">
        <v>2</v>
      </c>
      <c r="I127" s="21">
        <v>4</v>
      </c>
    </row>
    <row r="128" spans="1:9" x14ac:dyDescent="0.2">
      <c r="A128" s="24" t="s">
        <v>3</v>
      </c>
      <c r="B128" s="25">
        <v>100</v>
      </c>
      <c r="C128" s="25">
        <v>66.666667000000004</v>
      </c>
      <c r="D128" s="25">
        <v>22.222221999999999</v>
      </c>
      <c r="E128" s="25">
        <v>5.0505050000000002</v>
      </c>
      <c r="F128" s="25">
        <v>0</v>
      </c>
      <c r="G128" s="25">
        <v>0</v>
      </c>
      <c r="H128" s="25">
        <v>2.0202019999999998</v>
      </c>
      <c r="I128" s="25">
        <v>4.0404039999999997</v>
      </c>
    </row>
    <row r="129" spans="1:9" x14ac:dyDescent="0.2">
      <c r="A129" s="20" t="s">
        <v>370</v>
      </c>
      <c r="B129" s="21">
        <v>819</v>
      </c>
      <c r="C129" s="21">
        <v>453</v>
      </c>
      <c r="D129" s="21">
        <v>206</v>
      </c>
      <c r="E129" s="21">
        <v>60</v>
      </c>
      <c r="F129" s="21">
        <v>26</v>
      </c>
      <c r="G129" s="21">
        <v>3</v>
      </c>
      <c r="H129" s="21">
        <v>34</v>
      </c>
      <c r="I129" s="21">
        <v>37</v>
      </c>
    </row>
    <row r="130" spans="1:9" x14ac:dyDescent="0.2">
      <c r="A130" s="24" t="s">
        <v>3</v>
      </c>
      <c r="B130" s="25">
        <v>100</v>
      </c>
      <c r="C130" s="25">
        <v>55.311354999999999</v>
      </c>
      <c r="D130" s="25">
        <v>25.152625</v>
      </c>
      <c r="E130" s="25">
        <v>7.3260069999999997</v>
      </c>
      <c r="F130" s="25">
        <v>3.1746029999999998</v>
      </c>
      <c r="G130" s="25">
        <v>0.36630000000000001</v>
      </c>
      <c r="H130" s="25">
        <v>4.1514040000000003</v>
      </c>
      <c r="I130" s="25">
        <v>4.5177050000000003</v>
      </c>
    </row>
    <row r="131" spans="1:9" x14ac:dyDescent="0.2">
      <c r="A131" s="20" t="s">
        <v>371</v>
      </c>
      <c r="B131" s="21">
        <v>87</v>
      </c>
      <c r="C131" s="21">
        <v>46</v>
      </c>
      <c r="D131" s="21">
        <v>15</v>
      </c>
      <c r="E131" s="21">
        <v>5</v>
      </c>
      <c r="F131" s="21">
        <v>5</v>
      </c>
      <c r="G131" s="21">
        <v>1</v>
      </c>
      <c r="H131" s="21">
        <v>8</v>
      </c>
      <c r="I131" s="21">
        <v>7</v>
      </c>
    </row>
    <row r="132" spans="1:9" x14ac:dyDescent="0.2">
      <c r="A132" s="24" t="s">
        <v>3</v>
      </c>
      <c r="B132" s="25">
        <v>100</v>
      </c>
      <c r="C132" s="25">
        <v>52.873562999999997</v>
      </c>
      <c r="D132" s="25">
        <v>17.241378999999998</v>
      </c>
      <c r="E132" s="25">
        <v>5.7471259999999997</v>
      </c>
      <c r="F132" s="25">
        <v>5.7471259999999997</v>
      </c>
      <c r="G132" s="25">
        <v>1.1494249999999999</v>
      </c>
      <c r="H132" s="25">
        <v>9.1954019999999996</v>
      </c>
      <c r="I132" s="25">
        <v>8.0459770000000006</v>
      </c>
    </row>
    <row r="133" spans="1:9" x14ac:dyDescent="0.2">
      <c r="A133" s="20" t="s">
        <v>366</v>
      </c>
      <c r="B133" s="21">
        <v>55</v>
      </c>
      <c r="C133" s="21">
        <v>29</v>
      </c>
      <c r="D133" s="21">
        <v>11</v>
      </c>
      <c r="E133" s="21">
        <v>3</v>
      </c>
      <c r="F133" s="21">
        <v>1</v>
      </c>
      <c r="G133" s="21">
        <v>1</v>
      </c>
      <c r="H133" s="21">
        <v>3</v>
      </c>
      <c r="I133" s="21">
        <v>7</v>
      </c>
    </row>
    <row r="134" spans="1:9" x14ac:dyDescent="0.2">
      <c r="A134" s="24" t="s">
        <v>3</v>
      </c>
      <c r="B134" s="25">
        <v>100</v>
      </c>
      <c r="C134" s="25">
        <v>52.727272999999997</v>
      </c>
      <c r="D134" s="25">
        <v>20</v>
      </c>
      <c r="E134" s="25">
        <v>5.4545450000000004</v>
      </c>
      <c r="F134" s="25">
        <v>1.818182</v>
      </c>
      <c r="G134" s="25">
        <v>1.818182</v>
      </c>
      <c r="H134" s="25">
        <v>5.4545450000000004</v>
      </c>
      <c r="I134" s="25">
        <v>12.727273</v>
      </c>
    </row>
    <row r="135" spans="1:9" x14ac:dyDescent="0.2">
      <c r="A135" s="9" t="s">
        <v>372</v>
      </c>
      <c r="B135" s="9"/>
      <c r="C135" s="9"/>
      <c r="D135" s="9"/>
      <c r="E135" s="9"/>
      <c r="F135" s="9"/>
      <c r="G135" s="9"/>
      <c r="H135" s="9"/>
      <c r="I135" s="9"/>
    </row>
    <row r="136" spans="1:9" x14ac:dyDescent="0.2">
      <c r="A136" s="20" t="s">
        <v>373</v>
      </c>
      <c r="B136" s="21">
        <v>537</v>
      </c>
      <c r="C136" s="21">
        <v>259</v>
      </c>
      <c r="D136" s="21">
        <v>156</v>
      </c>
      <c r="E136" s="21">
        <v>41</v>
      </c>
      <c r="F136" s="21">
        <v>19</v>
      </c>
      <c r="G136" s="21">
        <v>2</v>
      </c>
      <c r="H136" s="21">
        <v>20</v>
      </c>
      <c r="I136" s="21">
        <v>40</v>
      </c>
    </row>
    <row r="137" spans="1:9" x14ac:dyDescent="0.2">
      <c r="A137" s="24" t="s">
        <v>3</v>
      </c>
      <c r="B137" s="25">
        <v>100</v>
      </c>
      <c r="C137" s="25">
        <v>48.230911999999996</v>
      </c>
      <c r="D137" s="25">
        <v>29.050279</v>
      </c>
      <c r="E137" s="25">
        <v>7.6350090000000002</v>
      </c>
      <c r="F137" s="25">
        <v>3.5381749999999998</v>
      </c>
      <c r="G137" s="25">
        <v>0.37243900000000002</v>
      </c>
      <c r="H137" s="25">
        <v>3.7243949999999999</v>
      </c>
      <c r="I137" s="25">
        <v>7.4487899999999998</v>
      </c>
    </row>
    <row r="138" spans="1:9" x14ac:dyDescent="0.2">
      <c r="A138" s="20" t="s">
        <v>374</v>
      </c>
      <c r="B138" s="21">
        <v>1329</v>
      </c>
      <c r="C138" s="21">
        <v>751</v>
      </c>
      <c r="D138" s="21">
        <v>339</v>
      </c>
      <c r="E138" s="21">
        <v>85</v>
      </c>
      <c r="F138" s="21">
        <v>32</v>
      </c>
      <c r="G138" s="21">
        <v>6</v>
      </c>
      <c r="H138" s="21">
        <v>35</v>
      </c>
      <c r="I138" s="21">
        <v>81</v>
      </c>
    </row>
    <row r="139" spans="1:9" x14ac:dyDescent="0.2">
      <c r="A139" s="24" t="s">
        <v>3</v>
      </c>
      <c r="B139" s="25">
        <v>100</v>
      </c>
      <c r="C139" s="25">
        <v>56.508653000000002</v>
      </c>
      <c r="D139" s="25">
        <v>25.507901</v>
      </c>
      <c r="E139" s="25">
        <v>6.3957860000000002</v>
      </c>
      <c r="F139" s="25">
        <v>2.4078249999999999</v>
      </c>
      <c r="G139" s="25">
        <v>0.45146700000000001</v>
      </c>
      <c r="H139" s="25">
        <v>2.633559</v>
      </c>
      <c r="I139" s="25">
        <v>6.0948079999999996</v>
      </c>
    </row>
    <row r="140" spans="1:9" x14ac:dyDescent="0.2">
      <c r="A140" s="20" t="s">
        <v>375</v>
      </c>
      <c r="B140" s="21">
        <v>406</v>
      </c>
      <c r="C140" s="21">
        <v>242</v>
      </c>
      <c r="D140" s="21">
        <v>99</v>
      </c>
      <c r="E140" s="21">
        <v>25</v>
      </c>
      <c r="F140" s="21">
        <v>5</v>
      </c>
      <c r="G140" s="21">
        <v>1</v>
      </c>
      <c r="H140" s="21">
        <v>15</v>
      </c>
      <c r="I140" s="21">
        <v>19</v>
      </c>
    </row>
    <row r="141" spans="1:9" x14ac:dyDescent="0.2">
      <c r="A141" s="24" t="s">
        <v>3</v>
      </c>
      <c r="B141" s="25">
        <v>100</v>
      </c>
      <c r="C141" s="25">
        <v>59.605910999999999</v>
      </c>
      <c r="D141" s="25">
        <v>24.384236000000001</v>
      </c>
      <c r="E141" s="25">
        <v>6.157635</v>
      </c>
      <c r="F141" s="25">
        <v>1.231527</v>
      </c>
      <c r="G141" s="25">
        <v>0.246305</v>
      </c>
      <c r="H141" s="25">
        <v>3.6945809999999999</v>
      </c>
      <c r="I141" s="25">
        <v>4.6798029999999997</v>
      </c>
    </row>
    <row r="142" spans="1:9" x14ac:dyDescent="0.2">
      <c r="A142" s="20" t="s">
        <v>376</v>
      </c>
      <c r="B142" s="21">
        <v>152</v>
      </c>
      <c r="C142" s="21">
        <v>93</v>
      </c>
      <c r="D142" s="21">
        <v>26</v>
      </c>
      <c r="E142" s="21">
        <v>10</v>
      </c>
      <c r="F142" s="21">
        <v>6</v>
      </c>
      <c r="G142" s="21">
        <v>1</v>
      </c>
      <c r="H142" s="21">
        <v>4</v>
      </c>
      <c r="I142" s="21">
        <v>12</v>
      </c>
    </row>
    <row r="143" spans="1:9" x14ac:dyDescent="0.2">
      <c r="A143" s="24" t="s">
        <v>3</v>
      </c>
      <c r="B143" s="25">
        <v>100</v>
      </c>
      <c r="C143" s="25">
        <v>61.184210999999998</v>
      </c>
      <c r="D143" s="25">
        <v>17.105263000000001</v>
      </c>
      <c r="E143" s="25">
        <v>6.5789470000000003</v>
      </c>
      <c r="F143" s="25">
        <v>3.947368</v>
      </c>
      <c r="G143" s="25">
        <v>0.65789500000000001</v>
      </c>
      <c r="H143" s="25">
        <v>2.6315789999999999</v>
      </c>
      <c r="I143" s="25">
        <v>7.8947370000000001</v>
      </c>
    </row>
    <row r="144" spans="1:9" x14ac:dyDescent="0.2">
      <c r="A144" s="20" t="s">
        <v>377</v>
      </c>
      <c r="B144" s="21">
        <v>88</v>
      </c>
      <c r="C144" s="21">
        <v>52</v>
      </c>
      <c r="D144" s="21">
        <v>23</v>
      </c>
      <c r="E144" s="21">
        <v>6</v>
      </c>
      <c r="F144" s="21">
        <v>1</v>
      </c>
      <c r="G144" s="21">
        <v>0</v>
      </c>
      <c r="H144" s="21">
        <v>4</v>
      </c>
      <c r="I144" s="21">
        <v>2</v>
      </c>
    </row>
    <row r="145" spans="1:9" x14ac:dyDescent="0.2">
      <c r="A145" s="24" t="s">
        <v>3</v>
      </c>
      <c r="B145" s="25">
        <v>100</v>
      </c>
      <c r="C145" s="25">
        <v>59.090909000000003</v>
      </c>
      <c r="D145" s="25">
        <v>26.136364</v>
      </c>
      <c r="E145" s="25">
        <v>6.8181820000000002</v>
      </c>
      <c r="F145" s="25">
        <v>1.1363639999999999</v>
      </c>
      <c r="G145" s="25">
        <v>0</v>
      </c>
      <c r="H145" s="25">
        <v>4.5454549999999996</v>
      </c>
      <c r="I145" s="25">
        <v>2.2727270000000002</v>
      </c>
    </row>
    <row r="146" spans="1:9" x14ac:dyDescent="0.2">
      <c r="A146" s="20" t="s">
        <v>378</v>
      </c>
      <c r="B146" s="21">
        <v>84</v>
      </c>
      <c r="C146" s="21">
        <v>46</v>
      </c>
      <c r="D146" s="21">
        <v>19</v>
      </c>
      <c r="E146" s="21">
        <v>5</v>
      </c>
      <c r="F146" s="21">
        <v>4</v>
      </c>
      <c r="G146" s="21">
        <v>1</v>
      </c>
      <c r="H146" s="21">
        <v>6</v>
      </c>
      <c r="I146" s="21">
        <v>3</v>
      </c>
    </row>
    <row r="147" spans="1:9" x14ac:dyDescent="0.2">
      <c r="A147" s="24" t="s">
        <v>3</v>
      </c>
      <c r="B147" s="25">
        <v>100</v>
      </c>
      <c r="C147" s="25">
        <v>54.761904999999999</v>
      </c>
      <c r="D147" s="25">
        <v>22.619047999999999</v>
      </c>
      <c r="E147" s="25">
        <v>5.9523809999999999</v>
      </c>
      <c r="F147" s="25">
        <v>4.7619049999999996</v>
      </c>
      <c r="G147" s="25">
        <v>1.1904760000000001</v>
      </c>
      <c r="H147" s="25">
        <v>7.1428570000000002</v>
      </c>
      <c r="I147" s="25">
        <v>3.5714290000000002</v>
      </c>
    </row>
    <row r="148" spans="1:9" x14ac:dyDescent="0.2">
      <c r="A148" s="20" t="s">
        <v>366</v>
      </c>
      <c r="B148" s="21">
        <v>81</v>
      </c>
      <c r="C148" s="21">
        <v>40</v>
      </c>
      <c r="D148" s="21">
        <v>19</v>
      </c>
      <c r="E148" s="21">
        <v>3</v>
      </c>
      <c r="F148" s="21">
        <v>2</v>
      </c>
      <c r="G148" s="21">
        <v>2</v>
      </c>
      <c r="H148" s="21">
        <v>8</v>
      </c>
      <c r="I148" s="21">
        <v>7</v>
      </c>
    </row>
    <row r="149" spans="1:9" x14ac:dyDescent="0.2">
      <c r="A149" s="24" t="s">
        <v>3</v>
      </c>
      <c r="B149" s="25">
        <v>100</v>
      </c>
      <c r="C149" s="25">
        <v>49.382716000000002</v>
      </c>
      <c r="D149" s="25">
        <v>23.456790000000002</v>
      </c>
      <c r="E149" s="25">
        <v>3.7037040000000001</v>
      </c>
      <c r="F149" s="25">
        <v>2.4691360000000002</v>
      </c>
      <c r="G149" s="25">
        <v>2.4691360000000002</v>
      </c>
      <c r="H149" s="25">
        <v>9.8765429999999999</v>
      </c>
      <c r="I149" s="25">
        <v>8.6419750000000004</v>
      </c>
    </row>
    <row r="150" spans="1:9" x14ac:dyDescent="0.2">
      <c r="A150" s="9" t="s">
        <v>379</v>
      </c>
      <c r="B150" s="9"/>
      <c r="C150" s="9"/>
      <c r="D150" s="9"/>
      <c r="E150" s="9"/>
      <c r="F150" s="9"/>
      <c r="G150" s="9"/>
      <c r="H150" s="9"/>
      <c r="I150" s="9"/>
    </row>
    <row r="151" spans="1:9" x14ac:dyDescent="0.2">
      <c r="A151" s="20" t="s">
        <v>380</v>
      </c>
      <c r="B151" s="21">
        <v>788</v>
      </c>
      <c r="C151" s="21">
        <v>585</v>
      </c>
      <c r="D151" s="21">
        <v>112</v>
      </c>
      <c r="E151" s="21">
        <v>27</v>
      </c>
      <c r="F151" s="21">
        <v>8</v>
      </c>
      <c r="G151" s="21">
        <v>4</v>
      </c>
      <c r="H151" s="21">
        <v>6</v>
      </c>
      <c r="I151" s="21">
        <v>46</v>
      </c>
    </row>
    <row r="152" spans="1:9" x14ac:dyDescent="0.2">
      <c r="A152" s="24" t="s">
        <v>3</v>
      </c>
      <c r="B152" s="25">
        <v>100</v>
      </c>
      <c r="C152" s="25">
        <v>74.238579000000001</v>
      </c>
      <c r="D152" s="25">
        <v>14.213198</v>
      </c>
      <c r="E152" s="25">
        <v>3.426396</v>
      </c>
      <c r="F152" s="25">
        <v>1.015228</v>
      </c>
      <c r="G152" s="25">
        <v>0.50761400000000001</v>
      </c>
      <c r="H152" s="25">
        <v>0.76142100000000001</v>
      </c>
      <c r="I152" s="25">
        <v>5.8375630000000003</v>
      </c>
    </row>
    <row r="153" spans="1:9" x14ac:dyDescent="0.2">
      <c r="A153" s="20" t="s">
        <v>381</v>
      </c>
      <c r="B153" s="21">
        <v>1824</v>
      </c>
      <c r="C153" s="21">
        <v>867</v>
      </c>
      <c r="D153" s="21">
        <v>553</v>
      </c>
      <c r="E153" s="21">
        <v>146</v>
      </c>
      <c r="F153" s="21">
        <v>59</v>
      </c>
      <c r="G153" s="21">
        <v>8</v>
      </c>
      <c r="H153" s="21">
        <v>82</v>
      </c>
      <c r="I153" s="21">
        <v>109</v>
      </c>
    </row>
    <row r="154" spans="1:9" x14ac:dyDescent="0.2">
      <c r="A154" s="24" t="s">
        <v>3</v>
      </c>
      <c r="B154" s="25">
        <v>100</v>
      </c>
      <c r="C154" s="25">
        <v>47.532895000000003</v>
      </c>
      <c r="D154" s="25">
        <v>30.317982000000001</v>
      </c>
      <c r="E154" s="25">
        <v>8.0043860000000002</v>
      </c>
      <c r="F154" s="25">
        <v>3.2346490000000001</v>
      </c>
      <c r="G154" s="25">
        <v>0.43859599999999999</v>
      </c>
      <c r="H154" s="25">
        <v>4.4956139999999998</v>
      </c>
      <c r="I154" s="25">
        <v>5.9758769999999997</v>
      </c>
    </row>
    <row r="155" spans="1:9" x14ac:dyDescent="0.2">
      <c r="A155" s="20" t="s">
        <v>366</v>
      </c>
      <c r="B155" s="21">
        <v>65</v>
      </c>
      <c r="C155" s="21">
        <v>31</v>
      </c>
      <c r="D155" s="21">
        <v>16</v>
      </c>
      <c r="E155" s="21">
        <v>2</v>
      </c>
      <c r="F155" s="21">
        <v>2</v>
      </c>
      <c r="G155" s="21">
        <v>1</v>
      </c>
      <c r="H155" s="21">
        <v>4</v>
      </c>
      <c r="I155" s="21">
        <v>9</v>
      </c>
    </row>
    <row r="156" spans="1:9" x14ac:dyDescent="0.2">
      <c r="A156" s="24" t="s">
        <v>3</v>
      </c>
      <c r="B156" s="25">
        <v>100</v>
      </c>
      <c r="C156" s="25">
        <v>47.692307999999997</v>
      </c>
      <c r="D156" s="25">
        <v>24.615385</v>
      </c>
      <c r="E156" s="25">
        <v>3.0769229999999999</v>
      </c>
      <c r="F156" s="25">
        <v>3.0769229999999999</v>
      </c>
      <c r="G156" s="25">
        <v>1.538462</v>
      </c>
      <c r="H156" s="25">
        <v>6.1538459999999997</v>
      </c>
      <c r="I156" s="25">
        <v>13.846154</v>
      </c>
    </row>
    <row r="157" spans="1:9" x14ac:dyDescent="0.2">
      <c r="A157" s="9" t="s">
        <v>382</v>
      </c>
      <c r="B157" s="9"/>
      <c r="C157" s="9"/>
      <c r="D157" s="9"/>
      <c r="E157" s="9"/>
      <c r="F157" s="9"/>
      <c r="G157" s="9"/>
      <c r="H157" s="9"/>
      <c r="I157" s="9"/>
    </row>
    <row r="158" spans="1:9" x14ac:dyDescent="0.2">
      <c r="A158" s="20" t="s">
        <v>383</v>
      </c>
      <c r="B158" s="21">
        <v>393</v>
      </c>
      <c r="C158" s="21">
        <v>301</v>
      </c>
      <c r="D158" s="21">
        <v>36</v>
      </c>
      <c r="E158" s="21">
        <v>13</v>
      </c>
      <c r="F158" s="21">
        <v>4</v>
      </c>
      <c r="G158" s="21">
        <v>2</v>
      </c>
      <c r="H158" s="21">
        <v>3</v>
      </c>
      <c r="I158" s="21">
        <v>34</v>
      </c>
    </row>
    <row r="159" spans="1:9" x14ac:dyDescent="0.2">
      <c r="A159" s="24" t="s">
        <v>3</v>
      </c>
      <c r="B159" s="25">
        <v>100</v>
      </c>
      <c r="C159" s="25">
        <v>76.590331000000006</v>
      </c>
      <c r="D159" s="25">
        <v>9.1603049999999993</v>
      </c>
      <c r="E159" s="25">
        <v>3.3078880000000002</v>
      </c>
      <c r="F159" s="25">
        <v>1.0178119999999999</v>
      </c>
      <c r="G159" s="25">
        <v>0.50890599999999997</v>
      </c>
      <c r="H159" s="25">
        <v>0.76335900000000001</v>
      </c>
      <c r="I159" s="25">
        <v>8.6513989999999996</v>
      </c>
    </row>
    <row r="160" spans="1:9" x14ac:dyDescent="0.2">
      <c r="A160" s="20" t="s">
        <v>181</v>
      </c>
      <c r="B160" s="21">
        <v>1944</v>
      </c>
      <c r="C160" s="21">
        <v>1014</v>
      </c>
      <c r="D160" s="21">
        <v>552</v>
      </c>
      <c r="E160" s="21">
        <v>135</v>
      </c>
      <c r="F160" s="21">
        <v>56</v>
      </c>
      <c r="G160" s="21">
        <v>7</v>
      </c>
      <c r="H160" s="21">
        <v>74</v>
      </c>
      <c r="I160" s="21">
        <v>106</v>
      </c>
    </row>
    <row r="161" spans="1:9" x14ac:dyDescent="0.2">
      <c r="A161" s="24" t="s">
        <v>3</v>
      </c>
      <c r="B161" s="25">
        <v>100</v>
      </c>
      <c r="C161" s="25">
        <v>52.160494</v>
      </c>
      <c r="D161" s="25">
        <v>28.395061999999999</v>
      </c>
      <c r="E161" s="25">
        <v>6.9444439999999998</v>
      </c>
      <c r="F161" s="25">
        <v>2.8806579999999999</v>
      </c>
      <c r="G161" s="25">
        <v>0.36008200000000001</v>
      </c>
      <c r="H161" s="25">
        <v>3.806584</v>
      </c>
      <c r="I161" s="25">
        <v>5.4526750000000002</v>
      </c>
    </row>
    <row r="162" spans="1:9" x14ac:dyDescent="0.2">
      <c r="A162" s="20" t="s">
        <v>182</v>
      </c>
      <c r="B162" s="21">
        <v>38</v>
      </c>
      <c r="C162" s="21">
        <v>19</v>
      </c>
      <c r="D162" s="21">
        <v>11</v>
      </c>
      <c r="E162" s="21">
        <v>3</v>
      </c>
      <c r="F162" s="21">
        <v>0</v>
      </c>
      <c r="G162" s="21">
        <v>0</v>
      </c>
      <c r="H162" s="21">
        <v>3</v>
      </c>
      <c r="I162" s="21">
        <v>2</v>
      </c>
    </row>
    <row r="163" spans="1:9" x14ac:dyDescent="0.2">
      <c r="A163" s="24" t="s">
        <v>3</v>
      </c>
      <c r="B163" s="25">
        <v>100</v>
      </c>
      <c r="C163" s="25">
        <v>50</v>
      </c>
      <c r="D163" s="25">
        <v>28.947368000000001</v>
      </c>
      <c r="E163" s="25">
        <v>7.8947370000000001</v>
      </c>
      <c r="F163" s="25">
        <v>0</v>
      </c>
      <c r="G163" s="25">
        <v>0</v>
      </c>
      <c r="H163" s="25">
        <v>7.8947370000000001</v>
      </c>
      <c r="I163" s="25">
        <v>5.2631579999999998</v>
      </c>
    </row>
    <row r="164" spans="1:9" x14ac:dyDescent="0.2">
      <c r="A164" s="20" t="s">
        <v>384</v>
      </c>
      <c r="B164" s="21">
        <v>36</v>
      </c>
      <c r="C164" s="21">
        <v>15</v>
      </c>
      <c r="D164" s="21">
        <v>14</v>
      </c>
      <c r="E164" s="21">
        <v>3</v>
      </c>
      <c r="F164" s="21">
        <v>2</v>
      </c>
      <c r="G164" s="21">
        <v>0</v>
      </c>
      <c r="H164" s="21">
        <v>2</v>
      </c>
      <c r="I164" s="21">
        <v>0</v>
      </c>
    </row>
    <row r="165" spans="1:9" x14ac:dyDescent="0.2">
      <c r="A165" s="24" t="s">
        <v>3</v>
      </c>
      <c r="B165" s="25">
        <v>100</v>
      </c>
      <c r="C165" s="25">
        <v>41.666666999999997</v>
      </c>
      <c r="D165" s="25">
        <v>38.888888999999999</v>
      </c>
      <c r="E165" s="25">
        <v>8.3333329999999997</v>
      </c>
      <c r="F165" s="25">
        <v>5.5555560000000002</v>
      </c>
      <c r="G165" s="25">
        <v>0</v>
      </c>
      <c r="H165" s="25">
        <v>5.5555560000000002</v>
      </c>
      <c r="I165" s="25">
        <v>0</v>
      </c>
    </row>
    <row r="166" spans="1:9" x14ac:dyDescent="0.2">
      <c r="A166" s="20" t="s">
        <v>183</v>
      </c>
      <c r="B166" s="21">
        <v>53</v>
      </c>
      <c r="C166" s="21">
        <v>32</v>
      </c>
      <c r="D166" s="21">
        <v>12</v>
      </c>
      <c r="E166" s="21">
        <v>5</v>
      </c>
      <c r="F166" s="21">
        <v>0</v>
      </c>
      <c r="G166" s="21">
        <v>1</v>
      </c>
      <c r="H166" s="21">
        <v>2</v>
      </c>
      <c r="I166" s="21">
        <v>1</v>
      </c>
    </row>
    <row r="167" spans="1:9" x14ac:dyDescent="0.2">
      <c r="A167" s="24" t="s">
        <v>3</v>
      </c>
      <c r="B167" s="25">
        <v>100</v>
      </c>
      <c r="C167" s="25">
        <v>60.377358000000001</v>
      </c>
      <c r="D167" s="25">
        <v>22.641508999999999</v>
      </c>
      <c r="E167" s="25">
        <v>9.4339619999999993</v>
      </c>
      <c r="F167" s="25">
        <v>0</v>
      </c>
      <c r="G167" s="25">
        <v>1.886792</v>
      </c>
      <c r="H167" s="25">
        <v>3.7735850000000002</v>
      </c>
      <c r="I167" s="25">
        <v>1.886792</v>
      </c>
    </row>
    <row r="168" spans="1:9" x14ac:dyDescent="0.2">
      <c r="A168" s="20" t="s">
        <v>385</v>
      </c>
      <c r="B168" s="21">
        <v>22</v>
      </c>
      <c r="C168" s="21">
        <v>10</v>
      </c>
      <c r="D168" s="21">
        <v>3</v>
      </c>
      <c r="E168" s="21">
        <v>2</v>
      </c>
      <c r="F168" s="21">
        <v>3</v>
      </c>
      <c r="G168" s="21">
        <v>0</v>
      </c>
      <c r="H168" s="21">
        <v>3</v>
      </c>
      <c r="I168" s="21">
        <v>1</v>
      </c>
    </row>
    <row r="169" spans="1:9" x14ac:dyDescent="0.2">
      <c r="A169" s="24" t="s">
        <v>3</v>
      </c>
      <c r="B169" s="25">
        <v>100</v>
      </c>
      <c r="C169" s="25">
        <v>45.454545000000003</v>
      </c>
      <c r="D169" s="25">
        <v>13.636364</v>
      </c>
      <c r="E169" s="25">
        <v>9.0909089999999999</v>
      </c>
      <c r="F169" s="25">
        <v>13.636364</v>
      </c>
      <c r="G169" s="25">
        <v>0</v>
      </c>
      <c r="H169" s="25">
        <v>13.636364</v>
      </c>
      <c r="I169" s="25">
        <v>4.5454549999999996</v>
      </c>
    </row>
    <row r="170" spans="1:9" x14ac:dyDescent="0.2">
      <c r="A170" s="20" t="s">
        <v>386</v>
      </c>
      <c r="B170" s="21">
        <v>32</v>
      </c>
      <c r="C170" s="21">
        <v>12</v>
      </c>
      <c r="D170" s="21">
        <v>11</v>
      </c>
      <c r="E170" s="21">
        <v>5</v>
      </c>
      <c r="F170" s="21">
        <v>0</v>
      </c>
      <c r="G170" s="21">
        <v>0</v>
      </c>
      <c r="H170" s="21">
        <v>0</v>
      </c>
      <c r="I170" s="21">
        <v>4</v>
      </c>
    </row>
    <row r="171" spans="1:9" x14ac:dyDescent="0.2">
      <c r="A171" s="24" t="s">
        <v>3</v>
      </c>
      <c r="B171" s="25">
        <v>100</v>
      </c>
      <c r="C171" s="25">
        <v>37.5</v>
      </c>
      <c r="D171" s="25">
        <v>34.375</v>
      </c>
      <c r="E171" s="25">
        <v>15.625</v>
      </c>
      <c r="F171" s="25">
        <v>0</v>
      </c>
      <c r="G171" s="25">
        <v>0</v>
      </c>
      <c r="H171" s="25">
        <v>0</v>
      </c>
      <c r="I171" s="25">
        <v>12.5</v>
      </c>
    </row>
    <row r="172" spans="1:9" x14ac:dyDescent="0.2">
      <c r="A172" s="20" t="s">
        <v>387</v>
      </c>
      <c r="B172" s="21">
        <v>9</v>
      </c>
      <c r="C172" s="21">
        <v>6</v>
      </c>
      <c r="D172" s="21">
        <v>0</v>
      </c>
      <c r="E172" s="21">
        <v>1</v>
      </c>
      <c r="F172" s="21">
        <v>1</v>
      </c>
      <c r="G172" s="21">
        <v>0</v>
      </c>
      <c r="H172" s="21">
        <v>1</v>
      </c>
      <c r="I172" s="21">
        <v>0</v>
      </c>
    </row>
    <row r="173" spans="1:9" x14ac:dyDescent="0.2">
      <c r="A173" s="24" t="s">
        <v>3</v>
      </c>
      <c r="B173" s="25">
        <v>100</v>
      </c>
      <c r="C173" s="25">
        <v>66.666667000000004</v>
      </c>
      <c r="D173" s="25">
        <v>0</v>
      </c>
      <c r="E173" s="25">
        <v>11.111110999999999</v>
      </c>
      <c r="F173" s="25">
        <v>11.111110999999999</v>
      </c>
      <c r="G173" s="25">
        <v>0</v>
      </c>
      <c r="H173" s="25">
        <v>11.111110999999999</v>
      </c>
      <c r="I173" s="25">
        <v>0</v>
      </c>
    </row>
    <row r="174" spans="1:9" x14ac:dyDescent="0.2">
      <c r="A174" s="20" t="s">
        <v>366</v>
      </c>
      <c r="B174" s="21">
        <v>150</v>
      </c>
      <c r="C174" s="21">
        <v>74</v>
      </c>
      <c r="D174" s="21">
        <v>42</v>
      </c>
      <c r="E174" s="21">
        <v>8</v>
      </c>
      <c r="F174" s="21">
        <v>3</v>
      </c>
      <c r="G174" s="21">
        <v>3</v>
      </c>
      <c r="H174" s="21">
        <v>4</v>
      </c>
      <c r="I174" s="21">
        <v>16</v>
      </c>
    </row>
    <row r="175" spans="1:9" x14ac:dyDescent="0.2">
      <c r="A175" s="24" t="s">
        <v>3</v>
      </c>
      <c r="B175" s="25">
        <v>100</v>
      </c>
      <c r="C175" s="25">
        <v>49.333333000000003</v>
      </c>
      <c r="D175" s="25">
        <v>28</v>
      </c>
      <c r="E175" s="25">
        <v>5.3333329999999997</v>
      </c>
      <c r="F175" s="25">
        <v>2</v>
      </c>
      <c r="G175" s="25">
        <v>2</v>
      </c>
      <c r="H175" s="25">
        <v>2.6666669999999999</v>
      </c>
      <c r="I175" s="25">
        <v>10.666667</v>
      </c>
    </row>
    <row r="176" spans="1:9" x14ac:dyDescent="0.2">
      <c r="A176" s="9" t="s">
        <v>388</v>
      </c>
      <c r="B176" s="9"/>
      <c r="C176" s="9"/>
      <c r="D176" s="9"/>
      <c r="E176" s="9"/>
      <c r="F176" s="9"/>
      <c r="G176" s="9"/>
      <c r="H176" s="9"/>
      <c r="I176" s="9"/>
    </row>
    <row r="177" spans="1:9" x14ac:dyDescent="0.2">
      <c r="A177" s="20" t="s">
        <v>184</v>
      </c>
      <c r="B177" s="21">
        <v>54</v>
      </c>
      <c r="C177" s="21">
        <v>23</v>
      </c>
      <c r="D177" s="21">
        <v>16</v>
      </c>
      <c r="E177" s="21">
        <v>4</v>
      </c>
      <c r="F177" s="21">
        <v>3</v>
      </c>
      <c r="G177" s="21">
        <v>1</v>
      </c>
      <c r="H177" s="21">
        <v>3</v>
      </c>
      <c r="I177" s="21">
        <v>4</v>
      </c>
    </row>
    <row r="178" spans="1:9" x14ac:dyDescent="0.2">
      <c r="A178" s="24" t="s">
        <v>3</v>
      </c>
      <c r="B178" s="25">
        <v>100</v>
      </c>
      <c r="C178" s="25">
        <v>42.592593000000001</v>
      </c>
      <c r="D178" s="25">
        <v>29.629629999999999</v>
      </c>
      <c r="E178" s="25">
        <v>7.4074070000000001</v>
      </c>
      <c r="F178" s="25">
        <v>5.5555560000000002</v>
      </c>
      <c r="G178" s="25">
        <v>1.8518520000000001</v>
      </c>
      <c r="H178" s="25">
        <v>5.5555560000000002</v>
      </c>
      <c r="I178" s="25">
        <v>7.4074070000000001</v>
      </c>
    </row>
    <row r="179" spans="1:9" x14ac:dyDescent="0.2">
      <c r="A179" s="20" t="s">
        <v>185</v>
      </c>
      <c r="B179" s="21">
        <v>196</v>
      </c>
      <c r="C179" s="21">
        <v>84</v>
      </c>
      <c r="D179" s="21">
        <v>59</v>
      </c>
      <c r="E179" s="21">
        <v>20</v>
      </c>
      <c r="F179" s="21">
        <v>11</v>
      </c>
      <c r="G179" s="21">
        <v>1</v>
      </c>
      <c r="H179" s="21">
        <v>8</v>
      </c>
      <c r="I179" s="21">
        <v>13</v>
      </c>
    </row>
    <row r="180" spans="1:9" x14ac:dyDescent="0.2">
      <c r="A180" s="24" t="s">
        <v>3</v>
      </c>
      <c r="B180" s="25">
        <v>100</v>
      </c>
      <c r="C180" s="25">
        <v>42.857143000000001</v>
      </c>
      <c r="D180" s="25">
        <v>30.102041</v>
      </c>
      <c r="E180" s="25">
        <v>10.204082</v>
      </c>
      <c r="F180" s="25">
        <v>5.6122449999999997</v>
      </c>
      <c r="G180" s="25">
        <v>0.51020399999999999</v>
      </c>
      <c r="H180" s="25">
        <v>4.0816330000000001</v>
      </c>
      <c r="I180" s="25">
        <v>6.6326530000000004</v>
      </c>
    </row>
    <row r="181" spans="1:9" x14ac:dyDescent="0.2">
      <c r="A181" s="20" t="s">
        <v>186</v>
      </c>
      <c r="B181" s="21">
        <v>310</v>
      </c>
      <c r="C181" s="21">
        <v>155</v>
      </c>
      <c r="D181" s="21">
        <v>92</v>
      </c>
      <c r="E181" s="21">
        <v>22</v>
      </c>
      <c r="F181" s="21">
        <v>10</v>
      </c>
      <c r="G181" s="21">
        <v>0</v>
      </c>
      <c r="H181" s="21">
        <v>12</v>
      </c>
      <c r="I181" s="21">
        <v>19</v>
      </c>
    </row>
    <row r="182" spans="1:9" x14ac:dyDescent="0.2">
      <c r="A182" s="24" t="s">
        <v>3</v>
      </c>
      <c r="B182" s="25">
        <v>100</v>
      </c>
      <c r="C182" s="25">
        <v>50</v>
      </c>
      <c r="D182" s="25">
        <v>29.677419</v>
      </c>
      <c r="E182" s="25">
        <v>7.0967739999999999</v>
      </c>
      <c r="F182" s="25">
        <v>3.225806</v>
      </c>
      <c r="G182" s="25">
        <v>0</v>
      </c>
      <c r="H182" s="25">
        <v>3.870968</v>
      </c>
      <c r="I182" s="25">
        <v>6.1290319999999996</v>
      </c>
    </row>
    <row r="183" spans="1:9" x14ac:dyDescent="0.2">
      <c r="A183" s="20" t="s">
        <v>187</v>
      </c>
      <c r="B183" s="21">
        <v>385</v>
      </c>
      <c r="C183" s="21">
        <v>197</v>
      </c>
      <c r="D183" s="21">
        <v>105</v>
      </c>
      <c r="E183" s="21">
        <v>29</v>
      </c>
      <c r="F183" s="21">
        <v>8</v>
      </c>
      <c r="G183" s="21">
        <v>2</v>
      </c>
      <c r="H183" s="21">
        <v>23</v>
      </c>
      <c r="I183" s="21">
        <v>21</v>
      </c>
    </row>
    <row r="184" spans="1:9" x14ac:dyDescent="0.2">
      <c r="A184" s="24" t="s">
        <v>3</v>
      </c>
      <c r="B184" s="25">
        <v>100</v>
      </c>
      <c r="C184" s="25">
        <v>51.168830999999997</v>
      </c>
      <c r="D184" s="25">
        <v>27.272727</v>
      </c>
      <c r="E184" s="25">
        <v>7.5324679999999997</v>
      </c>
      <c r="F184" s="25">
        <v>2.077922</v>
      </c>
      <c r="G184" s="25">
        <v>0.51948099999999997</v>
      </c>
      <c r="H184" s="25">
        <v>5.9740260000000003</v>
      </c>
      <c r="I184" s="25">
        <v>5.4545450000000004</v>
      </c>
    </row>
    <row r="185" spans="1:9" x14ac:dyDescent="0.2">
      <c r="A185" s="20" t="s">
        <v>188</v>
      </c>
      <c r="B185" s="21">
        <v>361</v>
      </c>
      <c r="C185" s="21">
        <v>217</v>
      </c>
      <c r="D185" s="21">
        <v>92</v>
      </c>
      <c r="E185" s="21">
        <v>20</v>
      </c>
      <c r="F185" s="21">
        <v>7</v>
      </c>
      <c r="G185" s="21">
        <v>2</v>
      </c>
      <c r="H185" s="21">
        <v>6</v>
      </c>
      <c r="I185" s="21">
        <v>17</v>
      </c>
    </row>
    <row r="186" spans="1:9" x14ac:dyDescent="0.2">
      <c r="A186" s="24" t="s">
        <v>3</v>
      </c>
      <c r="B186" s="25">
        <v>100</v>
      </c>
      <c r="C186" s="25">
        <v>60.110802999999997</v>
      </c>
      <c r="D186" s="25">
        <v>25.484764999999999</v>
      </c>
      <c r="E186" s="25">
        <v>5.5401660000000001</v>
      </c>
      <c r="F186" s="25">
        <v>1.9390579999999999</v>
      </c>
      <c r="G186" s="25">
        <v>0.55401699999999998</v>
      </c>
      <c r="H186" s="25">
        <v>1.66205</v>
      </c>
      <c r="I186" s="25">
        <v>4.7091409999999998</v>
      </c>
    </row>
    <row r="187" spans="1:9" x14ac:dyDescent="0.2">
      <c r="A187" s="20" t="s">
        <v>189</v>
      </c>
      <c r="B187" s="21">
        <v>315</v>
      </c>
      <c r="C187" s="21">
        <v>181</v>
      </c>
      <c r="D187" s="21">
        <v>86</v>
      </c>
      <c r="E187" s="21">
        <v>18</v>
      </c>
      <c r="F187" s="21">
        <v>1</v>
      </c>
      <c r="G187" s="21">
        <v>2</v>
      </c>
      <c r="H187" s="21">
        <v>7</v>
      </c>
      <c r="I187" s="21">
        <v>20</v>
      </c>
    </row>
    <row r="188" spans="1:9" x14ac:dyDescent="0.2">
      <c r="A188" s="24" t="s">
        <v>3</v>
      </c>
      <c r="B188" s="25">
        <v>100</v>
      </c>
      <c r="C188" s="25">
        <v>57.460317000000003</v>
      </c>
      <c r="D188" s="25">
        <v>27.301587000000001</v>
      </c>
      <c r="E188" s="25">
        <v>5.7142860000000004</v>
      </c>
      <c r="F188" s="25">
        <v>0.31746000000000002</v>
      </c>
      <c r="G188" s="25">
        <v>0.63492099999999996</v>
      </c>
      <c r="H188" s="25">
        <v>2.2222219999999999</v>
      </c>
      <c r="I188" s="25">
        <v>6.3492059999999997</v>
      </c>
    </row>
    <row r="189" spans="1:9" x14ac:dyDescent="0.2">
      <c r="A189" s="20" t="s">
        <v>190</v>
      </c>
      <c r="B189" s="21">
        <v>364</v>
      </c>
      <c r="C189" s="21">
        <v>237</v>
      </c>
      <c r="D189" s="21">
        <v>75</v>
      </c>
      <c r="E189" s="21">
        <v>17</v>
      </c>
      <c r="F189" s="21">
        <v>9</v>
      </c>
      <c r="G189" s="21">
        <v>1</v>
      </c>
      <c r="H189" s="21">
        <v>10</v>
      </c>
      <c r="I189" s="21">
        <v>15</v>
      </c>
    </row>
    <row r="190" spans="1:9" x14ac:dyDescent="0.2">
      <c r="A190" s="24" t="s">
        <v>3</v>
      </c>
      <c r="B190" s="25">
        <v>100</v>
      </c>
      <c r="C190" s="25">
        <v>65.109889999999993</v>
      </c>
      <c r="D190" s="25">
        <v>20.604396000000001</v>
      </c>
      <c r="E190" s="25">
        <v>4.6703299999999999</v>
      </c>
      <c r="F190" s="25">
        <v>2.4725269999999999</v>
      </c>
      <c r="G190" s="25">
        <v>0.274725</v>
      </c>
      <c r="H190" s="25">
        <v>2.7472530000000002</v>
      </c>
      <c r="I190" s="25">
        <v>4.1208790000000004</v>
      </c>
    </row>
    <row r="191" spans="1:9" x14ac:dyDescent="0.2">
      <c r="A191" s="20" t="s">
        <v>191</v>
      </c>
      <c r="B191" s="21">
        <v>267</v>
      </c>
      <c r="C191" s="21">
        <v>179</v>
      </c>
      <c r="D191" s="21">
        <v>50</v>
      </c>
      <c r="E191" s="21">
        <v>13</v>
      </c>
      <c r="F191" s="21">
        <v>6</v>
      </c>
      <c r="G191" s="21">
        <v>1</v>
      </c>
      <c r="H191" s="21">
        <v>5</v>
      </c>
      <c r="I191" s="21">
        <v>13</v>
      </c>
    </row>
    <row r="192" spans="1:9" x14ac:dyDescent="0.2">
      <c r="A192" s="24" t="s">
        <v>3</v>
      </c>
      <c r="B192" s="25">
        <v>100</v>
      </c>
      <c r="C192" s="25">
        <v>67.041199000000006</v>
      </c>
      <c r="D192" s="25">
        <v>18.726592</v>
      </c>
      <c r="E192" s="25">
        <v>4.8689140000000002</v>
      </c>
      <c r="F192" s="25">
        <v>2.2471909999999999</v>
      </c>
      <c r="G192" s="25">
        <v>0.37453199999999998</v>
      </c>
      <c r="H192" s="25">
        <v>1.8726590000000001</v>
      </c>
      <c r="I192" s="25">
        <v>4.8689140000000002</v>
      </c>
    </row>
    <row r="193" spans="1:9" x14ac:dyDescent="0.2">
      <c r="A193" s="20" t="s">
        <v>192</v>
      </c>
      <c r="B193" s="21">
        <v>90</v>
      </c>
      <c r="C193" s="21">
        <v>58</v>
      </c>
      <c r="D193" s="21">
        <v>17</v>
      </c>
      <c r="E193" s="21">
        <v>4</v>
      </c>
      <c r="F193" s="21">
        <v>3</v>
      </c>
      <c r="G193" s="21">
        <v>0</v>
      </c>
      <c r="H193" s="21">
        <v>3</v>
      </c>
      <c r="I193" s="21">
        <v>5</v>
      </c>
    </row>
    <row r="194" spans="1:9" x14ac:dyDescent="0.2">
      <c r="A194" s="24" t="s">
        <v>3</v>
      </c>
      <c r="B194" s="25">
        <v>100</v>
      </c>
      <c r="C194" s="25">
        <v>64.444444000000004</v>
      </c>
      <c r="D194" s="25">
        <v>18.888888999999999</v>
      </c>
      <c r="E194" s="25">
        <v>4.4444439999999998</v>
      </c>
      <c r="F194" s="25">
        <v>3.3333330000000001</v>
      </c>
      <c r="G194" s="25">
        <v>0</v>
      </c>
      <c r="H194" s="25">
        <v>3.3333330000000001</v>
      </c>
      <c r="I194" s="25">
        <v>5.5555560000000002</v>
      </c>
    </row>
    <row r="195" spans="1:9" x14ac:dyDescent="0.2">
      <c r="A195" s="20" t="s">
        <v>193</v>
      </c>
      <c r="B195" s="21">
        <v>94</v>
      </c>
      <c r="C195" s="21">
        <v>61</v>
      </c>
      <c r="D195" s="21">
        <v>17</v>
      </c>
      <c r="E195" s="21">
        <v>8</v>
      </c>
      <c r="F195" s="21">
        <v>1</v>
      </c>
      <c r="G195" s="21">
        <v>0</v>
      </c>
      <c r="H195" s="21">
        <v>3</v>
      </c>
      <c r="I195" s="21">
        <v>4</v>
      </c>
    </row>
    <row r="196" spans="1:9" x14ac:dyDescent="0.2">
      <c r="A196" s="24" t="s">
        <v>3</v>
      </c>
      <c r="B196" s="25">
        <v>100</v>
      </c>
      <c r="C196" s="25">
        <v>64.893617000000006</v>
      </c>
      <c r="D196" s="25">
        <v>18.085106</v>
      </c>
      <c r="E196" s="25">
        <v>8.5106380000000001</v>
      </c>
      <c r="F196" s="25">
        <v>1.0638300000000001</v>
      </c>
      <c r="G196" s="25">
        <v>0</v>
      </c>
      <c r="H196" s="25">
        <v>3.1914889999999998</v>
      </c>
      <c r="I196" s="25">
        <v>4.2553190000000001</v>
      </c>
    </row>
    <row r="197" spans="1:9" x14ac:dyDescent="0.2">
      <c r="A197" s="20" t="s">
        <v>389</v>
      </c>
      <c r="B197" s="21">
        <v>47</v>
      </c>
      <c r="C197" s="21">
        <v>17</v>
      </c>
      <c r="D197" s="21">
        <v>18</v>
      </c>
      <c r="E197" s="21">
        <v>2</v>
      </c>
      <c r="F197" s="21">
        <v>3</v>
      </c>
      <c r="G197" s="21">
        <v>0</v>
      </c>
      <c r="H197" s="21">
        <v>4</v>
      </c>
      <c r="I197" s="21">
        <v>3</v>
      </c>
    </row>
    <row r="198" spans="1:9" x14ac:dyDescent="0.2">
      <c r="A198" s="24" t="s">
        <v>3</v>
      </c>
      <c r="B198" s="25">
        <v>100</v>
      </c>
      <c r="C198" s="25">
        <v>36.170212999999997</v>
      </c>
      <c r="D198" s="25">
        <v>38.297871999999998</v>
      </c>
      <c r="E198" s="25">
        <v>4.2553190000000001</v>
      </c>
      <c r="F198" s="25">
        <v>6.3829789999999997</v>
      </c>
      <c r="G198" s="25">
        <v>0</v>
      </c>
      <c r="H198" s="25">
        <v>8.5106380000000001</v>
      </c>
      <c r="I198" s="25">
        <v>6.3829789999999997</v>
      </c>
    </row>
    <row r="199" spans="1:9" x14ac:dyDescent="0.2">
      <c r="A199" s="20" t="s">
        <v>366</v>
      </c>
      <c r="B199" s="21">
        <v>194</v>
      </c>
      <c r="C199" s="21">
        <v>74</v>
      </c>
      <c r="D199" s="21">
        <v>54</v>
      </c>
      <c r="E199" s="21">
        <v>18</v>
      </c>
      <c r="F199" s="21">
        <v>7</v>
      </c>
      <c r="G199" s="21">
        <v>3</v>
      </c>
      <c r="H199" s="21">
        <v>8</v>
      </c>
      <c r="I199" s="21">
        <v>30</v>
      </c>
    </row>
    <row r="200" spans="1:9" x14ac:dyDescent="0.2">
      <c r="A200" s="24" t="s">
        <v>3</v>
      </c>
      <c r="B200" s="25">
        <v>100</v>
      </c>
      <c r="C200" s="25">
        <v>38.144329999999997</v>
      </c>
      <c r="D200" s="25">
        <v>27.835052000000001</v>
      </c>
      <c r="E200" s="25">
        <v>9.2783510000000007</v>
      </c>
      <c r="F200" s="25">
        <v>3.608247</v>
      </c>
      <c r="G200" s="25">
        <v>1.546392</v>
      </c>
      <c r="H200" s="25">
        <v>4.1237110000000001</v>
      </c>
      <c r="I200" s="25">
        <v>15.463918</v>
      </c>
    </row>
    <row r="201" spans="1:9" ht="11.1" customHeight="1" x14ac:dyDescent="0.2">
      <c r="A201" s="9" t="s">
        <v>390</v>
      </c>
      <c r="B201" s="9"/>
      <c r="C201" s="9"/>
      <c r="D201" s="9"/>
      <c r="E201" s="9"/>
      <c r="F201" s="9"/>
      <c r="G201" s="9"/>
      <c r="H201" s="9"/>
      <c r="I201" s="9"/>
    </row>
    <row r="202" spans="1:9" ht="11.1" customHeight="1" x14ac:dyDescent="0.2">
      <c r="A202" s="20" t="s">
        <v>391</v>
      </c>
      <c r="B202" s="21">
        <v>633</v>
      </c>
      <c r="C202" s="21">
        <v>343</v>
      </c>
      <c r="D202" s="21">
        <v>169</v>
      </c>
      <c r="E202" s="21">
        <v>41</v>
      </c>
      <c r="F202" s="21">
        <v>20</v>
      </c>
      <c r="G202" s="21">
        <v>2</v>
      </c>
      <c r="H202" s="21">
        <v>19</v>
      </c>
      <c r="I202" s="21">
        <v>39</v>
      </c>
    </row>
    <row r="203" spans="1:9" ht="11.1" customHeight="1" x14ac:dyDescent="0.2">
      <c r="A203" s="24" t="s">
        <v>3</v>
      </c>
      <c r="B203" s="25">
        <v>100</v>
      </c>
      <c r="C203" s="25">
        <v>54.186413999999999</v>
      </c>
      <c r="D203" s="25">
        <v>26.698262</v>
      </c>
      <c r="E203" s="25">
        <v>6.477093</v>
      </c>
      <c r="F203" s="25">
        <v>3.1595580000000001</v>
      </c>
      <c r="G203" s="25">
        <v>0.31595600000000001</v>
      </c>
      <c r="H203" s="25">
        <v>3.0015800000000001</v>
      </c>
      <c r="I203" s="25">
        <v>6.1611370000000001</v>
      </c>
    </row>
    <row r="204" spans="1:9" ht="11.1" customHeight="1" x14ac:dyDescent="0.2">
      <c r="A204" s="20" t="s">
        <v>392</v>
      </c>
      <c r="B204" s="21">
        <v>1123</v>
      </c>
      <c r="C204" s="21">
        <v>634</v>
      </c>
      <c r="D204" s="21">
        <v>272</v>
      </c>
      <c r="E204" s="21">
        <v>76</v>
      </c>
      <c r="F204" s="21">
        <v>24</v>
      </c>
      <c r="G204" s="21">
        <v>6</v>
      </c>
      <c r="H204" s="21">
        <v>40</v>
      </c>
      <c r="I204" s="21">
        <v>71</v>
      </c>
    </row>
    <row r="205" spans="1:9" ht="11.1" customHeight="1" x14ac:dyDescent="0.2">
      <c r="A205" s="24" t="s">
        <v>3</v>
      </c>
      <c r="B205" s="25">
        <v>100</v>
      </c>
      <c r="C205" s="25">
        <v>56.455922000000001</v>
      </c>
      <c r="D205" s="25">
        <v>24.220837</v>
      </c>
      <c r="E205" s="25">
        <v>6.7675869999999998</v>
      </c>
      <c r="F205" s="25">
        <v>2.1371329999999999</v>
      </c>
      <c r="G205" s="25">
        <v>0.53428299999999995</v>
      </c>
      <c r="H205" s="25">
        <v>3.5618880000000002</v>
      </c>
      <c r="I205" s="25">
        <v>6.3223510000000003</v>
      </c>
    </row>
    <row r="206" spans="1:9" ht="11.1" customHeight="1" x14ac:dyDescent="0.2">
      <c r="A206" s="20" t="s">
        <v>393</v>
      </c>
      <c r="B206" s="21">
        <v>660</v>
      </c>
      <c r="C206" s="21">
        <v>356</v>
      </c>
      <c r="D206" s="21">
        <v>172</v>
      </c>
      <c r="E206" s="21">
        <v>40</v>
      </c>
      <c r="F206" s="21">
        <v>21</v>
      </c>
      <c r="G206" s="21">
        <v>5</v>
      </c>
      <c r="H206" s="21">
        <v>25</v>
      </c>
      <c r="I206" s="21">
        <v>41</v>
      </c>
    </row>
    <row r="207" spans="1:9" ht="11.1" customHeight="1" x14ac:dyDescent="0.2">
      <c r="A207" s="24" t="s">
        <v>3</v>
      </c>
      <c r="B207" s="25">
        <v>100</v>
      </c>
      <c r="C207" s="25">
        <v>53.939394</v>
      </c>
      <c r="D207" s="25">
        <v>26.060606</v>
      </c>
      <c r="E207" s="25">
        <v>6.0606059999999999</v>
      </c>
      <c r="F207" s="25">
        <v>3.1818179999999998</v>
      </c>
      <c r="G207" s="25">
        <v>0.75757600000000003</v>
      </c>
      <c r="H207" s="25">
        <v>3.7878790000000002</v>
      </c>
      <c r="I207" s="25">
        <v>6.2121209999999998</v>
      </c>
    </row>
    <row r="208" spans="1:9" ht="11.1" customHeight="1" x14ac:dyDescent="0.2">
      <c r="A208" s="20" t="s">
        <v>394</v>
      </c>
      <c r="B208" s="21">
        <v>261</v>
      </c>
      <c r="C208" s="21">
        <v>150</v>
      </c>
      <c r="D208" s="21">
        <v>68</v>
      </c>
      <c r="E208" s="21">
        <v>18</v>
      </c>
      <c r="F208" s="21">
        <v>4</v>
      </c>
      <c r="G208" s="21">
        <v>0</v>
      </c>
      <c r="H208" s="21">
        <v>8</v>
      </c>
      <c r="I208" s="21">
        <v>13</v>
      </c>
    </row>
    <row r="209" spans="1:9" ht="11.1" customHeight="1" x14ac:dyDescent="0.2">
      <c r="A209" s="24" t="s">
        <v>3</v>
      </c>
      <c r="B209" s="25">
        <v>100</v>
      </c>
      <c r="C209" s="25">
        <v>57.471263999999998</v>
      </c>
      <c r="D209" s="25">
        <v>26.053640000000001</v>
      </c>
      <c r="E209" s="25">
        <v>6.8965519999999998</v>
      </c>
      <c r="F209" s="25">
        <v>1.532567</v>
      </c>
      <c r="G209" s="25">
        <v>0</v>
      </c>
      <c r="H209" s="25">
        <v>3.065134</v>
      </c>
      <c r="I209" s="25">
        <v>4.9808430000000001</v>
      </c>
    </row>
    <row r="210" spans="1:9" ht="11.1" customHeight="1" x14ac:dyDescent="0.2">
      <c r="A210" s="9" t="s">
        <v>395</v>
      </c>
      <c r="B210" s="9"/>
      <c r="C210" s="9"/>
      <c r="D210" s="9"/>
      <c r="E210" s="9"/>
      <c r="F210" s="9"/>
      <c r="G210" s="9"/>
      <c r="H210" s="9"/>
      <c r="I210" s="9"/>
    </row>
    <row r="211" spans="1:9" ht="11.1" customHeight="1" x14ac:dyDescent="0.2">
      <c r="A211" s="20" t="s">
        <v>396</v>
      </c>
      <c r="B211" s="21">
        <v>329</v>
      </c>
      <c r="C211" s="21">
        <v>146</v>
      </c>
      <c r="D211" s="21">
        <v>106</v>
      </c>
      <c r="E211" s="21">
        <v>36</v>
      </c>
      <c r="F211" s="21">
        <v>8</v>
      </c>
      <c r="G211" s="21">
        <v>2</v>
      </c>
      <c r="H211" s="21">
        <v>13</v>
      </c>
      <c r="I211" s="21">
        <v>18</v>
      </c>
    </row>
    <row r="212" spans="1:9" ht="11.1" customHeight="1" x14ac:dyDescent="0.2">
      <c r="A212" s="24" t="s">
        <v>3</v>
      </c>
      <c r="B212" s="25">
        <v>100</v>
      </c>
      <c r="C212" s="25">
        <v>44.376899999999999</v>
      </c>
      <c r="D212" s="25">
        <v>32.218845000000002</v>
      </c>
      <c r="E212" s="25">
        <v>10.942249</v>
      </c>
      <c r="F212" s="25">
        <v>2.4316110000000002</v>
      </c>
      <c r="G212" s="25">
        <v>0.60790299999999997</v>
      </c>
      <c r="H212" s="25">
        <v>3.951368</v>
      </c>
      <c r="I212" s="25">
        <v>5.4711249999999998</v>
      </c>
    </row>
    <row r="213" spans="1:9" ht="11.1" customHeight="1" x14ac:dyDescent="0.2">
      <c r="A213" s="20" t="s">
        <v>397</v>
      </c>
      <c r="B213" s="21">
        <v>828</v>
      </c>
      <c r="C213" s="21">
        <v>476</v>
      </c>
      <c r="D213" s="21">
        <v>196</v>
      </c>
      <c r="E213" s="21">
        <v>58</v>
      </c>
      <c r="F213" s="21">
        <v>23</v>
      </c>
      <c r="G213" s="21">
        <v>5</v>
      </c>
      <c r="H213" s="21">
        <v>25</v>
      </c>
      <c r="I213" s="21">
        <v>45</v>
      </c>
    </row>
    <row r="214" spans="1:9" ht="11.1" customHeight="1" x14ac:dyDescent="0.2">
      <c r="A214" s="24" t="s">
        <v>3</v>
      </c>
      <c r="B214" s="25">
        <v>100</v>
      </c>
      <c r="C214" s="25">
        <v>57.487923000000002</v>
      </c>
      <c r="D214" s="25">
        <v>23.671498</v>
      </c>
      <c r="E214" s="25">
        <v>7.0048310000000003</v>
      </c>
      <c r="F214" s="25">
        <v>2.7777780000000001</v>
      </c>
      <c r="G214" s="25">
        <v>0.60386499999999999</v>
      </c>
      <c r="H214" s="25">
        <v>3.0193240000000001</v>
      </c>
      <c r="I214" s="25">
        <v>5.4347830000000004</v>
      </c>
    </row>
    <row r="215" spans="1:9" ht="11.1" customHeight="1" x14ac:dyDescent="0.2">
      <c r="A215" s="20" t="s">
        <v>879</v>
      </c>
      <c r="B215" s="21">
        <v>499</v>
      </c>
      <c r="C215" s="21">
        <v>281</v>
      </c>
      <c r="D215" s="21">
        <v>129</v>
      </c>
      <c r="E215" s="21">
        <v>26</v>
      </c>
      <c r="F215" s="21">
        <v>9</v>
      </c>
      <c r="G215" s="21">
        <v>1</v>
      </c>
      <c r="H215" s="21">
        <v>21</v>
      </c>
      <c r="I215" s="21">
        <v>32</v>
      </c>
    </row>
    <row r="216" spans="1:9" ht="11.1" customHeight="1" x14ac:dyDescent="0.2">
      <c r="A216" s="24" t="s">
        <v>3</v>
      </c>
      <c r="B216" s="25">
        <v>100</v>
      </c>
      <c r="C216" s="25">
        <v>56.312624999999997</v>
      </c>
      <c r="D216" s="25">
        <v>25.851703000000001</v>
      </c>
      <c r="E216" s="25">
        <v>5.2104210000000002</v>
      </c>
      <c r="F216" s="25">
        <v>1.803607</v>
      </c>
      <c r="G216" s="25">
        <v>0.200401</v>
      </c>
      <c r="H216" s="25">
        <v>4.2084169999999999</v>
      </c>
      <c r="I216" s="25">
        <v>6.4128259999999999</v>
      </c>
    </row>
    <row r="217" spans="1:9" ht="11.1" customHeight="1" x14ac:dyDescent="0.2">
      <c r="A217" s="20" t="s">
        <v>398</v>
      </c>
      <c r="B217" s="21">
        <v>468</v>
      </c>
      <c r="C217" s="21">
        <v>273</v>
      </c>
      <c r="D217" s="21">
        <v>115</v>
      </c>
      <c r="E217" s="21">
        <v>24</v>
      </c>
      <c r="F217" s="21">
        <v>9</v>
      </c>
      <c r="G217" s="21">
        <v>1</v>
      </c>
      <c r="H217" s="21">
        <v>13</v>
      </c>
      <c r="I217" s="21">
        <v>33</v>
      </c>
    </row>
    <row r="218" spans="1:9" ht="11.1" customHeight="1" x14ac:dyDescent="0.2">
      <c r="A218" s="24" t="s">
        <v>3</v>
      </c>
      <c r="B218" s="25">
        <v>100</v>
      </c>
      <c r="C218" s="25">
        <v>58.333333000000003</v>
      </c>
      <c r="D218" s="25">
        <v>24.572649999999999</v>
      </c>
      <c r="E218" s="25">
        <v>5.1282050000000003</v>
      </c>
      <c r="F218" s="25">
        <v>1.9230769999999999</v>
      </c>
      <c r="G218" s="25">
        <v>0.213675</v>
      </c>
      <c r="H218" s="25">
        <v>2.7777780000000001</v>
      </c>
      <c r="I218" s="25">
        <v>7.0512819999999996</v>
      </c>
    </row>
    <row r="219" spans="1:9" ht="11.1" customHeight="1" x14ac:dyDescent="0.2">
      <c r="A219" s="20" t="s">
        <v>399</v>
      </c>
      <c r="B219" s="21">
        <v>257</v>
      </c>
      <c r="C219" s="21">
        <v>147</v>
      </c>
      <c r="D219" s="21">
        <v>62</v>
      </c>
      <c r="E219" s="21">
        <v>14</v>
      </c>
      <c r="F219" s="21">
        <v>11</v>
      </c>
      <c r="G219" s="21">
        <v>1</v>
      </c>
      <c r="H219" s="21">
        <v>10</v>
      </c>
      <c r="I219" s="21">
        <v>12</v>
      </c>
    </row>
    <row r="220" spans="1:9" ht="11.1" customHeight="1" x14ac:dyDescent="0.2">
      <c r="A220" s="24" t="s">
        <v>3</v>
      </c>
      <c r="B220" s="25">
        <v>100</v>
      </c>
      <c r="C220" s="25">
        <v>57.198444000000002</v>
      </c>
      <c r="D220" s="25">
        <v>24.124514000000001</v>
      </c>
      <c r="E220" s="25">
        <v>5.4474710000000002</v>
      </c>
      <c r="F220" s="25">
        <v>4.2801559999999998</v>
      </c>
      <c r="G220" s="25">
        <v>0.38910499999999998</v>
      </c>
      <c r="H220" s="25">
        <v>3.891051</v>
      </c>
      <c r="I220" s="25">
        <v>4.6692609999999997</v>
      </c>
    </row>
    <row r="221" spans="1:9" ht="11.1" customHeight="1" x14ac:dyDescent="0.2">
      <c r="A221" s="20" t="s">
        <v>400</v>
      </c>
      <c r="B221" s="21">
        <v>296</v>
      </c>
      <c r="C221" s="21">
        <v>160</v>
      </c>
      <c r="D221" s="21">
        <v>73</v>
      </c>
      <c r="E221" s="21">
        <v>17</v>
      </c>
      <c r="F221" s="21">
        <v>9</v>
      </c>
      <c r="G221" s="21">
        <v>3</v>
      </c>
      <c r="H221" s="21">
        <v>10</v>
      </c>
      <c r="I221" s="21">
        <v>24</v>
      </c>
    </row>
    <row r="222" spans="1:9" ht="11.1" customHeight="1" x14ac:dyDescent="0.2">
      <c r="A222" s="24" t="s">
        <v>3</v>
      </c>
      <c r="B222" s="25">
        <v>100</v>
      </c>
      <c r="C222" s="25">
        <v>54.054054000000001</v>
      </c>
      <c r="D222" s="25">
        <v>24.662161999999999</v>
      </c>
      <c r="E222" s="25">
        <v>5.7432429999999997</v>
      </c>
      <c r="F222" s="25">
        <v>3.0405410000000002</v>
      </c>
      <c r="G222" s="25">
        <v>1.013514</v>
      </c>
      <c r="H222" s="25">
        <v>3.3783780000000001</v>
      </c>
      <c r="I222" s="25">
        <v>8.1081079999999996</v>
      </c>
    </row>
    <row r="223" spans="1:9" ht="11.1" customHeight="1" x14ac:dyDescent="0.2">
      <c r="A223" s="9" t="s">
        <v>401</v>
      </c>
      <c r="B223" s="9"/>
      <c r="C223" s="9"/>
      <c r="D223" s="9"/>
      <c r="E223" s="9"/>
      <c r="F223" s="9"/>
      <c r="G223" s="9"/>
      <c r="H223" s="9"/>
      <c r="I223" s="9"/>
    </row>
    <row r="224" spans="1:9" ht="11.1" customHeight="1" x14ac:dyDescent="0.2">
      <c r="A224" s="20" t="s">
        <v>878</v>
      </c>
      <c r="B224" s="21">
        <v>116</v>
      </c>
      <c r="C224" s="21">
        <v>43</v>
      </c>
      <c r="D224" s="21">
        <v>44</v>
      </c>
      <c r="E224" s="21">
        <v>16</v>
      </c>
      <c r="F224" s="21">
        <v>1</v>
      </c>
      <c r="G224" s="21">
        <v>1</v>
      </c>
      <c r="H224" s="21">
        <v>5</v>
      </c>
      <c r="I224" s="21">
        <v>6</v>
      </c>
    </row>
    <row r="225" spans="1:9" ht="11.1" customHeight="1" x14ac:dyDescent="0.2">
      <c r="A225" s="24" t="s">
        <v>3</v>
      </c>
      <c r="B225" s="25">
        <v>100</v>
      </c>
      <c r="C225" s="25">
        <v>37.068966000000003</v>
      </c>
      <c r="D225" s="25">
        <v>37.931033999999997</v>
      </c>
      <c r="E225" s="25">
        <v>13.793103</v>
      </c>
      <c r="F225" s="25">
        <v>0.86206899999999997</v>
      </c>
      <c r="G225" s="25">
        <v>0.86206899999999997</v>
      </c>
      <c r="H225" s="25">
        <v>4.3103449999999999</v>
      </c>
      <c r="I225" s="25">
        <v>5.1724139999999998</v>
      </c>
    </row>
    <row r="226" spans="1:9" ht="11.1" customHeight="1" x14ac:dyDescent="0.2">
      <c r="A226" s="20" t="s">
        <v>402</v>
      </c>
      <c r="B226" s="21">
        <v>213</v>
      </c>
      <c r="C226" s="21">
        <v>103</v>
      </c>
      <c r="D226" s="21">
        <v>62</v>
      </c>
      <c r="E226" s="21">
        <v>20</v>
      </c>
      <c r="F226" s="21">
        <v>7</v>
      </c>
      <c r="G226" s="21">
        <v>1</v>
      </c>
      <c r="H226" s="21">
        <v>8</v>
      </c>
      <c r="I226" s="21">
        <v>12</v>
      </c>
    </row>
    <row r="227" spans="1:9" ht="11.1" customHeight="1" x14ac:dyDescent="0.2">
      <c r="A227" s="24" t="s">
        <v>3</v>
      </c>
      <c r="B227" s="25">
        <v>100</v>
      </c>
      <c r="C227" s="25">
        <v>48.356808000000001</v>
      </c>
      <c r="D227" s="25">
        <v>29.107980999999999</v>
      </c>
      <c r="E227" s="25">
        <v>9.3896709999999999</v>
      </c>
      <c r="F227" s="25">
        <v>3.2863850000000001</v>
      </c>
      <c r="G227" s="25">
        <v>0.46948400000000001</v>
      </c>
      <c r="H227" s="25">
        <v>3.7558690000000001</v>
      </c>
      <c r="I227" s="25">
        <v>5.6338030000000003</v>
      </c>
    </row>
    <row r="228" spans="1:9" ht="11.1" customHeight="1" x14ac:dyDescent="0.2">
      <c r="A228" s="20" t="s">
        <v>397</v>
      </c>
      <c r="B228" s="21">
        <v>828</v>
      </c>
      <c r="C228" s="21">
        <v>476</v>
      </c>
      <c r="D228" s="21">
        <v>196</v>
      </c>
      <c r="E228" s="21">
        <v>58</v>
      </c>
      <c r="F228" s="21">
        <v>23</v>
      </c>
      <c r="G228" s="21">
        <v>5</v>
      </c>
      <c r="H228" s="21">
        <v>25</v>
      </c>
      <c r="I228" s="21">
        <v>45</v>
      </c>
    </row>
    <row r="229" spans="1:9" ht="11.1" customHeight="1" x14ac:dyDescent="0.2">
      <c r="A229" s="24" t="s">
        <v>3</v>
      </c>
      <c r="B229" s="25">
        <v>100</v>
      </c>
      <c r="C229" s="25">
        <v>57.487923000000002</v>
      </c>
      <c r="D229" s="25">
        <v>23.671498</v>
      </c>
      <c r="E229" s="25">
        <v>7.0048310000000003</v>
      </c>
      <c r="F229" s="25">
        <v>2.7777780000000001</v>
      </c>
      <c r="G229" s="25">
        <v>0.60386499999999999</v>
      </c>
      <c r="H229" s="25">
        <v>3.0193240000000001</v>
      </c>
      <c r="I229" s="25">
        <v>5.4347830000000004</v>
      </c>
    </row>
    <row r="230" spans="1:9" ht="11.1" customHeight="1" x14ac:dyDescent="0.2">
      <c r="A230" s="20" t="s">
        <v>403</v>
      </c>
      <c r="B230" s="21">
        <v>133</v>
      </c>
      <c r="C230" s="21">
        <v>76</v>
      </c>
      <c r="D230" s="21">
        <v>34</v>
      </c>
      <c r="E230" s="21">
        <v>6</v>
      </c>
      <c r="F230" s="21">
        <v>2</v>
      </c>
      <c r="G230" s="21">
        <v>1</v>
      </c>
      <c r="H230" s="21">
        <v>5</v>
      </c>
      <c r="I230" s="21">
        <v>9</v>
      </c>
    </row>
    <row r="231" spans="1:9" ht="11.1" customHeight="1" x14ac:dyDescent="0.2">
      <c r="A231" s="24" t="s">
        <v>3</v>
      </c>
      <c r="B231" s="25">
        <v>100</v>
      </c>
      <c r="C231" s="25">
        <v>57.142856999999999</v>
      </c>
      <c r="D231" s="25">
        <v>25.56391</v>
      </c>
      <c r="E231" s="25">
        <v>4.5112779999999999</v>
      </c>
      <c r="F231" s="25">
        <v>1.5037590000000001</v>
      </c>
      <c r="G231" s="25">
        <v>0.75187999999999999</v>
      </c>
      <c r="H231" s="25">
        <v>3.759398</v>
      </c>
      <c r="I231" s="25">
        <v>6.7669170000000003</v>
      </c>
    </row>
    <row r="232" spans="1:9" ht="11.1" customHeight="1" x14ac:dyDescent="0.2">
      <c r="A232" s="20" t="s">
        <v>404</v>
      </c>
      <c r="B232" s="21">
        <v>120</v>
      </c>
      <c r="C232" s="21">
        <v>62</v>
      </c>
      <c r="D232" s="21">
        <v>41</v>
      </c>
      <c r="E232" s="21">
        <v>6</v>
      </c>
      <c r="F232" s="21">
        <v>1</v>
      </c>
      <c r="G232" s="21">
        <v>0</v>
      </c>
      <c r="H232" s="21">
        <v>2</v>
      </c>
      <c r="I232" s="21">
        <v>8</v>
      </c>
    </row>
    <row r="233" spans="1:9" ht="11.1" customHeight="1" x14ac:dyDescent="0.2">
      <c r="A233" s="24" t="s">
        <v>3</v>
      </c>
      <c r="B233" s="25">
        <v>100</v>
      </c>
      <c r="C233" s="25">
        <v>51.666666999999997</v>
      </c>
      <c r="D233" s="25">
        <v>34.166666999999997</v>
      </c>
      <c r="E233" s="25">
        <v>5</v>
      </c>
      <c r="F233" s="25">
        <v>0.83333299999999999</v>
      </c>
      <c r="G233" s="25">
        <v>0</v>
      </c>
      <c r="H233" s="25">
        <v>1.6666669999999999</v>
      </c>
      <c r="I233" s="25">
        <v>6.6666670000000003</v>
      </c>
    </row>
    <row r="234" spans="1:9" ht="11.1" customHeight="1" x14ac:dyDescent="0.2">
      <c r="A234" s="20" t="s">
        <v>405</v>
      </c>
      <c r="B234" s="21">
        <v>246</v>
      </c>
      <c r="C234" s="21">
        <v>143</v>
      </c>
      <c r="D234" s="21">
        <v>54</v>
      </c>
      <c r="E234" s="21">
        <v>14</v>
      </c>
      <c r="F234" s="21">
        <v>6</v>
      </c>
      <c r="G234" s="21">
        <v>0</v>
      </c>
      <c r="H234" s="21">
        <v>14</v>
      </c>
      <c r="I234" s="21">
        <v>15</v>
      </c>
    </row>
    <row r="235" spans="1:9" ht="11.1" customHeight="1" x14ac:dyDescent="0.2">
      <c r="A235" s="24" t="s">
        <v>3</v>
      </c>
      <c r="B235" s="25">
        <v>100</v>
      </c>
      <c r="C235" s="25">
        <v>58.130080999999997</v>
      </c>
      <c r="D235" s="25">
        <v>21.951219999999999</v>
      </c>
      <c r="E235" s="25">
        <v>5.6910569999999998</v>
      </c>
      <c r="F235" s="25">
        <v>2.4390239999999999</v>
      </c>
      <c r="G235" s="25">
        <v>0</v>
      </c>
      <c r="H235" s="25">
        <v>5.6910569999999998</v>
      </c>
      <c r="I235" s="25">
        <v>6.0975609999999998</v>
      </c>
    </row>
    <row r="236" spans="1:9" ht="11.1" customHeight="1" x14ac:dyDescent="0.2">
      <c r="A236" s="20" t="s">
        <v>398</v>
      </c>
      <c r="B236" s="21">
        <v>468</v>
      </c>
      <c r="C236" s="21">
        <v>273</v>
      </c>
      <c r="D236" s="21">
        <v>115</v>
      </c>
      <c r="E236" s="21">
        <v>24</v>
      </c>
      <c r="F236" s="21">
        <v>9</v>
      </c>
      <c r="G236" s="21">
        <v>1</v>
      </c>
      <c r="H236" s="21">
        <v>13</v>
      </c>
      <c r="I236" s="21">
        <v>33</v>
      </c>
    </row>
    <row r="237" spans="1:9" ht="11.1" customHeight="1" x14ac:dyDescent="0.2">
      <c r="A237" s="24" t="s">
        <v>3</v>
      </c>
      <c r="B237" s="25">
        <v>100</v>
      </c>
      <c r="C237" s="25">
        <v>58.333333000000003</v>
      </c>
      <c r="D237" s="25">
        <v>24.572649999999999</v>
      </c>
      <c r="E237" s="25">
        <v>5.1282050000000003</v>
      </c>
      <c r="F237" s="25">
        <v>1.9230769999999999</v>
      </c>
      <c r="G237" s="25">
        <v>0.213675</v>
      </c>
      <c r="H237" s="25">
        <v>2.7777780000000001</v>
      </c>
      <c r="I237" s="25">
        <v>7.0512819999999996</v>
      </c>
    </row>
    <row r="238" spans="1:9" ht="11.1" customHeight="1" x14ac:dyDescent="0.2">
      <c r="A238" s="20" t="s">
        <v>406</v>
      </c>
      <c r="B238" s="21">
        <v>180</v>
      </c>
      <c r="C238" s="21">
        <v>101</v>
      </c>
      <c r="D238" s="21">
        <v>46</v>
      </c>
      <c r="E238" s="21">
        <v>10</v>
      </c>
      <c r="F238" s="21">
        <v>8</v>
      </c>
      <c r="G238" s="21">
        <v>1</v>
      </c>
      <c r="H238" s="21">
        <v>8</v>
      </c>
      <c r="I238" s="21">
        <v>6</v>
      </c>
    </row>
    <row r="239" spans="1:9" ht="11.1" customHeight="1" x14ac:dyDescent="0.2">
      <c r="A239" s="24" t="s">
        <v>3</v>
      </c>
      <c r="B239" s="25">
        <v>100</v>
      </c>
      <c r="C239" s="25">
        <v>56.111111000000001</v>
      </c>
      <c r="D239" s="25">
        <v>25.555555999999999</v>
      </c>
      <c r="E239" s="25">
        <v>5.5555560000000002</v>
      </c>
      <c r="F239" s="25">
        <v>4.4444439999999998</v>
      </c>
      <c r="G239" s="25">
        <v>0.55555600000000005</v>
      </c>
      <c r="H239" s="25">
        <v>4.4444439999999998</v>
      </c>
      <c r="I239" s="25">
        <v>3.3333330000000001</v>
      </c>
    </row>
    <row r="240" spans="1:9" ht="11.1" customHeight="1" x14ac:dyDescent="0.2">
      <c r="A240" s="20" t="s">
        <v>407</v>
      </c>
      <c r="B240" s="21">
        <v>77</v>
      </c>
      <c r="C240" s="21">
        <v>46</v>
      </c>
      <c r="D240" s="21">
        <v>16</v>
      </c>
      <c r="E240" s="21">
        <v>4</v>
      </c>
      <c r="F240" s="21">
        <v>3</v>
      </c>
      <c r="G240" s="21">
        <v>0</v>
      </c>
      <c r="H240" s="21">
        <v>2</v>
      </c>
      <c r="I240" s="21">
        <v>6</v>
      </c>
    </row>
    <row r="241" spans="1:9" ht="11.1" customHeight="1" x14ac:dyDescent="0.2">
      <c r="A241" s="24" t="s">
        <v>3</v>
      </c>
      <c r="B241" s="25">
        <v>100</v>
      </c>
      <c r="C241" s="25">
        <v>59.740259999999999</v>
      </c>
      <c r="D241" s="25">
        <v>20.779221</v>
      </c>
      <c r="E241" s="25">
        <v>5.1948049999999997</v>
      </c>
      <c r="F241" s="25">
        <v>3.8961039999999998</v>
      </c>
      <c r="G241" s="25">
        <v>0</v>
      </c>
      <c r="H241" s="25">
        <v>2.5974029999999999</v>
      </c>
      <c r="I241" s="25">
        <v>7.7922079999999996</v>
      </c>
    </row>
    <row r="242" spans="1:9" ht="11.1" customHeight="1" x14ac:dyDescent="0.2">
      <c r="A242" s="20" t="s">
        <v>400</v>
      </c>
      <c r="B242" s="21">
        <v>296</v>
      </c>
      <c r="C242" s="21">
        <v>160</v>
      </c>
      <c r="D242" s="21">
        <v>73</v>
      </c>
      <c r="E242" s="21">
        <v>17</v>
      </c>
      <c r="F242" s="21">
        <v>9</v>
      </c>
      <c r="G242" s="21">
        <v>3</v>
      </c>
      <c r="H242" s="21">
        <v>10</v>
      </c>
      <c r="I242" s="21">
        <v>24</v>
      </c>
    </row>
    <row r="243" spans="1:9" ht="11.1" customHeight="1" x14ac:dyDescent="0.2">
      <c r="A243" s="26"/>
      <c r="B243" s="27">
        <v>100</v>
      </c>
      <c r="C243" s="27">
        <v>54.054054000000001</v>
      </c>
      <c r="D243" s="27">
        <v>24.662161999999999</v>
      </c>
      <c r="E243" s="27">
        <v>5.7432429999999997</v>
      </c>
      <c r="F243" s="27">
        <v>3.0405410000000002</v>
      </c>
      <c r="G243" s="27">
        <v>1.013514</v>
      </c>
      <c r="H243" s="27">
        <v>3.3783780000000001</v>
      </c>
      <c r="I243" s="27">
        <v>8.1081079999999996</v>
      </c>
    </row>
    <row r="244" spans="1:9" ht="11.1" customHeight="1" x14ac:dyDescent="0.2"/>
  </sheetData>
  <phoneticPr fontId="2"/>
  <pageMargins left="0.75" right="0.75" top="1" bottom="1" header="0.5" footer="0.5"/>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DE6C1-B109-4926-BA4A-444728BEC93A}">
  <dimension ref="A1:P245"/>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6" x14ac:dyDescent="0.2">
      <c r="A1" s="11" t="s">
        <v>3</v>
      </c>
      <c r="B1" s="7"/>
    </row>
    <row r="2" spans="1:16" x14ac:dyDescent="0.2">
      <c r="A2" s="15" t="str">
        <f xml:space="preserve"> HYPERLINK("#'目次'!B52","[46]")</f>
        <v>[46]</v>
      </c>
    </row>
    <row r="3" spans="1:16" x14ac:dyDescent="0.2">
      <c r="A3" s="7" t="s">
        <v>3</v>
      </c>
      <c r="B3" s="8" t="s">
        <v>1</v>
      </c>
    </row>
    <row r="4" spans="1:16" x14ac:dyDescent="0.2">
      <c r="A4" s="7" t="s">
        <v>3</v>
      </c>
      <c r="B4" s="8" t="s">
        <v>79</v>
      </c>
    </row>
    <row r="5" spans="1:16" x14ac:dyDescent="0.2">
      <c r="A5" s="7" t="s">
        <v>3</v>
      </c>
      <c r="B5" s="8" t="s">
        <v>78</v>
      </c>
    </row>
    <row r="6" spans="1:16" s="18" customFormat="1" ht="50.4" x14ac:dyDescent="0.2">
      <c r="A6" s="16" t="s">
        <v>3</v>
      </c>
      <c r="B6" s="17" t="s">
        <v>335</v>
      </c>
      <c r="C6" s="17" t="s">
        <v>551</v>
      </c>
      <c r="D6" s="17" t="s">
        <v>880</v>
      </c>
      <c r="E6" s="17" t="s">
        <v>881</v>
      </c>
      <c r="F6" s="17" t="s">
        <v>552</v>
      </c>
      <c r="G6" s="17" t="s">
        <v>553</v>
      </c>
      <c r="H6" s="17" t="s">
        <v>554</v>
      </c>
      <c r="I6" s="17" t="s">
        <v>555</v>
      </c>
      <c r="J6" s="17" t="s">
        <v>556</v>
      </c>
      <c r="K6" s="17" t="s">
        <v>557</v>
      </c>
      <c r="L6" s="17" t="s">
        <v>558</v>
      </c>
      <c r="M6" s="17" t="s">
        <v>559</v>
      </c>
      <c r="N6" s="17" t="s">
        <v>560</v>
      </c>
      <c r="O6" s="17" t="s">
        <v>387</v>
      </c>
      <c r="P6" s="17" t="s">
        <v>366</v>
      </c>
    </row>
    <row r="7" spans="1:16" x14ac:dyDescent="0.2">
      <c r="A7" s="19" t="s">
        <v>338</v>
      </c>
      <c r="B7" s="10">
        <v>2677</v>
      </c>
      <c r="C7" s="10">
        <v>1341</v>
      </c>
      <c r="D7" s="10">
        <v>523</v>
      </c>
      <c r="E7" s="10">
        <v>116</v>
      </c>
      <c r="F7" s="10">
        <v>25</v>
      </c>
      <c r="G7" s="10">
        <v>68</v>
      </c>
      <c r="H7" s="10">
        <v>1248</v>
      </c>
      <c r="I7" s="10">
        <v>725</v>
      </c>
      <c r="J7" s="10">
        <v>550</v>
      </c>
      <c r="K7" s="10">
        <v>563</v>
      </c>
      <c r="L7" s="10">
        <v>319</v>
      </c>
      <c r="M7" s="10">
        <v>6</v>
      </c>
      <c r="N7" s="10">
        <v>42</v>
      </c>
      <c r="O7" s="10">
        <v>39</v>
      </c>
      <c r="P7" s="10">
        <v>193</v>
      </c>
    </row>
    <row r="8" spans="1:16" x14ac:dyDescent="0.2">
      <c r="A8" s="24" t="s">
        <v>3</v>
      </c>
      <c r="B8" s="25">
        <v>100</v>
      </c>
      <c r="C8" s="25">
        <v>50.093387999999997</v>
      </c>
      <c r="D8" s="25">
        <v>19.536795000000001</v>
      </c>
      <c r="E8" s="25">
        <v>4.3332090000000001</v>
      </c>
      <c r="F8" s="25">
        <v>0.93388099999999996</v>
      </c>
      <c r="G8" s="25">
        <v>2.5401570000000002</v>
      </c>
      <c r="H8" s="25">
        <v>46.619349999999997</v>
      </c>
      <c r="I8" s="25">
        <v>27.082554999999999</v>
      </c>
      <c r="J8" s="25">
        <v>20.545387000000002</v>
      </c>
      <c r="K8" s="25">
        <v>21.031005</v>
      </c>
      <c r="L8" s="25">
        <v>11.916323999999999</v>
      </c>
      <c r="M8" s="25">
        <v>0.224131</v>
      </c>
      <c r="N8" s="25">
        <v>1.5689200000000001</v>
      </c>
      <c r="O8" s="25">
        <v>1.456855</v>
      </c>
      <c r="P8" s="25">
        <v>7.2095630000000002</v>
      </c>
    </row>
    <row r="9" spans="1:16" x14ac:dyDescent="0.2">
      <c r="A9" s="9" t="s">
        <v>339</v>
      </c>
      <c r="B9" s="9"/>
      <c r="C9" s="9"/>
      <c r="D9" s="9"/>
      <c r="E9" s="9"/>
      <c r="F9" s="9"/>
      <c r="G9" s="9"/>
      <c r="H9" s="9"/>
      <c r="I9" s="9"/>
      <c r="J9" s="9"/>
      <c r="K9" s="9"/>
      <c r="L9" s="9"/>
      <c r="M9" s="9"/>
      <c r="N9" s="9"/>
      <c r="O9" s="9"/>
      <c r="P9" s="9"/>
    </row>
    <row r="10" spans="1:16" x14ac:dyDescent="0.2">
      <c r="A10" s="20" t="s">
        <v>340</v>
      </c>
      <c r="B10" s="21">
        <v>1277</v>
      </c>
      <c r="C10" s="21">
        <v>637</v>
      </c>
      <c r="D10" s="21">
        <v>279</v>
      </c>
      <c r="E10" s="21">
        <v>59</v>
      </c>
      <c r="F10" s="21">
        <v>10</v>
      </c>
      <c r="G10" s="21">
        <v>47</v>
      </c>
      <c r="H10" s="21">
        <v>759</v>
      </c>
      <c r="I10" s="21">
        <v>214</v>
      </c>
      <c r="J10" s="21">
        <v>184</v>
      </c>
      <c r="K10" s="21">
        <v>263</v>
      </c>
      <c r="L10" s="21">
        <v>108</v>
      </c>
      <c r="M10" s="21">
        <v>4</v>
      </c>
      <c r="N10" s="21">
        <v>13</v>
      </c>
      <c r="O10" s="21">
        <v>8</v>
      </c>
      <c r="P10" s="21">
        <v>117</v>
      </c>
    </row>
    <row r="11" spans="1:16" x14ac:dyDescent="0.2">
      <c r="A11" s="24" t="s">
        <v>3</v>
      </c>
      <c r="B11" s="25">
        <v>100</v>
      </c>
      <c r="C11" s="25">
        <v>49.882536999999999</v>
      </c>
      <c r="D11" s="25">
        <v>21.848081000000001</v>
      </c>
      <c r="E11" s="25">
        <v>4.6202040000000002</v>
      </c>
      <c r="F11" s="25">
        <v>0.78308500000000003</v>
      </c>
      <c r="G11" s="25">
        <v>3.680501</v>
      </c>
      <c r="H11" s="25">
        <v>59.436179000000003</v>
      </c>
      <c r="I11" s="25">
        <v>16.758026999999998</v>
      </c>
      <c r="J11" s="25">
        <v>14.408771</v>
      </c>
      <c r="K11" s="25">
        <v>20.595144999999999</v>
      </c>
      <c r="L11" s="25">
        <v>8.4573219999999996</v>
      </c>
      <c r="M11" s="25">
        <v>0.31323400000000001</v>
      </c>
      <c r="N11" s="25">
        <v>1.018011</v>
      </c>
      <c r="O11" s="25">
        <v>0.62646800000000002</v>
      </c>
      <c r="P11" s="25">
        <v>9.1620989999999995</v>
      </c>
    </row>
    <row r="12" spans="1:16" x14ac:dyDescent="0.2">
      <c r="A12" s="20" t="s">
        <v>341</v>
      </c>
      <c r="B12" s="21">
        <v>1400</v>
      </c>
      <c r="C12" s="21">
        <v>704</v>
      </c>
      <c r="D12" s="21">
        <v>244</v>
      </c>
      <c r="E12" s="21">
        <v>57</v>
      </c>
      <c r="F12" s="21">
        <v>15</v>
      </c>
      <c r="G12" s="21">
        <v>21</v>
      </c>
      <c r="H12" s="21">
        <v>489</v>
      </c>
      <c r="I12" s="21">
        <v>511</v>
      </c>
      <c r="J12" s="21">
        <v>366</v>
      </c>
      <c r="K12" s="21">
        <v>300</v>
      </c>
      <c r="L12" s="21">
        <v>211</v>
      </c>
      <c r="M12" s="21">
        <v>2</v>
      </c>
      <c r="N12" s="21">
        <v>29</v>
      </c>
      <c r="O12" s="21">
        <v>31</v>
      </c>
      <c r="P12" s="21">
        <v>76</v>
      </c>
    </row>
    <row r="13" spans="1:16" x14ac:dyDescent="0.2">
      <c r="A13" s="24" t="s">
        <v>3</v>
      </c>
      <c r="B13" s="25">
        <v>100</v>
      </c>
      <c r="C13" s="25">
        <v>50.285713999999999</v>
      </c>
      <c r="D13" s="25">
        <v>17.428571000000002</v>
      </c>
      <c r="E13" s="25">
        <v>4.0714290000000002</v>
      </c>
      <c r="F13" s="25">
        <v>1.071429</v>
      </c>
      <c r="G13" s="25">
        <v>1.5</v>
      </c>
      <c r="H13" s="25">
        <v>34.928570999999998</v>
      </c>
      <c r="I13" s="25">
        <v>36.5</v>
      </c>
      <c r="J13" s="25">
        <v>26.142856999999999</v>
      </c>
      <c r="K13" s="25">
        <v>21.428571000000002</v>
      </c>
      <c r="L13" s="25">
        <v>15.071429</v>
      </c>
      <c r="M13" s="25">
        <v>0.14285700000000001</v>
      </c>
      <c r="N13" s="25">
        <v>2.0714290000000002</v>
      </c>
      <c r="O13" s="25">
        <v>2.214286</v>
      </c>
      <c r="P13" s="25">
        <v>5.4285709999999998</v>
      </c>
    </row>
    <row r="14" spans="1:16" x14ac:dyDescent="0.2">
      <c r="A14" s="9" t="s">
        <v>342</v>
      </c>
      <c r="B14" s="9"/>
      <c r="C14" s="9"/>
      <c r="D14" s="9"/>
      <c r="E14" s="9"/>
      <c r="F14" s="9"/>
      <c r="G14" s="9"/>
      <c r="H14" s="9"/>
      <c r="I14" s="9"/>
      <c r="J14" s="9"/>
      <c r="K14" s="9"/>
      <c r="L14" s="9"/>
      <c r="M14" s="9"/>
      <c r="N14" s="9"/>
      <c r="O14" s="9"/>
      <c r="P14" s="9"/>
    </row>
    <row r="15" spans="1:16" x14ac:dyDescent="0.2">
      <c r="A15" s="20" t="s">
        <v>343</v>
      </c>
      <c r="B15" s="21">
        <v>610</v>
      </c>
      <c r="C15" s="21">
        <v>314</v>
      </c>
      <c r="D15" s="21">
        <v>125</v>
      </c>
      <c r="E15" s="21">
        <v>22</v>
      </c>
      <c r="F15" s="21">
        <v>1</v>
      </c>
      <c r="G15" s="21">
        <v>20</v>
      </c>
      <c r="H15" s="21">
        <v>407</v>
      </c>
      <c r="I15" s="21">
        <v>148</v>
      </c>
      <c r="J15" s="21">
        <v>96</v>
      </c>
      <c r="K15" s="21">
        <v>141</v>
      </c>
      <c r="L15" s="21">
        <v>34</v>
      </c>
      <c r="M15" s="21">
        <v>0</v>
      </c>
      <c r="N15" s="21">
        <v>2</v>
      </c>
      <c r="O15" s="21">
        <v>5</v>
      </c>
      <c r="P15" s="21">
        <v>33</v>
      </c>
    </row>
    <row r="16" spans="1:16" x14ac:dyDescent="0.2">
      <c r="A16" s="24" t="s">
        <v>3</v>
      </c>
      <c r="B16" s="25">
        <v>100</v>
      </c>
      <c r="C16" s="25">
        <v>51.475409999999997</v>
      </c>
      <c r="D16" s="25">
        <v>20.491803000000001</v>
      </c>
      <c r="E16" s="25">
        <v>3.606557</v>
      </c>
      <c r="F16" s="25">
        <v>0.163934</v>
      </c>
      <c r="G16" s="25">
        <v>3.278689</v>
      </c>
      <c r="H16" s="25">
        <v>66.721311</v>
      </c>
      <c r="I16" s="25">
        <v>24.262295000000002</v>
      </c>
      <c r="J16" s="25">
        <v>15.737705</v>
      </c>
      <c r="K16" s="25">
        <v>23.114754000000001</v>
      </c>
      <c r="L16" s="25">
        <v>5.5737699999999997</v>
      </c>
      <c r="M16" s="25">
        <v>0</v>
      </c>
      <c r="N16" s="25">
        <v>0.32786900000000002</v>
      </c>
      <c r="O16" s="25">
        <v>0.81967199999999996</v>
      </c>
      <c r="P16" s="25">
        <v>5.4098360000000003</v>
      </c>
    </row>
    <row r="17" spans="1:16" x14ac:dyDescent="0.2">
      <c r="A17" s="20" t="s">
        <v>344</v>
      </c>
      <c r="B17" s="21">
        <v>755</v>
      </c>
      <c r="C17" s="21">
        <v>394</v>
      </c>
      <c r="D17" s="21">
        <v>163</v>
      </c>
      <c r="E17" s="21">
        <v>29</v>
      </c>
      <c r="F17" s="21">
        <v>2</v>
      </c>
      <c r="G17" s="21">
        <v>28</v>
      </c>
      <c r="H17" s="21">
        <v>416</v>
      </c>
      <c r="I17" s="21">
        <v>160</v>
      </c>
      <c r="J17" s="21">
        <v>162</v>
      </c>
      <c r="K17" s="21">
        <v>178</v>
      </c>
      <c r="L17" s="21">
        <v>63</v>
      </c>
      <c r="M17" s="21">
        <v>0</v>
      </c>
      <c r="N17" s="21">
        <v>3</v>
      </c>
      <c r="O17" s="21">
        <v>4</v>
      </c>
      <c r="P17" s="21">
        <v>54</v>
      </c>
    </row>
    <row r="18" spans="1:16" x14ac:dyDescent="0.2">
      <c r="A18" s="24" t="s">
        <v>3</v>
      </c>
      <c r="B18" s="25">
        <v>100</v>
      </c>
      <c r="C18" s="25">
        <v>52.185429999999997</v>
      </c>
      <c r="D18" s="25">
        <v>21.589403999999998</v>
      </c>
      <c r="E18" s="25">
        <v>3.8410600000000001</v>
      </c>
      <c r="F18" s="25">
        <v>0.264901</v>
      </c>
      <c r="G18" s="25">
        <v>3.708609</v>
      </c>
      <c r="H18" s="25">
        <v>55.099338000000003</v>
      </c>
      <c r="I18" s="25">
        <v>21.192053000000001</v>
      </c>
      <c r="J18" s="25">
        <v>21.456954</v>
      </c>
      <c r="K18" s="25">
        <v>23.576159000000001</v>
      </c>
      <c r="L18" s="25">
        <v>8.3443710000000006</v>
      </c>
      <c r="M18" s="25">
        <v>0</v>
      </c>
      <c r="N18" s="25">
        <v>0.39735100000000001</v>
      </c>
      <c r="O18" s="25">
        <v>0.52980099999999997</v>
      </c>
      <c r="P18" s="25">
        <v>7.1523180000000002</v>
      </c>
    </row>
    <row r="19" spans="1:16" x14ac:dyDescent="0.2">
      <c r="A19" s="20" t="s">
        <v>345</v>
      </c>
      <c r="B19" s="21">
        <v>601</v>
      </c>
      <c r="C19" s="21">
        <v>302</v>
      </c>
      <c r="D19" s="21">
        <v>122</v>
      </c>
      <c r="E19" s="21">
        <v>31</v>
      </c>
      <c r="F19" s="21">
        <v>6</v>
      </c>
      <c r="G19" s="21">
        <v>9</v>
      </c>
      <c r="H19" s="21">
        <v>264</v>
      </c>
      <c r="I19" s="21">
        <v>168</v>
      </c>
      <c r="J19" s="21">
        <v>131</v>
      </c>
      <c r="K19" s="21">
        <v>137</v>
      </c>
      <c r="L19" s="21">
        <v>75</v>
      </c>
      <c r="M19" s="21">
        <v>1</v>
      </c>
      <c r="N19" s="21">
        <v>4</v>
      </c>
      <c r="O19" s="21">
        <v>10</v>
      </c>
      <c r="P19" s="21">
        <v>52</v>
      </c>
    </row>
    <row r="20" spans="1:16" x14ac:dyDescent="0.2">
      <c r="A20" s="24" t="s">
        <v>3</v>
      </c>
      <c r="B20" s="25">
        <v>100</v>
      </c>
      <c r="C20" s="25">
        <v>50.249583999999999</v>
      </c>
      <c r="D20" s="25">
        <v>20.299500999999999</v>
      </c>
      <c r="E20" s="25">
        <v>5.1580700000000004</v>
      </c>
      <c r="F20" s="25">
        <v>0.998336</v>
      </c>
      <c r="G20" s="25">
        <v>1.4975039999999999</v>
      </c>
      <c r="H20" s="25">
        <v>43.926788999999999</v>
      </c>
      <c r="I20" s="25">
        <v>27.953410999999999</v>
      </c>
      <c r="J20" s="25">
        <v>21.797004999999999</v>
      </c>
      <c r="K20" s="25">
        <v>22.795341000000001</v>
      </c>
      <c r="L20" s="25">
        <v>12.479201</v>
      </c>
      <c r="M20" s="25">
        <v>0.16638900000000001</v>
      </c>
      <c r="N20" s="25">
        <v>0.66555699999999995</v>
      </c>
      <c r="O20" s="25">
        <v>1.663894</v>
      </c>
      <c r="P20" s="25">
        <v>8.6522459999999999</v>
      </c>
    </row>
    <row r="21" spans="1:16" x14ac:dyDescent="0.2">
      <c r="A21" s="20" t="s">
        <v>346</v>
      </c>
      <c r="B21" s="21">
        <v>425</v>
      </c>
      <c r="C21" s="21">
        <v>221</v>
      </c>
      <c r="D21" s="21">
        <v>88</v>
      </c>
      <c r="E21" s="21">
        <v>23</v>
      </c>
      <c r="F21" s="21">
        <v>7</v>
      </c>
      <c r="G21" s="21">
        <v>8</v>
      </c>
      <c r="H21" s="21">
        <v>127</v>
      </c>
      <c r="I21" s="21">
        <v>133</v>
      </c>
      <c r="J21" s="21">
        <v>101</v>
      </c>
      <c r="K21" s="21">
        <v>76</v>
      </c>
      <c r="L21" s="21">
        <v>88</v>
      </c>
      <c r="M21" s="21">
        <v>1</v>
      </c>
      <c r="N21" s="21">
        <v>13</v>
      </c>
      <c r="O21" s="21">
        <v>4</v>
      </c>
      <c r="P21" s="21">
        <v>32</v>
      </c>
    </row>
    <row r="22" spans="1:16" x14ac:dyDescent="0.2">
      <c r="A22" s="24" t="s">
        <v>3</v>
      </c>
      <c r="B22" s="25">
        <v>100</v>
      </c>
      <c r="C22" s="25">
        <v>52</v>
      </c>
      <c r="D22" s="25">
        <v>20.705881999999999</v>
      </c>
      <c r="E22" s="25">
        <v>5.4117649999999999</v>
      </c>
      <c r="F22" s="25">
        <v>1.6470590000000001</v>
      </c>
      <c r="G22" s="25">
        <v>1.8823529999999999</v>
      </c>
      <c r="H22" s="25">
        <v>29.882352999999998</v>
      </c>
      <c r="I22" s="25">
        <v>31.294118000000001</v>
      </c>
      <c r="J22" s="25">
        <v>23.764706</v>
      </c>
      <c r="K22" s="25">
        <v>17.882352999999998</v>
      </c>
      <c r="L22" s="25">
        <v>20.705881999999999</v>
      </c>
      <c r="M22" s="25">
        <v>0.235294</v>
      </c>
      <c r="N22" s="25">
        <v>3.058824</v>
      </c>
      <c r="O22" s="25">
        <v>0.94117600000000001</v>
      </c>
      <c r="P22" s="25">
        <v>7.5294119999999998</v>
      </c>
    </row>
    <row r="23" spans="1:16" x14ac:dyDescent="0.2">
      <c r="A23" s="20" t="s">
        <v>347</v>
      </c>
      <c r="B23" s="21">
        <v>217</v>
      </c>
      <c r="C23" s="21">
        <v>88</v>
      </c>
      <c r="D23" s="21">
        <v>25</v>
      </c>
      <c r="E23" s="21">
        <v>11</v>
      </c>
      <c r="F23" s="21">
        <v>6</v>
      </c>
      <c r="G23" s="21">
        <v>3</v>
      </c>
      <c r="H23" s="21">
        <v>30</v>
      </c>
      <c r="I23" s="21">
        <v>86</v>
      </c>
      <c r="J23" s="21">
        <v>53</v>
      </c>
      <c r="K23" s="21">
        <v>28</v>
      </c>
      <c r="L23" s="21">
        <v>43</v>
      </c>
      <c r="M23" s="21">
        <v>4</v>
      </c>
      <c r="N23" s="21">
        <v>15</v>
      </c>
      <c r="O23" s="21">
        <v>12</v>
      </c>
      <c r="P23" s="21">
        <v>19</v>
      </c>
    </row>
    <row r="24" spans="1:16" x14ac:dyDescent="0.2">
      <c r="A24" s="24" t="s">
        <v>3</v>
      </c>
      <c r="B24" s="25">
        <v>100</v>
      </c>
      <c r="C24" s="25">
        <v>40.552995000000003</v>
      </c>
      <c r="D24" s="25">
        <v>11.520737</v>
      </c>
      <c r="E24" s="25">
        <v>5.0691240000000004</v>
      </c>
      <c r="F24" s="25">
        <v>2.764977</v>
      </c>
      <c r="G24" s="25">
        <v>1.3824879999999999</v>
      </c>
      <c r="H24" s="25">
        <v>13.824885</v>
      </c>
      <c r="I24" s="25">
        <v>39.631335999999997</v>
      </c>
      <c r="J24" s="25">
        <v>24.423963000000001</v>
      </c>
      <c r="K24" s="25">
        <v>12.903226</v>
      </c>
      <c r="L24" s="25">
        <v>19.815667999999999</v>
      </c>
      <c r="M24" s="25">
        <v>1.843318</v>
      </c>
      <c r="N24" s="25">
        <v>6.9124420000000004</v>
      </c>
      <c r="O24" s="25">
        <v>5.529954</v>
      </c>
      <c r="P24" s="25">
        <v>8.7557600000000004</v>
      </c>
    </row>
    <row r="25" spans="1:16" x14ac:dyDescent="0.2">
      <c r="A25" s="20" t="s">
        <v>348</v>
      </c>
      <c r="B25" s="21">
        <v>56</v>
      </c>
      <c r="C25" s="21">
        <v>19</v>
      </c>
      <c r="D25" s="21">
        <v>0</v>
      </c>
      <c r="E25" s="21">
        <v>0</v>
      </c>
      <c r="F25" s="21">
        <v>3</v>
      </c>
      <c r="G25" s="21">
        <v>0</v>
      </c>
      <c r="H25" s="21">
        <v>4</v>
      </c>
      <c r="I25" s="21">
        <v>22</v>
      </c>
      <c r="J25" s="21">
        <v>7</v>
      </c>
      <c r="K25" s="21">
        <v>3</v>
      </c>
      <c r="L25" s="21">
        <v>14</v>
      </c>
      <c r="M25" s="21">
        <v>0</v>
      </c>
      <c r="N25" s="21">
        <v>3</v>
      </c>
      <c r="O25" s="21">
        <v>3</v>
      </c>
      <c r="P25" s="21">
        <v>2</v>
      </c>
    </row>
    <row r="26" spans="1:16" x14ac:dyDescent="0.2">
      <c r="A26" s="24" t="s">
        <v>3</v>
      </c>
      <c r="B26" s="25">
        <v>100</v>
      </c>
      <c r="C26" s="25">
        <v>33.928570999999998</v>
      </c>
      <c r="D26" s="25">
        <v>0</v>
      </c>
      <c r="E26" s="25">
        <v>0</v>
      </c>
      <c r="F26" s="25">
        <v>5.3571429999999998</v>
      </c>
      <c r="G26" s="25">
        <v>0</v>
      </c>
      <c r="H26" s="25">
        <v>7.1428570000000002</v>
      </c>
      <c r="I26" s="25">
        <v>39.285713999999999</v>
      </c>
      <c r="J26" s="25">
        <v>12.5</v>
      </c>
      <c r="K26" s="25">
        <v>5.3571429999999998</v>
      </c>
      <c r="L26" s="25">
        <v>25</v>
      </c>
      <c r="M26" s="25">
        <v>0</v>
      </c>
      <c r="N26" s="25">
        <v>5.3571429999999998</v>
      </c>
      <c r="O26" s="25">
        <v>5.3571429999999998</v>
      </c>
      <c r="P26" s="25">
        <v>3.5714290000000002</v>
      </c>
    </row>
    <row r="27" spans="1:16" x14ac:dyDescent="0.2">
      <c r="A27" s="20" t="s">
        <v>349</v>
      </c>
      <c r="B27" s="21">
        <v>13</v>
      </c>
      <c r="C27" s="21">
        <v>3</v>
      </c>
      <c r="D27" s="21">
        <v>0</v>
      </c>
      <c r="E27" s="21">
        <v>0</v>
      </c>
      <c r="F27" s="21">
        <v>0</v>
      </c>
      <c r="G27" s="21">
        <v>0</v>
      </c>
      <c r="H27" s="21">
        <v>0</v>
      </c>
      <c r="I27" s="21">
        <v>8</v>
      </c>
      <c r="J27" s="21">
        <v>0</v>
      </c>
      <c r="K27" s="21">
        <v>0</v>
      </c>
      <c r="L27" s="21">
        <v>2</v>
      </c>
      <c r="M27" s="21">
        <v>0</v>
      </c>
      <c r="N27" s="21">
        <v>2</v>
      </c>
      <c r="O27" s="21">
        <v>1</v>
      </c>
      <c r="P27" s="21">
        <v>1</v>
      </c>
    </row>
    <row r="28" spans="1:16" x14ac:dyDescent="0.2">
      <c r="A28" s="24" t="s">
        <v>3</v>
      </c>
      <c r="B28" s="25">
        <v>100</v>
      </c>
      <c r="C28" s="25">
        <v>23.076923000000001</v>
      </c>
      <c r="D28" s="25">
        <v>0</v>
      </c>
      <c r="E28" s="25">
        <v>0</v>
      </c>
      <c r="F28" s="25">
        <v>0</v>
      </c>
      <c r="G28" s="25">
        <v>0</v>
      </c>
      <c r="H28" s="25">
        <v>0</v>
      </c>
      <c r="I28" s="25">
        <v>61.538462000000003</v>
      </c>
      <c r="J28" s="25">
        <v>0</v>
      </c>
      <c r="K28" s="25">
        <v>0</v>
      </c>
      <c r="L28" s="25">
        <v>15.384615</v>
      </c>
      <c r="M28" s="25">
        <v>0</v>
      </c>
      <c r="N28" s="25">
        <v>15.384615</v>
      </c>
      <c r="O28" s="25">
        <v>7.6923079999999997</v>
      </c>
      <c r="P28" s="25">
        <v>7.6923079999999997</v>
      </c>
    </row>
    <row r="29" spans="1:16" x14ac:dyDescent="0.2">
      <c r="A29" s="20" t="s">
        <v>350</v>
      </c>
      <c r="B29" s="21">
        <v>1365</v>
      </c>
      <c r="C29" s="21">
        <v>708</v>
      </c>
      <c r="D29" s="21">
        <v>288</v>
      </c>
      <c r="E29" s="21">
        <v>51</v>
      </c>
      <c r="F29" s="21">
        <v>3</v>
      </c>
      <c r="G29" s="21">
        <v>48</v>
      </c>
      <c r="H29" s="21">
        <v>823</v>
      </c>
      <c r="I29" s="21">
        <v>308</v>
      </c>
      <c r="J29" s="21">
        <v>258</v>
      </c>
      <c r="K29" s="21">
        <v>319</v>
      </c>
      <c r="L29" s="21">
        <v>97</v>
      </c>
      <c r="M29" s="21">
        <v>0</v>
      </c>
      <c r="N29" s="21">
        <v>5</v>
      </c>
      <c r="O29" s="21">
        <v>9</v>
      </c>
      <c r="P29" s="21">
        <v>87</v>
      </c>
    </row>
    <row r="30" spans="1:16" x14ac:dyDescent="0.2">
      <c r="A30" s="24" t="s">
        <v>3</v>
      </c>
      <c r="B30" s="25">
        <v>100</v>
      </c>
      <c r="C30" s="25">
        <v>51.868132000000003</v>
      </c>
      <c r="D30" s="25">
        <v>21.098901000000001</v>
      </c>
      <c r="E30" s="25">
        <v>3.7362639999999998</v>
      </c>
      <c r="F30" s="25">
        <v>0.21978</v>
      </c>
      <c r="G30" s="25">
        <v>3.5164840000000002</v>
      </c>
      <c r="H30" s="25">
        <v>60.293039999999998</v>
      </c>
      <c r="I30" s="25">
        <v>22.564102999999999</v>
      </c>
      <c r="J30" s="25">
        <v>18.901098999999999</v>
      </c>
      <c r="K30" s="25">
        <v>23.369962999999998</v>
      </c>
      <c r="L30" s="25">
        <v>7.1062269999999996</v>
      </c>
      <c r="M30" s="25">
        <v>0</v>
      </c>
      <c r="N30" s="25">
        <v>0.36630000000000001</v>
      </c>
      <c r="O30" s="25">
        <v>0.65934099999999995</v>
      </c>
      <c r="P30" s="25">
        <v>6.3736259999999998</v>
      </c>
    </row>
    <row r="31" spans="1:16" x14ac:dyDescent="0.2">
      <c r="A31" s="20" t="s">
        <v>351</v>
      </c>
      <c r="B31" s="21">
        <v>1026</v>
      </c>
      <c r="C31" s="21">
        <v>523</v>
      </c>
      <c r="D31" s="21">
        <v>210</v>
      </c>
      <c r="E31" s="21">
        <v>54</v>
      </c>
      <c r="F31" s="21">
        <v>13</v>
      </c>
      <c r="G31" s="21">
        <v>17</v>
      </c>
      <c r="H31" s="21">
        <v>391</v>
      </c>
      <c r="I31" s="21">
        <v>301</v>
      </c>
      <c r="J31" s="21">
        <v>232</v>
      </c>
      <c r="K31" s="21">
        <v>213</v>
      </c>
      <c r="L31" s="21">
        <v>163</v>
      </c>
      <c r="M31" s="21">
        <v>2</v>
      </c>
      <c r="N31" s="21">
        <v>17</v>
      </c>
      <c r="O31" s="21">
        <v>14</v>
      </c>
      <c r="P31" s="21">
        <v>84</v>
      </c>
    </row>
    <row r="32" spans="1:16" x14ac:dyDescent="0.2">
      <c r="A32" s="24" t="s">
        <v>3</v>
      </c>
      <c r="B32" s="25">
        <v>100</v>
      </c>
      <c r="C32" s="25">
        <v>50.974659000000003</v>
      </c>
      <c r="D32" s="25">
        <v>20.467835999999998</v>
      </c>
      <c r="E32" s="25">
        <v>5.2631579999999998</v>
      </c>
      <c r="F32" s="25">
        <v>1.2670570000000001</v>
      </c>
      <c r="G32" s="25">
        <v>1.6569199999999999</v>
      </c>
      <c r="H32" s="25">
        <v>38.109161999999998</v>
      </c>
      <c r="I32" s="25">
        <v>29.337232</v>
      </c>
      <c r="J32" s="25">
        <v>22.612086000000001</v>
      </c>
      <c r="K32" s="25">
        <v>20.760234000000001</v>
      </c>
      <c r="L32" s="25">
        <v>15.886939999999999</v>
      </c>
      <c r="M32" s="25">
        <v>0.19493199999999999</v>
      </c>
      <c r="N32" s="25">
        <v>1.6569199999999999</v>
      </c>
      <c r="O32" s="25">
        <v>1.364522</v>
      </c>
      <c r="P32" s="25">
        <v>8.1871349999999996</v>
      </c>
    </row>
    <row r="33" spans="1:16" x14ac:dyDescent="0.2">
      <c r="A33" s="20" t="s">
        <v>352</v>
      </c>
      <c r="B33" s="21">
        <v>286</v>
      </c>
      <c r="C33" s="21">
        <v>110</v>
      </c>
      <c r="D33" s="21">
        <v>25</v>
      </c>
      <c r="E33" s="21">
        <v>11</v>
      </c>
      <c r="F33" s="21">
        <v>9</v>
      </c>
      <c r="G33" s="21">
        <v>3</v>
      </c>
      <c r="H33" s="21">
        <v>34</v>
      </c>
      <c r="I33" s="21">
        <v>116</v>
      </c>
      <c r="J33" s="21">
        <v>60</v>
      </c>
      <c r="K33" s="21">
        <v>31</v>
      </c>
      <c r="L33" s="21">
        <v>59</v>
      </c>
      <c r="M33" s="21">
        <v>4</v>
      </c>
      <c r="N33" s="21">
        <v>20</v>
      </c>
      <c r="O33" s="21">
        <v>16</v>
      </c>
      <c r="P33" s="21">
        <v>22</v>
      </c>
    </row>
    <row r="34" spans="1:16" x14ac:dyDescent="0.2">
      <c r="A34" s="24" t="s">
        <v>3</v>
      </c>
      <c r="B34" s="25">
        <v>100</v>
      </c>
      <c r="C34" s="25">
        <v>38.461537999999997</v>
      </c>
      <c r="D34" s="25">
        <v>8.7412589999999994</v>
      </c>
      <c r="E34" s="25">
        <v>3.8461539999999999</v>
      </c>
      <c r="F34" s="25">
        <v>3.1468530000000001</v>
      </c>
      <c r="G34" s="25">
        <v>1.048951</v>
      </c>
      <c r="H34" s="25">
        <v>11.888112</v>
      </c>
      <c r="I34" s="25">
        <v>40.559441</v>
      </c>
      <c r="J34" s="25">
        <v>20.979020999999999</v>
      </c>
      <c r="K34" s="25">
        <v>10.839161000000001</v>
      </c>
      <c r="L34" s="25">
        <v>20.629370999999999</v>
      </c>
      <c r="M34" s="25">
        <v>1.398601</v>
      </c>
      <c r="N34" s="25">
        <v>6.9930070000000004</v>
      </c>
      <c r="O34" s="25">
        <v>5.5944060000000002</v>
      </c>
      <c r="P34" s="25">
        <v>7.6923079999999997</v>
      </c>
    </row>
    <row r="35" spans="1:16" x14ac:dyDescent="0.2">
      <c r="A35" s="20" t="s">
        <v>353</v>
      </c>
      <c r="B35" s="21">
        <v>1312</v>
      </c>
      <c r="C35" s="21">
        <v>633</v>
      </c>
      <c r="D35" s="21">
        <v>235</v>
      </c>
      <c r="E35" s="21">
        <v>65</v>
      </c>
      <c r="F35" s="21">
        <v>22</v>
      </c>
      <c r="G35" s="21">
        <v>20</v>
      </c>
      <c r="H35" s="21">
        <v>425</v>
      </c>
      <c r="I35" s="21">
        <v>417</v>
      </c>
      <c r="J35" s="21">
        <v>292</v>
      </c>
      <c r="K35" s="21">
        <v>244</v>
      </c>
      <c r="L35" s="21">
        <v>222</v>
      </c>
      <c r="M35" s="21">
        <v>6</v>
      </c>
      <c r="N35" s="21">
        <v>37</v>
      </c>
      <c r="O35" s="21">
        <v>30</v>
      </c>
      <c r="P35" s="21">
        <v>106</v>
      </c>
    </row>
    <row r="36" spans="1:16" x14ac:dyDescent="0.2">
      <c r="A36" s="24" t="s">
        <v>3</v>
      </c>
      <c r="B36" s="25">
        <v>100</v>
      </c>
      <c r="C36" s="25">
        <v>48.246951000000003</v>
      </c>
      <c r="D36" s="25">
        <v>17.911584999999999</v>
      </c>
      <c r="E36" s="25">
        <v>4.9542679999999999</v>
      </c>
      <c r="F36" s="25">
        <v>1.6768289999999999</v>
      </c>
      <c r="G36" s="25">
        <v>1.5243899999999999</v>
      </c>
      <c r="H36" s="25">
        <v>32.393293</v>
      </c>
      <c r="I36" s="25">
        <v>31.783536999999999</v>
      </c>
      <c r="J36" s="25">
        <v>22.256098000000001</v>
      </c>
      <c r="K36" s="25">
        <v>18.597560999999999</v>
      </c>
      <c r="L36" s="25">
        <v>16.920732000000001</v>
      </c>
      <c r="M36" s="25">
        <v>0.45731699999999997</v>
      </c>
      <c r="N36" s="25">
        <v>2.820122</v>
      </c>
      <c r="O36" s="25">
        <v>2.2865850000000001</v>
      </c>
      <c r="P36" s="25">
        <v>8.0792680000000008</v>
      </c>
    </row>
    <row r="37" spans="1:16" x14ac:dyDescent="0.2">
      <c r="A37" s="9" t="s">
        <v>354</v>
      </c>
      <c r="B37" s="10">
        <v>298</v>
      </c>
      <c r="C37" s="10">
        <v>163</v>
      </c>
      <c r="D37" s="10">
        <v>78</v>
      </c>
      <c r="E37" s="10">
        <v>13</v>
      </c>
      <c r="F37" s="10">
        <v>1</v>
      </c>
      <c r="G37" s="10">
        <v>16</v>
      </c>
      <c r="H37" s="10">
        <v>225</v>
      </c>
      <c r="I37" s="10">
        <v>40</v>
      </c>
      <c r="J37" s="10">
        <v>37</v>
      </c>
      <c r="K37" s="10">
        <v>73</v>
      </c>
      <c r="L37" s="10">
        <v>14</v>
      </c>
      <c r="M37" s="10">
        <v>0</v>
      </c>
      <c r="N37" s="10">
        <v>1</v>
      </c>
      <c r="O37" s="10">
        <v>1</v>
      </c>
      <c r="P37" s="10">
        <v>13</v>
      </c>
    </row>
    <row r="38" spans="1:16" x14ac:dyDescent="0.2">
      <c r="A38" s="24" t="s">
        <v>3</v>
      </c>
      <c r="B38" s="25">
        <v>100</v>
      </c>
      <c r="C38" s="25">
        <v>54.697986999999998</v>
      </c>
      <c r="D38" s="25">
        <v>26.174496999999999</v>
      </c>
      <c r="E38" s="25">
        <v>4.3624159999999996</v>
      </c>
      <c r="F38" s="25">
        <v>0.33556999999999998</v>
      </c>
      <c r="G38" s="25">
        <v>5.3691279999999999</v>
      </c>
      <c r="H38" s="25">
        <v>75.503355999999997</v>
      </c>
      <c r="I38" s="25">
        <v>13.422819</v>
      </c>
      <c r="J38" s="25">
        <v>12.416107</v>
      </c>
      <c r="K38" s="25">
        <v>24.496644</v>
      </c>
      <c r="L38" s="25">
        <v>4.6979870000000004</v>
      </c>
      <c r="M38" s="25">
        <v>0</v>
      </c>
      <c r="N38" s="25">
        <v>0.33556999999999998</v>
      </c>
      <c r="O38" s="25">
        <v>0.33556999999999998</v>
      </c>
      <c r="P38" s="25">
        <v>4.3624159999999996</v>
      </c>
    </row>
    <row r="39" spans="1:16" x14ac:dyDescent="0.2">
      <c r="A39" s="20" t="s">
        <v>344</v>
      </c>
      <c r="B39" s="21">
        <v>388</v>
      </c>
      <c r="C39" s="21">
        <v>200</v>
      </c>
      <c r="D39" s="21">
        <v>82</v>
      </c>
      <c r="E39" s="21">
        <v>12</v>
      </c>
      <c r="F39" s="21">
        <v>1</v>
      </c>
      <c r="G39" s="21">
        <v>20</v>
      </c>
      <c r="H39" s="21">
        <v>254</v>
      </c>
      <c r="I39" s="21">
        <v>47</v>
      </c>
      <c r="J39" s="21">
        <v>60</v>
      </c>
      <c r="K39" s="21">
        <v>83</v>
      </c>
      <c r="L39" s="21">
        <v>25</v>
      </c>
      <c r="M39" s="21">
        <v>0</v>
      </c>
      <c r="N39" s="21">
        <v>1</v>
      </c>
      <c r="O39" s="21">
        <v>2</v>
      </c>
      <c r="P39" s="21">
        <v>37</v>
      </c>
    </row>
    <row r="40" spans="1:16" x14ac:dyDescent="0.2">
      <c r="A40" s="24" t="s">
        <v>3</v>
      </c>
      <c r="B40" s="25">
        <v>100</v>
      </c>
      <c r="C40" s="25">
        <v>51.546391999999997</v>
      </c>
      <c r="D40" s="25">
        <v>21.134021000000001</v>
      </c>
      <c r="E40" s="25">
        <v>3.092784</v>
      </c>
      <c r="F40" s="25">
        <v>0.25773200000000002</v>
      </c>
      <c r="G40" s="25">
        <v>5.1546390000000004</v>
      </c>
      <c r="H40" s="25">
        <v>65.463918000000007</v>
      </c>
      <c r="I40" s="25">
        <v>12.113402000000001</v>
      </c>
      <c r="J40" s="25">
        <v>15.463918</v>
      </c>
      <c r="K40" s="25">
        <v>21.391753000000001</v>
      </c>
      <c r="L40" s="25">
        <v>6.4432989999999997</v>
      </c>
      <c r="M40" s="25">
        <v>0</v>
      </c>
      <c r="N40" s="25">
        <v>0.25773200000000002</v>
      </c>
      <c r="O40" s="25">
        <v>0.51546400000000003</v>
      </c>
      <c r="P40" s="25">
        <v>9.5360820000000004</v>
      </c>
    </row>
    <row r="41" spans="1:16" x14ac:dyDescent="0.2">
      <c r="A41" s="20" t="s">
        <v>345</v>
      </c>
      <c r="B41" s="21">
        <v>299</v>
      </c>
      <c r="C41" s="21">
        <v>146</v>
      </c>
      <c r="D41" s="21">
        <v>57</v>
      </c>
      <c r="E41" s="21">
        <v>15</v>
      </c>
      <c r="F41" s="21">
        <v>4</v>
      </c>
      <c r="G41" s="21">
        <v>5</v>
      </c>
      <c r="H41" s="21">
        <v>169</v>
      </c>
      <c r="I41" s="21">
        <v>55</v>
      </c>
      <c r="J41" s="21">
        <v>41</v>
      </c>
      <c r="K41" s="21">
        <v>59</v>
      </c>
      <c r="L41" s="21">
        <v>30</v>
      </c>
      <c r="M41" s="21">
        <v>1</v>
      </c>
      <c r="N41" s="21">
        <v>2</v>
      </c>
      <c r="O41" s="21">
        <v>3</v>
      </c>
      <c r="P41" s="21">
        <v>37</v>
      </c>
    </row>
    <row r="42" spans="1:16" x14ac:dyDescent="0.2">
      <c r="A42" s="24" t="s">
        <v>3</v>
      </c>
      <c r="B42" s="25">
        <v>100</v>
      </c>
      <c r="C42" s="25">
        <v>48.829431</v>
      </c>
      <c r="D42" s="25">
        <v>19.063545000000001</v>
      </c>
      <c r="E42" s="25">
        <v>5.0167219999999997</v>
      </c>
      <c r="F42" s="25">
        <v>1.337793</v>
      </c>
      <c r="G42" s="25">
        <v>1.6722410000000001</v>
      </c>
      <c r="H42" s="25">
        <v>56.521738999999997</v>
      </c>
      <c r="I42" s="25">
        <v>18.394649000000001</v>
      </c>
      <c r="J42" s="25">
        <v>13.712375</v>
      </c>
      <c r="K42" s="25">
        <v>19.732441000000001</v>
      </c>
      <c r="L42" s="25">
        <v>10.033445</v>
      </c>
      <c r="M42" s="25">
        <v>0.33444800000000002</v>
      </c>
      <c r="N42" s="25">
        <v>0.66889600000000005</v>
      </c>
      <c r="O42" s="25">
        <v>1.003344</v>
      </c>
      <c r="P42" s="25">
        <v>12.374582</v>
      </c>
    </row>
    <row r="43" spans="1:16" x14ac:dyDescent="0.2">
      <c r="A43" s="20" t="s">
        <v>346</v>
      </c>
      <c r="B43" s="21">
        <v>192</v>
      </c>
      <c r="C43" s="21">
        <v>88</v>
      </c>
      <c r="D43" s="21">
        <v>48</v>
      </c>
      <c r="E43" s="21">
        <v>11</v>
      </c>
      <c r="F43" s="21">
        <v>2</v>
      </c>
      <c r="G43" s="21">
        <v>3</v>
      </c>
      <c r="H43" s="21">
        <v>84</v>
      </c>
      <c r="I43" s="21">
        <v>41</v>
      </c>
      <c r="J43" s="21">
        <v>26</v>
      </c>
      <c r="K43" s="21">
        <v>35</v>
      </c>
      <c r="L43" s="21">
        <v>25</v>
      </c>
      <c r="M43" s="21">
        <v>1</v>
      </c>
      <c r="N43" s="21">
        <v>6</v>
      </c>
      <c r="O43" s="21">
        <v>1</v>
      </c>
      <c r="P43" s="21">
        <v>19</v>
      </c>
    </row>
    <row r="44" spans="1:16" x14ac:dyDescent="0.2">
      <c r="A44" s="24" t="s">
        <v>3</v>
      </c>
      <c r="B44" s="25">
        <v>100</v>
      </c>
      <c r="C44" s="25">
        <v>45.833333000000003</v>
      </c>
      <c r="D44" s="25">
        <v>25</v>
      </c>
      <c r="E44" s="25">
        <v>5.7291670000000003</v>
      </c>
      <c r="F44" s="25">
        <v>1.0416669999999999</v>
      </c>
      <c r="G44" s="25">
        <v>1.5625</v>
      </c>
      <c r="H44" s="25">
        <v>43.75</v>
      </c>
      <c r="I44" s="25">
        <v>21.354167</v>
      </c>
      <c r="J44" s="25">
        <v>13.541667</v>
      </c>
      <c r="K44" s="25">
        <v>18.229167</v>
      </c>
      <c r="L44" s="25">
        <v>13.020833</v>
      </c>
      <c r="M44" s="25">
        <v>0.52083299999999999</v>
      </c>
      <c r="N44" s="25">
        <v>3.125</v>
      </c>
      <c r="O44" s="25">
        <v>0.52083299999999999</v>
      </c>
      <c r="P44" s="25">
        <v>9.8958329999999997</v>
      </c>
    </row>
    <row r="45" spans="1:16" x14ac:dyDescent="0.2">
      <c r="A45" s="20" t="s">
        <v>347</v>
      </c>
      <c r="B45" s="21">
        <v>77</v>
      </c>
      <c r="C45" s="21">
        <v>34</v>
      </c>
      <c r="D45" s="21">
        <v>14</v>
      </c>
      <c r="E45" s="21">
        <v>8</v>
      </c>
      <c r="F45" s="21">
        <v>0</v>
      </c>
      <c r="G45" s="21">
        <v>3</v>
      </c>
      <c r="H45" s="21">
        <v>23</v>
      </c>
      <c r="I45" s="21">
        <v>23</v>
      </c>
      <c r="J45" s="21">
        <v>18</v>
      </c>
      <c r="K45" s="21">
        <v>12</v>
      </c>
      <c r="L45" s="21">
        <v>9</v>
      </c>
      <c r="M45" s="21">
        <v>2</v>
      </c>
      <c r="N45" s="21">
        <v>3</v>
      </c>
      <c r="O45" s="21">
        <v>0</v>
      </c>
      <c r="P45" s="21">
        <v>9</v>
      </c>
    </row>
    <row r="46" spans="1:16" x14ac:dyDescent="0.2">
      <c r="A46" s="24" t="s">
        <v>3</v>
      </c>
      <c r="B46" s="25">
        <v>100</v>
      </c>
      <c r="C46" s="25">
        <v>44.155844000000002</v>
      </c>
      <c r="D46" s="25">
        <v>18.181818</v>
      </c>
      <c r="E46" s="25">
        <v>10.389609999999999</v>
      </c>
      <c r="F46" s="25">
        <v>0</v>
      </c>
      <c r="G46" s="25">
        <v>3.8961039999999998</v>
      </c>
      <c r="H46" s="25">
        <v>29.87013</v>
      </c>
      <c r="I46" s="25">
        <v>29.87013</v>
      </c>
      <c r="J46" s="25">
        <v>23.376622999999999</v>
      </c>
      <c r="K46" s="25">
        <v>15.584415999999999</v>
      </c>
      <c r="L46" s="25">
        <v>11.688312</v>
      </c>
      <c r="M46" s="25">
        <v>2.5974029999999999</v>
      </c>
      <c r="N46" s="25">
        <v>3.8961039999999998</v>
      </c>
      <c r="O46" s="25">
        <v>0</v>
      </c>
      <c r="P46" s="25">
        <v>11.688312</v>
      </c>
    </row>
    <row r="47" spans="1:16" x14ac:dyDescent="0.2">
      <c r="A47" s="20" t="s">
        <v>348</v>
      </c>
      <c r="B47" s="21">
        <v>19</v>
      </c>
      <c r="C47" s="21">
        <v>6</v>
      </c>
      <c r="D47" s="21">
        <v>0</v>
      </c>
      <c r="E47" s="21">
        <v>0</v>
      </c>
      <c r="F47" s="21">
        <v>2</v>
      </c>
      <c r="G47" s="21">
        <v>0</v>
      </c>
      <c r="H47" s="21">
        <v>4</v>
      </c>
      <c r="I47" s="21">
        <v>5</v>
      </c>
      <c r="J47" s="21">
        <v>2</v>
      </c>
      <c r="K47" s="21">
        <v>1</v>
      </c>
      <c r="L47" s="21">
        <v>4</v>
      </c>
      <c r="M47" s="21">
        <v>0</v>
      </c>
      <c r="N47" s="21">
        <v>0</v>
      </c>
      <c r="O47" s="21">
        <v>1</v>
      </c>
      <c r="P47" s="21">
        <v>2</v>
      </c>
    </row>
    <row r="48" spans="1:16" x14ac:dyDescent="0.2">
      <c r="A48" s="24" t="s">
        <v>3</v>
      </c>
      <c r="B48" s="25">
        <v>100</v>
      </c>
      <c r="C48" s="25">
        <v>31.578946999999999</v>
      </c>
      <c r="D48" s="25">
        <v>0</v>
      </c>
      <c r="E48" s="25">
        <v>0</v>
      </c>
      <c r="F48" s="25">
        <v>10.526316</v>
      </c>
      <c r="G48" s="25">
        <v>0</v>
      </c>
      <c r="H48" s="25">
        <v>21.052631999999999</v>
      </c>
      <c r="I48" s="25">
        <v>26.315788999999999</v>
      </c>
      <c r="J48" s="25">
        <v>10.526316</v>
      </c>
      <c r="K48" s="25">
        <v>5.2631579999999998</v>
      </c>
      <c r="L48" s="25">
        <v>21.052631999999999</v>
      </c>
      <c r="M48" s="25">
        <v>0</v>
      </c>
      <c r="N48" s="25">
        <v>0</v>
      </c>
      <c r="O48" s="25">
        <v>5.2631579999999998</v>
      </c>
      <c r="P48" s="25">
        <v>10.526316</v>
      </c>
    </row>
    <row r="49" spans="1:16" x14ac:dyDescent="0.2">
      <c r="A49" s="20" t="s">
        <v>349</v>
      </c>
      <c r="B49" s="21">
        <v>4</v>
      </c>
      <c r="C49" s="21">
        <v>0</v>
      </c>
      <c r="D49" s="21">
        <v>0</v>
      </c>
      <c r="E49" s="21">
        <v>0</v>
      </c>
      <c r="F49" s="21">
        <v>0</v>
      </c>
      <c r="G49" s="21">
        <v>0</v>
      </c>
      <c r="H49" s="21">
        <v>0</v>
      </c>
      <c r="I49" s="21">
        <v>3</v>
      </c>
      <c r="J49" s="21">
        <v>0</v>
      </c>
      <c r="K49" s="21">
        <v>0</v>
      </c>
      <c r="L49" s="21">
        <v>1</v>
      </c>
      <c r="M49" s="21">
        <v>0</v>
      </c>
      <c r="N49" s="21">
        <v>0</v>
      </c>
      <c r="O49" s="21">
        <v>0</v>
      </c>
      <c r="P49" s="21">
        <v>0</v>
      </c>
    </row>
    <row r="50" spans="1:16" x14ac:dyDescent="0.2">
      <c r="A50" s="24" t="s">
        <v>3</v>
      </c>
      <c r="B50" s="25">
        <v>100</v>
      </c>
      <c r="C50" s="25">
        <v>0</v>
      </c>
      <c r="D50" s="25">
        <v>0</v>
      </c>
      <c r="E50" s="25">
        <v>0</v>
      </c>
      <c r="F50" s="25">
        <v>0</v>
      </c>
      <c r="G50" s="25">
        <v>0</v>
      </c>
      <c r="H50" s="25">
        <v>0</v>
      </c>
      <c r="I50" s="25">
        <v>75</v>
      </c>
      <c r="J50" s="25">
        <v>0</v>
      </c>
      <c r="K50" s="25">
        <v>0</v>
      </c>
      <c r="L50" s="25">
        <v>25</v>
      </c>
      <c r="M50" s="25">
        <v>0</v>
      </c>
      <c r="N50" s="25">
        <v>0</v>
      </c>
      <c r="O50" s="25">
        <v>0</v>
      </c>
      <c r="P50" s="25">
        <v>0</v>
      </c>
    </row>
    <row r="51" spans="1:16" x14ac:dyDescent="0.2">
      <c r="A51" s="20" t="s">
        <v>350</v>
      </c>
      <c r="B51" s="21">
        <v>686</v>
      </c>
      <c r="C51" s="21">
        <v>363</v>
      </c>
      <c r="D51" s="21">
        <v>160</v>
      </c>
      <c r="E51" s="21">
        <v>25</v>
      </c>
      <c r="F51" s="21">
        <v>2</v>
      </c>
      <c r="G51" s="21">
        <v>36</v>
      </c>
      <c r="H51" s="21">
        <v>479</v>
      </c>
      <c r="I51" s="21">
        <v>87</v>
      </c>
      <c r="J51" s="21">
        <v>97</v>
      </c>
      <c r="K51" s="21">
        <v>156</v>
      </c>
      <c r="L51" s="21">
        <v>39</v>
      </c>
      <c r="M51" s="21">
        <v>0</v>
      </c>
      <c r="N51" s="21">
        <v>2</v>
      </c>
      <c r="O51" s="21">
        <v>3</v>
      </c>
      <c r="P51" s="21">
        <v>50</v>
      </c>
    </row>
    <row r="52" spans="1:16" x14ac:dyDescent="0.2">
      <c r="A52" s="24" t="s">
        <v>3</v>
      </c>
      <c r="B52" s="25">
        <v>100</v>
      </c>
      <c r="C52" s="25">
        <v>52.915452000000002</v>
      </c>
      <c r="D52" s="25">
        <v>23.323615</v>
      </c>
      <c r="E52" s="25">
        <v>3.6443150000000002</v>
      </c>
      <c r="F52" s="25">
        <v>0.291545</v>
      </c>
      <c r="G52" s="25">
        <v>5.2478129999999998</v>
      </c>
      <c r="H52" s="25">
        <v>69.825073000000003</v>
      </c>
      <c r="I52" s="25">
        <v>12.682216</v>
      </c>
      <c r="J52" s="25">
        <v>14.139942</v>
      </c>
      <c r="K52" s="25">
        <v>22.740525000000002</v>
      </c>
      <c r="L52" s="25">
        <v>5.6851310000000002</v>
      </c>
      <c r="M52" s="25">
        <v>0</v>
      </c>
      <c r="N52" s="25">
        <v>0.291545</v>
      </c>
      <c r="O52" s="25">
        <v>0.43731799999999998</v>
      </c>
      <c r="P52" s="25">
        <v>7.2886300000000004</v>
      </c>
    </row>
    <row r="53" spans="1:16" x14ac:dyDescent="0.2">
      <c r="A53" s="20" t="s">
        <v>351</v>
      </c>
      <c r="B53" s="21">
        <v>491</v>
      </c>
      <c r="C53" s="21">
        <v>234</v>
      </c>
      <c r="D53" s="21">
        <v>105</v>
      </c>
      <c r="E53" s="21">
        <v>26</v>
      </c>
      <c r="F53" s="21">
        <v>6</v>
      </c>
      <c r="G53" s="21">
        <v>8</v>
      </c>
      <c r="H53" s="21">
        <v>253</v>
      </c>
      <c r="I53" s="21">
        <v>96</v>
      </c>
      <c r="J53" s="21">
        <v>67</v>
      </c>
      <c r="K53" s="21">
        <v>94</v>
      </c>
      <c r="L53" s="21">
        <v>55</v>
      </c>
      <c r="M53" s="21">
        <v>2</v>
      </c>
      <c r="N53" s="21">
        <v>8</v>
      </c>
      <c r="O53" s="21">
        <v>4</v>
      </c>
      <c r="P53" s="21">
        <v>56</v>
      </c>
    </row>
    <row r="54" spans="1:16" x14ac:dyDescent="0.2">
      <c r="A54" s="24" t="s">
        <v>3</v>
      </c>
      <c r="B54" s="25">
        <v>100</v>
      </c>
      <c r="C54" s="25">
        <v>47.657840999999998</v>
      </c>
      <c r="D54" s="25">
        <v>21.384929</v>
      </c>
      <c r="E54" s="25">
        <v>5.2953159999999997</v>
      </c>
      <c r="F54" s="25">
        <v>1.2219960000000001</v>
      </c>
      <c r="G54" s="25">
        <v>1.6293280000000001</v>
      </c>
      <c r="H54" s="25">
        <v>51.527495000000002</v>
      </c>
      <c r="I54" s="25">
        <v>19.551935</v>
      </c>
      <c r="J54" s="25">
        <v>13.645621</v>
      </c>
      <c r="K54" s="25">
        <v>19.144603</v>
      </c>
      <c r="L54" s="25">
        <v>11.201629000000001</v>
      </c>
      <c r="M54" s="25">
        <v>0.40733200000000003</v>
      </c>
      <c r="N54" s="25">
        <v>1.6293280000000001</v>
      </c>
      <c r="O54" s="25">
        <v>0.81466400000000005</v>
      </c>
      <c r="P54" s="25">
        <v>11.405295000000001</v>
      </c>
    </row>
    <row r="55" spans="1:16" x14ac:dyDescent="0.2">
      <c r="A55" s="20" t="s">
        <v>352</v>
      </c>
      <c r="B55" s="21">
        <v>100</v>
      </c>
      <c r="C55" s="21">
        <v>40</v>
      </c>
      <c r="D55" s="21">
        <v>14</v>
      </c>
      <c r="E55" s="21">
        <v>8</v>
      </c>
      <c r="F55" s="21">
        <v>2</v>
      </c>
      <c r="G55" s="21">
        <v>3</v>
      </c>
      <c r="H55" s="21">
        <v>27</v>
      </c>
      <c r="I55" s="21">
        <v>31</v>
      </c>
      <c r="J55" s="21">
        <v>20</v>
      </c>
      <c r="K55" s="21">
        <v>13</v>
      </c>
      <c r="L55" s="21">
        <v>14</v>
      </c>
      <c r="M55" s="21">
        <v>2</v>
      </c>
      <c r="N55" s="21">
        <v>3</v>
      </c>
      <c r="O55" s="21">
        <v>1</v>
      </c>
      <c r="P55" s="21">
        <v>11</v>
      </c>
    </row>
    <row r="56" spans="1:16" x14ac:dyDescent="0.2">
      <c r="A56" s="24" t="s">
        <v>3</v>
      </c>
      <c r="B56" s="25">
        <v>100</v>
      </c>
      <c r="C56" s="25">
        <v>40</v>
      </c>
      <c r="D56" s="25">
        <v>14</v>
      </c>
      <c r="E56" s="25">
        <v>8</v>
      </c>
      <c r="F56" s="25">
        <v>2</v>
      </c>
      <c r="G56" s="25">
        <v>3</v>
      </c>
      <c r="H56" s="25">
        <v>27</v>
      </c>
      <c r="I56" s="25">
        <v>31</v>
      </c>
      <c r="J56" s="25">
        <v>20</v>
      </c>
      <c r="K56" s="25">
        <v>13</v>
      </c>
      <c r="L56" s="25">
        <v>14</v>
      </c>
      <c r="M56" s="25">
        <v>2</v>
      </c>
      <c r="N56" s="25">
        <v>3</v>
      </c>
      <c r="O56" s="25">
        <v>1</v>
      </c>
      <c r="P56" s="25">
        <v>11</v>
      </c>
    </row>
    <row r="57" spans="1:16" x14ac:dyDescent="0.2">
      <c r="A57" s="20" t="s">
        <v>353</v>
      </c>
      <c r="B57" s="21">
        <v>591</v>
      </c>
      <c r="C57" s="21">
        <v>274</v>
      </c>
      <c r="D57" s="21">
        <v>119</v>
      </c>
      <c r="E57" s="21">
        <v>34</v>
      </c>
      <c r="F57" s="21">
        <v>8</v>
      </c>
      <c r="G57" s="21">
        <v>11</v>
      </c>
      <c r="H57" s="21">
        <v>280</v>
      </c>
      <c r="I57" s="21">
        <v>127</v>
      </c>
      <c r="J57" s="21">
        <v>87</v>
      </c>
      <c r="K57" s="21">
        <v>107</v>
      </c>
      <c r="L57" s="21">
        <v>69</v>
      </c>
      <c r="M57" s="21">
        <v>4</v>
      </c>
      <c r="N57" s="21">
        <v>11</v>
      </c>
      <c r="O57" s="21">
        <v>5</v>
      </c>
      <c r="P57" s="21">
        <v>67</v>
      </c>
    </row>
    <row r="58" spans="1:16" x14ac:dyDescent="0.2">
      <c r="A58" s="24" t="s">
        <v>3</v>
      </c>
      <c r="B58" s="25">
        <v>100</v>
      </c>
      <c r="C58" s="25">
        <v>46.362098000000003</v>
      </c>
      <c r="D58" s="25">
        <v>20.135363999999999</v>
      </c>
      <c r="E58" s="25">
        <v>5.752961</v>
      </c>
      <c r="F58" s="25">
        <v>1.3536379999999999</v>
      </c>
      <c r="G58" s="25">
        <v>1.8612519999999999</v>
      </c>
      <c r="H58" s="25">
        <v>47.377327000000001</v>
      </c>
      <c r="I58" s="25">
        <v>21.489001999999999</v>
      </c>
      <c r="J58" s="25">
        <v>14.720812</v>
      </c>
      <c r="K58" s="25">
        <v>18.104907000000001</v>
      </c>
      <c r="L58" s="25">
        <v>11.675127</v>
      </c>
      <c r="M58" s="25">
        <v>0.67681899999999995</v>
      </c>
      <c r="N58" s="25">
        <v>1.8612519999999999</v>
      </c>
      <c r="O58" s="25">
        <v>0.846024</v>
      </c>
      <c r="P58" s="25">
        <v>11.336717</v>
      </c>
    </row>
    <row r="59" spans="1:16" x14ac:dyDescent="0.2">
      <c r="A59" s="9" t="s">
        <v>355</v>
      </c>
      <c r="B59" s="10">
        <v>312</v>
      </c>
      <c r="C59" s="10">
        <v>151</v>
      </c>
      <c r="D59" s="10">
        <v>47</v>
      </c>
      <c r="E59" s="10">
        <v>9</v>
      </c>
      <c r="F59" s="10">
        <v>0</v>
      </c>
      <c r="G59" s="10">
        <v>4</v>
      </c>
      <c r="H59" s="10">
        <v>182</v>
      </c>
      <c r="I59" s="10">
        <v>108</v>
      </c>
      <c r="J59" s="10">
        <v>59</v>
      </c>
      <c r="K59" s="10">
        <v>68</v>
      </c>
      <c r="L59" s="10">
        <v>20</v>
      </c>
      <c r="M59" s="10">
        <v>0</v>
      </c>
      <c r="N59" s="10">
        <v>1</v>
      </c>
      <c r="O59" s="10">
        <v>4</v>
      </c>
      <c r="P59" s="10">
        <v>20</v>
      </c>
    </row>
    <row r="60" spans="1:16" x14ac:dyDescent="0.2">
      <c r="A60" s="24" t="s">
        <v>3</v>
      </c>
      <c r="B60" s="25">
        <v>100</v>
      </c>
      <c r="C60" s="25">
        <v>48.397435999999999</v>
      </c>
      <c r="D60" s="25">
        <v>15.064102999999999</v>
      </c>
      <c r="E60" s="25">
        <v>2.8846150000000002</v>
      </c>
      <c r="F60" s="25">
        <v>0</v>
      </c>
      <c r="G60" s="25">
        <v>1.2820510000000001</v>
      </c>
      <c r="H60" s="25">
        <v>58.333333000000003</v>
      </c>
      <c r="I60" s="25">
        <v>34.615385000000003</v>
      </c>
      <c r="J60" s="25">
        <v>18.910256</v>
      </c>
      <c r="K60" s="25">
        <v>21.794872000000002</v>
      </c>
      <c r="L60" s="25">
        <v>6.4102560000000004</v>
      </c>
      <c r="M60" s="25">
        <v>0</v>
      </c>
      <c r="N60" s="25">
        <v>0.32051299999999999</v>
      </c>
      <c r="O60" s="25">
        <v>1.2820510000000001</v>
      </c>
      <c r="P60" s="25">
        <v>6.4102560000000004</v>
      </c>
    </row>
    <row r="61" spans="1:16" x14ac:dyDescent="0.2">
      <c r="A61" s="20" t="s">
        <v>344</v>
      </c>
      <c r="B61" s="21">
        <v>367</v>
      </c>
      <c r="C61" s="21">
        <v>194</v>
      </c>
      <c r="D61" s="21">
        <v>81</v>
      </c>
      <c r="E61" s="21">
        <v>17</v>
      </c>
      <c r="F61" s="21">
        <v>1</v>
      </c>
      <c r="G61" s="21">
        <v>8</v>
      </c>
      <c r="H61" s="21">
        <v>162</v>
      </c>
      <c r="I61" s="21">
        <v>113</v>
      </c>
      <c r="J61" s="21">
        <v>102</v>
      </c>
      <c r="K61" s="21">
        <v>95</v>
      </c>
      <c r="L61" s="21">
        <v>38</v>
      </c>
      <c r="M61" s="21">
        <v>0</v>
      </c>
      <c r="N61" s="21">
        <v>2</v>
      </c>
      <c r="O61" s="21">
        <v>2</v>
      </c>
      <c r="P61" s="21">
        <v>17</v>
      </c>
    </row>
    <row r="62" spans="1:16" x14ac:dyDescent="0.2">
      <c r="A62" s="24" t="s">
        <v>3</v>
      </c>
      <c r="B62" s="25">
        <v>100</v>
      </c>
      <c r="C62" s="25">
        <v>52.861035000000001</v>
      </c>
      <c r="D62" s="25">
        <v>22.070844999999998</v>
      </c>
      <c r="E62" s="25">
        <v>4.6321529999999997</v>
      </c>
      <c r="F62" s="25">
        <v>0.27248</v>
      </c>
      <c r="G62" s="25">
        <v>2.179837</v>
      </c>
      <c r="H62" s="25">
        <v>44.141689</v>
      </c>
      <c r="I62" s="25">
        <v>30.790191</v>
      </c>
      <c r="J62" s="25">
        <v>27.792916000000002</v>
      </c>
      <c r="K62" s="25">
        <v>25.885559000000001</v>
      </c>
      <c r="L62" s="25">
        <v>10.354222999999999</v>
      </c>
      <c r="M62" s="25">
        <v>0</v>
      </c>
      <c r="N62" s="25">
        <v>0.54495899999999997</v>
      </c>
      <c r="O62" s="25">
        <v>0.54495899999999997</v>
      </c>
      <c r="P62" s="25">
        <v>4.6321529999999997</v>
      </c>
    </row>
    <row r="63" spans="1:16" x14ac:dyDescent="0.2">
      <c r="A63" s="20" t="s">
        <v>345</v>
      </c>
      <c r="B63" s="21">
        <v>302</v>
      </c>
      <c r="C63" s="21">
        <v>156</v>
      </c>
      <c r="D63" s="21">
        <v>65</v>
      </c>
      <c r="E63" s="21">
        <v>16</v>
      </c>
      <c r="F63" s="21">
        <v>2</v>
      </c>
      <c r="G63" s="21">
        <v>4</v>
      </c>
      <c r="H63" s="21">
        <v>95</v>
      </c>
      <c r="I63" s="21">
        <v>113</v>
      </c>
      <c r="J63" s="21">
        <v>90</v>
      </c>
      <c r="K63" s="21">
        <v>78</v>
      </c>
      <c r="L63" s="21">
        <v>45</v>
      </c>
      <c r="M63" s="21">
        <v>0</v>
      </c>
      <c r="N63" s="21">
        <v>2</v>
      </c>
      <c r="O63" s="21">
        <v>7</v>
      </c>
      <c r="P63" s="21">
        <v>15</v>
      </c>
    </row>
    <row r="64" spans="1:16" x14ac:dyDescent="0.2">
      <c r="A64" s="24" t="s">
        <v>3</v>
      </c>
      <c r="B64" s="25">
        <v>100</v>
      </c>
      <c r="C64" s="25">
        <v>51.655628999999998</v>
      </c>
      <c r="D64" s="25">
        <v>21.523178999999999</v>
      </c>
      <c r="E64" s="25">
        <v>5.2980130000000001</v>
      </c>
      <c r="F64" s="25">
        <v>0.66225199999999995</v>
      </c>
      <c r="G64" s="25">
        <v>1.324503</v>
      </c>
      <c r="H64" s="25">
        <v>31.456954</v>
      </c>
      <c r="I64" s="25">
        <v>37.417219000000003</v>
      </c>
      <c r="J64" s="25">
        <v>29.801324999999999</v>
      </c>
      <c r="K64" s="25">
        <v>25.827815000000001</v>
      </c>
      <c r="L64" s="25">
        <v>14.900662000000001</v>
      </c>
      <c r="M64" s="25">
        <v>0</v>
      </c>
      <c r="N64" s="25">
        <v>0.66225199999999995</v>
      </c>
      <c r="O64" s="25">
        <v>2.3178809999999999</v>
      </c>
      <c r="P64" s="25">
        <v>4.9668869999999998</v>
      </c>
    </row>
    <row r="65" spans="1:16" x14ac:dyDescent="0.2">
      <c r="A65" s="20" t="s">
        <v>346</v>
      </c>
      <c r="B65" s="21">
        <v>233</v>
      </c>
      <c r="C65" s="21">
        <v>133</v>
      </c>
      <c r="D65" s="21">
        <v>40</v>
      </c>
      <c r="E65" s="21">
        <v>12</v>
      </c>
      <c r="F65" s="21">
        <v>5</v>
      </c>
      <c r="G65" s="21">
        <v>5</v>
      </c>
      <c r="H65" s="21">
        <v>43</v>
      </c>
      <c r="I65" s="21">
        <v>92</v>
      </c>
      <c r="J65" s="21">
        <v>75</v>
      </c>
      <c r="K65" s="21">
        <v>41</v>
      </c>
      <c r="L65" s="21">
        <v>63</v>
      </c>
      <c r="M65" s="21">
        <v>0</v>
      </c>
      <c r="N65" s="21">
        <v>7</v>
      </c>
      <c r="O65" s="21">
        <v>3</v>
      </c>
      <c r="P65" s="21">
        <v>13</v>
      </c>
    </row>
    <row r="66" spans="1:16" x14ac:dyDescent="0.2">
      <c r="A66" s="24" t="s">
        <v>3</v>
      </c>
      <c r="B66" s="25">
        <v>100</v>
      </c>
      <c r="C66" s="25">
        <v>57.081544999999998</v>
      </c>
      <c r="D66" s="25">
        <v>17.167382</v>
      </c>
      <c r="E66" s="25">
        <v>5.1502150000000002</v>
      </c>
      <c r="F66" s="25">
        <v>2.1459229999999998</v>
      </c>
      <c r="G66" s="25">
        <v>2.1459229999999998</v>
      </c>
      <c r="H66" s="25">
        <v>18.454936</v>
      </c>
      <c r="I66" s="25">
        <v>39.484979000000003</v>
      </c>
      <c r="J66" s="25">
        <v>32.188840999999996</v>
      </c>
      <c r="K66" s="25">
        <v>17.596567</v>
      </c>
      <c r="L66" s="25">
        <v>27.038627000000002</v>
      </c>
      <c r="M66" s="25">
        <v>0</v>
      </c>
      <c r="N66" s="25">
        <v>3.004292</v>
      </c>
      <c r="O66" s="25">
        <v>1.2875540000000001</v>
      </c>
      <c r="P66" s="25">
        <v>5.5793990000000004</v>
      </c>
    </row>
    <row r="67" spans="1:16" x14ac:dyDescent="0.2">
      <c r="A67" s="20" t="s">
        <v>347</v>
      </c>
      <c r="B67" s="21">
        <v>140</v>
      </c>
      <c r="C67" s="21">
        <v>54</v>
      </c>
      <c r="D67" s="21">
        <v>11</v>
      </c>
      <c r="E67" s="21">
        <v>3</v>
      </c>
      <c r="F67" s="21">
        <v>6</v>
      </c>
      <c r="G67" s="21">
        <v>0</v>
      </c>
      <c r="H67" s="21">
        <v>7</v>
      </c>
      <c r="I67" s="21">
        <v>63</v>
      </c>
      <c r="J67" s="21">
        <v>35</v>
      </c>
      <c r="K67" s="21">
        <v>16</v>
      </c>
      <c r="L67" s="21">
        <v>34</v>
      </c>
      <c r="M67" s="21">
        <v>2</v>
      </c>
      <c r="N67" s="21">
        <v>12</v>
      </c>
      <c r="O67" s="21">
        <v>12</v>
      </c>
      <c r="P67" s="21">
        <v>10</v>
      </c>
    </row>
    <row r="68" spans="1:16" x14ac:dyDescent="0.2">
      <c r="A68" s="24" t="s">
        <v>3</v>
      </c>
      <c r="B68" s="25">
        <v>100</v>
      </c>
      <c r="C68" s="25">
        <v>38.571429000000002</v>
      </c>
      <c r="D68" s="25">
        <v>7.8571429999999998</v>
      </c>
      <c r="E68" s="25">
        <v>2.1428569999999998</v>
      </c>
      <c r="F68" s="25">
        <v>4.2857139999999996</v>
      </c>
      <c r="G68" s="25">
        <v>0</v>
      </c>
      <c r="H68" s="25">
        <v>5</v>
      </c>
      <c r="I68" s="25">
        <v>45</v>
      </c>
      <c r="J68" s="25">
        <v>25</v>
      </c>
      <c r="K68" s="25">
        <v>11.428571</v>
      </c>
      <c r="L68" s="25">
        <v>24.285713999999999</v>
      </c>
      <c r="M68" s="25">
        <v>1.428571</v>
      </c>
      <c r="N68" s="25">
        <v>8.5714290000000002</v>
      </c>
      <c r="O68" s="25">
        <v>8.5714290000000002</v>
      </c>
      <c r="P68" s="25">
        <v>7.1428570000000002</v>
      </c>
    </row>
    <row r="69" spans="1:16" x14ac:dyDescent="0.2">
      <c r="A69" s="20" t="s">
        <v>348</v>
      </c>
      <c r="B69" s="21">
        <v>37</v>
      </c>
      <c r="C69" s="21">
        <v>13</v>
      </c>
      <c r="D69" s="21">
        <v>0</v>
      </c>
      <c r="E69" s="21">
        <v>0</v>
      </c>
      <c r="F69" s="21">
        <v>1</v>
      </c>
      <c r="G69" s="21">
        <v>0</v>
      </c>
      <c r="H69" s="21">
        <v>0</v>
      </c>
      <c r="I69" s="21">
        <v>17</v>
      </c>
      <c r="J69" s="21">
        <v>5</v>
      </c>
      <c r="K69" s="21">
        <v>2</v>
      </c>
      <c r="L69" s="21">
        <v>10</v>
      </c>
      <c r="M69" s="21">
        <v>0</v>
      </c>
      <c r="N69" s="21">
        <v>3</v>
      </c>
      <c r="O69" s="21">
        <v>2</v>
      </c>
      <c r="P69" s="21">
        <v>0</v>
      </c>
    </row>
    <row r="70" spans="1:16" x14ac:dyDescent="0.2">
      <c r="A70" s="24" t="s">
        <v>3</v>
      </c>
      <c r="B70" s="25">
        <v>100</v>
      </c>
      <c r="C70" s="25">
        <v>35.135134999999998</v>
      </c>
      <c r="D70" s="25">
        <v>0</v>
      </c>
      <c r="E70" s="25">
        <v>0</v>
      </c>
      <c r="F70" s="25">
        <v>2.7027030000000001</v>
      </c>
      <c r="G70" s="25">
        <v>0</v>
      </c>
      <c r="H70" s="25">
        <v>0</v>
      </c>
      <c r="I70" s="25">
        <v>45.945945999999999</v>
      </c>
      <c r="J70" s="25">
        <v>13.513514000000001</v>
      </c>
      <c r="K70" s="25">
        <v>5.405405</v>
      </c>
      <c r="L70" s="25">
        <v>27.027027</v>
      </c>
      <c r="M70" s="25">
        <v>0</v>
      </c>
      <c r="N70" s="25">
        <v>8.1081079999999996</v>
      </c>
      <c r="O70" s="25">
        <v>5.405405</v>
      </c>
      <c r="P70" s="25">
        <v>0</v>
      </c>
    </row>
    <row r="71" spans="1:16" x14ac:dyDescent="0.2">
      <c r="A71" s="20" t="s">
        <v>349</v>
      </c>
      <c r="B71" s="21">
        <v>9</v>
      </c>
      <c r="C71" s="21">
        <v>3</v>
      </c>
      <c r="D71" s="21">
        <v>0</v>
      </c>
      <c r="E71" s="21">
        <v>0</v>
      </c>
      <c r="F71" s="21">
        <v>0</v>
      </c>
      <c r="G71" s="21">
        <v>0</v>
      </c>
      <c r="H71" s="21">
        <v>0</v>
      </c>
      <c r="I71" s="21">
        <v>5</v>
      </c>
      <c r="J71" s="21">
        <v>0</v>
      </c>
      <c r="K71" s="21">
        <v>0</v>
      </c>
      <c r="L71" s="21">
        <v>1</v>
      </c>
      <c r="M71" s="21">
        <v>0</v>
      </c>
      <c r="N71" s="21">
        <v>2</v>
      </c>
      <c r="O71" s="21">
        <v>1</v>
      </c>
      <c r="P71" s="21">
        <v>1</v>
      </c>
    </row>
    <row r="72" spans="1:16" x14ac:dyDescent="0.2">
      <c r="A72" s="24" t="s">
        <v>3</v>
      </c>
      <c r="B72" s="25">
        <v>100</v>
      </c>
      <c r="C72" s="25">
        <v>33.333333000000003</v>
      </c>
      <c r="D72" s="25">
        <v>0</v>
      </c>
      <c r="E72" s="25">
        <v>0</v>
      </c>
      <c r="F72" s="25">
        <v>0</v>
      </c>
      <c r="G72" s="25">
        <v>0</v>
      </c>
      <c r="H72" s="25">
        <v>0</v>
      </c>
      <c r="I72" s="25">
        <v>55.555556000000003</v>
      </c>
      <c r="J72" s="25">
        <v>0</v>
      </c>
      <c r="K72" s="25">
        <v>0</v>
      </c>
      <c r="L72" s="25">
        <v>11.111110999999999</v>
      </c>
      <c r="M72" s="25">
        <v>0</v>
      </c>
      <c r="N72" s="25">
        <v>22.222221999999999</v>
      </c>
      <c r="O72" s="25">
        <v>11.111110999999999</v>
      </c>
      <c r="P72" s="25">
        <v>11.111110999999999</v>
      </c>
    </row>
    <row r="73" spans="1:16" x14ac:dyDescent="0.2">
      <c r="A73" s="20" t="s">
        <v>350</v>
      </c>
      <c r="B73" s="21">
        <v>679</v>
      </c>
      <c r="C73" s="21">
        <v>345</v>
      </c>
      <c r="D73" s="21">
        <v>128</v>
      </c>
      <c r="E73" s="21">
        <v>26</v>
      </c>
      <c r="F73" s="21">
        <v>1</v>
      </c>
      <c r="G73" s="21">
        <v>12</v>
      </c>
      <c r="H73" s="21">
        <v>344</v>
      </c>
      <c r="I73" s="21">
        <v>221</v>
      </c>
      <c r="J73" s="21">
        <v>161</v>
      </c>
      <c r="K73" s="21">
        <v>163</v>
      </c>
      <c r="L73" s="21">
        <v>58</v>
      </c>
      <c r="M73" s="21">
        <v>0</v>
      </c>
      <c r="N73" s="21">
        <v>3</v>
      </c>
      <c r="O73" s="21">
        <v>6</v>
      </c>
      <c r="P73" s="21">
        <v>37</v>
      </c>
    </row>
    <row r="74" spans="1:16" x14ac:dyDescent="0.2">
      <c r="A74" s="24" t="s">
        <v>3</v>
      </c>
      <c r="B74" s="25">
        <v>100</v>
      </c>
      <c r="C74" s="25">
        <v>50.810015</v>
      </c>
      <c r="D74" s="25">
        <v>18.851251999999999</v>
      </c>
      <c r="E74" s="25">
        <v>3.829161</v>
      </c>
      <c r="F74" s="25">
        <v>0.14727499999999999</v>
      </c>
      <c r="G74" s="25">
        <v>1.7673049999999999</v>
      </c>
      <c r="H74" s="25">
        <v>50.662739000000002</v>
      </c>
      <c r="I74" s="25">
        <v>32.547865000000002</v>
      </c>
      <c r="J74" s="25">
        <v>23.71134</v>
      </c>
      <c r="K74" s="25">
        <v>24.005890999999998</v>
      </c>
      <c r="L74" s="25">
        <v>8.5419730000000005</v>
      </c>
      <c r="M74" s="25">
        <v>0</v>
      </c>
      <c r="N74" s="25">
        <v>0.441826</v>
      </c>
      <c r="O74" s="25">
        <v>0.88365199999999999</v>
      </c>
      <c r="P74" s="25">
        <v>5.4491899999999998</v>
      </c>
    </row>
    <row r="75" spans="1:16" x14ac:dyDescent="0.2">
      <c r="A75" s="20" t="s">
        <v>351</v>
      </c>
      <c r="B75" s="21">
        <v>535</v>
      </c>
      <c r="C75" s="21">
        <v>289</v>
      </c>
      <c r="D75" s="21">
        <v>105</v>
      </c>
      <c r="E75" s="21">
        <v>28</v>
      </c>
      <c r="F75" s="21">
        <v>7</v>
      </c>
      <c r="G75" s="21">
        <v>9</v>
      </c>
      <c r="H75" s="21">
        <v>138</v>
      </c>
      <c r="I75" s="21">
        <v>205</v>
      </c>
      <c r="J75" s="21">
        <v>165</v>
      </c>
      <c r="K75" s="21">
        <v>119</v>
      </c>
      <c r="L75" s="21">
        <v>108</v>
      </c>
      <c r="M75" s="21">
        <v>0</v>
      </c>
      <c r="N75" s="21">
        <v>9</v>
      </c>
      <c r="O75" s="21">
        <v>10</v>
      </c>
      <c r="P75" s="21">
        <v>28</v>
      </c>
    </row>
    <row r="76" spans="1:16" x14ac:dyDescent="0.2">
      <c r="A76" s="24" t="s">
        <v>3</v>
      </c>
      <c r="B76" s="25">
        <v>100</v>
      </c>
      <c r="C76" s="25">
        <v>54.018692000000001</v>
      </c>
      <c r="D76" s="25">
        <v>19.626168</v>
      </c>
      <c r="E76" s="25">
        <v>5.2336450000000001</v>
      </c>
      <c r="F76" s="25">
        <v>1.308411</v>
      </c>
      <c r="G76" s="25">
        <v>1.6822429999999999</v>
      </c>
      <c r="H76" s="25">
        <v>25.794392999999999</v>
      </c>
      <c r="I76" s="25">
        <v>38.317757</v>
      </c>
      <c r="J76" s="25">
        <v>30.841121000000001</v>
      </c>
      <c r="K76" s="25">
        <v>22.242991</v>
      </c>
      <c r="L76" s="25">
        <v>20.186916</v>
      </c>
      <c r="M76" s="25">
        <v>0</v>
      </c>
      <c r="N76" s="25">
        <v>1.6822429999999999</v>
      </c>
      <c r="O76" s="25">
        <v>1.869159</v>
      </c>
      <c r="P76" s="25">
        <v>5.2336450000000001</v>
      </c>
    </row>
    <row r="77" spans="1:16" x14ac:dyDescent="0.2">
      <c r="A77" s="20" t="s">
        <v>352</v>
      </c>
      <c r="B77" s="21">
        <v>186</v>
      </c>
      <c r="C77" s="21">
        <v>70</v>
      </c>
      <c r="D77" s="21">
        <v>11</v>
      </c>
      <c r="E77" s="21">
        <v>3</v>
      </c>
      <c r="F77" s="21">
        <v>7</v>
      </c>
      <c r="G77" s="21">
        <v>0</v>
      </c>
      <c r="H77" s="21">
        <v>7</v>
      </c>
      <c r="I77" s="21">
        <v>85</v>
      </c>
      <c r="J77" s="21">
        <v>40</v>
      </c>
      <c r="K77" s="21">
        <v>18</v>
      </c>
      <c r="L77" s="21">
        <v>45</v>
      </c>
      <c r="M77" s="21">
        <v>2</v>
      </c>
      <c r="N77" s="21">
        <v>17</v>
      </c>
      <c r="O77" s="21">
        <v>15</v>
      </c>
      <c r="P77" s="21">
        <v>11</v>
      </c>
    </row>
    <row r="78" spans="1:16" x14ac:dyDescent="0.2">
      <c r="A78" s="24" t="s">
        <v>3</v>
      </c>
      <c r="B78" s="25">
        <v>100</v>
      </c>
      <c r="C78" s="25">
        <v>37.634408999999998</v>
      </c>
      <c r="D78" s="25">
        <v>5.9139780000000002</v>
      </c>
      <c r="E78" s="25">
        <v>1.612903</v>
      </c>
      <c r="F78" s="25">
        <v>3.7634409999999998</v>
      </c>
      <c r="G78" s="25">
        <v>0</v>
      </c>
      <c r="H78" s="25">
        <v>3.7634409999999998</v>
      </c>
      <c r="I78" s="25">
        <v>45.698925000000003</v>
      </c>
      <c r="J78" s="25">
        <v>21.505375999999998</v>
      </c>
      <c r="K78" s="25">
        <v>9.6774190000000004</v>
      </c>
      <c r="L78" s="25">
        <v>24.193548</v>
      </c>
      <c r="M78" s="25">
        <v>1.075269</v>
      </c>
      <c r="N78" s="25">
        <v>9.1397849999999998</v>
      </c>
      <c r="O78" s="25">
        <v>8.0645159999999994</v>
      </c>
      <c r="P78" s="25">
        <v>5.9139780000000002</v>
      </c>
    </row>
    <row r="79" spans="1:16" x14ac:dyDescent="0.2">
      <c r="A79" s="20" t="s">
        <v>353</v>
      </c>
      <c r="B79" s="21">
        <v>721</v>
      </c>
      <c r="C79" s="21">
        <v>359</v>
      </c>
      <c r="D79" s="21">
        <v>116</v>
      </c>
      <c r="E79" s="21">
        <v>31</v>
      </c>
      <c r="F79" s="21">
        <v>14</v>
      </c>
      <c r="G79" s="21">
        <v>9</v>
      </c>
      <c r="H79" s="21">
        <v>145</v>
      </c>
      <c r="I79" s="21">
        <v>290</v>
      </c>
      <c r="J79" s="21">
        <v>205</v>
      </c>
      <c r="K79" s="21">
        <v>137</v>
      </c>
      <c r="L79" s="21">
        <v>153</v>
      </c>
      <c r="M79" s="21">
        <v>2</v>
      </c>
      <c r="N79" s="21">
        <v>26</v>
      </c>
      <c r="O79" s="21">
        <v>25</v>
      </c>
      <c r="P79" s="21">
        <v>39</v>
      </c>
    </row>
    <row r="80" spans="1:16" x14ac:dyDescent="0.2">
      <c r="A80" s="24" t="s">
        <v>3</v>
      </c>
      <c r="B80" s="25">
        <v>100</v>
      </c>
      <c r="C80" s="25">
        <v>49.791955999999999</v>
      </c>
      <c r="D80" s="25">
        <v>16.088766</v>
      </c>
      <c r="E80" s="25">
        <v>4.2995840000000003</v>
      </c>
      <c r="F80" s="25">
        <v>1.941748</v>
      </c>
      <c r="G80" s="25">
        <v>1.2482660000000001</v>
      </c>
      <c r="H80" s="25">
        <v>20.110956999999999</v>
      </c>
      <c r="I80" s="25">
        <v>40.221913999999998</v>
      </c>
      <c r="J80" s="25">
        <v>28.432732000000001</v>
      </c>
      <c r="K80" s="25">
        <v>19.001387000000001</v>
      </c>
      <c r="L80" s="25">
        <v>21.220527000000001</v>
      </c>
      <c r="M80" s="25">
        <v>0.277393</v>
      </c>
      <c r="N80" s="25">
        <v>3.6061030000000001</v>
      </c>
      <c r="O80" s="25">
        <v>3.467406</v>
      </c>
      <c r="P80" s="25">
        <v>5.409154</v>
      </c>
    </row>
    <row r="81" spans="1:16" x14ac:dyDescent="0.2">
      <c r="A81" s="9" t="s">
        <v>356</v>
      </c>
      <c r="B81" s="9"/>
      <c r="C81" s="9"/>
      <c r="D81" s="9"/>
      <c r="E81" s="9"/>
      <c r="F81" s="9"/>
      <c r="G81" s="9"/>
      <c r="H81" s="9"/>
      <c r="I81" s="9"/>
      <c r="J81" s="9"/>
      <c r="K81" s="9"/>
      <c r="L81" s="9"/>
      <c r="M81" s="9"/>
      <c r="N81" s="9"/>
      <c r="O81" s="9"/>
      <c r="P81" s="9"/>
    </row>
    <row r="82" spans="1:16" x14ac:dyDescent="0.2">
      <c r="A82" s="20" t="s">
        <v>357</v>
      </c>
      <c r="B82" s="21">
        <v>138</v>
      </c>
      <c r="C82" s="21">
        <v>71</v>
      </c>
      <c r="D82" s="21">
        <v>37</v>
      </c>
      <c r="E82" s="21">
        <v>4</v>
      </c>
      <c r="F82" s="21">
        <v>1</v>
      </c>
      <c r="G82" s="21">
        <v>3</v>
      </c>
      <c r="H82" s="21">
        <v>48</v>
      </c>
      <c r="I82" s="21">
        <v>10</v>
      </c>
      <c r="J82" s="21">
        <v>35</v>
      </c>
      <c r="K82" s="21">
        <v>44</v>
      </c>
      <c r="L82" s="21">
        <v>12</v>
      </c>
      <c r="M82" s="21">
        <v>0</v>
      </c>
      <c r="N82" s="21">
        <v>4</v>
      </c>
      <c r="O82" s="21">
        <v>4</v>
      </c>
      <c r="P82" s="21">
        <v>11</v>
      </c>
    </row>
    <row r="83" spans="1:16" x14ac:dyDescent="0.2">
      <c r="A83" s="24" t="s">
        <v>3</v>
      </c>
      <c r="B83" s="25">
        <v>100</v>
      </c>
      <c r="C83" s="25">
        <v>51.449275</v>
      </c>
      <c r="D83" s="25">
        <v>26.811593999999999</v>
      </c>
      <c r="E83" s="25">
        <v>2.8985509999999999</v>
      </c>
      <c r="F83" s="25">
        <v>0.724638</v>
      </c>
      <c r="G83" s="25">
        <v>2.1739130000000002</v>
      </c>
      <c r="H83" s="25">
        <v>34.782609000000001</v>
      </c>
      <c r="I83" s="25">
        <v>7.2463769999999998</v>
      </c>
      <c r="J83" s="25">
        <v>25.362318999999999</v>
      </c>
      <c r="K83" s="25">
        <v>31.884058</v>
      </c>
      <c r="L83" s="25">
        <v>8.6956520000000008</v>
      </c>
      <c r="M83" s="25">
        <v>0</v>
      </c>
      <c r="N83" s="25">
        <v>2.8985509999999999</v>
      </c>
      <c r="O83" s="25">
        <v>2.8985509999999999</v>
      </c>
      <c r="P83" s="25">
        <v>7.9710140000000003</v>
      </c>
    </row>
    <row r="84" spans="1:16" x14ac:dyDescent="0.2">
      <c r="A84" s="20" t="s">
        <v>328</v>
      </c>
      <c r="B84" s="21">
        <v>1747</v>
      </c>
      <c r="C84" s="21">
        <v>892</v>
      </c>
      <c r="D84" s="21">
        <v>346</v>
      </c>
      <c r="E84" s="21">
        <v>78</v>
      </c>
      <c r="F84" s="21">
        <v>9</v>
      </c>
      <c r="G84" s="21">
        <v>48</v>
      </c>
      <c r="H84" s="21">
        <v>953</v>
      </c>
      <c r="I84" s="21">
        <v>514</v>
      </c>
      <c r="J84" s="21">
        <v>308</v>
      </c>
      <c r="K84" s="21">
        <v>381</v>
      </c>
      <c r="L84" s="21">
        <v>173</v>
      </c>
      <c r="M84" s="21">
        <v>4</v>
      </c>
      <c r="N84" s="21">
        <v>19</v>
      </c>
      <c r="O84" s="21">
        <v>14</v>
      </c>
      <c r="P84" s="21">
        <v>121</v>
      </c>
    </row>
    <row r="85" spans="1:16" x14ac:dyDescent="0.2">
      <c r="A85" s="24" t="s">
        <v>3</v>
      </c>
      <c r="B85" s="25">
        <v>100</v>
      </c>
      <c r="C85" s="25">
        <v>51.058957999999997</v>
      </c>
      <c r="D85" s="25">
        <v>19.805381000000001</v>
      </c>
      <c r="E85" s="25">
        <v>4.4647969999999999</v>
      </c>
      <c r="F85" s="25">
        <v>0.51516899999999999</v>
      </c>
      <c r="G85" s="25">
        <v>2.7475670000000001</v>
      </c>
      <c r="H85" s="25">
        <v>54.550657999999999</v>
      </c>
      <c r="I85" s="25">
        <v>29.421866000000001</v>
      </c>
      <c r="J85" s="25">
        <v>17.630223000000001</v>
      </c>
      <c r="K85" s="25">
        <v>21.808814999999999</v>
      </c>
      <c r="L85" s="25">
        <v>9.9026899999999998</v>
      </c>
      <c r="M85" s="25">
        <v>0.228964</v>
      </c>
      <c r="N85" s="25">
        <v>1.0875790000000001</v>
      </c>
      <c r="O85" s="25">
        <v>0.80137400000000003</v>
      </c>
      <c r="P85" s="25">
        <v>6.9261590000000002</v>
      </c>
    </row>
    <row r="86" spans="1:16" x14ac:dyDescent="0.2">
      <c r="A86" s="20" t="s">
        <v>329</v>
      </c>
      <c r="B86" s="21">
        <v>191</v>
      </c>
      <c r="C86" s="21">
        <v>99</v>
      </c>
      <c r="D86" s="21">
        <v>35</v>
      </c>
      <c r="E86" s="21">
        <v>12</v>
      </c>
      <c r="F86" s="21">
        <v>1</v>
      </c>
      <c r="G86" s="21">
        <v>6</v>
      </c>
      <c r="H86" s="21">
        <v>72</v>
      </c>
      <c r="I86" s="21">
        <v>32</v>
      </c>
      <c r="J86" s="21">
        <v>53</v>
      </c>
      <c r="K86" s="21">
        <v>44</v>
      </c>
      <c r="L86" s="21">
        <v>24</v>
      </c>
      <c r="M86" s="21">
        <v>0</v>
      </c>
      <c r="N86" s="21">
        <v>1</v>
      </c>
      <c r="O86" s="21">
        <v>5</v>
      </c>
      <c r="P86" s="21">
        <v>13</v>
      </c>
    </row>
    <row r="87" spans="1:16" x14ac:dyDescent="0.2">
      <c r="A87" s="24" t="s">
        <v>3</v>
      </c>
      <c r="B87" s="25">
        <v>100</v>
      </c>
      <c r="C87" s="25">
        <v>51.832461000000002</v>
      </c>
      <c r="D87" s="25">
        <v>18.324607</v>
      </c>
      <c r="E87" s="25">
        <v>6.2827229999999998</v>
      </c>
      <c r="F87" s="25">
        <v>0.52356000000000003</v>
      </c>
      <c r="G87" s="25">
        <v>3.1413609999999998</v>
      </c>
      <c r="H87" s="25">
        <v>37.696334999999998</v>
      </c>
      <c r="I87" s="25">
        <v>16.753927000000001</v>
      </c>
      <c r="J87" s="25">
        <v>27.748691000000001</v>
      </c>
      <c r="K87" s="25">
        <v>23.036649000000001</v>
      </c>
      <c r="L87" s="25">
        <v>12.565445</v>
      </c>
      <c r="M87" s="25">
        <v>0</v>
      </c>
      <c r="N87" s="25">
        <v>0.52356000000000003</v>
      </c>
      <c r="O87" s="25">
        <v>2.617801</v>
      </c>
      <c r="P87" s="25">
        <v>6.8062829999999996</v>
      </c>
    </row>
    <row r="88" spans="1:16" x14ac:dyDescent="0.2">
      <c r="A88" s="20" t="s">
        <v>330</v>
      </c>
      <c r="B88" s="21">
        <v>544</v>
      </c>
      <c r="C88" s="21">
        <v>252</v>
      </c>
      <c r="D88" s="21">
        <v>94</v>
      </c>
      <c r="E88" s="21">
        <v>21</v>
      </c>
      <c r="F88" s="21">
        <v>13</v>
      </c>
      <c r="G88" s="21">
        <v>9</v>
      </c>
      <c r="H88" s="21">
        <v>150</v>
      </c>
      <c r="I88" s="21">
        <v>162</v>
      </c>
      <c r="J88" s="21">
        <v>143</v>
      </c>
      <c r="K88" s="21">
        <v>89</v>
      </c>
      <c r="L88" s="21">
        <v>104</v>
      </c>
      <c r="M88" s="21">
        <v>2</v>
      </c>
      <c r="N88" s="21">
        <v>18</v>
      </c>
      <c r="O88" s="21">
        <v>16</v>
      </c>
      <c r="P88" s="21">
        <v>38</v>
      </c>
    </row>
    <row r="89" spans="1:16" x14ac:dyDescent="0.2">
      <c r="A89" s="24" t="s">
        <v>3</v>
      </c>
      <c r="B89" s="25">
        <v>100</v>
      </c>
      <c r="C89" s="25">
        <v>46.323529000000001</v>
      </c>
      <c r="D89" s="25">
        <v>17.279412000000001</v>
      </c>
      <c r="E89" s="25">
        <v>3.8602940000000001</v>
      </c>
      <c r="F89" s="25">
        <v>2.3897059999999999</v>
      </c>
      <c r="G89" s="25">
        <v>1.654412</v>
      </c>
      <c r="H89" s="25">
        <v>27.573529000000001</v>
      </c>
      <c r="I89" s="25">
        <v>29.779412000000001</v>
      </c>
      <c r="J89" s="25">
        <v>26.286764999999999</v>
      </c>
      <c r="K89" s="25">
        <v>16.360294</v>
      </c>
      <c r="L89" s="25">
        <v>19.117647000000002</v>
      </c>
      <c r="M89" s="25">
        <v>0.367647</v>
      </c>
      <c r="N89" s="25">
        <v>3.308824</v>
      </c>
      <c r="O89" s="25">
        <v>2.941176</v>
      </c>
      <c r="P89" s="25">
        <v>6.9852939999999997</v>
      </c>
    </row>
    <row r="90" spans="1:16" x14ac:dyDescent="0.2">
      <c r="A90" s="20" t="s">
        <v>358</v>
      </c>
      <c r="B90" s="21">
        <v>57</v>
      </c>
      <c r="C90" s="21">
        <v>27</v>
      </c>
      <c r="D90" s="21">
        <v>11</v>
      </c>
      <c r="E90" s="21">
        <v>1</v>
      </c>
      <c r="F90" s="21">
        <v>1</v>
      </c>
      <c r="G90" s="21">
        <v>2</v>
      </c>
      <c r="H90" s="21">
        <v>25</v>
      </c>
      <c r="I90" s="21">
        <v>7</v>
      </c>
      <c r="J90" s="21">
        <v>11</v>
      </c>
      <c r="K90" s="21">
        <v>5</v>
      </c>
      <c r="L90" s="21">
        <v>6</v>
      </c>
      <c r="M90" s="21">
        <v>0</v>
      </c>
      <c r="N90" s="21">
        <v>0</v>
      </c>
      <c r="O90" s="21">
        <v>0</v>
      </c>
      <c r="P90" s="21">
        <v>10</v>
      </c>
    </row>
    <row r="91" spans="1:16" x14ac:dyDescent="0.2">
      <c r="A91" s="24" t="s">
        <v>3</v>
      </c>
      <c r="B91" s="25">
        <v>100</v>
      </c>
      <c r="C91" s="25">
        <v>47.368420999999998</v>
      </c>
      <c r="D91" s="25">
        <v>19.298245999999999</v>
      </c>
      <c r="E91" s="25">
        <v>1.754386</v>
      </c>
      <c r="F91" s="25">
        <v>1.754386</v>
      </c>
      <c r="G91" s="25">
        <v>3.508772</v>
      </c>
      <c r="H91" s="25">
        <v>43.859648999999997</v>
      </c>
      <c r="I91" s="25">
        <v>12.280702</v>
      </c>
      <c r="J91" s="25">
        <v>19.298245999999999</v>
      </c>
      <c r="K91" s="25">
        <v>8.7719299999999993</v>
      </c>
      <c r="L91" s="25">
        <v>10.526316</v>
      </c>
      <c r="M91" s="25">
        <v>0</v>
      </c>
      <c r="N91" s="25">
        <v>0</v>
      </c>
      <c r="O91" s="25">
        <v>0</v>
      </c>
      <c r="P91" s="25">
        <v>17.543859999999999</v>
      </c>
    </row>
    <row r="92" spans="1:16" x14ac:dyDescent="0.2">
      <c r="A92" s="9" t="s">
        <v>359</v>
      </c>
      <c r="B92" s="10">
        <v>89</v>
      </c>
      <c r="C92" s="10">
        <v>46</v>
      </c>
      <c r="D92" s="10">
        <v>30</v>
      </c>
      <c r="E92" s="10">
        <v>2</v>
      </c>
      <c r="F92" s="10">
        <v>1</v>
      </c>
      <c r="G92" s="10">
        <v>1</v>
      </c>
      <c r="H92" s="10">
        <v>33</v>
      </c>
      <c r="I92" s="10">
        <v>3</v>
      </c>
      <c r="J92" s="10">
        <v>17</v>
      </c>
      <c r="K92" s="10">
        <v>28</v>
      </c>
      <c r="L92" s="10">
        <v>7</v>
      </c>
      <c r="M92" s="10">
        <v>0</v>
      </c>
      <c r="N92" s="10">
        <v>2</v>
      </c>
      <c r="O92" s="10">
        <v>0</v>
      </c>
      <c r="P92" s="10">
        <v>8</v>
      </c>
    </row>
    <row r="93" spans="1:16" x14ac:dyDescent="0.2">
      <c r="A93" s="24" t="s">
        <v>3</v>
      </c>
      <c r="B93" s="25">
        <v>100</v>
      </c>
      <c r="C93" s="25">
        <v>51.685392999999998</v>
      </c>
      <c r="D93" s="25">
        <v>33.707864999999998</v>
      </c>
      <c r="E93" s="25">
        <v>2.2471909999999999</v>
      </c>
      <c r="F93" s="25">
        <v>1.123596</v>
      </c>
      <c r="G93" s="25">
        <v>1.123596</v>
      </c>
      <c r="H93" s="25">
        <v>37.078651999999998</v>
      </c>
      <c r="I93" s="25">
        <v>3.370787</v>
      </c>
      <c r="J93" s="25">
        <v>19.101123999999999</v>
      </c>
      <c r="K93" s="25">
        <v>31.460674000000001</v>
      </c>
      <c r="L93" s="25">
        <v>7.8651689999999999</v>
      </c>
      <c r="M93" s="25">
        <v>0</v>
      </c>
      <c r="N93" s="25">
        <v>2.2471909999999999</v>
      </c>
      <c r="O93" s="25">
        <v>0</v>
      </c>
      <c r="P93" s="25">
        <v>8.9887639999999998</v>
      </c>
    </row>
    <row r="94" spans="1:16" x14ac:dyDescent="0.2">
      <c r="A94" s="20" t="s">
        <v>331</v>
      </c>
      <c r="B94" s="21">
        <v>977</v>
      </c>
      <c r="C94" s="21">
        <v>495</v>
      </c>
      <c r="D94" s="21">
        <v>201</v>
      </c>
      <c r="E94" s="21">
        <v>45</v>
      </c>
      <c r="F94" s="21">
        <v>8</v>
      </c>
      <c r="G94" s="21">
        <v>39</v>
      </c>
      <c r="H94" s="21">
        <v>626</v>
      </c>
      <c r="I94" s="21">
        <v>181</v>
      </c>
      <c r="J94" s="21">
        <v>130</v>
      </c>
      <c r="K94" s="21">
        <v>205</v>
      </c>
      <c r="L94" s="21">
        <v>82</v>
      </c>
      <c r="M94" s="21">
        <v>4</v>
      </c>
      <c r="N94" s="21">
        <v>10</v>
      </c>
      <c r="O94" s="21">
        <v>5</v>
      </c>
      <c r="P94" s="21">
        <v>87</v>
      </c>
    </row>
    <row r="95" spans="1:16" x14ac:dyDescent="0.2">
      <c r="A95" s="24" t="s">
        <v>3</v>
      </c>
      <c r="B95" s="25">
        <v>100</v>
      </c>
      <c r="C95" s="25">
        <v>50.665301999999997</v>
      </c>
      <c r="D95" s="25">
        <v>20.573183</v>
      </c>
      <c r="E95" s="25">
        <v>4.6059369999999999</v>
      </c>
      <c r="F95" s="25">
        <v>0.81883300000000003</v>
      </c>
      <c r="G95" s="25">
        <v>3.9918119999999999</v>
      </c>
      <c r="H95" s="25">
        <v>64.073695000000001</v>
      </c>
      <c r="I95" s="25">
        <v>18.5261</v>
      </c>
      <c r="J95" s="25">
        <v>13.306039</v>
      </c>
      <c r="K95" s="25">
        <v>20.982600000000001</v>
      </c>
      <c r="L95" s="25">
        <v>8.3930399999999992</v>
      </c>
      <c r="M95" s="25">
        <v>0.40941699999999998</v>
      </c>
      <c r="N95" s="25">
        <v>1.023541</v>
      </c>
      <c r="O95" s="25">
        <v>0.51177099999999998</v>
      </c>
      <c r="P95" s="25">
        <v>8.9048110000000005</v>
      </c>
    </row>
    <row r="96" spans="1:16" x14ac:dyDescent="0.2">
      <c r="A96" s="20" t="s">
        <v>332</v>
      </c>
      <c r="B96" s="21">
        <v>73</v>
      </c>
      <c r="C96" s="21">
        <v>40</v>
      </c>
      <c r="D96" s="21">
        <v>21</v>
      </c>
      <c r="E96" s="21">
        <v>7</v>
      </c>
      <c r="F96" s="21">
        <v>0</v>
      </c>
      <c r="G96" s="21">
        <v>4</v>
      </c>
      <c r="H96" s="21">
        <v>31</v>
      </c>
      <c r="I96" s="21">
        <v>2</v>
      </c>
      <c r="J96" s="21">
        <v>15</v>
      </c>
      <c r="K96" s="21">
        <v>15</v>
      </c>
      <c r="L96" s="21">
        <v>5</v>
      </c>
      <c r="M96" s="21">
        <v>0</v>
      </c>
      <c r="N96" s="21">
        <v>0</v>
      </c>
      <c r="O96" s="21">
        <v>1</v>
      </c>
      <c r="P96" s="21">
        <v>7</v>
      </c>
    </row>
    <row r="97" spans="1:16" x14ac:dyDescent="0.2">
      <c r="A97" s="24" t="s">
        <v>3</v>
      </c>
      <c r="B97" s="25">
        <v>100</v>
      </c>
      <c r="C97" s="25">
        <v>54.794521000000003</v>
      </c>
      <c r="D97" s="25">
        <v>28.767123000000002</v>
      </c>
      <c r="E97" s="25">
        <v>9.5890409999999999</v>
      </c>
      <c r="F97" s="25">
        <v>0</v>
      </c>
      <c r="G97" s="25">
        <v>5.4794520000000002</v>
      </c>
      <c r="H97" s="25">
        <v>42.465752999999999</v>
      </c>
      <c r="I97" s="25">
        <v>2.7397260000000001</v>
      </c>
      <c r="J97" s="25">
        <v>20.547944999999999</v>
      </c>
      <c r="K97" s="25">
        <v>20.547944999999999</v>
      </c>
      <c r="L97" s="25">
        <v>6.8493149999999998</v>
      </c>
      <c r="M97" s="25">
        <v>0</v>
      </c>
      <c r="N97" s="25">
        <v>0</v>
      </c>
      <c r="O97" s="25">
        <v>1.3698630000000001</v>
      </c>
      <c r="P97" s="25">
        <v>9.5890409999999999</v>
      </c>
    </row>
    <row r="98" spans="1:16" x14ac:dyDescent="0.2">
      <c r="A98" s="20" t="s">
        <v>333</v>
      </c>
      <c r="B98" s="21">
        <v>108</v>
      </c>
      <c r="C98" s="21">
        <v>38</v>
      </c>
      <c r="D98" s="21">
        <v>21</v>
      </c>
      <c r="E98" s="21">
        <v>4</v>
      </c>
      <c r="F98" s="21">
        <v>1</v>
      </c>
      <c r="G98" s="21">
        <v>2</v>
      </c>
      <c r="H98" s="21">
        <v>52</v>
      </c>
      <c r="I98" s="21">
        <v>26</v>
      </c>
      <c r="J98" s="21">
        <v>16</v>
      </c>
      <c r="K98" s="21">
        <v>13</v>
      </c>
      <c r="L98" s="21">
        <v>13</v>
      </c>
      <c r="M98" s="21">
        <v>0</v>
      </c>
      <c r="N98" s="21">
        <v>1</v>
      </c>
      <c r="O98" s="21">
        <v>2</v>
      </c>
      <c r="P98" s="21">
        <v>12</v>
      </c>
    </row>
    <row r="99" spans="1:16" x14ac:dyDescent="0.2">
      <c r="A99" s="24" t="s">
        <v>3</v>
      </c>
      <c r="B99" s="25">
        <v>100</v>
      </c>
      <c r="C99" s="25">
        <v>35.185184999999997</v>
      </c>
      <c r="D99" s="25">
        <v>19.444444000000001</v>
      </c>
      <c r="E99" s="25">
        <v>3.7037040000000001</v>
      </c>
      <c r="F99" s="25">
        <v>0.92592600000000003</v>
      </c>
      <c r="G99" s="25">
        <v>1.8518520000000001</v>
      </c>
      <c r="H99" s="25">
        <v>48.148147999999999</v>
      </c>
      <c r="I99" s="25">
        <v>24.074074</v>
      </c>
      <c r="J99" s="25">
        <v>14.814814999999999</v>
      </c>
      <c r="K99" s="25">
        <v>12.037037</v>
      </c>
      <c r="L99" s="25">
        <v>12.037037</v>
      </c>
      <c r="M99" s="25">
        <v>0</v>
      </c>
      <c r="N99" s="25">
        <v>0.92592600000000003</v>
      </c>
      <c r="O99" s="25">
        <v>1.8518520000000001</v>
      </c>
      <c r="P99" s="25">
        <v>11.111110999999999</v>
      </c>
    </row>
    <row r="100" spans="1:16" x14ac:dyDescent="0.2">
      <c r="A100" s="20" t="s">
        <v>358</v>
      </c>
      <c r="B100" s="21">
        <v>30</v>
      </c>
      <c r="C100" s="21">
        <v>18</v>
      </c>
      <c r="D100" s="21">
        <v>6</v>
      </c>
      <c r="E100" s="21">
        <v>1</v>
      </c>
      <c r="F100" s="21">
        <v>0</v>
      </c>
      <c r="G100" s="21">
        <v>1</v>
      </c>
      <c r="H100" s="21">
        <v>17</v>
      </c>
      <c r="I100" s="21">
        <v>2</v>
      </c>
      <c r="J100" s="21">
        <v>6</v>
      </c>
      <c r="K100" s="21">
        <v>2</v>
      </c>
      <c r="L100" s="21">
        <v>1</v>
      </c>
      <c r="M100" s="21">
        <v>0</v>
      </c>
      <c r="N100" s="21">
        <v>0</v>
      </c>
      <c r="O100" s="21">
        <v>0</v>
      </c>
      <c r="P100" s="21">
        <v>3</v>
      </c>
    </row>
    <row r="101" spans="1:16" x14ac:dyDescent="0.2">
      <c r="A101" s="24" t="s">
        <v>3</v>
      </c>
      <c r="B101" s="25">
        <v>100</v>
      </c>
      <c r="C101" s="25">
        <v>60</v>
      </c>
      <c r="D101" s="25">
        <v>20</v>
      </c>
      <c r="E101" s="25">
        <v>3.3333330000000001</v>
      </c>
      <c r="F101" s="25">
        <v>0</v>
      </c>
      <c r="G101" s="25">
        <v>3.3333330000000001</v>
      </c>
      <c r="H101" s="25">
        <v>56.666666999999997</v>
      </c>
      <c r="I101" s="25">
        <v>6.6666670000000003</v>
      </c>
      <c r="J101" s="25">
        <v>20</v>
      </c>
      <c r="K101" s="25">
        <v>6.6666670000000003</v>
      </c>
      <c r="L101" s="25">
        <v>3.3333330000000001</v>
      </c>
      <c r="M101" s="25">
        <v>0</v>
      </c>
      <c r="N101" s="25">
        <v>0</v>
      </c>
      <c r="O101" s="25">
        <v>0</v>
      </c>
      <c r="P101" s="25">
        <v>10</v>
      </c>
    </row>
    <row r="102" spans="1:16" x14ac:dyDescent="0.2">
      <c r="A102" s="9" t="s">
        <v>360</v>
      </c>
      <c r="B102" s="10">
        <v>49</v>
      </c>
      <c r="C102" s="10">
        <v>25</v>
      </c>
      <c r="D102" s="10">
        <v>7</v>
      </c>
      <c r="E102" s="10">
        <v>2</v>
      </c>
      <c r="F102" s="10">
        <v>0</v>
      </c>
      <c r="G102" s="10">
        <v>2</v>
      </c>
      <c r="H102" s="10">
        <v>15</v>
      </c>
      <c r="I102" s="10">
        <v>7</v>
      </c>
      <c r="J102" s="10">
        <v>18</v>
      </c>
      <c r="K102" s="10">
        <v>16</v>
      </c>
      <c r="L102" s="10">
        <v>5</v>
      </c>
      <c r="M102" s="10">
        <v>0</v>
      </c>
      <c r="N102" s="10">
        <v>2</v>
      </c>
      <c r="O102" s="10">
        <v>4</v>
      </c>
      <c r="P102" s="10">
        <v>3</v>
      </c>
    </row>
    <row r="103" spans="1:16" x14ac:dyDescent="0.2">
      <c r="A103" s="24" t="s">
        <v>3</v>
      </c>
      <c r="B103" s="25">
        <v>100</v>
      </c>
      <c r="C103" s="25">
        <v>51.020408000000003</v>
      </c>
      <c r="D103" s="25">
        <v>14.285714</v>
      </c>
      <c r="E103" s="25">
        <v>4.0816330000000001</v>
      </c>
      <c r="F103" s="25">
        <v>0</v>
      </c>
      <c r="G103" s="25">
        <v>4.0816330000000001</v>
      </c>
      <c r="H103" s="25">
        <v>30.612245000000001</v>
      </c>
      <c r="I103" s="25">
        <v>14.285714</v>
      </c>
      <c r="J103" s="25">
        <v>36.734693999999998</v>
      </c>
      <c r="K103" s="25">
        <v>32.653061000000001</v>
      </c>
      <c r="L103" s="25">
        <v>10.204082</v>
      </c>
      <c r="M103" s="25">
        <v>0</v>
      </c>
      <c r="N103" s="25">
        <v>4.0816330000000001</v>
      </c>
      <c r="O103" s="25">
        <v>8.1632650000000009</v>
      </c>
      <c r="P103" s="25">
        <v>6.1224489999999996</v>
      </c>
    </row>
    <row r="104" spans="1:16" x14ac:dyDescent="0.2">
      <c r="A104" s="20" t="s">
        <v>331</v>
      </c>
      <c r="B104" s="21">
        <v>770</v>
      </c>
      <c r="C104" s="21">
        <v>397</v>
      </c>
      <c r="D104" s="21">
        <v>145</v>
      </c>
      <c r="E104" s="21">
        <v>33</v>
      </c>
      <c r="F104" s="21">
        <v>1</v>
      </c>
      <c r="G104" s="21">
        <v>9</v>
      </c>
      <c r="H104" s="21">
        <v>327</v>
      </c>
      <c r="I104" s="21">
        <v>333</v>
      </c>
      <c r="J104" s="21">
        <v>178</v>
      </c>
      <c r="K104" s="21">
        <v>176</v>
      </c>
      <c r="L104" s="21">
        <v>91</v>
      </c>
      <c r="M104" s="21">
        <v>0</v>
      </c>
      <c r="N104" s="21">
        <v>9</v>
      </c>
      <c r="O104" s="21">
        <v>9</v>
      </c>
      <c r="P104" s="21">
        <v>34</v>
      </c>
    </row>
    <row r="105" spans="1:16" x14ac:dyDescent="0.2">
      <c r="A105" s="24" t="s">
        <v>3</v>
      </c>
      <c r="B105" s="25">
        <v>100</v>
      </c>
      <c r="C105" s="25">
        <v>51.558441999999999</v>
      </c>
      <c r="D105" s="25">
        <v>18.831168999999999</v>
      </c>
      <c r="E105" s="25">
        <v>4.2857139999999996</v>
      </c>
      <c r="F105" s="25">
        <v>0.12987000000000001</v>
      </c>
      <c r="G105" s="25">
        <v>1.168831</v>
      </c>
      <c r="H105" s="25">
        <v>42.467531999999999</v>
      </c>
      <c r="I105" s="25">
        <v>43.246752999999998</v>
      </c>
      <c r="J105" s="25">
        <v>23.116883000000001</v>
      </c>
      <c r="K105" s="25">
        <v>22.857143000000001</v>
      </c>
      <c r="L105" s="25">
        <v>11.818182</v>
      </c>
      <c r="M105" s="25">
        <v>0</v>
      </c>
      <c r="N105" s="25">
        <v>1.168831</v>
      </c>
      <c r="O105" s="25">
        <v>1.168831</v>
      </c>
      <c r="P105" s="25">
        <v>4.415584</v>
      </c>
    </row>
    <row r="106" spans="1:16" x14ac:dyDescent="0.2">
      <c r="A106" s="20" t="s">
        <v>332</v>
      </c>
      <c r="B106" s="21">
        <v>118</v>
      </c>
      <c r="C106" s="21">
        <v>59</v>
      </c>
      <c r="D106" s="21">
        <v>14</v>
      </c>
      <c r="E106" s="21">
        <v>5</v>
      </c>
      <c r="F106" s="21">
        <v>1</v>
      </c>
      <c r="G106" s="21">
        <v>2</v>
      </c>
      <c r="H106" s="21">
        <v>41</v>
      </c>
      <c r="I106" s="21">
        <v>30</v>
      </c>
      <c r="J106" s="21">
        <v>38</v>
      </c>
      <c r="K106" s="21">
        <v>29</v>
      </c>
      <c r="L106" s="21">
        <v>19</v>
      </c>
      <c r="M106" s="21">
        <v>0</v>
      </c>
      <c r="N106" s="21">
        <v>1</v>
      </c>
      <c r="O106" s="21">
        <v>4</v>
      </c>
      <c r="P106" s="21">
        <v>6</v>
      </c>
    </row>
    <row r="107" spans="1:16" x14ac:dyDescent="0.2">
      <c r="A107" s="24" t="s">
        <v>3</v>
      </c>
      <c r="B107" s="25">
        <v>100</v>
      </c>
      <c r="C107" s="25">
        <v>50</v>
      </c>
      <c r="D107" s="25">
        <v>11.864407</v>
      </c>
      <c r="E107" s="25">
        <v>4.2372880000000004</v>
      </c>
      <c r="F107" s="25">
        <v>0.84745800000000004</v>
      </c>
      <c r="G107" s="25">
        <v>1.6949149999999999</v>
      </c>
      <c r="H107" s="25">
        <v>34.745762999999997</v>
      </c>
      <c r="I107" s="25">
        <v>25.423729000000002</v>
      </c>
      <c r="J107" s="25">
        <v>32.203389999999999</v>
      </c>
      <c r="K107" s="25">
        <v>24.576270999999998</v>
      </c>
      <c r="L107" s="25">
        <v>16.101694999999999</v>
      </c>
      <c r="M107" s="25">
        <v>0</v>
      </c>
      <c r="N107" s="25">
        <v>0.84745800000000004</v>
      </c>
      <c r="O107" s="25">
        <v>3.389831</v>
      </c>
      <c r="P107" s="25">
        <v>5.084746</v>
      </c>
    </row>
    <row r="108" spans="1:16" x14ac:dyDescent="0.2">
      <c r="A108" s="20" t="s">
        <v>333</v>
      </c>
      <c r="B108" s="21">
        <v>436</v>
      </c>
      <c r="C108" s="21">
        <v>214</v>
      </c>
      <c r="D108" s="21">
        <v>73</v>
      </c>
      <c r="E108" s="21">
        <v>17</v>
      </c>
      <c r="F108" s="21">
        <v>12</v>
      </c>
      <c r="G108" s="21">
        <v>7</v>
      </c>
      <c r="H108" s="21">
        <v>98</v>
      </c>
      <c r="I108" s="21">
        <v>136</v>
      </c>
      <c r="J108" s="21">
        <v>127</v>
      </c>
      <c r="K108" s="21">
        <v>76</v>
      </c>
      <c r="L108" s="21">
        <v>91</v>
      </c>
      <c r="M108" s="21">
        <v>2</v>
      </c>
      <c r="N108" s="21">
        <v>17</v>
      </c>
      <c r="O108" s="21">
        <v>14</v>
      </c>
      <c r="P108" s="21">
        <v>26</v>
      </c>
    </row>
    <row r="109" spans="1:16" x14ac:dyDescent="0.2">
      <c r="A109" s="24" t="s">
        <v>3</v>
      </c>
      <c r="B109" s="25">
        <v>100</v>
      </c>
      <c r="C109" s="25">
        <v>49.082568999999999</v>
      </c>
      <c r="D109" s="25">
        <v>16.743119</v>
      </c>
      <c r="E109" s="25">
        <v>3.8990830000000001</v>
      </c>
      <c r="F109" s="25">
        <v>2.752294</v>
      </c>
      <c r="G109" s="25">
        <v>1.605505</v>
      </c>
      <c r="H109" s="25">
        <v>22.477063999999999</v>
      </c>
      <c r="I109" s="25">
        <v>31.192661000000001</v>
      </c>
      <c r="J109" s="25">
        <v>29.128440000000001</v>
      </c>
      <c r="K109" s="25">
        <v>17.431193</v>
      </c>
      <c r="L109" s="25">
        <v>20.871559999999999</v>
      </c>
      <c r="M109" s="25">
        <v>0.45871600000000001</v>
      </c>
      <c r="N109" s="25">
        <v>3.8990830000000001</v>
      </c>
      <c r="O109" s="25">
        <v>3.2110089999999998</v>
      </c>
      <c r="P109" s="25">
        <v>5.9633029999999998</v>
      </c>
    </row>
    <row r="110" spans="1:16" x14ac:dyDescent="0.2">
      <c r="A110" s="20" t="s">
        <v>358</v>
      </c>
      <c r="B110" s="21">
        <v>27</v>
      </c>
      <c r="C110" s="21">
        <v>9</v>
      </c>
      <c r="D110" s="21">
        <v>5</v>
      </c>
      <c r="E110" s="21">
        <v>0</v>
      </c>
      <c r="F110" s="21">
        <v>1</v>
      </c>
      <c r="G110" s="21">
        <v>1</v>
      </c>
      <c r="H110" s="21">
        <v>8</v>
      </c>
      <c r="I110" s="21">
        <v>5</v>
      </c>
      <c r="J110" s="21">
        <v>5</v>
      </c>
      <c r="K110" s="21">
        <v>3</v>
      </c>
      <c r="L110" s="21">
        <v>5</v>
      </c>
      <c r="M110" s="21">
        <v>0</v>
      </c>
      <c r="N110" s="21">
        <v>0</v>
      </c>
      <c r="O110" s="21">
        <v>0</v>
      </c>
      <c r="P110" s="21">
        <v>7</v>
      </c>
    </row>
    <row r="111" spans="1:16" x14ac:dyDescent="0.2">
      <c r="A111" s="24" t="s">
        <v>3</v>
      </c>
      <c r="B111" s="25">
        <v>100</v>
      </c>
      <c r="C111" s="25">
        <v>33.333333000000003</v>
      </c>
      <c r="D111" s="25">
        <v>18.518519000000001</v>
      </c>
      <c r="E111" s="25">
        <v>0</v>
      </c>
      <c r="F111" s="25">
        <v>3.7037040000000001</v>
      </c>
      <c r="G111" s="25">
        <v>3.7037040000000001</v>
      </c>
      <c r="H111" s="25">
        <v>29.629629999999999</v>
      </c>
      <c r="I111" s="25">
        <v>18.518519000000001</v>
      </c>
      <c r="J111" s="25">
        <v>18.518519000000001</v>
      </c>
      <c r="K111" s="25">
        <v>11.111110999999999</v>
      </c>
      <c r="L111" s="25">
        <v>18.518519000000001</v>
      </c>
      <c r="M111" s="25">
        <v>0</v>
      </c>
      <c r="N111" s="25">
        <v>0</v>
      </c>
      <c r="O111" s="25">
        <v>0</v>
      </c>
      <c r="P111" s="25">
        <v>25.925926</v>
      </c>
    </row>
    <row r="112" spans="1:16" x14ac:dyDescent="0.2">
      <c r="A112" s="9" t="s">
        <v>361</v>
      </c>
      <c r="B112" s="9"/>
      <c r="C112" s="9"/>
      <c r="D112" s="9"/>
      <c r="E112" s="9"/>
      <c r="F112" s="9"/>
      <c r="G112" s="9"/>
      <c r="H112" s="9"/>
      <c r="I112" s="9"/>
      <c r="J112" s="9"/>
      <c r="K112" s="9"/>
      <c r="L112" s="9"/>
      <c r="M112" s="9"/>
      <c r="N112" s="9"/>
      <c r="O112" s="9"/>
      <c r="P112" s="9"/>
    </row>
    <row r="113" spans="1:16" x14ac:dyDescent="0.2">
      <c r="A113" s="20" t="s">
        <v>362</v>
      </c>
      <c r="B113" s="21">
        <v>360</v>
      </c>
      <c r="C113" s="21">
        <v>150</v>
      </c>
      <c r="D113" s="21">
        <v>66</v>
      </c>
      <c r="E113" s="21">
        <v>7</v>
      </c>
      <c r="F113" s="21">
        <v>5</v>
      </c>
      <c r="G113" s="21">
        <v>10</v>
      </c>
      <c r="H113" s="21">
        <v>160</v>
      </c>
      <c r="I113" s="21">
        <v>117</v>
      </c>
      <c r="J113" s="21">
        <v>56</v>
      </c>
      <c r="K113" s="21">
        <v>49</v>
      </c>
      <c r="L113" s="21">
        <v>41</v>
      </c>
      <c r="M113" s="21">
        <v>1</v>
      </c>
      <c r="N113" s="21">
        <v>6</v>
      </c>
      <c r="O113" s="21">
        <v>6</v>
      </c>
      <c r="P113" s="21">
        <v>27</v>
      </c>
    </row>
    <row r="114" spans="1:16" x14ac:dyDescent="0.2">
      <c r="A114" s="24" t="s">
        <v>3</v>
      </c>
      <c r="B114" s="25">
        <v>100</v>
      </c>
      <c r="C114" s="25">
        <v>41.666666999999997</v>
      </c>
      <c r="D114" s="25">
        <v>18.333333</v>
      </c>
      <c r="E114" s="25">
        <v>1.9444440000000001</v>
      </c>
      <c r="F114" s="25">
        <v>1.388889</v>
      </c>
      <c r="G114" s="25">
        <v>2.7777780000000001</v>
      </c>
      <c r="H114" s="25">
        <v>44.444443999999997</v>
      </c>
      <c r="I114" s="25">
        <v>32.5</v>
      </c>
      <c r="J114" s="25">
        <v>15.555555999999999</v>
      </c>
      <c r="K114" s="25">
        <v>13.611110999999999</v>
      </c>
      <c r="L114" s="25">
        <v>11.388889000000001</v>
      </c>
      <c r="M114" s="25">
        <v>0.27777800000000002</v>
      </c>
      <c r="N114" s="25">
        <v>1.6666669999999999</v>
      </c>
      <c r="O114" s="25">
        <v>1.6666669999999999</v>
      </c>
      <c r="P114" s="25">
        <v>7.5</v>
      </c>
    </row>
    <row r="115" spans="1:16" x14ac:dyDescent="0.2">
      <c r="A115" s="20" t="s">
        <v>363</v>
      </c>
      <c r="B115" s="21">
        <v>1326</v>
      </c>
      <c r="C115" s="21">
        <v>678</v>
      </c>
      <c r="D115" s="21">
        <v>237</v>
      </c>
      <c r="E115" s="21">
        <v>69</v>
      </c>
      <c r="F115" s="21">
        <v>9</v>
      </c>
      <c r="G115" s="21">
        <v>35</v>
      </c>
      <c r="H115" s="21">
        <v>647</v>
      </c>
      <c r="I115" s="21">
        <v>344</v>
      </c>
      <c r="J115" s="21">
        <v>291</v>
      </c>
      <c r="K115" s="21">
        <v>297</v>
      </c>
      <c r="L115" s="21">
        <v>167</v>
      </c>
      <c r="M115" s="21">
        <v>4</v>
      </c>
      <c r="N115" s="21">
        <v>15</v>
      </c>
      <c r="O115" s="21">
        <v>13</v>
      </c>
      <c r="P115" s="21">
        <v>97</v>
      </c>
    </row>
    <row r="116" spans="1:16" x14ac:dyDescent="0.2">
      <c r="A116" s="24" t="s">
        <v>3</v>
      </c>
      <c r="B116" s="25">
        <v>100</v>
      </c>
      <c r="C116" s="25">
        <v>51.131222000000001</v>
      </c>
      <c r="D116" s="25">
        <v>17.873303</v>
      </c>
      <c r="E116" s="25">
        <v>5.2036199999999999</v>
      </c>
      <c r="F116" s="25">
        <v>0.67873300000000003</v>
      </c>
      <c r="G116" s="25">
        <v>2.6395170000000001</v>
      </c>
      <c r="H116" s="25">
        <v>48.793362999999999</v>
      </c>
      <c r="I116" s="25">
        <v>25.942685000000001</v>
      </c>
      <c r="J116" s="25">
        <v>21.945701</v>
      </c>
      <c r="K116" s="25">
        <v>22.39819</v>
      </c>
      <c r="L116" s="25">
        <v>12.594268</v>
      </c>
      <c r="M116" s="25">
        <v>0.30165900000000001</v>
      </c>
      <c r="N116" s="25">
        <v>1.1312219999999999</v>
      </c>
      <c r="O116" s="25">
        <v>0.98039200000000004</v>
      </c>
      <c r="P116" s="25">
        <v>7.3152340000000002</v>
      </c>
    </row>
    <row r="117" spans="1:16" x14ac:dyDescent="0.2">
      <c r="A117" s="20" t="s">
        <v>364</v>
      </c>
      <c r="B117" s="21">
        <v>649</v>
      </c>
      <c r="C117" s="21">
        <v>332</v>
      </c>
      <c r="D117" s="21">
        <v>140</v>
      </c>
      <c r="E117" s="21">
        <v>26</v>
      </c>
      <c r="F117" s="21">
        <v>9</v>
      </c>
      <c r="G117" s="21">
        <v>17</v>
      </c>
      <c r="H117" s="21">
        <v>305</v>
      </c>
      <c r="I117" s="21">
        <v>220</v>
      </c>
      <c r="J117" s="21">
        <v>118</v>
      </c>
      <c r="K117" s="21">
        <v>131</v>
      </c>
      <c r="L117" s="21">
        <v>74</v>
      </c>
      <c r="M117" s="21">
        <v>0</v>
      </c>
      <c r="N117" s="21">
        <v>15</v>
      </c>
      <c r="O117" s="21">
        <v>14</v>
      </c>
      <c r="P117" s="21">
        <v>35</v>
      </c>
    </row>
    <row r="118" spans="1:16" x14ac:dyDescent="0.2">
      <c r="A118" s="24" t="s">
        <v>3</v>
      </c>
      <c r="B118" s="25">
        <v>100</v>
      </c>
      <c r="C118" s="25">
        <v>51.155624000000003</v>
      </c>
      <c r="D118" s="25">
        <v>21.571649000000001</v>
      </c>
      <c r="E118" s="25">
        <v>4.0061629999999999</v>
      </c>
      <c r="F118" s="25">
        <v>1.386749</v>
      </c>
      <c r="G118" s="25">
        <v>2.6194139999999999</v>
      </c>
      <c r="H118" s="25">
        <v>46.995378000000002</v>
      </c>
      <c r="I118" s="25">
        <v>33.898305000000001</v>
      </c>
      <c r="J118" s="25">
        <v>18.181818</v>
      </c>
      <c r="K118" s="25">
        <v>20.184899999999999</v>
      </c>
      <c r="L118" s="25">
        <v>11.402157000000001</v>
      </c>
      <c r="M118" s="25">
        <v>0</v>
      </c>
      <c r="N118" s="25">
        <v>2.311248</v>
      </c>
      <c r="O118" s="25">
        <v>2.157165</v>
      </c>
      <c r="P118" s="25">
        <v>5.3929119999999999</v>
      </c>
    </row>
    <row r="119" spans="1:16" x14ac:dyDescent="0.2">
      <c r="A119" s="20" t="s">
        <v>365</v>
      </c>
      <c r="B119" s="21">
        <v>277</v>
      </c>
      <c r="C119" s="21">
        <v>149</v>
      </c>
      <c r="D119" s="21">
        <v>67</v>
      </c>
      <c r="E119" s="21">
        <v>12</v>
      </c>
      <c r="F119" s="21">
        <v>2</v>
      </c>
      <c r="G119" s="21">
        <v>4</v>
      </c>
      <c r="H119" s="21">
        <v>108</v>
      </c>
      <c r="I119" s="21">
        <v>36</v>
      </c>
      <c r="J119" s="21">
        <v>70</v>
      </c>
      <c r="K119" s="21">
        <v>81</v>
      </c>
      <c r="L119" s="21">
        <v>30</v>
      </c>
      <c r="M119" s="21">
        <v>0</v>
      </c>
      <c r="N119" s="21">
        <v>5</v>
      </c>
      <c r="O119" s="21">
        <v>6</v>
      </c>
      <c r="P119" s="21">
        <v>24</v>
      </c>
    </row>
    <row r="120" spans="1:16" x14ac:dyDescent="0.2">
      <c r="A120" s="24" t="s">
        <v>3</v>
      </c>
      <c r="B120" s="25">
        <v>100</v>
      </c>
      <c r="C120" s="25">
        <v>53.790613999999998</v>
      </c>
      <c r="D120" s="25">
        <v>24.187726000000001</v>
      </c>
      <c r="E120" s="25">
        <v>4.3321300000000003</v>
      </c>
      <c r="F120" s="25">
        <v>0.72202200000000005</v>
      </c>
      <c r="G120" s="25">
        <v>1.444043</v>
      </c>
      <c r="H120" s="25">
        <v>38.989170000000001</v>
      </c>
      <c r="I120" s="25">
        <v>12.99639</v>
      </c>
      <c r="J120" s="25">
        <v>25.270758000000001</v>
      </c>
      <c r="K120" s="25">
        <v>29.241876999999999</v>
      </c>
      <c r="L120" s="25">
        <v>10.830325</v>
      </c>
      <c r="M120" s="25">
        <v>0</v>
      </c>
      <c r="N120" s="25">
        <v>1.8050539999999999</v>
      </c>
      <c r="O120" s="25">
        <v>2.1660650000000001</v>
      </c>
      <c r="P120" s="25">
        <v>8.6642600000000005</v>
      </c>
    </row>
    <row r="121" spans="1:16" x14ac:dyDescent="0.2">
      <c r="A121" s="20" t="s">
        <v>366</v>
      </c>
      <c r="B121" s="21">
        <v>65</v>
      </c>
      <c r="C121" s="21">
        <v>32</v>
      </c>
      <c r="D121" s="21">
        <v>13</v>
      </c>
      <c r="E121" s="21">
        <v>2</v>
      </c>
      <c r="F121" s="21">
        <v>0</v>
      </c>
      <c r="G121" s="21">
        <v>2</v>
      </c>
      <c r="H121" s="21">
        <v>28</v>
      </c>
      <c r="I121" s="21">
        <v>8</v>
      </c>
      <c r="J121" s="21">
        <v>15</v>
      </c>
      <c r="K121" s="21">
        <v>5</v>
      </c>
      <c r="L121" s="21">
        <v>7</v>
      </c>
      <c r="M121" s="21">
        <v>1</v>
      </c>
      <c r="N121" s="21">
        <v>1</v>
      </c>
      <c r="O121" s="21">
        <v>0</v>
      </c>
      <c r="P121" s="21">
        <v>10</v>
      </c>
    </row>
    <row r="122" spans="1:16" x14ac:dyDescent="0.2">
      <c r="A122" s="24" t="s">
        <v>3</v>
      </c>
      <c r="B122" s="25">
        <v>100</v>
      </c>
      <c r="C122" s="25">
        <v>49.230769000000002</v>
      </c>
      <c r="D122" s="25">
        <v>20</v>
      </c>
      <c r="E122" s="25">
        <v>3.0769229999999999</v>
      </c>
      <c r="F122" s="25">
        <v>0</v>
      </c>
      <c r="G122" s="25">
        <v>3.0769229999999999</v>
      </c>
      <c r="H122" s="25">
        <v>43.076923000000001</v>
      </c>
      <c r="I122" s="25">
        <v>12.307691999999999</v>
      </c>
      <c r="J122" s="25">
        <v>23.076923000000001</v>
      </c>
      <c r="K122" s="25">
        <v>7.6923079999999997</v>
      </c>
      <c r="L122" s="25">
        <v>10.769231</v>
      </c>
      <c r="M122" s="25">
        <v>1.538462</v>
      </c>
      <c r="N122" s="25">
        <v>1.538462</v>
      </c>
      <c r="O122" s="25">
        <v>0</v>
      </c>
      <c r="P122" s="25">
        <v>15.384615</v>
      </c>
    </row>
    <row r="123" spans="1:16" x14ac:dyDescent="0.2">
      <c r="A123" s="9" t="s">
        <v>367</v>
      </c>
      <c r="B123" s="9"/>
      <c r="C123" s="9"/>
      <c r="D123" s="9"/>
      <c r="E123" s="9"/>
      <c r="F123" s="9"/>
      <c r="G123" s="9"/>
      <c r="H123" s="9"/>
      <c r="I123" s="9"/>
      <c r="J123" s="9"/>
      <c r="K123" s="9"/>
      <c r="L123" s="9"/>
      <c r="M123" s="9"/>
      <c r="N123" s="9"/>
      <c r="O123" s="9"/>
      <c r="P123" s="9"/>
    </row>
    <row r="124" spans="1:16" x14ac:dyDescent="0.2">
      <c r="A124" s="20" t="s">
        <v>368</v>
      </c>
      <c r="B124" s="21">
        <v>537</v>
      </c>
      <c r="C124" s="21">
        <v>273</v>
      </c>
      <c r="D124" s="21">
        <v>110</v>
      </c>
      <c r="E124" s="21">
        <v>26</v>
      </c>
      <c r="F124" s="21">
        <v>4</v>
      </c>
      <c r="G124" s="21">
        <v>8</v>
      </c>
      <c r="H124" s="21">
        <v>166</v>
      </c>
      <c r="I124" s="21">
        <v>81</v>
      </c>
      <c r="J124" s="21">
        <v>162</v>
      </c>
      <c r="K124" s="21">
        <v>135</v>
      </c>
      <c r="L124" s="21">
        <v>94</v>
      </c>
      <c r="M124" s="21">
        <v>1</v>
      </c>
      <c r="N124" s="21">
        <v>7</v>
      </c>
      <c r="O124" s="21">
        <v>11</v>
      </c>
      <c r="P124" s="21">
        <v>47</v>
      </c>
    </row>
    <row r="125" spans="1:16" x14ac:dyDescent="0.2">
      <c r="A125" s="24" t="s">
        <v>3</v>
      </c>
      <c r="B125" s="25">
        <v>100</v>
      </c>
      <c r="C125" s="25">
        <v>50.837989</v>
      </c>
      <c r="D125" s="25">
        <v>20.484171</v>
      </c>
      <c r="E125" s="25">
        <v>4.8417130000000004</v>
      </c>
      <c r="F125" s="25">
        <v>0.74487899999999996</v>
      </c>
      <c r="G125" s="25">
        <v>1.4897579999999999</v>
      </c>
      <c r="H125" s="25">
        <v>30.912476999999999</v>
      </c>
      <c r="I125" s="25">
        <v>15.083799000000001</v>
      </c>
      <c r="J125" s="25">
        <v>30.167598000000002</v>
      </c>
      <c r="K125" s="25">
        <v>25.139665000000001</v>
      </c>
      <c r="L125" s="25">
        <v>17.504655</v>
      </c>
      <c r="M125" s="25">
        <v>0.18622</v>
      </c>
      <c r="N125" s="25">
        <v>1.3035380000000001</v>
      </c>
      <c r="O125" s="25">
        <v>2.0484170000000002</v>
      </c>
      <c r="P125" s="25">
        <v>8.7523280000000003</v>
      </c>
    </row>
    <row r="126" spans="1:16" x14ac:dyDescent="0.2">
      <c r="A126" s="20" t="s">
        <v>180</v>
      </c>
      <c r="B126" s="21">
        <v>1667</v>
      </c>
      <c r="C126" s="21">
        <v>859</v>
      </c>
      <c r="D126" s="21">
        <v>335</v>
      </c>
      <c r="E126" s="21">
        <v>75</v>
      </c>
      <c r="F126" s="21">
        <v>9</v>
      </c>
      <c r="G126" s="21">
        <v>47</v>
      </c>
      <c r="H126" s="21">
        <v>924</v>
      </c>
      <c r="I126" s="21">
        <v>492</v>
      </c>
      <c r="J126" s="21">
        <v>292</v>
      </c>
      <c r="K126" s="21">
        <v>364</v>
      </c>
      <c r="L126" s="21">
        <v>163</v>
      </c>
      <c r="M126" s="21">
        <v>4</v>
      </c>
      <c r="N126" s="21">
        <v>17</v>
      </c>
      <c r="O126" s="21">
        <v>10</v>
      </c>
      <c r="P126" s="21">
        <v>115</v>
      </c>
    </row>
    <row r="127" spans="1:16" x14ac:dyDescent="0.2">
      <c r="A127" s="24" t="s">
        <v>3</v>
      </c>
      <c r="B127" s="25">
        <v>100</v>
      </c>
      <c r="C127" s="25">
        <v>51.529693999999999</v>
      </c>
      <c r="D127" s="25">
        <v>20.095980999999998</v>
      </c>
      <c r="E127" s="25">
        <v>4.4991000000000003</v>
      </c>
      <c r="F127" s="25">
        <v>0.53989200000000004</v>
      </c>
      <c r="G127" s="25">
        <v>2.8194360000000001</v>
      </c>
      <c r="H127" s="25">
        <v>55.428913999999999</v>
      </c>
      <c r="I127" s="25">
        <v>29.514097</v>
      </c>
      <c r="J127" s="25">
        <v>17.516497000000001</v>
      </c>
      <c r="K127" s="25">
        <v>21.835633000000001</v>
      </c>
      <c r="L127" s="25">
        <v>9.7780439999999995</v>
      </c>
      <c r="M127" s="25">
        <v>0.239952</v>
      </c>
      <c r="N127" s="25">
        <v>1.0197959999999999</v>
      </c>
      <c r="O127" s="25">
        <v>0.59987999999999997</v>
      </c>
      <c r="P127" s="25">
        <v>6.8986200000000002</v>
      </c>
    </row>
    <row r="128" spans="1:16" x14ac:dyDescent="0.2">
      <c r="A128" s="20" t="s">
        <v>369</v>
      </c>
      <c r="B128" s="21">
        <v>99</v>
      </c>
      <c r="C128" s="21">
        <v>42</v>
      </c>
      <c r="D128" s="21">
        <v>20</v>
      </c>
      <c r="E128" s="21">
        <v>1</v>
      </c>
      <c r="F128" s="21">
        <v>0</v>
      </c>
      <c r="G128" s="21">
        <v>4</v>
      </c>
      <c r="H128" s="21">
        <v>74</v>
      </c>
      <c r="I128" s="21">
        <v>19</v>
      </c>
      <c r="J128" s="21">
        <v>11</v>
      </c>
      <c r="K128" s="21">
        <v>17</v>
      </c>
      <c r="L128" s="21">
        <v>4</v>
      </c>
      <c r="M128" s="21">
        <v>0</v>
      </c>
      <c r="N128" s="21">
        <v>1</v>
      </c>
      <c r="O128" s="21">
        <v>2</v>
      </c>
      <c r="P128" s="21">
        <v>7</v>
      </c>
    </row>
    <row r="129" spans="1:16" x14ac:dyDescent="0.2">
      <c r="A129" s="24" t="s">
        <v>3</v>
      </c>
      <c r="B129" s="25">
        <v>100</v>
      </c>
      <c r="C129" s="25">
        <v>42.424242</v>
      </c>
      <c r="D129" s="25">
        <v>20.202020000000001</v>
      </c>
      <c r="E129" s="25">
        <v>1.0101009999999999</v>
      </c>
      <c r="F129" s="25">
        <v>0</v>
      </c>
      <c r="G129" s="25">
        <v>4.0404039999999997</v>
      </c>
      <c r="H129" s="25">
        <v>74.747474999999994</v>
      </c>
      <c r="I129" s="25">
        <v>19.191918999999999</v>
      </c>
      <c r="J129" s="25">
        <v>11.111110999999999</v>
      </c>
      <c r="K129" s="25">
        <v>17.171717000000001</v>
      </c>
      <c r="L129" s="25">
        <v>4.0404039999999997</v>
      </c>
      <c r="M129" s="25">
        <v>0</v>
      </c>
      <c r="N129" s="25">
        <v>1.0101009999999999</v>
      </c>
      <c r="O129" s="25">
        <v>2.0202019999999998</v>
      </c>
      <c r="P129" s="25">
        <v>7.0707069999999996</v>
      </c>
    </row>
    <row r="130" spans="1:16" x14ac:dyDescent="0.2">
      <c r="A130" s="20" t="s">
        <v>370</v>
      </c>
      <c r="B130" s="21">
        <v>819</v>
      </c>
      <c r="C130" s="21">
        <v>399</v>
      </c>
      <c r="D130" s="21">
        <v>172</v>
      </c>
      <c r="E130" s="21">
        <v>31</v>
      </c>
      <c r="F130" s="21">
        <v>13</v>
      </c>
      <c r="G130" s="21">
        <v>23</v>
      </c>
      <c r="H130" s="21">
        <v>372</v>
      </c>
      <c r="I130" s="21">
        <v>284</v>
      </c>
      <c r="J130" s="21">
        <v>149</v>
      </c>
      <c r="K130" s="21">
        <v>165</v>
      </c>
      <c r="L130" s="21">
        <v>94</v>
      </c>
      <c r="M130" s="21">
        <v>2</v>
      </c>
      <c r="N130" s="21">
        <v>19</v>
      </c>
      <c r="O130" s="21">
        <v>19</v>
      </c>
      <c r="P130" s="21">
        <v>43</v>
      </c>
    </row>
    <row r="131" spans="1:16" x14ac:dyDescent="0.2">
      <c r="A131" s="24" t="s">
        <v>3</v>
      </c>
      <c r="B131" s="25">
        <v>100</v>
      </c>
      <c r="C131" s="25">
        <v>48.717948999999997</v>
      </c>
      <c r="D131" s="25">
        <v>21.001221000000001</v>
      </c>
      <c r="E131" s="25">
        <v>3.785104</v>
      </c>
      <c r="F131" s="25">
        <v>1.587302</v>
      </c>
      <c r="G131" s="25">
        <v>2.808303</v>
      </c>
      <c r="H131" s="25">
        <v>45.421244999999999</v>
      </c>
      <c r="I131" s="25">
        <v>34.676434999999998</v>
      </c>
      <c r="J131" s="25">
        <v>18.192917999999999</v>
      </c>
      <c r="K131" s="25">
        <v>20.146519999999999</v>
      </c>
      <c r="L131" s="25">
        <v>11.477411</v>
      </c>
      <c r="M131" s="25">
        <v>0.2442</v>
      </c>
      <c r="N131" s="25">
        <v>2.3199019999999999</v>
      </c>
      <c r="O131" s="25">
        <v>2.3199019999999999</v>
      </c>
      <c r="P131" s="25">
        <v>5.250305</v>
      </c>
    </row>
    <row r="132" spans="1:16" x14ac:dyDescent="0.2">
      <c r="A132" s="20" t="s">
        <v>371</v>
      </c>
      <c r="B132" s="21">
        <v>87</v>
      </c>
      <c r="C132" s="21">
        <v>46</v>
      </c>
      <c r="D132" s="21">
        <v>16</v>
      </c>
      <c r="E132" s="21">
        <v>6</v>
      </c>
      <c r="F132" s="21">
        <v>0</v>
      </c>
      <c r="G132" s="21">
        <v>3</v>
      </c>
      <c r="H132" s="21">
        <v>32</v>
      </c>
      <c r="I132" s="21">
        <v>27</v>
      </c>
      <c r="J132" s="21">
        <v>16</v>
      </c>
      <c r="K132" s="21">
        <v>19</v>
      </c>
      <c r="L132" s="21">
        <v>6</v>
      </c>
      <c r="M132" s="21">
        <v>0</v>
      </c>
      <c r="N132" s="21">
        <v>4</v>
      </c>
      <c r="O132" s="21">
        <v>4</v>
      </c>
      <c r="P132" s="21">
        <v>7</v>
      </c>
    </row>
    <row r="133" spans="1:16" x14ac:dyDescent="0.2">
      <c r="A133" s="24" t="s">
        <v>3</v>
      </c>
      <c r="B133" s="25">
        <v>100</v>
      </c>
      <c r="C133" s="25">
        <v>52.873562999999997</v>
      </c>
      <c r="D133" s="25">
        <v>18.390805</v>
      </c>
      <c r="E133" s="25">
        <v>6.8965519999999998</v>
      </c>
      <c r="F133" s="25">
        <v>0</v>
      </c>
      <c r="G133" s="25">
        <v>3.4482759999999999</v>
      </c>
      <c r="H133" s="25">
        <v>36.781609000000003</v>
      </c>
      <c r="I133" s="25">
        <v>31.034483000000002</v>
      </c>
      <c r="J133" s="25">
        <v>18.390805</v>
      </c>
      <c r="K133" s="25">
        <v>21.839079999999999</v>
      </c>
      <c r="L133" s="25">
        <v>6.8965519999999998</v>
      </c>
      <c r="M133" s="25">
        <v>0</v>
      </c>
      <c r="N133" s="25">
        <v>4.5977009999999998</v>
      </c>
      <c r="O133" s="25">
        <v>4.5977009999999998</v>
      </c>
      <c r="P133" s="25">
        <v>8.0459770000000006</v>
      </c>
    </row>
    <row r="134" spans="1:16" x14ac:dyDescent="0.2">
      <c r="A134" s="20" t="s">
        <v>366</v>
      </c>
      <c r="B134" s="21">
        <v>55</v>
      </c>
      <c r="C134" s="21">
        <v>29</v>
      </c>
      <c r="D134" s="21">
        <v>12</v>
      </c>
      <c r="E134" s="21">
        <v>1</v>
      </c>
      <c r="F134" s="21">
        <v>0</v>
      </c>
      <c r="G134" s="21">
        <v>2</v>
      </c>
      <c r="H134" s="21">
        <v>25</v>
      </c>
      <c r="I134" s="21">
        <v>8</v>
      </c>
      <c r="J134" s="21">
        <v>13</v>
      </c>
      <c r="K134" s="21">
        <v>4</v>
      </c>
      <c r="L134" s="21">
        <v>5</v>
      </c>
      <c r="M134" s="21">
        <v>0</v>
      </c>
      <c r="N134" s="21">
        <v>1</v>
      </c>
      <c r="O134" s="21">
        <v>0</v>
      </c>
      <c r="P134" s="21">
        <v>8</v>
      </c>
    </row>
    <row r="135" spans="1:16" x14ac:dyDescent="0.2">
      <c r="A135" s="24" t="s">
        <v>3</v>
      </c>
      <c r="B135" s="25">
        <v>100</v>
      </c>
      <c r="C135" s="25">
        <v>52.727272999999997</v>
      </c>
      <c r="D135" s="25">
        <v>21.818182</v>
      </c>
      <c r="E135" s="25">
        <v>1.818182</v>
      </c>
      <c r="F135" s="25">
        <v>0</v>
      </c>
      <c r="G135" s="25">
        <v>3.6363639999999999</v>
      </c>
      <c r="H135" s="25">
        <v>45.454545000000003</v>
      </c>
      <c r="I135" s="25">
        <v>14.545455</v>
      </c>
      <c r="J135" s="25">
        <v>23.636364</v>
      </c>
      <c r="K135" s="25">
        <v>7.2727269999999997</v>
      </c>
      <c r="L135" s="25">
        <v>9.0909089999999999</v>
      </c>
      <c r="M135" s="25">
        <v>0</v>
      </c>
      <c r="N135" s="25">
        <v>1.818182</v>
      </c>
      <c r="O135" s="25">
        <v>0</v>
      </c>
      <c r="P135" s="25">
        <v>14.545455</v>
      </c>
    </row>
    <row r="136" spans="1:16" x14ac:dyDescent="0.2">
      <c r="A136" s="9" t="s">
        <v>372</v>
      </c>
      <c r="B136" s="9"/>
      <c r="C136" s="9"/>
      <c r="D136" s="9"/>
      <c r="E136" s="9"/>
      <c r="F136" s="9"/>
      <c r="G136" s="9"/>
      <c r="H136" s="9"/>
      <c r="I136" s="9"/>
      <c r="J136" s="9"/>
      <c r="K136" s="9"/>
      <c r="L136" s="9"/>
      <c r="M136" s="9"/>
      <c r="N136" s="9"/>
      <c r="O136" s="9"/>
      <c r="P136" s="9"/>
    </row>
    <row r="137" spans="1:16" x14ac:dyDescent="0.2">
      <c r="A137" s="20" t="s">
        <v>373</v>
      </c>
      <c r="B137" s="21">
        <v>537</v>
      </c>
      <c r="C137" s="21">
        <v>273</v>
      </c>
      <c r="D137" s="21">
        <v>110</v>
      </c>
      <c r="E137" s="21">
        <v>26</v>
      </c>
      <c r="F137" s="21">
        <v>4</v>
      </c>
      <c r="G137" s="21">
        <v>8</v>
      </c>
      <c r="H137" s="21">
        <v>166</v>
      </c>
      <c r="I137" s="21">
        <v>81</v>
      </c>
      <c r="J137" s="21">
        <v>162</v>
      </c>
      <c r="K137" s="21">
        <v>135</v>
      </c>
      <c r="L137" s="21">
        <v>94</v>
      </c>
      <c r="M137" s="21">
        <v>1</v>
      </c>
      <c r="N137" s="21">
        <v>7</v>
      </c>
      <c r="O137" s="21">
        <v>11</v>
      </c>
      <c r="P137" s="21">
        <v>47</v>
      </c>
    </row>
    <row r="138" spans="1:16" x14ac:dyDescent="0.2">
      <c r="A138" s="24" t="s">
        <v>3</v>
      </c>
      <c r="B138" s="25">
        <v>100</v>
      </c>
      <c r="C138" s="25">
        <v>50.837989</v>
      </c>
      <c r="D138" s="25">
        <v>20.484171</v>
      </c>
      <c r="E138" s="25">
        <v>4.8417130000000004</v>
      </c>
      <c r="F138" s="25">
        <v>0.74487899999999996</v>
      </c>
      <c r="G138" s="25">
        <v>1.4897579999999999</v>
      </c>
      <c r="H138" s="25">
        <v>30.912476999999999</v>
      </c>
      <c r="I138" s="25">
        <v>15.083799000000001</v>
      </c>
      <c r="J138" s="25">
        <v>30.167598000000002</v>
      </c>
      <c r="K138" s="25">
        <v>25.139665000000001</v>
      </c>
      <c r="L138" s="25">
        <v>17.504655</v>
      </c>
      <c r="M138" s="25">
        <v>0.18622</v>
      </c>
      <c r="N138" s="25">
        <v>1.3035380000000001</v>
      </c>
      <c r="O138" s="25">
        <v>2.0484170000000002</v>
      </c>
      <c r="P138" s="25">
        <v>8.7523280000000003</v>
      </c>
    </row>
    <row r="139" spans="1:16" x14ac:dyDescent="0.2">
      <c r="A139" s="20" t="s">
        <v>374</v>
      </c>
      <c r="B139" s="21">
        <v>1329</v>
      </c>
      <c r="C139" s="21">
        <v>665</v>
      </c>
      <c r="D139" s="21">
        <v>245</v>
      </c>
      <c r="E139" s="21">
        <v>57</v>
      </c>
      <c r="F139" s="21">
        <v>14</v>
      </c>
      <c r="G139" s="21">
        <v>38</v>
      </c>
      <c r="H139" s="21">
        <v>682</v>
      </c>
      <c r="I139" s="21">
        <v>382</v>
      </c>
      <c r="J139" s="21">
        <v>251</v>
      </c>
      <c r="K139" s="21">
        <v>267</v>
      </c>
      <c r="L139" s="21">
        <v>146</v>
      </c>
      <c r="M139" s="21">
        <v>3</v>
      </c>
      <c r="N139" s="21">
        <v>18</v>
      </c>
      <c r="O139" s="21">
        <v>9</v>
      </c>
      <c r="P139" s="21">
        <v>96</v>
      </c>
    </row>
    <row r="140" spans="1:16" x14ac:dyDescent="0.2">
      <c r="A140" s="24" t="s">
        <v>3</v>
      </c>
      <c r="B140" s="25">
        <v>100</v>
      </c>
      <c r="C140" s="25">
        <v>50.037621999999999</v>
      </c>
      <c r="D140" s="25">
        <v>18.434913000000002</v>
      </c>
      <c r="E140" s="25">
        <v>4.2889390000000001</v>
      </c>
      <c r="F140" s="25">
        <v>1.0534239999999999</v>
      </c>
      <c r="G140" s="25">
        <v>2.8592930000000001</v>
      </c>
      <c r="H140" s="25">
        <v>51.316780000000001</v>
      </c>
      <c r="I140" s="25">
        <v>28.743416</v>
      </c>
      <c r="J140" s="25">
        <v>18.886381</v>
      </c>
      <c r="K140" s="25">
        <v>20.090292999999999</v>
      </c>
      <c r="L140" s="25">
        <v>10.985704</v>
      </c>
      <c r="M140" s="25">
        <v>0.22573399999999999</v>
      </c>
      <c r="N140" s="25">
        <v>1.3544020000000001</v>
      </c>
      <c r="O140" s="25">
        <v>0.67720100000000005</v>
      </c>
      <c r="P140" s="25">
        <v>7.2234759999999998</v>
      </c>
    </row>
    <row r="141" spans="1:16" x14ac:dyDescent="0.2">
      <c r="A141" s="20" t="s">
        <v>375</v>
      </c>
      <c r="B141" s="21">
        <v>406</v>
      </c>
      <c r="C141" s="21">
        <v>216</v>
      </c>
      <c r="D141" s="21">
        <v>95</v>
      </c>
      <c r="E141" s="21">
        <v>18</v>
      </c>
      <c r="F141" s="21">
        <v>6</v>
      </c>
      <c r="G141" s="21">
        <v>7</v>
      </c>
      <c r="H141" s="21">
        <v>203</v>
      </c>
      <c r="I141" s="21">
        <v>129</v>
      </c>
      <c r="J141" s="21">
        <v>77</v>
      </c>
      <c r="K141" s="21">
        <v>97</v>
      </c>
      <c r="L141" s="21">
        <v>45</v>
      </c>
      <c r="M141" s="21">
        <v>2</v>
      </c>
      <c r="N141" s="21">
        <v>8</v>
      </c>
      <c r="O141" s="21">
        <v>10</v>
      </c>
      <c r="P141" s="21">
        <v>21</v>
      </c>
    </row>
    <row r="142" spans="1:16" x14ac:dyDescent="0.2">
      <c r="A142" s="24" t="s">
        <v>3</v>
      </c>
      <c r="B142" s="25">
        <v>100</v>
      </c>
      <c r="C142" s="25">
        <v>53.201970000000003</v>
      </c>
      <c r="D142" s="25">
        <v>23.399014999999999</v>
      </c>
      <c r="E142" s="25">
        <v>4.4334980000000002</v>
      </c>
      <c r="F142" s="25">
        <v>1.477833</v>
      </c>
      <c r="G142" s="25">
        <v>1.7241379999999999</v>
      </c>
      <c r="H142" s="25">
        <v>50</v>
      </c>
      <c r="I142" s="25">
        <v>31.773399000000001</v>
      </c>
      <c r="J142" s="25">
        <v>18.965516999999998</v>
      </c>
      <c r="K142" s="25">
        <v>23.891625999999999</v>
      </c>
      <c r="L142" s="25">
        <v>11.083743999999999</v>
      </c>
      <c r="M142" s="25">
        <v>0.49261100000000002</v>
      </c>
      <c r="N142" s="25">
        <v>1.9704429999999999</v>
      </c>
      <c r="O142" s="25">
        <v>2.4630540000000001</v>
      </c>
      <c r="P142" s="25">
        <v>5.1724139999999998</v>
      </c>
    </row>
    <row r="143" spans="1:16" x14ac:dyDescent="0.2">
      <c r="A143" s="20" t="s">
        <v>376</v>
      </c>
      <c r="B143" s="21">
        <v>152</v>
      </c>
      <c r="C143" s="21">
        <v>68</v>
      </c>
      <c r="D143" s="21">
        <v>22</v>
      </c>
      <c r="E143" s="21">
        <v>6</v>
      </c>
      <c r="F143" s="21">
        <v>0</v>
      </c>
      <c r="G143" s="21">
        <v>5</v>
      </c>
      <c r="H143" s="21">
        <v>73</v>
      </c>
      <c r="I143" s="21">
        <v>52</v>
      </c>
      <c r="J143" s="21">
        <v>22</v>
      </c>
      <c r="K143" s="21">
        <v>34</v>
      </c>
      <c r="L143" s="21">
        <v>12</v>
      </c>
      <c r="M143" s="21">
        <v>0</v>
      </c>
      <c r="N143" s="21">
        <v>3</v>
      </c>
      <c r="O143" s="21">
        <v>2</v>
      </c>
      <c r="P143" s="21">
        <v>14</v>
      </c>
    </row>
    <row r="144" spans="1:16" x14ac:dyDescent="0.2">
      <c r="A144" s="24" t="s">
        <v>3</v>
      </c>
      <c r="B144" s="25">
        <v>100</v>
      </c>
      <c r="C144" s="25">
        <v>44.736842000000003</v>
      </c>
      <c r="D144" s="25">
        <v>14.473684</v>
      </c>
      <c r="E144" s="25">
        <v>3.947368</v>
      </c>
      <c r="F144" s="25">
        <v>0</v>
      </c>
      <c r="G144" s="25">
        <v>3.2894739999999998</v>
      </c>
      <c r="H144" s="25">
        <v>48.026316000000001</v>
      </c>
      <c r="I144" s="25">
        <v>34.210526000000002</v>
      </c>
      <c r="J144" s="25">
        <v>14.473684</v>
      </c>
      <c r="K144" s="25">
        <v>22.368421000000001</v>
      </c>
      <c r="L144" s="25">
        <v>7.8947370000000001</v>
      </c>
      <c r="M144" s="25">
        <v>0</v>
      </c>
      <c r="N144" s="25">
        <v>1.973684</v>
      </c>
      <c r="O144" s="25">
        <v>1.3157890000000001</v>
      </c>
      <c r="P144" s="25">
        <v>9.2105259999999998</v>
      </c>
    </row>
    <row r="145" spans="1:16" x14ac:dyDescent="0.2">
      <c r="A145" s="20" t="s">
        <v>377</v>
      </c>
      <c r="B145" s="21">
        <v>88</v>
      </c>
      <c r="C145" s="21">
        <v>41</v>
      </c>
      <c r="D145" s="21">
        <v>20</v>
      </c>
      <c r="E145" s="21">
        <v>5</v>
      </c>
      <c r="F145" s="21">
        <v>0</v>
      </c>
      <c r="G145" s="21">
        <v>3</v>
      </c>
      <c r="H145" s="21">
        <v>46</v>
      </c>
      <c r="I145" s="21">
        <v>35</v>
      </c>
      <c r="J145" s="21">
        <v>12</v>
      </c>
      <c r="K145" s="21">
        <v>12</v>
      </c>
      <c r="L145" s="21">
        <v>3</v>
      </c>
      <c r="M145" s="21">
        <v>0</v>
      </c>
      <c r="N145" s="21">
        <v>1</v>
      </c>
      <c r="O145" s="21">
        <v>2</v>
      </c>
      <c r="P145" s="21">
        <v>3</v>
      </c>
    </row>
    <row r="146" spans="1:16" x14ac:dyDescent="0.2">
      <c r="A146" s="24" t="s">
        <v>3</v>
      </c>
      <c r="B146" s="25">
        <v>100</v>
      </c>
      <c r="C146" s="25">
        <v>46.590909000000003</v>
      </c>
      <c r="D146" s="25">
        <v>22.727273</v>
      </c>
      <c r="E146" s="25">
        <v>5.6818179999999998</v>
      </c>
      <c r="F146" s="25">
        <v>0</v>
      </c>
      <c r="G146" s="25">
        <v>3.4090910000000001</v>
      </c>
      <c r="H146" s="25">
        <v>52.272727000000003</v>
      </c>
      <c r="I146" s="25">
        <v>39.772727000000003</v>
      </c>
      <c r="J146" s="25">
        <v>13.636364</v>
      </c>
      <c r="K146" s="25">
        <v>13.636364</v>
      </c>
      <c r="L146" s="25">
        <v>3.4090910000000001</v>
      </c>
      <c r="M146" s="25">
        <v>0</v>
      </c>
      <c r="N146" s="25">
        <v>1.1363639999999999</v>
      </c>
      <c r="O146" s="25">
        <v>2.2727270000000002</v>
      </c>
      <c r="P146" s="25">
        <v>3.4090910000000001</v>
      </c>
    </row>
    <row r="147" spans="1:16" x14ac:dyDescent="0.2">
      <c r="A147" s="20" t="s">
        <v>378</v>
      </c>
      <c r="B147" s="21">
        <v>84</v>
      </c>
      <c r="C147" s="21">
        <v>41</v>
      </c>
      <c r="D147" s="21">
        <v>17</v>
      </c>
      <c r="E147" s="21">
        <v>1</v>
      </c>
      <c r="F147" s="21">
        <v>1</v>
      </c>
      <c r="G147" s="21">
        <v>4</v>
      </c>
      <c r="H147" s="21">
        <v>45</v>
      </c>
      <c r="I147" s="21">
        <v>32</v>
      </c>
      <c r="J147" s="21">
        <v>12</v>
      </c>
      <c r="K147" s="21">
        <v>8</v>
      </c>
      <c r="L147" s="21">
        <v>9</v>
      </c>
      <c r="M147" s="21">
        <v>0</v>
      </c>
      <c r="N147" s="21">
        <v>1</v>
      </c>
      <c r="O147" s="21">
        <v>3</v>
      </c>
      <c r="P147" s="21">
        <v>3</v>
      </c>
    </row>
    <row r="148" spans="1:16" x14ac:dyDescent="0.2">
      <c r="A148" s="24" t="s">
        <v>3</v>
      </c>
      <c r="B148" s="25">
        <v>100</v>
      </c>
      <c r="C148" s="25">
        <v>48.809524000000003</v>
      </c>
      <c r="D148" s="25">
        <v>20.238095000000001</v>
      </c>
      <c r="E148" s="25">
        <v>1.1904760000000001</v>
      </c>
      <c r="F148" s="25">
        <v>1.1904760000000001</v>
      </c>
      <c r="G148" s="25">
        <v>4.7619049999999996</v>
      </c>
      <c r="H148" s="25">
        <v>53.571429000000002</v>
      </c>
      <c r="I148" s="25">
        <v>38.095238000000002</v>
      </c>
      <c r="J148" s="25">
        <v>14.285714</v>
      </c>
      <c r="K148" s="25">
        <v>9.5238099999999992</v>
      </c>
      <c r="L148" s="25">
        <v>10.714286</v>
      </c>
      <c r="M148" s="25">
        <v>0</v>
      </c>
      <c r="N148" s="25">
        <v>1.1904760000000001</v>
      </c>
      <c r="O148" s="25">
        <v>3.5714290000000002</v>
      </c>
      <c r="P148" s="25">
        <v>3.5714290000000002</v>
      </c>
    </row>
    <row r="149" spans="1:16" x14ac:dyDescent="0.2">
      <c r="A149" s="20" t="s">
        <v>366</v>
      </c>
      <c r="B149" s="21">
        <v>81</v>
      </c>
      <c r="C149" s="21">
        <v>37</v>
      </c>
      <c r="D149" s="21">
        <v>14</v>
      </c>
      <c r="E149" s="21">
        <v>3</v>
      </c>
      <c r="F149" s="21">
        <v>0</v>
      </c>
      <c r="G149" s="21">
        <v>3</v>
      </c>
      <c r="H149" s="21">
        <v>33</v>
      </c>
      <c r="I149" s="21">
        <v>14</v>
      </c>
      <c r="J149" s="21">
        <v>14</v>
      </c>
      <c r="K149" s="21">
        <v>10</v>
      </c>
      <c r="L149" s="21">
        <v>10</v>
      </c>
      <c r="M149" s="21">
        <v>0</v>
      </c>
      <c r="N149" s="21">
        <v>4</v>
      </c>
      <c r="O149" s="21">
        <v>2</v>
      </c>
      <c r="P149" s="21">
        <v>9</v>
      </c>
    </row>
    <row r="150" spans="1:16" x14ac:dyDescent="0.2">
      <c r="A150" s="24" t="s">
        <v>3</v>
      </c>
      <c r="B150" s="25">
        <v>100</v>
      </c>
      <c r="C150" s="25">
        <v>45.679012</v>
      </c>
      <c r="D150" s="25">
        <v>17.283950999999998</v>
      </c>
      <c r="E150" s="25">
        <v>3.7037040000000001</v>
      </c>
      <c r="F150" s="25">
        <v>0</v>
      </c>
      <c r="G150" s="25">
        <v>3.7037040000000001</v>
      </c>
      <c r="H150" s="25">
        <v>40.740741</v>
      </c>
      <c r="I150" s="25">
        <v>17.283950999999998</v>
      </c>
      <c r="J150" s="25">
        <v>17.283950999999998</v>
      </c>
      <c r="K150" s="25">
        <v>12.345679000000001</v>
      </c>
      <c r="L150" s="25">
        <v>12.345679000000001</v>
      </c>
      <c r="M150" s="25">
        <v>0</v>
      </c>
      <c r="N150" s="25">
        <v>4.9382720000000004</v>
      </c>
      <c r="O150" s="25">
        <v>2.4691360000000002</v>
      </c>
      <c r="P150" s="25">
        <v>11.111110999999999</v>
      </c>
    </row>
    <row r="151" spans="1:16" x14ac:dyDescent="0.2">
      <c r="A151" s="9" t="s">
        <v>379</v>
      </c>
      <c r="B151" s="9"/>
      <c r="C151" s="9"/>
      <c r="D151" s="9"/>
      <c r="E151" s="9"/>
      <c r="F151" s="9"/>
      <c r="G151" s="9"/>
      <c r="H151" s="9"/>
      <c r="I151" s="9"/>
      <c r="J151" s="9"/>
      <c r="K151" s="9"/>
      <c r="L151" s="9"/>
      <c r="M151" s="9"/>
      <c r="N151" s="9"/>
      <c r="O151" s="9"/>
      <c r="P151" s="9"/>
    </row>
    <row r="152" spans="1:16" x14ac:dyDescent="0.2">
      <c r="A152" s="20" t="s">
        <v>380</v>
      </c>
      <c r="B152" s="21">
        <v>788</v>
      </c>
      <c r="C152" s="21">
        <v>352</v>
      </c>
      <c r="D152" s="21">
        <v>173</v>
      </c>
      <c r="E152" s="21">
        <v>34</v>
      </c>
      <c r="F152" s="21">
        <v>1</v>
      </c>
      <c r="G152" s="21">
        <v>30</v>
      </c>
      <c r="H152" s="21">
        <v>515</v>
      </c>
      <c r="I152" s="21">
        <v>146</v>
      </c>
      <c r="J152" s="21">
        <v>123</v>
      </c>
      <c r="K152" s="21">
        <v>184</v>
      </c>
      <c r="L152" s="21">
        <v>54</v>
      </c>
      <c r="M152" s="21">
        <v>1</v>
      </c>
      <c r="N152" s="21">
        <v>2</v>
      </c>
      <c r="O152" s="21">
        <v>4</v>
      </c>
      <c r="P152" s="21">
        <v>58</v>
      </c>
    </row>
    <row r="153" spans="1:16" x14ac:dyDescent="0.2">
      <c r="A153" s="24" t="s">
        <v>3</v>
      </c>
      <c r="B153" s="25">
        <v>100</v>
      </c>
      <c r="C153" s="25">
        <v>44.670051000000001</v>
      </c>
      <c r="D153" s="25">
        <v>21.954315000000001</v>
      </c>
      <c r="E153" s="25">
        <v>4.3147209999999996</v>
      </c>
      <c r="F153" s="25">
        <v>0.12690399999999999</v>
      </c>
      <c r="G153" s="25">
        <v>3.8071069999999998</v>
      </c>
      <c r="H153" s="25">
        <v>65.355329999999995</v>
      </c>
      <c r="I153" s="25">
        <v>18.527919000000001</v>
      </c>
      <c r="J153" s="25">
        <v>15.609137</v>
      </c>
      <c r="K153" s="25">
        <v>23.350254</v>
      </c>
      <c r="L153" s="25">
        <v>6.852792</v>
      </c>
      <c r="M153" s="25">
        <v>0.12690399999999999</v>
      </c>
      <c r="N153" s="25">
        <v>0.253807</v>
      </c>
      <c r="O153" s="25">
        <v>0.50761400000000001</v>
      </c>
      <c r="P153" s="25">
        <v>7.3604060000000002</v>
      </c>
    </row>
    <row r="154" spans="1:16" x14ac:dyDescent="0.2">
      <c r="A154" s="20" t="s">
        <v>381</v>
      </c>
      <c r="B154" s="21">
        <v>1824</v>
      </c>
      <c r="C154" s="21">
        <v>960</v>
      </c>
      <c r="D154" s="21">
        <v>336</v>
      </c>
      <c r="E154" s="21">
        <v>81</v>
      </c>
      <c r="F154" s="21">
        <v>24</v>
      </c>
      <c r="G154" s="21">
        <v>36</v>
      </c>
      <c r="H154" s="21">
        <v>703</v>
      </c>
      <c r="I154" s="21">
        <v>569</v>
      </c>
      <c r="J154" s="21">
        <v>413</v>
      </c>
      <c r="K154" s="21">
        <v>374</v>
      </c>
      <c r="L154" s="21">
        <v>259</v>
      </c>
      <c r="M154" s="21">
        <v>5</v>
      </c>
      <c r="N154" s="21">
        <v>40</v>
      </c>
      <c r="O154" s="21">
        <v>35</v>
      </c>
      <c r="P154" s="21">
        <v>124</v>
      </c>
    </row>
    <row r="155" spans="1:16" x14ac:dyDescent="0.2">
      <c r="A155" s="24" t="s">
        <v>3</v>
      </c>
      <c r="B155" s="25">
        <v>100</v>
      </c>
      <c r="C155" s="25">
        <v>52.631579000000002</v>
      </c>
      <c r="D155" s="25">
        <v>18.421053000000001</v>
      </c>
      <c r="E155" s="25">
        <v>4.4407889999999997</v>
      </c>
      <c r="F155" s="25">
        <v>1.3157890000000001</v>
      </c>
      <c r="G155" s="25">
        <v>1.973684</v>
      </c>
      <c r="H155" s="25">
        <v>38.541666999999997</v>
      </c>
      <c r="I155" s="25">
        <v>31.195174999999999</v>
      </c>
      <c r="J155" s="25">
        <v>22.642544000000001</v>
      </c>
      <c r="K155" s="25">
        <v>20.504386</v>
      </c>
      <c r="L155" s="25">
        <v>14.199560999999999</v>
      </c>
      <c r="M155" s="25">
        <v>0.27412300000000001</v>
      </c>
      <c r="N155" s="25">
        <v>2.1929820000000002</v>
      </c>
      <c r="O155" s="25">
        <v>1.91886</v>
      </c>
      <c r="P155" s="25">
        <v>6.7982459999999998</v>
      </c>
    </row>
    <row r="156" spans="1:16" x14ac:dyDescent="0.2">
      <c r="A156" s="20" t="s">
        <v>366</v>
      </c>
      <c r="B156" s="21">
        <v>65</v>
      </c>
      <c r="C156" s="21">
        <v>29</v>
      </c>
      <c r="D156" s="21">
        <v>14</v>
      </c>
      <c r="E156" s="21">
        <v>1</v>
      </c>
      <c r="F156" s="21">
        <v>0</v>
      </c>
      <c r="G156" s="21">
        <v>2</v>
      </c>
      <c r="H156" s="21">
        <v>30</v>
      </c>
      <c r="I156" s="21">
        <v>10</v>
      </c>
      <c r="J156" s="21">
        <v>14</v>
      </c>
      <c r="K156" s="21">
        <v>5</v>
      </c>
      <c r="L156" s="21">
        <v>6</v>
      </c>
      <c r="M156" s="21">
        <v>0</v>
      </c>
      <c r="N156" s="21">
        <v>0</v>
      </c>
      <c r="O156" s="21">
        <v>0</v>
      </c>
      <c r="P156" s="21">
        <v>11</v>
      </c>
    </row>
    <row r="157" spans="1:16" x14ac:dyDescent="0.2">
      <c r="A157" s="24" t="s">
        <v>3</v>
      </c>
      <c r="B157" s="25">
        <v>100</v>
      </c>
      <c r="C157" s="25">
        <v>44.615385000000003</v>
      </c>
      <c r="D157" s="25">
        <v>21.538461999999999</v>
      </c>
      <c r="E157" s="25">
        <v>1.538462</v>
      </c>
      <c r="F157" s="25">
        <v>0</v>
      </c>
      <c r="G157" s="25">
        <v>3.0769229999999999</v>
      </c>
      <c r="H157" s="25">
        <v>46.153846000000001</v>
      </c>
      <c r="I157" s="25">
        <v>15.384615</v>
      </c>
      <c r="J157" s="25">
        <v>21.538461999999999</v>
      </c>
      <c r="K157" s="25">
        <v>7.6923079999999997</v>
      </c>
      <c r="L157" s="25">
        <v>9.2307690000000004</v>
      </c>
      <c r="M157" s="25">
        <v>0</v>
      </c>
      <c r="N157" s="25">
        <v>0</v>
      </c>
      <c r="O157" s="25">
        <v>0</v>
      </c>
      <c r="P157" s="25">
        <v>16.923076999999999</v>
      </c>
    </row>
    <row r="158" spans="1:16" x14ac:dyDescent="0.2">
      <c r="A158" s="9" t="s">
        <v>382</v>
      </c>
      <c r="B158" s="9"/>
      <c r="C158" s="9"/>
      <c r="D158" s="9"/>
      <c r="E158" s="9"/>
      <c r="F158" s="9"/>
      <c r="G158" s="9"/>
      <c r="H158" s="9"/>
      <c r="I158" s="9"/>
      <c r="J158" s="9"/>
      <c r="K158" s="9"/>
      <c r="L158" s="9"/>
      <c r="M158" s="9"/>
      <c r="N158" s="9"/>
      <c r="O158" s="9"/>
      <c r="P158" s="9"/>
    </row>
    <row r="159" spans="1:16" x14ac:dyDescent="0.2">
      <c r="A159" s="20" t="s">
        <v>383</v>
      </c>
      <c r="B159" s="21">
        <v>393</v>
      </c>
      <c r="C159" s="21">
        <v>157</v>
      </c>
      <c r="D159" s="21">
        <v>72</v>
      </c>
      <c r="E159" s="21">
        <v>13</v>
      </c>
      <c r="F159" s="21">
        <v>0</v>
      </c>
      <c r="G159" s="21">
        <v>17</v>
      </c>
      <c r="H159" s="21">
        <v>250</v>
      </c>
      <c r="I159" s="21">
        <v>64</v>
      </c>
      <c r="J159" s="21">
        <v>54</v>
      </c>
      <c r="K159" s="21">
        <v>84</v>
      </c>
      <c r="L159" s="21">
        <v>29</v>
      </c>
      <c r="M159" s="21">
        <v>0</v>
      </c>
      <c r="N159" s="21">
        <v>0</v>
      </c>
      <c r="O159" s="21">
        <v>3</v>
      </c>
      <c r="P159" s="21">
        <v>39</v>
      </c>
    </row>
    <row r="160" spans="1:16" x14ac:dyDescent="0.2">
      <c r="A160" s="24" t="s">
        <v>3</v>
      </c>
      <c r="B160" s="25">
        <v>100</v>
      </c>
      <c r="C160" s="25">
        <v>39.949109</v>
      </c>
      <c r="D160" s="25">
        <v>18.320611</v>
      </c>
      <c r="E160" s="25">
        <v>3.3078880000000002</v>
      </c>
      <c r="F160" s="25">
        <v>0</v>
      </c>
      <c r="G160" s="25">
        <v>4.3257000000000003</v>
      </c>
      <c r="H160" s="25">
        <v>63.613232000000004</v>
      </c>
      <c r="I160" s="25">
        <v>16.284987000000001</v>
      </c>
      <c r="J160" s="25">
        <v>13.740458</v>
      </c>
      <c r="K160" s="25">
        <v>21.374046</v>
      </c>
      <c r="L160" s="25">
        <v>7.3791349999999998</v>
      </c>
      <c r="M160" s="25">
        <v>0</v>
      </c>
      <c r="N160" s="25">
        <v>0</v>
      </c>
      <c r="O160" s="25">
        <v>0.76335900000000001</v>
      </c>
      <c r="P160" s="25">
        <v>9.9236640000000005</v>
      </c>
    </row>
    <row r="161" spans="1:16" x14ac:dyDescent="0.2">
      <c r="A161" s="20" t="s">
        <v>181</v>
      </c>
      <c r="B161" s="21">
        <v>1944</v>
      </c>
      <c r="C161" s="21">
        <v>1017</v>
      </c>
      <c r="D161" s="21">
        <v>374</v>
      </c>
      <c r="E161" s="21">
        <v>93</v>
      </c>
      <c r="F161" s="21">
        <v>22</v>
      </c>
      <c r="G161" s="21">
        <v>42</v>
      </c>
      <c r="H161" s="21">
        <v>867</v>
      </c>
      <c r="I161" s="21">
        <v>585</v>
      </c>
      <c r="J161" s="21">
        <v>414</v>
      </c>
      <c r="K161" s="21">
        <v>413</v>
      </c>
      <c r="L161" s="21">
        <v>237</v>
      </c>
      <c r="M161" s="21">
        <v>4</v>
      </c>
      <c r="N161" s="21">
        <v>33</v>
      </c>
      <c r="O161" s="21">
        <v>27</v>
      </c>
      <c r="P161" s="21">
        <v>128</v>
      </c>
    </row>
    <row r="162" spans="1:16" x14ac:dyDescent="0.2">
      <c r="A162" s="24" t="s">
        <v>3</v>
      </c>
      <c r="B162" s="25">
        <v>100</v>
      </c>
      <c r="C162" s="25">
        <v>52.314815000000003</v>
      </c>
      <c r="D162" s="25">
        <v>19.238683000000002</v>
      </c>
      <c r="E162" s="25">
        <v>4.7839510000000001</v>
      </c>
      <c r="F162" s="25">
        <v>1.1316870000000001</v>
      </c>
      <c r="G162" s="25">
        <v>2.1604939999999999</v>
      </c>
      <c r="H162" s="25">
        <v>44.598765</v>
      </c>
      <c r="I162" s="25">
        <v>30.092593000000001</v>
      </c>
      <c r="J162" s="25">
        <v>21.296296000000002</v>
      </c>
      <c r="K162" s="25">
        <v>21.244855999999999</v>
      </c>
      <c r="L162" s="25">
        <v>12.191357999999999</v>
      </c>
      <c r="M162" s="25">
        <v>0.205761</v>
      </c>
      <c r="N162" s="25">
        <v>1.6975309999999999</v>
      </c>
      <c r="O162" s="25">
        <v>1.388889</v>
      </c>
      <c r="P162" s="25">
        <v>6.5843619999999996</v>
      </c>
    </row>
    <row r="163" spans="1:16" x14ac:dyDescent="0.2">
      <c r="A163" s="20" t="s">
        <v>182</v>
      </c>
      <c r="B163" s="21">
        <v>38</v>
      </c>
      <c r="C163" s="21">
        <v>15</v>
      </c>
      <c r="D163" s="21">
        <v>5</v>
      </c>
      <c r="E163" s="21">
        <v>0</v>
      </c>
      <c r="F163" s="21">
        <v>1</v>
      </c>
      <c r="G163" s="21">
        <v>1</v>
      </c>
      <c r="H163" s="21">
        <v>18</v>
      </c>
      <c r="I163" s="21">
        <v>9</v>
      </c>
      <c r="J163" s="21">
        <v>7</v>
      </c>
      <c r="K163" s="21">
        <v>10</v>
      </c>
      <c r="L163" s="21">
        <v>7</v>
      </c>
      <c r="M163" s="21">
        <v>0</v>
      </c>
      <c r="N163" s="21">
        <v>1</v>
      </c>
      <c r="O163" s="21">
        <v>0</v>
      </c>
      <c r="P163" s="21">
        <v>6</v>
      </c>
    </row>
    <row r="164" spans="1:16" x14ac:dyDescent="0.2">
      <c r="A164" s="24" t="s">
        <v>3</v>
      </c>
      <c r="B164" s="25">
        <v>100</v>
      </c>
      <c r="C164" s="25">
        <v>39.473683999999999</v>
      </c>
      <c r="D164" s="25">
        <v>13.157895</v>
      </c>
      <c r="E164" s="25">
        <v>0</v>
      </c>
      <c r="F164" s="25">
        <v>2.6315789999999999</v>
      </c>
      <c r="G164" s="25">
        <v>2.6315789999999999</v>
      </c>
      <c r="H164" s="25">
        <v>47.368420999999998</v>
      </c>
      <c r="I164" s="25">
        <v>23.684211000000001</v>
      </c>
      <c r="J164" s="25">
        <v>18.421053000000001</v>
      </c>
      <c r="K164" s="25">
        <v>26.315788999999999</v>
      </c>
      <c r="L164" s="25">
        <v>18.421053000000001</v>
      </c>
      <c r="M164" s="25">
        <v>0</v>
      </c>
      <c r="N164" s="25">
        <v>2.6315789999999999</v>
      </c>
      <c r="O164" s="25">
        <v>0</v>
      </c>
      <c r="P164" s="25">
        <v>15.789474</v>
      </c>
    </row>
    <row r="165" spans="1:16" x14ac:dyDescent="0.2">
      <c r="A165" s="20" t="s">
        <v>384</v>
      </c>
      <c r="B165" s="21">
        <v>36</v>
      </c>
      <c r="C165" s="21">
        <v>19</v>
      </c>
      <c r="D165" s="21">
        <v>6</v>
      </c>
      <c r="E165" s="21">
        <v>2</v>
      </c>
      <c r="F165" s="21">
        <v>0</v>
      </c>
      <c r="G165" s="21">
        <v>1</v>
      </c>
      <c r="H165" s="21">
        <v>15</v>
      </c>
      <c r="I165" s="21">
        <v>6</v>
      </c>
      <c r="J165" s="21">
        <v>10</v>
      </c>
      <c r="K165" s="21">
        <v>11</v>
      </c>
      <c r="L165" s="21">
        <v>7</v>
      </c>
      <c r="M165" s="21">
        <v>0</v>
      </c>
      <c r="N165" s="21">
        <v>2</v>
      </c>
      <c r="O165" s="21">
        <v>2</v>
      </c>
      <c r="P165" s="21">
        <v>1</v>
      </c>
    </row>
    <row r="166" spans="1:16" x14ac:dyDescent="0.2">
      <c r="A166" s="24" t="s">
        <v>3</v>
      </c>
      <c r="B166" s="25">
        <v>100</v>
      </c>
      <c r="C166" s="25">
        <v>52.777777999999998</v>
      </c>
      <c r="D166" s="25">
        <v>16.666667</v>
      </c>
      <c r="E166" s="25">
        <v>5.5555560000000002</v>
      </c>
      <c r="F166" s="25">
        <v>0</v>
      </c>
      <c r="G166" s="25">
        <v>2.7777780000000001</v>
      </c>
      <c r="H166" s="25">
        <v>41.666666999999997</v>
      </c>
      <c r="I166" s="25">
        <v>16.666667</v>
      </c>
      <c r="J166" s="25">
        <v>27.777778000000001</v>
      </c>
      <c r="K166" s="25">
        <v>30.555555999999999</v>
      </c>
      <c r="L166" s="25">
        <v>19.444444000000001</v>
      </c>
      <c r="M166" s="25">
        <v>0</v>
      </c>
      <c r="N166" s="25">
        <v>5.5555560000000002</v>
      </c>
      <c r="O166" s="25">
        <v>5.5555560000000002</v>
      </c>
      <c r="P166" s="25">
        <v>2.7777780000000001</v>
      </c>
    </row>
    <row r="167" spans="1:16" x14ac:dyDescent="0.2">
      <c r="A167" s="20" t="s">
        <v>183</v>
      </c>
      <c r="B167" s="21">
        <v>53</v>
      </c>
      <c r="C167" s="21">
        <v>28</v>
      </c>
      <c r="D167" s="21">
        <v>15</v>
      </c>
      <c r="E167" s="21">
        <v>1</v>
      </c>
      <c r="F167" s="21">
        <v>2</v>
      </c>
      <c r="G167" s="21">
        <v>4</v>
      </c>
      <c r="H167" s="21">
        <v>30</v>
      </c>
      <c r="I167" s="21">
        <v>16</v>
      </c>
      <c r="J167" s="21">
        <v>11</v>
      </c>
      <c r="K167" s="21">
        <v>13</v>
      </c>
      <c r="L167" s="21">
        <v>10</v>
      </c>
      <c r="M167" s="21">
        <v>1</v>
      </c>
      <c r="N167" s="21">
        <v>1</v>
      </c>
      <c r="O167" s="21">
        <v>0</v>
      </c>
      <c r="P167" s="21">
        <v>1</v>
      </c>
    </row>
    <row r="168" spans="1:16" x14ac:dyDescent="0.2">
      <c r="A168" s="24" t="s">
        <v>3</v>
      </c>
      <c r="B168" s="25">
        <v>100</v>
      </c>
      <c r="C168" s="25">
        <v>52.830188999999997</v>
      </c>
      <c r="D168" s="25">
        <v>28.301887000000001</v>
      </c>
      <c r="E168" s="25">
        <v>1.886792</v>
      </c>
      <c r="F168" s="25">
        <v>3.7735850000000002</v>
      </c>
      <c r="G168" s="25">
        <v>7.5471700000000004</v>
      </c>
      <c r="H168" s="25">
        <v>56.603774000000001</v>
      </c>
      <c r="I168" s="25">
        <v>30.188679</v>
      </c>
      <c r="J168" s="25">
        <v>20.754716999999999</v>
      </c>
      <c r="K168" s="25">
        <v>24.528302</v>
      </c>
      <c r="L168" s="25">
        <v>18.867925</v>
      </c>
      <c r="M168" s="25">
        <v>1.886792</v>
      </c>
      <c r="N168" s="25">
        <v>1.886792</v>
      </c>
      <c r="O168" s="25">
        <v>0</v>
      </c>
      <c r="P168" s="25">
        <v>1.886792</v>
      </c>
    </row>
    <row r="169" spans="1:16" x14ac:dyDescent="0.2">
      <c r="A169" s="20" t="s">
        <v>385</v>
      </c>
      <c r="B169" s="21">
        <v>22</v>
      </c>
      <c r="C169" s="21">
        <v>11</v>
      </c>
      <c r="D169" s="21">
        <v>4</v>
      </c>
      <c r="E169" s="21">
        <v>1</v>
      </c>
      <c r="F169" s="21">
        <v>0</v>
      </c>
      <c r="G169" s="21">
        <v>0</v>
      </c>
      <c r="H169" s="21">
        <v>4</v>
      </c>
      <c r="I169" s="21">
        <v>10</v>
      </c>
      <c r="J169" s="21">
        <v>5</v>
      </c>
      <c r="K169" s="21">
        <v>3</v>
      </c>
      <c r="L169" s="21">
        <v>2</v>
      </c>
      <c r="M169" s="21">
        <v>0</v>
      </c>
      <c r="N169" s="21">
        <v>3</v>
      </c>
      <c r="O169" s="21">
        <v>2</v>
      </c>
      <c r="P169" s="21">
        <v>1</v>
      </c>
    </row>
    <row r="170" spans="1:16" x14ac:dyDescent="0.2">
      <c r="A170" s="24" t="s">
        <v>3</v>
      </c>
      <c r="B170" s="25">
        <v>100</v>
      </c>
      <c r="C170" s="25">
        <v>50</v>
      </c>
      <c r="D170" s="25">
        <v>18.181818</v>
      </c>
      <c r="E170" s="25">
        <v>4.5454549999999996</v>
      </c>
      <c r="F170" s="25">
        <v>0</v>
      </c>
      <c r="G170" s="25">
        <v>0</v>
      </c>
      <c r="H170" s="25">
        <v>18.181818</v>
      </c>
      <c r="I170" s="25">
        <v>45.454545000000003</v>
      </c>
      <c r="J170" s="25">
        <v>22.727273</v>
      </c>
      <c r="K170" s="25">
        <v>13.636364</v>
      </c>
      <c r="L170" s="25">
        <v>9.0909089999999999</v>
      </c>
      <c r="M170" s="25">
        <v>0</v>
      </c>
      <c r="N170" s="25">
        <v>13.636364</v>
      </c>
      <c r="O170" s="25">
        <v>9.0909089999999999</v>
      </c>
      <c r="P170" s="25">
        <v>4.5454549999999996</v>
      </c>
    </row>
    <row r="171" spans="1:16" x14ac:dyDescent="0.2">
      <c r="A171" s="20" t="s">
        <v>386</v>
      </c>
      <c r="B171" s="21">
        <v>32</v>
      </c>
      <c r="C171" s="21">
        <v>18</v>
      </c>
      <c r="D171" s="21">
        <v>10</v>
      </c>
      <c r="E171" s="21">
        <v>0</v>
      </c>
      <c r="F171" s="21">
        <v>0</v>
      </c>
      <c r="G171" s="21">
        <v>0</v>
      </c>
      <c r="H171" s="21">
        <v>0</v>
      </c>
      <c r="I171" s="21">
        <v>4</v>
      </c>
      <c r="J171" s="21">
        <v>16</v>
      </c>
      <c r="K171" s="21">
        <v>7</v>
      </c>
      <c r="L171" s="21">
        <v>6</v>
      </c>
      <c r="M171" s="21">
        <v>0</v>
      </c>
      <c r="N171" s="21">
        <v>0</v>
      </c>
      <c r="O171" s="21">
        <v>2</v>
      </c>
      <c r="P171" s="21">
        <v>3</v>
      </c>
    </row>
    <row r="172" spans="1:16" x14ac:dyDescent="0.2">
      <c r="A172" s="24" t="s">
        <v>3</v>
      </c>
      <c r="B172" s="25">
        <v>100</v>
      </c>
      <c r="C172" s="25">
        <v>56.25</v>
      </c>
      <c r="D172" s="25">
        <v>31.25</v>
      </c>
      <c r="E172" s="25">
        <v>0</v>
      </c>
      <c r="F172" s="25">
        <v>0</v>
      </c>
      <c r="G172" s="25">
        <v>0</v>
      </c>
      <c r="H172" s="25">
        <v>0</v>
      </c>
      <c r="I172" s="25">
        <v>12.5</v>
      </c>
      <c r="J172" s="25">
        <v>50</v>
      </c>
      <c r="K172" s="25">
        <v>21.875</v>
      </c>
      <c r="L172" s="25">
        <v>18.75</v>
      </c>
      <c r="M172" s="25">
        <v>0</v>
      </c>
      <c r="N172" s="25">
        <v>0</v>
      </c>
      <c r="O172" s="25">
        <v>6.25</v>
      </c>
      <c r="P172" s="25">
        <v>9.375</v>
      </c>
    </row>
    <row r="173" spans="1:16" x14ac:dyDescent="0.2">
      <c r="A173" s="20" t="s">
        <v>387</v>
      </c>
      <c r="B173" s="21">
        <v>9</v>
      </c>
      <c r="C173" s="21">
        <v>3</v>
      </c>
      <c r="D173" s="21">
        <v>1</v>
      </c>
      <c r="E173" s="21">
        <v>0</v>
      </c>
      <c r="F173" s="21">
        <v>0</v>
      </c>
      <c r="G173" s="21">
        <v>0</v>
      </c>
      <c r="H173" s="21">
        <v>5</v>
      </c>
      <c r="I173" s="21">
        <v>3</v>
      </c>
      <c r="J173" s="21">
        <v>1</v>
      </c>
      <c r="K173" s="21">
        <v>1</v>
      </c>
      <c r="L173" s="21">
        <v>2</v>
      </c>
      <c r="M173" s="21">
        <v>0</v>
      </c>
      <c r="N173" s="21">
        <v>0</v>
      </c>
      <c r="O173" s="21">
        <v>0</v>
      </c>
      <c r="P173" s="21">
        <v>0</v>
      </c>
    </row>
    <row r="174" spans="1:16" x14ac:dyDescent="0.2">
      <c r="A174" s="24" t="s">
        <v>3</v>
      </c>
      <c r="B174" s="25">
        <v>100</v>
      </c>
      <c r="C174" s="25">
        <v>33.333333000000003</v>
      </c>
      <c r="D174" s="25">
        <v>11.111110999999999</v>
      </c>
      <c r="E174" s="25">
        <v>0</v>
      </c>
      <c r="F174" s="25">
        <v>0</v>
      </c>
      <c r="G174" s="25">
        <v>0</v>
      </c>
      <c r="H174" s="25">
        <v>55.555556000000003</v>
      </c>
      <c r="I174" s="25">
        <v>33.333333000000003</v>
      </c>
      <c r="J174" s="25">
        <v>11.111110999999999</v>
      </c>
      <c r="K174" s="25">
        <v>11.111110999999999</v>
      </c>
      <c r="L174" s="25">
        <v>22.222221999999999</v>
      </c>
      <c r="M174" s="25">
        <v>0</v>
      </c>
      <c r="N174" s="25">
        <v>0</v>
      </c>
      <c r="O174" s="25">
        <v>0</v>
      </c>
      <c r="P174" s="25">
        <v>0</v>
      </c>
    </row>
    <row r="175" spans="1:16" x14ac:dyDescent="0.2">
      <c r="A175" s="20" t="s">
        <v>366</v>
      </c>
      <c r="B175" s="21">
        <v>150</v>
      </c>
      <c r="C175" s="21">
        <v>73</v>
      </c>
      <c r="D175" s="21">
        <v>36</v>
      </c>
      <c r="E175" s="21">
        <v>6</v>
      </c>
      <c r="F175" s="21">
        <v>0</v>
      </c>
      <c r="G175" s="21">
        <v>3</v>
      </c>
      <c r="H175" s="21">
        <v>59</v>
      </c>
      <c r="I175" s="21">
        <v>28</v>
      </c>
      <c r="J175" s="21">
        <v>32</v>
      </c>
      <c r="K175" s="21">
        <v>21</v>
      </c>
      <c r="L175" s="21">
        <v>19</v>
      </c>
      <c r="M175" s="21">
        <v>1</v>
      </c>
      <c r="N175" s="21">
        <v>2</v>
      </c>
      <c r="O175" s="21">
        <v>3</v>
      </c>
      <c r="P175" s="21">
        <v>14</v>
      </c>
    </row>
    <row r="176" spans="1:16" x14ac:dyDescent="0.2">
      <c r="A176" s="24" t="s">
        <v>3</v>
      </c>
      <c r="B176" s="25">
        <v>100</v>
      </c>
      <c r="C176" s="25">
        <v>48.666666999999997</v>
      </c>
      <c r="D176" s="25">
        <v>24</v>
      </c>
      <c r="E176" s="25">
        <v>4</v>
      </c>
      <c r="F176" s="25">
        <v>0</v>
      </c>
      <c r="G176" s="25">
        <v>2</v>
      </c>
      <c r="H176" s="25">
        <v>39.333333000000003</v>
      </c>
      <c r="I176" s="25">
        <v>18.666667</v>
      </c>
      <c r="J176" s="25">
        <v>21.333333</v>
      </c>
      <c r="K176" s="25">
        <v>14</v>
      </c>
      <c r="L176" s="25">
        <v>12.666667</v>
      </c>
      <c r="M176" s="25">
        <v>0.66666700000000001</v>
      </c>
      <c r="N176" s="25">
        <v>1.3333330000000001</v>
      </c>
      <c r="O176" s="25">
        <v>2</v>
      </c>
      <c r="P176" s="25">
        <v>9.3333329999999997</v>
      </c>
    </row>
    <row r="177" spans="1:16" x14ac:dyDescent="0.2">
      <c r="A177" s="9" t="s">
        <v>388</v>
      </c>
      <c r="B177" s="9"/>
      <c r="C177" s="9"/>
      <c r="D177" s="9"/>
      <c r="E177" s="9"/>
      <c r="F177" s="9"/>
      <c r="G177" s="9"/>
      <c r="H177" s="9"/>
      <c r="I177" s="9"/>
      <c r="J177" s="9"/>
      <c r="K177" s="9"/>
      <c r="L177" s="9"/>
      <c r="M177" s="9"/>
      <c r="N177" s="9"/>
      <c r="O177" s="9"/>
      <c r="P177" s="9"/>
    </row>
    <row r="178" spans="1:16" x14ac:dyDescent="0.2">
      <c r="A178" s="20" t="s">
        <v>184</v>
      </c>
      <c r="B178" s="21">
        <v>54</v>
      </c>
      <c r="C178" s="21">
        <v>26</v>
      </c>
      <c r="D178" s="21">
        <v>11</v>
      </c>
      <c r="E178" s="21">
        <v>4</v>
      </c>
      <c r="F178" s="21">
        <v>0</v>
      </c>
      <c r="G178" s="21">
        <v>0</v>
      </c>
      <c r="H178" s="21">
        <v>16</v>
      </c>
      <c r="I178" s="21">
        <v>9</v>
      </c>
      <c r="J178" s="21">
        <v>11</v>
      </c>
      <c r="K178" s="21">
        <v>9</v>
      </c>
      <c r="L178" s="21">
        <v>10</v>
      </c>
      <c r="M178" s="21">
        <v>0</v>
      </c>
      <c r="N178" s="21">
        <v>1</v>
      </c>
      <c r="O178" s="21">
        <v>1</v>
      </c>
      <c r="P178" s="21">
        <v>4</v>
      </c>
    </row>
    <row r="179" spans="1:16" x14ac:dyDescent="0.2">
      <c r="A179" s="24" t="s">
        <v>3</v>
      </c>
      <c r="B179" s="25">
        <v>100</v>
      </c>
      <c r="C179" s="25">
        <v>48.148147999999999</v>
      </c>
      <c r="D179" s="25">
        <v>20.370370000000001</v>
      </c>
      <c r="E179" s="25">
        <v>7.4074070000000001</v>
      </c>
      <c r="F179" s="25">
        <v>0</v>
      </c>
      <c r="G179" s="25">
        <v>0</v>
      </c>
      <c r="H179" s="25">
        <v>29.629629999999999</v>
      </c>
      <c r="I179" s="25">
        <v>16.666667</v>
      </c>
      <c r="J179" s="25">
        <v>20.370370000000001</v>
      </c>
      <c r="K179" s="25">
        <v>16.666667</v>
      </c>
      <c r="L179" s="25">
        <v>18.518519000000001</v>
      </c>
      <c r="M179" s="25">
        <v>0</v>
      </c>
      <c r="N179" s="25">
        <v>1.8518520000000001</v>
      </c>
      <c r="O179" s="25">
        <v>1.8518520000000001</v>
      </c>
      <c r="P179" s="25">
        <v>7.4074070000000001</v>
      </c>
    </row>
    <row r="180" spans="1:16" x14ac:dyDescent="0.2">
      <c r="A180" s="20" t="s">
        <v>185</v>
      </c>
      <c r="B180" s="21">
        <v>196</v>
      </c>
      <c r="C180" s="21">
        <v>89</v>
      </c>
      <c r="D180" s="21">
        <v>35</v>
      </c>
      <c r="E180" s="21">
        <v>3</v>
      </c>
      <c r="F180" s="21">
        <v>4</v>
      </c>
      <c r="G180" s="21">
        <v>2</v>
      </c>
      <c r="H180" s="21">
        <v>52</v>
      </c>
      <c r="I180" s="21">
        <v>60</v>
      </c>
      <c r="J180" s="21">
        <v>52</v>
      </c>
      <c r="K180" s="21">
        <v>34</v>
      </c>
      <c r="L180" s="21">
        <v>23</v>
      </c>
      <c r="M180" s="21">
        <v>0</v>
      </c>
      <c r="N180" s="21">
        <v>2</v>
      </c>
      <c r="O180" s="21">
        <v>7</v>
      </c>
      <c r="P180" s="21">
        <v>18</v>
      </c>
    </row>
    <row r="181" spans="1:16" x14ac:dyDescent="0.2">
      <c r="A181" s="24" t="s">
        <v>3</v>
      </c>
      <c r="B181" s="25">
        <v>100</v>
      </c>
      <c r="C181" s="25">
        <v>45.408163000000002</v>
      </c>
      <c r="D181" s="25">
        <v>17.857143000000001</v>
      </c>
      <c r="E181" s="25">
        <v>1.5306120000000001</v>
      </c>
      <c r="F181" s="25">
        <v>2.040816</v>
      </c>
      <c r="G181" s="25">
        <v>1.020408</v>
      </c>
      <c r="H181" s="25">
        <v>26.530612000000001</v>
      </c>
      <c r="I181" s="25">
        <v>30.612245000000001</v>
      </c>
      <c r="J181" s="25">
        <v>26.530612000000001</v>
      </c>
      <c r="K181" s="25">
        <v>17.346938999999999</v>
      </c>
      <c r="L181" s="25">
        <v>11.734693999999999</v>
      </c>
      <c r="M181" s="25">
        <v>0</v>
      </c>
      <c r="N181" s="25">
        <v>1.020408</v>
      </c>
      <c r="O181" s="25">
        <v>3.5714290000000002</v>
      </c>
      <c r="P181" s="25">
        <v>9.1836730000000006</v>
      </c>
    </row>
    <row r="182" spans="1:16" x14ac:dyDescent="0.2">
      <c r="A182" s="20" t="s">
        <v>186</v>
      </c>
      <c r="B182" s="21">
        <v>310</v>
      </c>
      <c r="C182" s="21">
        <v>156</v>
      </c>
      <c r="D182" s="21">
        <v>65</v>
      </c>
      <c r="E182" s="21">
        <v>15</v>
      </c>
      <c r="F182" s="21">
        <v>2</v>
      </c>
      <c r="G182" s="21">
        <v>9</v>
      </c>
      <c r="H182" s="21">
        <v>106</v>
      </c>
      <c r="I182" s="21">
        <v>77</v>
      </c>
      <c r="J182" s="21">
        <v>71</v>
      </c>
      <c r="K182" s="21">
        <v>52</v>
      </c>
      <c r="L182" s="21">
        <v>44</v>
      </c>
      <c r="M182" s="21">
        <v>1</v>
      </c>
      <c r="N182" s="21">
        <v>7</v>
      </c>
      <c r="O182" s="21">
        <v>7</v>
      </c>
      <c r="P182" s="21">
        <v>23</v>
      </c>
    </row>
    <row r="183" spans="1:16" x14ac:dyDescent="0.2">
      <c r="A183" s="24" t="s">
        <v>3</v>
      </c>
      <c r="B183" s="25">
        <v>100</v>
      </c>
      <c r="C183" s="25">
        <v>50.322581</v>
      </c>
      <c r="D183" s="25">
        <v>20.967742000000001</v>
      </c>
      <c r="E183" s="25">
        <v>4.8387099999999998</v>
      </c>
      <c r="F183" s="25">
        <v>0.64516099999999998</v>
      </c>
      <c r="G183" s="25">
        <v>2.9032260000000001</v>
      </c>
      <c r="H183" s="25">
        <v>34.193548</v>
      </c>
      <c r="I183" s="25">
        <v>24.838709999999999</v>
      </c>
      <c r="J183" s="25">
        <v>22.903226</v>
      </c>
      <c r="K183" s="25">
        <v>16.774194000000001</v>
      </c>
      <c r="L183" s="25">
        <v>14.193548</v>
      </c>
      <c r="M183" s="25">
        <v>0.32258100000000001</v>
      </c>
      <c r="N183" s="25">
        <v>2.2580650000000002</v>
      </c>
      <c r="O183" s="25">
        <v>2.2580650000000002</v>
      </c>
      <c r="P183" s="25">
        <v>7.4193550000000004</v>
      </c>
    </row>
    <row r="184" spans="1:16" x14ac:dyDescent="0.2">
      <c r="A184" s="20" t="s">
        <v>187</v>
      </c>
      <c r="B184" s="21">
        <v>385</v>
      </c>
      <c r="C184" s="21">
        <v>203</v>
      </c>
      <c r="D184" s="21">
        <v>75</v>
      </c>
      <c r="E184" s="21">
        <v>17</v>
      </c>
      <c r="F184" s="21">
        <v>2</v>
      </c>
      <c r="G184" s="21">
        <v>12</v>
      </c>
      <c r="H184" s="21">
        <v>168</v>
      </c>
      <c r="I184" s="21">
        <v>87</v>
      </c>
      <c r="J184" s="21">
        <v>88</v>
      </c>
      <c r="K184" s="21">
        <v>72</v>
      </c>
      <c r="L184" s="21">
        <v>52</v>
      </c>
      <c r="M184" s="21">
        <v>2</v>
      </c>
      <c r="N184" s="21">
        <v>7</v>
      </c>
      <c r="O184" s="21">
        <v>5</v>
      </c>
      <c r="P184" s="21">
        <v>25</v>
      </c>
    </row>
    <row r="185" spans="1:16" x14ac:dyDescent="0.2">
      <c r="A185" s="24" t="s">
        <v>3</v>
      </c>
      <c r="B185" s="25">
        <v>100</v>
      </c>
      <c r="C185" s="25">
        <v>52.727272999999997</v>
      </c>
      <c r="D185" s="25">
        <v>19.480519000000001</v>
      </c>
      <c r="E185" s="25">
        <v>4.415584</v>
      </c>
      <c r="F185" s="25">
        <v>0.51948099999999997</v>
      </c>
      <c r="G185" s="25">
        <v>3.1168830000000001</v>
      </c>
      <c r="H185" s="25">
        <v>43.636364</v>
      </c>
      <c r="I185" s="25">
        <v>22.597403</v>
      </c>
      <c r="J185" s="25">
        <v>22.857143000000001</v>
      </c>
      <c r="K185" s="25">
        <v>18.701298999999999</v>
      </c>
      <c r="L185" s="25">
        <v>13.506494</v>
      </c>
      <c r="M185" s="25">
        <v>0.51948099999999997</v>
      </c>
      <c r="N185" s="25">
        <v>1.818182</v>
      </c>
      <c r="O185" s="25">
        <v>1.2987010000000001</v>
      </c>
      <c r="P185" s="25">
        <v>6.493506</v>
      </c>
    </row>
    <row r="186" spans="1:16" x14ac:dyDescent="0.2">
      <c r="A186" s="20" t="s">
        <v>188</v>
      </c>
      <c r="B186" s="21">
        <v>361</v>
      </c>
      <c r="C186" s="21">
        <v>176</v>
      </c>
      <c r="D186" s="21">
        <v>59</v>
      </c>
      <c r="E186" s="21">
        <v>15</v>
      </c>
      <c r="F186" s="21">
        <v>1</v>
      </c>
      <c r="G186" s="21">
        <v>7</v>
      </c>
      <c r="H186" s="21">
        <v>206</v>
      </c>
      <c r="I186" s="21">
        <v>102</v>
      </c>
      <c r="J186" s="21">
        <v>73</v>
      </c>
      <c r="K186" s="21">
        <v>70</v>
      </c>
      <c r="L186" s="21">
        <v>35</v>
      </c>
      <c r="M186" s="21">
        <v>0</v>
      </c>
      <c r="N186" s="21">
        <v>7</v>
      </c>
      <c r="O186" s="21">
        <v>7</v>
      </c>
      <c r="P186" s="21">
        <v>21</v>
      </c>
    </row>
    <row r="187" spans="1:16" x14ac:dyDescent="0.2">
      <c r="A187" s="24" t="s">
        <v>3</v>
      </c>
      <c r="B187" s="25">
        <v>100</v>
      </c>
      <c r="C187" s="25">
        <v>48.753463000000004</v>
      </c>
      <c r="D187" s="25">
        <v>16.343489999999999</v>
      </c>
      <c r="E187" s="25">
        <v>4.155125</v>
      </c>
      <c r="F187" s="25">
        <v>0.27700799999999998</v>
      </c>
      <c r="G187" s="25">
        <v>1.9390579999999999</v>
      </c>
      <c r="H187" s="25">
        <v>57.063712000000002</v>
      </c>
      <c r="I187" s="25">
        <v>28.254847999999999</v>
      </c>
      <c r="J187" s="25">
        <v>20.221606999999999</v>
      </c>
      <c r="K187" s="25">
        <v>19.390581999999998</v>
      </c>
      <c r="L187" s="25">
        <v>9.6952909999999992</v>
      </c>
      <c r="M187" s="25">
        <v>0</v>
      </c>
      <c r="N187" s="25">
        <v>1.9390579999999999</v>
      </c>
      <c r="O187" s="25">
        <v>1.9390579999999999</v>
      </c>
      <c r="P187" s="25">
        <v>5.8171749999999998</v>
      </c>
    </row>
    <row r="188" spans="1:16" x14ac:dyDescent="0.2">
      <c r="A188" s="20" t="s">
        <v>189</v>
      </c>
      <c r="B188" s="21">
        <v>315</v>
      </c>
      <c r="C188" s="21">
        <v>156</v>
      </c>
      <c r="D188" s="21">
        <v>62</v>
      </c>
      <c r="E188" s="21">
        <v>20</v>
      </c>
      <c r="F188" s="21">
        <v>5</v>
      </c>
      <c r="G188" s="21">
        <v>12</v>
      </c>
      <c r="H188" s="21">
        <v>164</v>
      </c>
      <c r="I188" s="21">
        <v>95</v>
      </c>
      <c r="J188" s="21">
        <v>60</v>
      </c>
      <c r="K188" s="21">
        <v>83</v>
      </c>
      <c r="L188" s="21">
        <v>32</v>
      </c>
      <c r="M188" s="21">
        <v>0</v>
      </c>
      <c r="N188" s="21">
        <v>7</v>
      </c>
      <c r="O188" s="21">
        <v>0</v>
      </c>
      <c r="P188" s="21">
        <v>22</v>
      </c>
    </row>
    <row r="189" spans="1:16" x14ac:dyDescent="0.2">
      <c r="A189" s="24" t="s">
        <v>3</v>
      </c>
      <c r="B189" s="25">
        <v>100</v>
      </c>
      <c r="C189" s="25">
        <v>49.523809999999997</v>
      </c>
      <c r="D189" s="25">
        <v>19.682539999999999</v>
      </c>
      <c r="E189" s="25">
        <v>6.3492059999999997</v>
      </c>
      <c r="F189" s="25">
        <v>1.587302</v>
      </c>
      <c r="G189" s="25">
        <v>3.8095240000000001</v>
      </c>
      <c r="H189" s="25">
        <v>52.063491999999997</v>
      </c>
      <c r="I189" s="25">
        <v>30.158729999999998</v>
      </c>
      <c r="J189" s="25">
        <v>19.047619000000001</v>
      </c>
      <c r="K189" s="25">
        <v>26.349205999999999</v>
      </c>
      <c r="L189" s="25">
        <v>10.15873</v>
      </c>
      <c r="M189" s="25">
        <v>0</v>
      </c>
      <c r="N189" s="25">
        <v>2.2222219999999999</v>
      </c>
      <c r="O189" s="25">
        <v>0</v>
      </c>
      <c r="P189" s="25">
        <v>6.984127</v>
      </c>
    </row>
    <row r="190" spans="1:16" x14ac:dyDescent="0.2">
      <c r="A190" s="20" t="s">
        <v>190</v>
      </c>
      <c r="B190" s="21">
        <v>364</v>
      </c>
      <c r="C190" s="21">
        <v>200</v>
      </c>
      <c r="D190" s="21">
        <v>72</v>
      </c>
      <c r="E190" s="21">
        <v>23</v>
      </c>
      <c r="F190" s="21">
        <v>4</v>
      </c>
      <c r="G190" s="21">
        <v>7</v>
      </c>
      <c r="H190" s="21">
        <v>213</v>
      </c>
      <c r="I190" s="21">
        <v>103</v>
      </c>
      <c r="J190" s="21">
        <v>65</v>
      </c>
      <c r="K190" s="21">
        <v>93</v>
      </c>
      <c r="L190" s="21">
        <v>37</v>
      </c>
      <c r="M190" s="21">
        <v>1</v>
      </c>
      <c r="N190" s="21">
        <v>5</v>
      </c>
      <c r="O190" s="21">
        <v>5</v>
      </c>
      <c r="P190" s="21">
        <v>19</v>
      </c>
    </row>
    <row r="191" spans="1:16" x14ac:dyDescent="0.2">
      <c r="A191" s="24" t="s">
        <v>3</v>
      </c>
      <c r="B191" s="25">
        <v>100</v>
      </c>
      <c r="C191" s="25">
        <v>54.945055000000004</v>
      </c>
      <c r="D191" s="25">
        <v>19.78022</v>
      </c>
      <c r="E191" s="25">
        <v>6.3186809999999998</v>
      </c>
      <c r="F191" s="25">
        <v>1.0989009999999999</v>
      </c>
      <c r="G191" s="25">
        <v>1.9230769999999999</v>
      </c>
      <c r="H191" s="25">
        <v>58.516483999999998</v>
      </c>
      <c r="I191" s="25">
        <v>28.296703000000001</v>
      </c>
      <c r="J191" s="25">
        <v>17.857143000000001</v>
      </c>
      <c r="K191" s="25">
        <v>25.549451000000001</v>
      </c>
      <c r="L191" s="25">
        <v>10.164835</v>
      </c>
      <c r="M191" s="25">
        <v>0.274725</v>
      </c>
      <c r="N191" s="25">
        <v>1.373626</v>
      </c>
      <c r="O191" s="25">
        <v>1.373626</v>
      </c>
      <c r="P191" s="25">
        <v>5.2197800000000001</v>
      </c>
    </row>
    <row r="192" spans="1:16" x14ac:dyDescent="0.2">
      <c r="A192" s="20" t="s">
        <v>191</v>
      </c>
      <c r="B192" s="21">
        <v>267</v>
      </c>
      <c r="C192" s="21">
        <v>138</v>
      </c>
      <c r="D192" s="21">
        <v>62</v>
      </c>
      <c r="E192" s="21">
        <v>9</v>
      </c>
      <c r="F192" s="21">
        <v>3</v>
      </c>
      <c r="G192" s="21">
        <v>9</v>
      </c>
      <c r="H192" s="21">
        <v>160</v>
      </c>
      <c r="I192" s="21">
        <v>81</v>
      </c>
      <c r="J192" s="21">
        <v>43</v>
      </c>
      <c r="K192" s="21">
        <v>62</v>
      </c>
      <c r="L192" s="21">
        <v>27</v>
      </c>
      <c r="M192" s="21">
        <v>1</v>
      </c>
      <c r="N192" s="21">
        <v>3</v>
      </c>
      <c r="O192" s="21">
        <v>2</v>
      </c>
      <c r="P192" s="21">
        <v>16</v>
      </c>
    </row>
    <row r="193" spans="1:16" x14ac:dyDescent="0.2">
      <c r="A193" s="24" t="s">
        <v>3</v>
      </c>
      <c r="B193" s="25">
        <v>100</v>
      </c>
      <c r="C193" s="25">
        <v>51.685392999999998</v>
      </c>
      <c r="D193" s="25">
        <v>23.220973999999998</v>
      </c>
      <c r="E193" s="25">
        <v>3.370787</v>
      </c>
      <c r="F193" s="25">
        <v>1.123596</v>
      </c>
      <c r="G193" s="25">
        <v>3.370787</v>
      </c>
      <c r="H193" s="25">
        <v>59.925094000000001</v>
      </c>
      <c r="I193" s="25">
        <v>30.337078999999999</v>
      </c>
      <c r="J193" s="25">
        <v>16.104869000000001</v>
      </c>
      <c r="K193" s="25">
        <v>23.220973999999998</v>
      </c>
      <c r="L193" s="25">
        <v>10.112360000000001</v>
      </c>
      <c r="M193" s="25">
        <v>0.37453199999999998</v>
      </c>
      <c r="N193" s="25">
        <v>1.123596</v>
      </c>
      <c r="O193" s="25">
        <v>0.74906399999999995</v>
      </c>
      <c r="P193" s="25">
        <v>5.9925090000000001</v>
      </c>
    </row>
    <row r="194" spans="1:16" x14ac:dyDescent="0.2">
      <c r="A194" s="20" t="s">
        <v>192</v>
      </c>
      <c r="B194" s="21">
        <v>90</v>
      </c>
      <c r="C194" s="21">
        <v>38</v>
      </c>
      <c r="D194" s="21">
        <v>14</v>
      </c>
      <c r="E194" s="21">
        <v>3</v>
      </c>
      <c r="F194" s="21">
        <v>2</v>
      </c>
      <c r="G194" s="21">
        <v>3</v>
      </c>
      <c r="H194" s="21">
        <v>42</v>
      </c>
      <c r="I194" s="21">
        <v>28</v>
      </c>
      <c r="J194" s="21">
        <v>9</v>
      </c>
      <c r="K194" s="21">
        <v>19</v>
      </c>
      <c r="L194" s="21">
        <v>7</v>
      </c>
      <c r="M194" s="21">
        <v>0</v>
      </c>
      <c r="N194" s="21">
        <v>0</v>
      </c>
      <c r="O194" s="21">
        <v>1</v>
      </c>
      <c r="P194" s="21">
        <v>5</v>
      </c>
    </row>
    <row r="195" spans="1:16" x14ac:dyDescent="0.2">
      <c r="A195" s="24" t="s">
        <v>3</v>
      </c>
      <c r="B195" s="25">
        <v>100</v>
      </c>
      <c r="C195" s="25">
        <v>42.222222000000002</v>
      </c>
      <c r="D195" s="25">
        <v>15.555555999999999</v>
      </c>
      <c r="E195" s="25">
        <v>3.3333330000000001</v>
      </c>
      <c r="F195" s="25">
        <v>2.2222219999999999</v>
      </c>
      <c r="G195" s="25">
        <v>3.3333330000000001</v>
      </c>
      <c r="H195" s="25">
        <v>46.666666999999997</v>
      </c>
      <c r="I195" s="25">
        <v>31.111111000000001</v>
      </c>
      <c r="J195" s="25">
        <v>10</v>
      </c>
      <c r="K195" s="25">
        <v>21.111111000000001</v>
      </c>
      <c r="L195" s="25">
        <v>7.7777779999999996</v>
      </c>
      <c r="M195" s="25">
        <v>0</v>
      </c>
      <c r="N195" s="25">
        <v>0</v>
      </c>
      <c r="O195" s="25">
        <v>1.111111</v>
      </c>
      <c r="P195" s="25">
        <v>5.5555560000000002</v>
      </c>
    </row>
    <row r="196" spans="1:16" x14ac:dyDescent="0.2">
      <c r="A196" s="20" t="s">
        <v>193</v>
      </c>
      <c r="B196" s="21">
        <v>94</v>
      </c>
      <c r="C196" s="21">
        <v>53</v>
      </c>
      <c r="D196" s="21">
        <v>26</v>
      </c>
      <c r="E196" s="21">
        <v>1</v>
      </c>
      <c r="F196" s="21">
        <v>1</v>
      </c>
      <c r="G196" s="21">
        <v>4</v>
      </c>
      <c r="H196" s="21">
        <v>53</v>
      </c>
      <c r="I196" s="21">
        <v>31</v>
      </c>
      <c r="J196" s="21">
        <v>16</v>
      </c>
      <c r="K196" s="21">
        <v>27</v>
      </c>
      <c r="L196" s="21">
        <v>15</v>
      </c>
      <c r="M196" s="21">
        <v>0</v>
      </c>
      <c r="N196" s="21">
        <v>1</v>
      </c>
      <c r="O196" s="21">
        <v>0</v>
      </c>
      <c r="P196" s="21">
        <v>6</v>
      </c>
    </row>
    <row r="197" spans="1:16" x14ac:dyDescent="0.2">
      <c r="A197" s="24" t="s">
        <v>3</v>
      </c>
      <c r="B197" s="25">
        <v>100</v>
      </c>
      <c r="C197" s="25">
        <v>56.382978999999999</v>
      </c>
      <c r="D197" s="25">
        <v>27.659573999999999</v>
      </c>
      <c r="E197" s="25">
        <v>1.0638300000000001</v>
      </c>
      <c r="F197" s="25">
        <v>1.0638300000000001</v>
      </c>
      <c r="G197" s="25">
        <v>4.2553190000000001</v>
      </c>
      <c r="H197" s="25">
        <v>56.382978999999999</v>
      </c>
      <c r="I197" s="25">
        <v>32.978723000000002</v>
      </c>
      <c r="J197" s="25">
        <v>17.021277000000001</v>
      </c>
      <c r="K197" s="25">
        <v>28.723403999999999</v>
      </c>
      <c r="L197" s="25">
        <v>15.957447</v>
      </c>
      <c r="M197" s="25">
        <v>0</v>
      </c>
      <c r="N197" s="25">
        <v>1.0638300000000001</v>
      </c>
      <c r="O197" s="25">
        <v>0</v>
      </c>
      <c r="P197" s="25">
        <v>6.3829789999999997</v>
      </c>
    </row>
    <row r="198" spans="1:16" x14ac:dyDescent="0.2">
      <c r="A198" s="20" t="s">
        <v>389</v>
      </c>
      <c r="B198" s="21">
        <v>47</v>
      </c>
      <c r="C198" s="21">
        <v>26</v>
      </c>
      <c r="D198" s="21">
        <v>10</v>
      </c>
      <c r="E198" s="21">
        <v>1</v>
      </c>
      <c r="F198" s="21">
        <v>1</v>
      </c>
      <c r="G198" s="21">
        <v>0</v>
      </c>
      <c r="H198" s="21">
        <v>9</v>
      </c>
      <c r="I198" s="21">
        <v>5</v>
      </c>
      <c r="J198" s="21">
        <v>14</v>
      </c>
      <c r="K198" s="21">
        <v>11</v>
      </c>
      <c r="L198" s="21">
        <v>8</v>
      </c>
      <c r="M198" s="21">
        <v>0</v>
      </c>
      <c r="N198" s="21">
        <v>0</v>
      </c>
      <c r="O198" s="21">
        <v>3</v>
      </c>
      <c r="P198" s="21">
        <v>3</v>
      </c>
    </row>
    <row r="199" spans="1:16" x14ac:dyDescent="0.2">
      <c r="A199" s="24" t="s">
        <v>3</v>
      </c>
      <c r="B199" s="25">
        <v>100</v>
      </c>
      <c r="C199" s="25">
        <v>55.319149000000003</v>
      </c>
      <c r="D199" s="25">
        <v>21.276596000000001</v>
      </c>
      <c r="E199" s="25">
        <v>2.1276600000000001</v>
      </c>
      <c r="F199" s="25">
        <v>2.1276600000000001</v>
      </c>
      <c r="G199" s="25">
        <v>0</v>
      </c>
      <c r="H199" s="25">
        <v>19.148935999999999</v>
      </c>
      <c r="I199" s="25">
        <v>10.638298000000001</v>
      </c>
      <c r="J199" s="25">
        <v>29.787234000000002</v>
      </c>
      <c r="K199" s="25">
        <v>23.404254999999999</v>
      </c>
      <c r="L199" s="25">
        <v>17.021277000000001</v>
      </c>
      <c r="M199" s="25">
        <v>0</v>
      </c>
      <c r="N199" s="25">
        <v>0</v>
      </c>
      <c r="O199" s="25">
        <v>6.3829789999999997</v>
      </c>
      <c r="P199" s="25">
        <v>6.3829789999999997</v>
      </c>
    </row>
    <row r="200" spans="1:16" x14ac:dyDescent="0.2">
      <c r="A200" s="20" t="s">
        <v>366</v>
      </c>
      <c r="B200" s="21">
        <v>194</v>
      </c>
      <c r="C200" s="21">
        <v>80</v>
      </c>
      <c r="D200" s="21">
        <v>32</v>
      </c>
      <c r="E200" s="21">
        <v>5</v>
      </c>
      <c r="F200" s="21">
        <v>0</v>
      </c>
      <c r="G200" s="21">
        <v>3</v>
      </c>
      <c r="H200" s="21">
        <v>59</v>
      </c>
      <c r="I200" s="21">
        <v>47</v>
      </c>
      <c r="J200" s="21">
        <v>48</v>
      </c>
      <c r="K200" s="21">
        <v>31</v>
      </c>
      <c r="L200" s="21">
        <v>29</v>
      </c>
      <c r="M200" s="21">
        <v>1</v>
      </c>
      <c r="N200" s="21">
        <v>2</v>
      </c>
      <c r="O200" s="21">
        <v>1</v>
      </c>
      <c r="P200" s="21">
        <v>31</v>
      </c>
    </row>
    <row r="201" spans="1:16" ht="11.1" customHeight="1" x14ac:dyDescent="0.2">
      <c r="A201" s="24" t="s">
        <v>3</v>
      </c>
      <c r="B201" s="25">
        <v>100</v>
      </c>
      <c r="C201" s="25">
        <v>41.237113000000001</v>
      </c>
      <c r="D201" s="25">
        <v>16.494845000000002</v>
      </c>
      <c r="E201" s="25">
        <v>2.5773199999999998</v>
      </c>
      <c r="F201" s="25">
        <v>0</v>
      </c>
      <c r="G201" s="25">
        <v>1.546392</v>
      </c>
      <c r="H201" s="25">
        <v>30.412371</v>
      </c>
      <c r="I201" s="25">
        <v>24.226804000000001</v>
      </c>
      <c r="J201" s="25">
        <v>24.742267999999999</v>
      </c>
      <c r="K201" s="25">
        <v>15.979381</v>
      </c>
      <c r="L201" s="25">
        <v>14.948454</v>
      </c>
      <c r="M201" s="25">
        <v>0.51546400000000003</v>
      </c>
      <c r="N201" s="25">
        <v>1.0309280000000001</v>
      </c>
      <c r="O201" s="25">
        <v>0.51546400000000003</v>
      </c>
      <c r="P201" s="25">
        <v>15.979381</v>
      </c>
    </row>
    <row r="202" spans="1:16" ht="11.1" customHeight="1" x14ac:dyDescent="0.2">
      <c r="A202" s="9" t="s">
        <v>390</v>
      </c>
      <c r="B202" s="9"/>
      <c r="C202" s="9"/>
      <c r="D202" s="9"/>
      <c r="E202" s="9"/>
      <c r="F202" s="9"/>
      <c r="G202" s="9"/>
      <c r="H202" s="9"/>
      <c r="I202" s="9"/>
      <c r="J202" s="9"/>
      <c r="K202" s="9"/>
      <c r="L202" s="9"/>
      <c r="M202" s="9"/>
      <c r="N202" s="9"/>
      <c r="O202" s="9"/>
      <c r="P202" s="9"/>
    </row>
    <row r="203" spans="1:16" ht="11.1" customHeight="1" x14ac:dyDescent="0.2">
      <c r="A203" s="20" t="s">
        <v>391</v>
      </c>
      <c r="B203" s="21">
        <v>633</v>
      </c>
      <c r="C203" s="21">
        <v>363</v>
      </c>
      <c r="D203" s="21">
        <v>149</v>
      </c>
      <c r="E203" s="21">
        <v>39</v>
      </c>
      <c r="F203" s="21">
        <v>3</v>
      </c>
      <c r="G203" s="21">
        <v>15</v>
      </c>
      <c r="H203" s="21">
        <v>191</v>
      </c>
      <c r="I203" s="21">
        <v>135</v>
      </c>
      <c r="J203" s="21">
        <v>252</v>
      </c>
      <c r="K203" s="21">
        <v>252</v>
      </c>
      <c r="L203" s="21">
        <v>109</v>
      </c>
      <c r="M203" s="21">
        <v>2</v>
      </c>
      <c r="N203" s="21">
        <v>15</v>
      </c>
      <c r="O203" s="21">
        <v>9</v>
      </c>
      <c r="P203" s="21">
        <v>43</v>
      </c>
    </row>
    <row r="204" spans="1:16" ht="11.1" customHeight="1" x14ac:dyDescent="0.2">
      <c r="A204" s="24" t="s">
        <v>3</v>
      </c>
      <c r="B204" s="25">
        <v>100</v>
      </c>
      <c r="C204" s="25">
        <v>57.345972000000003</v>
      </c>
      <c r="D204" s="25">
        <v>23.538705</v>
      </c>
      <c r="E204" s="25">
        <v>6.1611370000000001</v>
      </c>
      <c r="F204" s="25">
        <v>0.47393400000000002</v>
      </c>
      <c r="G204" s="25">
        <v>2.3696679999999999</v>
      </c>
      <c r="H204" s="25">
        <v>30.173776</v>
      </c>
      <c r="I204" s="25">
        <v>21.327013999999998</v>
      </c>
      <c r="J204" s="25">
        <v>39.810426999999997</v>
      </c>
      <c r="K204" s="25">
        <v>39.810426999999997</v>
      </c>
      <c r="L204" s="25">
        <v>17.219588999999999</v>
      </c>
      <c r="M204" s="25">
        <v>0.31595600000000001</v>
      </c>
      <c r="N204" s="25">
        <v>2.3696679999999999</v>
      </c>
      <c r="O204" s="25">
        <v>1.4218010000000001</v>
      </c>
      <c r="P204" s="25">
        <v>6.7930489999999999</v>
      </c>
    </row>
    <row r="205" spans="1:16" ht="11.1" customHeight="1" x14ac:dyDescent="0.2">
      <c r="A205" s="20" t="s">
        <v>392</v>
      </c>
      <c r="B205" s="21">
        <v>1123</v>
      </c>
      <c r="C205" s="21">
        <v>579</v>
      </c>
      <c r="D205" s="21">
        <v>227</v>
      </c>
      <c r="E205" s="21">
        <v>51</v>
      </c>
      <c r="F205" s="21">
        <v>13</v>
      </c>
      <c r="G205" s="21">
        <v>31</v>
      </c>
      <c r="H205" s="21">
        <v>510</v>
      </c>
      <c r="I205" s="21">
        <v>305</v>
      </c>
      <c r="J205" s="21">
        <v>223</v>
      </c>
      <c r="K205" s="21">
        <v>218</v>
      </c>
      <c r="L205" s="21">
        <v>120</v>
      </c>
      <c r="M205" s="21">
        <v>4</v>
      </c>
      <c r="N205" s="21">
        <v>20</v>
      </c>
      <c r="O205" s="21">
        <v>12</v>
      </c>
      <c r="P205" s="21">
        <v>83</v>
      </c>
    </row>
    <row r="206" spans="1:16" ht="11.1" customHeight="1" x14ac:dyDescent="0.2">
      <c r="A206" s="24" t="s">
        <v>3</v>
      </c>
      <c r="B206" s="25">
        <v>100</v>
      </c>
      <c r="C206" s="25">
        <v>51.558326000000001</v>
      </c>
      <c r="D206" s="25">
        <v>20.213712999999998</v>
      </c>
      <c r="E206" s="25">
        <v>4.5414070000000004</v>
      </c>
      <c r="F206" s="25">
        <v>1.1576139999999999</v>
      </c>
      <c r="G206" s="25">
        <v>2.7604630000000001</v>
      </c>
      <c r="H206" s="25">
        <v>45.414068999999998</v>
      </c>
      <c r="I206" s="25">
        <v>27.159393999999999</v>
      </c>
      <c r="J206" s="25">
        <v>19.857524000000002</v>
      </c>
      <c r="K206" s="25">
        <v>19.412289000000001</v>
      </c>
      <c r="L206" s="25">
        <v>10.685663</v>
      </c>
      <c r="M206" s="25">
        <v>0.35618899999999998</v>
      </c>
      <c r="N206" s="25">
        <v>1.7809440000000001</v>
      </c>
      <c r="O206" s="25">
        <v>1.0685659999999999</v>
      </c>
      <c r="P206" s="25">
        <v>7.390917</v>
      </c>
    </row>
    <row r="207" spans="1:16" ht="11.1" customHeight="1" x14ac:dyDescent="0.2">
      <c r="A207" s="20" t="s">
        <v>393</v>
      </c>
      <c r="B207" s="21">
        <v>660</v>
      </c>
      <c r="C207" s="21">
        <v>281</v>
      </c>
      <c r="D207" s="21">
        <v>102</v>
      </c>
      <c r="E207" s="21">
        <v>21</v>
      </c>
      <c r="F207" s="21">
        <v>7</v>
      </c>
      <c r="G207" s="21">
        <v>22</v>
      </c>
      <c r="H207" s="21">
        <v>384</v>
      </c>
      <c r="I207" s="21">
        <v>208</v>
      </c>
      <c r="J207" s="21">
        <v>64</v>
      </c>
      <c r="K207" s="21">
        <v>70</v>
      </c>
      <c r="L207" s="21">
        <v>61</v>
      </c>
      <c r="M207" s="21">
        <v>0</v>
      </c>
      <c r="N207" s="21">
        <v>4</v>
      </c>
      <c r="O207" s="21">
        <v>11</v>
      </c>
      <c r="P207" s="21">
        <v>52</v>
      </c>
    </row>
    <row r="208" spans="1:16" ht="11.1" customHeight="1" x14ac:dyDescent="0.2">
      <c r="A208" s="24" t="s">
        <v>3</v>
      </c>
      <c r="B208" s="25">
        <v>100</v>
      </c>
      <c r="C208" s="25">
        <v>42.575758</v>
      </c>
      <c r="D208" s="25">
        <v>15.454545</v>
      </c>
      <c r="E208" s="25">
        <v>3.1818179999999998</v>
      </c>
      <c r="F208" s="25">
        <v>1.0606059999999999</v>
      </c>
      <c r="G208" s="25">
        <v>3.3333330000000001</v>
      </c>
      <c r="H208" s="25">
        <v>58.181818</v>
      </c>
      <c r="I208" s="25">
        <v>31.515152</v>
      </c>
      <c r="J208" s="25">
        <v>9.6969700000000003</v>
      </c>
      <c r="K208" s="25">
        <v>10.606061</v>
      </c>
      <c r="L208" s="25">
        <v>9.2424239999999998</v>
      </c>
      <c r="M208" s="25">
        <v>0</v>
      </c>
      <c r="N208" s="25">
        <v>0.60606099999999996</v>
      </c>
      <c r="O208" s="25">
        <v>1.6666669999999999</v>
      </c>
      <c r="P208" s="25">
        <v>7.8787880000000001</v>
      </c>
    </row>
    <row r="209" spans="1:16" ht="11.1" customHeight="1" x14ac:dyDescent="0.2">
      <c r="A209" s="20" t="s">
        <v>394</v>
      </c>
      <c r="B209" s="21">
        <v>261</v>
      </c>
      <c r="C209" s="21">
        <v>118</v>
      </c>
      <c r="D209" s="21">
        <v>45</v>
      </c>
      <c r="E209" s="21">
        <v>5</v>
      </c>
      <c r="F209" s="21">
        <v>2</v>
      </c>
      <c r="G209" s="21">
        <v>0</v>
      </c>
      <c r="H209" s="21">
        <v>163</v>
      </c>
      <c r="I209" s="21">
        <v>77</v>
      </c>
      <c r="J209" s="21">
        <v>11</v>
      </c>
      <c r="K209" s="21">
        <v>23</v>
      </c>
      <c r="L209" s="21">
        <v>29</v>
      </c>
      <c r="M209" s="21">
        <v>0</v>
      </c>
      <c r="N209" s="21">
        <v>3</v>
      </c>
      <c r="O209" s="21">
        <v>7</v>
      </c>
      <c r="P209" s="21">
        <v>15</v>
      </c>
    </row>
    <row r="210" spans="1:16" ht="11.1" customHeight="1" x14ac:dyDescent="0.2">
      <c r="A210" s="24" t="s">
        <v>3</v>
      </c>
      <c r="B210" s="25">
        <v>100</v>
      </c>
      <c r="C210" s="25">
        <v>45.210728000000003</v>
      </c>
      <c r="D210" s="25">
        <v>17.241378999999998</v>
      </c>
      <c r="E210" s="25">
        <v>1.9157090000000001</v>
      </c>
      <c r="F210" s="25">
        <v>0.76628399999999997</v>
      </c>
      <c r="G210" s="25">
        <v>0</v>
      </c>
      <c r="H210" s="25">
        <v>62.452106999999998</v>
      </c>
      <c r="I210" s="25">
        <v>29.501916000000001</v>
      </c>
      <c r="J210" s="25">
        <v>4.2145590000000004</v>
      </c>
      <c r="K210" s="25">
        <v>8.8122609999999995</v>
      </c>
      <c r="L210" s="25">
        <v>11.111110999999999</v>
      </c>
      <c r="M210" s="25">
        <v>0</v>
      </c>
      <c r="N210" s="25">
        <v>1.1494249999999999</v>
      </c>
      <c r="O210" s="25">
        <v>2.6819920000000002</v>
      </c>
      <c r="P210" s="25">
        <v>5.7471259999999997</v>
      </c>
    </row>
    <row r="211" spans="1:16" ht="11.1" customHeight="1" x14ac:dyDescent="0.2">
      <c r="A211" s="9" t="s">
        <v>395</v>
      </c>
      <c r="B211" s="9"/>
      <c r="C211" s="9"/>
      <c r="D211" s="9"/>
      <c r="E211" s="9"/>
      <c r="F211" s="9"/>
      <c r="G211" s="9"/>
      <c r="H211" s="9"/>
      <c r="I211" s="9"/>
      <c r="J211" s="9"/>
      <c r="K211" s="9"/>
      <c r="L211" s="9"/>
      <c r="M211" s="9"/>
      <c r="N211" s="9"/>
      <c r="O211" s="9"/>
      <c r="P211" s="9"/>
    </row>
    <row r="212" spans="1:16" ht="11.1" customHeight="1" x14ac:dyDescent="0.2">
      <c r="A212" s="20" t="s">
        <v>396</v>
      </c>
      <c r="B212" s="21">
        <v>329</v>
      </c>
      <c r="C212" s="21">
        <v>152</v>
      </c>
      <c r="D212" s="21">
        <v>41</v>
      </c>
      <c r="E212" s="21">
        <v>6</v>
      </c>
      <c r="F212" s="21">
        <v>2</v>
      </c>
      <c r="G212" s="21">
        <v>5</v>
      </c>
      <c r="H212" s="21">
        <v>164</v>
      </c>
      <c r="I212" s="21">
        <v>108</v>
      </c>
      <c r="J212" s="21">
        <v>58</v>
      </c>
      <c r="K212" s="21">
        <v>36</v>
      </c>
      <c r="L212" s="21">
        <v>48</v>
      </c>
      <c r="M212" s="21">
        <v>1</v>
      </c>
      <c r="N212" s="21">
        <v>3</v>
      </c>
      <c r="O212" s="21">
        <v>8</v>
      </c>
      <c r="P212" s="21">
        <v>23</v>
      </c>
    </row>
    <row r="213" spans="1:16" ht="11.1" customHeight="1" x14ac:dyDescent="0.2">
      <c r="A213" s="24" t="s">
        <v>3</v>
      </c>
      <c r="B213" s="25">
        <v>100</v>
      </c>
      <c r="C213" s="25">
        <v>46.200608000000003</v>
      </c>
      <c r="D213" s="25">
        <v>12.462006000000001</v>
      </c>
      <c r="E213" s="25">
        <v>1.8237080000000001</v>
      </c>
      <c r="F213" s="25">
        <v>0.60790299999999997</v>
      </c>
      <c r="G213" s="25">
        <v>1.519757</v>
      </c>
      <c r="H213" s="25">
        <v>49.848024000000002</v>
      </c>
      <c r="I213" s="25">
        <v>32.826748000000002</v>
      </c>
      <c r="J213" s="25">
        <v>17.629179000000001</v>
      </c>
      <c r="K213" s="25">
        <v>10.942249</v>
      </c>
      <c r="L213" s="25">
        <v>14.589665999999999</v>
      </c>
      <c r="M213" s="25">
        <v>0.30395100000000003</v>
      </c>
      <c r="N213" s="25">
        <v>0.91185400000000005</v>
      </c>
      <c r="O213" s="25">
        <v>2.4316110000000002</v>
      </c>
      <c r="P213" s="25">
        <v>6.9908809999999999</v>
      </c>
    </row>
    <row r="214" spans="1:16" ht="11.1" customHeight="1" x14ac:dyDescent="0.2">
      <c r="A214" s="20" t="s">
        <v>397</v>
      </c>
      <c r="B214" s="21">
        <v>828</v>
      </c>
      <c r="C214" s="21">
        <v>473</v>
      </c>
      <c r="D214" s="21">
        <v>205</v>
      </c>
      <c r="E214" s="21">
        <v>42</v>
      </c>
      <c r="F214" s="21">
        <v>9</v>
      </c>
      <c r="G214" s="21">
        <v>21</v>
      </c>
      <c r="H214" s="21">
        <v>311</v>
      </c>
      <c r="I214" s="21">
        <v>190</v>
      </c>
      <c r="J214" s="21">
        <v>269</v>
      </c>
      <c r="K214" s="21">
        <v>304</v>
      </c>
      <c r="L214" s="21">
        <v>114</v>
      </c>
      <c r="M214" s="21">
        <v>1</v>
      </c>
      <c r="N214" s="21">
        <v>15</v>
      </c>
      <c r="O214" s="21">
        <v>13</v>
      </c>
      <c r="P214" s="21">
        <v>50</v>
      </c>
    </row>
    <row r="215" spans="1:16" ht="11.1" customHeight="1" x14ac:dyDescent="0.2">
      <c r="A215" s="24" t="s">
        <v>3</v>
      </c>
      <c r="B215" s="25">
        <v>100</v>
      </c>
      <c r="C215" s="25">
        <v>57.125604000000003</v>
      </c>
      <c r="D215" s="25">
        <v>24.758454</v>
      </c>
      <c r="E215" s="25">
        <v>5.0724640000000001</v>
      </c>
      <c r="F215" s="25">
        <v>1.086957</v>
      </c>
      <c r="G215" s="25">
        <v>2.536232</v>
      </c>
      <c r="H215" s="25">
        <v>37.560386000000001</v>
      </c>
      <c r="I215" s="25">
        <v>22.946860000000001</v>
      </c>
      <c r="J215" s="25">
        <v>32.487923000000002</v>
      </c>
      <c r="K215" s="25">
        <v>36.714976</v>
      </c>
      <c r="L215" s="25">
        <v>13.768115999999999</v>
      </c>
      <c r="M215" s="25">
        <v>0.12077300000000001</v>
      </c>
      <c r="N215" s="25">
        <v>1.8115939999999999</v>
      </c>
      <c r="O215" s="25">
        <v>1.5700480000000001</v>
      </c>
      <c r="P215" s="25">
        <v>6.0386470000000001</v>
      </c>
    </row>
    <row r="216" spans="1:16" ht="11.1" customHeight="1" x14ac:dyDescent="0.2">
      <c r="A216" s="20" t="s">
        <v>879</v>
      </c>
      <c r="B216" s="21">
        <v>499</v>
      </c>
      <c r="C216" s="21">
        <v>191</v>
      </c>
      <c r="D216" s="21">
        <v>68</v>
      </c>
      <c r="E216" s="21">
        <v>16</v>
      </c>
      <c r="F216" s="21">
        <v>4</v>
      </c>
      <c r="G216" s="21">
        <v>12</v>
      </c>
      <c r="H216" s="21">
        <v>313</v>
      </c>
      <c r="I216" s="21">
        <v>147</v>
      </c>
      <c r="J216" s="21">
        <v>30</v>
      </c>
      <c r="K216" s="21">
        <v>43</v>
      </c>
      <c r="L216" s="21">
        <v>32</v>
      </c>
      <c r="M216" s="21">
        <v>2</v>
      </c>
      <c r="N216" s="21">
        <v>7</v>
      </c>
      <c r="O216" s="21">
        <v>6</v>
      </c>
      <c r="P216" s="21">
        <v>43</v>
      </c>
    </row>
    <row r="217" spans="1:16" ht="11.1" customHeight="1" x14ac:dyDescent="0.2">
      <c r="A217" s="24" t="s">
        <v>3</v>
      </c>
      <c r="B217" s="25">
        <v>100</v>
      </c>
      <c r="C217" s="25">
        <v>38.276553</v>
      </c>
      <c r="D217" s="25">
        <v>13.627255</v>
      </c>
      <c r="E217" s="25">
        <v>3.206413</v>
      </c>
      <c r="F217" s="25">
        <v>0.80160299999999995</v>
      </c>
      <c r="G217" s="25">
        <v>2.4048099999999999</v>
      </c>
      <c r="H217" s="25">
        <v>62.725451</v>
      </c>
      <c r="I217" s="25">
        <v>29.458918000000001</v>
      </c>
      <c r="J217" s="25">
        <v>6.0120240000000003</v>
      </c>
      <c r="K217" s="25">
        <v>8.6172339999999998</v>
      </c>
      <c r="L217" s="25">
        <v>6.4128259999999999</v>
      </c>
      <c r="M217" s="25">
        <v>0.40080199999999999</v>
      </c>
      <c r="N217" s="25">
        <v>1.402806</v>
      </c>
      <c r="O217" s="25">
        <v>1.2024049999999999</v>
      </c>
      <c r="P217" s="25">
        <v>8.6172339999999998</v>
      </c>
    </row>
    <row r="218" spans="1:16" ht="11.1" customHeight="1" x14ac:dyDescent="0.2">
      <c r="A218" s="20" t="s">
        <v>398</v>
      </c>
      <c r="B218" s="21">
        <v>468</v>
      </c>
      <c r="C218" s="21">
        <v>289</v>
      </c>
      <c r="D218" s="21">
        <v>137</v>
      </c>
      <c r="E218" s="21">
        <v>40</v>
      </c>
      <c r="F218" s="21">
        <v>3</v>
      </c>
      <c r="G218" s="21">
        <v>18</v>
      </c>
      <c r="H218" s="21">
        <v>170</v>
      </c>
      <c r="I218" s="21">
        <v>116</v>
      </c>
      <c r="J218" s="21">
        <v>96</v>
      </c>
      <c r="K218" s="21">
        <v>161</v>
      </c>
      <c r="L218" s="21">
        <v>51</v>
      </c>
      <c r="M218" s="21">
        <v>1</v>
      </c>
      <c r="N218" s="21">
        <v>10</v>
      </c>
      <c r="O218" s="21">
        <v>5</v>
      </c>
      <c r="P218" s="21">
        <v>34</v>
      </c>
    </row>
    <row r="219" spans="1:16" ht="11.1" customHeight="1" x14ac:dyDescent="0.2">
      <c r="A219" s="24" t="s">
        <v>3</v>
      </c>
      <c r="B219" s="25">
        <v>100</v>
      </c>
      <c r="C219" s="25">
        <v>61.752136999999998</v>
      </c>
      <c r="D219" s="25">
        <v>29.273503999999999</v>
      </c>
      <c r="E219" s="25">
        <v>8.5470089999999992</v>
      </c>
      <c r="F219" s="25">
        <v>0.64102599999999998</v>
      </c>
      <c r="G219" s="25">
        <v>3.8461539999999999</v>
      </c>
      <c r="H219" s="25">
        <v>36.324786000000003</v>
      </c>
      <c r="I219" s="25">
        <v>24.786325000000001</v>
      </c>
      <c r="J219" s="25">
        <v>20.512820999999999</v>
      </c>
      <c r="K219" s="25">
        <v>34.401708999999997</v>
      </c>
      <c r="L219" s="25">
        <v>10.897436000000001</v>
      </c>
      <c r="M219" s="25">
        <v>0.213675</v>
      </c>
      <c r="N219" s="25">
        <v>2.136752</v>
      </c>
      <c r="O219" s="25">
        <v>1.068376</v>
      </c>
      <c r="P219" s="25">
        <v>7.2649569999999999</v>
      </c>
    </row>
    <row r="220" spans="1:16" ht="11.1" customHeight="1" x14ac:dyDescent="0.2">
      <c r="A220" s="20" t="s">
        <v>399</v>
      </c>
      <c r="B220" s="21">
        <v>257</v>
      </c>
      <c r="C220" s="21">
        <v>120</v>
      </c>
      <c r="D220" s="21">
        <v>43</v>
      </c>
      <c r="E220" s="21">
        <v>5</v>
      </c>
      <c r="F220" s="21">
        <v>5</v>
      </c>
      <c r="G220" s="21">
        <v>8</v>
      </c>
      <c r="H220" s="21">
        <v>128</v>
      </c>
      <c r="I220" s="21">
        <v>81</v>
      </c>
      <c r="J220" s="21">
        <v>53</v>
      </c>
      <c r="K220" s="21">
        <v>8</v>
      </c>
      <c r="L220" s="21">
        <v>36</v>
      </c>
      <c r="M220" s="21">
        <v>1</v>
      </c>
      <c r="N220" s="21">
        <v>2</v>
      </c>
      <c r="O220" s="21">
        <v>2</v>
      </c>
      <c r="P220" s="21">
        <v>13</v>
      </c>
    </row>
    <row r="221" spans="1:16" ht="11.1" customHeight="1" x14ac:dyDescent="0.2">
      <c r="A221" s="24" t="s">
        <v>3</v>
      </c>
      <c r="B221" s="25">
        <v>100</v>
      </c>
      <c r="C221" s="25">
        <v>46.692607000000002</v>
      </c>
      <c r="D221" s="25">
        <v>16.731518000000001</v>
      </c>
      <c r="E221" s="25">
        <v>1.9455249999999999</v>
      </c>
      <c r="F221" s="25">
        <v>1.9455249999999999</v>
      </c>
      <c r="G221" s="25">
        <v>3.1128399999999998</v>
      </c>
      <c r="H221" s="25">
        <v>49.805447000000001</v>
      </c>
      <c r="I221" s="25">
        <v>31.517510000000001</v>
      </c>
      <c r="J221" s="25">
        <v>20.622568000000001</v>
      </c>
      <c r="K221" s="25">
        <v>3.1128399999999998</v>
      </c>
      <c r="L221" s="25">
        <v>14.007782000000001</v>
      </c>
      <c r="M221" s="25">
        <v>0.38910499999999998</v>
      </c>
      <c r="N221" s="25">
        <v>0.77820999999999996</v>
      </c>
      <c r="O221" s="25">
        <v>0.77820999999999996</v>
      </c>
      <c r="P221" s="25">
        <v>5.0583660000000004</v>
      </c>
    </row>
    <row r="222" spans="1:16" ht="11.1" customHeight="1" x14ac:dyDescent="0.2">
      <c r="A222" s="20" t="s">
        <v>400</v>
      </c>
      <c r="B222" s="21">
        <v>296</v>
      </c>
      <c r="C222" s="21">
        <v>116</v>
      </c>
      <c r="D222" s="21">
        <v>29</v>
      </c>
      <c r="E222" s="21">
        <v>7</v>
      </c>
      <c r="F222" s="21">
        <v>2</v>
      </c>
      <c r="G222" s="21">
        <v>4</v>
      </c>
      <c r="H222" s="21">
        <v>162</v>
      </c>
      <c r="I222" s="21">
        <v>83</v>
      </c>
      <c r="J222" s="21">
        <v>44</v>
      </c>
      <c r="K222" s="21">
        <v>11</v>
      </c>
      <c r="L222" s="21">
        <v>38</v>
      </c>
      <c r="M222" s="21">
        <v>0</v>
      </c>
      <c r="N222" s="21">
        <v>5</v>
      </c>
      <c r="O222" s="21">
        <v>5</v>
      </c>
      <c r="P222" s="21">
        <v>30</v>
      </c>
    </row>
    <row r="223" spans="1:16" ht="11.1" customHeight="1" x14ac:dyDescent="0.2">
      <c r="A223" s="24" t="s">
        <v>3</v>
      </c>
      <c r="B223" s="25">
        <v>100</v>
      </c>
      <c r="C223" s="25">
        <v>39.189188999999999</v>
      </c>
      <c r="D223" s="25">
        <v>9.7972970000000004</v>
      </c>
      <c r="E223" s="25">
        <v>2.364865</v>
      </c>
      <c r="F223" s="25">
        <v>0.67567600000000005</v>
      </c>
      <c r="G223" s="25">
        <v>1.351351</v>
      </c>
      <c r="H223" s="25">
        <v>54.729730000000004</v>
      </c>
      <c r="I223" s="25">
        <v>28.040541000000001</v>
      </c>
      <c r="J223" s="25">
        <v>14.864865</v>
      </c>
      <c r="K223" s="25">
        <v>3.7162160000000002</v>
      </c>
      <c r="L223" s="25">
        <v>12.837838</v>
      </c>
      <c r="M223" s="25">
        <v>0</v>
      </c>
      <c r="N223" s="25">
        <v>1.6891890000000001</v>
      </c>
      <c r="O223" s="25">
        <v>1.6891890000000001</v>
      </c>
      <c r="P223" s="25">
        <v>10.135135</v>
      </c>
    </row>
    <row r="224" spans="1:16" ht="11.1" customHeight="1" x14ac:dyDescent="0.2">
      <c r="A224" s="9" t="s">
        <v>401</v>
      </c>
      <c r="B224" s="9"/>
      <c r="C224" s="9"/>
      <c r="D224" s="9"/>
      <c r="E224" s="9"/>
      <c r="F224" s="9"/>
      <c r="G224" s="9"/>
      <c r="H224" s="9"/>
      <c r="I224" s="9"/>
      <c r="J224" s="9"/>
      <c r="K224" s="9"/>
      <c r="L224" s="9"/>
      <c r="M224" s="9"/>
      <c r="N224" s="9"/>
      <c r="O224" s="9"/>
      <c r="P224" s="9"/>
    </row>
    <row r="225" spans="1:16" ht="11.1" customHeight="1" x14ac:dyDescent="0.2">
      <c r="A225" s="20" t="s">
        <v>878</v>
      </c>
      <c r="B225" s="21">
        <v>116</v>
      </c>
      <c r="C225" s="21">
        <v>55</v>
      </c>
      <c r="D225" s="21">
        <v>7</v>
      </c>
      <c r="E225" s="21">
        <v>3</v>
      </c>
      <c r="F225" s="21">
        <v>0</v>
      </c>
      <c r="G225" s="21">
        <v>1</v>
      </c>
      <c r="H225" s="21">
        <v>55</v>
      </c>
      <c r="I225" s="21">
        <v>36</v>
      </c>
      <c r="J225" s="21">
        <v>29</v>
      </c>
      <c r="K225" s="21">
        <v>19</v>
      </c>
      <c r="L225" s="21">
        <v>21</v>
      </c>
      <c r="M225" s="21">
        <v>0</v>
      </c>
      <c r="N225" s="21">
        <v>1</v>
      </c>
      <c r="O225" s="21">
        <v>0</v>
      </c>
      <c r="P225" s="21">
        <v>10</v>
      </c>
    </row>
    <row r="226" spans="1:16" ht="11.1" customHeight="1" x14ac:dyDescent="0.2">
      <c r="A226" s="24" t="s">
        <v>3</v>
      </c>
      <c r="B226" s="25">
        <v>100</v>
      </c>
      <c r="C226" s="25">
        <v>47.413792999999998</v>
      </c>
      <c r="D226" s="25">
        <v>6.0344829999999998</v>
      </c>
      <c r="E226" s="25">
        <v>2.5862069999999999</v>
      </c>
      <c r="F226" s="25">
        <v>0</v>
      </c>
      <c r="G226" s="25">
        <v>0.86206899999999997</v>
      </c>
      <c r="H226" s="25">
        <v>47.413792999999998</v>
      </c>
      <c r="I226" s="25">
        <v>31.034483000000002</v>
      </c>
      <c r="J226" s="25">
        <v>25</v>
      </c>
      <c r="K226" s="25">
        <v>16.37931</v>
      </c>
      <c r="L226" s="25">
        <v>18.103448</v>
      </c>
      <c r="M226" s="25">
        <v>0</v>
      </c>
      <c r="N226" s="25">
        <v>0.86206899999999997</v>
      </c>
      <c r="O226" s="25">
        <v>0</v>
      </c>
      <c r="P226" s="25">
        <v>8.6206899999999997</v>
      </c>
    </row>
    <row r="227" spans="1:16" ht="11.1" customHeight="1" x14ac:dyDescent="0.2">
      <c r="A227" s="20" t="s">
        <v>402</v>
      </c>
      <c r="B227" s="21">
        <v>213</v>
      </c>
      <c r="C227" s="21">
        <v>97</v>
      </c>
      <c r="D227" s="21">
        <v>34</v>
      </c>
      <c r="E227" s="21">
        <v>3</v>
      </c>
      <c r="F227" s="21">
        <v>2</v>
      </c>
      <c r="G227" s="21">
        <v>4</v>
      </c>
      <c r="H227" s="21">
        <v>109</v>
      </c>
      <c r="I227" s="21">
        <v>72</v>
      </c>
      <c r="J227" s="21">
        <v>29</v>
      </c>
      <c r="K227" s="21">
        <v>17</v>
      </c>
      <c r="L227" s="21">
        <v>27</v>
      </c>
      <c r="M227" s="21">
        <v>1</v>
      </c>
      <c r="N227" s="21">
        <v>2</v>
      </c>
      <c r="O227" s="21">
        <v>8</v>
      </c>
      <c r="P227" s="21">
        <v>13</v>
      </c>
    </row>
    <row r="228" spans="1:16" ht="11.1" customHeight="1" x14ac:dyDescent="0.2">
      <c r="A228" s="24" t="s">
        <v>3</v>
      </c>
      <c r="B228" s="25">
        <v>100</v>
      </c>
      <c r="C228" s="25">
        <v>45.539906000000002</v>
      </c>
      <c r="D228" s="25">
        <v>15.962441</v>
      </c>
      <c r="E228" s="25">
        <v>1.4084509999999999</v>
      </c>
      <c r="F228" s="25">
        <v>0.938967</v>
      </c>
      <c r="G228" s="25">
        <v>1.877934</v>
      </c>
      <c r="H228" s="25">
        <v>51.173709000000002</v>
      </c>
      <c r="I228" s="25">
        <v>33.802816999999997</v>
      </c>
      <c r="J228" s="25">
        <v>13.615023000000001</v>
      </c>
      <c r="K228" s="25">
        <v>7.9812209999999997</v>
      </c>
      <c r="L228" s="25">
        <v>12.676056000000001</v>
      </c>
      <c r="M228" s="25">
        <v>0.46948400000000001</v>
      </c>
      <c r="N228" s="25">
        <v>0.938967</v>
      </c>
      <c r="O228" s="25">
        <v>3.7558690000000001</v>
      </c>
      <c r="P228" s="25">
        <v>6.1032859999999998</v>
      </c>
    </row>
    <row r="229" spans="1:16" ht="11.1" customHeight="1" x14ac:dyDescent="0.2">
      <c r="A229" s="20" t="s">
        <v>397</v>
      </c>
      <c r="B229" s="21">
        <v>828</v>
      </c>
      <c r="C229" s="21">
        <v>473</v>
      </c>
      <c r="D229" s="21">
        <v>205</v>
      </c>
      <c r="E229" s="21">
        <v>42</v>
      </c>
      <c r="F229" s="21">
        <v>9</v>
      </c>
      <c r="G229" s="21">
        <v>21</v>
      </c>
      <c r="H229" s="21">
        <v>311</v>
      </c>
      <c r="I229" s="21">
        <v>190</v>
      </c>
      <c r="J229" s="21">
        <v>269</v>
      </c>
      <c r="K229" s="21">
        <v>304</v>
      </c>
      <c r="L229" s="21">
        <v>114</v>
      </c>
      <c r="M229" s="21">
        <v>1</v>
      </c>
      <c r="N229" s="21">
        <v>15</v>
      </c>
      <c r="O229" s="21">
        <v>13</v>
      </c>
      <c r="P229" s="21">
        <v>50</v>
      </c>
    </row>
    <row r="230" spans="1:16" ht="11.1" customHeight="1" x14ac:dyDescent="0.2">
      <c r="A230" s="24" t="s">
        <v>3</v>
      </c>
      <c r="B230" s="25">
        <v>100</v>
      </c>
      <c r="C230" s="25">
        <v>57.125604000000003</v>
      </c>
      <c r="D230" s="25">
        <v>24.758454</v>
      </c>
      <c r="E230" s="25">
        <v>5.0724640000000001</v>
      </c>
      <c r="F230" s="25">
        <v>1.086957</v>
      </c>
      <c r="G230" s="25">
        <v>2.536232</v>
      </c>
      <c r="H230" s="25">
        <v>37.560386000000001</v>
      </c>
      <c r="I230" s="25">
        <v>22.946860000000001</v>
      </c>
      <c r="J230" s="25">
        <v>32.487923000000002</v>
      </c>
      <c r="K230" s="25">
        <v>36.714976</v>
      </c>
      <c r="L230" s="25">
        <v>13.768115999999999</v>
      </c>
      <c r="M230" s="25">
        <v>0.12077300000000001</v>
      </c>
      <c r="N230" s="25">
        <v>1.8115939999999999</v>
      </c>
      <c r="O230" s="25">
        <v>1.5700480000000001</v>
      </c>
      <c r="P230" s="25">
        <v>6.0386470000000001</v>
      </c>
    </row>
    <row r="231" spans="1:16" ht="11.1" customHeight="1" x14ac:dyDescent="0.2">
      <c r="A231" s="20" t="s">
        <v>403</v>
      </c>
      <c r="B231" s="21">
        <v>133</v>
      </c>
      <c r="C231" s="21">
        <v>45</v>
      </c>
      <c r="D231" s="21">
        <v>14</v>
      </c>
      <c r="E231" s="21">
        <v>1</v>
      </c>
      <c r="F231" s="21">
        <v>1</v>
      </c>
      <c r="G231" s="21">
        <v>1</v>
      </c>
      <c r="H231" s="21">
        <v>92</v>
      </c>
      <c r="I231" s="21">
        <v>42</v>
      </c>
      <c r="J231" s="21">
        <v>3</v>
      </c>
      <c r="K231" s="21">
        <v>6</v>
      </c>
      <c r="L231" s="21">
        <v>8</v>
      </c>
      <c r="M231" s="21">
        <v>1</v>
      </c>
      <c r="N231" s="21">
        <v>3</v>
      </c>
      <c r="O231" s="21">
        <v>2</v>
      </c>
      <c r="P231" s="21">
        <v>11</v>
      </c>
    </row>
    <row r="232" spans="1:16" ht="11.1" customHeight="1" x14ac:dyDescent="0.2">
      <c r="A232" s="24" t="s">
        <v>3</v>
      </c>
      <c r="B232" s="25">
        <v>100</v>
      </c>
      <c r="C232" s="25">
        <v>33.834586000000002</v>
      </c>
      <c r="D232" s="25">
        <v>10.526316</v>
      </c>
      <c r="E232" s="25">
        <v>0.75187999999999999</v>
      </c>
      <c r="F232" s="25">
        <v>0.75187999999999999</v>
      </c>
      <c r="G232" s="25">
        <v>0.75187999999999999</v>
      </c>
      <c r="H232" s="25">
        <v>69.172932000000003</v>
      </c>
      <c r="I232" s="25">
        <v>31.578946999999999</v>
      </c>
      <c r="J232" s="25">
        <v>2.2556389999999999</v>
      </c>
      <c r="K232" s="25">
        <v>4.5112779999999999</v>
      </c>
      <c r="L232" s="25">
        <v>6.0150379999999997</v>
      </c>
      <c r="M232" s="25">
        <v>0.75187999999999999</v>
      </c>
      <c r="N232" s="25">
        <v>2.2556389999999999</v>
      </c>
      <c r="O232" s="25">
        <v>1.5037590000000001</v>
      </c>
      <c r="P232" s="25">
        <v>8.2706769999999992</v>
      </c>
    </row>
    <row r="233" spans="1:16" ht="11.1" customHeight="1" x14ac:dyDescent="0.2">
      <c r="A233" s="20" t="s">
        <v>404</v>
      </c>
      <c r="B233" s="21">
        <v>120</v>
      </c>
      <c r="C233" s="21">
        <v>48</v>
      </c>
      <c r="D233" s="21">
        <v>18</v>
      </c>
      <c r="E233" s="21">
        <v>3</v>
      </c>
      <c r="F233" s="21">
        <v>1</v>
      </c>
      <c r="G233" s="21">
        <v>3</v>
      </c>
      <c r="H233" s="21">
        <v>77</v>
      </c>
      <c r="I233" s="21">
        <v>33</v>
      </c>
      <c r="J233" s="21">
        <v>9</v>
      </c>
      <c r="K233" s="21">
        <v>6</v>
      </c>
      <c r="L233" s="21">
        <v>13</v>
      </c>
      <c r="M233" s="21">
        <v>1</v>
      </c>
      <c r="N233" s="21">
        <v>0</v>
      </c>
      <c r="O233" s="21">
        <v>1</v>
      </c>
      <c r="P233" s="21">
        <v>12</v>
      </c>
    </row>
    <row r="234" spans="1:16" ht="11.1" customHeight="1" x14ac:dyDescent="0.2">
      <c r="A234" s="24" t="s">
        <v>3</v>
      </c>
      <c r="B234" s="25">
        <v>100</v>
      </c>
      <c r="C234" s="25">
        <v>40</v>
      </c>
      <c r="D234" s="25">
        <v>15</v>
      </c>
      <c r="E234" s="25">
        <v>2.5</v>
      </c>
      <c r="F234" s="25">
        <v>0.83333299999999999</v>
      </c>
      <c r="G234" s="25">
        <v>2.5</v>
      </c>
      <c r="H234" s="25">
        <v>64.166667000000004</v>
      </c>
      <c r="I234" s="25">
        <v>27.5</v>
      </c>
      <c r="J234" s="25">
        <v>7.5</v>
      </c>
      <c r="K234" s="25">
        <v>5</v>
      </c>
      <c r="L234" s="25">
        <v>10.833333</v>
      </c>
      <c r="M234" s="25">
        <v>0.83333299999999999</v>
      </c>
      <c r="N234" s="25">
        <v>0</v>
      </c>
      <c r="O234" s="25">
        <v>0.83333299999999999</v>
      </c>
      <c r="P234" s="25">
        <v>10</v>
      </c>
    </row>
    <row r="235" spans="1:16" ht="11.1" customHeight="1" x14ac:dyDescent="0.2">
      <c r="A235" s="20" t="s">
        <v>405</v>
      </c>
      <c r="B235" s="21">
        <v>246</v>
      </c>
      <c r="C235" s="21">
        <v>98</v>
      </c>
      <c r="D235" s="21">
        <v>36</v>
      </c>
      <c r="E235" s="21">
        <v>12</v>
      </c>
      <c r="F235" s="21">
        <v>2</v>
      </c>
      <c r="G235" s="21">
        <v>8</v>
      </c>
      <c r="H235" s="21">
        <v>144</v>
      </c>
      <c r="I235" s="21">
        <v>72</v>
      </c>
      <c r="J235" s="21">
        <v>18</v>
      </c>
      <c r="K235" s="21">
        <v>31</v>
      </c>
      <c r="L235" s="21">
        <v>11</v>
      </c>
      <c r="M235" s="21">
        <v>0</v>
      </c>
      <c r="N235" s="21">
        <v>4</v>
      </c>
      <c r="O235" s="21">
        <v>3</v>
      </c>
      <c r="P235" s="21">
        <v>20</v>
      </c>
    </row>
    <row r="236" spans="1:16" ht="11.1" customHeight="1" x14ac:dyDescent="0.2">
      <c r="A236" s="24" t="s">
        <v>3</v>
      </c>
      <c r="B236" s="25">
        <v>100</v>
      </c>
      <c r="C236" s="25">
        <v>39.837398</v>
      </c>
      <c r="D236" s="25">
        <v>14.634145999999999</v>
      </c>
      <c r="E236" s="25">
        <v>4.8780489999999999</v>
      </c>
      <c r="F236" s="25">
        <v>0.81300799999999995</v>
      </c>
      <c r="G236" s="25">
        <v>3.252033</v>
      </c>
      <c r="H236" s="25">
        <v>58.536585000000002</v>
      </c>
      <c r="I236" s="25">
        <v>29.268293</v>
      </c>
      <c r="J236" s="25">
        <v>7.3170729999999997</v>
      </c>
      <c r="K236" s="25">
        <v>12.601626</v>
      </c>
      <c r="L236" s="25">
        <v>4.4715449999999999</v>
      </c>
      <c r="M236" s="25">
        <v>0</v>
      </c>
      <c r="N236" s="25">
        <v>1.6260159999999999</v>
      </c>
      <c r="O236" s="25">
        <v>1.2195119999999999</v>
      </c>
      <c r="P236" s="25">
        <v>8.1300810000000006</v>
      </c>
    </row>
    <row r="237" spans="1:16" ht="11.1" customHeight="1" x14ac:dyDescent="0.2">
      <c r="A237" s="20" t="s">
        <v>398</v>
      </c>
      <c r="B237" s="21">
        <v>468</v>
      </c>
      <c r="C237" s="21">
        <v>289</v>
      </c>
      <c r="D237" s="21">
        <v>137</v>
      </c>
      <c r="E237" s="21">
        <v>40</v>
      </c>
      <c r="F237" s="21">
        <v>3</v>
      </c>
      <c r="G237" s="21">
        <v>18</v>
      </c>
      <c r="H237" s="21">
        <v>170</v>
      </c>
      <c r="I237" s="21">
        <v>116</v>
      </c>
      <c r="J237" s="21">
        <v>96</v>
      </c>
      <c r="K237" s="21">
        <v>161</v>
      </c>
      <c r="L237" s="21">
        <v>51</v>
      </c>
      <c r="M237" s="21">
        <v>1</v>
      </c>
      <c r="N237" s="21">
        <v>10</v>
      </c>
      <c r="O237" s="21">
        <v>5</v>
      </c>
      <c r="P237" s="21">
        <v>34</v>
      </c>
    </row>
    <row r="238" spans="1:16" ht="11.1" customHeight="1" x14ac:dyDescent="0.2">
      <c r="A238" s="24" t="s">
        <v>3</v>
      </c>
      <c r="B238" s="25">
        <v>100</v>
      </c>
      <c r="C238" s="25">
        <v>61.752136999999998</v>
      </c>
      <c r="D238" s="25">
        <v>29.273503999999999</v>
      </c>
      <c r="E238" s="25">
        <v>8.5470089999999992</v>
      </c>
      <c r="F238" s="25">
        <v>0.64102599999999998</v>
      </c>
      <c r="G238" s="25">
        <v>3.8461539999999999</v>
      </c>
      <c r="H238" s="25">
        <v>36.324786000000003</v>
      </c>
      <c r="I238" s="25">
        <v>24.786325000000001</v>
      </c>
      <c r="J238" s="25">
        <v>20.512820999999999</v>
      </c>
      <c r="K238" s="25">
        <v>34.401708999999997</v>
      </c>
      <c r="L238" s="25">
        <v>10.897436000000001</v>
      </c>
      <c r="M238" s="25">
        <v>0.213675</v>
      </c>
      <c r="N238" s="25">
        <v>2.136752</v>
      </c>
      <c r="O238" s="25">
        <v>1.068376</v>
      </c>
      <c r="P238" s="25">
        <v>7.2649569999999999</v>
      </c>
    </row>
    <row r="239" spans="1:16" ht="11.1" customHeight="1" x14ac:dyDescent="0.2">
      <c r="A239" s="20" t="s">
        <v>406</v>
      </c>
      <c r="B239" s="21">
        <v>180</v>
      </c>
      <c r="C239" s="21">
        <v>84</v>
      </c>
      <c r="D239" s="21">
        <v>29</v>
      </c>
      <c r="E239" s="21">
        <v>3</v>
      </c>
      <c r="F239" s="21">
        <v>3</v>
      </c>
      <c r="G239" s="21">
        <v>6</v>
      </c>
      <c r="H239" s="21">
        <v>96</v>
      </c>
      <c r="I239" s="21">
        <v>54</v>
      </c>
      <c r="J239" s="21">
        <v>35</v>
      </c>
      <c r="K239" s="21">
        <v>6</v>
      </c>
      <c r="L239" s="21">
        <v>26</v>
      </c>
      <c r="M239" s="21">
        <v>1</v>
      </c>
      <c r="N239" s="21">
        <v>2</v>
      </c>
      <c r="O239" s="21">
        <v>0</v>
      </c>
      <c r="P239" s="21">
        <v>7</v>
      </c>
    </row>
    <row r="240" spans="1:16" ht="11.1" customHeight="1" x14ac:dyDescent="0.2">
      <c r="A240" s="24" t="s">
        <v>3</v>
      </c>
      <c r="B240" s="25">
        <v>100</v>
      </c>
      <c r="C240" s="25">
        <v>46.666666999999997</v>
      </c>
      <c r="D240" s="25">
        <v>16.111111000000001</v>
      </c>
      <c r="E240" s="25">
        <v>1.6666669999999999</v>
      </c>
      <c r="F240" s="25">
        <v>1.6666669999999999</v>
      </c>
      <c r="G240" s="25">
        <v>3.3333330000000001</v>
      </c>
      <c r="H240" s="25">
        <v>53.333333000000003</v>
      </c>
      <c r="I240" s="25">
        <v>30</v>
      </c>
      <c r="J240" s="25">
        <v>19.444444000000001</v>
      </c>
      <c r="K240" s="25">
        <v>3.3333330000000001</v>
      </c>
      <c r="L240" s="25">
        <v>14.444444000000001</v>
      </c>
      <c r="M240" s="25">
        <v>0.55555600000000005</v>
      </c>
      <c r="N240" s="25">
        <v>1.111111</v>
      </c>
      <c r="O240" s="25">
        <v>0</v>
      </c>
      <c r="P240" s="25">
        <v>3.8888889999999998</v>
      </c>
    </row>
    <row r="241" spans="1:16" ht="11.1" customHeight="1" x14ac:dyDescent="0.2">
      <c r="A241" s="20" t="s">
        <v>407</v>
      </c>
      <c r="B241" s="21">
        <v>77</v>
      </c>
      <c r="C241" s="21">
        <v>36</v>
      </c>
      <c r="D241" s="21">
        <v>14</v>
      </c>
      <c r="E241" s="21">
        <v>2</v>
      </c>
      <c r="F241" s="21">
        <v>2</v>
      </c>
      <c r="G241" s="21">
        <v>2</v>
      </c>
      <c r="H241" s="21">
        <v>32</v>
      </c>
      <c r="I241" s="21">
        <v>27</v>
      </c>
      <c r="J241" s="21">
        <v>18</v>
      </c>
      <c r="K241" s="21">
        <v>2</v>
      </c>
      <c r="L241" s="21">
        <v>10</v>
      </c>
      <c r="M241" s="21">
        <v>0</v>
      </c>
      <c r="N241" s="21">
        <v>0</v>
      </c>
      <c r="O241" s="21">
        <v>2</v>
      </c>
      <c r="P241" s="21">
        <v>6</v>
      </c>
    </row>
    <row r="242" spans="1:16" ht="11.1" customHeight="1" x14ac:dyDescent="0.2">
      <c r="A242" s="24" t="s">
        <v>3</v>
      </c>
      <c r="B242" s="25">
        <v>100</v>
      </c>
      <c r="C242" s="25">
        <v>46.753247000000002</v>
      </c>
      <c r="D242" s="25">
        <v>18.181818</v>
      </c>
      <c r="E242" s="25">
        <v>2.5974029999999999</v>
      </c>
      <c r="F242" s="25">
        <v>2.5974029999999999</v>
      </c>
      <c r="G242" s="25">
        <v>2.5974029999999999</v>
      </c>
      <c r="H242" s="25">
        <v>41.558441999999999</v>
      </c>
      <c r="I242" s="25">
        <v>35.064934999999998</v>
      </c>
      <c r="J242" s="25">
        <v>23.376622999999999</v>
      </c>
      <c r="K242" s="25">
        <v>2.5974029999999999</v>
      </c>
      <c r="L242" s="25">
        <v>12.987012999999999</v>
      </c>
      <c r="M242" s="25">
        <v>0</v>
      </c>
      <c r="N242" s="25">
        <v>0</v>
      </c>
      <c r="O242" s="25">
        <v>2.5974029999999999</v>
      </c>
      <c r="P242" s="25">
        <v>7.7922079999999996</v>
      </c>
    </row>
    <row r="243" spans="1:16" ht="11.1" customHeight="1" x14ac:dyDescent="0.2">
      <c r="A243" s="20" t="s">
        <v>400</v>
      </c>
      <c r="B243" s="21">
        <v>296</v>
      </c>
      <c r="C243" s="21">
        <v>116</v>
      </c>
      <c r="D243" s="21">
        <v>29</v>
      </c>
      <c r="E243" s="21">
        <v>7</v>
      </c>
      <c r="F243" s="21">
        <v>2</v>
      </c>
      <c r="G243" s="21">
        <v>4</v>
      </c>
      <c r="H243" s="21">
        <v>162</v>
      </c>
      <c r="I243" s="21">
        <v>83</v>
      </c>
      <c r="J243" s="21">
        <v>44</v>
      </c>
      <c r="K243" s="21">
        <v>11</v>
      </c>
      <c r="L243" s="21">
        <v>38</v>
      </c>
      <c r="M243" s="21">
        <v>0</v>
      </c>
      <c r="N243" s="21">
        <v>5</v>
      </c>
      <c r="O243" s="21">
        <v>5</v>
      </c>
      <c r="P243" s="21">
        <v>30</v>
      </c>
    </row>
    <row r="244" spans="1:16" ht="11.1" customHeight="1" x14ac:dyDescent="0.2">
      <c r="A244" s="26"/>
      <c r="B244" s="27">
        <v>100</v>
      </c>
      <c r="C244" s="27">
        <v>39.189188999999999</v>
      </c>
      <c r="D244" s="27">
        <v>9.7972970000000004</v>
      </c>
      <c r="E244" s="27">
        <v>2.364865</v>
      </c>
      <c r="F244" s="27">
        <v>0.67567600000000005</v>
      </c>
      <c r="G244" s="27">
        <v>1.351351</v>
      </c>
      <c r="H244" s="27">
        <v>54.729730000000004</v>
      </c>
      <c r="I244" s="27">
        <v>28.040541000000001</v>
      </c>
      <c r="J244" s="27">
        <v>14.864865</v>
      </c>
      <c r="K244" s="27">
        <v>3.7162160000000002</v>
      </c>
      <c r="L244" s="27">
        <v>12.837838</v>
      </c>
      <c r="M244" s="27">
        <v>0</v>
      </c>
      <c r="N244" s="27">
        <v>1.6891890000000001</v>
      </c>
      <c r="O244" s="27">
        <v>1.6891890000000001</v>
      </c>
      <c r="P244" s="27">
        <v>10.135135</v>
      </c>
    </row>
    <row r="245" spans="1:16" ht="11.1" customHeight="1" x14ac:dyDescent="0.2"/>
  </sheetData>
  <phoneticPr fontId="2"/>
  <pageMargins left="0.75" right="0.75" top="1" bottom="1" header="0.5" footer="0.5"/>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C1850-EEAA-4B5F-A67C-3BA34A53E1E1}">
  <dimension ref="A1:H245"/>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8" x14ac:dyDescent="0.2">
      <c r="A1" s="11" t="s">
        <v>3</v>
      </c>
      <c r="B1" s="7"/>
    </row>
    <row r="2" spans="1:8" x14ac:dyDescent="0.2">
      <c r="A2" s="15" t="str">
        <f xml:space="preserve"> HYPERLINK("#'目次'!B53","[47]")</f>
        <v>[47]</v>
      </c>
    </row>
    <row r="3" spans="1:8" x14ac:dyDescent="0.2">
      <c r="A3" s="7" t="s">
        <v>3</v>
      </c>
      <c r="B3" s="8" t="s">
        <v>835</v>
      </c>
    </row>
    <row r="4" spans="1:8" x14ac:dyDescent="0.2">
      <c r="A4" s="7" t="s">
        <v>3</v>
      </c>
      <c r="B4" s="8" t="s">
        <v>81</v>
      </c>
    </row>
    <row r="5" spans="1:8" x14ac:dyDescent="0.2">
      <c r="A5" s="7" t="s">
        <v>3</v>
      </c>
      <c r="B5" s="8" t="s">
        <v>80</v>
      </c>
    </row>
    <row r="6" spans="1:8" s="18" customFormat="1" ht="37.799999999999997" x14ac:dyDescent="0.2">
      <c r="A6" s="16" t="s">
        <v>3</v>
      </c>
      <c r="B6" s="17" t="s">
        <v>335</v>
      </c>
      <c r="C6" s="17" t="s">
        <v>561</v>
      </c>
      <c r="D6" s="17" t="s">
        <v>562</v>
      </c>
      <c r="E6" s="17" t="s">
        <v>563</v>
      </c>
      <c r="F6" s="17" t="s">
        <v>564</v>
      </c>
      <c r="G6" s="17" t="s">
        <v>565</v>
      </c>
      <c r="H6" s="17" t="s">
        <v>366</v>
      </c>
    </row>
    <row r="7" spans="1:8" x14ac:dyDescent="0.2">
      <c r="A7" s="19" t="s">
        <v>338</v>
      </c>
      <c r="B7" s="10">
        <v>1274</v>
      </c>
      <c r="C7" s="10">
        <v>791</v>
      </c>
      <c r="D7" s="10">
        <v>330</v>
      </c>
      <c r="E7" s="10">
        <v>98</v>
      </c>
      <c r="F7" s="10">
        <v>44</v>
      </c>
      <c r="G7" s="10">
        <v>3</v>
      </c>
      <c r="H7" s="10">
        <v>8</v>
      </c>
    </row>
    <row r="8" spans="1:8" x14ac:dyDescent="0.2">
      <c r="A8" s="24" t="s">
        <v>3</v>
      </c>
      <c r="B8" s="25">
        <v>100</v>
      </c>
      <c r="C8" s="25">
        <v>62.087912000000003</v>
      </c>
      <c r="D8" s="25">
        <v>25.902668999999999</v>
      </c>
      <c r="E8" s="25">
        <v>7.6923079999999997</v>
      </c>
      <c r="F8" s="25">
        <v>3.4536889999999998</v>
      </c>
      <c r="G8" s="25">
        <v>0.23547899999999999</v>
      </c>
      <c r="H8" s="25">
        <v>0.62794300000000003</v>
      </c>
    </row>
    <row r="9" spans="1:8" x14ac:dyDescent="0.2">
      <c r="A9" s="9" t="s">
        <v>339</v>
      </c>
      <c r="B9" s="9"/>
      <c r="C9" s="9"/>
      <c r="D9" s="9"/>
      <c r="E9" s="9"/>
      <c r="F9" s="9"/>
      <c r="G9" s="9"/>
      <c r="H9" s="9"/>
    </row>
    <row r="10" spans="1:8" x14ac:dyDescent="0.2">
      <c r="A10" s="20" t="s">
        <v>340</v>
      </c>
      <c r="B10" s="21">
        <v>772</v>
      </c>
      <c r="C10" s="21">
        <v>477</v>
      </c>
      <c r="D10" s="21">
        <v>195</v>
      </c>
      <c r="E10" s="21">
        <v>66</v>
      </c>
      <c r="F10" s="21">
        <v>26</v>
      </c>
      <c r="G10" s="21">
        <v>2</v>
      </c>
      <c r="H10" s="21">
        <v>6</v>
      </c>
    </row>
    <row r="11" spans="1:8" x14ac:dyDescent="0.2">
      <c r="A11" s="24" t="s">
        <v>3</v>
      </c>
      <c r="B11" s="25">
        <v>100</v>
      </c>
      <c r="C11" s="25">
        <v>61.787565000000001</v>
      </c>
      <c r="D11" s="25">
        <v>25.259067000000002</v>
      </c>
      <c r="E11" s="25">
        <v>8.5492229999999996</v>
      </c>
      <c r="F11" s="25">
        <v>3.3678759999999999</v>
      </c>
      <c r="G11" s="25">
        <v>0.25906699999999999</v>
      </c>
      <c r="H11" s="25">
        <v>0.77720199999999995</v>
      </c>
    </row>
    <row r="12" spans="1:8" x14ac:dyDescent="0.2">
      <c r="A12" s="20" t="s">
        <v>341</v>
      </c>
      <c r="B12" s="21">
        <v>502</v>
      </c>
      <c r="C12" s="21">
        <v>314</v>
      </c>
      <c r="D12" s="21">
        <v>135</v>
      </c>
      <c r="E12" s="21">
        <v>32</v>
      </c>
      <c r="F12" s="21">
        <v>18</v>
      </c>
      <c r="G12" s="21">
        <v>1</v>
      </c>
      <c r="H12" s="21">
        <v>2</v>
      </c>
    </row>
    <row r="13" spans="1:8" x14ac:dyDescent="0.2">
      <c r="A13" s="24" t="s">
        <v>3</v>
      </c>
      <c r="B13" s="25">
        <v>100</v>
      </c>
      <c r="C13" s="25">
        <v>62.549801000000002</v>
      </c>
      <c r="D13" s="25">
        <v>26.892430000000001</v>
      </c>
      <c r="E13" s="25">
        <v>6.3745019999999997</v>
      </c>
      <c r="F13" s="25">
        <v>3.5856569999999999</v>
      </c>
      <c r="G13" s="25">
        <v>0.19920299999999999</v>
      </c>
      <c r="H13" s="25">
        <v>0.39840599999999998</v>
      </c>
    </row>
    <row r="14" spans="1:8" x14ac:dyDescent="0.2">
      <c r="A14" s="9" t="s">
        <v>342</v>
      </c>
      <c r="B14" s="9"/>
      <c r="C14" s="9"/>
      <c r="D14" s="9"/>
      <c r="E14" s="9"/>
      <c r="F14" s="9"/>
      <c r="G14" s="9"/>
      <c r="H14" s="9"/>
    </row>
    <row r="15" spans="1:8" x14ac:dyDescent="0.2">
      <c r="A15" s="20" t="s">
        <v>343</v>
      </c>
      <c r="B15" s="21">
        <v>410</v>
      </c>
      <c r="C15" s="21">
        <v>280</v>
      </c>
      <c r="D15" s="21">
        <v>85</v>
      </c>
      <c r="E15" s="21">
        <v>32</v>
      </c>
      <c r="F15" s="21">
        <v>11</v>
      </c>
      <c r="G15" s="21">
        <v>1</v>
      </c>
      <c r="H15" s="21">
        <v>1</v>
      </c>
    </row>
    <row r="16" spans="1:8" x14ac:dyDescent="0.2">
      <c r="A16" s="24" t="s">
        <v>3</v>
      </c>
      <c r="B16" s="25">
        <v>100</v>
      </c>
      <c r="C16" s="25">
        <v>68.292682999999997</v>
      </c>
      <c r="D16" s="25">
        <v>20.731707</v>
      </c>
      <c r="E16" s="25">
        <v>7.8048780000000004</v>
      </c>
      <c r="F16" s="25">
        <v>2.6829269999999998</v>
      </c>
      <c r="G16" s="25">
        <v>0.24390200000000001</v>
      </c>
      <c r="H16" s="25">
        <v>0.24390200000000001</v>
      </c>
    </row>
    <row r="17" spans="1:8" x14ac:dyDescent="0.2">
      <c r="A17" s="20" t="s">
        <v>344</v>
      </c>
      <c r="B17" s="21">
        <v>426</v>
      </c>
      <c r="C17" s="21">
        <v>258</v>
      </c>
      <c r="D17" s="21">
        <v>117</v>
      </c>
      <c r="E17" s="21">
        <v>32</v>
      </c>
      <c r="F17" s="21">
        <v>15</v>
      </c>
      <c r="G17" s="21">
        <v>1</v>
      </c>
      <c r="H17" s="21">
        <v>3</v>
      </c>
    </row>
    <row r="18" spans="1:8" x14ac:dyDescent="0.2">
      <c r="A18" s="24" t="s">
        <v>3</v>
      </c>
      <c r="B18" s="25">
        <v>100</v>
      </c>
      <c r="C18" s="25">
        <v>60.563380000000002</v>
      </c>
      <c r="D18" s="25">
        <v>27.464789</v>
      </c>
      <c r="E18" s="25">
        <v>7.5117370000000001</v>
      </c>
      <c r="F18" s="25">
        <v>3.5211269999999999</v>
      </c>
      <c r="G18" s="25">
        <v>0.23474200000000001</v>
      </c>
      <c r="H18" s="25">
        <v>0.70422499999999999</v>
      </c>
    </row>
    <row r="19" spans="1:8" x14ac:dyDescent="0.2">
      <c r="A19" s="20" t="s">
        <v>345</v>
      </c>
      <c r="B19" s="21">
        <v>270</v>
      </c>
      <c r="C19" s="21">
        <v>164</v>
      </c>
      <c r="D19" s="21">
        <v>72</v>
      </c>
      <c r="E19" s="21">
        <v>21</v>
      </c>
      <c r="F19" s="21">
        <v>10</v>
      </c>
      <c r="G19" s="21">
        <v>0</v>
      </c>
      <c r="H19" s="21">
        <v>3</v>
      </c>
    </row>
    <row r="20" spans="1:8" x14ac:dyDescent="0.2">
      <c r="A20" s="24" t="s">
        <v>3</v>
      </c>
      <c r="B20" s="25">
        <v>100</v>
      </c>
      <c r="C20" s="25">
        <v>60.740741</v>
      </c>
      <c r="D20" s="25">
        <v>26.666667</v>
      </c>
      <c r="E20" s="25">
        <v>7.7777779999999996</v>
      </c>
      <c r="F20" s="25">
        <v>3.7037040000000001</v>
      </c>
      <c r="G20" s="25">
        <v>0</v>
      </c>
      <c r="H20" s="25">
        <v>1.111111</v>
      </c>
    </row>
    <row r="21" spans="1:8" x14ac:dyDescent="0.2">
      <c r="A21" s="20" t="s">
        <v>346</v>
      </c>
      <c r="B21" s="21">
        <v>132</v>
      </c>
      <c r="C21" s="21">
        <v>74</v>
      </c>
      <c r="D21" s="21">
        <v>38</v>
      </c>
      <c r="E21" s="21">
        <v>11</v>
      </c>
      <c r="F21" s="21">
        <v>7</v>
      </c>
      <c r="G21" s="21">
        <v>1</v>
      </c>
      <c r="H21" s="21">
        <v>1</v>
      </c>
    </row>
    <row r="22" spans="1:8" x14ac:dyDescent="0.2">
      <c r="A22" s="24" t="s">
        <v>3</v>
      </c>
      <c r="B22" s="25">
        <v>100</v>
      </c>
      <c r="C22" s="25">
        <v>56.060606</v>
      </c>
      <c r="D22" s="25">
        <v>28.787879</v>
      </c>
      <c r="E22" s="25">
        <v>8.3333329999999997</v>
      </c>
      <c r="F22" s="25">
        <v>5.3030299999999997</v>
      </c>
      <c r="G22" s="25">
        <v>0.75757600000000003</v>
      </c>
      <c r="H22" s="25">
        <v>0.75757600000000003</v>
      </c>
    </row>
    <row r="23" spans="1:8" x14ac:dyDescent="0.2">
      <c r="A23" s="20" t="s">
        <v>347</v>
      </c>
      <c r="B23" s="21">
        <v>32</v>
      </c>
      <c r="C23" s="21">
        <v>14</v>
      </c>
      <c r="D23" s="21">
        <v>15</v>
      </c>
      <c r="E23" s="21">
        <v>2</v>
      </c>
      <c r="F23" s="21">
        <v>1</v>
      </c>
      <c r="G23" s="21">
        <v>0</v>
      </c>
      <c r="H23" s="21">
        <v>0</v>
      </c>
    </row>
    <row r="24" spans="1:8" x14ac:dyDescent="0.2">
      <c r="A24" s="24" t="s">
        <v>3</v>
      </c>
      <c r="B24" s="25">
        <v>100</v>
      </c>
      <c r="C24" s="25">
        <v>43.75</v>
      </c>
      <c r="D24" s="25">
        <v>46.875</v>
      </c>
      <c r="E24" s="25">
        <v>6.25</v>
      </c>
      <c r="F24" s="25">
        <v>3.125</v>
      </c>
      <c r="G24" s="25">
        <v>0</v>
      </c>
      <c r="H24" s="25">
        <v>0</v>
      </c>
    </row>
    <row r="25" spans="1:8" x14ac:dyDescent="0.2">
      <c r="A25" s="20" t="s">
        <v>348</v>
      </c>
      <c r="B25" s="21">
        <v>4</v>
      </c>
      <c r="C25" s="21">
        <v>1</v>
      </c>
      <c r="D25" s="21">
        <v>3</v>
      </c>
      <c r="E25" s="21">
        <v>0</v>
      </c>
      <c r="F25" s="21">
        <v>0</v>
      </c>
      <c r="G25" s="21">
        <v>0</v>
      </c>
      <c r="H25" s="21">
        <v>0</v>
      </c>
    </row>
    <row r="26" spans="1:8" x14ac:dyDescent="0.2">
      <c r="A26" s="24" t="s">
        <v>3</v>
      </c>
      <c r="B26" s="25">
        <v>100</v>
      </c>
      <c r="C26" s="25">
        <v>25</v>
      </c>
      <c r="D26" s="25">
        <v>75</v>
      </c>
      <c r="E26" s="25">
        <v>0</v>
      </c>
      <c r="F26" s="25">
        <v>0</v>
      </c>
      <c r="G26" s="25">
        <v>0</v>
      </c>
      <c r="H26" s="25">
        <v>0</v>
      </c>
    </row>
    <row r="27" spans="1:8" x14ac:dyDescent="0.2">
      <c r="A27" s="20" t="s">
        <v>349</v>
      </c>
      <c r="B27" s="21">
        <v>0</v>
      </c>
      <c r="C27" s="21">
        <v>0</v>
      </c>
      <c r="D27" s="21">
        <v>0</v>
      </c>
      <c r="E27" s="21">
        <v>0</v>
      </c>
      <c r="F27" s="21">
        <v>0</v>
      </c>
      <c r="G27" s="21">
        <v>0</v>
      </c>
      <c r="H27" s="21">
        <v>0</v>
      </c>
    </row>
    <row r="28" spans="1:8" x14ac:dyDescent="0.2">
      <c r="A28" s="24" t="s">
        <v>3</v>
      </c>
      <c r="B28" s="25">
        <v>0</v>
      </c>
      <c r="C28" s="25">
        <v>0</v>
      </c>
      <c r="D28" s="25">
        <v>0</v>
      </c>
      <c r="E28" s="25">
        <v>0</v>
      </c>
      <c r="F28" s="25">
        <v>0</v>
      </c>
      <c r="G28" s="25">
        <v>0</v>
      </c>
      <c r="H28" s="25">
        <v>0</v>
      </c>
    </row>
    <row r="29" spans="1:8" x14ac:dyDescent="0.2">
      <c r="A29" s="20" t="s">
        <v>350</v>
      </c>
      <c r="B29" s="21">
        <v>836</v>
      </c>
      <c r="C29" s="21">
        <v>538</v>
      </c>
      <c r="D29" s="21">
        <v>202</v>
      </c>
      <c r="E29" s="21">
        <v>64</v>
      </c>
      <c r="F29" s="21">
        <v>26</v>
      </c>
      <c r="G29" s="21">
        <v>2</v>
      </c>
      <c r="H29" s="21">
        <v>4</v>
      </c>
    </row>
    <row r="30" spans="1:8" x14ac:dyDescent="0.2">
      <c r="A30" s="24" t="s">
        <v>3</v>
      </c>
      <c r="B30" s="25">
        <v>100</v>
      </c>
      <c r="C30" s="25">
        <v>64.354067000000001</v>
      </c>
      <c r="D30" s="25">
        <v>24.162679000000001</v>
      </c>
      <c r="E30" s="25">
        <v>7.6555020000000003</v>
      </c>
      <c r="F30" s="25">
        <v>3.1100479999999999</v>
      </c>
      <c r="G30" s="25">
        <v>0.239234</v>
      </c>
      <c r="H30" s="25">
        <v>0.47846899999999998</v>
      </c>
    </row>
    <row r="31" spans="1:8" x14ac:dyDescent="0.2">
      <c r="A31" s="20" t="s">
        <v>351</v>
      </c>
      <c r="B31" s="21">
        <v>402</v>
      </c>
      <c r="C31" s="21">
        <v>238</v>
      </c>
      <c r="D31" s="21">
        <v>110</v>
      </c>
      <c r="E31" s="21">
        <v>32</v>
      </c>
      <c r="F31" s="21">
        <v>17</v>
      </c>
      <c r="G31" s="21">
        <v>1</v>
      </c>
      <c r="H31" s="21">
        <v>4</v>
      </c>
    </row>
    <row r="32" spans="1:8" x14ac:dyDescent="0.2">
      <c r="A32" s="24" t="s">
        <v>3</v>
      </c>
      <c r="B32" s="25">
        <v>100</v>
      </c>
      <c r="C32" s="25">
        <v>59.203980000000001</v>
      </c>
      <c r="D32" s="25">
        <v>27.363184</v>
      </c>
      <c r="E32" s="25">
        <v>7.9601990000000002</v>
      </c>
      <c r="F32" s="25">
        <v>4.2288560000000004</v>
      </c>
      <c r="G32" s="25">
        <v>0.248756</v>
      </c>
      <c r="H32" s="25">
        <v>0.99502500000000005</v>
      </c>
    </row>
    <row r="33" spans="1:8" x14ac:dyDescent="0.2">
      <c r="A33" s="20" t="s">
        <v>352</v>
      </c>
      <c r="B33" s="21">
        <v>36</v>
      </c>
      <c r="C33" s="21">
        <v>15</v>
      </c>
      <c r="D33" s="21">
        <v>18</v>
      </c>
      <c r="E33" s="21">
        <v>2</v>
      </c>
      <c r="F33" s="21">
        <v>1</v>
      </c>
      <c r="G33" s="21">
        <v>0</v>
      </c>
      <c r="H33" s="21">
        <v>0</v>
      </c>
    </row>
    <row r="34" spans="1:8" x14ac:dyDescent="0.2">
      <c r="A34" s="24" t="s">
        <v>3</v>
      </c>
      <c r="B34" s="25">
        <v>100</v>
      </c>
      <c r="C34" s="25">
        <v>41.666666999999997</v>
      </c>
      <c r="D34" s="25">
        <v>50</v>
      </c>
      <c r="E34" s="25">
        <v>5.5555560000000002</v>
      </c>
      <c r="F34" s="25">
        <v>2.7777780000000001</v>
      </c>
      <c r="G34" s="25">
        <v>0</v>
      </c>
      <c r="H34" s="25">
        <v>0</v>
      </c>
    </row>
    <row r="35" spans="1:8" x14ac:dyDescent="0.2">
      <c r="A35" s="20" t="s">
        <v>353</v>
      </c>
      <c r="B35" s="21">
        <v>438</v>
      </c>
      <c r="C35" s="21">
        <v>253</v>
      </c>
      <c r="D35" s="21">
        <v>128</v>
      </c>
      <c r="E35" s="21">
        <v>34</v>
      </c>
      <c r="F35" s="21">
        <v>18</v>
      </c>
      <c r="G35" s="21">
        <v>1</v>
      </c>
      <c r="H35" s="21">
        <v>4</v>
      </c>
    </row>
    <row r="36" spans="1:8" x14ac:dyDescent="0.2">
      <c r="A36" s="24" t="s">
        <v>3</v>
      </c>
      <c r="B36" s="25">
        <v>100</v>
      </c>
      <c r="C36" s="25">
        <v>57.762557000000001</v>
      </c>
      <c r="D36" s="25">
        <v>29.223744</v>
      </c>
      <c r="E36" s="25">
        <v>7.7625570000000002</v>
      </c>
      <c r="F36" s="25">
        <v>4.1095889999999997</v>
      </c>
      <c r="G36" s="25">
        <v>0.22831099999999999</v>
      </c>
      <c r="H36" s="25">
        <v>0.913242</v>
      </c>
    </row>
    <row r="37" spans="1:8" x14ac:dyDescent="0.2">
      <c r="A37" s="9" t="s">
        <v>354</v>
      </c>
      <c r="B37" s="10">
        <v>227</v>
      </c>
      <c r="C37" s="10">
        <v>153</v>
      </c>
      <c r="D37" s="10">
        <v>47</v>
      </c>
      <c r="E37" s="10">
        <v>21</v>
      </c>
      <c r="F37" s="10">
        <v>5</v>
      </c>
      <c r="G37" s="10">
        <v>1</v>
      </c>
      <c r="H37" s="10">
        <v>0</v>
      </c>
    </row>
    <row r="38" spans="1:8" x14ac:dyDescent="0.2">
      <c r="A38" s="24" t="s">
        <v>3</v>
      </c>
      <c r="B38" s="25">
        <v>100</v>
      </c>
      <c r="C38" s="25">
        <v>67.400880999999998</v>
      </c>
      <c r="D38" s="25">
        <v>20.704846</v>
      </c>
      <c r="E38" s="25">
        <v>9.2511010000000002</v>
      </c>
      <c r="F38" s="25">
        <v>2.2026430000000001</v>
      </c>
      <c r="G38" s="25">
        <v>0.440529</v>
      </c>
      <c r="H38" s="25">
        <v>0</v>
      </c>
    </row>
    <row r="39" spans="1:8" x14ac:dyDescent="0.2">
      <c r="A39" s="20" t="s">
        <v>344</v>
      </c>
      <c r="B39" s="21">
        <v>260</v>
      </c>
      <c r="C39" s="21">
        <v>162</v>
      </c>
      <c r="D39" s="21">
        <v>65</v>
      </c>
      <c r="E39" s="21">
        <v>22</v>
      </c>
      <c r="F39" s="21">
        <v>9</v>
      </c>
      <c r="G39" s="21">
        <v>0</v>
      </c>
      <c r="H39" s="21">
        <v>2</v>
      </c>
    </row>
    <row r="40" spans="1:8" x14ac:dyDescent="0.2">
      <c r="A40" s="24" t="s">
        <v>3</v>
      </c>
      <c r="B40" s="25">
        <v>100</v>
      </c>
      <c r="C40" s="25">
        <v>62.307692000000003</v>
      </c>
      <c r="D40" s="25">
        <v>25</v>
      </c>
      <c r="E40" s="25">
        <v>8.4615379999999991</v>
      </c>
      <c r="F40" s="25">
        <v>3.461538</v>
      </c>
      <c r="G40" s="25">
        <v>0</v>
      </c>
      <c r="H40" s="25">
        <v>0.769231</v>
      </c>
    </row>
    <row r="41" spans="1:8" x14ac:dyDescent="0.2">
      <c r="A41" s="20" t="s">
        <v>345</v>
      </c>
      <c r="B41" s="21">
        <v>171</v>
      </c>
      <c r="C41" s="21">
        <v>97</v>
      </c>
      <c r="D41" s="21">
        <v>52</v>
      </c>
      <c r="E41" s="21">
        <v>13</v>
      </c>
      <c r="F41" s="21">
        <v>6</v>
      </c>
      <c r="G41" s="21">
        <v>0</v>
      </c>
      <c r="H41" s="21">
        <v>3</v>
      </c>
    </row>
    <row r="42" spans="1:8" x14ac:dyDescent="0.2">
      <c r="A42" s="24" t="s">
        <v>3</v>
      </c>
      <c r="B42" s="25">
        <v>100</v>
      </c>
      <c r="C42" s="25">
        <v>56.725146000000002</v>
      </c>
      <c r="D42" s="25">
        <v>30.409357</v>
      </c>
      <c r="E42" s="25">
        <v>7.6023389999999997</v>
      </c>
      <c r="F42" s="25">
        <v>3.508772</v>
      </c>
      <c r="G42" s="25">
        <v>0</v>
      </c>
      <c r="H42" s="25">
        <v>1.754386</v>
      </c>
    </row>
    <row r="43" spans="1:8" x14ac:dyDescent="0.2">
      <c r="A43" s="20" t="s">
        <v>346</v>
      </c>
      <c r="B43" s="21">
        <v>85</v>
      </c>
      <c r="C43" s="21">
        <v>51</v>
      </c>
      <c r="D43" s="21">
        <v>18</v>
      </c>
      <c r="E43" s="21">
        <v>8</v>
      </c>
      <c r="F43" s="21">
        <v>6</v>
      </c>
      <c r="G43" s="21">
        <v>1</v>
      </c>
      <c r="H43" s="21">
        <v>1</v>
      </c>
    </row>
    <row r="44" spans="1:8" x14ac:dyDescent="0.2">
      <c r="A44" s="24" t="s">
        <v>3</v>
      </c>
      <c r="B44" s="25">
        <v>100</v>
      </c>
      <c r="C44" s="25">
        <v>60</v>
      </c>
      <c r="D44" s="25">
        <v>21.176470999999999</v>
      </c>
      <c r="E44" s="25">
        <v>9.4117650000000008</v>
      </c>
      <c r="F44" s="25">
        <v>7.0588240000000004</v>
      </c>
      <c r="G44" s="25">
        <v>1.176471</v>
      </c>
      <c r="H44" s="25">
        <v>1.176471</v>
      </c>
    </row>
    <row r="45" spans="1:8" x14ac:dyDescent="0.2">
      <c r="A45" s="20" t="s">
        <v>347</v>
      </c>
      <c r="B45" s="21">
        <v>25</v>
      </c>
      <c r="C45" s="21">
        <v>13</v>
      </c>
      <c r="D45" s="21">
        <v>10</v>
      </c>
      <c r="E45" s="21">
        <v>2</v>
      </c>
      <c r="F45" s="21">
        <v>0</v>
      </c>
      <c r="G45" s="21">
        <v>0</v>
      </c>
      <c r="H45" s="21">
        <v>0</v>
      </c>
    </row>
    <row r="46" spans="1:8" x14ac:dyDescent="0.2">
      <c r="A46" s="24" t="s">
        <v>3</v>
      </c>
      <c r="B46" s="25">
        <v>100</v>
      </c>
      <c r="C46" s="25">
        <v>52</v>
      </c>
      <c r="D46" s="25">
        <v>40</v>
      </c>
      <c r="E46" s="25">
        <v>8</v>
      </c>
      <c r="F46" s="25">
        <v>0</v>
      </c>
      <c r="G46" s="25">
        <v>0</v>
      </c>
      <c r="H46" s="25">
        <v>0</v>
      </c>
    </row>
    <row r="47" spans="1:8" x14ac:dyDescent="0.2">
      <c r="A47" s="20" t="s">
        <v>348</v>
      </c>
      <c r="B47" s="21">
        <v>4</v>
      </c>
      <c r="C47" s="21">
        <v>1</v>
      </c>
      <c r="D47" s="21">
        <v>3</v>
      </c>
      <c r="E47" s="21">
        <v>0</v>
      </c>
      <c r="F47" s="21">
        <v>0</v>
      </c>
      <c r="G47" s="21">
        <v>0</v>
      </c>
      <c r="H47" s="21">
        <v>0</v>
      </c>
    </row>
    <row r="48" spans="1:8" x14ac:dyDescent="0.2">
      <c r="A48" s="24" t="s">
        <v>3</v>
      </c>
      <c r="B48" s="25">
        <v>100</v>
      </c>
      <c r="C48" s="25">
        <v>25</v>
      </c>
      <c r="D48" s="25">
        <v>75</v>
      </c>
      <c r="E48" s="25">
        <v>0</v>
      </c>
      <c r="F48" s="25">
        <v>0</v>
      </c>
      <c r="G48" s="25">
        <v>0</v>
      </c>
      <c r="H48" s="25">
        <v>0</v>
      </c>
    </row>
    <row r="49" spans="1:8" x14ac:dyDescent="0.2">
      <c r="A49" s="20" t="s">
        <v>349</v>
      </c>
      <c r="B49" s="21">
        <v>0</v>
      </c>
      <c r="C49" s="21">
        <v>0</v>
      </c>
      <c r="D49" s="21">
        <v>0</v>
      </c>
      <c r="E49" s="21">
        <v>0</v>
      </c>
      <c r="F49" s="21">
        <v>0</v>
      </c>
      <c r="G49" s="21">
        <v>0</v>
      </c>
      <c r="H49" s="21">
        <v>0</v>
      </c>
    </row>
    <row r="50" spans="1:8" x14ac:dyDescent="0.2">
      <c r="A50" s="24" t="s">
        <v>3</v>
      </c>
      <c r="B50" s="25">
        <v>0</v>
      </c>
      <c r="C50" s="25">
        <v>0</v>
      </c>
      <c r="D50" s="25">
        <v>0</v>
      </c>
      <c r="E50" s="25">
        <v>0</v>
      </c>
      <c r="F50" s="25">
        <v>0</v>
      </c>
      <c r="G50" s="25">
        <v>0</v>
      </c>
      <c r="H50" s="25">
        <v>0</v>
      </c>
    </row>
    <row r="51" spans="1:8" x14ac:dyDescent="0.2">
      <c r="A51" s="20" t="s">
        <v>350</v>
      </c>
      <c r="B51" s="21">
        <v>487</v>
      </c>
      <c r="C51" s="21">
        <v>315</v>
      </c>
      <c r="D51" s="21">
        <v>112</v>
      </c>
      <c r="E51" s="21">
        <v>43</v>
      </c>
      <c r="F51" s="21">
        <v>14</v>
      </c>
      <c r="G51" s="21">
        <v>1</v>
      </c>
      <c r="H51" s="21">
        <v>2</v>
      </c>
    </row>
    <row r="52" spans="1:8" x14ac:dyDescent="0.2">
      <c r="A52" s="24" t="s">
        <v>3</v>
      </c>
      <c r="B52" s="25">
        <v>100</v>
      </c>
      <c r="C52" s="25">
        <v>64.681725</v>
      </c>
      <c r="D52" s="25">
        <v>22.997947</v>
      </c>
      <c r="E52" s="25">
        <v>8.8295689999999993</v>
      </c>
      <c r="F52" s="25">
        <v>2.874743</v>
      </c>
      <c r="G52" s="25">
        <v>0.20533899999999999</v>
      </c>
      <c r="H52" s="25">
        <v>0.41067799999999999</v>
      </c>
    </row>
    <row r="53" spans="1:8" x14ac:dyDescent="0.2">
      <c r="A53" s="20" t="s">
        <v>351</v>
      </c>
      <c r="B53" s="21">
        <v>256</v>
      </c>
      <c r="C53" s="21">
        <v>148</v>
      </c>
      <c r="D53" s="21">
        <v>70</v>
      </c>
      <c r="E53" s="21">
        <v>21</v>
      </c>
      <c r="F53" s="21">
        <v>12</v>
      </c>
      <c r="G53" s="21">
        <v>1</v>
      </c>
      <c r="H53" s="21">
        <v>4</v>
      </c>
    </row>
    <row r="54" spans="1:8" x14ac:dyDescent="0.2">
      <c r="A54" s="24" t="s">
        <v>3</v>
      </c>
      <c r="B54" s="25">
        <v>100</v>
      </c>
      <c r="C54" s="25">
        <v>57.8125</v>
      </c>
      <c r="D54" s="25">
        <v>27.34375</v>
      </c>
      <c r="E54" s="25">
        <v>8.203125</v>
      </c>
      <c r="F54" s="25">
        <v>4.6875</v>
      </c>
      <c r="G54" s="25">
        <v>0.390625</v>
      </c>
      <c r="H54" s="25">
        <v>1.5625</v>
      </c>
    </row>
    <row r="55" spans="1:8" x14ac:dyDescent="0.2">
      <c r="A55" s="20" t="s">
        <v>352</v>
      </c>
      <c r="B55" s="21">
        <v>29</v>
      </c>
      <c r="C55" s="21">
        <v>14</v>
      </c>
      <c r="D55" s="21">
        <v>13</v>
      </c>
      <c r="E55" s="21">
        <v>2</v>
      </c>
      <c r="F55" s="21">
        <v>0</v>
      </c>
      <c r="G55" s="21">
        <v>0</v>
      </c>
      <c r="H55" s="21">
        <v>0</v>
      </c>
    </row>
    <row r="56" spans="1:8" x14ac:dyDescent="0.2">
      <c r="A56" s="24" t="s">
        <v>3</v>
      </c>
      <c r="B56" s="25">
        <v>100</v>
      </c>
      <c r="C56" s="25">
        <v>48.275861999999996</v>
      </c>
      <c r="D56" s="25">
        <v>44.827585999999997</v>
      </c>
      <c r="E56" s="25">
        <v>6.8965519999999998</v>
      </c>
      <c r="F56" s="25">
        <v>0</v>
      </c>
      <c r="G56" s="25">
        <v>0</v>
      </c>
      <c r="H56" s="25">
        <v>0</v>
      </c>
    </row>
    <row r="57" spans="1:8" x14ac:dyDescent="0.2">
      <c r="A57" s="20" t="s">
        <v>353</v>
      </c>
      <c r="B57" s="21">
        <v>285</v>
      </c>
      <c r="C57" s="21">
        <v>162</v>
      </c>
      <c r="D57" s="21">
        <v>83</v>
      </c>
      <c r="E57" s="21">
        <v>23</v>
      </c>
      <c r="F57" s="21">
        <v>12</v>
      </c>
      <c r="G57" s="21">
        <v>1</v>
      </c>
      <c r="H57" s="21">
        <v>4</v>
      </c>
    </row>
    <row r="58" spans="1:8" x14ac:dyDescent="0.2">
      <c r="A58" s="24" t="s">
        <v>3</v>
      </c>
      <c r="B58" s="25">
        <v>100</v>
      </c>
      <c r="C58" s="25">
        <v>56.842104999999997</v>
      </c>
      <c r="D58" s="25">
        <v>29.122807000000002</v>
      </c>
      <c r="E58" s="25">
        <v>8.0701750000000008</v>
      </c>
      <c r="F58" s="25">
        <v>4.2105259999999998</v>
      </c>
      <c r="G58" s="25">
        <v>0.35087699999999999</v>
      </c>
      <c r="H58" s="25">
        <v>1.4035089999999999</v>
      </c>
    </row>
    <row r="59" spans="1:8" x14ac:dyDescent="0.2">
      <c r="A59" s="9" t="s">
        <v>355</v>
      </c>
      <c r="B59" s="10">
        <v>183</v>
      </c>
      <c r="C59" s="10">
        <v>127</v>
      </c>
      <c r="D59" s="10">
        <v>38</v>
      </c>
      <c r="E59" s="10">
        <v>11</v>
      </c>
      <c r="F59" s="10">
        <v>6</v>
      </c>
      <c r="G59" s="10">
        <v>0</v>
      </c>
      <c r="H59" s="10">
        <v>1</v>
      </c>
    </row>
    <row r="60" spans="1:8" x14ac:dyDescent="0.2">
      <c r="A60" s="24" t="s">
        <v>3</v>
      </c>
      <c r="B60" s="25">
        <v>100</v>
      </c>
      <c r="C60" s="25">
        <v>69.398906999999994</v>
      </c>
      <c r="D60" s="25">
        <v>20.765027</v>
      </c>
      <c r="E60" s="25">
        <v>6.010929</v>
      </c>
      <c r="F60" s="25">
        <v>3.278689</v>
      </c>
      <c r="G60" s="25">
        <v>0</v>
      </c>
      <c r="H60" s="25">
        <v>0.54644800000000004</v>
      </c>
    </row>
    <row r="61" spans="1:8" x14ac:dyDescent="0.2">
      <c r="A61" s="20" t="s">
        <v>344</v>
      </c>
      <c r="B61" s="21">
        <v>166</v>
      </c>
      <c r="C61" s="21">
        <v>96</v>
      </c>
      <c r="D61" s="21">
        <v>52</v>
      </c>
      <c r="E61" s="21">
        <v>10</v>
      </c>
      <c r="F61" s="21">
        <v>6</v>
      </c>
      <c r="G61" s="21">
        <v>1</v>
      </c>
      <c r="H61" s="21">
        <v>1</v>
      </c>
    </row>
    <row r="62" spans="1:8" x14ac:dyDescent="0.2">
      <c r="A62" s="24" t="s">
        <v>3</v>
      </c>
      <c r="B62" s="25">
        <v>100</v>
      </c>
      <c r="C62" s="25">
        <v>57.831325</v>
      </c>
      <c r="D62" s="25">
        <v>31.325301</v>
      </c>
      <c r="E62" s="25">
        <v>6.0240960000000001</v>
      </c>
      <c r="F62" s="25">
        <v>3.6144579999999999</v>
      </c>
      <c r="G62" s="25">
        <v>0.60241</v>
      </c>
      <c r="H62" s="25">
        <v>0.60241</v>
      </c>
    </row>
    <row r="63" spans="1:8" x14ac:dyDescent="0.2">
      <c r="A63" s="20" t="s">
        <v>345</v>
      </c>
      <c r="B63" s="21">
        <v>99</v>
      </c>
      <c r="C63" s="21">
        <v>67</v>
      </c>
      <c r="D63" s="21">
        <v>20</v>
      </c>
      <c r="E63" s="21">
        <v>8</v>
      </c>
      <c r="F63" s="21">
        <v>4</v>
      </c>
      <c r="G63" s="21">
        <v>0</v>
      </c>
      <c r="H63" s="21">
        <v>0</v>
      </c>
    </row>
    <row r="64" spans="1:8" x14ac:dyDescent="0.2">
      <c r="A64" s="24" t="s">
        <v>3</v>
      </c>
      <c r="B64" s="25">
        <v>100</v>
      </c>
      <c r="C64" s="25">
        <v>67.676767999999996</v>
      </c>
      <c r="D64" s="25">
        <v>20.202020000000001</v>
      </c>
      <c r="E64" s="25">
        <v>8.0808079999999993</v>
      </c>
      <c r="F64" s="25">
        <v>4.0404039999999997</v>
      </c>
      <c r="G64" s="25">
        <v>0</v>
      </c>
      <c r="H64" s="25">
        <v>0</v>
      </c>
    </row>
    <row r="65" spans="1:8" x14ac:dyDescent="0.2">
      <c r="A65" s="20" t="s">
        <v>346</v>
      </c>
      <c r="B65" s="21">
        <v>47</v>
      </c>
      <c r="C65" s="21">
        <v>23</v>
      </c>
      <c r="D65" s="21">
        <v>20</v>
      </c>
      <c r="E65" s="21">
        <v>3</v>
      </c>
      <c r="F65" s="21">
        <v>1</v>
      </c>
      <c r="G65" s="21">
        <v>0</v>
      </c>
      <c r="H65" s="21">
        <v>0</v>
      </c>
    </row>
    <row r="66" spans="1:8" x14ac:dyDescent="0.2">
      <c r="A66" s="24" t="s">
        <v>3</v>
      </c>
      <c r="B66" s="25">
        <v>100</v>
      </c>
      <c r="C66" s="25">
        <v>48.936169999999997</v>
      </c>
      <c r="D66" s="25">
        <v>42.553190999999998</v>
      </c>
      <c r="E66" s="25">
        <v>6.3829789999999997</v>
      </c>
      <c r="F66" s="25">
        <v>2.1276600000000001</v>
      </c>
      <c r="G66" s="25">
        <v>0</v>
      </c>
      <c r="H66" s="25">
        <v>0</v>
      </c>
    </row>
    <row r="67" spans="1:8" x14ac:dyDescent="0.2">
      <c r="A67" s="20" t="s">
        <v>347</v>
      </c>
      <c r="B67" s="21">
        <v>7</v>
      </c>
      <c r="C67" s="21">
        <v>1</v>
      </c>
      <c r="D67" s="21">
        <v>5</v>
      </c>
      <c r="E67" s="21">
        <v>0</v>
      </c>
      <c r="F67" s="21">
        <v>1</v>
      </c>
      <c r="G67" s="21">
        <v>0</v>
      </c>
      <c r="H67" s="21">
        <v>0</v>
      </c>
    </row>
    <row r="68" spans="1:8" x14ac:dyDescent="0.2">
      <c r="A68" s="24" t="s">
        <v>3</v>
      </c>
      <c r="B68" s="25">
        <v>100</v>
      </c>
      <c r="C68" s="25">
        <v>14.285714</v>
      </c>
      <c r="D68" s="25">
        <v>71.428571000000005</v>
      </c>
      <c r="E68" s="25">
        <v>0</v>
      </c>
      <c r="F68" s="25">
        <v>14.285714</v>
      </c>
      <c r="G68" s="25">
        <v>0</v>
      </c>
      <c r="H68" s="25">
        <v>0</v>
      </c>
    </row>
    <row r="69" spans="1:8" x14ac:dyDescent="0.2">
      <c r="A69" s="20" t="s">
        <v>348</v>
      </c>
      <c r="B69" s="21">
        <v>0</v>
      </c>
      <c r="C69" s="21">
        <v>0</v>
      </c>
      <c r="D69" s="21">
        <v>0</v>
      </c>
      <c r="E69" s="21">
        <v>0</v>
      </c>
      <c r="F69" s="21">
        <v>0</v>
      </c>
      <c r="G69" s="21">
        <v>0</v>
      </c>
      <c r="H69" s="21">
        <v>0</v>
      </c>
    </row>
    <row r="70" spans="1:8" x14ac:dyDescent="0.2">
      <c r="A70" s="24" t="s">
        <v>3</v>
      </c>
      <c r="B70" s="25">
        <v>0</v>
      </c>
      <c r="C70" s="25">
        <v>0</v>
      </c>
      <c r="D70" s="25">
        <v>0</v>
      </c>
      <c r="E70" s="25">
        <v>0</v>
      </c>
      <c r="F70" s="25">
        <v>0</v>
      </c>
      <c r="G70" s="25">
        <v>0</v>
      </c>
      <c r="H70" s="25">
        <v>0</v>
      </c>
    </row>
    <row r="71" spans="1:8" x14ac:dyDescent="0.2">
      <c r="A71" s="20" t="s">
        <v>349</v>
      </c>
      <c r="B71" s="21">
        <v>0</v>
      </c>
      <c r="C71" s="21">
        <v>0</v>
      </c>
      <c r="D71" s="21">
        <v>0</v>
      </c>
      <c r="E71" s="21">
        <v>0</v>
      </c>
      <c r="F71" s="21">
        <v>0</v>
      </c>
      <c r="G71" s="21">
        <v>0</v>
      </c>
      <c r="H71" s="21">
        <v>0</v>
      </c>
    </row>
    <row r="72" spans="1:8" x14ac:dyDescent="0.2">
      <c r="A72" s="24" t="s">
        <v>3</v>
      </c>
      <c r="B72" s="25">
        <v>0</v>
      </c>
      <c r="C72" s="25">
        <v>0</v>
      </c>
      <c r="D72" s="25">
        <v>0</v>
      </c>
      <c r="E72" s="25">
        <v>0</v>
      </c>
      <c r="F72" s="25">
        <v>0</v>
      </c>
      <c r="G72" s="25">
        <v>0</v>
      </c>
      <c r="H72" s="25">
        <v>0</v>
      </c>
    </row>
    <row r="73" spans="1:8" x14ac:dyDescent="0.2">
      <c r="A73" s="20" t="s">
        <v>350</v>
      </c>
      <c r="B73" s="21">
        <v>349</v>
      </c>
      <c r="C73" s="21">
        <v>223</v>
      </c>
      <c r="D73" s="21">
        <v>90</v>
      </c>
      <c r="E73" s="21">
        <v>21</v>
      </c>
      <c r="F73" s="21">
        <v>12</v>
      </c>
      <c r="G73" s="21">
        <v>1</v>
      </c>
      <c r="H73" s="21">
        <v>2</v>
      </c>
    </row>
    <row r="74" spans="1:8" x14ac:dyDescent="0.2">
      <c r="A74" s="24" t="s">
        <v>3</v>
      </c>
      <c r="B74" s="25">
        <v>100</v>
      </c>
      <c r="C74" s="25">
        <v>63.896847999999999</v>
      </c>
      <c r="D74" s="25">
        <v>25.787966000000001</v>
      </c>
      <c r="E74" s="25">
        <v>6.0171919999999997</v>
      </c>
      <c r="F74" s="25">
        <v>3.4383949999999999</v>
      </c>
      <c r="G74" s="25">
        <v>0.28653299999999998</v>
      </c>
      <c r="H74" s="25">
        <v>0.57306599999999996</v>
      </c>
    </row>
    <row r="75" spans="1:8" x14ac:dyDescent="0.2">
      <c r="A75" s="20" t="s">
        <v>351</v>
      </c>
      <c r="B75" s="21">
        <v>146</v>
      </c>
      <c r="C75" s="21">
        <v>90</v>
      </c>
      <c r="D75" s="21">
        <v>40</v>
      </c>
      <c r="E75" s="21">
        <v>11</v>
      </c>
      <c r="F75" s="21">
        <v>5</v>
      </c>
      <c r="G75" s="21">
        <v>0</v>
      </c>
      <c r="H75" s="21">
        <v>0</v>
      </c>
    </row>
    <row r="76" spans="1:8" x14ac:dyDescent="0.2">
      <c r="A76" s="24" t="s">
        <v>3</v>
      </c>
      <c r="B76" s="25">
        <v>100</v>
      </c>
      <c r="C76" s="25">
        <v>61.643836</v>
      </c>
      <c r="D76" s="25">
        <v>27.397259999999999</v>
      </c>
      <c r="E76" s="25">
        <v>7.5342469999999997</v>
      </c>
      <c r="F76" s="25">
        <v>3.424658</v>
      </c>
      <c r="G76" s="25">
        <v>0</v>
      </c>
      <c r="H76" s="25">
        <v>0</v>
      </c>
    </row>
    <row r="77" spans="1:8" x14ac:dyDescent="0.2">
      <c r="A77" s="20" t="s">
        <v>352</v>
      </c>
      <c r="B77" s="21">
        <v>7</v>
      </c>
      <c r="C77" s="21">
        <v>1</v>
      </c>
      <c r="D77" s="21">
        <v>5</v>
      </c>
      <c r="E77" s="21">
        <v>0</v>
      </c>
      <c r="F77" s="21">
        <v>1</v>
      </c>
      <c r="G77" s="21">
        <v>0</v>
      </c>
      <c r="H77" s="21">
        <v>0</v>
      </c>
    </row>
    <row r="78" spans="1:8" x14ac:dyDescent="0.2">
      <c r="A78" s="24" t="s">
        <v>3</v>
      </c>
      <c r="B78" s="25">
        <v>100</v>
      </c>
      <c r="C78" s="25">
        <v>14.285714</v>
      </c>
      <c r="D78" s="25">
        <v>71.428571000000005</v>
      </c>
      <c r="E78" s="25">
        <v>0</v>
      </c>
      <c r="F78" s="25">
        <v>14.285714</v>
      </c>
      <c r="G78" s="25">
        <v>0</v>
      </c>
      <c r="H78" s="25">
        <v>0</v>
      </c>
    </row>
    <row r="79" spans="1:8" x14ac:dyDescent="0.2">
      <c r="A79" s="20" t="s">
        <v>353</v>
      </c>
      <c r="B79" s="21">
        <v>153</v>
      </c>
      <c r="C79" s="21">
        <v>91</v>
      </c>
      <c r="D79" s="21">
        <v>45</v>
      </c>
      <c r="E79" s="21">
        <v>11</v>
      </c>
      <c r="F79" s="21">
        <v>6</v>
      </c>
      <c r="G79" s="21">
        <v>0</v>
      </c>
      <c r="H79" s="21">
        <v>0</v>
      </c>
    </row>
    <row r="80" spans="1:8" x14ac:dyDescent="0.2">
      <c r="A80" s="24" t="s">
        <v>3</v>
      </c>
      <c r="B80" s="25">
        <v>100</v>
      </c>
      <c r="C80" s="25">
        <v>59.477124000000003</v>
      </c>
      <c r="D80" s="25">
        <v>29.411764999999999</v>
      </c>
      <c r="E80" s="25">
        <v>7.1895420000000003</v>
      </c>
      <c r="F80" s="25">
        <v>3.9215689999999999</v>
      </c>
      <c r="G80" s="25">
        <v>0</v>
      </c>
      <c r="H80" s="25">
        <v>0</v>
      </c>
    </row>
    <row r="81" spans="1:8" x14ac:dyDescent="0.2">
      <c r="A81" s="9" t="s">
        <v>356</v>
      </c>
      <c r="B81" s="9"/>
      <c r="C81" s="9"/>
      <c r="D81" s="9"/>
      <c r="E81" s="9"/>
      <c r="F81" s="9"/>
      <c r="G81" s="9"/>
      <c r="H81" s="9"/>
    </row>
    <row r="82" spans="1:8" x14ac:dyDescent="0.2">
      <c r="A82" s="20" t="s">
        <v>357</v>
      </c>
      <c r="B82" s="21">
        <v>49</v>
      </c>
      <c r="C82" s="21">
        <v>27</v>
      </c>
      <c r="D82" s="21">
        <v>12</v>
      </c>
      <c r="E82" s="21">
        <v>8</v>
      </c>
      <c r="F82" s="21">
        <v>0</v>
      </c>
      <c r="G82" s="21">
        <v>1</v>
      </c>
      <c r="H82" s="21">
        <v>1</v>
      </c>
    </row>
    <row r="83" spans="1:8" x14ac:dyDescent="0.2">
      <c r="A83" s="24" t="s">
        <v>3</v>
      </c>
      <c r="B83" s="25">
        <v>100</v>
      </c>
      <c r="C83" s="25">
        <v>55.102041</v>
      </c>
      <c r="D83" s="25">
        <v>24.489795999999998</v>
      </c>
      <c r="E83" s="25">
        <v>16.326530999999999</v>
      </c>
      <c r="F83" s="25">
        <v>0</v>
      </c>
      <c r="G83" s="25">
        <v>2.040816</v>
      </c>
      <c r="H83" s="25">
        <v>2.040816</v>
      </c>
    </row>
    <row r="84" spans="1:8" x14ac:dyDescent="0.2">
      <c r="A84" s="20" t="s">
        <v>328</v>
      </c>
      <c r="B84" s="21">
        <v>969</v>
      </c>
      <c r="C84" s="21">
        <v>608</v>
      </c>
      <c r="D84" s="21">
        <v>252</v>
      </c>
      <c r="E84" s="21">
        <v>65</v>
      </c>
      <c r="F84" s="21">
        <v>38</v>
      </c>
      <c r="G84" s="21">
        <v>1</v>
      </c>
      <c r="H84" s="21">
        <v>5</v>
      </c>
    </row>
    <row r="85" spans="1:8" x14ac:dyDescent="0.2">
      <c r="A85" s="24" t="s">
        <v>3</v>
      </c>
      <c r="B85" s="25">
        <v>100</v>
      </c>
      <c r="C85" s="25">
        <v>62.745097999999999</v>
      </c>
      <c r="D85" s="25">
        <v>26.006191999999999</v>
      </c>
      <c r="E85" s="25">
        <v>6.7079459999999997</v>
      </c>
      <c r="F85" s="25">
        <v>3.9215689999999999</v>
      </c>
      <c r="G85" s="25">
        <v>0.103199</v>
      </c>
      <c r="H85" s="25">
        <v>0.51599600000000001</v>
      </c>
    </row>
    <row r="86" spans="1:8" x14ac:dyDescent="0.2">
      <c r="A86" s="20" t="s">
        <v>329</v>
      </c>
      <c r="B86" s="21">
        <v>74</v>
      </c>
      <c r="C86" s="21">
        <v>50</v>
      </c>
      <c r="D86" s="21">
        <v>15</v>
      </c>
      <c r="E86" s="21">
        <v>6</v>
      </c>
      <c r="F86" s="21">
        <v>3</v>
      </c>
      <c r="G86" s="21">
        <v>0</v>
      </c>
      <c r="H86" s="21">
        <v>0</v>
      </c>
    </row>
    <row r="87" spans="1:8" x14ac:dyDescent="0.2">
      <c r="A87" s="24" t="s">
        <v>3</v>
      </c>
      <c r="B87" s="25">
        <v>100</v>
      </c>
      <c r="C87" s="25">
        <v>67.567567999999994</v>
      </c>
      <c r="D87" s="25">
        <v>20.27027</v>
      </c>
      <c r="E87" s="25">
        <v>8.1081079999999996</v>
      </c>
      <c r="F87" s="25">
        <v>4.0540539999999998</v>
      </c>
      <c r="G87" s="25">
        <v>0</v>
      </c>
      <c r="H87" s="25">
        <v>0</v>
      </c>
    </row>
    <row r="88" spans="1:8" x14ac:dyDescent="0.2">
      <c r="A88" s="20" t="s">
        <v>330</v>
      </c>
      <c r="B88" s="21">
        <v>157</v>
      </c>
      <c r="C88" s="21">
        <v>88</v>
      </c>
      <c r="D88" s="21">
        <v>47</v>
      </c>
      <c r="E88" s="21">
        <v>16</v>
      </c>
      <c r="F88" s="21">
        <v>3</v>
      </c>
      <c r="G88" s="21">
        <v>1</v>
      </c>
      <c r="H88" s="21">
        <v>2</v>
      </c>
    </row>
    <row r="89" spans="1:8" x14ac:dyDescent="0.2">
      <c r="A89" s="24" t="s">
        <v>3</v>
      </c>
      <c r="B89" s="25">
        <v>100</v>
      </c>
      <c r="C89" s="25">
        <v>56.050955000000002</v>
      </c>
      <c r="D89" s="25">
        <v>29.936305999999998</v>
      </c>
      <c r="E89" s="25">
        <v>10.191083000000001</v>
      </c>
      <c r="F89" s="25">
        <v>1.910828</v>
      </c>
      <c r="G89" s="25">
        <v>0.63694300000000004</v>
      </c>
      <c r="H89" s="25">
        <v>1.2738849999999999</v>
      </c>
    </row>
    <row r="90" spans="1:8" x14ac:dyDescent="0.2">
      <c r="A90" s="20" t="s">
        <v>358</v>
      </c>
      <c r="B90" s="21">
        <v>25</v>
      </c>
      <c r="C90" s="21">
        <v>18</v>
      </c>
      <c r="D90" s="21">
        <v>4</v>
      </c>
      <c r="E90" s="21">
        <v>3</v>
      </c>
      <c r="F90" s="21">
        <v>0</v>
      </c>
      <c r="G90" s="21">
        <v>0</v>
      </c>
      <c r="H90" s="21">
        <v>0</v>
      </c>
    </row>
    <row r="91" spans="1:8" x14ac:dyDescent="0.2">
      <c r="A91" s="24" t="s">
        <v>3</v>
      </c>
      <c r="B91" s="25">
        <v>100</v>
      </c>
      <c r="C91" s="25">
        <v>72</v>
      </c>
      <c r="D91" s="25">
        <v>16</v>
      </c>
      <c r="E91" s="25">
        <v>12</v>
      </c>
      <c r="F91" s="25">
        <v>0</v>
      </c>
      <c r="G91" s="25">
        <v>0</v>
      </c>
      <c r="H91" s="25">
        <v>0</v>
      </c>
    </row>
    <row r="92" spans="1:8" x14ac:dyDescent="0.2">
      <c r="A92" s="9" t="s">
        <v>359</v>
      </c>
      <c r="B92" s="10">
        <v>33</v>
      </c>
      <c r="C92" s="10">
        <v>18</v>
      </c>
      <c r="D92" s="10">
        <v>9</v>
      </c>
      <c r="E92" s="10">
        <v>5</v>
      </c>
      <c r="F92" s="10">
        <v>0</v>
      </c>
      <c r="G92" s="10">
        <v>0</v>
      </c>
      <c r="H92" s="10">
        <v>1</v>
      </c>
    </row>
    <row r="93" spans="1:8" x14ac:dyDescent="0.2">
      <c r="A93" s="24" t="s">
        <v>3</v>
      </c>
      <c r="B93" s="25">
        <v>100</v>
      </c>
      <c r="C93" s="25">
        <v>54.545454999999997</v>
      </c>
      <c r="D93" s="25">
        <v>27.272727</v>
      </c>
      <c r="E93" s="25">
        <v>15.151515</v>
      </c>
      <c r="F93" s="25">
        <v>0</v>
      </c>
      <c r="G93" s="25">
        <v>0</v>
      </c>
      <c r="H93" s="25">
        <v>3.030303</v>
      </c>
    </row>
    <row r="94" spans="1:8" x14ac:dyDescent="0.2">
      <c r="A94" s="20" t="s">
        <v>331</v>
      </c>
      <c r="B94" s="21">
        <v>638</v>
      </c>
      <c r="C94" s="21">
        <v>397</v>
      </c>
      <c r="D94" s="21">
        <v>164</v>
      </c>
      <c r="E94" s="21">
        <v>51</v>
      </c>
      <c r="F94" s="21">
        <v>22</v>
      </c>
      <c r="G94" s="21">
        <v>1</v>
      </c>
      <c r="H94" s="21">
        <v>3</v>
      </c>
    </row>
    <row r="95" spans="1:8" x14ac:dyDescent="0.2">
      <c r="A95" s="24" t="s">
        <v>3</v>
      </c>
      <c r="B95" s="25">
        <v>100</v>
      </c>
      <c r="C95" s="25">
        <v>62.225704999999998</v>
      </c>
      <c r="D95" s="25">
        <v>25.705328999999999</v>
      </c>
      <c r="E95" s="25">
        <v>7.9937300000000002</v>
      </c>
      <c r="F95" s="25">
        <v>3.4482759999999999</v>
      </c>
      <c r="G95" s="25">
        <v>0.15673999999999999</v>
      </c>
      <c r="H95" s="25">
        <v>0.470219</v>
      </c>
    </row>
    <row r="96" spans="1:8" x14ac:dyDescent="0.2">
      <c r="A96" s="20" t="s">
        <v>332</v>
      </c>
      <c r="B96" s="21">
        <v>32</v>
      </c>
      <c r="C96" s="21">
        <v>20</v>
      </c>
      <c r="D96" s="21">
        <v>6</v>
      </c>
      <c r="E96" s="21">
        <v>3</v>
      </c>
      <c r="F96" s="21">
        <v>3</v>
      </c>
      <c r="G96" s="21">
        <v>0</v>
      </c>
      <c r="H96" s="21">
        <v>0</v>
      </c>
    </row>
    <row r="97" spans="1:8" x14ac:dyDescent="0.2">
      <c r="A97" s="24" t="s">
        <v>3</v>
      </c>
      <c r="B97" s="25">
        <v>100</v>
      </c>
      <c r="C97" s="25">
        <v>62.5</v>
      </c>
      <c r="D97" s="25">
        <v>18.75</v>
      </c>
      <c r="E97" s="25">
        <v>9.375</v>
      </c>
      <c r="F97" s="25">
        <v>9.375</v>
      </c>
      <c r="G97" s="25">
        <v>0</v>
      </c>
      <c r="H97" s="25">
        <v>0</v>
      </c>
    </row>
    <row r="98" spans="1:8" x14ac:dyDescent="0.2">
      <c r="A98" s="20" t="s">
        <v>333</v>
      </c>
      <c r="B98" s="21">
        <v>52</v>
      </c>
      <c r="C98" s="21">
        <v>31</v>
      </c>
      <c r="D98" s="21">
        <v>12</v>
      </c>
      <c r="E98" s="21">
        <v>5</v>
      </c>
      <c r="F98" s="21">
        <v>1</v>
      </c>
      <c r="G98" s="21">
        <v>1</v>
      </c>
      <c r="H98" s="21">
        <v>2</v>
      </c>
    </row>
    <row r="99" spans="1:8" x14ac:dyDescent="0.2">
      <c r="A99" s="24" t="s">
        <v>3</v>
      </c>
      <c r="B99" s="25">
        <v>100</v>
      </c>
      <c r="C99" s="25">
        <v>59.615385000000003</v>
      </c>
      <c r="D99" s="25">
        <v>23.076923000000001</v>
      </c>
      <c r="E99" s="25">
        <v>9.6153849999999998</v>
      </c>
      <c r="F99" s="25">
        <v>1.9230769999999999</v>
      </c>
      <c r="G99" s="25">
        <v>1.9230769999999999</v>
      </c>
      <c r="H99" s="25">
        <v>3.8461539999999999</v>
      </c>
    </row>
    <row r="100" spans="1:8" x14ac:dyDescent="0.2">
      <c r="A100" s="20" t="s">
        <v>358</v>
      </c>
      <c r="B100" s="21">
        <v>17</v>
      </c>
      <c r="C100" s="21">
        <v>11</v>
      </c>
      <c r="D100" s="21">
        <v>4</v>
      </c>
      <c r="E100" s="21">
        <v>2</v>
      </c>
      <c r="F100" s="21">
        <v>0</v>
      </c>
      <c r="G100" s="21">
        <v>0</v>
      </c>
      <c r="H100" s="21">
        <v>0</v>
      </c>
    </row>
    <row r="101" spans="1:8" x14ac:dyDescent="0.2">
      <c r="A101" s="24" t="s">
        <v>3</v>
      </c>
      <c r="B101" s="25">
        <v>100</v>
      </c>
      <c r="C101" s="25">
        <v>64.705882000000003</v>
      </c>
      <c r="D101" s="25">
        <v>23.529412000000001</v>
      </c>
      <c r="E101" s="25">
        <v>11.764706</v>
      </c>
      <c r="F101" s="25">
        <v>0</v>
      </c>
      <c r="G101" s="25">
        <v>0</v>
      </c>
      <c r="H101" s="25">
        <v>0</v>
      </c>
    </row>
    <row r="102" spans="1:8" x14ac:dyDescent="0.2">
      <c r="A102" s="9" t="s">
        <v>360</v>
      </c>
      <c r="B102" s="10">
        <v>16</v>
      </c>
      <c r="C102" s="10">
        <v>9</v>
      </c>
      <c r="D102" s="10">
        <v>3</v>
      </c>
      <c r="E102" s="10">
        <v>3</v>
      </c>
      <c r="F102" s="10">
        <v>0</v>
      </c>
      <c r="G102" s="10">
        <v>1</v>
      </c>
      <c r="H102" s="10">
        <v>0</v>
      </c>
    </row>
    <row r="103" spans="1:8" x14ac:dyDescent="0.2">
      <c r="A103" s="24" t="s">
        <v>3</v>
      </c>
      <c r="B103" s="25">
        <v>100</v>
      </c>
      <c r="C103" s="25">
        <v>56.25</v>
      </c>
      <c r="D103" s="25">
        <v>18.75</v>
      </c>
      <c r="E103" s="25">
        <v>18.75</v>
      </c>
      <c r="F103" s="25">
        <v>0</v>
      </c>
      <c r="G103" s="25">
        <v>6.25</v>
      </c>
      <c r="H103" s="25">
        <v>0</v>
      </c>
    </row>
    <row r="104" spans="1:8" x14ac:dyDescent="0.2">
      <c r="A104" s="20" t="s">
        <v>331</v>
      </c>
      <c r="B104" s="21">
        <v>331</v>
      </c>
      <c r="C104" s="21">
        <v>211</v>
      </c>
      <c r="D104" s="21">
        <v>88</v>
      </c>
      <c r="E104" s="21">
        <v>14</v>
      </c>
      <c r="F104" s="21">
        <v>16</v>
      </c>
      <c r="G104" s="21">
        <v>0</v>
      </c>
      <c r="H104" s="21">
        <v>2</v>
      </c>
    </row>
    <row r="105" spans="1:8" x14ac:dyDescent="0.2">
      <c r="A105" s="24" t="s">
        <v>3</v>
      </c>
      <c r="B105" s="25">
        <v>100</v>
      </c>
      <c r="C105" s="25">
        <v>63.746223999999998</v>
      </c>
      <c r="D105" s="25">
        <v>26.586103000000001</v>
      </c>
      <c r="E105" s="25">
        <v>4.2296069999999997</v>
      </c>
      <c r="F105" s="25">
        <v>4.8338369999999999</v>
      </c>
      <c r="G105" s="25">
        <v>0</v>
      </c>
      <c r="H105" s="25">
        <v>0.60423000000000004</v>
      </c>
    </row>
    <row r="106" spans="1:8" x14ac:dyDescent="0.2">
      <c r="A106" s="20" t="s">
        <v>332</v>
      </c>
      <c r="B106" s="21">
        <v>42</v>
      </c>
      <c r="C106" s="21">
        <v>30</v>
      </c>
      <c r="D106" s="21">
        <v>9</v>
      </c>
      <c r="E106" s="21">
        <v>3</v>
      </c>
      <c r="F106" s="21">
        <v>0</v>
      </c>
      <c r="G106" s="21">
        <v>0</v>
      </c>
      <c r="H106" s="21">
        <v>0</v>
      </c>
    </row>
    <row r="107" spans="1:8" x14ac:dyDescent="0.2">
      <c r="A107" s="24" t="s">
        <v>3</v>
      </c>
      <c r="B107" s="25">
        <v>100</v>
      </c>
      <c r="C107" s="25">
        <v>71.428571000000005</v>
      </c>
      <c r="D107" s="25">
        <v>21.428571000000002</v>
      </c>
      <c r="E107" s="25">
        <v>7.1428570000000002</v>
      </c>
      <c r="F107" s="25">
        <v>0</v>
      </c>
      <c r="G107" s="25">
        <v>0</v>
      </c>
      <c r="H107" s="25">
        <v>0</v>
      </c>
    </row>
    <row r="108" spans="1:8" x14ac:dyDescent="0.2">
      <c r="A108" s="20" t="s">
        <v>333</v>
      </c>
      <c r="B108" s="21">
        <v>105</v>
      </c>
      <c r="C108" s="21">
        <v>57</v>
      </c>
      <c r="D108" s="21">
        <v>35</v>
      </c>
      <c r="E108" s="21">
        <v>11</v>
      </c>
      <c r="F108" s="21">
        <v>2</v>
      </c>
      <c r="G108" s="21">
        <v>0</v>
      </c>
      <c r="H108" s="21">
        <v>0</v>
      </c>
    </row>
    <row r="109" spans="1:8" x14ac:dyDescent="0.2">
      <c r="A109" s="24" t="s">
        <v>3</v>
      </c>
      <c r="B109" s="25">
        <v>100</v>
      </c>
      <c r="C109" s="25">
        <v>54.285713999999999</v>
      </c>
      <c r="D109" s="25">
        <v>33.333333000000003</v>
      </c>
      <c r="E109" s="25">
        <v>10.476190000000001</v>
      </c>
      <c r="F109" s="25">
        <v>1.9047620000000001</v>
      </c>
      <c r="G109" s="25">
        <v>0</v>
      </c>
      <c r="H109" s="25">
        <v>0</v>
      </c>
    </row>
    <row r="110" spans="1:8" x14ac:dyDescent="0.2">
      <c r="A110" s="20" t="s">
        <v>358</v>
      </c>
      <c r="B110" s="21">
        <v>8</v>
      </c>
      <c r="C110" s="21">
        <v>7</v>
      </c>
      <c r="D110" s="21">
        <v>0</v>
      </c>
      <c r="E110" s="21">
        <v>1</v>
      </c>
      <c r="F110" s="21">
        <v>0</v>
      </c>
      <c r="G110" s="21">
        <v>0</v>
      </c>
      <c r="H110" s="21">
        <v>0</v>
      </c>
    </row>
    <row r="111" spans="1:8" x14ac:dyDescent="0.2">
      <c r="A111" s="24" t="s">
        <v>3</v>
      </c>
      <c r="B111" s="25">
        <v>100</v>
      </c>
      <c r="C111" s="25">
        <v>87.5</v>
      </c>
      <c r="D111" s="25">
        <v>0</v>
      </c>
      <c r="E111" s="25">
        <v>12.5</v>
      </c>
      <c r="F111" s="25">
        <v>0</v>
      </c>
      <c r="G111" s="25">
        <v>0</v>
      </c>
      <c r="H111" s="25">
        <v>0</v>
      </c>
    </row>
    <row r="112" spans="1:8" x14ac:dyDescent="0.2">
      <c r="A112" s="9" t="s">
        <v>361</v>
      </c>
      <c r="B112" s="9"/>
      <c r="C112" s="9"/>
      <c r="D112" s="9"/>
      <c r="E112" s="9"/>
      <c r="F112" s="9"/>
      <c r="G112" s="9"/>
      <c r="H112" s="9"/>
    </row>
    <row r="113" spans="1:8" x14ac:dyDescent="0.2">
      <c r="A113" s="20" t="s">
        <v>362</v>
      </c>
      <c r="B113" s="21">
        <v>164</v>
      </c>
      <c r="C113" s="21">
        <v>107</v>
      </c>
      <c r="D113" s="21">
        <v>44</v>
      </c>
      <c r="E113" s="21">
        <v>7</v>
      </c>
      <c r="F113" s="21">
        <v>4</v>
      </c>
      <c r="G113" s="21">
        <v>1</v>
      </c>
      <c r="H113" s="21">
        <v>1</v>
      </c>
    </row>
    <row r="114" spans="1:8" x14ac:dyDescent="0.2">
      <c r="A114" s="24" t="s">
        <v>3</v>
      </c>
      <c r="B114" s="25">
        <v>100</v>
      </c>
      <c r="C114" s="25">
        <v>65.243902000000006</v>
      </c>
      <c r="D114" s="25">
        <v>26.829267999999999</v>
      </c>
      <c r="E114" s="25">
        <v>4.2682929999999999</v>
      </c>
      <c r="F114" s="25">
        <v>2.4390239999999999</v>
      </c>
      <c r="G114" s="25">
        <v>0.60975599999999996</v>
      </c>
      <c r="H114" s="25">
        <v>0.60975599999999996</v>
      </c>
    </row>
    <row r="115" spans="1:8" x14ac:dyDescent="0.2">
      <c r="A115" s="20" t="s">
        <v>363</v>
      </c>
      <c r="B115" s="21">
        <v>658</v>
      </c>
      <c r="C115" s="21">
        <v>393</v>
      </c>
      <c r="D115" s="21">
        <v>181</v>
      </c>
      <c r="E115" s="21">
        <v>53</v>
      </c>
      <c r="F115" s="21">
        <v>25</v>
      </c>
      <c r="G115" s="21">
        <v>1</v>
      </c>
      <c r="H115" s="21">
        <v>5</v>
      </c>
    </row>
    <row r="116" spans="1:8" x14ac:dyDescent="0.2">
      <c r="A116" s="24" t="s">
        <v>3</v>
      </c>
      <c r="B116" s="25">
        <v>100</v>
      </c>
      <c r="C116" s="25">
        <v>59.726444000000001</v>
      </c>
      <c r="D116" s="25">
        <v>27.507598999999999</v>
      </c>
      <c r="E116" s="25">
        <v>8.0547109999999993</v>
      </c>
      <c r="F116" s="25">
        <v>3.7993920000000001</v>
      </c>
      <c r="G116" s="25">
        <v>0.151976</v>
      </c>
      <c r="H116" s="25">
        <v>0.75987800000000005</v>
      </c>
    </row>
    <row r="117" spans="1:8" x14ac:dyDescent="0.2">
      <c r="A117" s="20" t="s">
        <v>364</v>
      </c>
      <c r="B117" s="21">
        <v>314</v>
      </c>
      <c r="C117" s="21">
        <v>213</v>
      </c>
      <c r="D117" s="21">
        <v>72</v>
      </c>
      <c r="E117" s="21">
        <v>18</v>
      </c>
      <c r="F117" s="21">
        <v>11</v>
      </c>
      <c r="G117" s="21">
        <v>0</v>
      </c>
      <c r="H117" s="21">
        <v>0</v>
      </c>
    </row>
    <row r="118" spans="1:8" x14ac:dyDescent="0.2">
      <c r="A118" s="24" t="s">
        <v>3</v>
      </c>
      <c r="B118" s="25">
        <v>100</v>
      </c>
      <c r="C118" s="25">
        <v>67.834395000000001</v>
      </c>
      <c r="D118" s="25">
        <v>22.929936000000001</v>
      </c>
      <c r="E118" s="25">
        <v>5.7324840000000004</v>
      </c>
      <c r="F118" s="25">
        <v>3.5031850000000002</v>
      </c>
      <c r="G118" s="25">
        <v>0</v>
      </c>
      <c r="H118" s="25">
        <v>0</v>
      </c>
    </row>
    <row r="119" spans="1:8" x14ac:dyDescent="0.2">
      <c r="A119" s="20" t="s">
        <v>365</v>
      </c>
      <c r="B119" s="21">
        <v>110</v>
      </c>
      <c r="C119" s="21">
        <v>59</v>
      </c>
      <c r="D119" s="21">
        <v>30</v>
      </c>
      <c r="E119" s="21">
        <v>16</v>
      </c>
      <c r="F119" s="21">
        <v>4</v>
      </c>
      <c r="G119" s="21">
        <v>0</v>
      </c>
      <c r="H119" s="21">
        <v>1</v>
      </c>
    </row>
    <row r="120" spans="1:8" x14ac:dyDescent="0.2">
      <c r="A120" s="24" t="s">
        <v>3</v>
      </c>
      <c r="B120" s="25">
        <v>100</v>
      </c>
      <c r="C120" s="25">
        <v>53.636364</v>
      </c>
      <c r="D120" s="25">
        <v>27.272727</v>
      </c>
      <c r="E120" s="25">
        <v>14.545455</v>
      </c>
      <c r="F120" s="25">
        <v>3.6363639999999999</v>
      </c>
      <c r="G120" s="25">
        <v>0</v>
      </c>
      <c r="H120" s="25">
        <v>0.90909099999999998</v>
      </c>
    </row>
    <row r="121" spans="1:8" x14ac:dyDescent="0.2">
      <c r="A121" s="20" t="s">
        <v>366</v>
      </c>
      <c r="B121" s="21">
        <v>28</v>
      </c>
      <c r="C121" s="21">
        <v>19</v>
      </c>
      <c r="D121" s="21">
        <v>3</v>
      </c>
      <c r="E121" s="21">
        <v>4</v>
      </c>
      <c r="F121" s="21">
        <v>0</v>
      </c>
      <c r="G121" s="21">
        <v>1</v>
      </c>
      <c r="H121" s="21">
        <v>1</v>
      </c>
    </row>
    <row r="122" spans="1:8" x14ac:dyDescent="0.2">
      <c r="A122" s="24" t="s">
        <v>3</v>
      </c>
      <c r="B122" s="25">
        <v>100</v>
      </c>
      <c r="C122" s="25">
        <v>67.857142999999994</v>
      </c>
      <c r="D122" s="25">
        <v>10.714286</v>
      </c>
      <c r="E122" s="25">
        <v>14.285714</v>
      </c>
      <c r="F122" s="25">
        <v>0</v>
      </c>
      <c r="G122" s="25">
        <v>3.5714290000000002</v>
      </c>
      <c r="H122" s="25">
        <v>3.5714290000000002</v>
      </c>
    </row>
    <row r="123" spans="1:8" x14ac:dyDescent="0.2">
      <c r="A123" s="9" t="s">
        <v>367</v>
      </c>
      <c r="B123" s="9"/>
      <c r="C123" s="9"/>
      <c r="D123" s="9"/>
      <c r="E123" s="9"/>
      <c r="F123" s="9"/>
      <c r="G123" s="9"/>
      <c r="H123" s="9"/>
    </row>
    <row r="124" spans="1:8" x14ac:dyDescent="0.2">
      <c r="A124" s="20" t="s">
        <v>368</v>
      </c>
      <c r="B124" s="21">
        <v>170</v>
      </c>
      <c r="C124" s="21">
        <v>96</v>
      </c>
      <c r="D124" s="21">
        <v>48</v>
      </c>
      <c r="E124" s="21">
        <v>20</v>
      </c>
      <c r="F124" s="21">
        <v>4</v>
      </c>
      <c r="G124" s="21">
        <v>0</v>
      </c>
      <c r="H124" s="21">
        <v>2</v>
      </c>
    </row>
    <row r="125" spans="1:8" x14ac:dyDescent="0.2">
      <c r="A125" s="24" t="s">
        <v>3</v>
      </c>
      <c r="B125" s="25">
        <v>100</v>
      </c>
      <c r="C125" s="25">
        <v>56.470587999999999</v>
      </c>
      <c r="D125" s="25">
        <v>28.235294</v>
      </c>
      <c r="E125" s="25">
        <v>11.764706</v>
      </c>
      <c r="F125" s="25">
        <v>2.3529409999999999</v>
      </c>
      <c r="G125" s="25">
        <v>0</v>
      </c>
      <c r="H125" s="25">
        <v>1.176471</v>
      </c>
    </row>
    <row r="126" spans="1:8" x14ac:dyDescent="0.2">
      <c r="A126" s="20" t="s">
        <v>180</v>
      </c>
      <c r="B126" s="21">
        <v>939</v>
      </c>
      <c r="C126" s="21">
        <v>580</v>
      </c>
      <c r="D126" s="21">
        <v>253</v>
      </c>
      <c r="E126" s="21">
        <v>63</v>
      </c>
      <c r="F126" s="21">
        <v>37</v>
      </c>
      <c r="G126" s="21">
        <v>1</v>
      </c>
      <c r="H126" s="21">
        <v>5</v>
      </c>
    </row>
    <row r="127" spans="1:8" x14ac:dyDescent="0.2">
      <c r="A127" s="24" t="s">
        <v>3</v>
      </c>
      <c r="B127" s="25">
        <v>100</v>
      </c>
      <c r="C127" s="25">
        <v>61.767837999999998</v>
      </c>
      <c r="D127" s="25">
        <v>26.943556999999998</v>
      </c>
      <c r="E127" s="25">
        <v>6.7092650000000003</v>
      </c>
      <c r="F127" s="25">
        <v>3.9403619999999999</v>
      </c>
      <c r="G127" s="25">
        <v>0.10649599999999999</v>
      </c>
      <c r="H127" s="25">
        <v>0.53248099999999998</v>
      </c>
    </row>
    <row r="128" spans="1:8" x14ac:dyDescent="0.2">
      <c r="A128" s="20" t="s">
        <v>369</v>
      </c>
      <c r="B128" s="21">
        <v>75</v>
      </c>
      <c r="C128" s="21">
        <v>54</v>
      </c>
      <c r="D128" s="21">
        <v>17</v>
      </c>
      <c r="E128" s="21">
        <v>3</v>
      </c>
      <c r="F128" s="21">
        <v>1</v>
      </c>
      <c r="G128" s="21">
        <v>0</v>
      </c>
      <c r="H128" s="21">
        <v>0</v>
      </c>
    </row>
    <row r="129" spans="1:8" x14ac:dyDescent="0.2">
      <c r="A129" s="24" t="s">
        <v>3</v>
      </c>
      <c r="B129" s="25">
        <v>100</v>
      </c>
      <c r="C129" s="25">
        <v>72</v>
      </c>
      <c r="D129" s="25">
        <v>22.666667</v>
      </c>
      <c r="E129" s="25">
        <v>4</v>
      </c>
      <c r="F129" s="25">
        <v>1.3333330000000001</v>
      </c>
      <c r="G129" s="25">
        <v>0</v>
      </c>
      <c r="H129" s="25">
        <v>0</v>
      </c>
    </row>
    <row r="130" spans="1:8" x14ac:dyDescent="0.2">
      <c r="A130" s="20" t="s">
        <v>370</v>
      </c>
      <c r="B130" s="21">
        <v>384</v>
      </c>
      <c r="C130" s="21">
        <v>255</v>
      </c>
      <c r="D130" s="21">
        <v>94</v>
      </c>
      <c r="E130" s="21">
        <v>22</v>
      </c>
      <c r="F130" s="21">
        <v>12</v>
      </c>
      <c r="G130" s="21">
        <v>1</v>
      </c>
      <c r="H130" s="21">
        <v>0</v>
      </c>
    </row>
    <row r="131" spans="1:8" x14ac:dyDescent="0.2">
      <c r="A131" s="24" t="s">
        <v>3</v>
      </c>
      <c r="B131" s="25">
        <v>100</v>
      </c>
      <c r="C131" s="25">
        <v>66.40625</v>
      </c>
      <c r="D131" s="25">
        <v>24.479167</v>
      </c>
      <c r="E131" s="25">
        <v>5.7291670000000003</v>
      </c>
      <c r="F131" s="25">
        <v>3.125</v>
      </c>
      <c r="G131" s="25">
        <v>0.26041700000000001</v>
      </c>
      <c r="H131" s="25">
        <v>0</v>
      </c>
    </row>
    <row r="132" spans="1:8" x14ac:dyDescent="0.2">
      <c r="A132" s="20" t="s">
        <v>371</v>
      </c>
      <c r="B132" s="21">
        <v>33</v>
      </c>
      <c r="C132" s="21">
        <v>20</v>
      </c>
      <c r="D132" s="21">
        <v>9</v>
      </c>
      <c r="E132" s="21">
        <v>1</v>
      </c>
      <c r="F132" s="21">
        <v>1</v>
      </c>
      <c r="G132" s="21">
        <v>1</v>
      </c>
      <c r="H132" s="21">
        <v>1</v>
      </c>
    </row>
    <row r="133" spans="1:8" x14ac:dyDescent="0.2">
      <c r="A133" s="24" t="s">
        <v>3</v>
      </c>
      <c r="B133" s="25">
        <v>100</v>
      </c>
      <c r="C133" s="25">
        <v>60.606060999999997</v>
      </c>
      <c r="D133" s="25">
        <v>27.272727</v>
      </c>
      <c r="E133" s="25">
        <v>3.030303</v>
      </c>
      <c r="F133" s="25">
        <v>3.030303</v>
      </c>
      <c r="G133" s="25">
        <v>3.030303</v>
      </c>
      <c r="H133" s="25">
        <v>3.030303</v>
      </c>
    </row>
    <row r="134" spans="1:8" x14ac:dyDescent="0.2">
      <c r="A134" s="20" t="s">
        <v>366</v>
      </c>
      <c r="B134" s="21">
        <v>25</v>
      </c>
      <c r="C134" s="21">
        <v>18</v>
      </c>
      <c r="D134" s="21">
        <v>3</v>
      </c>
      <c r="E134" s="21">
        <v>4</v>
      </c>
      <c r="F134" s="21">
        <v>0</v>
      </c>
      <c r="G134" s="21">
        <v>0</v>
      </c>
      <c r="H134" s="21">
        <v>0</v>
      </c>
    </row>
    <row r="135" spans="1:8" x14ac:dyDescent="0.2">
      <c r="A135" s="24" t="s">
        <v>3</v>
      </c>
      <c r="B135" s="25">
        <v>100</v>
      </c>
      <c r="C135" s="25">
        <v>72</v>
      </c>
      <c r="D135" s="25">
        <v>12</v>
      </c>
      <c r="E135" s="25">
        <v>16</v>
      </c>
      <c r="F135" s="25">
        <v>0</v>
      </c>
      <c r="G135" s="25">
        <v>0</v>
      </c>
      <c r="H135" s="25">
        <v>0</v>
      </c>
    </row>
    <row r="136" spans="1:8" x14ac:dyDescent="0.2">
      <c r="A136" s="9" t="s">
        <v>372</v>
      </c>
      <c r="B136" s="9"/>
      <c r="C136" s="9"/>
      <c r="D136" s="9"/>
      <c r="E136" s="9"/>
      <c r="F136" s="9"/>
      <c r="G136" s="9"/>
      <c r="H136" s="9"/>
    </row>
    <row r="137" spans="1:8" x14ac:dyDescent="0.2">
      <c r="A137" s="20" t="s">
        <v>373</v>
      </c>
      <c r="B137" s="21">
        <v>170</v>
      </c>
      <c r="C137" s="21">
        <v>96</v>
      </c>
      <c r="D137" s="21">
        <v>48</v>
      </c>
      <c r="E137" s="21">
        <v>20</v>
      </c>
      <c r="F137" s="21">
        <v>4</v>
      </c>
      <c r="G137" s="21">
        <v>0</v>
      </c>
      <c r="H137" s="21">
        <v>2</v>
      </c>
    </row>
    <row r="138" spans="1:8" x14ac:dyDescent="0.2">
      <c r="A138" s="24" t="s">
        <v>3</v>
      </c>
      <c r="B138" s="25">
        <v>100</v>
      </c>
      <c r="C138" s="25">
        <v>56.470587999999999</v>
      </c>
      <c r="D138" s="25">
        <v>28.235294</v>
      </c>
      <c r="E138" s="25">
        <v>11.764706</v>
      </c>
      <c r="F138" s="25">
        <v>2.3529409999999999</v>
      </c>
      <c r="G138" s="25">
        <v>0</v>
      </c>
      <c r="H138" s="25">
        <v>1.176471</v>
      </c>
    </row>
    <row r="139" spans="1:8" x14ac:dyDescent="0.2">
      <c r="A139" s="20" t="s">
        <v>374</v>
      </c>
      <c r="B139" s="21">
        <v>695</v>
      </c>
      <c r="C139" s="21">
        <v>417</v>
      </c>
      <c r="D139" s="21">
        <v>186</v>
      </c>
      <c r="E139" s="21">
        <v>56</v>
      </c>
      <c r="F139" s="21">
        <v>29</v>
      </c>
      <c r="G139" s="21">
        <v>2</v>
      </c>
      <c r="H139" s="21">
        <v>5</v>
      </c>
    </row>
    <row r="140" spans="1:8" x14ac:dyDescent="0.2">
      <c r="A140" s="24" t="s">
        <v>3</v>
      </c>
      <c r="B140" s="25">
        <v>100</v>
      </c>
      <c r="C140" s="25">
        <v>60</v>
      </c>
      <c r="D140" s="25">
        <v>26.762589999999999</v>
      </c>
      <c r="E140" s="25">
        <v>8.0575539999999997</v>
      </c>
      <c r="F140" s="25">
        <v>4.1726619999999999</v>
      </c>
      <c r="G140" s="25">
        <v>0.28777000000000003</v>
      </c>
      <c r="H140" s="25">
        <v>0.71942399999999995</v>
      </c>
    </row>
    <row r="141" spans="1:8" x14ac:dyDescent="0.2">
      <c r="A141" s="20" t="s">
        <v>375</v>
      </c>
      <c r="B141" s="21">
        <v>207</v>
      </c>
      <c r="C141" s="21">
        <v>127</v>
      </c>
      <c r="D141" s="21">
        <v>59</v>
      </c>
      <c r="E141" s="21">
        <v>12</v>
      </c>
      <c r="F141" s="21">
        <v>7</v>
      </c>
      <c r="G141" s="21">
        <v>1</v>
      </c>
      <c r="H141" s="21">
        <v>1</v>
      </c>
    </row>
    <row r="142" spans="1:8" x14ac:dyDescent="0.2">
      <c r="A142" s="24" t="s">
        <v>3</v>
      </c>
      <c r="B142" s="25">
        <v>100</v>
      </c>
      <c r="C142" s="25">
        <v>61.352657000000001</v>
      </c>
      <c r="D142" s="25">
        <v>28.502414999999999</v>
      </c>
      <c r="E142" s="25">
        <v>5.7971009999999996</v>
      </c>
      <c r="F142" s="25">
        <v>3.381643</v>
      </c>
      <c r="G142" s="25">
        <v>0.48309200000000002</v>
      </c>
      <c r="H142" s="25">
        <v>0.48309200000000002</v>
      </c>
    </row>
    <row r="143" spans="1:8" x14ac:dyDescent="0.2">
      <c r="A143" s="20" t="s">
        <v>376</v>
      </c>
      <c r="B143" s="21">
        <v>74</v>
      </c>
      <c r="C143" s="21">
        <v>53</v>
      </c>
      <c r="D143" s="21">
        <v>15</v>
      </c>
      <c r="E143" s="21">
        <v>5</v>
      </c>
      <c r="F143" s="21">
        <v>1</v>
      </c>
      <c r="G143" s="21">
        <v>0</v>
      </c>
      <c r="H143" s="21">
        <v>0</v>
      </c>
    </row>
    <row r="144" spans="1:8" x14ac:dyDescent="0.2">
      <c r="A144" s="24" t="s">
        <v>3</v>
      </c>
      <c r="B144" s="25">
        <v>100</v>
      </c>
      <c r="C144" s="25">
        <v>71.621622000000002</v>
      </c>
      <c r="D144" s="25">
        <v>20.27027</v>
      </c>
      <c r="E144" s="25">
        <v>6.7567570000000003</v>
      </c>
      <c r="F144" s="25">
        <v>1.351351</v>
      </c>
      <c r="G144" s="25">
        <v>0</v>
      </c>
      <c r="H144" s="25">
        <v>0</v>
      </c>
    </row>
    <row r="145" spans="1:8" x14ac:dyDescent="0.2">
      <c r="A145" s="20" t="s">
        <v>377</v>
      </c>
      <c r="B145" s="21">
        <v>48</v>
      </c>
      <c r="C145" s="21">
        <v>37</v>
      </c>
      <c r="D145" s="21">
        <v>11</v>
      </c>
      <c r="E145" s="21">
        <v>0</v>
      </c>
      <c r="F145" s="21">
        <v>0</v>
      </c>
      <c r="G145" s="21">
        <v>0</v>
      </c>
      <c r="H145" s="21">
        <v>0</v>
      </c>
    </row>
    <row r="146" spans="1:8" x14ac:dyDescent="0.2">
      <c r="A146" s="24" t="s">
        <v>3</v>
      </c>
      <c r="B146" s="25">
        <v>100</v>
      </c>
      <c r="C146" s="25">
        <v>77.083332999999996</v>
      </c>
      <c r="D146" s="25">
        <v>22.916667</v>
      </c>
      <c r="E146" s="25">
        <v>0</v>
      </c>
      <c r="F146" s="25">
        <v>0</v>
      </c>
      <c r="G146" s="25">
        <v>0</v>
      </c>
      <c r="H146" s="25">
        <v>0</v>
      </c>
    </row>
    <row r="147" spans="1:8" x14ac:dyDescent="0.2">
      <c r="A147" s="20" t="s">
        <v>378</v>
      </c>
      <c r="B147" s="21">
        <v>46</v>
      </c>
      <c r="C147" s="21">
        <v>37</v>
      </c>
      <c r="D147" s="21">
        <v>6</v>
      </c>
      <c r="E147" s="21">
        <v>1</v>
      </c>
      <c r="F147" s="21">
        <v>2</v>
      </c>
      <c r="G147" s="21">
        <v>0</v>
      </c>
      <c r="H147" s="21">
        <v>0</v>
      </c>
    </row>
    <row r="148" spans="1:8" x14ac:dyDescent="0.2">
      <c r="A148" s="24" t="s">
        <v>3</v>
      </c>
      <c r="B148" s="25">
        <v>100</v>
      </c>
      <c r="C148" s="25">
        <v>80.434782999999996</v>
      </c>
      <c r="D148" s="25">
        <v>13.043478</v>
      </c>
      <c r="E148" s="25">
        <v>2.1739130000000002</v>
      </c>
      <c r="F148" s="25">
        <v>4.3478260000000004</v>
      </c>
      <c r="G148" s="25">
        <v>0</v>
      </c>
      <c r="H148" s="25">
        <v>0</v>
      </c>
    </row>
    <row r="149" spans="1:8" x14ac:dyDescent="0.2">
      <c r="A149" s="20" t="s">
        <v>366</v>
      </c>
      <c r="B149" s="21">
        <v>34</v>
      </c>
      <c r="C149" s="21">
        <v>24</v>
      </c>
      <c r="D149" s="21">
        <v>5</v>
      </c>
      <c r="E149" s="21">
        <v>4</v>
      </c>
      <c r="F149" s="21">
        <v>1</v>
      </c>
      <c r="G149" s="21">
        <v>0</v>
      </c>
      <c r="H149" s="21">
        <v>0</v>
      </c>
    </row>
    <row r="150" spans="1:8" x14ac:dyDescent="0.2">
      <c r="A150" s="24" t="s">
        <v>3</v>
      </c>
      <c r="B150" s="25">
        <v>100</v>
      </c>
      <c r="C150" s="25">
        <v>70.588234999999997</v>
      </c>
      <c r="D150" s="25">
        <v>14.705882000000001</v>
      </c>
      <c r="E150" s="25">
        <v>11.764706</v>
      </c>
      <c r="F150" s="25">
        <v>2.941176</v>
      </c>
      <c r="G150" s="25">
        <v>0</v>
      </c>
      <c r="H150" s="25">
        <v>0</v>
      </c>
    </row>
    <row r="151" spans="1:8" x14ac:dyDescent="0.2">
      <c r="A151" s="9" t="s">
        <v>379</v>
      </c>
      <c r="B151" s="9"/>
      <c r="C151" s="9"/>
      <c r="D151" s="9"/>
      <c r="E151" s="9"/>
      <c r="F151" s="9"/>
      <c r="G151" s="9"/>
      <c r="H151" s="9"/>
    </row>
    <row r="152" spans="1:8" x14ac:dyDescent="0.2">
      <c r="A152" s="20" t="s">
        <v>380</v>
      </c>
      <c r="B152" s="21">
        <v>521</v>
      </c>
      <c r="C152" s="21">
        <v>399</v>
      </c>
      <c r="D152" s="21">
        <v>80</v>
      </c>
      <c r="E152" s="21">
        <v>22</v>
      </c>
      <c r="F152" s="21">
        <v>13</v>
      </c>
      <c r="G152" s="21">
        <v>1</v>
      </c>
      <c r="H152" s="21">
        <v>6</v>
      </c>
    </row>
    <row r="153" spans="1:8" x14ac:dyDescent="0.2">
      <c r="A153" s="24" t="s">
        <v>3</v>
      </c>
      <c r="B153" s="25">
        <v>100</v>
      </c>
      <c r="C153" s="25">
        <v>76.583493000000004</v>
      </c>
      <c r="D153" s="25">
        <v>15.355086</v>
      </c>
      <c r="E153" s="25">
        <v>4.2226489999999997</v>
      </c>
      <c r="F153" s="25">
        <v>2.4952019999999999</v>
      </c>
      <c r="G153" s="25">
        <v>0.191939</v>
      </c>
      <c r="H153" s="25">
        <v>1.1516310000000001</v>
      </c>
    </row>
    <row r="154" spans="1:8" x14ac:dyDescent="0.2">
      <c r="A154" s="20" t="s">
        <v>381</v>
      </c>
      <c r="B154" s="21">
        <v>723</v>
      </c>
      <c r="C154" s="21">
        <v>372</v>
      </c>
      <c r="D154" s="21">
        <v>243</v>
      </c>
      <c r="E154" s="21">
        <v>73</v>
      </c>
      <c r="F154" s="21">
        <v>31</v>
      </c>
      <c r="G154" s="21">
        <v>2</v>
      </c>
      <c r="H154" s="21">
        <v>2</v>
      </c>
    </row>
    <row r="155" spans="1:8" x14ac:dyDescent="0.2">
      <c r="A155" s="24" t="s">
        <v>3</v>
      </c>
      <c r="B155" s="25">
        <v>100</v>
      </c>
      <c r="C155" s="25">
        <v>51.452281999999997</v>
      </c>
      <c r="D155" s="25">
        <v>33.609959000000003</v>
      </c>
      <c r="E155" s="25">
        <v>10.096819</v>
      </c>
      <c r="F155" s="25">
        <v>4.2876899999999996</v>
      </c>
      <c r="G155" s="25">
        <v>0.27662500000000001</v>
      </c>
      <c r="H155" s="25">
        <v>0.27662500000000001</v>
      </c>
    </row>
    <row r="156" spans="1:8" x14ac:dyDescent="0.2">
      <c r="A156" s="20" t="s">
        <v>366</v>
      </c>
      <c r="B156" s="21">
        <v>30</v>
      </c>
      <c r="C156" s="21">
        <v>20</v>
      </c>
      <c r="D156" s="21">
        <v>7</v>
      </c>
      <c r="E156" s="21">
        <v>3</v>
      </c>
      <c r="F156" s="21">
        <v>0</v>
      </c>
      <c r="G156" s="21">
        <v>0</v>
      </c>
      <c r="H156" s="21">
        <v>0</v>
      </c>
    </row>
    <row r="157" spans="1:8" x14ac:dyDescent="0.2">
      <c r="A157" s="24" t="s">
        <v>3</v>
      </c>
      <c r="B157" s="25">
        <v>100</v>
      </c>
      <c r="C157" s="25">
        <v>66.666667000000004</v>
      </c>
      <c r="D157" s="25">
        <v>23.333333</v>
      </c>
      <c r="E157" s="25">
        <v>10</v>
      </c>
      <c r="F157" s="25">
        <v>0</v>
      </c>
      <c r="G157" s="25">
        <v>0</v>
      </c>
      <c r="H157" s="25">
        <v>0</v>
      </c>
    </row>
    <row r="158" spans="1:8" x14ac:dyDescent="0.2">
      <c r="A158" s="9" t="s">
        <v>382</v>
      </c>
      <c r="B158" s="9"/>
      <c r="C158" s="9"/>
      <c r="D158" s="9"/>
      <c r="E158" s="9"/>
      <c r="F158" s="9"/>
      <c r="G158" s="9"/>
      <c r="H158" s="9"/>
    </row>
    <row r="159" spans="1:8" x14ac:dyDescent="0.2">
      <c r="A159" s="20" t="s">
        <v>383</v>
      </c>
      <c r="B159" s="21">
        <v>254</v>
      </c>
      <c r="C159" s="21">
        <v>214</v>
      </c>
      <c r="D159" s="21">
        <v>25</v>
      </c>
      <c r="E159" s="21">
        <v>6</v>
      </c>
      <c r="F159" s="21">
        <v>4</v>
      </c>
      <c r="G159" s="21">
        <v>1</v>
      </c>
      <c r="H159" s="21">
        <v>4</v>
      </c>
    </row>
    <row r="160" spans="1:8" x14ac:dyDescent="0.2">
      <c r="A160" s="24" t="s">
        <v>3</v>
      </c>
      <c r="B160" s="25">
        <v>100</v>
      </c>
      <c r="C160" s="25">
        <v>84.251969000000003</v>
      </c>
      <c r="D160" s="25">
        <v>9.8425200000000004</v>
      </c>
      <c r="E160" s="25">
        <v>2.3622049999999999</v>
      </c>
      <c r="F160" s="25">
        <v>1.574803</v>
      </c>
      <c r="G160" s="25">
        <v>0.39370100000000002</v>
      </c>
      <c r="H160" s="25">
        <v>1.574803</v>
      </c>
    </row>
    <row r="161" spans="1:8" x14ac:dyDescent="0.2">
      <c r="A161" s="20" t="s">
        <v>181</v>
      </c>
      <c r="B161" s="21">
        <v>887</v>
      </c>
      <c r="C161" s="21">
        <v>500</v>
      </c>
      <c r="D161" s="21">
        <v>267</v>
      </c>
      <c r="E161" s="21">
        <v>80</v>
      </c>
      <c r="F161" s="21">
        <v>36</v>
      </c>
      <c r="G161" s="21">
        <v>1</v>
      </c>
      <c r="H161" s="21">
        <v>3</v>
      </c>
    </row>
    <row r="162" spans="1:8" x14ac:dyDescent="0.2">
      <c r="A162" s="24" t="s">
        <v>3</v>
      </c>
      <c r="B162" s="25">
        <v>100</v>
      </c>
      <c r="C162" s="25">
        <v>56.369785999999998</v>
      </c>
      <c r="D162" s="25">
        <v>30.101465999999999</v>
      </c>
      <c r="E162" s="25">
        <v>9.0191660000000002</v>
      </c>
      <c r="F162" s="25">
        <v>4.0586250000000001</v>
      </c>
      <c r="G162" s="25">
        <v>0.11274000000000001</v>
      </c>
      <c r="H162" s="25">
        <v>0.33821899999999999</v>
      </c>
    </row>
    <row r="163" spans="1:8" x14ac:dyDescent="0.2">
      <c r="A163" s="20" t="s">
        <v>182</v>
      </c>
      <c r="B163" s="21">
        <v>18</v>
      </c>
      <c r="C163" s="21">
        <v>7</v>
      </c>
      <c r="D163" s="21">
        <v>6</v>
      </c>
      <c r="E163" s="21">
        <v>3</v>
      </c>
      <c r="F163" s="21">
        <v>1</v>
      </c>
      <c r="G163" s="21">
        <v>1</v>
      </c>
      <c r="H163" s="21">
        <v>0</v>
      </c>
    </row>
    <row r="164" spans="1:8" x14ac:dyDescent="0.2">
      <c r="A164" s="24" t="s">
        <v>3</v>
      </c>
      <c r="B164" s="25">
        <v>100</v>
      </c>
      <c r="C164" s="25">
        <v>38.888888999999999</v>
      </c>
      <c r="D164" s="25">
        <v>33.333333000000003</v>
      </c>
      <c r="E164" s="25">
        <v>16.666667</v>
      </c>
      <c r="F164" s="25">
        <v>5.5555560000000002</v>
      </c>
      <c r="G164" s="25">
        <v>5.5555560000000002</v>
      </c>
      <c r="H164" s="25">
        <v>0</v>
      </c>
    </row>
    <row r="165" spans="1:8" x14ac:dyDescent="0.2">
      <c r="A165" s="20" t="s">
        <v>384</v>
      </c>
      <c r="B165" s="21">
        <v>15</v>
      </c>
      <c r="C165" s="21">
        <v>6</v>
      </c>
      <c r="D165" s="21">
        <v>7</v>
      </c>
      <c r="E165" s="21">
        <v>2</v>
      </c>
      <c r="F165" s="21">
        <v>0</v>
      </c>
      <c r="G165" s="21">
        <v>0</v>
      </c>
      <c r="H165" s="21">
        <v>0</v>
      </c>
    </row>
    <row r="166" spans="1:8" x14ac:dyDescent="0.2">
      <c r="A166" s="24" t="s">
        <v>3</v>
      </c>
      <c r="B166" s="25">
        <v>100</v>
      </c>
      <c r="C166" s="25">
        <v>40</v>
      </c>
      <c r="D166" s="25">
        <v>46.666666999999997</v>
      </c>
      <c r="E166" s="25">
        <v>13.333333</v>
      </c>
      <c r="F166" s="25">
        <v>0</v>
      </c>
      <c r="G166" s="25">
        <v>0</v>
      </c>
      <c r="H166" s="25">
        <v>0</v>
      </c>
    </row>
    <row r="167" spans="1:8" x14ac:dyDescent="0.2">
      <c r="A167" s="20" t="s">
        <v>183</v>
      </c>
      <c r="B167" s="21">
        <v>31</v>
      </c>
      <c r="C167" s="21">
        <v>17</v>
      </c>
      <c r="D167" s="21">
        <v>11</v>
      </c>
      <c r="E167" s="21">
        <v>3</v>
      </c>
      <c r="F167" s="21">
        <v>0</v>
      </c>
      <c r="G167" s="21">
        <v>0</v>
      </c>
      <c r="H167" s="21">
        <v>0</v>
      </c>
    </row>
    <row r="168" spans="1:8" x14ac:dyDescent="0.2">
      <c r="A168" s="24" t="s">
        <v>3</v>
      </c>
      <c r="B168" s="25">
        <v>100</v>
      </c>
      <c r="C168" s="25">
        <v>54.838709999999999</v>
      </c>
      <c r="D168" s="25">
        <v>35.483871000000001</v>
      </c>
      <c r="E168" s="25">
        <v>9.6774190000000004</v>
      </c>
      <c r="F168" s="25">
        <v>0</v>
      </c>
      <c r="G168" s="25">
        <v>0</v>
      </c>
      <c r="H168" s="25">
        <v>0</v>
      </c>
    </row>
    <row r="169" spans="1:8" x14ac:dyDescent="0.2">
      <c r="A169" s="20" t="s">
        <v>385</v>
      </c>
      <c r="B169" s="21">
        <v>4</v>
      </c>
      <c r="C169" s="21">
        <v>2</v>
      </c>
      <c r="D169" s="21">
        <v>1</v>
      </c>
      <c r="E169" s="21">
        <v>0</v>
      </c>
      <c r="F169" s="21">
        <v>1</v>
      </c>
      <c r="G169" s="21">
        <v>0</v>
      </c>
      <c r="H169" s="21">
        <v>0</v>
      </c>
    </row>
    <row r="170" spans="1:8" x14ac:dyDescent="0.2">
      <c r="A170" s="24" t="s">
        <v>3</v>
      </c>
      <c r="B170" s="25">
        <v>100</v>
      </c>
      <c r="C170" s="25">
        <v>50</v>
      </c>
      <c r="D170" s="25">
        <v>25</v>
      </c>
      <c r="E170" s="25">
        <v>0</v>
      </c>
      <c r="F170" s="25">
        <v>25</v>
      </c>
      <c r="G170" s="25">
        <v>0</v>
      </c>
      <c r="H170" s="25">
        <v>0</v>
      </c>
    </row>
    <row r="171" spans="1:8" x14ac:dyDescent="0.2">
      <c r="A171" s="20" t="s">
        <v>386</v>
      </c>
      <c r="B171" s="21">
        <v>0</v>
      </c>
      <c r="C171" s="21">
        <v>0</v>
      </c>
      <c r="D171" s="21">
        <v>0</v>
      </c>
      <c r="E171" s="21">
        <v>0</v>
      </c>
      <c r="F171" s="21">
        <v>0</v>
      </c>
      <c r="G171" s="21">
        <v>0</v>
      </c>
      <c r="H171" s="21">
        <v>0</v>
      </c>
    </row>
    <row r="172" spans="1:8" x14ac:dyDescent="0.2">
      <c r="A172" s="24" t="s">
        <v>3</v>
      </c>
      <c r="B172" s="25">
        <v>0</v>
      </c>
      <c r="C172" s="25">
        <v>0</v>
      </c>
      <c r="D172" s="25">
        <v>0</v>
      </c>
      <c r="E172" s="25">
        <v>0</v>
      </c>
      <c r="F172" s="25">
        <v>0</v>
      </c>
      <c r="G172" s="25">
        <v>0</v>
      </c>
      <c r="H172" s="25">
        <v>0</v>
      </c>
    </row>
    <row r="173" spans="1:8" x14ac:dyDescent="0.2">
      <c r="A173" s="20" t="s">
        <v>387</v>
      </c>
      <c r="B173" s="21">
        <v>5</v>
      </c>
      <c r="C173" s="21">
        <v>4</v>
      </c>
      <c r="D173" s="21">
        <v>1</v>
      </c>
      <c r="E173" s="21">
        <v>0</v>
      </c>
      <c r="F173" s="21">
        <v>0</v>
      </c>
      <c r="G173" s="21">
        <v>0</v>
      </c>
      <c r="H173" s="21">
        <v>0</v>
      </c>
    </row>
    <row r="174" spans="1:8" x14ac:dyDescent="0.2">
      <c r="A174" s="24" t="s">
        <v>3</v>
      </c>
      <c r="B174" s="25">
        <v>100</v>
      </c>
      <c r="C174" s="25">
        <v>80</v>
      </c>
      <c r="D174" s="25">
        <v>20</v>
      </c>
      <c r="E174" s="25">
        <v>0</v>
      </c>
      <c r="F174" s="25">
        <v>0</v>
      </c>
      <c r="G174" s="25">
        <v>0</v>
      </c>
      <c r="H174" s="25">
        <v>0</v>
      </c>
    </row>
    <row r="175" spans="1:8" x14ac:dyDescent="0.2">
      <c r="A175" s="20" t="s">
        <v>366</v>
      </c>
      <c r="B175" s="21">
        <v>60</v>
      </c>
      <c r="C175" s="21">
        <v>41</v>
      </c>
      <c r="D175" s="21">
        <v>12</v>
      </c>
      <c r="E175" s="21">
        <v>4</v>
      </c>
      <c r="F175" s="21">
        <v>2</v>
      </c>
      <c r="G175" s="21">
        <v>0</v>
      </c>
      <c r="H175" s="21">
        <v>1</v>
      </c>
    </row>
    <row r="176" spans="1:8" x14ac:dyDescent="0.2">
      <c r="A176" s="24" t="s">
        <v>3</v>
      </c>
      <c r="B176" s="25">
        <v>100</v>
      </c>
      <c r="C176" s="25">
        <v>68.333332999999996</v>
      </c>
      <c r="D176" s="25">
        <v>20</v>
      </c>
      <c r="E176" s="25">
        <v>6.6666670000000003</v>
      </c>
      <c r="F176" s="25">
        <v>3.3333330000000001</v>
      </c>
      <c r="G176" s="25">
        <v>0</v>
      </c>
      <c r="H176" s="25">
        <v>1.6666669999999999</v>
      </c>
    </row>
    <row r="177" spans="1:8" x14ac:dyDescent="0.2">
      <c r="A177" s="9" t="s">
        <v>388</v>
      </c>
      <c r="B177" s="9"/>
      <c r="C177" s="9"/>
      <c r="D177" s="9"/>
      <c r="E177" s="9"/>
      <c r="F177" s="9"/>
      <c r="G177" s="9"/>
      <c r="H177" s="9"/>
    </row>
    <row r="178" spans="1:8" x14ac:dyDescent="0.2">
      <c r="A178" s="20" t="s">
        <v>184</v>
      </c>
      <c r="B178" s="21">
        <v>16</v>
      </c>
      <c r="C178" s="21">
        <v>8</v>
      </c>
      <c r="D178" s="21">
        <v>7</v>
      </c>
      <c r="E178" s="21">
        <v>1</v>
      </c>
      <c r="F178" s="21">
        <v>0</v>
      </c>
      <c r="G178" s="21">
        <v>0</v>
      </c>
      <c r="H178" s="21">
        <v>0</v>
      </c>
    </row>
    <row r="179" spans="1:8" x14ac:dyDescent="0.2">
      <c r="A179" s="24" t="s">
        <v>3</v>
      </c>
      <c r="B179" s="25">
        <v>100</v>
      </c>
      <c r="C179" s="25">
        <v>50</v>
      </c>
      <c r="D179" s="25">
        <v>43.75</v>
      </c>
      <c r="E179" s="25">
        <v>6.25</v>
      </c>
      <c r="F179" s="25">
        <v>0</v>
      </c>
      <c r="G179" s="25">
        <v>0</v>
      </c>
      <c r="H179" s="25">
        <v>0</v>
      </c>
    </row>
    <row r="180" spans="1:8" x14ac:dyDescent="0.2">
      <c r="A180" s="20" t="s">
        <v>185</v>
      </c>
      <c r="B180" s="21">
        <v>54</v>
      </c>
      <c r="C180" s="21">
        <v>28</v>
      </c>
      <c r="D180" s="21">
        <v>14</v>
      </c>
      <c r="E180" s="21">
        <v>8</v>
      </c>
      <c r="F180" s="21">
        <v>4</v>
      </c>
      <c r="G180" s="21">
        <v>0</v>
      </c>
      <c r="H180" s="21">
        <v>0</v>
      </c>
    </row>
    <row r="181" spans="1:8" x14ac:dyDescent="0.2">
      <c r="A181" s="24" t="s">
        <v>3</v>
      </c>
      <c r="B181" s="25">
        <v>100</v>
      </c>
      <c r="C181" s="25">
        <v>51.851852000000001</v>
      </c>
      <c r="D181" s="25">
        <v>25.925926</v>
      </c>
      <c r="E181" s="25">
        <v>14.814814999999999</v>
      </c>
      <c r="F181" s="25">
        <v>7.4074070000000001</v>
      </c>
      <c r="G181" s="25">
        <v>0</v>
      </c>
      <c r="H181" s="25">
        <v>0</v>
      </c>
    </row>
    <row r="182" spans="1:8" x14ac:dyDescent="0.2">
      <c r="A182" s="20" t="s">
        <v>186</v>
      </c>
      <c r="B182" s="21">
        <v>111</v>
      </c>
      <c r="C182" s="21">
        <v>68</v>
      </c>
      <c r="D182" s="21">
        <v>31</v>
      </c>
      <c r="E182" s="21">
        <v>6</v>
      </c>
      <c r="F182" s="21">
        <v>3</v>
      </c>
      <c r="G182" s="21">
        <v>0</v>
      </c>
      <c r="H182" s="21">
        <v>3</v>
      </c>
    </row>
    <row r="183" spans="1:8" x14ac:dyDescent="0.2">
      <c r="A183" s="24" t="s">
        <v>3</v>
      </c>
      <c r="B183" s="25">
        <v>100</v>
      </c>
      <c r="C183" s="25">
        <v>61.261260999999998</v>
      </c>
      <c r="D183" s="25">
        <v>27.927928000000001</v>
      </c>
      <c r="E183" s="25">
        <v>5.405405</v>
      </c>
      <c r="F183" s="25">
        <v>2.7027030000000001</v>
      </c>
      <c r="G183" s="25">
        <v>0</v>
      </c>
      <c r="H183" s="25">
        <v>2.7027030000000001</v>
      </c>
    </row>
    <row r="184" spans="1:8" x14ac:dyDescent="0.2">
      <c r="A184" s="20" t="s">
        <v>187</v>
      </c>
      <c r="B184" s="21">
        <v>174</v>
      </c>
      <c r="C184" s="21">
        <v>98</v>
      </c>
      <c r="D184" s="21">
        <v>52</v>
      </c>
      <c r="E184" s="21">
        <v>16</v>
      </c>
      <c r="F184" s="21">
        <v>5</v>
      </c>
      <c r="G184" s="21">
        <v>2</v>
      </c>
      <c r="H184" s="21">
        <v>1</v>
      </c>
    </row>
    <row r="185" spans="1:8" x14ac:dyDescent="0.2">
      <c r="A185" s="24" t="s">
        <v>3</v>
      </c>
      <c r="B185" s="25">
        <v>100</v>
      </c>
      <c r="C185" s="25">
        <v>56.321838999999997</v>
      </c>
      <c r="D185" s="25">
        <v>29.885057</v>
      </c>
      <c r="E185" s="25">
        <v>9.1954019999999996</v>
      </c>
      <c r="F185" s="25">
        <v>2.8735629999999999</v>
      </c>
      <c r="G185" s="25">
        <v>1.1494249999999999</v>
      </c>
      <c r="H185" s="25">
        <v>0.57471300000000003</v>
      </c>
    </row>
    <row r="186" spans="1:8" x14ac:dyDescent="0.2">
      <c r="A186" s="20" t="s">
        <v>188</v>
      </c>
      <c r="B186" s="21">
        <v>208</v>
      </c>
      <c r="C186" s="21">
        <v>136</v>
      </c>
      <c r="D186" s="21">
        <v>50</v>
      </c>
      <c r="E186" s="21">
        <v>13</v>
      </c>
      <c r="F186" s="21">
        <v>9</v>
      </c>
      <c r="G186" s="21">
        <v>0</v>
      </c>
      <c r="H186" s="21">
        <v>0</v>
      </c>
    </row>
    <row r="187" spans="1:8" x14ac:dyDescent="0.2">
      <c r="A187" s="24" t="s">
        <v>3</v>
      </c>
      <c r="B187" s="25">
        <v>100</v>
      </c>
      <c r="C187" s="25">
        <v>65.384614999999997</v>
      </c>
      <c r="D187" s="25">
        <v>24.038461999999999</v>
      </c>
      <c r="E187" s="25">
        <v>6.25</v>
      </c>
      <c r="F187" s="25">
        <v>4.3269229999999999</v>
      </c>
      <c r="G187" s="25">
        <v>0</v>
      </c>
      <c r="H187" s="25">
        <v>0</v>
      </c>
    </row>
    <row r="188" spans="1:8" x14ac:dyDescent="0.2">
      <c r="A188" s="20" t="s">
        <v>189</v>
      </c>
      <c r="B188" s="21">
        <v>167</v>
      </c>
      <c r="C188" s="21">
        <v>98</v>
      </c>
      <c r="D188" s="21">
        <v>49</v>
      </c>
      <c r="E188" s="21">
        <v>11</v>
      </c>
      <c r="F188" s="21">
        <v>6</v>
      </c>
      <c r="G188" s="21">
        <v>0</v>
      </c>
      <c r="H188" s="21">
        <v>3</v>
      </c>
    </row>
    <row r="189" spans="1:8" x14ac:dyDescent="0.2">
      <c r="A189" s="24" t="s">
        <v>3</v>
      </c>
      <c r="B189" s="25">
        <v>100</v>
      </c>
      <c r="C189" s="25">
        <v>58.682634999999998</v>
      </c>
      <c r="D189" s="25">
        <v>29.341317</v>
      </c>
      <c r="E189" s="25">
        <v>6.5868260000000003</v>
      </c>
      <c r="F189" s="25">
        <v>3.5928140000000002</v>
      </c>
      <c r="G189" s="25">
        <v>0</v>
      </c>
      <c r="H189" s="25">
        <v>1.7964070000000001</v>
      </c>
    </row>
    <row r="190" spans="1:8" x14ac:dyDescent="0.2">
      <c r="A190" s="20" t="s">
        <v>190</v>
      </c>
      <c r="B190" s="21">
        <v>217</v>
      </c>
      <c r="C190" s="21">
        <v>142</v>
      </c>
      <c r="D190" s="21">
        <v>48</v>
      </c>
      <c r="E190" s="21">
        <v>18</v>
      </c>
      <c r="F190" s="21">
        <v>8</v>
      </c>
      <c r="G190" s="21">
        <v>1</v>
      </c>
      <c r="H190" s="21">
        <v>0</v>
      </c>
    </row>
    <row r="191" spans="1:8" x14ac:dyDescent="0.2">
      <c r="A191" s="24" t="s">
        <v>3</v>
      </c>
      <c r="B191" s="25">
        <v>100</v>
      </c>
      <c r="C191" s="25">
        <v>65.437787999999998</v>
      </c>
      <c r="D191" s="25">
        <v>22.119816</v>
      </c>
      <c r="E191" s="25">
        <v>8.2949310000000001</v>
      </c>
      <c r="F191" s="25">
        <v>3.686636</v>
      </c>
      <c r="G191" s="25">
        <v>0.46082899999999999</v>
      </c>
      <c r="H191" s="25">
        <v>0</v>
      </c>
    </row>
    <row r="192" spans="1:8" x14ac:dyDescent="0.2">
      <c r="A192" s="20" t="s">
        <v>191</v>
      </c>
      <c r="B192" s="21">
        <v>162</v>
      </c>
      <c r="C192" s="21">
        <v>104</v>
      </c>
      <c r="D192" s="21">
        <v>43</v>
      </c>
      <c r="E192" s="21">
        <v>10</v>
      </c>
      <c r="F192" s="21">
        <v>5</v>
      </c>
      <c r="G192" s="21">
        <v>0</v>
      </c>
      <c r="H192" s="21">
        <v>0</v>
      </c>
    </row>
    <row r="193" spans="1:8" x14ac:dyDescent="0.2">
      <c r="A193" s="24" t="s">
        <v>3</v>
      </c>
      <c r="B193" s="25">
        <v>100</v>
      </c>
      <c r="C193" s="25">
        <v>64.197530999999998</v>
      </c>
      <c r="D193" s="25">
        <v>26.543209999999998</v>
      </c>
      <c r="E193" s="25">
        <v>6.1728399999999999</v>
      </c>
      <c r="F193" s="25">
        <v>3.0864199999999999</v>
      </c>
      <c r="G193" s="25">
        <v>0</v>
      </c>
      <c r="H193" s="25">
        <v>0</v>
      </c>
    </row>
    <row r="194" spans="1:8" x14ac:dyDescent="0.2">
      <c r="A194" s="20" t="s">
        <v>192</v>
      </c>
      <c r="B194" s="21">
        <v>43</v>
      </c>
      <c r="C194" s="21">
        <v>32</v>
      </c>
      <c r="D194" s="21">
        <v>8</v>
      </c>
      <c r="E194" s="21">
        <v>2</v>
      </c>
      <c r="F194" s="21">
        <v>1</v>
      </c>
      <c r="G194" s="21">
        <v>0</v>
      </c>
      <c r="H194" s="21">
        <v>0</v>
      </c>
    </row>
    <row r="195" spans="1:8" x14ac:dyDescent="0.2">
      <c r="A195" s="24" t="s">
        <v>3</v>
      </c>
      <c r="B195" s="25">
        <v>100</v>
      </c>
      <c r="C195" s="25">
        <v>74.418604999999999</v>
      </c>
      <c r="D195" s="25">
        <v>18.604651</v>
      </c>
      <c r="E195" s="25">
        <v>4.6511630000000004</v>
      </c>
      <c r="F195" s="25">
        <v>2.3255810000000001</v>
      </c>
      <c r="G195" s="25">
        <v>0</v>
      </c>
      <c r="H195" s="25">
        <v>0</v>
      </c>
    </row>
    <row r="196" spans="1:8" x14ac:dyDescent="0.2">
      <c r="A196" s="20" t="s">
        <v>193</v>
      </c>
      <c r="B196" s="21">
        <v>53</v>
      </c>
      <c r="C196" s="21">
        <v>38</v>
      </c>
      <c r="D196" s="21">
        <v>10</v>
      </c>
      <c r="E196" s="21">
        <v>3</v>
      </c>
      <c r="F196" s="21">
        <v>2</v>
      </c>
      <c r="G196" s="21">
        <v>0</v>
      </c>
      <c r="H196" s="21">
        <v>0</v>
      </c>
    </row>
    <row r="197" spans="1:8" x14ac:dyDescent="0.2">
      <c r="A197" s="24" t="s">
        <v>3</v>
      </c>
      <c r="B197" s="25">
        <v>100</v>
      </c>
      <c r="C197" s="25">
        <v>71.698113000000006</v>
      </c>
      <c r="D197" s="25">
        <v>18.867925</v>
      </c>
      <c r="E197" s="25">
        <v>5.6603770000000004</v>
      </c>
      <c r="F197" s="25">
        <v>3.7735850000000002</v>
      </c>
      <c r="G197" s="25">
        <v>0</v>
      </c>
      <c r="H197" s="25">
        <v>0</v>
      </c>
    </row>
    <row r="198" spans="1:8" x14ac:dyDescent="0.2">
      <c r="A198" s="20" t="s">
        <v>389</v>
      </c>
      <c r="B198" s="21">
        <v>9</v>
      </c>
      <c r="C198" s="21">
        <v>2</v>
      </c>
      <c r="D198" s="21">
        <v>4</v>
      </c>
      <c r="E198" s="21">
        <v>2</v>
      </c>
      <c r="F198" s="21">
        <v>1</v>
      </c>
      <c r="G198" s="21">
        <v>0</v>
      </c>
      <c r="H198" s="21">
        <v>0</v>
      </c>
    </row>
    <row r="199" spans="1:8" x14ac:dyDescent="0.2">
      <c r="A199" s="24" t="s">
        <v>3</v>
      </c>
      <c r="B199" s="25">
        <v>100</v>
      </c>
      <c r="C199" s="25">
        <v>22.222221999999999</v>
      </c>
      <c r="D199" s="25">
        <v>44.444443999999997</v>
      </c>
      <c r="E199" s="25">
        <v>22.222221999999999</v>
      </c>
      <c r="F199" s="25">
        <v>11.111110999999999</v>
      </c>
      <c r="G199" s="25">
        <v>0</v>
      </c>
      <c r="H199" s="25">
        <v>0</v>
      </c>
    </row>
    <row r="200" spans="1:8" x14ac:dyDescent="0.2">
      <c r="A200" s="20" t="s">
        <v>366</v>
      </c>
      <c r="B200" s="21">
        <v>60</v>
      </c>
      <c r="C200" s="21">
        <v>37</v>
      </c>
      <c r="D200" s="21">
        <v>14</v>
      </c>
      <c r="E200" s="21">
        <v>8</v>
      </c>
      <c r="F200" s="21">
        <v>0</v>
      </c>
      <c r="G200" s="21">
        <v>0</v>
      </c>
      <c r="H200" s="21">
        <v>1</v>
      </c>
    </row>
    <row r="201" spans="1:8" ht="11.1" customHeight="1" x14ac:dyDescent="0.2">
      <c r="A201" s="24" t="s">
        <v>3</v>
      </c>
      <c r="B201" s="25">
        <v>100</v>
      </c>
      <c r="C201" s="25">
        <v>61.666666999999997</v>
      </c>
      <c r="D201" s="25">
        <v>23.333333</v>
      </c>
      <c r="E201" s="25">
        <v>13.333333</v>
      </c>
      <c r="F201" s="25">
        <v>0</v>
      </c>
      <c r="G201" s="25">
        <v>0</v>
      </c>
      <c r="H201" s="25">
        <v>1.6666669999999999</v>
      </c>
    </row>
    <row r="202" spans="1:8" ht="11.1" customHeight="1" x14ac:dyDescent="0.2">
      <c r="A202" s="9" t="s">
        <v>390</v>
      </c>
      <c r="B202" s="9"/>
      <c r="C202" s="9"/>
      <c r="D202" s="9"/>
      <c r="E202" s="9"/>
      <c r="F202" s="9"/>
      <c r="G202" s="9"/>
      <c r="H202" s="9"/>
    </row>
    <row r="203" spans="1:8" ht="11.1" customHeight="1" x14ac:dyDescent="0.2">
      <c r="A203" s="20" t="s">
        <v>391</v>
      </c>
      <c r="B203" s="21">
        <v>197</v>
      </c>
      <c r="C203" s="21">
        <v>103</v>
      </c>
      <c r="D203" s="21">
        <v>52</v>
      </c>
      <c r="E203" s="21">
        <v>28</v>
      </c>
      <c r="F203" s="21">
        <v>12</v>
      </c>
      <c r="G203" s="21">
        <v>1</v>
      </c>
      <c r="H203" s="21">
        <v>1</v>
      </c>
    </row>
    <row r="204" spans="1:8" ht="11.1" customHeight="1" x14ac:dyDescent="0.2">
      <c r="A204" s="24" t="s">
        <v>3</v>
      </c>
      <c r="B204" s="25">
        <v>100</v>
      </c>
      <c r="C204" s="25">
        <v>52.284264</v>
      </c>
      <c r="D204" s="25">
        <v>26.395938999999998</v>
      </c>
      <c r="E204" s="25">
        <v>14.213198</v>
      </c>
      <c r="F204" s="25">
        <v>6.0913709999999996</v>
      </c>
      <c r="G204" s="25">
        <v>0.50761400000000001</v>
      </c>
      <c r="H204" s="25">
        <v>0.50761400000000001</v>
      </c>
    </row>
    <row r="205" spans="1:8" ht="11.1" customHeight="1" x14ac:dyDescent="0.2">
      <c r="A205" s="20" t="s">
        <v>392</v>
      </c>
      <c r="B205" s="21">
        <v>522</v>
      </c>
      <c r="C205" s="21">
        <v>328</v>
      </c>
      <c r="D205" s="21">
        <v>132</v>
      </c>
      <c r="E205" s="21">
        <v>41</v>
      </c>
      <c r="F205" s="21">
        <v>16</v>
      </c>
      <c r="G205" s="21">
        <v>2</v>
      </c>
      <c r="H205" s="21">
        <v>3</v>
      </c>
    </row>
    <row r="206" spans="1:8" ht="11.1" customHeight="1" x14ac:dyDescent="0.2">
      <c r="A206" s="24" t="s">
        <v>3</v>
      </c>
      <c r="B206" s="25">
        <v>100</v>
      </c>
      <c r="C206" s="25">
        <v>62.835248999999997</v>
      </c>
      <c r="D206" s="25">
        <v>25.287355999999999</v>
      </c>
      <c r="E206" s="25">
        <v>7.854406</v>
      </c>
      <c r="F206" s="25">
        <v>3.065134</v>
      </c>
      <c r="G206" s="25">
        <v>0.38314199999999998</v>
      </c>
      <c r="H206" s="25">
        <v>0.57471300000000003</v>
      </c>
    </row>
    <row r="207" spans="1:8" ht="11.1" customHeight="1" x14ac:dyDescent="0.2">
      <c r="A207" s="20" t="s">
        <v>393</v>
      </c>
      <c r="B207" s="21">
        <v>392</v>
      </c>
      <c r="C207" s="21">
        <v>254</v>
      </c>
      <c r="D207" s="21">
        <v>103</v>
      </c>
      <c r="E207" s="21">
        <v>22</v>
      </c>
      <c r="F207" s="21">
        <v>11</v>
      </c>
      <c r="G207" s="21">
        <v>0</v>
      </c>
      <c r="H207" s="21">
        <v>2</v>
      </c>
    </row>
    <row r="208" spans="1:8" ht="11.1" customHeight="1" x14ac:dyDescent="0.2">
      <c r="A208" s="24" t="s">
        <v>3</v>
      </c>
      <c r="B208" s="25">
        <v>100</v>
      </c>
      <c r="C208" s="25">
        <v>64.795918</v>
      </c>
      <c r="D208" s="25">
        <v>26.275510000000001</v>
      </c>
      <c r="E208" s="25">
        <v>5.6122449999999997</v>
      </c>
      <c r="F208" s="25">
        <v>2.8061219999999998</v>
      </c>
      <c r="G208" s="25">
        <v>0</v>
      </c>
      <c r="H208" s="25">
        <v>0.51020399999999999</v>
      </c>
    </row>
    <row r="209" spans="1:8" ht="11.1" customHeight="1" x14ac:dyDescent="0.2">
      <c r="A209" s="20" t="s">
        <v>394</v>
      </c>
      <c r="B209" s="21">
        <v>163</v>
      </c>
      <c r="C209" s="21">
        <v>106</v>
      </c>
      <c r="D209" s="21">
        <v>43</v>
      </c>
      <c r="E209" s="21">
        <v>7</v>
      </c>
      <c r="F209" s="21">
        <v>5</v>
      </c>
      <c r="G209" s="21">
        <v>0</v>
      </c>
      <c r="H209" s="21">
        <v>2</v>
      </c>
    </row>
    <row r="210" spans="1:8" ht="11.1" customHeight="1" x14ac:dyDescent="0.2">
      <c r="A210" s="24" t="s">
        <v>3</v>
      </c>
      <c r="B210" s="25">
        <v>100</v>
      </c>
      <c r="C210" s="25">
        <v>65.030675000000002</v>
      </c>
      <c r="D210" s="25">
        <v>26.380368000000001</v>
      </c>
      <c r="E210" s="25">
        <v>4.2944789999999999</v>
      </c>
      <c r="F210" s="25">
        <v>3.067485</v>
      </c>
      <c r="G210" s="25">
        <v>0</v>
      </c>
      <c r="H210" s="25">
        <v>1.2269939999999999</v>
      </c>
    </row>
    <row r="211" spans="1:8" ht="11.1" customHeight="1" x14ac:dyDescent="0.2">
      <c r="A211" s="9" t="s">
        <v>395</v>
      </c>
      <c r="B211" s="9"/>
      <c r="C211" s="9"/>
      <c r="D211" s="9"/>
      <c r="E211" s="9"/>
      <c r="F211" s="9"/>
      <c r="G211" s="9"/>
      <c r="H211" s="9"/>
    </row>
    <row r="212" spans="1:8" ht="11.1" customHeight="1" x14ac:dyDescent="0.2">
      <c r="A212" s="20" t="s">
        <v>396</v>
      </c>
      <c r="B212" s="21">
        <v>165</v>
      </c>
      <c r="C212" s="21">
        <v>101</v>
      </c>
      <c r="D212" s="21">
        <v>49</v>
      </c>
      <c r="E212" s="21">
        <v>11</v>
      </c>
      <c r="F212" s="21">
        <v>3</v>
      </c>
      <c r="G212" s="21">
        <v>1</v>
      </c>
      <c r="H212" s="21">
        <v>0</v>
      </c>
    </row>
    <row r="213" spans="1:8" ht="11.1" customHeight="1" x14ac:dyDescent="0.2">
      <c r="A213" s="24" t="s">
        <v>3</v>
      </c>
      <c r="B213" s="25">
        <v>100</v>
      </c>
      <c r="C213" s="25">
        <v>61.212121000000003</v>
      </c>
      <c r="D213" s="25">
        <v>29.69697</v>
      </c>
      <c r="E213" s="25">
        <v>6.6666670000000003</v>
      </c>
      <c r="F213" s="25">
        <v>1.818182</v>
      </c>
      <c r="G213" s="25">
        <v>0.60606099999999996</v>
      </c>
      <c r="H213" s="25">
        <v>0</v>
      </c>
    </row>
    <row r="214" spans="1:8" ht="11.1" customHeight="1" x14ac:dyDescent="0.2">
      <c r="A214" s="20" t="s">
        <v>397</v>
      </c>
      <c r="B214" s="21">
        <v>321</v>
      </c>
      <c r="C214" s="21">
        <v>177</v>
      </c>
      <c r="D214" s="21">
        <v>91</v>
      </c>
      <c r="E214" s="21">
        <v>34</v>
      </c>
      <c r="F214" s="21">
        <v>15</v>
      </c>
      <c r="G214" s="21">
        <v>1</v>
      </c>
      <c r="H214" s="21">
        <v>3</v>
      </c>
    </row>
    <row r="215" spans="1:8" ht="11.1" customHeight="1" x14ac:dyDescent="0.2">
      <c r="A215" s="24" t="s">
        <v>3</v>
      </c>
      <c r="B215" s="25">
        <v>100</v>
      </c>
      <c r="C215" s="25">
        <v>55.140186999999997</v>
      </c>
      <c r="D215" s="25">
        <v>28.34891</v>
      </c>
      <c r="E215" s="25">
        <v>10.591900000000001</v>
      </c>
      <c r="F215" s="25">
        <v>4.6728969999999999</v>
      </c>
      <c r="G215" s="25">
        <v>0.31152600000000003</v>
      </c>
      <c r="H215" s="25">
        <v>0.93457900000000005</v>
      </c>
    </row>
    <row r="216" spans="1:8" ht="11.1" customHeight="1" x14ac:dyDescent="0.2">
      <c r="A216" s="20" t="s">
        <v>879</v>
      </c>
      <c r="B216" s="21">
        <v>316</v>
      </c>
      <c r="C216" s="21">
        <v>201</v>
      </c>
      <c r="D216" s="21">
        <v>83</v>
      </c>
      <c r="E216" s="21">
        <v>20</v>
      </c>
      <c r="F216" s="21">
        <v>10</v>
      </c>
      <c r="G216" s="21">
        <v>0</v>
      </c>
      <c r="H216" s="21">
        <v>2</v>
      </c>
    </row>
    <row r="217" spans="1:8" ht="11.1" customHeight="1" x14ac:dyDescent="0.2">
      <c r="A217" s="24" t="s">
        <v>3</v>
      </c>
      <c r="B217" s="25">
        <v>100</v>
      </c>
      <c r="C217" s="25">
        <v>63.607595000000003</v>
      </c>
      <c r="D217" s="25">
        <v>26.265823000000001</v>
      </c>
      <c r="E217" s="25">
        <v>6.3291139999999997</v>
      </c>
      <c r="F217" s="25">
        <v>3.1645569999999998</v>
      </c>
      <c r="G217" s="25">
        <v>0</v>
      </c>
      <c r="H217" s="25">
        <v>0.632911</v>
      </c>
    </row>
    <row r="218" spans="1:8" ht="11.1" customHeight="1" x14ac:dyDescent="0.2">
      <c r="A218" s="20" t="s">
        <v>398</v>
      </c>
      <c r="B218" s="21">
        <v>177</v>
      </c>
      <c r="C218" s="21">
        <v>106</v>
      </c>
      <c r="D218" s="21">
        <v>43</v>
      </c>
      <c r="E218" s="21">
        <v>17</v>
      </c>
      <c r="F218" s="21">
        <v>8</v>
      </c>
      <c r="G218" s="21">
        <v>1</v>
      </c>
      <c r="H218" s="21">
        <v>2</v>
      </c>
    </row>
    <row r="219" spans="1:8" ht="11.1" customHeight="1" x14ac:dyDescent="0.2">
      <c r="A219" s="24" t="s">
        <v>3</v>
      </c>
      <c r="B219" s="25">
        <v>100</v>
      </c>
      <c r="C219" s="25">
        <v>59.887006</v>
      </c>
      <c r="D219" s="25">
        <v>24.293785</v>
      </c>
      <c r="E219" s="25">
        <v>9.6045200000000008</v>
      </c>
      <c r="F219" s="25">
        <v>4.519774</v>
      </c>
      <c r="G219" s="25">
        <v>0.56497200000000003</v>
      </c>
      <c r="H219" s="25">
        <v>1.1299440000000001</v>
      </c>
    </row>
    <row r="220" spans="1:8" ht="11.1" customHeight="1" x14ac:dyDescent="0.2">
      <c r="A220" s="20" t="s">
        <v>399</v>
      </c>
      <c r="B220" s="21">
        <v>132</v>
      </c>
      <c r="C220" s="21">
        <v>86</v>
      </c>
      <c r="D220" s="21">
        <v>32</v>
      </c>
      <c r="E220" s="21">
        <v>9</v>
      </c>
      <c r="F220" s="21">
        <v>5</v>
      </c>
      <c r="G220" s="21">
        <v>0</v>
      </c>
      <c r="H220" s="21">
        <v>0</v>
      </c>
    </row>
    <row r="221" spans="1:8" ht="11.1" customHeight="1" x14ac:dyDescent="0.2">
      <c r="A221" s="24" t="s">
        <v>3</v>
      </c>
      <c r="B221" s="25">
        <v>100</v>
      </c>
      <c r="C221" s="25">
        <v>65.151515000000003</v>
      </c>
      <c r="D221" s="25">
        <v>24.242424</v>
      </c>
      <c r="E221" s="25">
        <v>6.8181820000000002</v>
      </c>
      <c r="F221" s="25">
        <v>3.7878790000000002</v>
      </c>
      <c r="G221" s="25">
        <v>0</v>
      </c>
      <c r="H221" s="25">
        <v>0</v>
      </c>
    </row>
    <row r="222" spans="1:8" ht="11.1" customHeight="1" x14ac:dyDescent="0.2">
      <c r="A222" s="20" t="s">
        <v>400</v>
      </c>
      <c r="B222" s="21">
        <v>163</v>
      </c>
      <c r="C222" s="21">
        <v>120</v>
      </c>
      <c r="D222" s="21">
        <v>32</v>
      </c>
      <c r="E222" s="21">
        <v>7</v>
      </c>
      <c r="F222" s="21">
        <v>3</v>
      </c>
      <c r="G222" s="21">
        <v>0</v>
      </c>
      <c r="H222" s="21">
        <v>1</v>
      </c>
    </row>
    <row r="223" spans="1:8" ht="11.1" customHeight="1" x14ac:dyDescent="0.2">
      <c r="A223" s="24" t="s">
        <v>3</v>
      </c>
      <c r="B223" s="25">
        <v>100</v>
      </c>
      <c r="C223" s="25">
        <v>73.619631999999996</v>
      </c>
      <c r="D223" s="25">
        <v>19.631902</v>
      </c>
      <c r="E223" s="25">
        <v>4.2944789999999999</v>
      </c>
      <c r="F223" s="25">
        <v>1.8404910000000001</v>
      </c>
      <c r="G223" s="25">
        <v>0</v>
      </c>
      <c r="H223" s="25">
        <v>0.61349699999999996</v>
      </c>
    </row>
    <row r="224" spans="1:8" ht="11.1" customHeight="1" x14ac:dyDescent="0.2">
      <c r="A224" s="9" t="s">
        <v>401</v>
      </c>
      <c r="B224" s="9"/>
      <c r="C224" s="9"/>
      <c r="D224" s="9"/>
      <c r="E224" s="9"/>
      <c r="F224" s="9"/>
      <c r="G224" s="9"/>
      <c r="H224" s="9"/>
    </row>
    <row r="225" spans="1:8" ht="11.1" customHeight="1" x14ac:dyDescent="0.2">
      <c r="A225" s="20" t="s">
        <v>878</v>
      </c>
      <c r="B225" s="21">
        <v>55</v>
      </c>
      <c r="C225" s="21">
        <v>28</v>
      </c>
      <c r="D225" s="21">
        <v>21</v>
      </c>
      <c r="E225" s="21">
        <v>5</v>
      </c>
      <c r="F225" s="21">
        <v>1</v>
      </c>
      <c r="G225" s="21">
        <v>0</v>
      </c>
      <c r="H225" s="21">
        <v>0</v>
      </c>
    </row>
    <row r="226" spans="1:8" ht="11.1" customHeight="1" x14ac:dyDescent="0.2">
      <c r="A226" s="24" t="s">
        <v>3</v>
      </c>
      <c r="B226" s="25">
        <v>100</v>
      </c>
      <c r="C226" s="25">
        <v>50.909090999999997</v>
      </c>
      <c r="D226" s="25">
        <v>38.181818</v>
      </c>
      <c r="E226" s="25">
        <v>9.0909089999999999</v>
      </c>
      <c r="F226" s="25">
        <v>1.818182</v>
      </c>
      <c r="G226" s="25">
        <v>0</v>
      </c>
      <c r="H226" s="25">
        <v>0</v>
      </c>
    </row>
    <row r="227" spans="1:8" ht="11.1" customHeight="1" x14ac:dyDescent="0.2">
      <c r="A227" s="20" t="s">
        <v>402</v>
      </c>
      <c r="B227" s="21">
        <v>110</v>
      </c>
      <c r="C227" s="21">
        <v>73</v>
      </c>
      <c r="D227" s="21">
        <v>28</v>
      </c>
      <c r="E227" s="21">
        <v>6</v>
      </c>
      <c r="F227" s="21">
        <v>2</v>
      </c>
      <c r="G227" s="21">
        <v>1</v>
      </c>
      <c r="H227" s="21">
        <v>0</v>
      </c>
    </row>
    <row r="228" spans="1:8" ht="11.1" customHeight="1" x14ac:dyDescent="0.2">
      <c r="A228" s="24" t="s">
        <v>3</v>
      </c>
      <c r="B228" s="25">
        <v>100</v>
      </c>
      <c r="C228" s="25">
        <v>66.363636</v>
      </c>
      <c r="D228" s="25">
        <v>25.454545</v>
      </c>
      <c r="E228" s="25">
        <v>5.4545450000000004</v>
      </c>
      <c r="F228" s="25">
        <v>1.818182</v>
      </c>
      <c r="G228" s="25">
        <v>0.90909099999999998</v>
      </c>
      <c r="H228" s="25">
        <v>0</v>
      </c>
    </row>
    <row r="229" spans="1:8" ht="11.1" customHeight="1" x14ac:dyDescent="0.2">
      <c r="A229" s="20" t="s">
        <v>397</v>
      </c>
      <c r="B229" s="21">
        <v>321</v>
      </c>
      <c r="C229" s="21">
        <v>177</v>
      </c>
      <c r="D229" s="21">
        <v>91</v>
      </c>
      <c r="E229" s="21">
        <v>34</v>
      </c>
      <c r="F229" s="21">
        <v>15</v>
      </c>
      <c r="G229" s="21">
        <v>1</v>
      </c>
      <c r="H229" s="21">
        <v>3</v>
      </c>
    </row>
    <row r="230" spans="1:8" ht="11.1" customHeight="1" x14ac:dyDescent="0.2">
      <c r="A230" s="24" t="s">
        <v>3</v>
      </c>
      <c r="B230" s="25">
        <v>100</v>
      </c>
      <c r="C230" s="25">
        <v>55.140186999999997</v>
      </c>
      <c r="D230" s="25">
        <v>28.34891</v>
      </c>
      <c r="E230" s="25">
        <v>10.591900000000001</v>
      </c>
      <c r="F230" s="25">
        <v>4.6728969999999999</v>
      </c>
      <c r="G230" s="25">
        <v>0.31152600000000003</v>
      </c>
      <c r="H230" s="25">
        <v>0.93457900000000005</v>
      </c>
    </row>
    <row r="231" spans="1:8" ht="11.1" customHeight="1" x14ac:dyDescent="0.2">
      <c r="A231" s="20" t="s">
        <v>403</v>
      </c>
      <c r="B231" s="21">
        <v>92</v>
      </c>
      <c r="C231" s="21">
        <v>64</v>
      </c>
      <c r="D231" s="21">
        <v>17</v>
      </c>
      <c r="E231" s="21">
        <v>8</v>
      </c>
      <c r="F231" s="21">
        <v>3</v>
      </c>
      <c r="G231" s="21">
        <v>0</v>
      </c>
      <c r="H231" s="21">
        <v>0</v>
      </c>
    </row>
    <row r="232" spans="1:8" ht="11.1" customHeight="1" x14ac:dyDescent="0.2">
      <c r="A232" s="24" t="s">
        <v>3</v>
      </c>
      <c r="B232" s="25">
        <v>100</v>
      </c>
      <c r="C232" s="25">
        <v>69.565217000000004</v>
      </c>
      <c r="D232" s="25">
        <v>18.478261</v>
      </c>
      <c r="E232" s="25">
        <v>8.6956520000000008</v>
      </c>
      <c r="F232" s="25">
        <v>3.2608700000000002</v>
      </c>
      <c r="G232" s="25">
        <v>0</v>
      </c>
      <c r="H232" s="25">
        <v>0</v>
      </c>
    </row>
    <row r="233" spans="1:8" ht="11.1" customHeight="1" x14ac:dyDescent="0.2">
      <c r="A233" s="20" t="s">
        <v>404</v>
      </c>
      <c r="B233" s="21">
        <v>77</v>
      </c>
      <c r="C233" s="21">
        <v>48</v>
      </c>
      <c r="D233" s="21">
        <v>22</v>
      </c>
      <c r="E233" s="21">
        <v>4</v>
      </c>
      <c r="F233" s="21">
        <v>2</v>
      </c>
      <c r="G233" s="21">
        <v>0</v>
      </c>
      <c r="H233" s="21">
        <v>1</v>
      </c>
    </row>
    <row r="234" spans="1:8" ht="11.1" customHeight="1" x14ac:dyDescent="0.2">
      <c r="A234" s="24" t="s">
        <v>3</v>
      </c>
      <c r="B234" s="25">
        <v>100</v>
      </c>
      <c r="C234" s="25">
        <v>62.337662000000002</v>
      </c>
      <c r="D234" s="25">
        <v>28.571428999999998</v>
      </c>
      <c r="E234" s="25">
        <v>5.1948049999999997</v>
      </c>
      <c r="F234" s="25">
        <v>2.5974029999999999</v>
      </c>
      <c r="G234" s="25">
        <v>0</v>
      </c>
      <c r="H234" s="25">
        <v>1.2987010000000001</v>
      </c>
    </row>
    <row r="235" spans="1:8" ht="11.1" customHeight="1" x14ac:dyDescent="0.2">
      <c r="A235" s="20" t="s">
        <v>405</v>
      </c>
      <c r="B235" s="21">
        <v>147</v>
      </c>
      <c r="C235" s="21">
        <v>89</v>
      </c>
      <c r="D235" s="21">
        <v>44</v>
      </c>
      <c r="E235" s="21">
        <v>8</v>
      </c>
      <c r="F235" s="21">
        <v>5</v>
      </c>
      <c r="G235" s="21">
        <v>0</v>
      </c>
      <c r="H235" s="21">
        <v>1</v>
      </c>
    </row>
    <row r="236" spans="1:8" ht="11.1" customHeight="1" x14ac:dyDescent="0.2">
      <c r="A236" s="24" t="s">
        <v>3</v>
      </c>
      <c r="B236" s="25">
        <v>100</v>
      </c>
      <c r="C236" s="25">
        <v>60.544218000000001</v>
      </c>
      <c r="D236" s="25">
        <v>29.931972999999999</v>
      </c>
      <c r="E236" s="25">
        <v>5.442177</v>
      </c>
      <c r="F236" s="25">
        <v>3.4013610000000001</v>
      </c>
      <c r="G236" s="25">
        <v>0</v>
      </c>
      <c r="H236" s="25">
        <v>0.68027199999999999</v>
      </c>
    </row>
    <row r="237" spans="1:8" ht="11.1" customHeight="1" x14ac:dyDescent="0.2">
      <c r="A237" s="20" t="s">
        <v>398</v>
      </c>
      <c r="B237" s="21">
        <v>177</v>
      </c>
      <c r="C237" s="21">
        <v>106</v>
      </c>
      <c r="D237" s="21">
        <v>43</v>
      </c>
      <c r="E237" s="21">
        <v>17</v>
      </c>
      <c r="F237" s="21">
        <v>8</v>
      </c>
      <c r="G237" s="21">
        <v>1</v>
      </c>
      <c r="H237" s="21">
        <v>2</v>
      </c>
    </row>
    <row r="238" spans="1:8" ht="11.1" customHeight="1" x14ac:dyDescent="0.2">
      <c r="A238" s="24" t="s">
        <v>3</v>
      </c>
      <c r="B238" s="25">
        <v>100</v>
      </c>
      <c r="C238" s="25">
        <v>59.887006</v>
      </c>
      <c r="D238" s="25">
        <v>24.293785</v>
      </c>
      <c r="E238" s="25">
        <v>9.6045200000000008</v>
      </c>
      <c r="F238" s="25">
        <v>4.519774</v>
      </c>
      <c r="G238" s="25">
        <v>0.56497200000000003</v>
      </c>
      <c r="H238" s="25">
        <v>1.1299440000000001</v>
      </c>
    </row>
    <row r="239" spans="1:8" ht="11.1" customHeight="1" x14ac:dyDescent="0.2">
      <c r="A239" s="20" t="s">
        <v>406</v>
      </c>
      <c r="B239" s="21">
        <v>99</v>
      </c>
      <c r="C239" s="21">
        <v>63</v>
      </c>
      <c r="D239" s="21">
        <v>22</v>
      </c>
      <c r="E239" s="21">
        <v>9</v>
      </c>
      <c r="F239" s="21">
        <v>5</v>
      </c>
      <c r="G239" s="21">
        <v>0</v>
      </c>
      <c r="H239" s="21">
        <v>0</v>
      </c>
    </row>
    <row r="240" spans="1:8" ht="11.1" customHeight="1" x14ac:dyDescent="0.2">
      <c r="A240" s="24" t="s">
        <v>3</v>
      </c>
      <c r="B240" s="25">
        <v>100</v>
      </c>
      <c r="C240" s="25">
        <v>63.636364</v>
      </c>
      <c r="D240" s="25">
        <v>22.222221999999999</v>
      </c>
      <c r="E240" s="25">
        <v>9.0909089999999999</v>
      </c>
      <c r="F240" s="25">
        <v>5.0505050000000002</v>
      </c>
      <c r="G240" s="25">
        <v>0</v>
      </c>
      <c r="H240" s="25">
        <v>0</v>
      </c>
    </row>
    <row r="241" spans="1:8" ht="11.1" customHeight="1" x14ac:dyDescent="0.2">
      <c r="A241" s="20" t="s">
        <v>407</v>
      </c>
      <c r="B241" s="21">
        <v>33</v>
      </c>
      <c r="C241" s="21">
        <v>23</v>
      </c>
      <c r="D241" s="21">
        <v>10</v>
      </c>
      <c r="E241" s="21">
        <v>0</v>
      </c>
      <c r="F241" s="21">
        <v>0</v>
      </c>
      <c r="G241" s="21">
        <v>0</v>
      </c>
      <c r="H241" s="21">
        <v>0</v>
      </c>
    </row>
    <row r="242" spans="1:8" ht="11.1" customHeight="1" x14ac:dyDescent="0.2">
      <c r="A242" s="24" t="s">
        <v>3</v>
      </c>
      <c r="B242" s="25">
        <v>100</v>
      </c>
      <c r="C242" s="25">
        <v>69.696969999999993</v>
      </c>
      <c r="D242" s="25">
        <v>30.30303</v>
      </c>
      <c r="E242" s="25">
        <v>0</v>
      </c>
      <c r="F242" s="25">
        <v>0</v>
      </c>
      <c r="G242" s="25">
        <v>0</v>
      </c>
      <c r="H242" s="25">
        <v>0</v>
      </c>
    </row>
    <row r="243" spans="1:8" ht="11.1" customHeight="1" x14ac:dyDescent="0.2">
      <c r="A243" s="20" t="s">
        <v>400</v>
      </c>
      <c r="B243" s="21">
        <v>163</v>
      </c>
      <c r="C243" s="21">
        <v>120</v>
      </c>
      <c r="D243" s="21">
        <v>32</v>
      </c>
      <c r="E243" s="21">
        <v>7</v>
      </c>
      <c r="F243" s="21">
        <v>3</v>
      </c>
      <c r="G243" s="21">
        <v>0</v>
      </c>
      <c r="H243" s="21">
        <v>1</v>
      </c>
    </row>
    <row r="244" spans="1:8" ht="11.1" customHeight="1" x14ac:dyDescent="0.2">
      <c r="A244" s="26"/>
      <c r="B244" s="27">
        <v>100</v>
      </c>
      <c r="C244" s="27">
        <v>73.619631999999996</v>
      </c>
      <c r="D244" s="27">
        <v>19.631902</v>
      </c>
      <c r="E244" s="27">
        <v>4.2944789999999999</v>
      </c>
      <c r="F244" s="27">
        <v>1.8404910000000001</v>
      </c>
      <c r="G244" s="27">
        <v>0</v>
      </c>
      <c r="H244" s="27">
        <v>0.61349699999999996</v>
      </c>
    </row>
    <row r="245" spans="1:8" ht="11.1" customHeight="1" x14ac:dyDescent="0.2"/>
  </sheetData>
  <phoneticPr fontId="2"/>
  <pageMargins left="0.75" right="0.75" top="1" bottom="1" header="0.5" footer="0.5"/>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5A7C6-21A9-4001-AC76-B18C5177E6BF}">
  <dimension ref="A1:H245"/>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8" x14ac:dyDescent="0.2">
      <c r="A1" s="11" t="s">
        <v>3</v>
      </c>
      <c r="B1" s="7"/>
    </row>
    <row r="2" spans="1:8" x14ac:dyDescent="0.2">
      <c r="A2" s="15" t="str">
        <f xml:space="preserve"> HYPERLINK("#'目次'!B54","[48]")</f>
        <v>[48]</v>
      </c>
    </row>
    <row r="3" spans="1:8" x14ac:dyDescent="0.2">
      <c r="A3" s="7" t="s">
        <v>3</v>
      </c>
      <c r="B3" s="8" t="s">
        <v>835</v>
      </c>
    </row>
    <row r="4" spans="1:8" x14ac:dyDescent="0.2">
      <c r="A4" s="7" t="s">
        <v>3</v>
      </c>
      <c r="B4" s="8" t="s">
        <v>84</v>
      </c>
    </row>
    <row r="5" spans="1:8" x14ac:dyDescent="0.2">
      <c r="A5" s="7" t="s">
        <v>3</v>
      </c>
      <c r="B5" s="8" t="s">
        <v>83</v>
      </c>
    </row>
    <row r="6" spans="1:8" s="18" customFormat="1" ht="126" x14ac:dyDescent="0.2">
      <c r="A6" s="16" t="s">
        <v>3</v>
      </c>
      <c r="B6" s="17" t="s">
        <v>335</v>
      </c>
      <c r="C6" s="17" t="s">
        <v>276</v>
      </c>
      <c r="D6" s="17" t="s">
        <v>277</v>
      </c>
      <c r="E6" s="17" t="s">
        <v>278</v>
      </c>
      <c r="F6" s="17" t="s">
        <v>279</v>
      </c>
      <c r="G6" s="17" t="s">
        <v>566</v>
      </c>
      <c r="H6" s="17" t="s">
        <v>366</v>
      </c>
    </row>
    <row r="7" spans="1:8" x14ac:dyDescent="0.2">
      <c r="A7" s="19" t="s">
        <v>338</v>
      </c>
      <c r="B7" s="10">
        <v>1274</v>
      </c>
      <c r="C7" s="10">
        <v>490</v>
      </c>
      <c r="D7" s="10">
        <v>530</v>
      </c>
      <c r="E7" s="10">
        <v>64</v>
      </c>
      <c r="F7" s="10">
        <v>65</v>
      </c>
      <c r="G7" s="10">
        <v>91</v>
      </c>
      <c r="H7" s="10">
        <v>34</v>
      </c>
    </row>
    <row r="8" spans="1:8" x14ac:dyDescent="0.2">
      <c r="A8" s="24" t="s">
        <v>3</v>
      </c>
      <c r="B8" s="25">
        <v>100</v>
      </c>
      <c r="C8" s="25">
        <v>38.461537999999997</v>
      </c>
      <c r="D8" s="25">
        <v>41.601255999999999</v>
      </c>
      <c r="E8" s="25">
        <v>5.0235479999999999</v>
      </c>
      <c r="F8" s="25">
        <v>5.1020409999999998</v>
      </c>
      <c r="G8" s="25">
        <v>7.1428570000000002</v>
      </c>
      <c r="H8" s="25">
        <v>2.6687599999999998</v>
      </c>
    </row>
    <row r="9" spans="1:8" x14ac:dyDescent="0.2">
      <c r="A9" s="9" t="s">
        <v>339</v>
      </c>
      <c r="B9" s="9"/>
      <c r="C9" s="9"/>
      <c r="D9" s="9"/>
      <c r="E9" s="9"/>
      <c r="F9" s="9"/>
      <c r="G9" s="9"/>
      <c r="H9" s="9"/>
    </row>
    <row r="10" spans="1:8" x14ac:dyDescent="0.2">
      <c r="A10" s="20" t="s">
        <v>340</v>
      </c>
      <c r="B10" s="21">
        <v>772</v>
      </c>
      <c r="C10" s="21">
        <v>246</v>
      </c>
      <c r="D10" s="21">
        <v>351</v>
      </c>
      <c r="E10" s="21">
        <v>35</v>
      </c>
      <c r="F10" s="21">
        <v>53</v>
      </c>
      <c r="G10" s="21">
        <v>67</v>
      </c>
      <c r="H10" s="21">
        <v>20</v>
      </c>
    </row>
    <row r="11" spans="1:8" x14ac:dyDescent="0.2">
      <c r="A11" s="24" t="s">
        <v>3</v>
      </c>
      <c r="B11" s="25">
        <v>100</v>
      </c>
      <c r="C11" s="25">
        <v>31.865285</v>
      </c>
      <c r="D11" s="25">
        <v>45.466321000000001</v>
      </c>
      <c r="E11" s="25">
        <v>4.5336790000000002</v>
      </c>
      <c r="F11" s="25">
        <v>6.8652850000000001</v>
      </c>
      <c r="G11" s="25">
        <v>8.6787559999999999</v>
      </c>
      <c r="H11" s="25">
        <v>2.5906739999999999</v>
      </c>
    </row>
    <row r="12" spans="1:8" x14ac:dyDescent="0.2">
      <c r="A12" s="20" t="s">
        <v>341</v>
      </c>
      <c r="B12" s="21">
        <v>502</v>
      </c>
      <c r="C12" s="21">
        <v>244</v>
      </c>
      <c r="D12" s="21">
        <v>179</v>
      </c>
      <c r="E12" s="21">
        <v>29</v>
      </c>
      <c r="F12" s="21">
        <v>12</v>
      </c>
      <c r="G12" s="21">
        <v>24</v>
      </c>
      <c r="H12" s="21">
        <v>14</v>
      </c>
    </row>
    <row r="13" spans="1:8" x14ac:dyDescent="0.2">
      <c r="A13" s="24" t="s">
        <v>3</v>
      </c>
      <c r="B13" s="25">
        <v>100</v>
      </c>
      <c r="C13" s="25">
        <v>48.605578000000001</v>
      </c>
      <c r="D13" s="25">
        <v>35.657370999999998</v>
      </c>
      <c r="E13" s="25">
        <v>5.7768920000000001</v>
      </c>
      <c r="F13" s="25">
        <v>2.3904380000000001</v>
      </c>
      <c r="G13" s="25">
        <v>4.7808760000000001</v>
      </c>
      <c r="H13" s="25">
        <v>2.7888449999999998</v>
      </c>
    </row>
    <row r="14" spans="1:8" x14ac:dyDescent="0.2">
      <c r="A14" s="9" t="s">
        <v>342</v>
      </c>
      <c r="B14" s="9"/>
      <c r="C14" s="9"/>
      <c r="D14" s="9"/>
      <c r="E14" s="9"/>
      <c r="F14" s="9"/>
      <c r="G14" s="9"/>
      <c r="H14" s="9"/>
    </row>
    <row r="15" spans="1:8" x14ac:dyDescent="0.2">
      <c r="A15" s="20" t="s">
        <v>343</v>
      </c>
      <c r="B15" s="21">
        <v>410</v>
      </c>
      <c r="C15" s="21">
        <v>166</v>
      </c>
      <c r="D15" s="21">
        <v>158</v>
      </c>
      <c r="E15" s="21">
        <v>16</v>
      </c>
      <c r="F15" s="21">
        <v>23</v>
      </c>
      <c r="G15" s="21">
        <v>38</v>
      </c>
      <c r="H15" s="21">
        <v>9</v>
      </c>
    </row>
    <row r="16" spans="1:8" x14ac:dyDescent="0.2">
      <c r="A16" s="24" t="s">
        <v>3</v>
      </c>
      <c r="B16" s="25">
        <v>100</v>
      </c>
      <c r="C16" s="25">
        <v>40.487805000000002</v>
      </c>
      <c r="D16" s="25">
        <v>38.536585000000002</v>
      </c>
      <c r="E16" s="25">
        <v>3.9024390000000002</v>
      </c>
      <c r="F16" s="25">
        <v>5.609756</v>
      </c>
      <c r="G16" s="25">
        <v>9.2682929999999999</v>
      </c>
      <c r="H16" s="25">
        <v>2.195122</v>
      </c>
    </row>
    <row r="17" spans="1:8" x14ac:dyDescent="0.2">
      <c r="A17" s="20" t="s">
        <v>344</v>
      </c>
      <c r="B17" s="21">
        <v>426</v>
      </c>
      <c r="C17" s="21">
        <v>149</v>
      </c>
      <c r="D17" s="21">
        <v>204</v>
      </c>
      <c r="E17" s="21">
        <v>20</v>
      </c>
      <c r="F17" s="21">
        <v>16</v>
      </c>
      <c r="G17" s="21">
        <v>24</v>
      </c>
      <c r="H17" s="21">
        <v>13</v>
      </c>
    </row>
    <row r="18" spans="1:8" x14ac:dyDescent="0.2">
      <c r="A18" s="24" t="s">
        <v>3</v>
      </c>
      <c r="B18" s="25">
        <v>100</v>
      </c>
      <c r="C18" s="25">
        <v>34.976526</v>
      </c>
      <c r="D18" s="25">
        <v>47.887324</v>
      </c>
      <c r="E18" s="25">
        <v>4.6948359999999996</v>
      </c>
      <c r="F18" s="25">
        <v>3.7558690000000001</v>
      </c>
      <c r="G18" s="25">
        <v>5.6338030000000003</v>
      </c>
      <c r="H18" s="25">
        <v>3.0516429999999999</v>
      </c>
    </row>
    <row r="19" spans="1:8" x14ac:dyDescent="0.2">
      <c r="A19" s="20" t="s">
        <v>345</v>
      </c>
      <c r="B19" s="21">
        <v>270</v>
      </c>
      <c r="C19" s="21">
        <v>103</v>
      </c>
      <c r="D19" s="21">
        <v>111</v>
      </c>
      <c r="E19" s="21">
        <v>18</v>
      </c>
      <c r="F19" s="21">
        <v>11</v>
      </c>
      <c r="G19" s="21">
        <v>19</v>
      </c>
      <c r="H19" s="21">
        <v>8</v>
      </c>
    </row>
    <row r="20" spans="1:8" x14ac:dyDescent="0.2">
      <c r="A20" s="24" t="s">
        <v>3</v>
      </c>
      <c r="B20" s="25">
        <v>100</v>
      </c>
      <c r="C20" s="25">
        <v>38.148147999999999</v>
      </c>
      <c r="D20" s="25">
        <v>41.111111000000001</v>
      </c>
      <c r="E20" s="25">
        <v>6.6666670000000003</v>
      </c>
      <c r="F20" s="25">
        <v>4.0740740000000004</v>
      </c>
      <c r="G20" s="25">
        <v>7.0370369999999998</v>
      </c>
      <c r="H20" s="25">
        <v>2.9629629999999998</v>
      </c>
    </row>
    <row r="21" spans="1:8" x14ac:dyDescent="0.2">
      <c r="A21" s="20" t="s">
        <v>346</v>
      </c>
      <c r="B21" s="21">
        <v>132</v>
      </c>
      <c r="C21" s="21">
        <v>59</v>
      </c>
      <c r="D21" s="21">
        <v>42</v>
      </c>
      <c r="E21" s="21">
        <v>9</v>
      </c>
      <c r="F21" s="21">
        <v>12</v>
      </c>
      <c r="G21" s="21">
        <v>8</v>
      </c>
      <c r="H21" s="21">
        <v>2</v>
      </c>
    </row>
    <row r="22" spans="1:8" x14ac:dyDescent="0.2">
      <c r="A22" s="24" t="s">
        <v>3</v>
      </c>
      <c r="B22" s="25">
        <v>100</v>
      </c>
      <c r="C22" s="25">
        <v>44.69697</v>
      </c>
      <c r="D22" s="25">
        <v>31.818182</v>
      </c>
      <c r="E22" s="25">
        <v>6.8181820000000002</v>
      </c>
      <c r="F22" s="25">
        <v>9.0909089999999999</v>
      </c>
      <c r="G22" s="25">
        <v>6.0606059999999999</v>
      </c>
      <c r="H22" s="25">
        <v>1.5151520000000001</v>
      </c>
    </row>
    <row r="23" spans="1:8" x14ac:dyDescent="0.2">
      <c r="A23" s="20" t="s">
        <v>347</v>
      </c>
      <c r="B23" s="21">
        <v>32</v>
      </c>
      <c r="C23" s="21">
        <v>11</v>
      </c>
      <c r="D23" s="21">
        <v>13</v>
      </c>
      <c r="E23" s="21">
        <v>1</v>
      </c>
      <c r="F23" s="21">
        <v>3</v>
      </c>
      <c r="G23" s="21">
        <v>2</v>
      </c>
      <c r="H23" s="21">
        <v>2</v>
      </c>
    </row>
    <row r="24" spans="1:8" x14ac:dyDescent="0.2">
      <c r="A24" s="24" t="s">
        <v>3</v>
      </c>
      <c r="B24" s="25">
        <v>100</v>
      </c>
      <c r="C24" s="25">
        <v>34.375</v>
      </c>
      <c r="D24" s="25">
        <v>40.625</v>
      </c>
      <c r="E24" s="25">
        <v>3.125</v>
      </c>
      <c r="F24" s="25">
        <v>9.375</v>
      </c>
      <c r="G24" s="25">
        <v>6.25</v>
      </c>
      <c r="H24" s="25">
        <v>6.25</v>
      </c>
    </row>
    <row r="25" spans="1:8" x14ac:dyDescent="0.2">
      <c r="A25" s="20" t="s">
        <v>348</v>
      </c>
      <c r="B25" s="21">
        <v>4</v>
      </c>
      <c r="C25" s="21">
        <v>2</v>
      </c>
      <c r="D25" s="21">
        <v>2</v>
      </c>
      <c r="E25" s="21">
        <v>0</v>
      </c>
      <c r="F25" s="21">
        <v>0</v>
      </c>
      <c r="G25" s="21">
        <v>0</v>
      </c>
      <c r="H25" s="21">
        <v>0</v>
      </c>
    </row>
    <row r="26" spans="1:8" x14ac:dyDescent="0.2">
      <c r="A26" s="24" t="s">
        <v>3</v>
      </c>
      <c r="B26" s="25">
        <v>100</v>
      </c>
      <c r="C26" s="25">
        <v>50</v>
      </c>
      <c r="D26" s="25">
        <v>50</v>
      </c>
      <c r="E26" s="25">
        <v>0</v>
      </c>
      <c r="F26" s="25">
        <v>0</v>
      </c>
      <c r="G26" s="25">
        <v>0</v>
      </c>
      <c r="H26" s="25">
        <v>0</v>
      </c>
    </row>
    <row r="27" spans="1:8" x14ac:dyDescent="0.2">
      <c r="A27" s="20" t="s">
        <v>349</v>
      </c>
      <c r="B27" s="21">
        <v>0</v>
      </c>
      <c r="C27" s="21">
        <v>0</v>
      </c>
      <c r="D27" s="21">
        <v>0</v>
      </c>
      <c r="E27" s="21">
        <v>0</v>
      </c>
      <c r="F27" s="21">
        <v>0</v>
      </c>
      <c r="G27" s="21">
        <v>0</v>
      </c>
      <c r="H27" s="21">
        <v>0</v>
      </c>
    </row>
    <row r="28" spans="1:8" x14ac:dyDescent="0.2">
      <c r="A28" s="24" t="s">
        <v>3</v>
      </c>
      <c r="B28" s="25">
        <v>0</v>
      </c>
      <c r="C28" s="25">
        <v>0</v>
      </c>
      <c r="D28" s="25">
        <v>0</v>
      </c>
      <c r="E28" s="25">
        <v>0</v>
      </c>
      <c r="F28" s="25">
        <v>0</v>
      </c>
      <c r="G28" s="25">
        <v>0</v>
      </c>
      <c r="H28" s="25">
        <v>0</v>
      </c>
    </row>
    <row r="29" spans="1:8" x14ac:dyDescent="0.2">
      <c r="A29" s="20" t="s">
        <v>350</v>
      </c>
      <c r="B29" s="21">
        <v>836</v>
      </c>
      <c r="C29" s="21">
        <v>315</v>
      </c>
      <c r="D29" s="21">
        <v>362</v>
      </c>
      <c r="E29" s="21">
        <v>36</v>
      </c>
      <c r="F29" s="21">
        <v>39</v>
      </c>
      <c r="G29" s="21">
        <v>62</v>
      </c>
      <c r="H29" s="21">
        <v>22</v>
      </c>
    </row>
    <row r="30" spans="1:8" x14ac:dyDescent="0.2">
      <c r="A30" s="24" t="s">
        <v>3</v>
      </c>
      <c r="B30" s="25">
        <v>100</v>
      </c>
      <c r="C30" s="25">
        <v>37.679425999999999</v>
      </c>
      <c r="D30" s="25">
        <v>43.301434999999998</v>
      </c>
      <c r="E30" s="25">
        <v>4.3062199999999997</v>
      </c>
      <c r="F30" s="25">
        <v>4.6650720000000003</v>
      </c>
      <c r="G30" s="25">
        <v>7.4162679999999996</v>
      </c>
      <c r="H30" s="25">
        <v>2.6315789999999999</v>
      </c>
    </row>
    <row r="31" spans="1:8" x14ac:dyDescent="0.2">
      <c r="A31" s="20" t="s">
        <v>351</v>
      </c>
      <c r="B31" s="21">
        <v>402</v>
      </c>
      <c r="C31" s="21">
        <v>162</v>
      </c>
      <c r="D31" s="21">
        <v>153</v>
      </c>
      <c r="E31" s="21">
        <v>27</v>
      </c>
      <c r="F31" s="21">
        <v>23</v>
      </c>
      <c r="G31" s="21">
        <v>27</v>
      </c>
      <c r="H31" s="21">
        <v>10</v>
      </c>
    </row>
    <row r="32" spans="1:8" x14ac:dyDescent="0.2">
      <c r="A32" s="24" t="s">
        <v>3</v>
      </c>
      <c r="B32" s="25">
        <v>100</v>
      </c>
      <c r="C32" s="25">
        <v>40.298507000000001</v>
      </c>
      <c r="D32" s="25">
        <v>38.059700999999997</v>
      </c>
      <c r="E32" s="25">
        <v>6.716418</v>
      </c>
      <c r="F32" s="25">
        <v>5.721393</v>
      </c>
      <c r="G32" s="25">
        <v>6.716418</v>
      </c>
      <c r="H32" s="25">
        <v>2.4875620000000001</v>
      </c>
    </row>
    <row r="33" spans="1:8" x14ac:dyDescent="0.2">
      <c r="A33" s="20" t="s">
        <v>352</v>
      </c>
      <c r="B33" s="21">
        <v>36</v>
      </c>
      <c r="C33" s="21">
        <v>13</v>
      </c>
      <c r="D33" s="21">
        <v>15</v>
      </c>
      <c r="E33" s="21">
        <v>1</v>
      </c>
      <c r="F33" s="21">
        <v>3</v>
      </c>
      <c r="G33" s="21">
        <v>2</v>
      </c>
      <c r="H33" s="21">
        <v>2</v>
      </c>
    </row>
    <row r="34" spans="1:8" x14ac:dyDescent="0.2">
      <c r="A34" s="24" t="s">
        <v>3</v>
      </c>
      <c r="B34" s="25">
        <v>100</v>
      </c>
      <c r="C34" s="25">
        <v>36.111111000000001</v>
      </c>
      <c r="D34" s="25">
        <v>41.666666999999997</v>
      </c>
      <c r="E34" s="25">
        <v>2.7777780000000001</v>
      </c>
      <c r="F34" s="25">
        <v>8.3333329999999997</v>
      </c>
      <c r="G34" s="25">
        <v>5.5555560000000002</v>
      </c>
      <c r="H34" s="25">
        <v>5.5555560000000002</v>
      </c>
    </row>
    <row r="35" spans="1:8" x14ac:dyDescent="0.2">
      <c r="A35" s="20" t="s">
        <v>353</v>
      </c>
      <c r="B35" s="21">
        <v>438</v>
      </c>
      <c r="C35" s="21">
        <v>175</v>
      </c>
      <c r="D35" s="21">
        <v>168</v>
      </c>
      <c r="E35" s="21">
        <v>28</v>
      </c>
      <c r="F35" s="21">
        <v>26</v>
      </c>
      <c r="G35" s="21">
        <v>29</v>
      </c>
      <c r="H35" s="21">
        <v>12</v>
      </c>
    </row>
    <row r="36" spans="1:8" x14ac:dyDescent="0.2">
      <c r="A36" s="24" t="s">
        <v>3</v>
      </c>
      <c r="B36" s="25">
        <v>100</v>
      </c>
      <c r="C36" s="25">
        <v>39.954338</v>
      </c>
      <c r="D36" s="25">
        <v>38.356164</v>
      </c>
      <c r="E36" s="25">
        <v>6.3926939999999997</v>
      </c>
      <c r="F36" s="25">
        <v>5.9360730000000004</v>
      </c>
      <c r="G36" s="25">
        <v>6.6210050000000003</v>
      </c>
      <c r="H36" s="25">
        <v>2.7397260000000001</v>
      </c>
    </row>
    <row r="37" spans="1:8" x14ac:dyDescent="0.2">
      <c r="A37" s="9" t="s">
        <v>354</v>
      </c>
      <c r="B37" s="10">
        <v>227</v>
      </c>
      <c r="C37" s="10">
        <v>73</v>
      </c>
      <c r="D37" s="10">
        <v>92</v>
      </c>
      <c r="E37" s="10">
        <v>10</v>
      </c>
      <c r="F37" s="10">
        <v>20</v>
      </c>
      <c r="G37" s="10">
        <v>26</v>
      </c>
      <c r="H37" s="10">
        <v>6</v>
      </c>
    </row>
    <row r="38" spans="1:8" x14ac:dyDescent="0.2">
      <c r="A38" s="24" t="s">
        <v>3</v>
      </c>
      <c r="B38" s="25">
        <v>100</v>
      </c>
      <c r="C38" s="25">
        <v>32.158589999999997</v>
      </c>
      <c r="D38" s="25">
        <v>40.528633999999997</v>
      </c>
      <c r="E38" s="25">
        <v>4.4052860000000003</v>
      </c>
      <c r="F38" s="25">
        <v>8.8105729999999998</v>
      </c>
      <c r="G38" s="25">
        <v>11.453744</v>
      </c>
      <c r="H38" s="25">
        <v>2.6431719999999999</v>
      </c>
    </row>
    <row r="39" spans="1:8" x14ac:dyDescent="0.2">
      <c r="A39" s="20" t="s">
        <v>344</v>
      </c>
      <c r="B39" s="21">
        <v>260</v>
      </c>
      <c r="C39" s="21">
        <v>75</v>
      </c>
      <c r="D39" s="21">
        <v>136</v>
      </c>
      <c r="E39" s="21">
        <v>8</v>
      </c>
      <c r="F39" s="21">
        <v>13</v>
      </c>
      <c r="G39" s="21">
        <v>18</v>
      </c>
      <c r="H39" s="21">
        <v>10</v>
      </c>
    </row>
    <row r="40" spans="1:8" x14ac:dyDescent="0.2">
      <c r="A40" s="24" t="s">
        <v>3</v>
      </c>
      <c r="B40" s="25">
        <v>100</v>
      </c>
      <c r="C40" s="25">
        <v>28.846153999999999</v>
      </c>
      <c r="D40" s="25">
        <v>52.307692000000003</v>
      </c>
      <c r="E40" s="25">
        <v>3.0769229999999999</v>
      </c>
      <c r="F40" s="25">
        <v>5</v>
      </c>
      <c r="G40" s="25">
        <v>6.9230770000000001</v>
      </c>
      <c r="H40" s="25">
        <v>3.8461539999999999</v>
      </c>
    </row>
    <row r="41" spans="1:8" x14ac:dyDescent="0.2">
      <c r="A41" s="20" t="s">
        <v>345</v>
      </c>
      <c r="B41" s="21">
        <v>171</v>
      </c>
      <c r="C41" s="21">
        <v>53</v>
      </c>
      <c r="D41" s="21">
        <v>81</v>
      </c>
      <c r="E41" s="21">
        <v>12</v>
      </c>
      <c r="F41" s="21">
        <v>8</v>
      </c>
      <c r="G41" s="21">
        <v>15</v>
      </c>
      <c r="H41" s="21">
        <v>2</v>
      </c>
    </row>
    <row r="42" spans="1:8" x14ac:dyDescent="0.2">
      <c r="A42" s="24" t="s">
        <v>3</v>
      </c>
      <c r="B42" s="25">
        <v>100</v>
      </c>
      <c r="C42" s="25">
        <v>30.994152</v>
      </c>
      <c r="D42" s="25">
        <v>47.368420999999998</v>
      </c>
      <c r="E42" s="25">
        <v>7.017544</v>
      </c>
      <c r="F42" s="25">
        <v>4.678363</v>
      </c>
      <c r="G42" s="25">
        <v>8.7719299999999993</v>
      </c>
      <c r="H42" s="25">
        <v>1.169591</v>
      </c>
    </row>
    <row r="43" spans="1:8" x14ac:dyDescent="0.2">
      <c r="A43" s="20" t="s">
        <v>346</v>
      </c>
      <c r="B43" s="21">
        <v>85</v>
      </c>
      <c r="C43" s="21">
        <v>35</v>
      </c>
      <c r="D43" s="21">
        <v>28</v>
      </c>
      <c r="E43" s="21">
        <v>5</v>
      </c>
      <c r="F43" s="21">
        <v>9</v>
      </c>
      <c r="G43" s="21">
        <v>7</v>
      </c>
      <c r="H43" s="21">
        <v>1</v>
      </c>
    </row>
    <row r="44" spans="1:8" x14ac:dyDescent="0.2">
      <c r="A44" s="24" t="s">
        <v>3</v>
      </c>
      <c r="B44" s="25">
        <v>100</v>
      </c>
      <c r="C44" s="25">
        <v>41.176470999999999</v>
      </c>
      <c r="D44" s="25">
        <v>32.941175999999999</v>
      </c>
      <c r="E44" s="25">
        <v>5.8823530000000002</v>
      </c>
      <c r="F44" s="25">
        <v>10.588234999999999</v>
      </c>
      <c r="G44" s="25">
        <v>8.2352939999999997</v>
      </c>
      <c r="H44" s="25">
        <v>1.176471</v>
      </c>
    </row>
    <row r="45" spans="1:8" x14ac:dyDescent="0.2">
      <c r="A45" s="20" t="s">
        <v>347</v>
      </c>
      <c r="B45" s="21">
        <v>25</v>
      </c>
      <c r="C45" s="21">
        <v>8</v>
      </c>
      <c r="D45" s="21">
        <v>12</v>
      </c>
      <c r="E45" s="21">
        <v>0</v>
      </c>
      <c r="F45" s="21">
        <v>3</v>
      </c>
      <c r="G45" s="21">
        <v>1</v>
      </c>
      <c r="H45" s="21">
        <v>1</v>
      </c>
    </row>
    <row r="46" spans="1:8" x14ac:dyDescent="0.2">
      <c r="A46" s="24" t="s">
        <v>3</v>
      </c>
      <c r="B46" s="25">
        <v>100</v>
      </c>
      <c r="C46" s="25">
        <v>32</v>
      </c>
      <c r="D46" s="25">
        <v>48</v>
      </c>
      <c r="E46" s="25">
        <v>0</v>
      </c>
      <c r="F46" s="25">
        <v>12</v>
      </c>
      <c r="G46" s="25">
        <v>4</v>
      </c>
      <c r="H46" s="25">
        <v>4</v>
      </c>
    </row>
    <row r="47" spans="1:8" x14ac:dyDescent="0.2">
      <c r="A47" s="20" t="s">
        <v>348</v>
      </c>
      <c r="B47" s="21">
        <v>4</v>
      </c>
      <c r="C47" s="21">
        <v>2</v>
      </c>
      <c r="D47" s="21">
        <v>2</v>
      </c>
      <c r="E47" s="21">
        <v>0</v>
      </c>
      <c r="F47" s="21">
        <v>0</v>
      </c>
      <c r="G47" s="21">
        <v>0</v>
      </c>
      <c r="H47" s="21">
        <v>0</v>
      </c>
    </row>
    <row r="48" spans="1:8" x14ac:dyDescent="0.2">
      <c r="A48" s="24" t="s">
        <v>3</v>
      </c>
      <c r="B48" s="25">
        <v>100</v>
      </c>
      <c r="C48" s="25">
        <v>50</v>
      </c>
      <c r="D48" s="25">
        <v>50</v>
      </c>
      <c r="E48" s="25">
        <v>0</v>
      </c>
      <c r="F48" s="25">
        <v>0</v>
      </c>
      <c r="G48" s="25">
        <v>0</v>
      </c>
      <c r="H48" s="25">
        <v>0</v>
      </c>
    </row>
    <row r="49" spans="1:8" x14ac:dyDescent="0.2">
      <c r="A49" s="20" t="s">
        <v>349</v>
      </c>
      <c r="B49" s="21">
        <v>0</v>
      </c>
      <c r="C49" s="21">
        <v>0</v>
      </c>
      <c r="D49" s="21">
        <v>0</v>
      </c>
      <c r="E49" s="21">
        <v>0</v>
      </c>
      <c r="F49" s="21">
        <v>0</v>
      </c>
      <c r="G49" s="21">
        <v>0</v>
      </c>
      <c r="H49" s="21">
        <v>0</v>
      </c>
    </row>
    <row r="50" spans="1:8" x14ac:dyDescent="0.2">
      <c r="A50" s="24" t="s">
        <v>3</v>
      </c>
      <c r="B50" s="25">
        <v>0</v>
      </c>
      <c r="C50" s="25">
        <v>0</v>
      </c>
      <c r="D50" s="25">
        <v>0</v>
      </c>
      <c r="E50" s="25">
        <v>0</v>
      </c>
      <c r="F50" s="25">
        <v>0</v>
      </c>
      <c r="G50" s="25">
        <v>0</v>
      </c>
      <c r="H50" s="25">
        <v>0</v>
      </c>
    </row>
    <row r="51" spans="1:8" x14ac:dyDescent="0.2">
      <c r="A51" s="20" t="s">
        <v>350</v>
      </c>
      <c r="B51" s="21">
        <v>487</v>
      </c>
      <c r="C51" s="21">
        <v>148</v>
      </c>
      <c r="D51" s="21">
        <v>228</v>
      </c>
      <c r="E51" s="21">
        <v>18</v>
      </c>
      <c r="F51" s="21">
        <v>33</v>
      </c>
      <c r="G51" s="21">
        <v>44</v>
      </c>
      <c r="H51" s="21">
        <v>16</v>
      </c>
    </row>
    <row r="52" spans="1:8" x14ac:dyDescent="0.2">
      <c r="A52" s="24" t="s">
        <v>3</v>
      </c>
      <c r="B52" s="25">
        <v>100</v>
      </c>
      <c r="C52" s="25">
        <v>30.390143999999999</v>
      </c>
      <c r="D52" s="25">
        <v>46.817247999999999</v>
      </c>
      <c r="E52" s="25">
        <v>3.6960989999999998</v>
      </c>
      <c r="F52" s="25">
        <v>6.7761810000000002</v>
      </c>
      <c r="G52" s="25">
        <v>9.0349079999999997</v>
      </c>
      <c r="H52" s="25">
        <v>3.2854209999999999</v>
      </c>
    </row>
    <row r="53" spans="1:8" x14ac:dyDescent="0.2">
      <c r="A53" s="20" t="s">
        <v>351</v>
      </c>
      <c r="B53" s="21">
        <v>256</v>
      </c>
      <c r="C53" s="21">
        <v>88</v>
      </c>
      <c r="D53" s="21">
        <v>109</v>
      </c>
      <c r="E53" s="21">
        <v>17</v>
      </c>
      <c r="F53" s="21">
        <v>17</v>
      </c>
      <c r="G53" s="21">
        <v>22</v>
      </c>
      <c r="H53" s="21">
        <v>3</v>
      </c>
    </row>
    <row r="54" spans="1:8" x14ac:dyDescent="0.2">
      <c r="A54" s="24" t="s">
        <v>3</v>
      </c>
      <c r="B54" s="25">
        <v>100</v>
      </c>
      <c r="C54" s="25">
        <v>34.375</v>
      </c>
      <c r="D54" s="25">
        <v>42.578125</v>
      </c>
      <c r="E54" s="25">
        <v>6.640625</v>
      </c>
      <c r="F54" s="25">
        <v>6.640625</v>
      </c>
      <c r="G54" s="25">
        <v>8.59375</v>
      </c>
      <c r="H54" s="25">
        <v>1.171875</v>
      </c>
    </row>
    <row r="55" spans="1:8" x14ac:dyDescent="0.2">
      <c r="A55" s="20" t="s">
        <v>352</v>
      </c>
      <c r="B55" s="21">
        <v>29</v>
      </c>
      <c r="C55" s="21">
        <v>10</v>
      </c>
      <c r="D55" s="21">
        <v>14</v>
      </c>
      <c r="E55" s="21">
        <v>0</v>
      </c>
      <c r="F55" s="21">
        <v>3</v>
      </c>
      <c r="G55" s="21">
        <v>1</v>
      </c>
      <c r="H55" s="21">
        <v>1</v>
      </c>
    </row>
    <row r="56" spans="1:8" x14ac:dyDescent="0.2">
      <c r="A56" s="24" t="s">
        <v>3</v>
      </c>
      <c r="B56" s="25">
        <v>100</v>
      </c>
      <c r="C56" s="25">
        <v>34.482759000000001</v>
      </c>
      <c r="D56" s="25">
        <v>48.275861999999996</v>
      </c>
      <c r="E56" s="25">
        <v>0</v>
      </c>
      <c r="F56" s="25">
        <v>10.344828</v>
      </c>
      <c r="G56" s="25">
        <v>3.4482759999999999</v>
      </c>
      <c r="H56" s="25">
        <v>3.4482759999999999</v>
      </c>
    </row>
    <row r="57" spans="1:8" x14ac:dyDescent="0.2">
      <c r="A57" s="20" t="s">
        <v>353</v>
      </c>
      <c r="B57" s="21">
        <v>285</v>
      </c>
      <c r="C57" s="21">
        <v>98</v>
      </c>
      <c r="D57" s="21">
        <v>123</v>
      </c>
      <c r="E57" s="21">
        <v>17</v>
      </c>
      <c r="F57" s="21">
        <v>20</v>
      </c>
      <c r="G57" s="21">
        <v>23</v>
      </c>
      <c r="H57" s="21">
        <v>4</v>
      </c>
    </row>
    <row r="58" spans="1:8" x14ac:dyDescent="0.2">
      <c r="A58" s="24" t="s">
        <v>3</v>
      </c>
      <c r="B58" s="25">
        <v>100</v>
      </c>
      <c r="C58" s="25">
        <v>34.385964999999999</v>
      </c>
      <c r="D58" s="25">
        <v>43.157895000000003</v>
      </c>
      <c r="E58" s="25">
        <v>5.964912</v>
      </c>
      <c r="F58" s="25">
        <v>7.017544</v>
      </c>
      <c r="G58" s="25">
        <v>8.0701750000000008</v>
      </c>
      <c r="H58" s="25">
        <v>1.4035089999999999</v>
      </c>
    </row>
    <row r="59" spans="1:8" x14ac:dyDescent="0.2">
      <c r="A59" s="9" t="s">
        <v>355</v>
      </c>
      <c r="B59" s="10">
        <v>183</v>
      </c>
      <c r="C59" s="10">
        <v>93</v>
      </c>
      <c r="D59" s="10">
        <v>66</v>
      </c>
      <c r="E59" s="10">
        <v>6</v>
      </c>
      <c r="F59" s="10">
        <v>3</v>
      </c>
      <c r="G59" s="10">
        <v>12</v>
      </c>
      <c r="H59" s="10">
        <v>3</v>
      </c>
    </row>
    <row r="60" spans="1:8" x14ac:dyDescent="0.2">
      <c r="A60" s="24" t="s">
        <v>3</v>
      </c>
      <c r="B60" s="25">
        <v>100</v>
      </c>
      <c r="C60" s="25">
        <v>50.819671999999997</v>
      </c>
      <c r="D60" s="25">
        <v>36.065573999999998</v>
      </c>
      <c r="E60" s="25">
        <v>3.278689</v>
      </c>
      <c r="F60" s="25">
        <v>1.6393439999999999</v>
      </c>
      <c r="G60" s="25">
        <v>6.5573769999999998</v>
      </c>
      <c r="H60" s="25">
        <v>1.6393439999999999</v>
      </c>
    </row>
    <row r="61" spans="1:8" x14ac:dyDescent="0.2">
      <c r="A61" s="20" t="s">
        <v>344</v>
      </c>
      <c r="B61" s="21">
        <v>166</v>
      </c>
      <c r="C61" s="21">
        <v>74</v>
      </c>
      <c r="D61" s="21">
        <v>68</v>
      </c>
      <c r="E61" s="21">
        <v>12</v>
      </c>
      <c r="F61" s="21">
        <v>3</v>
      </c>
      <c r="G61" s="21">
        <v>6</v>
      </c>
      <c r="H61" s="21">
        <v>3</v>
      </c>
    </row>
    <row r="62" spans="1:8" x14ac:dyDescent="0.2">
      <c r="A62" s="24" t="s">
        <v>3</v>
      </c>
      <c r="B62" s="25">
        <v>100</v>
      </c>
      <c r="C62" s="25">
        <v>44.578313000000001</v>
      </c>
      <c r="D62" s="25">
        <v>40.963855000000002</v>
      </c>
      <c r="E62" s="25">
        <v>7.2289159999999999</v>
      </c>
      <c r="F62" s="25">
        <v>1.807229</v>
      </c>
      <c r="G62" s="25">
        <v>3.6144579999999999</v>
      </c>
      <c r="H62" s="25">
        <v>1.807229</v>
      </c>
    </row>
    <row r="63" spans="1:8" x14ac:dyDescent="0.2">
      <c r="A63" s="20" t="s">
        <v>345</v>
      </c>
      <c r="B63" s="21">
        <v>99</v>
      </c>
      <c r="C63" s="21">
        <v>50</v>
      </c>
      <c r="D63" s="21">
        <v>30</v>
      </c>
      <c r="E63" s="21">
        <v>6</v>
      </c>
      <c r="F63" s="21">
        <v>3</v>
      </c>
      <c r="G63" s="21">
        <v>4</v>
      </c>
      <c r="H63" s="21">
        <v>6</v>
      </c>
    </row>
    <row r="64" spans="1:8" x14ac:dyDescent="0.2">
      <c r="A64" s="24" t="s">
        <v>3</v>
      </c>
      <c r="B64" s="25">
        <v>100</v>
      </c>
      <c r="C64" s="25">
        <v>50.505051000000002</v>
      </c>
      <c r="D64" s="25">
        <v>30.30303</v>
      </c>
      <c r="E64" s="25">
        <v>6.0606059999999999</v>
      </c>
      <c r="F64" s="25">
        <v>3.030303</v>
      </c>
      <c r="G64" s="25">
        <v>4.0404039999999997</v>
      </c>
      <c r="H64" s="25">
        <v>6.0606059999999999</v>
      </c>
    </row>
    <row r="65" spans="1:8" x14ac:dyDescent="0.2">
      <c r="A65" s="20" t="s">
        <v>346</v>
      </c>
      <c r="B65" s="21">
        <v>47</v>
      </c>
      <c r="C65" s="21">
        <v>24</v>
      </c>
      <c r="D65" s="21">
        <v>14</v>
      </c>
      <c r="E65" s="21">
        <v>4</v>
      </c>
      <c r="F65" s="21">
        <v>3</v>
      </c>
      <c r="G65" s="21">
        <v>1</v>
      </c>
      <c r="H65" s="21">
        <v>1</v>
      </c>
    </row>
    <row r="66" spans="1:8" x14ac:dyDescent="0.2">
      <c r="A66" s="24" t="s">
        <v>3</v>
      </c>
      <c r="B66" s="25">
        <v>100</v>
      </c>
      <c r="C66" s="25">
        <v>51.063830000000003</v>
      </c>
      <c r="D66" s="25">
        <v>29.787234000000002</v>
      </c>
      <c r="E66" s="25">
        <v>8.5106380000000001</v>
      </c>
      <c r="F66" s="25">
        <v>6.3829789999999997</v>
      </c>
      <c r="G66" s="25">
        <v>2.1276600000000001</v>
      </c>
      <c r="H66" s="25">
        <v>2.1276600000000001</v>
      </c>
    </row>
    <row r="67" spans="1:8" x14ac:dyDescent="0.2">
      <c r="A67" s="20" t="s">
        <v>347</v>
      </c>
      <c r="B67" s="21">
        <v>7</v>
      </c>
      <c r="C67" s="21">
        <v>3</v>
      </c>
      <c r="D67" s="21">
        <v>1</v>
      </c>
      <c r="E67" s="21">
        <v>1</v>
      </c>
      <c r="F67" s="21">
        <v>0</v>
      </c>
      <c r="G67" s="21">
        <v>1</v>
      </c>
      <c r="H67" s="21">
        <v>1</v>
      </c>
    </row>
    <row r="68" spans="1:8" x14ac:dyDescent="0.2">
      <c r="A68" s="24" t="s">
        <v>3</v>
      </c>
      <c r="B68" s="25">
        <v>100</v>
      </c>
      <c r="C68" s="25">
        <v>42.857143000000001</v>
      </c>
      <c r="D68" s="25">
        <v>14.285714</v>
      </c>
      <c r="E68" s="25">
        <v>14.285714</v>
      </c>
      <c r="F68" s="25">
        <v>0</v>
      </c>
      <c r="G68" s="25">
        <v>14.285714</v>
      </c>
      <c r="H68" s="25">
        <v>14.285714</v>
      </c>
    </row>
    <row r="69" spans="1:8" x14ac:dyDescent="0.2">
      <c r="A69" s="20" t="s">
        <v>348</v>
      </c>
      <c r="B69" s="21">
        <v>0</v>
      </c>
      <c r="C69" s="21">
        <v>0</v>
      </c>
      <c r="D69" s="21">
        <v>0</v>
      </c>
      <c r="E69" s="21">
        <v>0</v>
      </c>
      <c r="F69" s="21">
        <v>0</v>
      </c>
      <c r="G69" s="21">
        <v>0</v>
      </c>
      <c r="H69" s="21">
        <v>0</v>
      </c>
    </row>
    <row r="70" spans="1:8" x14ac:dyDescent="0.2">
      <c r="A70" s="24" t="s">
        <v>3</v>
      </c>
      <c r="B70" s="25">
        <v>0</v>
      </c>
      <c r="C70" s="25">
        <v>0</v>
      </c>
      <c r="D70" s="25">
        <v>0</v>
      </c>
      <c r="E70" s="25">
        <v>0</v>
      </c>
      <c r="F70" s="25">
        <v>0</v>
      </c>
      <c r="G70" s="25">
        <v>0</v>
      </c>
      <c r="H70" s="25">
        <v>0</v>
      </c>
    </row>
    <row r="71" spans="1:8" x14ac:dyDescent="0.2">
      <c r="A71" s="20" t="s">
        <v>349</v>
      </c>
      <c r="B71" s="21">
        <v>0</v>
      </c>
      <c r="C71" s="21">
        <v>0</v>
      </c>
      <c r="D71" s="21">
        <v>0</v>
      </c>
      <c r="E71" s="21">
        <v>0</v>
      </c>
      <c r="F71" s="21">
        <v>0</v>
      </c>
      <c r="G71" s="21">
        <v>0</v>
      </c>
      <c r="H71" s="21">
        <v>0</v>
      </c>
    </row>
    <row r="72" spans="1:8" x14ac:dyDescent="0.2">
      <c r="A72" s="24" t="s">
        <v>3</v>
      </c>
      <c r="B72" s="25">
        <v>0</v>
      </c>
      <c r="C72" s="25">
        <v>0</v>
      </c>
      <c r="D72" s="25">
        <v>0</v>
      </c>
      <c r="E72" s="25">
        <v>0</v>
      </c>
      <c r="F72" s="25">
        <v>0</v>
      </c>
      <c r="G72" s="25">
        <v>0</v>
      </c>
      <c r="H72" s="25">
        <v>0</v>
      </c>
    </row>
    <row r="73" spans="1:8" x14ac:dyDescent="0.2">
      <c r="A73" s="20" t="s">
        <v>350</v>
      </c>
      <c r="B73" s="21">
        <v>349</v>
      </c>
      <c r="C73" s="21">
        <v>167</v>
      </c>
      <c r="D73" s="21">
        <v>134</v>
      </c>
      <c r="E73" s="21">
        <v>18</v>
      </c>
      <c r="F73" s="21">
        <v>6</v>
      </c>
      <c r="G73" s="21">
        <v>18</v>
      </c>
      <c r="H73" s="21">
        <v>6</v>
      </c>
    </row>
    <row r="74" spans="1:8" x14ac:dyDescent="0.2">
      <c r="A74" s="24" t="s">
        <v>3</v>
      </c>
      <c r="B74" s="25">
        <v>100</v>
      </c>
      <c r="C74" s="25">
        <v>47.851002999999999</v>
      </c>
      <c r="D74" s="25">
        <v>38.395415</v>
      </c>
      <c r="E74" s="25">
        <v>5.1575930000000003</v>
      </c>
      <c r="F74" s="25">
        <v>1.719198</v>
      </c>
      <c r="G74" s="25">
        <v>5.1575930000000003</v>
      </c>
      <c r="H74" s="25">
        <v>1.719198</v>
      </c>
    </row>
    <row r="75" spans="1:8" x14ac:dyDescent="0.2">
      <c r="A75" s="20" t="s">
        <v>351</v>
      </c>
      <c r="B75" s="21">
        <v>146</v>
      </c>
      <c r="C75" s="21">
        <v>74</v>
      </c>
      <c r="D75" s="21">
        <v>44</v>
      </c>
      <c r="E75" s="21">
        <v>10</v>
      </c>
      <c r="F75" s="21">
        <v>6</v>
      </c>
      <c r="G75" s="21">
        <v>5</v>
      </c>
      <c r="H75" s="21">
        <v>7</v>
      </c>
    </row>
    <row r="76" spans="1:8" x14ac:dyDescent="0.2">
      <c r="A76" s="24" t="s">
        <v>3</v>
      </c>
      <c r="B76" s="25">
        <v>100</v>
      </c>
      <c r="C76" s="25">
        <v>50.684932000000003</v>
      </c>
      <c r="D76" s="25">
        <v>30.136986</v>
      </c>
      <c r="E76" s="25">
        <v>6.8493149999999998</v>
      </c>
      <c r="F76" s="25">
        <v>4.1095889999999997</v>
      </c>
      <c r="G76" s="25">
        <v>3.424658</v>
      </c>
      <c r="H76" s="25">
        <v>4.7945209999999996</v>
      </c>
    </row>
    <row r="77" spans="1:8" x14ac:dyDescent="0.2">
      <c r="A77" s="20" t="s">
        <v>352</v>
      </c>
      <c r="B77" s="21">
        <v>7</v>
      </c>
      <c r="C77" s="21">
        <v>3</v>
      </c>
      <c r="D77" s="21">
        <v>1</v>
      </c>
      <c r="E77" s="21">
        <v>1</v>
      </c>
      <c r="F77" s="21">
        <v>0</v>
      </c>
      <c r="G77" s="21">
        <v>1</v>
      </c>
      <c r="H77" s="21">
        <v>1</v>
      </c>
    </row>
    <row r="78" spans="1:8" x14ac:dyDescent="0.2">
      <c r="A78" s="24" t="s">
        <v>3</v>
      </c>
      <c r="B78" s="25">
        <v>100</v>
      </c>
      <c r="C78" s="25">
        <v>42.857143000000001</v>
      </c>
      <c r="D78" s="25">
        <v>14.285714</v>
      </c>
      <c r="E78" s="25">
        <v>14.285714</v>
      </c>
      <c r="F78" s="25">
        <v>0</v>
      </c>
      <c r="G78" s="25">
        <v>14.285714</v>
      </c>
      <c r="H78" s="25">
        <v>14.285714</v>
      </c>
    </row>
    <row r="79" spans="1:8" x14ac:dyDescent="0.2">
      <c r="A79" s="20" t="s">
        <v>353</v>
      </c>
      <c r="B79" s="21">
        <v>153</v>
      </c>
      <c r="C79" s="21">
        <v>77</v>
      </c>
      <c r="D79" s="21">
        <v>45</v>
      </c>
      <c r="E79" s="21">
        <v>11</v>
      </c>
      <c r="F79" s="21">
        <v>6</v>
      </c>
      <c r="G79" s="21">
        <v>6</v>
      </c>
      <c r="H79" s="21">
        <v>8</v>
      </c>
    </row>
    <row r="80" spans="1:8" x14ac:dyDescent="0.2">
      <c r="A80" s="24" t="s">
        <v>3</v>
      </c>
      <c r="B80" s="25">
        <v>100</v>
      </c>
      <c r="C80" s="25">
        <v>50.326796999999999</v>
      </c>
      <c r="D80" s="25">
        <v>29.411764999999999</v>
      </c>
      <c r="E80" s="25">
        <v>7.1895420000000003</v>
      </c>
      <c r="F80" s="25">
        <v>3.9215689999999999</v>
      </c>
      <c r="G80" s="25">
        <v>3.9215689999999999</v>
      </c>
      <c r="H80" s="25">
        <v>5.228758</v>
      </c>
    </row>
    <row r="81" spans="1:8" x14ac:dyDescent="0.2">
      <c r="A81" s="9" t="s">
        <v>356</v>
      </c>
      <c r="B81" s="9"/>
      <c r="C81" s="9"/>
      <c r="D81" s="9"/>
      <c r="E81" s="9"/>
      <c r="F81" s="9"/>
      <c r="G81" s="9"/>
      <c r="H81" s="9"/>
    </row>
    <row r="82" spans="1:8" x14ac:dyDescent="0.2">
      <c r="A82" s="20" t="s">
        <v>357</v>
      </c>
      <c r="B82" s="21">
        <v>49</v>
      </c>
      <c r="C82" s="21">
        <v>12</v>
      </c>
      <c r="D82" s="21">
        <v>23</v>
      </c>
      <c r="E82" s="21">
        <v>4</v>
      </c>
      <c r="F82" s="21">
        <v>4</v>
      </c>
      <c r="G82" s="21">
        <v>4</v>
      </c>
      <c r="H82" s="21">
        <v>2</v>
      </c>
    </row>
    <row r="83" spans="1:8" x14ac:dyDescent="0.2">
      <c r="A83" s="24" t="s">
        <v>3</v>
      </c>
      <c r="B83" s="25">
        <v>100</v>
      </c>
      <c r="C83" s="25">
        <v>24.489795999999998</v>
      </c>
      <c r="D83" s="25">
        <v>46.938775999999997</v>
      </c>
      <c r="E83" s="25">
        <v>8.1632650000000009</v>
      </c>
      <c r="F83" s="25">
        <v>8.1632650000000009</v>
      </c>
      <c r="G83" s="25">
        <v>8.1632650000000009</v>
      </c>
      <c r="H83" s="25">
        <v>4.0816330000000001</v>
      </c>
    </row>
    <row r="84" spans="1:8" x14ac:dyDescent="0.2">
      <c r="A84" s="20" t="s">
        <v>328</v>
      </c>
      <c r="B84" s="21">
        <v>969</v>
      </c>
      <c r="C84" s="21">
        <v>368</v>
      </c>
      <c r="D84" s="21">
        <v>414</v>
      </c>
      <c r="E84" s="21">
        <v>47</v>
      </c>
      <c r="F84" s="21">
        <v>49</v>
      </c>
      <c r="G84" s="21">
        <v>70</v>
      </c>
      <c r="H84" s="21">
        <v>21</v>
      </c>
    </row>
    <row r="85" spans="1:8" x14ac:dyDescent="0.2">
      <c r="A85" s="24" t="s">
        <v>3</v>
      </c>
      <c r="B85" s="25">
        <v>100</v>
      </c>
      <c r="C85" s="25">
        <v>37.977296000000003</v>
      </c>
      <c r="D85" s="25">
        <v>42.724457999999998</v>
      </c>
      <c r="E85" s="25">
        <v>4.8503610000000004</v>
      </c>
      <c r="F85" s="25">
        <v>5.0567599999999997</v>
      </c>
      <c r="G85" s="25">
        <v>7.2239420000000001</v>
      </c>
      <c r="H85" s="25">
        <v>2.1671830000000001</v>
      </c>
    </row>
    <row r="86" spans="1:8" x14ac:dyDescent="0.2">
      <c r="A86" s="20" t="s">
        <v>329</v>
      </c>
      <c r="B86" s="21">
        <v>74</v>
      </c>
      <c r="C86" s="21">
        <v>27</v>
      </c>
      <c r="D86" s="21">
        <v>31</v>
      </c>
      <c r="E86" s="21">
        <v>3</v>
      </c>
      <c r="F86" s="21">
        <v>5</v>
      </c>
      <c r="G86" s="21">
        <v>3</v>
      </c>
      <c r="H86" s="21">
        <v>5</v>
      </c>
    </row>
    <row r="87" spans="1:8" x14ac:dyDescent="0.2">
      <c r="A87" s="24" t="s">
        <v>3</v>
      </c>
      <c r="B87" s="25">
        <v>100</v>
      </c>
      <c r="C87" s="25">
        <v>36.486485999999999</v>
      </c>
      <c r="D87" s="25">
        <v>41.891891999999999</v>
      </c>
      <c r="E87" s="25">
        <v>4.0540539999999998</v>
      </c>
      <c r="F87" s="25">
        <v>6.7567570000000003</v>
      </c>
      <c r="G87" s="25">
        <v>4.0540539999999998</v>
      </c>
      <c r="H87" s="25">
        <v>6.7567570000000003</v>
      </c>
    </row>
    <row r="88" spans="1:8" x14ac:dyDescent="0.2">
      <c r="A88" s="20" t="s">
        <v>330</v>
      </c>
      <c r="B88" s="21">
        <v>157</v>
      </c>
      <c r="C88" s="21">
        <v>72</v>
      </c>
      <c r="D88" s="21">
        <v>55</v>
      </c>
      <c r="E88" s="21">
        <v>8</v>
      </c>
      <c r="F88" s="21">
        <v>5</v>
      </c>
      <c r="G88" s="21">
        <v>11</v>
      </c>
      <c r="H88" s="21">
        <v>6</v>
      </c>
    </row>
    <row r="89" spans="1:8" x14ac:dyDescent="0.2">
      <c r="A89" s="24" t="s">
        <v>3</v>
      </c>
      <c r="B89" s="25">
        <v>100</v>
      </c>
      <c r="C89" s="25">
        <v>45.859873</v>
      </c>
      <c r="D89" s="25">
        <v>35.031846999999999</v>
      </c>
      <c r="E89" s="25">
        <v>5.0955409999999999</v>
      </c>
      <c r="F89" s="25">
        <v>3.1847129999999999</v>
      </c>
      <c r="G89" s="25">
        <v>7.0063690000000003</v>
      </c>
      <c r="H89" s="25">
        <v>3.8216559999999999</v>
      </c>
    </row>
    <row r="90" spans="1:8" x14ac:dyDescent="0.2">
      <c r="A90" s="20" t="s">
        <v>358</v>
      </c>
      <c r="B90" s="21">
        <v>25</v>
      </c>
      <c r="C90" s="21">
        <v>11</v>
      </c>
      <c r="D90" s="21">
        <v>7</v>
      </c>
      <c r="E90" s="21">
        <v>2</v>
      </c>
      <c r="F90" s="21">
        <v>2</v>
      </c>
      <c r="G90" s="21">
        <v>3</v>
      </c>
      <c r="H90" s="21">
        <v>0</v>
      </c>
    </row>
    <row r="91" spans="1:8" x14ac:dyDescent="0.2">
      <c r="A91" s="24" t="s">
        <v>3</v>
      </c>
      <c r="B91" s="25">
        <v>100</v>
      </c>
      <c r="C91" s="25">
        <v>44</v>
      </c>
      <c r="D91" s="25">
        <v>28</v>
      </c>
      <c r="E91" s="25">
        <v>8</v>
      </c>
      <c r="F91" s="25">
        <v>8</v>
      </c>
      <c r="G91" s="25">
        <v>12</v>
      </c>
      <c r="H91" s="25">
        <v>0</v>
      </c>
    </row>
    <row r="92" spans="1:8" x14ac:dyDescent="0.2">
      <c r="A92" s="9" t="s">
        <v>359</v>
      </c>
      <c r="B92" s="10">
        <v>33</v>
      </c>
      <c r="C92" s="10">
        <v>6</v>
      </c>
      <c r="D92" s="10">
        <v>14</v>
      </c>
      <c r="E92" s="10">
        <v>4</v>
      </c>
      <c r="F92" s="10">
        <v>3</v>
      </c>
      <c r="G92" s="10">
        <v>4</v>
      </c>
      <c r="H92" s="10">
        <v>2</v>
      </c>
    </row>
    <row r="93" spans="1:8" x14ac:dyDescent="0.2">
      <c r="A93" s="24" t="s">
        <v>3</v>
      </c>
      <c r="B93" s="25">
        <v>100</v>
      </c>
      <c r="C93" s="25">
        <v>18.181818</v>
      </c>
      <c r="D93" s="25">
        <v>42.424242</v>
      </c>
      <c r="E93" s="25">
        <v>12.121212</v>
      </c>
      <c r="F93" s="25">
        <v>9.0909089999999999</v>
      </c>
      <c r="G93" s="25">
        <v>12.121212</v>
      </c>
      <c r="H93" s="25">
        <v>6.0606059999999999</v>
      </c>
    </row>
    <row r="94" spans="1:8" x14ac:dyDescent="0.2">
      <c r="A94" s="20" t="s">
        <v>331</v>
      </c>
      <c r="B94" s="21">
        <v>638</v>
      </c>
      <c r="C94" s="21">
        <v>209</v>
      </c>
      <c r="D94" s="21">
        <v>294</v>
      </c>
      <c r="E94" s="21">
        <v>27</v>
      </c>
      <c r="F94" s="21">
        <v>41</v>
      </c>
      <c r="G94" s="21">
        <v>53</v>
      </c>
      <c r="H94" s="21">
        <v>14</v>
      </c>
    </row>
    <row r="95" spans="1:8" x14ac:dyDescent="0.2">
      <c r="A95" s="24" t="s">
        <v>3</v>
      </c>
      <c r="B95" s="25">
        <v>100</v>
      </c>
      <c r="C95" s="25">
        <v>32.758620999999998</v>
      </c>
      <c r="D95" s="25">
        <v>46.081505</v>
      </c>
      <c r="E95" s="25">
        <v>4.2319750000000003</v>
      </c>
      <c r="F95" s="25">
        <v>6.4263320000000004</v>
      </c>
      <c r="G95" s="25">
        <v>8.3072099999999995</v>
      </c>
      <c r="H95" s="25">
        <v>2.1943570000000001</v>
      </c>
    </row>
    <row r="96" spans="1:8" x14ac:dyDescent="0.2">
      <c r="A96" s="20" t="s">
        <v>332</v>
      </c>
      <c r="B96" s="21">
        <v>32</v>
      </c>
      <c r="C96" s="21">
        <v>9</v>
      </c>
      <c r="D96" s="21">
        <v>14</v>
      </c>
      <c r="E96" s="21">
        <v>1</v>
      </c>
      <c r="F96" s="21">
        <v>4</v>
      </c>
      <c r="G96" s="21">
        <v>3</v>
      </c>
      <c r="H96" s="21">
        <v>1</v>
      </c>
    </row>
    <row r="97" spans="1:8" x14ac:dyDescent="0.2">
      <c r="A97" s="24" t="s">
        <v>3</v>
      </c>
      <c r="B97" s="25">
        <v>100</v>
      </c>
      <c r="C97" s="25">
        <v>28.125</v>
      </c>
      <c r="D97" s="25">
        <v>43.75</v>
      </c>
      <c r="E97" s="25">
        <v>3.125</v>
      </c>
      <c r="F97" s="25">
        <v>12.5</v>
      </c>
      <c r="G97" s="25">
        <v>9.375</v>
      </c>
      <c r="H97" s="25">
        <v>3.125</v>
      </c>
    </row>
    <row r="98" spans="1:8" x14ac:dyDescent="0.2">
      <c r="A98" s="20" t="s">
        <v>333</v>
      </c>
      <c r="B98" s="21">
        <v>52</v>
      </c>
      <c r="C98" s="21">
        <v>15</v>
      </c>
      <c r="D98" s="21">
        <v>24</v>
      </c>
      <c r="E98" s="21">
        <v>2</v>
      </c>
      <c r="F98" s="21">
        <v>3</v>
      </c>
      <c r="G98" s="21">
        <v>5</v>
      </c>
      <c r="H98" s="21">
        <v>3</v>
      </c>
    </row>
    <row r="99" spans="1:8" x14ac:dyDescent="0.2">
      <c r="A99" s="24" t="s">
        <v>3</v>
      </c>
      <c r="B99" s="25">
        <v>100</v>
      </c>
      <c r="C99" s="25">
        <v>28.846153999999999</v>
      </c>
      <c r="D99" s="25">
        <v>46.153846000000001</v>
      </c>
      <c r="E99" s="25">
        <v>3.8461539999999999</v>
      </c>
      <c r="F99" s="25">
        <v>5.7692310000000004</v>
      </c>
      <c r="G99" s="25">
        <v>9.6153849999999998</v>
      </c>
      <c r="H99" s="25">
        <v>5.7692310000000004</v>
      </c>
    </row>
    <row r="100" spans="1:8" x14ac:dyDescent="0.2">
      <c r="A100" s="20" t="s">
        <v>358</v>
      </c>
      <c r="B100" s="21">
        <v>17</v>
      </c>
      <c r="C100" s="21">
        <v>7</v>
      </c>
      <c r="D100" s="21">
        <v>5</v>
      </c>
      <c r="E100" s="21">
        <v>1</v>
      </c>
      <c r="F100" s="21">
        <v>2</v>
      </c>
      <c r="G100" s="21">
        <v>2</v>
      </c>
      <c r="H100" s="21">
        <v>0</v>
      </c>
    </row>
    <row r="101" spans="1:8" x14ac:dyDescent="0.2">
      <c r="A101" s="24" t="s">
        <v>3</v>
      </c>
      <c r="B101" s="25">
        <v>100</v>
      </c>
      <c r="C101" s="25">
        <v>41.176470999999999</v>
      </c>
      <c r="D101" s="25">
        <v>29.411764999999999</v>
      </c>
      <c r="E101" s="25">
        <v>5.8823530000000002</v>
      </c>
      <c r="F101" s="25">
        <v>11.764706</v>
      </c>
      <c r="G101" s="25">
        <v>11.764706</v>
      </c>
      <c r="H101" s="25">
        <v>0</v>
      </c>
    </row>
    <row r="102" spans="1:8" x14ac:dyDescent="0.2">
      <c r="A102" s="9" t="s">
        <v>360</v>
      </c>
      <c r="B102" s="10">
        <v>16</v>
      </c>
      <c r="C102" s="10">
        <v>6</v>
      </c>
      <c r="D102" s="10">
        <v>9</v>
      </c>
      <c r="E102" s="10">
        <v>0</v>
      </c>
      <c r="F102" s="10">
        <v>1</v>
      </c>
      <c r="G102" s="10">
        <v>0</v>
      </c>
      <c r="H102" s="10">
        <v>0</v>
      </c>
    </row>
    <row r="103" spans="1:8" x14ac:dyDescent="0.2">
      <c r="A103" s="24" t="s">
        <v>3</v>
      </c>
      <c r="B103" s="25">
        <v>100</v>
      </c>
      <c r="C103" s="25">
        <v>37.5</v>
      </c>
      <c r="D103" s="25">
        <v>56.25</v>
      </c>
      <c r="E103" s="25">
        <v>0</v>
      </c>
      <c r="F103" s="25">
        <v>6.25</v>
      </c>
      <c r="G103" s="25">
        <v>0</v>
      </c>
      <c r="H103" s="25">
        <v>0</v>
      </c>
    </row>
    <row r="104" spans="1:8" x14ac:dyDescent="0.2">
      <c r="A104" s="20" t="s">
        <v>331</v>
      </c>
      <c r="B104" s="21">
        <v>331</v>
      </c>
      <c r="C104" s="21">
        <v>159</v>
      </c>
      <c r="D104" s="21">
        <v>120</v>
      </c>
      <c r="E104" s="21">
        <v>20</v>
      </c>
      <c r="F104" s="21">
        <v>8</v>
      </c>
      <c r="G104" s="21">
        <v>17</v>
      </c>
      <c r="H104" s="21">
        <v>7</v>
      </c>
    </row>
    <row r="105" spans="1:8" x14ac:dyDescent="0.2">
      <c r="A105" s="24" t="s">
        <v>3</v>
      </c>
      <c r="B105" s="25">
        <v>100</v>
      </c>
      <c r="C105" s="25">
        <v>48.036254</v>
      </c>
      <c r="D105" s="25">
        <v>36.253776000000002</v>
      </c>
      <c r="E105" s="25">
        <v>6.0422960000000003</v>
      </c>
      <c r="F105" s="25">
        <v>2.4169179999999999</v>
      </c>
      <c r="G105" s="25">
        <v>5.1359519999999996</v>
      </c>
      <c r="H105" s="25">
        <v>2.1148039999999999</v>
      </c>
    </row>
    <row r="106" spans="1:8" x14ac:dyDescent="0.2">
      <c r="A106" s="20" t="s">
        <v>332</v>
      </c>
      <c r="B106" s="21">
        <v>42</v>
      </c>
      <c r="C106" s="21">
        <v>18</v>
      </c>
      <c r="D106" s="21">
        <v>17</v>
      </c>
      <c r="E106" s="21">
        <v>2</v>
      </c>
      <c r="F106" s="21">
        <v>1</v>
      </c>
      <c r="G106" s="21">
        <v>0</v>
      </c>
      <c r="H106" s="21">
        <v>4</v>
      </c>
    </row>
    <row r="107" spans="1:8" x14ac:dyDescent="0.2">
      <c r="A107" s="24" t="s">
        <v>3</v>
      </c>
      <c r="B107" s="25">
        <v>100</v>
      </c>
      <c r="C107" s="25">
        <v>42.857143000000001</v>
      </c>
      <c r="D107" s="25">
        <v>40.476190000000003</v>
      </c>
      <c r="E107" s="25">
        <v>4.7619049999999996</v>
      </c>
      <c r="F107" s="25">
        <v>2.3809520000000002</v>
      </c>
      <c r="G107" s="25">
        <v>0</v>
      </c>
      <c r="H107" s="25">
        <v>9.5238099999999992</v>
      </c>
    </row>
    <row r="108" spans="1:8" x14ac:dyDescent="0.2">
      <c r="A108" s="20" t="s">
        <v>333</v>
      </c>
      <c r="B108" s="21">
        <v>105</v>
      </c>
      <c r="C108" s="21">
        <v>57</v>
      </c>
      <c r="D108" s="21">
        <v>31</v>
      </c>
      <c r="E108" s="21">
        <v>6</v>
      </c>
      <c r="F108" s="21">
        <v>2</v>
      </c>
      <c r="G108" s="21">
        <v>6</v>
      </c>
      <c r="H108" s="21">
        <v>3</v>
      </c>
    </row>
    <row r="109" spans="1:8" x14ac:dyDescent="0.2">
      <c r="A109" s="24" t="s">
        <v>3</v>
      </c>
      <c r="B109" s="25">
        <v>100</v>
      </c>
      <c r="C109" s="25">
        <v>54.285713999999999</v>
      </c>
      <c r="D109" s="25">
        <v>29.523810000000001</v>
      </c>
      <c r="E109" s="25">
        <v>5.7142860000000004</v>
      </c>
      <c r="F109" s="25">
        <v>1.9047620000000001</v>
      </c>
      <c r="G109" s="25">
        <v>5.7142860000000004</v>
      </c>
      <c r="H109" s="25">
        <v>2.8571430000000002</v>
      </c>
    </row>
    <row r="110" spans="1:8" x14ac:dyDescent="0.2">
      <c r="A110" s="20" t="s">
        <v>358</v>
      </c>
      <c r="B110" s="21">
        <v>8</v>
      </c>
      <c r="C110" s="21">
        <v>4</v>
      </c>
      <c r="D110" s="21">
        <v>2</v>
      </c>
      <c r="E110" s="21">
        <v>1</v>
      </c>
      <c r="F110" s="21">
        <v>0</v>
      </c>
      <c r="G110" s="21">
        <v>1</v>
      </c>
      <c r="H110" s="21">
        <v>0</v>
      </c>
    </row>
    <row r="111" spans="1:8" x14ac:dyDescent="0.2">
      <c r="A111" s="24" t="s">
        <v>3</v>
      </c>
      <c r="B111" s="25">
        <v>100</v>
      </c>
      <c r="C111" s="25">
        <v>50</v>
      </c>
      <c r="D111" s="25">
        <v>25</v>
      </c>
      <c r="E111" s="25">
        <v>12.5</v>
      </c>
      <c r="F111" s="25">
        <v>0</v>
      </c>
      <c r="G111" s="25">
        <v>12.5</v>
      </c>
      <c r="H111" s="25">
        <v>0</v>
      </c>
    </row>
    <row r="112" spans="1:8" x14ac:dyDescent="0.2">
      <c r="A112" s="9" t="s">
        <v>361</v>
      </c>
      <c r="B112" s="9"/>
      <c r="C112" s="9"/>
      <c r="D112" s="9"/>
      <c r="E112" s="9"/>
      <c r="F112" s="9"/>
      <c r="G112" s="9"/>
      <c r="H112" s="9"/>
    </row>
    <row r="113" spans="1:8" x14ac:dyDescent="0.2">
      <c r="A113" s="20" t="s">
        <v>362</v>
      </c>
      <c r="B113" s="21">
        <v>164</v>
      </c>
      <c r="C113" s="21">
        <v>69</v>
      </c>
      <c r="D113" s="21">
        <v>58</v>
      </c>
      <c r="E113" s="21">
        <v>7</v>
      </c>
      <c r="F113" s="21">
        <v>11</v>
      </c>
      <c r="G113" s="21">
        <v>15</v>
      </c>
      <c r="H113" s="21">
        <v>4</v>
      </c>
    </row>
    <row r="114" spans="1:8" x14ac:dyDescent="0.2">
      <c r="A114" s="24" t="s">
        <v>3</v>
      </c>
      <c r="B114" s="25">
        <v>100</v>
      </c>
      <c r="C114" s="25">
        <v>42.073171000000002</v>
      </c>
      <c r="D114" s="25">
        <v>35.365853999999999</v>
      </c>
      <c r="E114" s="25">
        <v>4.2682929999999999</v>
      </c>
      <c r="F114" s="25">
        <v>6.7073169999999998</v>
      </c>
      <c r="G114" s="25">
        <v>9.1463409999999996</v>
      </c>
      <c r="H114" s="25">
        <v>2.4390239999999999</v>
      </c>
    </row>
    <row r="115" spans="1:8" x14ac:dyDescent="0.2">
      <c r="A115" s="20" t="s">
        <v>363</v>
      </c>
      <c r="B115" s="21">
        <v>658</v>
      </c>
      <c r="C115" s="21">
        <v>251</v>
      </c>
      <c r="D115" s="21">
        <v>281</v>
      </c>
      <c r="E115" s="21">
        <v>33</v>
      </c>
      <c r="F115" s="21">
        <v>33</v>
      </c>
      <c r="G115" s="21">
        <v>46</v>
      </c>
      <c r="H115" s="21">
        <v>14</v>
      </c>
    </row>
    <row r="116" spans="1:8" x14ac:dyDescent="0.2">
      <c r="A116" s="24" t="s">
        <v>3</v>
      </c>
      <c r="B116" s="25">
        <v>100</v>
      </c>
      <c r="C116" s="25">
        <v>38.145896999999998</v>
      </c>
      <c r="D116" s="25">
        <v>42.705167000000003</v>
      </c>
      <c r="E116" s="25">
        <v>5.0151979999999998</v>
      </c>
      <c r="F116" s="25">
        <v>5.0151979999999998</v>
      </c>
      <c r="G116" s="25">
        <v>6.9908809999999999</v>
      </c>
      <c r="H116" s="25">
        <v>2.1276600000000001</v>
      </c>
    </row>
    <row r="117" spans="1:8" x14ac:dyDescent="0.2">
      <c r="A117" s="20" t="s">
        <v>364</v>
      </c>
      <c r="B117" s="21">
        <v>314</v>
      </c>
      <c r="C117" s="21">
        <v>125</v>
      </c>
      <c r="D117" s="21">
        <v>133</v>
      </c>
      <c r="E117" s="21">
        <v>18</v>
      </c>
      <c r="F117" s="21">
        <v>11</v>
      </c>
      <c r="G117" s="21">
        <v>20</v>
      </c>
      <c r="H117" s="21">
        <v>7</v>
      </c>
    </row>
    <row r="118" spans="1:8" x14ac:dyDescent="0.2">
      <c r="A118" s="24" t="s">
        <v>3</v>
      </c>
      <c r="B118" s="25">
        <v>100</v>
      </c>
      <c r="C118" s="25">
        <v>39.808917000000001</v>
      </c>
      <c r="D118" s="25">
        <v>42.356687999999998</v>
      </c>
      <c r="E118" s="25">
        <v>5.7324840000000004</v>
      </c>
      <c r="F118" s="25">
        <v>3.5031850000000002</v>
      </c>
      <c r="G118" s="25">
        <v>6.3694269999999999</v>
      </c>
      <c r="H118" s="25">
        <v>2.2292990000000001</v>
      </c>
    </row>
    <row r="119" spans="1:8" x14ac:dyDescent="0.2">
      <c r="A119" s="20" t="s">
        <v>365</v>
      </c>
      <c r="B119" s="21">
        <v>110</v>
      </c>
      <c r="C119" s="21">
        <v>32</v>
      </c>
      <c r="D119" s="21">
        <v>51</v>
      </c>
      <c r="E119" s="21">
        <v>4</v>
      </c>
      <c r="F119" s="21">
        <v>8</v>
      </c>
      <c r="G119" s="21">
        <v>7</v>
      </c>
      <c r="H119" s="21">
        <v>8</v>
      </c>
    </row>
    <row r="120" spans="1:8" x14ac:dyDescent="0.2">
      <c r="A120" s="24" t="s">
        <v>3</v>
      </c>
      <c r="B120" s="25">
        <v>100</v>
      </c>
      <c r="C120" s="25">
        <v>29.090909</v>
      </c>
      <c r="D120" s="25">
        <v>46.363636</v>
      </c>
      <c r="E120" s="25">
        <v>3.6363639999999999</v>
      </c>
      <c r="F120" s="25">
        <v>7.2727269999999997</v>
      </c>
      <c r="G120" s="25">
        <v>6.3636359999999996</v>
      </c>
      <c r="H120" s="25">
        <v>7.2727269999999997</v>
      </c>
    </row>
    <row r="121" spans="1:8" x14ac:dyDescent="0.2">
      <c r="A121" s="20" t="s">
        <v>366</v>
      </c>
      <c r="B121" s="21">
        <v>28</v>
      </c>
      <c r="C121" s="21">
        <v>13</v>
      </c>
      <c r="D121" s="21">
        <v>7</v>
      </c>
      <c r="E121" s="21">
        <v>2</v>
      </c>
      <c r="F121" s="21">
        <v>2</v>
      </c>
      <c r="G121" s="21">
        <v>3</v>
      </c>
      <c r="H121" s="21">
        <v>1</v>
      </c>
    </row>
    <row r="122" spans="1:8" x14ac:dyDescent="0.2">
      <c r="A122" s="24" t="s">
        <v>3</v>
      </c>
      <c r="B122" s="25">
        <v>100</v>
      </c>
      <c r="C122" s="25">
        <v>46.428570999999998</v>
      </c>
      <c r="D122" s="25">
        <v>25</v>
      </c>
      <c r="E122" s="25">
        <v>7.1428570000000002</v>
      </c>
      <c r="F122" s="25">
        <v>7.1428570000000002</v>
      </c>
      <c r="G122" s="25">
        <v>10.714286</v>
      </c>
      <c r="H122" s="25">
        <v>3.5714290000000002</v>
      </c>
    </row>
    <row r="123" spans="1:8" x14ac:dyDescent="0.2">
      <c r="A123" s="9" t="s">
        <v>367</v>
      </c>
      <c r="B123" s="9"/>
      <c r="C123" s="9"/>
      <c r="D123" s="9"/>
      <c r="E123" s="9"/>
      <c r="F123" s="9"/>
      <c r="G123" s="9"/>
      <c r="H123" s="9"/>
    </row>
    <row r="124" spans="1:8" x14ac:dyDescent="0.2">
      <c r="A124" s="20" t="s">
        <v>368</v>
      </c>
      <c r="B124" s="21">
        <v>170</v>
      </c>
      <c r="C124" s="21">
        <v>62</v>
      </c>
      <c r="D124" s="21">
        <v>70</v>
      </c>
      <c r="E124" s="21">
        <v>10</v>
      </c>
      <c r="F124" s="21">
        <v>10</v>
      </c>
      <c r="G124" s="21">
        <v>9</v>
      </c>
      <c r="H124" s="21">
        <v>9</v>
      </c>
    </row>
    <row r="125" spans="1:8" x14ac:dyDescent="0.2">
      <c r="A125" s="24" t="s">
        <v>3</v>
      </c>
      <c r="B125" s="25">
        <v>100</v>
      </c>
      <c r="C125" s="25">
        <v>36.470587999999999</v>
      </c>
      <c r="D125" s="25">
        <v>41.176470999999999</v>
      </c>
      <c r="E125" s="25">
        <v>5.8823530000000002</v>
      </c>
      <c r="F125" s="25">
        <v>5.8823530000000002</v>
      </c>
      <c r="G125" s="25">
        <v>5.2941180000000001</v>
      </c>
      <c r="H125" s="25">
        <v>5.2941180000000001</v>
      </c>
    </row>
    <row r="126" spans="1:8" x14ac:dyDescent="0.2">
      <c r="A126" s="20" t="s">
        <v>180</v>
      </c>
      <c r="B126" s="21">
        <v>939</v>
      </c>
      <c r="C126" s="21">
        <v>357</v>
      </c>
      <c r="D126" s="21">
        <v>401</v>
      </c>
      <c r="E126" s="21">
        <v>48</v>
      </c>
      <c r="F126" s="21">
        <v>47</v>
      </c>
      <c r="G126" s="21">
        <v>66</v>
      </c>
      <c r="H126" s="21">
        <v>20</v>
      </c>
    </row>
    <row r="127" spans="1:8" x14ac:dyDescent="0.2">
      <c r="A127" s="24" t="s">
        <v>3</v>
      </c>
      <c r="B127" s="25">
        <v>100</v>
      </c>
      <c r="C127" s="25">
        <v>38.019168999999998</v>
      </c>
      <c r="D127" s="25">
        <v>42.705005</v>
      </c>
      <c r="E127" s="25">
        <v>5.1118209999999999</v>
      </c>
      <c r="F127" s="25">
        <v>5.005325</v>
      </c>
      <c r="G127" s="25">
        <v>7.0287540000000002</v>
      </c>
      <c r="H127" s="25">
        <v>2.1299250000000001</v>
      </c>
    </row>
    <row r="128" spans="1:8" x14ac:dyDescent="0.2">
      <c r="A128" s="20" t="s">
        <v>369</v>
      </c>
      <c r="B128" s="21">
        <v>75</v>
      </c>
      <c r="C128" s="21">
        <v>32</v>
      </c>
      <c r="D128" s="21">
        <v>26</v>
      </c>
      <c r="E128" s="21">
        <v>4</v>
      </c>
      <c r="F128" s="21">
        <v>5</v>
      </c>
      <c r="G128" s="21">
        <v>6</v>
      </c>
      <c r="H128" s="21">
        <v>2</v>
      </c>
    </row>
    <row r="129" spans="1:8" x14ac:dyDescent="0.2">
      <c r="A129" s="24" t="s">
        <v>3</v>
      </c>
      <c r="B129" s="25">
        <v>100</v>
      </c>
      <c r="C129" s="25">
        <v>42.666666999999997</v>
      </c>
      <c r="D129" s="25">
        <v>34.666666999999997</v>
      </c>
      <c r="E129" s="25">
        <v>5.3333329999999997</v>
      </c>
      <c r="F129" s="25">
        <v>6.6666670000000003</v>
      </c>
      <c r="G129" s="25">
        <v>8</v>
      </c>
      <c r="H129" s="25">
        <v>2.6666669999999999</v>
      </c>
    </row>
    <row r="130" spans="1:8" x14ac:dyDescent="0.2">
      <c r="A130" s="20" t="s">
        <v>370</v>
      </c>
      <c r="B130" s="21">
        <v>384</v>
      </c>
      <c r="C130" s="21">
        <v>157</v>
      </c>
      <c r="D130" s="21">
        <v>157</v>
      </c>
      <c r="E130" s="21">
        <v>19</v>
      </c>
      <c r="F130" s="21">
        <v>15</v>
      </c>
      <c r="G130" s="21">
        <v>26</v>
      </c>
      <c r="H130" s="21">
        <v>10</v>
      </c>
    </row>
    <row r="131" spans="1:8" x14ac:dyDescent="0.2">
      <c r="A131" s="24" t="s">
        <v>3</v>
      </c>
      <c r="B131" s="25">
        <v>100</v>
      </c>
      <c r="C131" s="25">
        <v>40.885416999999997</v>
      </c>
      <c r="D131" s="25">
        <v>40.885416999999997</v>
      </c>
      <c r="E131" s="25">
        <v>4.9479170000000003</v>
      </c>
      <c r="F131" s="25">
        <v>3.90625</v>
      </c>
      <c r="G131" s="25">
        <v>6.7708329999999997</v>
      </c>
      <c r="H131" s="25">
        <v>2.6041669999999999</v>
      </c>
    </row>
    <row r="132" spans="1:8" x14ac:dyDescent="0.2">
      <c r="A132" s="20" t="s">
        <v>371</v>
      </c>
      <c r="B132" s="21">
        <v>33</v>
      </c>
      <c r="C132" s="21">
        <v>11</v>
      </c>
      <c r="D132" s="21">
        <v>13</v>
      </c>
      <c r="E132" s="21">
        <v>2</v>
      </c>
      <c r="F132" s="21">
        <v>2</v>
      </c>
      <c r="G132" s="21">
        <v>4</v>
      </c>
      <c r="H132" s="21">
        <v>1</v>
      </c>
    </row>
    <row r="133" spans="1:8" x14ac:dyDescent="0.2">
      <c r="A133" s="24" t="s">
        <v>3</v>
      </c>
      <c r="B133" s="25">
        <v>100</v>
      </c>
      <c r="C133" s="25">
        <v>33.333333000000003</v>
      </c>
      <c r="D133" s="25">
        <v>39.393939000000003</v>
      </c>
      <c r="E133" s="25">
        <v>6.0606059999999999</v>
      </c>
      <c r="F133" s="25">
        <v>6.0606059999999999</v>
      </c>
      <c r="G133" s="25">
        <v>12.121212</v>
      </c>
      <c r="H133" s="25">
        <v>3.030303</v>
      </c>
    </row>
    <row r="134" spans="1:8" x14ac:dyDescent="0.2">
      <c r="A134" s="20" t="s">
        <v>366</v>
      </c>
      <c r="B134" s="21">
        <v>25</v>
      </c>
      <c r="C134" s="21">
        <v>11</v>
      </c>
      <c r="D134" s="21">
        <v>7</v>
      </c>
      <c r="E134" s="21">
        <v>2</v>
      </c>
      <c r="F134" s="21">
        <v>2</v>
      </c>
      <c r="G134" s="21">
        <v>3</v>
      </c>
      <c r="H134" s="21">
        <v>0</v>
      </c>
    </row>
    <row r="135" spans="1:8" x14ac:dyDescent="0.2">
      <c r="A135" s="24" t="s">
        <v>3</v>
      </c>
      <c r="B135" s="25">
        <v>100</v>
      </c>
      <c r="C135" s="25">
        <v>44</v>
      </c>
      <c r="D135" s="25">
        <v>28</v>
      </c>
      <c r="E135" s="25">
        <v>8</v>
      </c>
      <c r="F135" s="25">
        <v>8</v>
      </c>
      <c r="G135" s="25">
        <v>12</v>
      </c>
      <c r="H135" s="25">
        <v>0</v>
      </c>
    </row>
    <row r="136" spans="1:8" x14ac:dyDescent="0.2">
      <c r="A136" s="9" t="s">
        <v>372</v>
      </c>
      <c r="B136" s="9"/>
      <c r="C136" s="9"/>
      <c r="D136" s="9"/>
      <c r="E136" s="9"/>
      <c r="F136" s="9"/>
      <c r="G136" s="9"/>
      <c r="H136" s="9"/>
    </row>
    <row r="137" spans="1:8" x14ac:dyDescent="0.2">
      <c r="A137" s="20" t="s">
        <v>373</v>
      </c>
      <c r="B137" s="21">
        <v>170</v>
      </c>
      <c r="C137" s="21">
        <v>62</v>
      </c>
      <c r="D137" s="21">
        <v>70</v>
      </c>
      <c r="E137" s="21">
        <v>10</v>
      </c>
      <c r="F137" s="21">
        <v>10</v>
      </c>
      <c r="G137" s="21">
        <v>9</v>
      </c>
      <c r="H137" s="21">
        <v>9</v>
      </c>
    </row>
    <row r="138" spans="1:8" x14ac:dyDescent="0.2">
      <c r="A138" s="24" t="s">
        <v>3</v>
      </c>
      <c r="B138" s="25">
        <v>100</v>
      </c>
      <c r="C138" s="25">
        <v>36.470587999999999</v>
      </c>
      <c r="D138" s="25">
        <v>41.176470999999999</v>
      </c>
      <c r="E138" s="25">
        <v>5.8823530000000002</v>
      </c>
      <c r="F138" s="25">
        <v>5.8823530000000002</v>
      </c>
      <c r="G138" s="25">
        <v>5.2941180000000001</v>
      </c>
      <c r="H138" s="25">
        <v>5.2941180000000001</v>
      </c>
    </row>
    <row r="139" spans="1:8" x14ac:dyDescent="0.2">
      <c r="A139" s="20" t="s">
        <v>374</v>
      </c>
      <c r="B139" s="21">
        <v>695</v>
      </c>
      <c r="C139" s="21">
        <v>264</v>
      </c>
      <c r="D139" s="21">
        <v>296</v>
      </c>
      <c r="E139" s="21">
        <v>31</v>
      </c>
      <c r="F139" s="21">
        <v>37</v>
      </c>
      <c r="G139" s="21">
        <v>53</v>
      </c>
      <c r="H139" s="21">
        <v>14</v>
      </c>
    </row>
    <row r="140" spans="1:8" x14ac:dyDescent="0.2">
      <c r="A140" s="24" t="s">
        <v>3</v>
      </c>
      <c r="B140" s="25">
        <v>100</v>
      </c>
      <c r="C140" s="25">
        <v>37.985612000000003</v>
      </c>
      <c r="D140" s="25">
        <v>42.589928</v>
      </c>
      <c r="E140" s="25">
        <v>4.460432</v>
      </c>
      <c r="F140" s="25">
        <v>5.3237410000000001</v>
      </c>
      <c r="G140" s="25">
        <v>7.6258990000000004</v>
      </c>
      <c r="H140" s="25">
        <v>2.0143879999999998</v>
      </c>
    </row>
    <row r="141" spans="1:8" x14ac:dyDescent="0.2">
      <c r="A141" s="20" t="s">
        <v>375</v>
      </c>
      <c r="B141" s="21">
        <v>207</v>
      </c>
      <c r="C141" s="21">
        <v>75</v>
      </c>
      <c r="D141" s="21">
        <v>91</v>
      </c>
      <c r="E141" s="21">
        <v>11</v>
      </c>
      <c r="F141" s="21">
        <v>12</v>
      </c>
      <c r="G141" s="21">
        <v>17</v>
      </c>
      <c r="H141" s="21">
        <v>1</v>
      </c>
    </row>
    <row r="142" spans="1:8" x14ac:dyDescent="0.2">
      <c r="A142" s="24" t="s">
        <v>3</v>
      </c>
      <c r="B142" s="25">
        <v>100</v>
      </c>
      <c r="C142" s="25">
        <v>36.231884000000001</v>
      </c>
      <c r="D142" s="25">
        <v>43.961353000000003</v>
      </c>
      <c r="E142" s="25">
        <v>5.3140099999999997</v>
      </c>
      <c r="F142" s="25">
        <v>5.7971009999999996</v>
      </c>
      <c r="G142" s="25">
        <v>8.2125599999999999</v>
      </c>
      <c r="H142" s="25">
        <v>0.48309200000000002</v>
      </c>
    </row>
    <row r="143" spans="1:8" x14ac:dyDescent="0.2">
      <c r="A143" s="20" t="s">
        <v>376</v>
      </c>
      <c r="B143" s="21">
        <v>74</v>
      </c>
      <c r="C143" s="21">
        <v>33</v>
      </c>
      <c r="D143" s="21">
        <v>24</v>
      </c>
      <c r="E143" s="21">
        <v>5</v>
      </c>
      <c r="F143" s="21">
        <v>3</v>
      </c>
      <c r="G143" s="21">
        <v>4</v>
      </c>
      <c r="H143" s="21">
        <v>5</v>
      </c>
    </row>
    <row r="144" spans="1:8" x14ac:dyDescent="0.2">
      <c r="A144" s="24" t="s">
        <v>3</v>
      </c>
      <c r="B144" s="25">
        <v>100</v>
      </c>
      <c r="C144" s="25">
        <v>44.594594999999998</v>
      </c>
      <c r="D144" s="25">
        <v>32.432431999999999</v>
      </c>
      <c r="E144" s="25">
        <v>6.7567570000000003</v>
      </c>
      <c r="F144" s="25">
        <v>4.0540539999999998</v>
      </c>
      <c r="G144" s="25">
        <v>5.405405</v>
      </c>
      <c r="H144" s="25">
        <v>6.7567570000000003</v>
      </c>
    </row>
    <row r="145" spans="1:8" x14ac:dyDescent="0.2">
      <c r="A145" s="20" t="s">
        <v>377</v>
      </c>
      <c r="B145" s="21">
        <v>48</v>
      </c>
      <c r="C145" s="21">
        <v>14</v>
      </c>
      <c r="D145" s="21">
        <v>26</v>
      </c>
      <c r="E145" s="21">
        <v>4</v>
      </c>
      <c r="F145" s="21">
        <v>1</v>
      </c>
      <c r="G145" s="21">
        <v>2</v>
      </c>
      <c r="H145" s="21">
        <v>1</v>
      </c>
    </row>
    <row r="146" spans="1:8" x14ac:dyDescent="0.2">
      <c r="A146" s="24" t="s">
        <v>3</v>
      </c>
      <c r="B146" s="25">
        <v>100</v>
      </c>
      <c r="C146" s="25">
        <v>29.166667</v>
      </c>
      <c r="D146" s="25">
        <v>54.166666999999997</v>
      </c>
      <c r="E146" s="25">
        <v>8.3333329999999997</v>
      </c>
      <c r="F146" s="25">
        <v>2.0833330000000001</v>
      </c>
      <c r="G146" s="25">
        <v>4.1666670000000003</v>
      </c>
      <c r="H146" s="25">
        <v>2.0833330000000001</v>
      </c>
    </row>
    <row r="147" spans="1:8" x14ac:dyDescent="0.2">
      <c r="A147" s="20" t="s">
        <v>378</v>
      </c>
      <c r="B147" s="21">
        <v>46</v>
      </c>
      <c r="C147" s="21">
        <v>24</v>
      </c>
      <c r="D147" s="21">
        <v>15</v>
      </c>
      <c r="E147" s="21">
        <v>1</v>
      </c>
      <c r="F147" s="21">
        <v>1</v>
      </c>
      <c r="G147" s="21">
        <v>1</v>
      </c>
      <c r="H147" s="21">
        <v>4</v>
      </c>
    </row>
    <row r="148" spans="1:8" x14ac:dyDescent="0.2">
      <c r="A148" s="24" t="s">
        <v>3</v>
      </c>
      <c r="B148" s="25">
        <v>100</v>
      </c>
      <c r="C148" s="25">
        <v>52.173912999999999</v>
      </c>
      <c r="D148" s="25">
        <v>32.608696000000002</v>
      </c>
      <c r="E148" s="25">
        <v>2.1739130000000002</v>
      </c>
      <c r="F148" s="25">
        <v>2.1739130000000002</v>
      </c>
      <c r="G148" s="25">
        <v>2.1739130000000002</v>
      </c>
      <c r="H148" s="25">
        <v>8.6956520000000008</v>
      </c>
    </row>
    <row r="149" spans="1:8" x14ac:dyDescent="0.2">
      <c r="A149" s="20" t="s">
        <v>366</v>
      </c>
      <c r="B149" s="21">
        <v>34</v>
      </c>
      <c r="C149" s="21">
        <v>18</v>
      </c>
      <c r="D149" s="21">
        <v>8</v>
      </c>
      <c r="E149" s="21">
        <v>2</v>
      </c>
      <c r="F149" s="21">
        <v>1</v>
      </c>
      <c r="G149" s="21">
        <v>5</v>
      </c>
      <c r="H149" s="21">
        <v>0</v>
      </c>
    </row>
    <row r="150" spans="1:8" x14ac:dyDescent="0.2">
      <c r="A150" s="24" t="s">
        <v>3</v>
      </c>
      <c r="B150" s="25">
        <v>100</v>
      </c>
      <c r="C150" s="25">
        <v>52.941175999999999</v>
      </c>
      <c r="D150" s="25">
        <v>23.529412000000001</v>
      </c>
      <c r="E150" s="25">
        <v>5.8823530000000002</v>
      </c>
      <c r="F150" s="25">
        <v>2.941176</v>
      </c>
      <c r="G150" s="25">
        <v>14.705882000000001</v>
      </c>
      <c r="H150" s="25">
        <v>0</v>
      </c>
    </row>
    <row r="151" spans="1:8" x14ac:dyDescent="0.2">
      <c r="A151" s="9" t="s">
        <v>379</v>
      </c>
      <c r="B151" s="9"/>
      <c r="C151" s="9"/>
      <c r="D151" s="9"/>
      <c r="E151" s="9"/>
      <c r="F151" s="9"/>
      <c r="G151" s="9"/>
      <c r="H151" s="9"/>
    </row>
    <row r="152" spans="1:8" x14ac:dyDescent="0.2">
      <c r="A152" s="20" t="s">
        <v>380</v>
      </c>
      <c r="B152" s="21">
        <v>521</v>
      </c>
      <c r="C152" s="21">
        <v>199</v>
      </c>
      <c r="D152" s="21">
        <v>210</v>
      </c>
      <c r="E152" s="21">
        <v>17</v>
      </c>
      <c r="F152" s="21">
        <v>33</v>
      </c>
      <c r="G152" s="21">
        <v>48</v>
      </c>
      <c r="H152" s="21">
        <v>14</v>
      </c>
    </row>
    <row r="153" spans="1:8" x14ac:dyDescent="0.2">
      <c r="A153" s="24" t="s">
        <v>3</v>
      </c>
      <c r="B153" s="25">
        <v>100</v>
      </c>
      <c r="C153" s="25">
        <v>38.195777</v>
      </c>
      <c r="D153" s="25">
        <v>40.307102</v>
      </c>
      <c r="E153" s="25">
        <v>3.262956</v>
      </c>
      <c r="F153" s="25">
        <v>6.3339730000000003</v>
      </c>
      <c r="G153" s="25">
        <v>9.2130519999999994</v>
      </c>
      <c r="H153" s="25">
        <v>2.6871399999999999</v>
      </c>
    </row>
    <row r="154" spans="1:8" x14ac:dyDescent="0.2">
      <c r="A154" s="20" t="s">
        <v>381</v>
      </c>
      <c r="B154" s="21">
        <v>723</v>
      </c>
      <c r="C154" s="21">
        <v>277</v>
      </c>
      <c r="D154" s="21">
        <v>310</v>
      </c>
      <c r="E154" s="21">
        <v>45</v>
      </c>
      <c r="F154" s="21">
        <v>31</v>
      </c>
      <c r="G154" s="21">
        <v>40</v>
      </c>
      <c r="H154" s="21">
        <v>20</v>
      </c>
    </row>
    <row r="155" spans="1:8" x14ac:dyDescent="0.2">
      <c r="A155" s="24" t="s">
        <v>3</v>
      </c>
      <c r="B155" s="25">
        <v>100</v>
      </c>
      <c r="C155" s="25">
        <v>38.312586000000003</v>
      </c>
      <c r="D155" s="25">
        <v>42.876902000000001</v>
      </c>
      <c r="E155" s="25">
        <v>6.2240659999999997</v>
      </c>
      <c r="F155" s="25">
        <v>4.2876899999999996</v>
      </c>
      <c r="G155" s="25">
        <v>5.5325030000000002</v>
      </c>
      <c r="H155" s="25">
        <v>2.7662520000000002</v>
      </c>
    </row>
    <row r="156" spans="1:8" x14ac:dyDescent="0.2">
      <c r="A156" s="20" t="s">
        <v>366</v>
      </c>
      <c r="B156" s="21">
        <v>30</v>
      </c>
      <c r="C156" s="21">
        <v>14</v>
      </c>
      <c r="D156" s="21">
        <v>10</v>
      </c>
      <c r="E156" s="21">
        <v>2</v>
      </c>
      <c r="F156" s="21">
        <v>1</v>
      </c>
      <c r="G156" s="21">
        <v>3</v>
      </c>
      <c r="H156" s="21">
        <v>0</v>
      </c>
    </row>
    <row r="157" spans="1:8" x14ac:dyDescent="0.2">
      <c r="A157" s="24" t="s">
        <v>3</v>
      </c>
      <c r="B157" s="25">
        <v>100</v>
      </c>
      <c r="C157" s="25">
        <v>46.666666999999997</v>
      </c>
      <c r="D157" s="25">
        <v>33.333333000000003</v>
      </c>
      <c r="E157" s="25">
        <v>6.6666670000000003</v>
      </c>
      <c r="F157" s="25">
        <v>3.3333330000000001</v>
      </c>
      <c r="G157" s="25">
        <v>10</v>
      </c>
      <c r="H157" s="25">
        <v>0</v>
      </c>
    </row>
    <row r="158" spans="1:8" x14ac:dyDescent="0.2">
      <c r="A158" s="9" t="s">
        <v>382</v>
      </c>
      <c r="B158" s="9"/>
      <c r="C158" s="9"/>
      <c r="D158" s="9"/>
      <c r="E158" s="9"/>
      <c r="F158" s="9"/>
      <c r="G158" s="9"/>
      <c r="H158" s="9"/>
    </row>
    <row r="159" spans="1:8" x14ac:dyDescent="0.2">
      <c r="A159" s="20" t="s">
        <v>383</v>
      </c>
      <c r="B159" s="21">
        <v>254</v>
      </c>
      <c r="C159" s="21">
        <v>98</v>
      </c>
      <c r="D159" s="21">
        <v>96</v>
      </c>
      <c r="E159" s="21">
        <v>7</v>
      </c>
      <c r="F159" s="21">
        <v>17</v>
      </c>
      <c r="G159" s="21">
        <v>31</v>
      </c>
      <c r="H159" s="21">
        <v>5</v>
      </c>
    </row>
    <row r="160" spans="1:8" x14ac:dyDescent="0.2">
      <c r="A160" s="24" t="s">
        <v>3</v>
      </c>
      <c r="B160" s="25">
        <v>100</v>
      </c>
      <c r="C160" s="25">
        <v>38.582676999999997</v>
      </c>
      <c r="D160" s="25">
        <v>37.795276000000001</v>
      </c>
      <c r="E160" s="25">
        <v>2.755906</v>
      </c>
      <c r="F160" s="25">
        <v>6.6929129999999999</v>
      </c>
      <c r="G160" s="25">
        <v>12.204724000000001</v>
      </c>
      <c r="H160" s="25">
        <v>1.968504</v>
      </c>
    </row>
    <row r="161" spans="1:8" x14ac:dyDescent="0.2">
      <c r="A161" s="20" t="s">
        <v>181</v>
      </c>
      <c r="B161" s="21">
        <v>887</v>
      </c>
      <c r="C161" s="21">
        <v>336</v>
      </c>
      <c r="D161" s="21">
        <v>382</v>
      </c>
      <c r="E161" s="21">
        <v>53</v>
      </c>
      <c r="F161" s="21">
        <v>41</v>
      </c>
      <c r="G161" s="21">
        <v>50</v>
      </c>
      <c r="H161" s="21">
        <v>25</v>
      </c>
    </row>
    <row r="162" spans="1:8" x14ac:dyDescent="0.2">
      <c r="A162" s="24" t="s">
        <v>3</v>
      </c>
      <c r="B162" s="25">
        <v>100</v>
      </c>
      <c r="C162" s="25">
        <v>37.880496000000001</v>
      </c>
      <c r="D162" s="25">
        <v>43.066516</v>
      </c>
      <c r="E162" s="25">
        <v>5.9751969999999996</v>
      </c>
      <c r="F162" s="25">
        <v>4.6223219999999996</v>
      </c>
      <c r="G162" s="25">
        <v>5.6369790000000002</v>
      </c>
      <c r="H162" s="25">
        <v>2.818489</v>
      </c>
    </row>
    <row r="163" spans="1:8" x14ac:dyDescent="0.2">
      <c r="A163" s="20" t="s">
        <v>182</v>
      </c>
      <c r="B163" s="21">
        <v>18</v>
      </c>
      <c r="C163" s="21">
        <v>9</v>
      </c>
      <c r="D163" s="21">
        <v>8</v>
      </c>
      <c r="E163" s="21">
        <v>0</v>
      </c>
      <c r="F163" s="21">
        <v>0</v>
      </c>
      <c r="G163" s="21">
        <v>1</v>
      </c>
      <c r="H163" s="21">
        <v>0</v>
      </c>
    </row>
    <row r="164" spans="1:8" x14ac:dyDescent="0.2">
      <c r="A164" s="24" t="s">
        <v>3</v>
      </c>
      <c r="B164" s="25">
        <v>100</v>
      </c>
      <c r="C164" s="25">
        <v>50</v>
      </c>
      <c r="D164" s="25">
        <v>44.444443999999997</v>
      </c>
      <c r="E164" s="25">
        <v>0</v>
      </c>
      <c r="F164" s="25">
        <v>0</v>
      </c>
      <c r="G164" s="25">
        <v>5.5555560000000002</v>
      </c>
      <c r="H164" s="25">
        <v>0</v>
      </c>
    </row>
    <row r="165" spans="1:8" x14ac:dyDescent="0.2">
      <c r="A165" s="20" t="s">
        <v>384</v>
      </c>
      <c r="B165" s="21">
        <v>15</v>
      </c>
      <c r="C165" s="21">
        <v>5</v>
      </c>
      <c r="D165" s="21">
        <v>8</v>
      </c>
      <c r="E165" s="21">
        <v>0</v>
      </c>
      <c r="F165" s="21">
        <v>1</v>
      </c>
      <c r="G165" s="21">
        <v>0</v>
      </c>
      <c r="H165" s="21">
        <v>1</v>
      </c>
    </row>
    <row r="166" spans="1:8" x14ac:dyDescent="0.2">
      <c r="A166" s="24" t="s">
        <v>3</v>
      </c>
      <c r="B166" s="25">
        <v>100</v>
      </c>
      <c r="C166" s="25">
        <v>33.333333000000003</v>
      </c>
      <c r="D166" s="25">
        <v>53.333333000000003</v>
      </c>
      <c r="E166" s="25">
        <v>0</v>
      </c>
      <c r="F166" s="25">
        <v>6.6666670000000003</v>
      </c>
      <c r="G166" s="25">
        <v>0</v>
      </c>
      <c r="H166" s="25">
        <v>6.6666670000000003</v>
      </c>
    </row>
    <row r="167" spans="1:8" x14ac:dyDescent="0.2">
      <c r="A167" s="20" t="s">
        <v>183</v>
      </c>
      <c r="B167" s="21">
        <v>31</v>
      </c>
      <c r="C167" s="21">
        <v>13</v>
      </c>
      <c r="D167" s="21">
        <v>13</v>
      </c>
      <c r="E167" s="21">
        <v>0</v>
      </c>
      <c r="F167" s="21">
        <v>2</v>
      </c>
      <c r="G167" s="21">
        <v>2</v>
      </c>
      <c r="H167" s="21">
        <v>1</v>
      </c>
    </row>
    <row r="168" spans="1:8" x14ac:dyDescent="0.2">
      <c r="A168" s="24" t="s">
        <v>3</v>
      </c>
      <c r="B168" s="25">
        <v>100</v>
      </c>
      <c r="C168" s="25">
        <v>41.935484000000002</v>
      </c>
      <c r="D168" s="25">
        <v>41.935484000000002</v>
      </c>
      <c r="E168" s="25">
        <v>0</v>
      </c>
      <c r="F168" s="25">
        <v>6.451613</v>
      </c>
      <c r="G168" s="25">
        <v>6.451613</v>
      </c>
      <c r="H168" s="25">
        <v>3.225806</v>
      </c>
    </row>
    <row r="169" spans="1:8" x14ac:dyDescent="0.2">
      <c r="A169" s="20" t="s">
        <v>385</v>
      </c>
      <c r="B169" s="21">
        <v>4</v>
      </c>
      <c r="C169" s="21">
        <v>3</v>
      </c>
      <c r="D169" s="21">
        <v>0</v>
      </c>
      <c r="E169" s="21">
        <v>1</v>
      </c>
      <c r="F169" s="21">
        <v>0</v>
      </c>
      <c r="G169" s="21">
        <v>0</v>
      </c>
      <c r="H169" s="21">
        <v>0</v>
      </c>
    </row>
    <row r="170" spans="1:8" x14ac:dyDescent="0.2">
      <c r="A170" s="24" t="s">
        <v>3</v>
      </c>
      <c r="B170" s="25">
        <v>100</v>
      </c>
      <c r="C170" s="25">
        <v>75</v>
      </c>
      <c r="D170" s="25">
        <v>0</v>
      </c>
      <c r="E170" s="25">
        <v>25</v>
      </c>
      <c r="F170" s="25">
        <v>0</v>
      </c>
      <c r="G170" s="25">
        <v>0</v>
      </c>
      <c r="H170" s="25">
        <v>0</v>
      </c>
    </row>
    <row r="171" spans="1:8" x14ac:dyDescent="0.2">
      <c r="A171" s="20" t="s">
        <v>386</v>
      </c>
      <c r="B171" s="21">
        <v>0</v>
      </c>
      <c r="C171" s="21">
        <v>0</v>
      </c>
      <c r="D171" s="21">
        <v>0</v>
      </c>
      <c r="E171" s="21">
        <v>0</v>
      </c>
      <c r="F171" s="21">
        <v>0</v>
      </c>
      <c r="G171" s="21">
        <v>0</v>
      </c>
      <c r="H171" s="21">
        <v>0</v>
      </c>
    </row>
    <row r="172" spans="1:8" x14ac:dyDescent="0.2">
      <c r="A172" s="24" t="s">
        <v>3</v>
      </c>
      <c r="B172" s="25">
        <v>0</v>
      </c>
      <c r="C172" s="25">
        <v>0</v>
      </c>
      <c r="D172" s="25">
        <v>0</v>
      </c>
      <c r="E172" s="25">
        <v>0</v>
      </c>
      <c r="F172" s="25">
        <v>0</v>
      </c>
      <c r="G172" s="25">
        <v>0</v>
      </c>
      <c r="H172" s="25">
        <v>0</v>
      </c>
    </row>
    <row r="173" spans="1:8" x14ac:dyDescent="0.2">
      <c r="A173" s="20" t="s">
        <v>387</v>
      </c>
      <c r="B173" s="21">
        <v>5</v>
      </c>
      <c r="C173" s="21">
        <v>1</v>
      </c>
      <c r="D173" s="21">
        <v>2</v>
      </c>
      <c r="E173" s="21">
        <v>0</v>
      </c>
      <c r="F173" s="21">
        <v>2</v>
      </c>
      <c r="G173" s="21">
        <v>0</v>
      </c>
      <c r="H173" s="21">
        <v>0</v>
      </c>
    </row>
    <row r="174" spans="1:8" x14ac:dyDescent="0.2">
      <c r="A174" s="24" t="s">
        <v>3</v>
      </c>
      <c r="B174" s="25">
        <v>100</v>
      </c>
      <c r="C174" s="25">
        <v>20</v>
      </c>
      <c r="D174" s="25">
        <v>40</v>
      </c>
      <c r="E174" s="25">
        <v>0</v>
      </c>
      <c r="F174" s="25">
        <v>40</v>
      </c>
      <c r="G174" s="25">
        <v>0</v>
      </c>
      <c r="H174" s="25">
        <v>0</v>
      </c>
    </row>
    <row r="175" spans="1:8" x14ac:dyDescent="0.2">
      <c r="A175" s="20" t="s">
        <v>366</v>
      </c>
      <c r="B175" s="21">
        <v>60</v>
      </c>
      <c r="C175" s="21">
        <v>25</v>
      </c>
      <c r="D175" s="21">
        <v>21</v>
      </c>
      <c r="E175" s="21">
        <v>3</v>
      </c>
      <c r="F175" s="21">
        <v>2</v>
      </c>
      <c r="G175" s="21">
        <v>7</v>
      </c>
      <c r="H175" s="21">
        <v>2</v>
      </c>
    </row>
    <row r="176" spans="1:8" x14ac:dyDescent="0.2">
      <c r="A176" s="24" t="s">
        <v>3</v>
      </c>
      <c r="B176" s="25">
        <v>100</v>
      </c>
      <c r="C176" s="25">
        <v>41.666666999999997</v>
      </c>
      <c r="D176" s="25">
        <v>35</v>
      </c>
      <c r="E176" s="25">
        <v>5</v>
      </c>
      <c r="F176" s="25">
        <v>3.3333330000000001</v>
      </c>
      <c r="G176" s="25">
        <v>11.666667</v>
      </c>
      <c r="H176" s="25">
        <v>3.3333330000000001</v>
      </c>
    </row>
    <row r="177" spans="1:8" x14ac:dyDescent="0.2">
      <c r="A177" s="9" t="s">
        <v>388</v>
      </c>
      <c r="B177" s="9"/>
      <c r="C177" s="9"/>
      <c r="D177" s="9"/>
      <c r="E177" s="9"/>
      <c r="F177" s="9"/>
      <c r="G177" s="9"/>
      <c r="H177" s="9"/>
    </row>
    <row r="178" spans="1:8" x14ac:dyDescent="0.2">
      <c r="A178" s="20" t="s">
        <v>184</v>
      </c>
      <c r="B178" s="21">
        <v>16</v>
      </c>
      <c r="C178" s="21">
        <v>6</v>
      </c>
      <c r="D178" s="21">
        <v>7</v>
      </c>
      <c r="E178" s="21">
        <v>0</v>
      </c>
      <c r="F178" s="21">
        <v>2</v>
      </c>
      <c r="G178" s="21">
        <v>0</v>
      </c>
      <c r="H178" s="21">
        <v>1</v>
      </c>
    </row>
    <row r="179" spans="1:8" x14ac:dyDescent="0.2">
      <c r="A179" s="24" t="s">
        <v>3</v>
      </c>
      <c r="B179" s="25">
        <v>100</v>
      </c>
      <c r="C179" s="25">
        <v>37.5</v>
      </c>
      <c r="D179" s="25">
        <v>43.75</v>
      </c>
      <c r="E179" s="25">
        <v>0</v>
      </c>
      <c r="F179" s="25">
        <v>12.5</v>
      </c>
      <c r="G179" s="25">
        <v>0</v>
      </c>
      <c r="H179" s="25">
        <v>6.25</v>
      </c>
    </row>
    <row r="180" spans="1:8" x14ac:dyDescent="0.2">
      <c r="A180" s="20" t="s">
        <v>185</v>
      </c>
      <c r="B180" s="21">
        <v>54</v>
      </c>
      <c r="C180" s="21">
        <v>18</v>
      </c>
      <c r="D180" s="21">
        <v>24</v>
      </c>
      <c r="E180" s="21">
        <v>3</v>
      </c>
      <c r="F180" s="21">
        <v>4</v>
      </c>
      <c r="G180" s="21">
        <v>4</v>
      </c>
      <c r="H180" s="21">
        <v>1</v>
      </c>
    </row>
    <row r="181" spans="1:8" x14ac:dyDescent="0.2">
      <c r="A181" s="24" t="s">
        <v>3</v>
      </c>
      <c r="B181" s="25">
        <v>100</v>
      </c>
      <c r="C181" s="25">
        <v>33.333333000000003</v>
      </c>
      <c r="D181" s="25">
        <v>44.444443999999997</v>
      </c>
      <c r="E181" s="25">
        <v>5.5555560000000002</v>
      </c>
      <c r="F181" s="25">
        <v>7.4074070000000001</v>
      </c>
      <c r="G181" s="25">
        <v>7.4074070000000001</v>
      </c>
      <c r="H181" s="25">
        <v>1.8518520000000001</v>
      </c>
    </row>
    <row r="182" spans="1:8" x14ac:dyDescent="0.2">
      <c r="A182" s="20" t="s">
        <v>186</v>
      </c>
      <c r="B182" s="21">
        <v>111</v>
      </c>
      <c r="C182" s="21">
        <v>44</v>
      </c>
      <c r="D182" s="21">
        <v>44</v>
      </c>
      <c r="E182" s="21">
        <v>11</v>
      </c>
      <c r="F182" s="21">
        <v>5</v>
      </c>
      <c r="G182" s="21">
        <v>3</v>
      </c>
      <c r="H182" s="21">
        <v>4</v>
      </c>
    </row>
    <row r="183" spans="1:8" x14ac:dyDescent="0.2">
      <c r="A183" s="24" t="s">
        <v>3</v>
      </c>
      <c r="B183" s="25">
        <v>100</v>
      </c>
      <c r="C183" s="25">
        <v>39.63964</v>
      </c>
      <c r="D183" s="25">
        <v>39.63964</v>
      </c>
      <c r="E183" s="25">
        <v>9.90991</v>
      </c>
      <c r="F183" s="25">
        <v>4.504505</v>
      </c>
      <c r="G183" s="25">
        <v>2.7027030000000001</v>
      </c>
      <c r="H183" s="25">
        <v>3.6036039999999998</v>
      </c>
    </row>
    <row r="184" spans="1:8" x14ac:dyDescent="0.2">
      <c r="A184" s="20" t="s">
        <v>187</v>
      </c>
      <c r="B184" s="21">
        <v>174</v>
      </c>
      <c r="C184" s="21">
        <v>61</v>
      </c>
      <c r="D184" s="21">
        <v>67</v>
      </c>
      <c r="E184" s="21">
        <v>12</v>
      </c>
      <c r="F184" s="21">
        <v>13</v>
      </c>
      <c r="G184" s="21">
        <v>15</v>
      </c>
      <c r="H184" s="21">
        <v>6</v>
      </c>
    </row>
    <row r="185" spans="1:8" x14ac:dyDescent="0.2">
      <c r="A185" s="24" t="s">
        <v>3</v>
      </c>
      <c r="B185" s="25">
        <v>100</v>
      </c>
      <c r="C185" s="25">
        <v>35.057471</v>
      </c>
      <c r="D185" s="25">
        <v>38.505747</v>
      </c>
      <c r="E185" s="25">
        <v>6.8965519999999998</v>
      </c>
      <c r="F185" s="25">
        <v>7.4712639999999997</v>
      </c>
      <c r="G185" s="25">
        <v>8.6206899999999997</v>
      </c>
      <c r="H185" s="25">
        <v>3.4482759999999999</v>
      </c>
    </row>
    <row r="186" spans="1:8" x14ac:dyDescent="0.2">
      <c r="A186" s="20" t="s">
        <v>188</v>
      </c>
      <c r="B186" s="21">
        <v>208</v>
      </c>
      <c r="C186" s="21">
        <v>87</v>
      </c>
      <c r="D186" s="21">
        <v>86</v>
      </c>
      <c r="E186" s="21">
        <v>11</v>
      </c>
      <c r="F186" s="21">
        <v>5</v>
      </c>
      <c r="G186" s="21">
        <v>13</v>
      </c>
      <c r="H186" s="21">
        <v>6</v>
      </c>
    </row>
    <row r="187" spans="1:8" x14ac:dyDescent="0.2">
      <c r="A187" s="24" t="s">
        <v>3</v>
      </c>
      <c r="B187" s="25">
        <v>100</v>
      </c>
      <c r="C187" s="25">
        <v>41.826923000000001</v>
      </c>
      <c r="D187" s="25">
        <v>41.346153999999999</v>
      </c>
      <c r="E187" s="25">
        <v>5.288462</v>
      </c>
      <c r="F187" s="25">
        <v>2.4038460000000001</v>
      </c>
      <c r="G187" s="25">
        <v>6.25</v>
      </c>
      <c r="H187" s="25">
        <v>2.8846150000000002</v>
      </c>
    </row>
    <row r="188" spans="1:8" x14ac:dyDescent="0.2">
      <c r="A188" s="20" t="s">
        <v>189</v>
      </c>
      <c r="B188" s="21">
        <v>167</v>
      </c>
      <c r="C188" s="21">
        <v>57</v>
      </c>
      <c r="D188" s="21">
        <v>78</v>
      </c>
      <c r="E188" s="21">
        <v>7</v>
      </c>
      <c r="F188" s="21">
        <v>6</v>
      </c>
      <c r="G188" s="21">
        <v>17</v>
      </c>
      <c r="H188" s="21">
        <v>2</v>
      </c>
    </row>
    <row r="189" spans="1:8" x14ac:dyDescent="0.2">
      <c r="A189" s="24" t="s">
        <v>3</v>
      </c>
      <c r="B189" s="25">
        <v>100</v>
      </c>
      <c r="C189" s="25">
        <v>34.131737000000001</v>
      </c>
      <c r="D189" s="25">
        <v>46.706586999999999</v>
      </c>
      <c r="E189" s="25">
        <v>4.1916169999999999</v>
      </c>
      <c r="F189" s="25">
        <v>3.5928140000000002</v>
      </c>
      <c r="G189" s="25">
        <v>10.179641</v>
      </c>
      <c r="H189" s="25">
        <v>1.197605</v>
      </c>
    </row>
    <row r="190" spans="1:8" x14ac:dyDescent="0.2">
      <c r="A190" s="20" t="s">
        <v>190</v>
      </c>
      <c r="B190" s="21">
        <v>217</v>
      </c>
      <c r="C190" s="21">
        <v>94</v>
      </c>
      <c r="D190" s="21">
        <v>78</v>
      </c>
      <c r="E190" s="21">
        <v>5</v>
      </c>
      <c r="F190" s="21">
        <v>15</v>
      </c>
      <c r="G190" s="21">
        <v>19</v>
      </c>
      <c r="H190" s="21">
        <v>6</v>
      </c>
    </row>
    <row r="191" spans="1:8" x14ac:dyDescent="0.2">
      <c r="A191" s="24" t="s">
        <v>3</v>
      </c>
      <c r="B191" s="25">
        <v>100</v>
      </c>
      <c r="C191" s="25">
        <v>43.317971999999997</v>
      </c>
      <c r="D191" s="25">
        <v>35.944699999999997</v>
      </c>
      <c r="E191" s="25">
        <v>2.3041469999999999</v>
      </c>
      <c r="F191" s="25">
        <v>6.9124420000000004</v>
      </c>
      <c r="G191" s="25">
        <v>8.7557600000000004</v>
      </c>
      <c r="H191" s="25">
        <v>2.764977</v>
      </c>
    </row>
    <row r="192" spans="1:8" x14ac:dyDescent="0.2">
      <c r="A192" s="20" t="s">
        <v>191</v>
      </c>
      <c r="B192" s="21">
        <v>162</v>
      </c>
      <c r="C192" s="21">
        <v>56</v>
      </c>
      <c r="D192" s="21">
        <v>81</v>
      </c>
      <c r="E192" s="21">
        <v>10</v>
      </c>
      <c r="F192" s="21">
        <v>6</v>
      </c>
      <c r="G192" s="21">
        <v>6</v>
      </c>
      <c r="H192" s="21">
        <v>3</v>
      </c>
    </row>
    <row r="193" spans="1:8" x14ac:dyDescent="0.2">
      <c r="A193" s="24" t="s">
        <v>3</v>
      </c>
      <c r="B193" s="25">
        <v>100</v>
      </c>
      <c r="C193" s="25">
        <v>34.567900999999999</v>
      </c>
      <c r="D193" s="25">
        <v>50</v>
      </c>
      <c r="E193" s="25">
        <v>6.1728399999999999</v>
      </c>
      <c r="F193" s="25">
        <v>3.7037040000000001</v>
      </c>
      <c r="G193" s="25">
        <v>3.7037040000000001</v>
      </c>
      <c r="H193" s="25">
        <v>1.8518520000000001</v>
      </c>
    </row>
    <row r="194" spans="1:8" x14ac:dyDescent="0.2">
      <c r="A194" s="20" t="s">
        <v>192</v>
      </c>
      <c r="B194" s="21">
        <v>43</v>
      </c>
      <c r="C194" s="21">
        <v>17</v>
      </c>
      <c r="D194" s="21">
        <v>20</v>
      </c>
      <c r="E194" s="21">
        <v>0</v>
      </c>
      <c r="F194" s="21">
        <v>3</v>
      </c>
      <c r="G194" s="21">
        <v>3</v>
      </c>
      <c r="H194" s="21">
        <v>0</v>
      </c>
    </row>
    <row r="195" spans="1:8" x14ac:dyDescent="0.2">
      <c r="A195" s="24" t="s">
        <v>3</v>
      </c>
      <c r="B195" s="25">
        <v>100</v>
      </c>
      <c r="C195" s="25">
        <v>39.534883999999998</v>
      </c>
      <c r="D195" s="25">
        <v>46.511628000000002</v>
      </c>
      <c r="E195" s="25">
        <v>0</v>
      </c>
      <c r="F195" s="25">
        <v>6.9767440000000001</v>
      </c>
      <c r="G195" s="25">
        <v>6.9767440000000001</v>
      </c>
      <c r="H195" s="25">
        <v>0</v>
      </c>
    </row>
    <row r="196" spans="1:8" x14ac:dyDescent="0.2">
      <c r="A196" s="20" t="s">
        <v>193</v>
      </c>
      <c r="B196" s="21">
        <v>53</v>
      </c>
      <c r="C196" s="21">
        <v>18</v>
      </c>
      <c r="D196" s="21">
        <v>26</v>
      </c>
      <c r="E196" s="21">
        <v>1</v>
      </c>
      <c r="F196" s="21">
        <v>3</v>
      </c>
      <c r="G196" s="21">
        <v>4</v>
      </c>
      <c r="H196" s="21">
        <v>1</v>
      </c>
    </row>
    <row r="197" spans="1:8" x14ac:dyDescent="0.2">
      <c r="A197" s="24" t="s">
        <v>3</v>
      </c>
      <c r="B197" s="25">
        <v>100</v>
      </c>
      <c r="C197" s="25">
        <v>33.962263999999998</v>
      </c>
      <c r="D197" s="25">
        <v>49.056604</v>
      </c>
      <c r="E197" s="25">
        <v>1.886792</v>
      </c>
      <c r="F197" s="25">
        <v>5.6603770000000004</v>
      </c>
      <c r="G197" s="25">
        <v>7.5471700000000004</v>
      </c>
      <c r="H197" s="25">
        <v>1.886792</v>
      </c>
    </row>
    <row r="198" spans="1:8" x14ac:dyDescent="0.2">
      <c r="A198" s="20" t="s">
        <v>389</v>
      </c>
      <c r="B198" s="21">
        <v>9</v>
      </c>
      <c r="C198" s="21">
        <v>5</v>
      </c>
      <c r="D198" s="21">
        <v>2</v>
      </c>
      <c r="E198" s="21">
        <v>0</v>
      </c>
      <c r="F198" s="21">
        <v>0</v>
      </c>
      <c r="G198" s="21">
        <v>1</v>
      </c>
      <c r="H198" s="21">
        <v>1</v>
      </c>
    </row>
    <row r="199" spans="1:8" x14ac:dyDescent="0.2">
      <c r="A199" s="24" t="s">
        <v>3</v>
      </c>
      <c r="B199" s="25">
        <v>100</v>
      </c>
      <c r="C199" s="25">
        <v>55.555556000000003</v>
      </c>
      <c r="D199" s="25">
        <v>22.222221999999999</v>
      </c>
      <c r="E199" s="25">
        <v>0</v>
      </c>
      <c r="F199" s="25">
        <v>0</v>
      </c>
      <c r="G199" s="25">
        <v>11.111110999999999</v>
      </c>
      <c r="H199" s="25">
        <v>11.111110999999999</v>
      </c>
    </row>
    <row r="200" spans="1:8" x14ac:dyDescent="0.2">
      <c r="A200" s="20" t="s">
        <v>366</v>
      </c>
      <c r="B200" s="21">
        <v>60</v>
      </c>
      <c r="C200" s="21">
        <v>27</v>
      </c>
      <c r="D200" s="21">
        <v>17</v>
      </c>
      <c r="E200" s="21">
        <v>4</v>
      </c>
      <c r="F200" s="21">
        <v>3</v>
      </c>
      <c r="G200" s="21">
        <v>6</v>
      </c>
      <c r="H200" s="21">
        <v>3</v>
      </c>
    </row>
    <row r="201" spans="1:8" ht="11.1" customHeight="1" x14ac:dyDescent="0.2">
      <c r="A201" s="24" t="s">
        <v>3</v>
      </c>
      <c r="B201" s="25">
        <v>100</v>
      </c>
      <c r="C201" s="25">
        <v>45</v>
      </c>
      <c r="D201" s="25">
        <v>28.333333</v>
      </c>
      <c r="E201" s="25">
        <v>6.6666670000000003</v>
      </c>
      <c r="F201" s="25">
        <v>5</v>
      </c>
      <c r="G201" s="25">
        <v>10</v>
      </c>
      <c r="H201" s="25">
        <v>5</v>
      </c>
    </row>
    <row r="202" spans="1:8" ht="11.1" customHeight="1" x14ac:dyDescent="0.2">
      <c r="A202" s="9" t="s">
        <v>390</v>
      </c>
      <c r="B202" s="9"/>
      <c r="C202" s="9"/>
      <c r="D202" s="9"/>
      <c r="E202" s="9"/>
      <c r="F202" s="9"/>
      <c r="G202" s="9"/>
      <c r="H202" s="9"/>
    </row>
    <row r="203" spans="1:8" ht="11.1" customHeight="1" x14ac:dyDescent="0.2">
      <c r="A203" s="20" t="s">
        <v>391</v>
      </c>
      <c r="B203" s="21">
        <v>197</v>
      </c>
      <c r="C203" s="21">
        <v>90</v>
      </c>
      <c r="D203" s="21">
        <v>82</v>
      </c>
      <c r="E203" s="21">
        <v>4</v>
      </c>
      <c r="F203" s="21">
        <v>3</v>
      </c>
      <c r="G203" s="21">
        <v>12</v>
      </c>
      <c r="H203" s="21">
        <v>6</v>
      </c>
    </row>
    <row r="204" spans="1:8" ht="11.1" customHeight="1" x14ac:dyDescent="0.2">
      <c r="A204" s="24" t="s">
        <v>3</v>
      </c>
      <c r="B204" s="25">
        <v>100</v>
      </c>
      <c r="C204" s="25">
        <v>45.685279000000001</v>
      </c>
      <c r="D204" s="25">
        <v>41.624364999999997</v>
      </c>
      <c r="E204" s="25">
        <v>2.0304570000000002</v>
      </c>
      <c r="F204" s="25">
        <v>1.5228429999999999</v>
      </c>
      <c r="G204" s="25">
        <v>6.0913709999999996</v>
      </c>
      <c r="H204" s="25">
        <v>3.0456850000000002</v>
      </c>
    </row>
    <row r="205" spans="1:8" ht="11.1" customHeight="1" x14ac:dyDescent="0.2">
      <c r="A205" s="20" t="s">
        <v>392</v>
      </c>
      <c r="B205" s="21">
        <v>522</v>
      </c>
      <c r="C205" s="21">
        <v>198</v>
      </c>
      <c r="D205" s="21">
        <v>224</v>
      </c>
      <c r="E205" s="21">
        <v>24</v>
      </c>
      <c r="F205" s="21">
        <v>26</v>
      </c>
      <c r="G205" s="21">
        <v>40</v>
      </c>
      <c r="H205" s="21">
        <v>10</v>
      </c>
    </row>
    <row r="206" spans="1:8" ht="11.1" customHeight="1" x14ac:dyDescent="0.2">
      <c r="A206" s="24" t="s">
        <v>3</v>
      </c>
      <c r="B206" s="25">
        <v>100</v>
      </c>
      <c r="C206" s="25">
        <v>37.931033999999997</v>
      </c>
      <c r="D206" s="25">
        <v>42.911876999999997</v>
      </c>
      <c r="E206" s="25">
        <v>4.5977009999999998</v>
      </c>
      <c r="F206" s="25">
        <v>4.9808430000000001</v>
      </c>
      <c r="G206" s="25">
        <v>7.6628350000000003</v>
      </c>
      <c r="H206" s="25">
        <v>1.9157090000000001</v>
      </c>
    </row>
    <row r="207" spans="1:8" ht="11.1" customHeight="1" x14ac:dyDescent="0.2">
      <c r="A207" s="20" t="s">
        <v>393</v>
      </c>
      <c r="B207" s="21">
        <v>392</v>
      </c>
      <c r="C207" s="21">
        <v>131</v>
      </c>
      <c r="D207" s="21">
        <v>172</v>
      </c>
      <c r="E207" s="21">
        <v>23</v>
      </c>
      <c r="F207" s="21">
        <v>30</v>
      </c>
      <c r="G207" s="21">
        <v>24</v>
      </c>
      <c r="H207" s="21">
        <v>12</v>
      </c>
    </row>
    <row r="208" spans="1:8" ht="11.1" customHeight="1" x14ac:dyDescent="0.2">
      <c r="A208" s="24" t="s">
        <v>3</v>
      </c>
      <c r="B208" s="25">
        <v>100</v>
      </c>
      <c r="C208" s="25">
        <v>33.418367000000003</v>
      </c>
      <c r="D208" s="25">
        <v>43.877550999999997</v>
      </c>
      <c r="E208" s="25">
        <v>5.8673469999999996</v>
      </c>
      <c r="F208" s="25">
        <v>7.6530610000000001</v>
      </c>
      <c r="G208" s="25">
        <v>6.1224489999999996</v>
      </c>
      <c r="H208" s="25">
        <v>3.0612240000000002</v>
      </c>
    </row>
    <row r="209" spans="1:8" ht="11.1" customHeight="1" x14ac:dyDescent="0.2">
      <c r="A209" s="20" t="s">
        <v>394</v>
      </c>
      <c r="B209" s="21">
        <v>163</v>
      </c>
      <c r="C209" s="21">
        <v>71</v>
      </c>
      <c r="D209" s="21">
        <v>52</v>
      </c>
      <c r="E209" s="21">
        <v>13</v>
      </c>
      <c r="F209" s="21">
        <v>6</v>
      </c>
      <c r="G209" s="21">
        <v>15</v>
      </c>
      <c r="H209" s="21">
        <v>6</v>
      </c>
    </row>
    <row r="210" spans="1:8" ht="11.1" customHeight="1" x14ac:dyDescent="0.2">
      <c r="A210" s="24" t="s">
        <v>3</v>
      </c>
      <c r="B210" s="25">
        <v>100</v>
      </c>
      <c r="C210" s="25">
        <v>43.558281999999998</v>
      </c>
      <c r="D210" s="25">
        <v>31.90184</v>
      </c>
      <c r="E210" s="25">
        <v>7.97546</v>
      </c>
      <c r="F210" s="25">
        <v>3.6809820000000002</v>
      </c>
      <c r="G210" s="25">
        <v>9.2024539999999995</v>
      </c>
      <c r="H210" s="25">
        <v>3.6809820000000002</v>
      </c>
    </row>
    <row r="211" spans="1:8" ht="11.1" customHeight="1" x14ac:dyDescent="0.2">
      <c r="A211" s="9" t="s">
        <v>395</v>
      </c>
      <c r="B211" s="9"/>
      <c r="C211" s="9"/>
      <c r="D211" s="9"/>
      <c r="E211" s="9"/>
      <c r="F211" s="9"/>
      <c r="G211" s="9"/>
      <c r="H211" s="9"/>
    </row>
    <row r="212" spans="1:8" ht="11.1" customHeight="1" x14ac:dyDescent="0.2">
      <c r="A212" s="20" t="s">
        <v>396</v>
      </c>
      <c r="B212" s="21">
        <v>165</v>
      </c>
      <c r="C212" s="21">
        <v>67</v>
      </c>
      <c r="D212" s="21">
        <v>67</v>
      </c>
      <c r="E212" s="21">
        <v>4</v>
      </c>
      <c r="F212" s="21">
        <v>9</v>
      </c>
      <c r="G212" s="21">
        <v>15</v>
      </c>
      <c r="H212" s="21">
        <v>3</v>
      </c>
    </row>
    <row r="213" spans="1:8" ht="11.1" customHeight="1" x14ac:dyDescent="0.2">
      <c r="A213" s="24" t="s">
        <v>3</v>
      </c>
      <c r="B213" s="25">
        <v>100</v>
      </c>
      <c r="C213" s="25">
        <v>40.606060999999997</v>
      </c>
      <c r="D213" s="25">
        <v>40.606060999999997</v>
      </c>
      <c r="E213" s="25">
        <v>2.424242</v>
      </c>
      <c r="F213" s="25">
        <v>5.4545450000000004</v>
      </c>
      <c r="G213" s="25">
        <v>9.0909089999999999</v>
      </c>
      <c r="H213" s="25">
        <v>1.818182</v>
      </c>
    </row>
    <row r="214" spans="1:8" ht="11.1" customHeight="1" x14ac:dyDescent="0.2">
      <c r="A214" s="20" t="s">
        <v>397</v>
      </c>
      <c r="B214" s="21">
        <v>321</v>
      </c>
      <c r="C214" s="21">
        <v>125</v>
      </c>
      <c r="D214" s="21">
        <v>140</v>
      </c>
      <c r="E214" s="21">
        <v>20</v>
      </c>
      <c r="F214" s="21">
        <v>13</v>
      </c>
      <c r="G214" s="21">
        <v>16</v>
      </c>
      <c r="H214" s="21">
        <v>7</v>
      </c>
    </row>
    <row r="215" spans="1:8" ht="11.1" customHeight="1" x14ac:dyDescent="0.2">
      <c r="A215" s="24" t="s">
        <v>3</v>
      </c>
      <c r="B215" s="25">
        <v>100</v>
      </c>
      <c r="C215" s="25">
        <v>38.940809999999999</v>
      </c>
      <c r="D215" s="25">
        <v>43.613706999999998</v>
      </c>
      <c r="E215" s="25">
        <v>6.2305299999999999</v>
      </c>
      <c r="F215" s="25">
        <v>4.0498440000000002</v>
      </c>
      <c r="G215" s="25">
        <v>4.9844239999999997</v>
      </c>
      <c r="H215" s="25">
        <v>2.180685</v>
      </c>
    </row>
    <row r="216" spans="1:8" ht="11.1" customHeight="1" x14ac:dyDescent="0.2">
      <c r="A216" s="20" t="s">
        <v>879</v>
      </c>
      <c r="B216" s="21">
        <v>316</v>
      </c>
      <c r="C216" s="21">
        <v>106</v>
      </c>
      <c r="D216" s="21">
        <v>136</v>
      </c>
      <c r="E216" s="21">
        <v>21</v>
      </c>
      <c r="F216" s="21">
        <v>22</v>
      </c>
      <c r="G216" s="21">
        <v>23</v>
      </c>
      <c r="H216" s="21">
        <v>8</v>
      </c>
    </row>
    <row r="217" spans="1:8" ht="11.1" customHeight="1" x14ac:dyDescent="0.2">
      <c r="A217" s="24" t="s">
        <v>3</v>
      </c>
      <c r="B217" s="25">
        <v>100</v>
      </c>
      <c r="C217" s="25">
        <v>33.544303999999997</v>
      </c>
      <c r="D217" s="25">
        <v>43.037975000000003</v>
      </c>
      <c r="E217" s="25">
        <v>6.6455700000000002</v>
      </c>
      <c r="F217" s="25">
        <v>6.9620249999999997</v>
      </c>
      <c r="G217" s="25">
        <v>7.2784810000000002</v>
      </c>
      <c r="H217" s="25">
        <v>2.5316459999999998</v>
      </c>
    </row>
    <row r="218" spans="1:8" ht="11.1" customHeight="1" x14ac:dyDescent="0.2">
      <c r="A218" s="20" t="s">
        <v>398</v>
      </c>
      <c r="B218" s="21">
        <v>177</v>
      </c>
      <c r="C218" s="21">
        <v>68</v>
      </c>
      <c r="D218" s="21">
        <v>71</v>
      </c>
      <c r="E218" s="21">
        <v>7</v>
      </c>
      <c r="F218" s="21">
        <v>13</v>
      </c>
      <c r="G218" s="21">
        <v>13</v>
      </c>
      <c r="H218" s="21">
        <v>5</v>
      </c>
    </row>
    <row r="219" spans="1:8" ht="11.1" customHeight="1" x14ac:dyDescent="0.2">
      <c r="A219" s="24" t="s">
        <v>3</v>
      </c>
      <c r="B219" s="25">
        <v>100</v>
      </c>
      <c r="C219" s="25">
        <v>38.418078999999999</v>
      </c>
      <c r="D219" s="25">
        <v>40.112994</v>
      </c>
      <c r="E219" s="25">
        <v>3.9548019999999999</v>
      </c>
      <c r="F219" s="25">
        <v>7.344633</v>
      </c>
      <c r="G219" s="25">
        <v>7.344633</v>
      </c>
      <c r="H219" s="25">
        <v>2.824859</v>
      </c>
    </row>
    <row r="220" spans="1:8" ht="11.1" customHeight="1" x14ac:dyDescent="0.2">
      <c r="A220" s="20" t="s">
        <v>399</v>
      </c>
      <c r="B220" s="21">
        <v>132</v>
      </c>
      <c r="C220" s="21">
        <v>61</v>
      </c>
      <c r="D220" s="21">
        <v>50</v>
      </c>
      <c r="E220" s="21">
        <v>4</v>
      </c>
      <c r="F220" s="21">
        <v>2</v>
      </c>
      <c r="G220" s="21">
        <v>11</v>
      </c>
      <c r="H220" s="21">
        <v>4</v>
      </c>
    </row>
    <row r="221" spans="1:8" ht="11.1" customHeight="1" x14ac:dyDescent="0.2">
      <c r="A221" s="24" t="s">
        <v>3</v>
      </c>
      <c r="B221" s="25">
        <v>100</v>
      </c>
      <c r="C221" s="25">
        <v>46.212121000000003</v>
      </c>
      <c r="D221" s="25">
        <v>37.878788</v>
      </c>
      <c r="E221" s="25">
        <v>3.030303</v>
      </c>
      <c r="F221" s="25">
        <v>1.5151520000000001</v>
      </c>
      <c r="G221" s="25">
        <v>8.3333329999999997</v>
      </c>
      <c r="H221" s="25">
        <v>3.030303</v>
      </c>
    </row>
    <row r="222" spans="1:8" ht="11.1" customHeight="1" x14ac:dyDescent="0.2">
      <c r="A222" s="20" t="s">
        <v>400</v>
      </c>
      <c r="B222" s="21">
        <v>163</v>
      </c>
      <c r="C222" s="21">
        <v>63</v>
      </c>
      <c r="D222" s="21">
        <v>66</v>
      </c>
      <c r="E222" s="21">
        <v>8</v>
      </c>
      <c r="F222" s="21">
        <v>6</v>
      </c>
      <c r="G222" s="21">
        <v>13</v>
      </c>
      <c r="H222" s="21">
        <v>7</v>
      </c>
    </row>
    <row r="223" spans="1:8" ht="11.1" customHeight="1" x14ac:dyDescent="0.2">
      <c r="A223" s="24" t="s">
        <v>3</v>
      </c>
      <c r="B223" s="25">
        <v>100</v>
      </c>
      <c r="C223" s="25">
        <v>38.650306999999998</v>
      </c>
      <c r="D223" s="25">
        <v>40.490797999999998</v>
      </c>
      <c r="E223" s="25">
        <v>4.9079750000000004</v>
      </c>
      <c r="F223" s="25">
        <v>3.6809820000000002</v>
      </c>
      <c r="G223" s="25">
        <v>7.97546</v>
      </c>
      <c r="H223" s="25">
        <v>4.2944789999999999</v>
      </c>
    </row>
    <row r="224" spans="1:8" ht="11.1" customHeight="1" x14ac:dyDescent="0.2">
      <c r="A224" s="9" t="s">
        <v>401</v>
      </c>
      <c r="B224" s="9"/>
      <c r="C224" s="9"/>
      <c r="D224" s="9"/>
      <c r="E224" s="9"/>
      <c r="F224" s="9"/>
      <c r="G224" s="9"/>
      <c r="H224" s="9"/>
    </row>
    <row r="225" spans="1:8" ht="11.1" customHeight="1" x14ac:dyDescent="0.2">
      <c r="A225" s="20" t="s">
        <v>878</v>
      </c>
      <c r="B225" s="21">
        <v>55</v>
      </c>
      <c r="C225" s="21">
        <v>27</v>
      </c>
      <c r="D225" s="21">
        <v>23</v>
      </c>
      <c r="E225" s="21">
        <v>0</v>
      </c>
      <c r="F225" s="21">
        <v>2</v>
      </c>
      <c r="G225" s="21">
        <v>2</v>
      </c>
      <c r="H225" s="21">
        <v>1</v>
      </c>
    </row>
    <row r="226" spans="1:8" ht="11.1" customHeight="1" x14ac:dyDescent="0.2">
      <c r="A226" s="24" t="s">
        <v>3</v>
      </c>
      <c r="B226" s="25">
        <v>100</v>
      </c>
      <c r="C226" s="25">
        <v>49.090909000000003</v>
      </c>
      <c r="D226" s="25">
        <v>41.818182</v>
      </c>
      <c r="E226" s="25">
        <v>0</v>
      </c>
      <c r="F226" s="25">
        <v>3.6363639999999999</v>
      </c>
      <c r="G226" s="25">
        <v>3.6363639999999999</v>
      </c>
      <c r="H226" s="25">
        <v>1.818182</v>
      </c>
    </row>
    <row r="227" spans="1:8" ht="11.1" customHeight="1" x14ac:dyDescent="0.2">
      <c r="A227" s="20" t="s">
        <v>402</v>
      </c>
      <c r="B227" s="21">
        <v>110</v>
      </c>
      <c r="C227" s="21">
        <v>40</v>
      </c>
      <c r="D227" s="21">
        <v>44</v>
      </c>
      <c r="E227" s="21">
        <v>4</v>
      </c>
      <c r="F227" s="21">
        <v>7</v>
      </c>
      <c r="G227" s="21">
        <v>13</v>
      </c>
      <c r="H227" s="21">
        <v>2</v>
      </c>
    </row>
    <row r="228" spans="1:8" ht="11.1" customHeight="1" x14ac:dyDescent="0.2">
      <c r="A228" s="24" t="s">
        <v>3</v>
      </c>
      <c r="B228" s="25">
        <v>100</v>
      </c>
      <c r="C228" s="25">
        <v>36.363636</v>
      </c>
      <c r="D228" s="25">
        <v>40</v>
      </c>
      <c r="E228" s="25">
        <v>3.6363639999999999</v>
      </c>
      <c r="F228" s="25">
        <v>6.3636359999999996</v>
      </c>
      <c r="G228" s="25">
        <v>11.818182</v>
      </c>
      <c r="H228" s="25">
        <v>1.818182</v>
      </c>
    </row>
    <row r="229" spans="1:8" ht="11.1" customHeight="1" x14ac:dyDescent="0.2">
      <c r="A229" s="20" t="s">
        <v>397</v>
      </c>
      <c r="B229" s="21">
        <v>321</v>
      </c>
      <c r="C229" s="21">
        <v>125</v>
      </c>
      <c r="D229" s="21">
        <v>140</v>
      </c>
      <c r="E229" s="21">
        <v>20</v>
      </c>
      <c r="F229" s="21">
        <v>13</v>
      </c>
      <c r="G229" s="21">
        <v>16</v>
      </c>
      <c r="H229" s="21">
        <v>7</v>
      </c>
    </row>
    <row r="230" spans="1:8" ht="11.1" customHeight="1" x14ac:dyDescent="0.2">
      <c r="A230" s="24" t="s">
        <v>3</v>
      </c>
      <c r="B230" s="25">
        <v>100</v>
      </c>
      <c r="C230" s="25">
        <v>38.940809999999999</v>
      </c>
      <c r="D230" s="25">
        <v>43.613706999999998</v>
      </c>
      <c r="E230" s="25">
        <v>6.2305299999999999</v>
      </c>
      <c r="F230" s="25">
        <v>4.0498440000000002</v>
      </c>
      <c r="G230" s="25">
        <v>4.9844239999999997</v>
      </c>
      <c r="H230" s="25">
        <v>2.180685</v>
      </c>
    </row>
    <row r="231" spans="1:8" ht="11.1" customHeight="1" x14ac:dyDescent="0.2">
      <c r="A231" s="20" t="s">
        <v>403</v>
      </c>
      <c r="B231" s="21">
        <v>92</v>
      </c>
      <c r="C231" s="21">
        <v>36</v>
      </c>
      <c r="D231" s="21">
        <v>38</v>
      </c>
      <c r="E231" s="21">
        <v>4</v>
      </c>
      <c r="F231" s="21">
        <v>6</v>
      </c>
      <c r="G231" s="21">
        <v>7</v>
      </c>
      <c r="H231" s="21">
        <v>1</v>
      </c>
    </row>
    <row r="232" spans="1:8" ht="11.1" customHeight="1" x14ac:dyDescent="0.2">
      <c r="A232" s="24" t="s">
        <v>3</v>
      </c>
      <c r="B232" s="25">
        <v>100</v>
      </c>
      <c r="C232" s="25">
        <v>39.130434999999999</v>
      </c>
      <c r="D232" s="25">
        <v>41.304347999999997</v>
      </c>
      <c r="E232" s="25">
        <v>4.3478260000000004</v>
      </c>
      <c r="F232" s="25">
        <v>6.5217390000000002</v>
      </c>
      <c r="G232" s="25">
        <v>7.6086960000000001</v>
      </c>
      <c r="H232" s="25">
        <v>1.086957</v>
      </c>
    </row>
    <row r="233" spans="1:8" ht="11.1" customHeight="1" x14ac:dyDescent="0.2">
      <c r="A233" s="20" t="s">
        <v>404</v>
      </c>
      <c r="B233" s="21">
        <v>77</v>
      </c>
      <c r="C233" s="21">
        <v>20</v>
      </c>
      <c r="D233" s="21">
        <v>34</v>
      </c>
      <c r="E233" s="21">
        <v>6</v>
      </c>
      <c r="F233" s="21">
        <v>6</v>
      </c>
      <c r="G233" s="21">
        <v>8</v>
      </c>
      <c r="H233" s="21">
        <v>3</v>
      </c>
    </row>
    <row r="234" spans="1:8" ht="11.1" customHeight="1" x14ac:dyDescent="0.2">
      <c r="A234" s="24" t="s">
        <v>3</v>
      </c>
      <c r="B234" s="25">
        <v>100</v>
      </c>
      <c r="C234" s="25">
        <v>25.974025999999999</v>
      </c>
      <c r="D234" s="25">
        <v>44.155844000000002</v>
      </c>
      <c r="E234" s="25">
        <v>7.7922079999999996</v>
      </c>
      <c r="F234" s="25">
        <v>7.7922079999999996</v>
      </c>
      <c r="G234" s="25">
        <v>10.389609999999999</v>
      </c>
      <c r="H234" s="25">
        <v>3.8961039999999998</v>
      </c>
    </row>
    <row r="235" spans="1:8" ht="11.1" customHeight="1" x14ac:dyDescent="0.2">
      <c r="A235" s="20" t="s">
        <v>405</v>
      </c>
      <c r="B235" s="21">
        <v>147</v>
      </c>
      <c r="C235" s="21">
        <v>50</v>
      </c>
      <c r="D235" s="21">
        <v>64</v>
      </c>
      <c r="E235" s="21">
        <v>11</v>
      </c>
      <c r="F235" s="21">
        <v>10</v>
      </c>
      <c r="G235" s="21">
        <v>8</v>
      </c>
      <c r="H235" s="21">
        <v>4</v>
      </c>
    </row>
    <row r="236" spans="1:8" ht="11.1" customHeight="1" x14ac:dyDescent="0.2">
      <c r="A236" s="24" t="s">
        <v>3</v>
      </c>
      <c r="B236" s="25">
        <v>100</v>
      </c>
      <c r="C236" s="25">
        <v>34.013604999999998</v>
      </c>
      <c r="D236" s="25">
        <v>43.537415000000003</v>
      </c>
      <c r="E236" s="25">
        <v>7.4829929999999996</v>
      </c>
      <c r="F236" s="25">
        <v>6.802721</v>
      </c>
      <c r="G236" s="25">
        <v>5.442177</v>
      </c>
      <c r="H236" s="25">
        <v>2.721088</v>
      </c>
    </row>
    <row r="237" spans="1:8" ht="11.1" customHeight="1" x14ac:dyDescent="0.2">
      <c r="A237" s="20" t="s">
        <v>398</v>
      </c>
      <c r="B237" s="21">
        <v>177</v>
      </c>
      <c r="C237" s="21">
        <v>68</v>
      </c>
      <c r="D237" s="21">
        <v>71</v>
      </c>
      <c r="E237" s="21">
        <v>7</v>
      </c>
      <c r="F237" s="21">
        <v>13</v>
      </c>
      <c r="G237" s="21">
        <v>13</v>
      </c>
      <c r="H237" s="21">
        <v>5</v>
      </c>
    </row>
    <row r="238" spans="1:8" ht="11.1" customHeight="1" x14ac:dyDescent="0.2">
      <c r="A238" s="24" t="s">
        <v>3</v>
      </c>
      <c r="B238" s="25">
        <v>100</v>
      </c>
      <c r="C238" s="25">
        <v>38.418078999999999</v>
      </c>
      <c r="D238" s="25">
        <v>40.112994</v>
      </c>
      <c r="E238" s="25">
        <v>3.9548019999999999</v>
      </c>
      <c r="F238" s="25">
        <v>7.344633</v>
      </c>
      <c r="G238" s="25">
        <v>7.344633</v>
      </c>
      <c r="H238" s="25">
        <v>2.824859</v>
      </c>
    </row>
    <row r="239" spans="1:8" ht="11.1" customHeight="1" x14ac:dyDescent="0.2">
      <c r="A239" s="20" t="s">
        <v>406</v>
      </c>
      <c r="B239" s="21">
        <v>99</v>
      </c>
      <c r="C239" s="21">
        <v>47</v>
      </c>
      <c r="D239" s="21">
        <v>34</v>
      </c>
      <c r="E239" s="21">
        <v>3</v>
      </c>
      <c r="F239" s="21">
        <v>2</v>
      </c>
      <c r="G239" s="21">
        <v>9</v>
      </c>
      <c r="H239" s="21">
        <v>4</v>
      </c>
    </row>
    <row r="240" spans="1:8" ht="11.1" customHeight="1" x14ac:dyDescent="0.2">
      <c r="A240" s="24" t="s">
        <v>3</v>
      </c>
      <c r="B240" s="25">
        <v>100</v>
      </c>
      <c r="C240" s="25">
        <v>47.474747000000001</v>
      </c>
      <c r="D240" s="25">
        <v>34.343434000000002</v>
      </c>
      <c r="E240" s="25">
        <v>3.030303</v>
      </c>
      <c r="F240" s="25">
        <v>2.0202019999999998</v>
      </c>
      <c r="G240" s="25">
        <v>9.0909089999999999</v>
      </c>
      <c r="H240" s="25">
        <v>4.0404039999999997</v>
      </c>
    </row>
    <row r="241" spans="1:8" ht="11.1" customHeight="1" x14ac:dyDescent="0.2">
      <c r="A241" s="20" t="s">
        <v>407</v>
      </c>
      <c r="B241" s="21">
        <v>33</v>
      </c>
      <c r="C241" s="21">
        <v>14</v>
      </c>
      <c r="D241" s="21">
        <v>16</v>
      </c>
      <c r="E241" s="21">
        <v>1</v>
      </c>
      <c r="F241" s="21">
        <v>0</v>
      </c>
      <c r="G241" s="21">
        <v>2</v>
      </c>
      <c r="H241" s="21">
        <v>0</v>
      </c>
    </row>
    <row r="242" spans="1:8" ht="11.1" customHeight="1" x14ac:dyDescent="0.2">
      <c r="A242" s="24" t="s">
        <v>3</v>
      </c>
      <c r="B242" s="25">
        <v>100</v>
      </c>
      <c r="C242" s="25">
        <v>42.424242</v>
      </c>
      <c r="D242" s="25">
        <v>48.484848</v>
      </c>
      <c r="E242" s="25">
        <v>3.030303</v>
      </c>
      <c r="F242" s="25">
        <v>0</v>
      </c>
      <c r="G242" s="25">
        <v>6.0606059999999999</v>
      </c>
      <c r="H242" s="25">
        <v>0</v>
      </c>
    </row>
    <row r="243" spans="1:8" ht="11.1" customHeight="1" x14ac:dyDescent="0.2">
      <c r="A243" s="20" t="s">
        <v>400</v>
      </c>
      <c r="B243" s="21">
        <v>163</v>
      </c>
      <c r="C243" s="21">
        <v>63</v>
      </c>
      <c r="D243" s="21">
        <v>66</v>
      </c>
      <c r="E243" s="21">
        <v>8</v>
      </c>
      <c r="F243" s="21">
        <v>6</v>
      </c>
      <c r="G243" s="21">
        <v>13</v>
      </c>
      <c r="H243" s="21">
        <v>7</v>
      </c>
    </row>
    <row r="244" spans="1:8" ht="11.1" customHeight="1" x14ac:dyDescent="0.2">
      <c r="A244" s="26"/>
      <c r="B244" s="27">
        <v>100</v>
      </c>
      <c r="C244" s="27">
        <v>38.650306999999998</v>
      </c>
      <c r="D244" s="27">
        <v>40.490797999999998</v>
      </c>
      <c r="E244" s="27">
        <v>4.9079750000000004</v>
      </c>
      <c r="F244" s="27">
        <v>3.6809820000000002</v>
      </c>
      <c r="G244" s="27">
        <v>7.97546</v>
      </c>
      <c r="H244" s="27">
        <v>4.2944789999999999</v>
      </c>
    </row>
    <row r="245" spans="1:8" ht="11.1" customHeight="1" x14ac:dyDescent="0.2"/>
  </sheetData>
  <phoneticPr fontId="2"/>
  <pageMargins left="0.75" right="0.75" top="1" bottom="1" header="0.5" footer="0.5"/>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1E4C5-C47D-4E7C-B922-F59016DE002A}">
  <dimension ref="A1:O245"/>
  <sheetViews>
    <sheetView workbookViewId="0"/>
  </sheetViews>
  <sheetFormatPr defaultColWidth="9" defaultRowHeight="12.6" x14ac:dyDescent="0.2"/>
  <cols>
    <col min="1" max="1" width="43" style="12" bestFit="1" customWidth="1"/>
    <col min="2" max="256" width="7.6640625" style="12" customWidth="1"/>
    <col min="257" max="16384" width="9" style="12"/>
  </cols>
  <sheetData>
    <row r="1" spans="1:15" x14ac:dyDescent="0.2">
      <c r="A1" s="11" t="s">
        <v>3</v>
      </c>
      <c r="B1" s="7"/>
    </row>
    <row r="2" spans="1:15" x14ac:dyDescent="0.2">
      <c r="A2" s="15" t="str">
        <f xml:space="preserve"> HYPERLINK("#'目次'!B55","[49]")</f>
        <v>[49]</v>
      </c>
    </row>
    <row r="3" spans="1:15" x14ac:dyDescent="0.2">
      <c r="A3" s="7" t="s">
        <v>3</v>
      </c>
      <c r="B3" s="8" t="s">
        <v>1</v>
      </c>
    </row>
    <row r="4" spans="1:15" x14ac:dyDescent="0.2">
      <c r="A4" s="7" t="s">
        <v>3</v>
      </c>
      <c r="B4" s="8" t="s">
        <v>86</v>
      </c>
    </row>
    <row r="5" spans="1:15" x14ac:dyDescent="0.2">
      <c r="A5" s="7" t="s">
        <v>3</v>
      </c>
      <c r="B5" s="8" t="s">
        <v>85</v>
      </c>
    </row>
    <row r="6" spans="1:15" s="18" customFormat="1" ht="100.8" x14ac:dyDescent="0.2">
      <c r="A6" s="16" t="s">
        <v>3</v>
      </c>
      <c r="B6" s="17" t="s">
        <v>335</v>
      </c>
      <c r="C6" s="17" t="s">
        <v>567</v>
      </c>
      <c r="D6" s="17" t="s">
        <v>568</v>
      </c>
      <c r="E6" s="17" t="s">
        <v>280</v>
      </c>
      <c r="F6" s="17" t="s">
        <v>281</v>
      </c>
      <c r="G6" s="17" t="s">
        <v>282</v>
      </c>
      <c r="H6" s="17" t="s">
        <v>283</v>
      </c>
      <c r="I6" s="17" t="s">
        <v>569</v>
      </c>
      <c r="J6" s="17" t="s">
        <v>570</v>
      </c>
      <c r="K6" s="17" t="s">
        <v>571</v>
      </c>
      <c r="L6" s="17" t="s">
        <v>284</v>
      </c>
      <c r="M6" s="17" t="s">
        <v>387</v>
      </c>
      <c r="N6" s="17" t="s">
        <v>523</v>
      </c>
      <c r="O6" s="17" t="s">
        <v>366</v>
      </c>
    </row>
    <row r="7" spans="1:15" x14ac:dyDescent="0.2">
      <c r="A7" s="19" t="s">
        <v>338</v>
      </c>
      <c r="B7" s="10">
        <v>2677</v>
      </c>
      <c r="C7" s="10">
        <v>640</v>
      </c>
      <c r="D7" s="10">
        <v>636</v>
      </c>
      <c r="E7" s="10">
        <v>180</v>
      </c>
      <c r="F7" s="10">
        <v>175</v>
      </c>
      <c r="G7" s="10">
        <v>575</v>
      </c>
      <c r="H7" s="10">
        <v>163</v>
      </c>
      <c r="I7" s="10">
        <v>258</v>
      </c>
      <c r="J7" s="10">
        <v>343</v>
      </c>
      <c r="K7" s="10">
        <v>260</v>
      </c>
      <c r="L7" s="10">
        <v>161</v>
      </c>
      <c r="M7" s="10">
        <v>86</v>
      </c>
      <c r="N7" s="10">
        <v>1051</v>
      </c>
      <c r="O7" s="10">
        <v>73</v>
      </c>
    </row>
    <row r="8" spans="1:15" x14ac:dyDescent="0.2">
      <c r="A8" s="24" t="s">
        <v>3</v>
      </c>
      <c r="B8" s="25">
        <v>100</v>
      </c>
      <c r="C8" s="25">
        <v>23.907359</v>
      </c>
      <c r="D8" s="25">
        <v>23.757937999999999</v>
      </c>
      <c r="E8" s="25">
        <v>6.7239449999999996</v>
      </c>
      <c r="F8" s="25">
        <v>6.5371680000000003</v>
      </c>
      <c r="G8" s="25">
        <v>21.479268000000001</v>
      </c>
      <c r="H8" s="25">
        <v>6.0889049999999996</v>
      </c>
      <c r="I8" s="25">
        <v>9.6376539999999995</v>
      </c>
      <c r="J8" s="25">
        <v>12.812849999999999</v>
      </c>
      <c r="K8" s="25">
        <v>9.7123650000000001</v>
      </c>
      <c r="L8" s="25">
        <v>6.014195</v>
      </c>
      <c r="M8" s="25">
        <v>3.2125509999999999</v>
      </c>
      <c r="N8" s="25">
        <v>39.260365999999998</v>
      </c>
      <c r="O8" s="25">
        <v>2.7269329999999998</v>
      </c>
    </row>
    <row r="9" spans="1:15" x14ac:dyDescent="0.2">
      <c r="A9" s="9" t="s">
        <v>339</v>
      </c>
      <c r="B9" s="9"/>
      <c r="C9" s="9"/>
      <c r="D9" s="9"/>
      <c r="E9" s="9"/>
      <c r="F9" s="9"/>
      <c r="G9" s="9"/>
      <c r="H9" s="9"/>
      <c r="I9" s="9"/>
      <c r="J9" s="9"/>
      <c r="K9" s="9"/>
      <c r="L9" s="9"/>
      <c r="M9" s="9"/>
      <c r="N9" s="9"/>
      <c r="O9" s="9"/>
    </row>
    <row r="10" spans="1:15" x14ac:dyDescent="0.2">
      <c r="A10" s="20" t="s">
        <v>340</v>
      </c>
      <c r="B10" s="21">
        <v>1277</v>
      </c>
      <c r="C10" s="21">
        <v>268</v>
      </c>
      <c r="D10" s="21">
        <v>266</v>
      </c>
      <c r="E10" s="21">
        <v>69</v>
      </c>
      <c r="F10" s="21">
        <v>72</v>
      </c>
      <c r="G10" s="21">
        <v>265</v>
      </c>
      <c r="H10" s="21">
        <v>74</v>
      </c>
      <c r="I10" s="21">
        <v>130</v>
      </c>
      <c r="J10" s="21">
        <v>150</v>
      </c>
      <c r="K10" s="21">
        <v>125</v>
      </c>
      <c r="L10" s="21">
        <v>79</v>
      </c>
      <c r="M10" s="21">
        <v>51</v>
      </c>
      <c r="N10" s="21">
        <v>536</v>
      </c>
      <c r="O10" s="21">
        <v>29</v>
      </c>
    </row>
    <row r="11" spans="1:15" x14ac:dyDescent="0.2">
      <c r="A11" s="24" t="s">
        <v>3</v>
      </c>
      <c r="B11" s="25">
        <v>100</v>
      </c>
      <c r="C11" s="25">
        <v>20.986688000000001</v>
      </c>
      <c r="D11" s="25">
        <v>20.830069999999999</v>
      </c>
      <c r="E11" s="25">
        <v>5.403289</v>
      </c>
      <c r="F11" s="25">
        <v>5.6382149999999998</v>
      </c>
      <c r="G11" s="25">
        <v>20.751761999999999</v>
      </c>
      <c r="H11" s="25">
        <v>5.7948320000000004</v>
      </c>
      <c r="I11" s="25">
        <v>10.180110000000001</v>
      </c>
      <c r="J11" s="25">
        <v>11.74628</v>
      </c>
      <c r="K11" s="25">
        <v>9.7885670000000005</v>
      </c>
      <c r="L11" s="25">
        <v>6.1863739999999998</v>
      </c>
      <c r="M11" s="25">
        <v>3.993735</v>
      </c>
      <c r="N11" s="25">
        <v>41.973374999999997</v>
      </c>
      <c r="O11" s="25">
        <v>2.2709480000000002</v>
      </c>
    </row>
    <row r="12" spans="1:15" x14ac:dyDescent="0.2">
      <c r="A12" s="20" t="s">
        <v>341</v>
      </c>
      <c r="B12" s="21">
        <v>1400</v>
      </c>
      <c r="C12" s="21">
        <v>372</v>
      </c>
      <c r="D12" s="21">
        <v>370</v>
      </c>
      <c r="E12" s="21">
        <v>111</v>
      </c>
      <c r="F12" s="21">
        <v>103</v>
      </c>
      <c r="G12" s="21">
        <v>310</v>
      </c>
      <c r="H12" s="21">
        <v>89</v>
      </c>
      <c r="I12" s="21">
        <v>128</v>
      </c>
      <c r="J12" s="21">
        <v>193</v>
      </c>
      <c r="K12" s="21">
        <v>135</v>
      </c>
      <c r="L12" s="21">
        <v>82</v>
      </c>
      <c r="M12" s="21">
        <v>35</v>
      </c>
      <c r="N12" s="21">
        <v>515</v>
      </c>
      <c r="O12" s="21">
        <v>44</v>
      </c>
    </row>
    <row r="13" spans="1:15" x14ac:dyDescent="0.2">
      <c r="A13" s="24" t="s">
        <v>3</v>
      </c>
      <c r="B13" s="25">
        <v>100</v>
      </c>
      <c r="C13" s="25">
        <v>26.571428999999998</v>
      </c>
      <c r="D13" s="25">
        <v>26.428571000000002</v>
      </c>
      <c r="E13" s="25">
        <v>7.9285709999999998</v>
      </c>
      <c r="F13" s="25">
        <v>7.3571429999999998</v>
      </c>
      <c r="G13" s="25">
        <v>22.142856999999999</v>
      </c>
      <c r="H13" s="25">
        <v>6.3571429999999998</v>
      </c>
      <c r="I13" s="25">
        <v>9.1428569999999993</v>
      </c>
      <c r="J13" s="25">
        <v>13.785714</v>
      </c>
      <c r="K13" s="25">
        <v>9.6428569999999993</v>
      </c>
      <c r="L13" s="25">
        <v>5.8571429999999998</v>
      </c>
      <c r="M13" s="25">
        <v>2.5</v>
      </c>
      <c r="N13" s="25">
        <v>36.785713999999999</v>
      </c>
      <c r="O13" s="25">
        <v>3.1428569999999998</v>
      </c>
    </row>
    <row r="14" spans="1:15" x14ac:dyDescent="0.2">
      <c r="A14" s="9" t="s">
        <v>342</v>
      </c>
      <c r="B14" s="9"/>
      <c r="C14" s="9"/>
      <c r="D14" s="9"/>
      <c r="E14" s="9"/>
      <c r="F14" s="9"/>
      <c r="G14" s="9"/>
      <c r="H14" s="9"/>
      <c r="I14" s="9"/>
      <c r="J14" s="9"/>
      <c r="K14" s="9"/>
      <c r="L14" s="9"/>
      <c r="M14" s="9"/>
      <c r="N14" s="9"/>
      <c r="O14" s="9"/>
    </row>
    <row r="15" spans="1:15" x14ac:dyDescent="0.2">
      <c r="A15" s="20" t="s">
        <v>343</v>
      </c>
      <c r="B15" s="21">
        <v>610</v>
      </c>
      <c r="C15" s="21">
        <v>119</v>
      </c>
      <c r="D15" s="21">
        <v>117</v>
      </c>
      <c r="E15" s="21">
        <v>43</v>
      </c>
      <c r="F15" s="21">
        <v>35</v>
      </c>
      <c r="G15" s="21">
        <v>138</v>
      </c>
      <c r="H15" s="21">
        <v>35</v>
      </c>
      <c r="I15" s="21">
        <v>54</v>
      </c>
      <c r="J15" s="21">
        <v>95</v>
      </c>
      <c r="K15" s="21">
        <v>58</v>
      </c>
      <c r="L15" s="21">
        <v>61</v>
      </c>
      <c r="M15" s="21">
        <v>23</v>
      </c>
      <c r="N15" s="21">
        <v>240</v>
      </c>
      <c r="O15" s="21">
        <v>6</v>
      </c>
    </row>
    <row r="16" spans="1:15" x14ac:dyDescent="0.2">
      <c r="A16" s="24" t="s">
        <v>3</v>
      </c>
      <c r="B16" s="25">
        <v>100</v>
      </c>
      <c r="C16" s="25">
        <v>19.508196999999999</v>
      </c>
      <c r="D16" s="25">
        <v>19.180327999999999</v>
      </c>
      <c r="E16" s="25">
        <v>7.0491799999999998</v>
      </c>
      <c r="F16" s="25">
        <v>5.7377050000000001</v>
      </c>
      <c r="G16" s="25">
        <v>22.622951</v>
      </c>
      <c r="H16" s="25">
        <v>5.7377050000000001</v>
      </c>
      <c r="I16" s="25">
        <v>8.8524589999999996</v>
      </c>
      <c r="J16" s="25">
        <v>15.57377</v>
      </c>
      <c r="K16" s="25">
        <v>9.5081969999999991</v>
      </c>
      <c r="L16" s="25">
        <v>10</v>
      </c>
      <c r="M16" s="25">
        <v>3.770492</v>
      </c>
      <c r="N16" s="25">
        <v>39.344262000000001</v>
      </c>
      <c r="O16" s="25">
        <v>0.98360700000000001</v>
      </c>
    </row>
    <row r="17" spans="1:15" x14ac:dyDescent="0.2">
      <c r="A17" s="20" t="s">
        <v>344</v>
      </c>
      <c r="B17" s="21">
        <v>755</v>
      </c>
      <c r="C17" s="21">
        <v>171</v>
      </c>
      <c r="D17" s="21">
        <v>150</v>
      </c>
      <c r="E17" s="21">
        <v>45</v>
      </c>
      <c r="F17" s="21">
        <v>46</v>
      </c>
      <c r="G17" s="21">
        <v>155</v>
      </c>
      <c r="H17" s="21">
        <v>48</v>
      </c>
      <c r="I17" s="21">
        <v>71</v>
      </c>
      <c r="J17" s="21">
        <v>97</v>
      </c>
      <c r="K17" s="21">
        <v>73</v>
      </c>
      <c r="L17" s="21">
        <v>44</v>
      </c>
      <c r="M17" s="21">
        <v>24</v>
      </c>
      <c r="N17" s="21">
        <v>325</v>
      </c>
      <c r="O17" s="21">
        <v>10</v>
      </c>
    </row>
    <row r="18" spans="1:15" x14ac:dyDescent="0.2">
      <c r="A18" s="24" t="s">
        <v>3</v>
      </c>
      <c r="B18" s="25">
        <v>100</v>
      </c>
      <c r="C18" s="25">
        <v>22.649007000000001</v>
      </c>
      <c r="D18" s="25">
        <v>19.867550000000001</v>
      </c>
      <c r="E18" s="25">
        <v>5.9602649999999997</v>
      </c>
      <c r="F18" s="25">
        <v>6.0927150000000001</v>
      </c>
      <c r="G18" s="25">
        <v>20.529800999999999</v>
      </c>
      <c r="H18" s="25">
        <v>6.3576160000000002</v>
      </c>
      <c r="I18" s="25">
        <v>9.4039739999999998</v>
      </c>
      <c r="J18" s="25">
        <v>12.847682000000001</v>
      </c>
      <c r="K18" s="25">
        <v>9.6688740000000006</v>
      </c>
      <c r="L18" s="25">
        <v>5.8278150000000002</v>
      </c>
      <c r="M18" s="25">
        <v>3.1788080000000001</v>
      </c>
      <c r="N18" s="25">
        <v>43.046357999999998</v>
      </c>
      <c r="O18" s="25">
        <v>1.324503</v>
      </c>
    </row>
    <row r="19" spans="1:15" x14ac:dyDescent="0.2">
      <c r="A19" s="20" t="s">
        <v>345</v>
      </c>
      <c r="B19" s="21">
        <v>601</v>
      </c>
      <c r="C19" s="21">
        <v>156</v>
      </c>
      <c r="D19" s="21">
        <v>152</v>
      </c>
      <c r="E19" s="21">
        <v>39</v>
      </c>
      <c r="F19" s="21">
        <v>45</v>
      </c>
      <c r="G19" s="21">
        <v>136</v>
      </c>
      <c r="H19" s="21">
        <v>37</v>
      </c>
      <c r="I19" s="21">
        <v>60</v>
      </c>
      <c r="J19" s="21">
        <v>69</v>
      </c>
      <c r="K19" s="21">
        <v>70</v>
      </c>
      <c r="L19" s="21">
        <v>28</v>
      </c>
      <c r="M19" s="21">
        <v>19</v>
      </c>
      <c r="N19" s="21">
        <v>205</v>
      </c>
      <c r="O19" s="21">
        <v>19</v>
      </c>
    </row>
    <row r="20" spans="1:15" x14ac:dyDescent="0.2">
      <c r="A20" s="24" t="s">
        <v>3</v>
      </c>
      <c r="B20" s="25">
        <v>100</v>
      </c>
      <c r="C20" s="25">
        <v>25.956738999999999</v>
      </c>
      <c r="D20" s="25">
        <v>25.291181000000002</v>
      </c>
      <c r="E20" s="25">
        <v>6.489185</v>
      </c>
      <c r="F20" s="25">
        <v>7.4875210000000001</v>
      </c>
      <c r="G20" s="25">
        <v>22.628952000000002</v>
      </c>
      <c r="H20" s="25">
        <v>6.1564059999999996</v>
      </c>
      <c r="I20" s="25">
        <v>9.9833610000000004</v>
      </c>
      <c r="J20" s="25">
        <v>11.480865</v>
      </c>
      <c r="K20" s="25">
        <v>11.647254999999999</v>
      </c>
      <c r="L20" s="25">
        <v>4.6589020000000003</v>
      </c>
      <c r="M20" s="25">
        <v>3.1613980000000002</v>
      </c>
      <c r="N20" s="25">
        <v>34.109817</v>
      </c>
      <c r="O20" s="25">
        <v>3.1613980000000002</v>
      </c>
    </row>
    <row r="21" spans="1:15" x14ac:dyDescent="0.2">
      <c r="A21" s="20" t="s">
        <v>346</v>
      </c>
      <c r="B21" s="21">
        <v>425</v>
      </c>
      <c r="C21" s="21">
        <v>108</v>
      </c>
      <c r="D21" s="21">
        <v>126</v>
      </c>
      <c r="E21" s="21">
        <v>39</v>
      </c>
      <c r="F21" s="21">
        <v>29</v>
      </c>
      <c r="G21" s="21">
        <v>90</v>
      </c>
      <c r="H21" s="21">
        <v>27</v>
      </c>
      <c r="I21" s="21">
        <v>48</v>
      </c>
      <c r="J21" s="21">
        <v>47</v>
      </c>
      <c r="K21" s="21">
        <v>41</v>
      </c>
      <c r="L21" s="21">
        <v>18</v>
      </c>
      <c r="M21" s="21">
        <v>13</v>
      </c>
      <c r="N21" s="21">
        <v>170</v>
      </c>
      <c r="O21" s="21">
        <v>19</v>
      </c>
    </row>
    <row r="22" spans="1:15" x14ac:dyDescent="0.2">
      <c r="A22" s="24" t="s">
        <v>3</v>
      </c>
      <c r="B22" s="25">
        <v>100</v>
      </c>
      <c r="C22" s="25">
        <v>25.411764999999999</v>
      </c>
      <c r="D22" s="25">
        <v>29.647058999999999</v>
      </c>
      <c r="E22" s="25">
        <v>9.1764709999999994</v>
      </c>
      <c r="F22" s="25">
        <v>6.8235289999999997</v>
      </c>
      <c r="G22" s="25">
        <v>21.176470999999999</v>
      </c>
      <c r="H22" s="25">
        <v>6.3529410000000004</v>
      </c>
      <c r="I22" s="25">
        <v>11.294117999999999</v>
      </c>
      <c r="J22" s="25">
        <v>11.058824</v>
      </c>
      <c r="K22" s="25">
        <v>9.6470590000000005</v>
      </c>
      <c r="L22" s="25">
        <v>4.2352939999999997</v>
      </c>
      <c r="M22" s="25">
        <v>3.058824</v>
      </c>
      <c r="N22" s="25">
        <v>40</v>
      </c>
      <c r="O22" s="25">
        <v>4.4705880000000002</v>
      </c>
    </row>
    <row r="23" spans="1:15" x14ac:dyDescent="0.2">
      <c r="A23" s="20" t="s">
        <v>347</v>
      </c>
      <c r="B23" s="21">
        <v>217</v>
      </c>
      <c r="C23" s="21">
        <v>61</v>
      </c>
      <c r="D23" s="21">
        <v>64</v>
      </c>
      <c r="E23" s="21">
        <v>12</v>
      </c>
      <c r="F23" s="21">
        <v>17</v>
      </c>
      <c r="G23" s="21">
        <v>42</v>
      </c>
      <c r="H23" s="21">
        <v>14</v>
      </c>
      <c r="I23" s="21">
        <v>20</v>
      </c>
      <c r="J23" s="21">
        <v>29</v>
      </c>
      <c r="K23" s="21">
        <v>14</v>
      </c>
      <c r="L23" s="21">
        <v>9</v>
      </c>
      <c r="M23" s="21">
        <v>7</v>
      </c>
      <c r="N23" s="21">
        <v>86</v>
      </c>
      <c r="O23" s="21">
        <v>16</v>
      </c>
    </row>
    <row r="24" spans="1:15" x14ac:dyDescent="0.2">
      <c r="A24" s="24" t="s">
        <v>3</v>
      </c>
      <c r="B24" s="25">
        <v>100</v>
      </c>
      <c r="C24" s="25">
        <v>28.110599000000001</v>
      </c>
      <c r="D24" s="25">
        <v>29.493088</v>
      </c>
      <c r="E24" s="25">
        <v>5.529954</v>
      </c>
      <c r="F24" s="25">
        <v>7.8341010000000004</v>
      </c>
      <c r="G24" s="25">
        <v>19.354838999999998</v>
      </c>
      <c r="H24" s="25">
        <v>6.451613</v>
      </c>
      <c r="I24" s="25">
        <v>9.2165900000000001</v>
      </c>
      <c r="J24" s="25">
        <v>13.364055</v>
      </c>
      <c r="K24" s="25">
        <v>6.451613</v>
      </c>
      <c r="L24" s="25">
        <v>4.1474650000000004</v>
      </c>
      <c r="M24" s="25">
        <v>3.225806</v>
      </c>
      <c r="N24" s="25">
        <v>39.631335999999997</v>
      </c>
      <c r="O24" s="25">
        <v>7.373272</v>
      </c>
    </row>
    <row r="25" spans="1:15" x14ac:dyDescent="0.2">
      <c r="A25" s="20" t="s">
        <v>348</v>
      </c>
      <c r="B25" s="21">
        <v>56</v>
      </c>
      <c r="C25" s="21">
        <v>23</v>
      </c>
      <c r="D25" s="21">
        <v>24</v>
      </c>
      <c r="E25" s="21">
        <v>1</v>
      </c>
      <c r="F25" s="21">
        <v>3</v>
      </c>
      <c r="G25" s="21">
        <v>14</v>
      </c>
      <c r="H25" s="21">
        <v>2</v>
      </c>
      <c r="I25" s="21">
        <v>5</v>
      </c>
      <c r="J25" s="21">
        <v>6</v>
      </c>
      <c r="K25" s="21">
        <v>3</v>
      </c>
      <c r="L25" s="21">
        <v>1</v>
      </c>
      <c r="M25" s="21">
        <v>0</v>
      </c>
      <c r="N25" s="21">
        <v>17</v>
      </c>
      <c r="O25" s="21">
        <v>3</v>
      </c>
    </row>
    <row r="26" spans="1:15" x14ac:dyDescent="0.2">
      <c r="A26" s="24" t="s">
        <v>3</v>
      </c>
      <c r="B26" s="25">
        <v>100</v>
      </c>
      <c r="C26" s="25">
        <v>41.071429000000002</v>
      </c>
      <c r="D26" s="25">
        <v>42.857143000000001</v>
      </c>
      <c r="E26" s="25">
        <v>1.785714</v>
      </c>
      <c r="F26" s="25">
        <v>5.3571429999999998</v>
      </c>
      <c r="G26" s="25">
        <v>25</v>
      </c>
      <c r="H26" s="25">
        <v>3.5714290000000002</v>
      </c>
      <c r="I26" s="25">
        <v>8.9285709999999998</v>
      </c>
      <c r="J26" s="25">
        <v>10.714286</v>
      </c>
      <c r="K26" s="25">
        <v>5.3571429999999998</v>
      </c>
      <c r="L26" s="25">
        <v>1.785714</v>
      </c>
      <c r="M26" s="25">
        <v>0</v>
      </c>
      <c r="N26" s="25">
        <v>30.357143000000001</v>
      </c>
      <c r="O26" s="25">
        <v>5.3571429999999998</v>
      </c>
    </row>
    <row r="27" spans="1:15" x14ac:dyDescent="0.2">
      <c r="A27" s="20" t="s">
        <v>349</v>
      </c>
      <c r="B27" s="21">
        <v>13</v>
      </c>
      <c r="C27" s="21">
        <v>2</v>
      </c>
      <c r="D27" s="21">
        <v>3</v>
      </c>
      <c r="E27" s="21">
        <v>1</v>
      </c>
      <c r="F27" s="21">
        <v>0</v>
      </c>
      <c r="G27" s="21">
        <v>0</v>
      </c>
      <c r="H27" s="21">
        <v>0</v>
      </c>
      <c r="I27" s="21">
        <v>0</v>
      </c>
      <c r="J27" s="21">
        <v>0</v>
      </c>
      <c r="K27" s="21">
        <v>1</v>
      </c>
      <c r="L27" s="21">
        <v>0</v>
      </c>
      <c r="M27" s="21">
        <v>0</v>
      </c>
      <c r="N27" s="21">
        <v>8</v>
      </c>
      <c r="O27" s="21">
        <v>0</v>
      </c>
    </row>
    <row r="28" spans="1:15" x14ac:dyDescent="0.2">
      <c r="A28" s="24" t="s">
        <v>3</v>
      </c>
      <c r="B28" s="25">
        <v>100</v>
      </c>
      <c r="C28" s="25">
        <v>15.384615</v>
      </c>
      <c r="D28" s="25">
        <v>23.076923000000001</v>
      </c>
      <c r="E28" s="25">
        <v>7.6923079999999997</v>
      </c>
      <c r="F28" s="25">
        <v>0</v>
      </c>
      <c r="G28" s="25">
        <v>0</v>
      </c>
      <c r="H28" s="25">
        <v>0</v>
      </c>
      <c r="I28" s="25">
        <v>0</v>
      </c>
      <c r="J28" s="25">
        <v>0</v>
      </c>
      <c r="K28" s="25">
        <v>7.6923079999999997</v>
      </c>
      <c r="L28" s="25">
        <v>0</v>
      </c>
      <c r="M28" s="25">
        <v>0</v>
      </c>
      <c r="N28" s="25">
        <v>61.538462000000003</v>
      </c>
      <c r="O28" s="25">
        <v>0</v>
      </c>
    </row>
    <row r="29" spans="1:15" x14ac:dyDescent="0.2">
      <c r="A29" s="20" t="s">
        <v>350</v>
      </c>
      <c r="B29" s="21">
        <v>1365</v>
      </c>
      <c r="C29" s="21">
        <v>290</v>
      </c>
      <c r="D29" s="21">
        <v>267</v>
      </c>
      <c r="E29" s="21">
        <v>88</v>
      </c>
      <c r="F29" s="21">
        <v>81</v>
      </c>
      <c r="G29" s="21">
        <v>293</v>
      </c>
      <c r="H29" s="21">
        <v>83</v>
      </c>
      <c r="I29" s="21">
        <v>125</v>
      </c>
      <c r="J29" s="21">
        <v>192</v>
      </c>
      <c r="K29" s="21">
        <v>131</v>
      </c>
      <c r="L29" s="21">
        <v>105</v>
      </c>
      <c r="M29" s="21">
        <v>47</v>
      </c>
      <c r="N29" s="21">
        <v>565</v>
      </c>
      <c r="O29" s="21">
        <v>16</v>
      </c>
    </row>
    <row r="30" spans="1:15" x14ac:dyDescent="0.2">
      <c r="A30" s="24" t="s">
        <v>3</v>
      </c>
      <c r="B30" s="25">
        <v>100</v>
      </c>
      <c r="C30" s="25">
        <v>21.245421</v>
      </c>
      <c r="D30" s="25">
        <v>19.56044</v>
      </c>
      <c r="E30" s="25">
        <v>6.4468860000000001</v>
      </c>
      <c r="F30" s="25">
        <v>5.9340659999999996</v>
      </c>
      <c r="G30" s="25">
        <v>21.465201</v>
      </c>
      <c r="H30" s="25">
        <v>6.0805860000000003</v>
      </c>
      <c r="I30" s="25">
        <v>9.1575089999999992</v>
      </c>
      <c r="J30" s="25">
        <v>14.065934</v>
      </c>
      <c r="K30" s="25">
        <v>9.5970700000000004</v>
      </c>
      <c r="L30" s="25">
        <v>7.6923079999999997</v>
      </c>
      <c r="M30" s="25">
        <v>3.4432230000000001</v>
      </c>
      <c r="N30" s="25">
        <v>41.391941000000003</v>
      </c>
      <c r="O30" s="25">
        <v>1.172161</v>
      </c>
    </row>
    <row r="31" spans="1:15" x14ac:dyDescent="0.2">
      <c r="A31" s="20" t="s">
        <v>351</v>
      </c>
      <c r="B31" s="21">
        <v>1026</v>
      </c>
      <c r="C31" s="21">
        <v>264</v>
      </c>
      <c r="D31" s="21">
        <v>278</v>
      </c>
      <c r="E31" s="21">
        <v>78</v>
      </c>
      <c r="F31" s="21">
        <v>74</v>
      </c>
      <c r="G31" s="21">
        <v>226</v>
      </c>
      <c r="H31" s="21">
        <v>64</v>
      </c>
      <c r="I31" s="21">
        <v>108</v>
      </c>
      <c r="J31" s="21">
        <v>116</v>
      </c>
      <c r="K31" s="21">
        <v>111</v>
      </c>
      <c r="L31" s="21">
        <v>46</v>
      </c>
      <c r="M31" s="21">
        <v>32</v>
      </c>
      <c r="N31" s="21">
        <v>375</v>
      </c>
      <c r="O31" s="21">
        <v>38</v>
      </c>
    </row>
    <row r="32" spans="1:15" x14ac:dyDescent="0.2">
      <c r="A32" s="24" t="s">
        <v>3</v>
      </c>
      <c r="B32" s="25">
        <v>100</v>
      </c>
      <c r="C32" s="25">
        <v>25.730993999999999</v>
      </c>
      <c r="D32" s="25">
        <v>27.095517000000001</v>
      </c>
      <c r="E32" s="25">
        <v>7.6023389999999997</v>
      </c>
      <c r="F32" s="25">
        <v>7.2124759999999997</v>
      </c>
      <c r="G32" s="25">
        <v>22.027290000000001</v>
      </c>
      <c r="H32" s="25">
        <v>6.2378169999999997</v>
      </c>
      <c r="I32" s="25">
        <v>10.526316</v>
      </c>
      <c r="J32" s="25">
        <v>11.306043000000001</v>
      </c>
      <c r="K32" s="25">
        <v>10.818713000000001</v>
      </c>
      <c r="L32" s="25">
        <v>4.4834310000000004</v>
      </c>
      <c r="M32" s="25">
        <v>3.1189079999999998</v>
      </c>
      <c r="N32" s="25">
        <v>36.549708000000003</v>
      </c>
      <c r="O32" s="25">
        <v>3.7037040000000001</v>
      </c>
    </row>
    <row r="33" spans="1:15" x14ac:dyDescent="0.2">
      <c r="A33" s="20" t="s">
        <v>352</v>
      </c>
      <c r="B33" s="21">
        <v>286</v>
      </c>
      <c r="C33" s="21">
        <v>86</v>
      </c>
      <c r="D33" s="21">
        <v>91</v>
      </c>
      <c r="E33" s="21">
        <v>14</v>
      </c>
      <c r="F33" s="21">
        <v>20</v>
      </c>
      <c r="G33" s="21">
        <v>56</v>
      </c>
      <c r="H33" s="21">
        <v>16</v>
      </c>
      <c r="I33" s="21">
        <v>25</v>
      </c>
      <c r="J33" s="21">
        <v>35</v>
      </c>
      <c r="K33" s="21">
        <v>18</v>
      </c>
      <c r="L33" s="21">
        <v>10</v>
      </c>
      <c r="M33" s="21">
        <v>7</v>
      </c>
      <c r="N33" s="21">
        <v>111</v>
      </c>
      <c r="O33" s="21">
        <v>19</v>
      </c>
    </row>
    <row r="34" spans="1:15" x14ac:dyDescent="0.2">
      <c r="A34" s="24" t="s">
        <v>3</v>
      </c>
      <c r="B34" s="25">
        <v>100</v>
      </c>
      <c r="C34" s="25">
        <v>30.069929999999999</v>
      </c>
      <c r="D34" s="25">
        <v>31.818182</v>
      </c>
      <c r="E34" s="25">
        <v>4.895105</v>
      </c>
      <c r="F34" s="25">
        <v>6.9930070000000004</v>
      </c>
      <c r="G34" s="25">
        <v>19.58042</v>
      </c>
      <c r="H34" s="25">
        <v>5.5944060000000002</v>
      </c>
      <c r="I34" s="25">
        <v>8.7412589999999994</v>
      </c>
      <c r="J34" s="25">
        <v>12.237762</v>
      </c>
      <c r="K34" s="25">
        <v>6.2937060000000002</v>
      </c>
      <c r="L34" s="25">
        <v>3.4965030000000001</v>
      </c>
      <c r="M34" s="25">
        <v>2.4475519999999999</v>
      </c>
      <c r="N34" s="25">
        <v>38.811188999999999</v>
      </c>
      <c r="O34" s="25">
        <v>6.643357</v>
      </c>
    </row>
    <row r="35" spans="1:15" x14ac:dyDescent="0.2">
      <c r="A35" s="20" t="s">
        <v>353</v>
      </c>
      <c r="B35" s="21">
        <v>1312</v>
      </c>
      <c r="C35" s="21">
        <v>350</v>
      </c>
      <c r="D35" s="21">
        <v>369</v>
      </c>
      <c r="E35" s="21">
        <v>92</v>
      </c>
      <c r="F35" s="21">
        <v>94</v>
      </c>
      <c r="G35" s="21">
        <v>282</v>
      </c>
      <c r="H35" s="21">
        <v>80</v>
      </c>
      <c r="I35" s="21">
        <v>133</v>
      </c>
      <c r="J35" s="21">
        <v>151</v>
      </c>
      <c r="K35" s="21">
        <v>129</v>
      </c>
      <c r="L35" s="21">
        <v>56</v>
      </c>
      <c r="M35" s="21">
        <v>39</v>
      </c>
      <c r="N35" s="21">
        <v>486</v>
      </c>
      <c r="O35" s="21">
        <v>57</v>
      </c>
    </row>
    <row r="36" spans="1:15" x14ac:dyDescent="0.2">
      <c r="A36" s="24" t="s">
        <v>3</v>
      </c>
      <c r="B36" s="25">
        <v>100</v>
      </c>
      <c r="C36" s="25">
        <v>26.676829000000001</v>
      </c>
      <c r="D36" s="25">
        <v>28.125</v>
      </c>
      <c r="E36" s="25">
        <v>7.0121950000000002</v>
      </c>
      <c r="F36" s="25">
        <v>7.1646340000000004</v>
      </c>
      <c r="G36" s="25">
        <v>21.493901999999999</v>
      </c>
      <c r="H36" s="25">
        <v>6.0975609999999998</v>
      </c>
      <c r="I36" s="25">
        <v>10.137195</v>
      </c>
      <c r="J36" s="25">
        <v>11.509145999999999</v>
      </c>
      <c r="K36" s="25">
        <v>9.8323169999999998</v>
      </c>
      <c r="L36" s="25">
        <v>4.2682929999999999</v>
      </c>
      <c r="M36" s="25">
        <v>2.9725609999999998</v>
      </c>
      <c r="N36" s="25">
        <v>37.042682999999997</v>
      </c>
      <c r="O36" s="25">
        <v>4.3445119999999999</v>
      </c>
    </row>
    <row r="37" spans="1:15" x14ac:dyDescent="0.2">
      <c r="A37" s="9" t="s">
        <v>354</v>
      </c>
      <c r="B37" s="10">
        <v>298</v>
      </c>
      <c r="C37" s="10">
        <v>52</v>
      </c>
      <c r="D37" s="10">
        <v>53</v>
      </c>
      <c r="E37" s="10">
        <v>19</v>
      </c>
      <c r="F37" s="10">
        <v>15</v>
      </c>
      <c r="G37" s="10">
        <v>64</v>
      </c>
      <c r="H37" s="10">
        <v>14</v>
      </c>
      <c r="I37" s="10">
        <v>29</v>
      </c>
      <c r="J37" s="10">
        <v>37</v>
      </c>
      <c r="K37" s="10">
        <v>23</v>
      </c>
      <c r="L37" s="10">
        <v>29</v>
      </c>
      <c r="M37" s="10">
        <v>14</v>
      </c>
      <c r="N37" s="10">
        <v>132</v>
      </c>
      <c r="O37" s="10">
        <v>2</v>
      </c>
    </row>
    <row r="38" spans="1:15" x14ac:dyDescent="0.2">
      <c r="A38" s="24" t="s">
        <v>3</v>
      </c>
      <c r="B38" s="25">
        <v>100</v>
      </c>
      <c r="C38" s="25">
        <v>17.449663999999999</v>
      </c>
      <c r="D38" s="25">
        <v>17.785235</v>
      </c>
      <c r="E38" s="25">
        <v>6.375839</v>
      </c>
      <c r="F38" s="25">
        <v>5.0335570000000001</v>
      </c>
      <c r="G38" s="25">
        <v>21.476510000000001</v>
      </c>
      <c r="H38" s="25">
        <v>4.6979870000000004</v>
      </c>
      <c r="I38" s="25">
        <v>9.7315439999999995</v>
      </c>
      <c r="J38" s="25">
        <v>12.416107</v>
      </c>
      <c r="K38" s="25">
        <v>7.718121</v>
      </c>
      <c r="L38" s="25">
        <v>9.7315439999999995</v>
      </c>
      <c r="M38" s="25">
        <v>4.6979870000000004</v>
      </c>
      <c r="N38" s="25">
        <v>44.295302</v>
      </c>
      <c r="O38" s="25">
        <v>0.67114099999999999</v>
      </c>
    </row>
    <row r="39" spans="1:15" x14ac:dyDescent="0.2">
      <c r="A39" s="20" t="s">
        <v>344</v>
      </c>
      <c r="B39" s="21">
        <v>388</v>
      </c>
      <c r="C39" s="21">
        <v>77</v>
      </c>
      <c r="D39" s="21">
        <v>64</v>
      </c>
      <c r="E39" s="21">
        <v>19</v>
      </c>
      <c r="F39" s="21">
        <v>22</v>
      </c>
      <c r="G39" s="21">
        <v>78</v>
      </c>
      <c r="H39" s="21">
        <v>20</v>
      </c>
      <c r="I39" s="21">
        <v>35</v>
      </c>
      <c r="J39" s="21">
        <v>55</v>
      </c>
      <c r="K39" s="21">
        <v>39</v>
      </c>
      <c r="L39" s="21">
        <v>22</v>
      </c>
      <c r="M39" s="21">
        <v>17</v>
      </c>
      <c r="N39" s="21">
        <v>173</v>
      </c>
      <c r="O39" s="21">
        <v>5</v>
      </c>
    </row>
    <row r="40" spans="1:15" x14ac:dyDescent="0.2">
      <c r="A40" s="24" t="s">
        <v>3</v>
      </c>
      <c r="B40" s="25">
        <v>100</v>
      </c>
      <c r="C40" s="25">
        <v>19.845361</v>
      </c>
      <c r="D40" s="25">
        <v>16.494845000000002</v>
      </c>
      <c r="E40" s="25">
        <v>4.8969069999999997</v>
      </c>
      <c r="F40" s="25">
        <v>5.6701030000000001</v>
      </c>
      <c r="G40" s="25">
        <v>20.103093000000001</v>
      </c>
      <c r="H40" s="25">
        <v>5.1546390000000004</v>
      </c>
      <c r="I40" s="25">
        <v>9.0206189999999999</v>
      </c>
      <c r="J40" s="25">
        <v>14.175257999999999</v>
      </c>
      <c r="K40" s="25">
        <v>10.051546</v>
      </c>
      <c r="L40" s="25">
        <v>5.6701030000000001</v>
      </c>
      <c r="M40" s="25">
        <v>4.381443</v>
      </c>
      <c r="N40" s="25">
        <v>44.587629</v>
      </c>
      <c r="O40" s="25">
        <v>1.2886599999999999</v>
      </c>
    </row>
    <row r="41" spans="1:15" x14ac:dyDescent="0.2">
      <c r="A41" s="20" t="s">
        <v>345</v>
      </c>
      <c r="B41" s="21">
        <v>299</v>
      </c>
      <c r="C41" s="21">
        <v>72</v>
      </c>
      <c r="D41" s="21">
        <v>68</v>
      </c>
      <c r="E41" s="21">
        <v>17</v>
      </c>
      <c r="F41" s="21">
        <v>21</v>
      </c>
      <c r="G41" s="21">
        <v>67</v>
      </c>
      <c r="H41" s="21">
        <v>22</v>
      </c>
      <c r="I41" s="21">
        <v>36</v>
      </c>
      <c r="J41" s="21">
        <v>31</v>
      </c>
      <c r="K41" s="21">
        <v>40</v>
      </c>
      <c r="L41" s="21">
        <v>17</v>
      </c>
      <c r="M41" s="21">
        <v>11</v>
      </c>
      <c r="N41" s="21">
        <v>104</v>
      </c>
      <c r="O41" s="21">
        <v>7</v>
      </c>
    </row>
    <row r="42" spans="1:15" x14ac:dyDescent="0.2">
      <c r="A42" s="24" t="s">
        <v>3</v>
      </c>
      <c r="B42" s="25">
        <v>100</v>
      </c>
      <c r="C42" s="25">
        <v>24.080268</v>
      </c>
      <c r="D42" s="25">
        <v>22.742474999999999</v>
      </c>
      <c r="E42" s="25">
        <v>5.685619</v>
      </c>
      <c r="F42" s="25">
        <v>7.0234110000000003</v>
      </c>
      <c r="G42" s="25">
        <v>22.408027000000001</v>
      </c>
      <c r="H42" s="25">
        <v>7.3578599999999996</v>
      </c>
      <c r="I42" s="25">
        <v>12.040134</v>
      </c>
      <c r="J42" s="25">
        <v>10.367893</v>
      </c>
      <c r="K42" s="25">
        <v>13.377926</v>
      </c>
      <c r="L42" s="25">
        <v>5.685619</v>
      </c>
      <c r="M42" s="25">
        <v>3.6789299999999998</v>
      </c>
      <c r="N42" s="25">
        <v>34.782609000000001</v>
      </c>
      <c r="O42" s="25">
        <v>2.3411369999999998</v>
      </c>
    </row>
    <row r="43" spans="1:15" x14ac:dyDescent="0.2">
      <c r="A43" s="20" t="s">
        <v>346</v>
      </c>
      <c r="B43" s="21">
        <v>192</v>
      </c>
      <c r="C43" s="21">
        <v>39</v>
      </c>
      <c r="D43" s="21">
        <v>52</v>
      </c>
      <c r="E43" s="21">
        <v>11</v>
      </c>
      <c r="F43" s="21">
        <v>9</v>
      </c>
      <c r="G43" s="21">
        <v>38</v>
      </c>
      <c r="H43" s="21">
        <v>11</v>
      </c>
      <c r="I43" s="21">
        <v>20</v>
      </c>
      <c r="J43" s="21">
        <v>16</v>
      </c>
      <c r="K43" s="21">
        <v>20</v>
      </c>
      <c r="L43" s="21">
        <v>8</v>
      </c>
      <c r="M43" s="21">
        <v>7</v>
      </c>
      <c r="N43" s="21">
        <v>85</v>
      </c>
      <c r="O43" s="21">
        <v>7</v>
      </c>
    </row>
    <row r="44" spans="1:15" x14ac:dyDescent="0.2">
      <c r="A44" s="24" t="s">
        <v>3</v>
      </c>
      <c r="B44" s="25">
        <v>100</v>
      </c>
      <c r="C44" s="25">
        <v>20.3125</v>
      </c>
      <c r="D44" s="25">
        <v>27.083333</v>
      </c>
      <c r="E44" s="25">
        <v>5.7291670000000003</v>
      </c>
      <c r="F44" s="25">
        <v>4.6875</v>
      </c>
      <c r="G44" s="25">
        <v>19.791667</v>
      </c>
      <c r="H44" s="25">
        <v>5.7291670000000003</v>
      </c>
      <c r="I44" s="25">
        <v>10.416667</v>
      </c>
      <c r="J44" s="25">
        <v>8.3333329999999997</v>
      </c>
      <c r="K44" s="25">
        <v>10.416667</v>
      </c>
      <c r="L44" s="25">
        <v>4.1666670000000003</v>
      </c>
      <c r="M44" s="25">
        <v>3.6458330000000001</v>
      </c>
      <c r="N44" s="25">
        <v>44.270833000000003</v>
      </c>
      <c r="O44" s="25">
        <v>3.6458330000000001</v>
      </c>
    </row>
    <row r="45" spans="1:15" x14ac:dyDescent="0.2">
      <c r="A45" s="20" t="s">
        <v>347</v>
      </c>
      <c r="B45" s="21">
        <v>77</v>
      </c>
      <c r="C45" s="21">
        <v>18</v>
      </c>
      <c r="D45" s="21">
        <v>21</v>
      </c>
      <c r="E45" s="21">
        <v>2</v>
      </c>
      <c r="F45" s="21">
        <v>4</v>
      </c>
      <c r="G45" s="21">
        <v>14</v>
      </c>
      <c r="H45" s="21">
        <v>5</v>
      </c>
      <c r="I45" s="21">
        <v>7</v>
      </c>
      <c r="J45" s="21">
        <v>8</v>
      </c>
      <c r="K45" s="21">
        <v>2</v>
      </c>
      <c r="L45" s="21">
        <v>3</v>
      </c>
      <c r="M45" s="21">
        <v>2</v>
      </c>
      <c r="N45" s="21">
        <v>32</v>
      </c>
      <c r="O45" s="21">
        <v>8</v>
      </c>
    </row>
    <row r="46" spans="1:15" x14ac:dyDescent="0.2">
      <c r="A46" s="24" t="s">
        <v>3</v>
      </c>
      <c r="B46" s="25">
        <v>100</v>
      </c>
      <c r="C46" s="25">
        <v>23.376622999999999</v>
      </c>
      <c r="D46" s="25">
        <v>27.272727</v>
      </c>
      <c r="E46" s="25">
        <v>2.5974029999999999</v>
      </c>
      <c r="F46" s="25">
        <v>5.1948049999999997</v>
      </c>
      <c r="G46" s="25">
        <v>18.181818</v>
      </c>
      <c r="H46" s="25">
        <v>6.493506</v>
      </c>
      <c r="I46" s="25">
        <v>9.0909089999999999</v>
      </c>
      <c r="J46" s="25">
        <v>10.389609999999999</v>
      </c>
      <c r="K46" s="25">
        <v>2.5974029999999999</v>
      </c>
      <c r="L46" s="25">
        <v>3.8961039999999998</v>
      </c>
      <c r="M46" s="25">
        <v>2.5974029999999999</v>
      </c>
      <c r="N46" s="25">
        <v>41.558441999999999</v>
      </c>
      <c r="O46" s="25">
        <v>10.389609999999999</v>
      </c>
    </row>
    <row r="47" spans="1:15" x14ac:dyDescent="0.2">
      <c r="A47" s="20" t="s">
        <v>348</v>
      </c>
      <c r="B47" s="21">
        <v>19</v>
      </c>
      <c r="C47" s="21">
        <v>9</v>
      </c>
      <c r="D47" s="21">
        <v>8</v>
      </c>
      <c r="E47" s="21">
        <v>1</v>
      </c>
      <c r="F47" s="21">
        <v>1</v>
      </c>
      <c r="G47" s="21">
        <v>4</v>
      </c>
      <c r="H47" s="21">
        <v>2</v>
      </c>
      <c r="I47" s="21">
        <v>3</v>
      </c>
      <c r="J47" s="21">
        <v>3</v>
      </c>
      <c r="K47" s="21">
        <v>1</v>
      </c>
      <c r="L47" s="21">
        <v>0</v>
      </c>
      <c r="M47" s="21">
        <v>0</v>
      </c>
      <c r="N47" s="21">
        <v>7</v>
      </c>
      <c r="O47" s="21">
        <v>0</v>
      </c>
    </row>
    <row r="48" spans="1:15" x14ac:dyDescent="0.2">
      <c r="A48" s="24" t="s">
        <v>3</v>
      </c>
      <c r="B48" s="25">
        <v>100</v>
      </c>
      <c r="C48" s="25">
        <v>47.368420999999998</v>
      </c>
      <c r="D48" s="25">
        <v>42.105263000000001</v>
      </c>
      <c r="E48" s="25">
        <v>5.2631579999999998</v>
      </c>
      <c r="F48" s="25">
        <v>5.2631579999999998</v>
      </c>
      <c r="G48" s="25">
        <v>21.052631999999999</v>
      </c>
      <c r="H48" s="25">
        <v>10.526316</v>
      </c>
      <c r="I48" s="25">
        <v>15.789474</v>
      </c>
      <c r="J48" s="25">
        <v>15.789474</v>
      </c>
      <c r="K48" s="25">
        <v>5.2631579999999998</v>
      </c>
      <c r="L48" s="25">
        <v>0</v>
      </c>
      <c r="M48" s="25">
        <v>0</v>
      </c>
      <c r="N48" s="25">
        <v>36.842104999999997</v>
      </c>
      <c r="O48" s="25">
        <v>0</v>
      </c>
    </row>
    <row r="49" spans="1:15" x14ac:dyDescent="0.2">
      <c r="A49" s="20" t="s">
        <v>349</v>
      </c>
      <c r="B49" s="21">
        <v>4</v>
      </c>
      <c r="C49" s="21">
        <v>1</v>
      </c>
      <c r="D49" s="21">
        <v>0</v>
      </c>
      <c r="E49" s="21">
        <v>0</v>
      </c>
      <c r="F49" s="21">
        <v>0</v>
      </c>
      <c r="G49" s="21">
        <v>0</v>
      </c>
      <c r="H49" s="21">
        <v>0</v>
      </c>
      <c r="I49" s="21">
        <v>0</v>
      </c>
      <c r="J49" s="21">
        <v>0</v>
      </c>
      <c r="K49" s="21">
        <v>0</v>
      </c>
      <c r="L49" s="21">
        <v>0</v>
      </c>
      <c r="M49" s="21">
        <v>0</v>
      </c>
      <c r="N49" s="21">
        <v>3</v>
      </c>
      <c r="O49" s="21">
        <v>0</v>
      </c>
    </row>
    <row r="50" spans="1:15" x14ac:dyDescent="0.2">
      <c r="A50" s="24" t="s">
        <v>3</v>
      </c>
      <c r="B50" s="25">
        <v>100</v>
      </c>
      <c r="C50" s="25">
        <v>25</v>
      </c>
      <c r="D50" s="25">
        <v>0</v>
      </c>
      <c r="E50" s="25">
        <v>0</v>
      </c>
      <c r="F50" s="25">
        <v>0</v>
      </c>
      <c r="G50" s="25">
        <v>0</v>
      </c>
      <c r="H50" s="25">
        <v>0</v>
      </c>
      <c r="I50" s="25">
        <v>0</v>
      </c>
      <c r="J50" s="25">
        <v>0</v>
      </c>
      <c r="K50" s="25">
        <v>0</v>
      </c>
      <c r="L50" s="25">
        <v>0</v>
      </c>
      <c r="M50" s="25">
        <v>0</v>
      </c>
      <c r="N50" s="25">
        <v>75</v>
      </c>
      <c r="O50" s="25">
        <v>0</v>
      </c>
    </row>
    <row r="51" spans="1:15" x14ac:dyDescent="0.2">
      <c r="A51" s="20" t="s">
        <v>350</v>
      </c>
      <c r="B51" s="21">
        <v>686</v>
      </c>
      <c r="C51" s="21">
        <v>129</v>
      </c>
      <c r="D51" s="21">
        <v>117</v>
      </c>
      <c r="E51" s="21">
        <v>38</v>
      </c>
      <c r="F51" s="21">
        <v>37</v>
      </c>
      <c r="G51" s="21">
        <v>142</v>
      </c>
      <c r="H51" s="21">
        <v>34</v>
      </c>
      <c r="I51" s="21">
        <v>64</v>
      </c>
      <c r="J51" s="21">
        <v>92</v>
      </c>
      <c r="K51" s="21">
        <v>62</v>
      </c>
      <c r="L51" s="21">
        <v>51</v>
      </c>
      <c r="M51" s="21">
        <v>31</v>
      </c>
      <c r="N51" s="21">
        <v>305</v>
      </c>
      <c r="O51" s="21">
        <v>7</v>
      </c>
    </row>
    <row r="52" spans="1:15" x14ac:dyDescent="0.2">
      <c r="A52" s="24" t="s">
        <v>3</v>
      </c>
      <c r="B52" s="25">
        <v>100</v>
      </c>
      <c r="C52" s="25">
        <v>18.804665</v>
      </c>
      <c r="D52" s="25">
        <v>17.055394</v>
      </c>
      <c r="E52" s="25">
        <v>5.5393590000000001</v>
      </c>
      <c r="F52" s="25">
        <v>5.393586</v>
      </c>
      <c r="G52" s="25">
        <v>20.699708000000001</v>
      </c>
      <c r="H52" s="25">
        <v>4.9562679999999997</v>
      </c>
      <c r="I52" s="25">
        <v>9.3294460000000008</v>
      </c>
      <c r="J52" s="25">
        <v>13.411079000000001</v>
      </c>
      <c r="K52" s="25">
        <v>9.0379009999999997</v>
      </c>
      <c r="L52" s="25">
        <v>7.4344020000000004</v>
      </c>
      <c r="M52" s="25">
        <v>4.5189500000000002</v>
      </c>
      <c r="N52" s="25">
        <v>44.460641000000003</v>
      </c>
      <c r="O52" s="25">
        <v>1.020408</v>
      </c>
    </row>
    <row r="53" spans="1:15" x14ac:dyDescent="0.2">
      <c r="A53" s="20" t="s">
        <v>351</v>
      </c>
      <c r="B53" s="21">
        <v>491</v>
      </c>
      <c r="C53" s="21">
        <v>111</v>
      </c>
      <c r="D53" s="21">
        <v>120</v>
      </c>
      <c r="E53" s="21">
        <v>28</v>
      </c>
      <c r="F53" s="21">
        <v>30</v>
      </c>
      <c r="G53" s="21">
        <v>105</v>
      </c>
      <c r="H53" s="21">
        <v>33</v>
      </c>
      <c r="I53" s="21">
        <v>56</v>
      </c>
      <c r="J53" s="21">
        <v>47</v>
      </c>
      <c r="K53" s="21">
        <v>60</v>
      </c>
      <c r="L53" s="21">
        <v>25</v>
      </c>
      <c r="M53" s="21">
        <v>18</v>
      </c>
      <c r="N53" s="21">
        <v>189</v>
      </c>
      <c r="O53" s="21">
        <v>14</v>
      </c>
    </row>
    <row r="54" spans="1:15" x14ac:dyDescent="0.2">
      <c r="A54" s="24" t="s">
        <v>3</v>
      </c>
      <c r="B54" s="25">
        <v>100</v>
      </c>
      <c r="C54" s="25">
        <v>22.606925</v>
      </c>
      <c r="D54" s="25">
        <v>24.439919</v>
      </c>
      <c r="E54" s="25">
        <v>5.7026479999999999</v>
      </c>
      <c r="F54" s="25">
        <v>6.1099800000000002</v>
      </c>
      <c r="G54" s="25">
        <v>21.384929</v>
      </c>
      <c r="H54" s="25">
        <v>6.7209779999999997</v>
      </c>
      <c r="I54" s="25">
        <v>11.405295000000001</v>
      </c>
      <c r="J54" s="25">
        <v>9.5723009999999995</v>
      </c>
      <c r="K54" s="25">
        <v>12.219958999999999</v>
      </c>
      <c r="L54" s="25">
        <v>5.0916499999999996</v>
      </c>
      <c r="M54" s="25">
        <v>3.665988</v>
      </c>
      <c r="N54" s="25">
        <v>38.492871999999998</v>
      </c>
      <c r="O54" s="25">
        <v>2.851324</v>
      </c>
    </row>
    <row r="55" spans="1:15" x14ac:dyDescent="0.2">
      <c r="A55" s="20" t="s">
        <v>352</v>
      </c>
      <c r="B55" s="21">
        <v>100</v>
      </c>
      <c r="C55" s="21">
        <v>28</v>
      </c>
      <c r="D55" s="21">
        <v>29</v>
      </c>
      <c r="E55" s="21">
        <v>3</v>
      </c>
      <c r="F55" s="21">
        <v>5</v>
      </c>
      <c r="G55" s="21">
        <v>18</v>
      </c>
      <c r="H55" s="21">
        <v>7</v>
      </c>
      <c r="I55" s="21">
        <v>10</v>
      </c>
      <c r="J55" s="21">
        <v>11</v>
      </c>
      <c r="K55" s="21">
        <v>3</v>
      </c>
      <c r="L55" s="21">
        <v>3</v>
      </c>
      <c r="M55" s="21">
        <v>2</v>
      </c>
      <c r="N55" s="21">
        <v>42</v>
      </c>
      <c r="O55" s="21">
        <v>8</v>
      </c>
    </row>
    <row r="56" spans="1:15" x14ac:dyDescent="0.2">
      <c r="A56" s="24" t="s">
        <v>3</v>
      </c>
      <c r="B56" s="25">
        <v>100</v>
      </c>
      <c r="C56" s="25">
        <v>28</v>
      </c>
      <c r="D56" s="25">
        <v>29</v>
      </c>
      <c r="E56" s="25">
        <v>3</v>
      </c>
      <c r="F56" s="25">
        <v>5</v>
      </c>
      <c r="G56" s="25">
        <v>18</v>
      </c>
      <c r="H56" s="25">
        <v>7</v>
      </c>
      <c r="I56" s="25">
        <v>10</v>
      </c>
      <c r="J56" s="25">
        <v>11</v>
      </c>
      <c r="K56" s="25">
        <v>3</v>
      </c>
      <c r="L56" s="25">
        <v>3</v>
      </c>
      <c r="M56" s="25">
        <v>2</v>
      </c>
      <c r="N56" s="25">
        <v>42</v>
      </c>
      <c r="O56" s="25">
        <v>8</v>
      </c>
    </row>
    <row r="57" spans="1:15" x14ac:dyDescent="0.2">
      <c r="A57" s="20" t="s">
        <v>353</v>
      </c>
      <c r="B57" s="21">
        <v>591</v>
      </c>
      <c r="C57" s="21">
        <v>139</v>
      </c>
      <c r="D57" s="21">
        <v>149</v>
      </c>
      <c r="E57" s="21">
        <v>31</v>
      </c>
      <c r="F57" s="21">
        <v>35</v>
      </c>
      <c r="G57" s="21">
        <v>123</v>
      </c>
      <c r="H57" s="21">
        <v>40</v>
      </c>
      <c r="I57" s="21">
        <v>66</v>
      </c>
      <c r="J57" s="21">
        <v>58</v>
      </c>
      <c r="K57" s="21">
        <v>63</v>
      </c>
      <c r="L57" s="21">
        <v>28</v>
      </c>
      <c r="M57" s="21">
        <v>20</v>
      </c>
      <c r="N57" s="21">
        <v>231</v>
      </c>
      <c r="O57" s="21">
        <v>22</v>
      </c>
    </row>
    <row r="58" spans="1:15" x14ac:dyDescent="0.2">
      <c r="A58" s="24" t="s">
        <v>3</v>
      </c>
      <c r="B58" s="25">
        <v>100</v>
      </c>
      <c r="C58" s="25">
        <v>23.519459000000001</v>
      </c>
      <c r="D58" s="25">
        <v>25.211506</v>
      </c>
      <c r="E58" s="25">
        <v>5.2453469999999998</v>
      </c>
      <c r="F58" s="25">
        <v>5.9221659999999998</v>
      </c>
      <c r="G58" s="25">
        <v>20.812183000000001</v>
      </c>
      <c r="H58" s="25">
        <v>6.7681899999999997</v>
      </c>
      <c r="I58" s="25">
        <v>11.167513</v>
      </c>
      <c r="J58" s="25">
        <v>9.8138749999999995</v>
      </c>
      <c r="K58" s="25">
        <v>10.659898</v>
      </c>
      <c r="L58" s="25">
        <v>4.7377330000000004</v>
      </c>
      <c r="M58" s="25">
        <v>3.3840949999999999</v>
      </c>
      <c r="N58" s="25">
        <v>39.086294000000002</v>
      </c>
      <c r="O58" s="25">
        <v>3.7225039999999998</v>
      </c>
    </row>
    <row r="59" spans="1:15" x14ac:dyDescent="0.2">
      <c r="A59" s="9" t="s">
        <v>355</v>
      </c>
      <c r="B59" s="10">
        <v>312</v>
      </c>
      <c r="C59" s="10">
        <v>67</v>
      </c>
      <c r="D59" s="10">
        <v>64</v>
      </c>
      <c r="E59" s="10">
        <v>24</v>
      </c>
      <c r="F59" s="10">
        <v>20</v>
      </c>
      <c r="G59" s="10">
        <v>74</v>
      </c>
      <c r="H59" s="10">
        <v>21</v>
      </c>
      <c r="I59" s="10">
        <v>25</v>
      </c>
      <c r="J59" s="10">
        <v>58</v>
      </c>
      <c r="K59" s="10">
        <v>35</v>
      </c>
      <c r="L59" s="10">
        <v>32</v>
      </c>
      <c r="M59" s="10">
        <v>9</v>
      </c>
      <c r="N59" s="10">
        <v>108</v>
      </c>
      <c r="O59" s="10">
        <v>4</v>
      </c>
    </row>
    <row r="60" spans="1:15" x14ac:dyDescent="0.2">
      <c r="A60" s="24" t="s">
        <v>3</v>
      </c>
      <c r="B60" s="25">
        <v>100</v>
      </c>
      <c r="C60" s="25">
        <v>21.474359</v>
      </c>
      <c r="D60" s="25">
        <v>20.512820999999999</v>
      </c>
      <c r="E60" s="25">
        <v>7.6923079999999997</v>
      </c>
      <c r="F60" s="25">
        <v>6.4102560000000004</v>
      </c>
      <c r="G60" s="25">
        <v>23.717949000000001</v>
      </c>
      <c r="H60" s="25">
        <v>6.7307689999999996</v>
      </c>
      <c r="I60" s="25">
        <v>8.0128210000000006</v>
      </c>
      <c r="J60" s="25">
        <v>18.589744</v>
      </c>
      <c r="K60" s="25">
        <v>11.217949000000001</v>
      </c>
      <c r="L60" s="25">
        <v>10.256410000000001</v>
      </c>
      <c r="M60" s="25">
        <v>2.8846150000000002</v>
      </c>
      <c r="N60" s="25">
        <v>34.615385000000003</v>
      </c>
      <c r="O60" s="25">
        <v>1.2820510000000001</v>
      </c>
    </row>
    <row r="61" spans="1:15" x14ac:dyDescent="0.2">
      <c r="A61" s="20" t="s">
        <v>344</v>
      </c>
      <c r="B61" s="21">
        <v>367</v>
      </c>
      <c r="C61" s="21">
        <v>94</v>
      </c>
      <c r="D61" s="21">
        <v>86</v>
      </c>
      <c r="E61" s="21">
        <v>26</v>
      </c>
      <c r="F61" s="21">
        <v>24</v>
      </c>
      <c r="G61" s="21">
        <v>77</v>
      </c>
      <c r="H61" s="21">
        <v>28</v>
      </c>
      <c r="I61" s="21">
        <v>36</v>
      </c>
      <c r="J61" s="21">
        <v>42</v>
      </c>
      <c r="K61" s="21">
        <v>34</v>
      </c>
      <c r="L61" s="21">
        <v>22</v>
      </c>
      <c r="M61" s="21">
        <v>7</v>
      </c>
      <c r="N61" s="21">
        <v>152</v>
      </c>
      <c r="O61" s="21">
        <v>5</v>
      </c>
    </row>
    <row r="62" spans="1:15" x14ac:dyDescent="0.2">
      <c r="A62" s="24" t="s">
        <v>3</v>
      </c>
      <c r="B62" s="25">
        <v>100</v>
      </c>
      <c r="C62" s="25">
        <v>25.613078999999999</v>
      </c>
      <c r="D62" s="25">
        <v>23.433243000000001</v>
      </c>
      <c r="E62" s="25">
        <v>7.0844690000000003</v>
      </c>
      <c r="F62" s="25">
        <v>6.5395099999999999</v>
      </c>
      <c r="G62" s="25">
        <v>20.980926</v>
      </c>
      <c r="H62" s="25">
        <v>7.6294279999999999</v>
      </c>
      <c r="I62" s="25">
        <v>9.8092640000000006</v>
      </c>
      <c r="J62" s="25">
        <v>11.444141999999999</v>
      </c>
      <c r="K62" s="25">
        <v>9.2643050000000002</v>
      </c>
      <c r="L62" s="25">
        <v>5.9945500000000003</v>
      </c>
      <c r="M62" s="25">
        <v>1.907357</v>
      </c>
      <c r="N62" s="25">
        <v>41.416893999999999</v>
      </c>
      <c r="O62" s="25">
        <v>1.362398</v>
      </c>
    </row>
    <row r="63" spans="1:15" x14ac:dyDescent="0.2">
      <c r="A63" s="20" t="s">
        <v>345</v>
      </c>
      <c r="B63" s="21">
        <v>302</v>
      </c>
      <c r="C63" s="21">
        <v>84</v>
      </c>
      <c r="D63" s="21">
        <v>84</v>
      </c>
      <c r="E63" s="21">
        <v>22</v>
      </c>
      <c r="F63" s="21">
        <v>24</v>
      </c>
      <c r="G63" s="21">
        <v>69</v>
      </c>
      <c r="H63" s="21">
        <v>15</v>
      </c>
      <c r="I63" s="21">
        <v>24</v>
      </c>
      <c r="J63" s="21">
        <v>38</v>
      </c>
      <c r="K63" s="21">
        <v>30</v>
      </c>
      <c r="L63" s="21">
        <v>11</v>
      </c>
      <c r="M63" s="21">
        <v>8</v>
      </c>
      <c r="N63" s="21">
        <v>101</v>
      </c>
      <c r="O63" s="21">
        <v>12</v>
      </c>
    </row>
    <row r="64" spans="1:15" x14ac:dyDescent="0.2">
      <c r="A64" s="24" t="s">
        <v>3</v>
      </c>
      <c r="B64" s="25">
        <v>100</v>
      </c>
      <c r="C64" s="25">
        <v>27.81457</v>
      </c>
      <c r="D64" s="25">
        <v>27.81457</v>
      </c>
      <c r="E64" s="25">
        <v>7.2847679999999997</v>
      </c>
      <c r="F64" s="25">
        <v>7.9470200000000002</v>
      </c>
      <c r="G64" s="25">
        <v>22.847681999999999</v>
      </c>
      <c r="H64" s="25">
        <v>4.9668869999999998</v>
      </c>
      <c r="I64" s="25">
        <v>7.9470200000000002</v>
      </c>
      <c r="J64" s="25">
        <v>12.582781000000001</v>
      </c>
      <c r="K64" s="25">
        <v>9.9337750000000007</v>
      </c>
      <c r="L64" s="25">
        <v>3.6423839999999998</v>
      </c>
      <c r="M64" s="25">
        <v>2.6490070000000001</v>
      </c>
      <c r="N64" s="25">
        <v>33.443708999999998</v>
      </c>
      <c r="O64" s="25">
        <v>3.9735100000000001</v>
      </c>
    </row>
    <row r="65" spans="1:15" x14ac:dyDescent="0.2">
      <c r="A65" s="20" t="s">
        <v>346</v>
      </c>
      <c r="B65" s="21">
        <v>233</v>
      </c>
      <c r="C65" s="21">
        <v>69</v>
      </c>
      <c r="D65" s="21">
        <v>74</v>
      </c>
      <c r="E65" s="21">
        <v>28</v>
      </c>
      <c r="F65" s="21">
        <v>20</v>
      </c>
      <c r="G65" s="21">
        <v>52</v>
      </c>
      <c r="H65" s="21">
        <v>16</v>
      </c>
      <c r="I65" s="21">
        <v>28</v>
      </c>
      <c r="J65" s="21">
        <v>31</v>
      </c>
      <c r="K65" s="21">
        <v>21</v>
      </c>
      <c r="L65" s="21">
        <v>10</v>
      </c>
      <c r="M65" s="21">
        <v>6</v>
      </c>
      <c r="N65" s="21">
        <v>85</v>
      </c>
      <c r="O65" s="21">
        <v>12</v>
      </c>
    </row>
    <row r="66" spans="1:15" x14ac:dyDescent="0.2">
      <c r="A66" s="24" t="s">
        <v>3</v>
      </c>
      <c r="B66" s="25">
        <v>100</v>
      </c>
      <c r="C66" s="25">
        <v>29.613734000000001</v>
      </c>
      <c r="D66" s="25">
        <v>31.759657000000001</v>
      </c>
      <c r="E66" s="25">
        <v>12.017167000000001</v>
      </c>
      <c r="F66" s="25">
        <v>8.583691</v>
      </c>
      <c r="G66" s="25">
        <v>22.317596999999999</v>
      </c>
      <c r="H66" s="25">
        <v>6.8669529999999996</v>
      </c>
      <c r="I66" s="25">
        <v>12.017167000000001</v>
      </c>
      <c r="J66" s="25">
        <v>13.304721000000001</v>
      </c>
      <c r="K66" s="25">
        <v>9.0128760000000003</v>
      </c>
      <c r="L66" s="25">
        <v>4.2918450000000004</v>
      </c>
      <c r="M66" s="25">
        <v>2.575107</v>
      </c>
      <c r="N66" s="25">
        <v>36.480687000000003</v>
      </c>
      <c r="O66" s="25">
        <v>5.1502150000000002</v>
      </c>
    </row>
    <row r="67" spans="1:15" x14ac:dyDescent="0.2">
      <c r="A67" s="20" t="s">
        <v>347</v>
      </c>
      <c r="B67" s="21">
        <v>140</v>
      </c>
      <c r="C67" s="21">
        <v>43</v>
      </c>
      <c r="D67" s="21">
        <v>43</v>
      </c>
      <c r="E67" s="21">
        <v>10</v>
      </c>
      <c r="F67" s="21">
        <v>13</v>
      </c>
      <c r="G67" s="21">
        <v>28</v>
      </c>
      <c r="H67" s="21">
        <v>9</v>
      </c>
      <c r="I67" s="21">
        <v>13</v>
      </c>
      <c r="J67" s="21">
        <v>21</v>
      </c>
      <c r="K67" s="21">
        <v>12</v>
      </c>
      <c r="L67" s="21">
        <v>6</v>
      </c>
      <c r="M67" s="21">
        <v>5</v>
      </c>
      <c r="N67" s="21">
        <v>54</v>
      </c>
      <c r="O67" s="21">
        <v>8</v>
      </c>
    </row>
    <row r="68" spans="1:15" x14ac:dyDescent="0.2">
      <c r="A68" s="24" t="s">
        <v>3</v>
      </c>
      <c r="B68" s="25">
        <v>100</v>
      </c>
      <c r="C68" s="25">
        <v>30.714286000000001</v>
      </c>
      <c r="D68" s="25">
        <v>30.714286000000001</v>
      </c>
      <c r="E68" s="25">
        <v>7.1428570000000002</v>
      </c>
      <c r="F68" s="25">
        <v>9.2857140000000005</v>
      </c>
      <c r="G68" s="25">
        <v>20</v>
      </c>
      <c r="H68" s="25">
        <v>6.4285709999999998</v>
      </c>
      <c r="I68" s="25">
        <v>9.2857140000000005</v>
      </c>
      <c r="J68" s="25">
        <v>15</v>
      </c>
      <c r="K68" s="25">
        <v>8.5714290000000002</v>
      </c>
      <c r="L68" s="25">
        <v>4.2857139999999996</v>
      </c>
      <c r="M68" s="25">
        <v>3.5714290000000002</v>
      </c>
      <c r="N68" s="25">
        <v>38.571429000000002</v>
      </c>
      <c r="O68" s="25">
        <v>5.7142860000000004</v>
      </c>
    </row>
    <row r="69" spans="1:15" x14ac:dyDescent="0.2">
      <c r="A69" s="20" t="s">
        <v>348</v>
      </c>
      <c r="B69" s="21">
        <v>37</v>
      </c>
      <c r="C69" s="21">
        <v>14</v>
      </c>
      <c r="D69" s="21">
        <v>16</v>
      </c>
      <c r="E69" s="21">
        <v>0</v>
      </c>
      <c r="F69" s="21">
        <v>2</v>
      </c>
      <c r="G69" s="21">
        <v>10</v>
      </c>
      <c r="H69" s="21">
        <v>0</v>
      </c>
      <c r="I69" s="21">
        <v>2</v>
      </c>
      <c r="J69" s="21">
        <v>3</v>
      </c>
      <c r="K69" s="21">
        <v>2</v>
      </c>
      <c r="L69" s="21">
        <v>1</v>
      </c>
      <c r="M69" s="21">
        <v>0</v>
      </c>
      <c r="N69" s="21">
        <v>10</v>
      </c>
      <c r="O69" s="21">
        <v>3</v>
      </c>
    </row>
    <row r="70" spans="1:15" x14ac:dyDescent="0.2">
      <c r="A70" s="24" t="s">
        <v>3</v>
      </c>
      <c r="B70" s="25">
        <v>100</v>
      </c>
      <c r="C70" s="25">
        <v>37.837837999999998</v>
      </c>
      <c r="D70" s="25">
        <v>43.243243</v>
      </c>
      <c r="E70" s="25">
        <v>0</v>
      </c>
      <c r="F70" s="25">
        <v>5.405405</v>
      </c>
      <c r="G70" s="25">
        <v>27.027027</v>
      </c>
      <c r="H70" s="25">
        <v>0</v>
      </c>
      <c r="I70" s="25">
        <v>5.405405</v>
      </c>
      <c r="J70" s="25">
        <v>8.1081079999999996</v>
      </c>
      <c r="K70" s="25">
        <v>5.405405</v>
      </c>
      <c r="L70" s="25">
        <v>2.7027030000000001</v>
      </c>
      <c r="M70" s="25">
        <v>0</v>
      </c>
      <c r="N70" s="25">
        <v>27.027027</v>
      </c>
      <c r="O70" s="25">
        <v>8.1081079999999996</v>
      </c>
    </row>
    <row r="71" spans="1:15" x14ac:dyDescent="0.2">
      <c r="A71" s="20" t="s">
        <v>349</v>
      </c>
      <c r="B71" s="21">
        <v>9</v>
      </c>
      <c r="C71" s="21">
        <v>1</v>
      </c>
      <c r="D71" s="21">
        <v>3</v>
      </c>
      <c r="E71" s="21">
        <v>1</v>
      </c>
      <c r="F71" s="21">
        <v>0</v>
      </c>
      <c r="G71" s="21">
        <v>0</v>
      </c>
      <c r="H71" s="21">
        <v>0</v>
      </c>
      <c r="I71" s="21">
        <v>0</v>
      </c>
      <c r="J71" s="21">
        <v>0</v>
      </c>
      <c r="K71" s="21">
        <v>1</v>
      </c>
      <c r="L71" s="21">
        <v>0</v>
      </c>
      <c r="M71" s="21">
        <v>0</v>
      </c>
      <c r="N71" s="21">
        <v>5</v>
      </c>
      <c r="O71" s="21">
        <v>0</v>
      </c>
    </row>
    <row r="72" spans="1:15" x14ac:dyDescent="0.2">
      <c r="A72" s="24" t="s">
        <v>3</v>
      </c>
      <c r="B72" s="25">
        <v>100</v>
      </c>
      <c r="C72" s="25">
        <v>11.111110999999999</v>
      </c>
      <c r="D72" s="25">
        <v>33.333333000000003</v>
      </c>
      <c r="E72" s="25">
        <v>11.111110999999999</v>
      </c>
      <c r="F72" s="25">
        <v>0</v>
      </c>
      <c r="G72" s="25">
        <v>0</v>
      </c>
      <c r="H72" s="25">
        <v>0</v>
      </c>
      <c r="I72" s="25">
        <v>0</v>
      </c>
      <c r="J72" s="25">
        <v>0</v>
      </c>
      <c r="K72" s="25">
        <v>11.111110999999999</v>
      </c>
      <c r="L72" s="25">
        <v>0</v>
      </c>
      <c r="M72" s="25">
        <v>0</v>
      </c>
      <c r="N72" s="25">
        <v>55.555556000000003</v>
      </c>
      <c r="O72" s="25">
        <v>0</v>
      </c>
    </row>
    <row r="73" spans="1:15" x14ac:dyDescent="0.2">
      <c r="A73" s="20" t="s">
        <v>350</v>
      </c>
      <c r="B73" s="21">
        <v>679</v>
      </c>
      <c r="C73" s="21">
        <v>161</v>
      </c>
      <c r="D73" s="21">
        <v>150</v>
      </c>
      <c r="E73" s="21">
        <v>50</v>
      </c>
      <c r="F73" s="21">
        <v>44</v>
      </c>
      <c r="G73" s="21">
        <v>151</v>
      </c>
      <c r="H73" s="21">
        <v>49</v>
      </c>
      <c r="I73" s="21">
        <v>61</v>
      </c>
      <c r="J73" s="21">
        <v>100</v>
      </c>
      <c r="K73" s="21">
        <v>69</v>
      </c>
      <c r="L73" s="21">
        <v>54</v>
      </c>
      <c r="M73" s="21">
        <v>16</v>
      </c>
      <c r="N73" s="21">
        <v>260</v>
      </c>
      <c r="O73" s="21">
        <v>9</v>
      </c>
    </row>
    <row r="74" spans="1:15" x14ac:dyDescent="0.2">
      <c r="A74" s="24" t="s">
        <v>3</v>
      </c>
      <c r="B74" s="25">
        <v>100</v>
      </c>
      <c r="C74" s="25">
        <v>23.71134</v>
      </c>
      <c r="D74" s="25">
        <v>22.091311000000001</v>
      </c>
      <c r="E74" s="25">
        <v>7.3637699999999997</v>
      </c>
      <c r="F74" s="25">
        <v>6.480118</v>
      </c>
      <c r="G74" s="25">
        <v>22.238586000000002</v>
      </c>
      <c r="H74" s="25">
        <v>7.2164950000000001</v>
      </c>
      <c r="I74" s="25">
        <v>8.9838000000000005</v>
      </c>
      <c r="J74" s="25">
        <v>14.727541</v>
      </c>
      <c r="K74" s="25">
        <v>10.162003</v>
      </c>
      <c r="L74" s="25">
        <v>7.9528720000000002</v>
      </c>
      <c r="M74" s="25">
        <v>2.3564059999999998</v>
      </c>
      <c r="N74" s="25">
        <v>38.291604999999997</v>
      </c>
      <c r="O74" s="25">
        <v>1.3254790000000001</v>
      </c>
    </row>
    <row r="75" spans="1:15" x14ac:dyDescent="0.2">
      <c r="A75" s="20" t="s">
        <v>351</v>
      </c>
      <c r="B75" s="21">
        <v>535</v>
      </c>
      <c r="C75" s="21">
        <v>153</v>
      </c>
      <c r="D75" s="21">
        <v>158</v>
      </c>
      <c r="E75" s="21">
        <v>50</v>
      </c>
      <c r="F75" s="21">
        <v>44</v>
      </c>
      <c r="G75" s="21">
        <v>121</v>
      </c>
      <c r="H75" s="21">
        <v>31</v>
      </c>
      <c r="I75" s="21">
        <v>52</v>
      </c>
      <c r="J75" s="21">
        <v>69</v>
      </c>
      <c r="K75" s="21">
        <v>51</v>
      </c>
      <c r="L75" s="21">
        <v>21</v>
      </c>
      <c r="M75" s="21">
        <v>14</v>
      </c>
      <c r="N75" s="21">
        <v>186</v>
      </c>
      <c r="O75" s="21">
        <v>24</v>
      </c>
    </row>
    <row r="76" spans="1:15" x14ac:dyDescent="0.2">
      <c r="A76" s="24" t="s">
        <v>3</v>
      </c>
      <c r="B76" s="25">
        <v>100</v>
      </c>
      <c r="C76" s="25">
        <v>28.598130999999999</v>
      </c>
      <c r="D76" s="25">
        <v>29.532710000000002</v>
      </c>
      <c r="E76" s="25">
        <v>9.3457939999999997</v>
      </c>
      <c r="F76" s="25">
        <v>8.2242990000000002</v>
      </c>
      <c r="G76" s="25">
        <v>22.616821999999999</v>
      </c>
      <c r="H76" s="25">
        <v>5.7943930000000003</v>
      </c>
      <c r="I76" s="25">
        <v>9.7196259999999999</v>
      </c>
      <c r="J76" s="25">
        <v>12.897195999999999</v>
      </c>
      <c r="K76" s="25">
        <v>9.5327099999999998</v>
      </c>
      <c r="L76" s="25">
        <v>3.9252340000000001</v>
      </c>
      <c r="M76" s="25">
        <v>2.616822</v>
      </c>
      <c r="N76" s="25">
        <v>34.766354999999997</v>
      </c>
      <c r="O76" s="25">
        <v>4.4859809999999998</v>
      </c>
    </row>
    <row r="77" spans="1:15" x14ac:dyDescent="0.2">
      <c r="A77" s="20" t="s">
        <v>352</v>
      </c>
      <c r="B77" s="21">
        <v>186</v>
      </c>
      <c r="C77" s="21">
        <v>58</v>
      </c>
      <c r="D77" s="21">
        <v>62</v>
      </c>
      <c r="E77" s="21">
        <v>11</v>
      </c>
      <c r="F77" s="21">
        <v>15</v>
      </c>
      <c r="G77" s="21">
        <v>38</v>
      </c>
      <c r="H77" s="21">
        <v>9</v>
      </c>
      <c r="I77" s="21">
        <v>15</v>
      </c>
      <c r="J77" s="21">
        <v>24</v>
      </c>
      <c r="K77" s="21">
        <v>15</v>
      </c>
      <c r="L77" s="21">
        <v>7</v>
      </c>
      <c r="M77" s="21">
        <v>5</v>
      </c>
      <c r="N77" s="21">
        <v>69</v>
      </c>
      <c r="O77" s="21">
        <v>11</v>
      </c>
    </row>
    <row r="78" spans="1:15" x14ac:dyDescent="0.2">
      <c r="A78" s="24" t="s">
        <v>3</v>
      </c>
      <c r="B78" s="25">
        <v>100</v>
      </c>
      <c r="C78" s="25">
        <v>31.182796</v>
      </c>
      <c r="D78" s="25">
        <v>33.333333000000003</v>
      </c>
      <c r="E78" s="25">
        <v>5.9139780000000002</v>
      </c>
      <c r="F78" s="25">
        <v>8.0645159999999994</v>
      </c>
      <c r="G78" s="25">
        <v>20.430108000000001</v>
      </c>
      <c r="H78" s="25">
        <v>4.8387099999999998</v>
      </c>
      <c r="I78" s="25">
        <v>8.0645159999999994</v>
      </c>
      <c r="J78" s="25">
        <v>12.903226</v>
      </c>
      <c r="K78" s="25">
        <v>8.0645159999999994</v>
      </c>
      <c r="L78" s="25">
        <v>3.7634409999999998</v>
      </c>
      <c r="M78" s="25">
        <v>2.6881719999999998</v>
      </c>
      <c r="N78" s="25">
        <v>37.096774000000003</v>
      </c>
      <c r="O78" s="25">
        <v>5.9139780000000002</v>
      </c>
    </row>
    <row r="79" spans="1:15" x14ac:dyDescent="0.2">
      <c r="A79" s="20" t="s">
        <v>353</v>
      </c>
      <c r="B79" s="21">
        <v>721</v>
      </c>
      <c r="C79" s="21">
        <v>211</v>
      </c>
      <c r="D79" s="21">
        <v>220</v>
      </c>
      <c r="E79" s="21">
        <v>61</v>
      </c>
      <c r="F79" s="21">
        <v>59</v>
      </c>
      <c r="G79" s="21">
        <v>159</v>
      </c>
      <c r="H79" s="21">
        <v>40</v>
      </c>
      <c r="I79" s="21">
        <v>67</v>
      </c>
      <c r="J79" s="21">
        <v>93</v>
      </c>
      <c r="K79" s="21">
        <v>66</v>
      </c>
      <c r="L79" s="21">
        <v>28</v>
      </c>
      <c r="M79" s="21">
        <v>19</v>
      </c>
      <c r="N79" s="21">
        <v>255</v>
      </c>
      <c r="O79" s="21">
        <v>35</v>
      </c>
    </row>
    <row r="80" spans="1:15" x14ac:dyDescent="0.2">
      <c r="A80" s="24" t="s">
        <v>3</v>
      </c>
      <c r="B80" s="25">
        <v>100</v>
      </c>
      <c r="C80" s="25">
        <v>29.26491</v>
      </c>
      <c r="D80" s="25">
        <v>30.513176000000001</v>
      </c>
      <c r="E80" s="25">
        <v>8.4604719999999993</v>
      </c>
      <c r="F80" s="25">
        <v>8.1830789999999993</v>
      </c>
      <c r="G80" s="25">
        <v>22.052705</v>
      </c>
      <c r="H80" s="25">
        <v>5.5478500000000004</v>
      </c>
      <c r="I80" s="25">
        <v>9.2926490000000008</v>
      </c>
      <c r="J80" s="25">
        <v>12.898752</v>
      </c>
      <c r="K80" s="25">
        <v>9.1539529999999996</v>
      </c>
      <c r="L80" s="25">
        <v>3.8834949999999999</v>
      </c>
      <c r="M80" s="25">
        <v>2.6352289999999998</v>
      </c>
      <c r="N80" s="25">
        <v>35.367545</v>
      </c>
      <c r="O80" s="25">
        <v>4.8543690000000002</v>
      </c>
    </row>
    <row r="81" spans="1:15" x14ac:dyDescent="0.2">
      <c r="A81" s="9" t="s">
        <v>356</v>
      </c>
      <c r="B81" s="9"/>
      <c r="C81" s="9"/>
      <c r="D81" s="9"/>
      <c r="E81" s="9"/>
      <c r="F81" s="9"/>
      <c r="G81" s="9"/>
      <c r="H81" s="9"/>
      <c r="I81" s="9"/>
      <c r="J81" s="9"/>
      <c r="K81" s="9"/>
      <c r="L81" s="9"/>
      <c r="M81" s="9"/>
      <c r="N81" s="9"/>
      <c r="O81" s="9"/>
    </row>
    <row r="82" spans="1:15" x14ac:dyDescent="0.2">
      <c r="A82" s="20" t="s">
        <v>357</v>
      </c>
      <c r="B82" s="21">
        <v>138</v>
      </c>
      <c r="C82" s="21">
        <v>28</v>
      </c>
      <c r="D82" s="21">
        <v>23</v>
      </c>
      <c r="E82" s="21">
        <v>10</v>
      </c>
      <c r="F82" s="21">
        <v>9</v>
      </c>
      <c r="G82" s="21">
        <v>25</v>
      </c>
      <c r="H82" s="21">
        <v>9</v>
      </c>
      <c r="I82" s="21">
        <v>17</v>
      </c>
      <c r="J82" s="21">
        <v>17</v>
      </c>
      <c r="K82" s="21">
        <v>13</v>
      </c>
      <c r="L82" s="21">
        <v>5</v>
      </c>
      <c r="M82" s="21">
        <v>13</v>
      </c>
      <c r="N82" s="21">
        <v>58</v>
      </c>
      <c r="O82" s="21">
        <v>4</v>
      </c>
    </row>
    <row r="83" spans="1:15" x14ac:dyDescent="0.2">
      <c r="A83" s="24" t="s">
        <v>3</v>
      </c>
      <c r="B83" s="25">
        <v>100</v>
      </c>
      <c r="C83" s="25">
        <v>20.289854999999999</v>
      </c>
      <c r="D83" s="25">
        <v>16.666667</v>
      </c>
      <c r="E83" s="25">
        <v>7.2463769999999998</v>
      </c>
      <c r="F83" s="25">
        <v>6.5217390000000002</v>
      </c>
      <c r="G83" s="25">
        <v>18.115942</v>
      </c>
      <c r="H83" s="25">
        <v>6.5217390000000002</v>
      </c>
      <c r="I83" s="25">
        <v>12.318841000000001</v>
      </c>
      <c r="J83" s="25">
        <v>12.318841000000001</v>
      </c>
      <c r="K83" s="25">
        <v>9.4202899999999996</v>
      </c>
      <c r="L83" s="25">
        <v>3.6231879999999999</v>
      </c>
      <c r="M83" s="25">
        <v>9.4202899999999996</v>
      </c>
      <c r="N83" s="25">
        <v>42.028986000000003</v>
      </c>
      <c r="O83" s="25">
        <v>2.8985509999999999</v>
      </c>
    </row>
    <row r="84" spans="1:15" x14ac:dyDescent="0.2">
      <c r="A84" s="20" t="s">
        <v>328</v>
      </c>
      <c r="B84" s="21">
        <v>1747</v>
      </c>
      <c r="C84" s="21">
        <v>416</v>
      </c>
      <c r="D84" s="21">
        <v>400</v>
      </c>
      <c r="E84" s="21">
        <v>123</v>
      </c>
      <c r="F84" s="21">
        <v>121</v>
      </c>
      <c r="G84" s="21">
        <v>399</v>
      </c>
      <c r="H84" s="21">
        <v>103</v>
      </c>
      <c r="I84" s="21">
        <v>169</v>
      </c>
      <c r="J84" s="21">
        <v>228</v>
      </c>
      <c r="K84" s="21">
        <v>172</v>
      </c>
      <c r="L84" s="21">
        <v>125</v>
      </c>
      <c r="M84" s="21">
        <v>52</v>
      </c>
      <c r="N84" s="21">
        <v>675</v>
      </c>
      <c r="O84" s="21">
        <v>33</v>
      </c>
    </row>
    <row r="85" spans="1:15" x14ac:dyDescent="0.2">
      <c r="A85" s="24" t="s">
        <v>3</v>
      </c>
      <c r="B85" s="25">
        <v>100</v>
      </c>
      <c r="C85" s="25">
        <v>23.812249999999999</v>
      </c>
      <c r="D85" s="25">
        <v>22.896394000000001</v>
      </c>
      <c r="E85" s="25">
        <v>7.0406409999999999</v>
      </c>
      <c r="F85" s="25">
        <v>6.9261590000000002</v>
      </c>
      <c r="G85" s="25">
        <v>22.839153</v>
      </c>
      <c r="H85" s="25">
        <v>5.8958209999999998</v>
      </c>
      <c r="I85" s="25">
        <v>9.6737260000000003</v>
      </c>
      <c r="J85" s="25">
        <v>13.050943999999999</v>
      </c>
      <c r="K85" s="25">
        <v>9.8454490000000003</v>
      </c>
      <c r="L85" s="25">
        <v>7.1551229999999997</v>
      </c>
      <c r="M85" s="25">
        <v>2.976531</v>
      </c>
      <c r="N85" s="25">
        <v>38.637664999999998</v>
      </c>
      <c r="O85" s="25">
        <v>1.888952</v>
      </c>
    </row>
    <row r="86" spans="1:15" x14ac:dyDescent="0.2">
      <c r="A86" s="20" t="s">
        <v>329</v>
      </c>
      <c r="B86" s="21">
        <v>191</v>
      </c>
      <c r="C86" s="21">
        <v>47</v>
      </c>
      <c r="D86" s="21">
        <v>46</v>
      </c>
      <c r="E86" s="21">
        <v>9</v>
      </c>
      <c r="F86" s="21">
        <v>5</v>
      </c>
      <c r="G86" s="21">
        <v>26</v>
      </c>
      <c r="H86" s="21">
        <v>10</v>
      </c>
      <c r="I86" s="21">
        <v>14</v>
      </c>
      <c r="J86" s="21">
        <v>24</v>
      </c>
      <c r="K86" s="21">
        <v>18</v>
      </c>
      <c r="L86" s="21">
        <v>9</v>
      </c>
      <c r="M86" s="21">
        <v>6</v>
      </c>
      <c r="N86" s="21">
        <v>86</v>
      </c>
      <c r="O86" s="21">
        <v>5</v>
      </c>
    </row>
    <row r="87" spans="1:15" x14ac:dyDescent="0.2">
      <c r="A87" s="24" t="s">
        <v>3</v>
      </c>
      <c r="B87" s="25">
        <v>100</v>
      </c>
      <c r="C87" s="25">
        <v>24.607330000000001</v>
      </c>
      <c r="D87" s="25">
        <v>24.083770000000001</v>
      </c>
      <c r="E87" s="25">
        <v>4.7120420000000003</v>
      </c>
      <c r="F87" s="25">
        <v>2.617801</v>
      </c>
      <c r="G87" s="25">
        <v>13.612565</v>
      </c>
      <c r="H87" s="25">
        <v>5.2356020000000001</v>
      </c>
      <c r="I87" s="25">
        <v>7.3298430000000003</v>
      </c>
      <c r="J87" s="25">
        <v>12.565445</v>
      </c>
      <c r="K87" s="25">
        <v>9.4240840000000006</v>
      </c>
      <c r="L87" s="25">
        <v>4.7120420000000003</v>
      </c>
      <c r="M87" s="25">
        <v>3.1413609999999998</v>
      </c>
      <c r="N87" s="25">
        <v>45.026178000000002</v>
      </c>
      <c r="O87" s="25">
        <v>2.617801</v>
      </c>
    </row>
    <row r="88" spans="1:15" x14ac:dyDescent="0.2">
      <c r="A88" s="20" t="s">
        <v>330</v>
      </c>
      <c r="B88" s="21">
        <v>544</v>
      </c>
      <c r="C88" s="21">
        <v>139</v>
      </c>
      <c r="D88" s="21">
        <v>153</v>
      </c>
      <c r="E88" s="21">
        <v>33</v>
      </c>
      <c r="F88" s="21">
        <v>37</v>
      </c>
      <c r="G88" s="21">
        <v>114</v>
      </c>
      <c r="H88" s="21">
        <v>37</v>
      </c>
      <c r="I88" s="21">
        <v>55</v>
      </c>
      <c r="J88" s="21">
        <v>66</v>
      </c>
      <c r="K88" s="21">
        <v>49</v>
      </c>
      <c r="L88" s="21">
        <v>22</v>
      </c>
      <c r="M88" s="21">
        <v>14</v>
      </c>
      <c r="N88" s="21">
        <v>210</v>
      </c>
      <c r="O88" s="21">
        <v>27</v>
      </c>
    </row>
    <row r="89" spans="1:15" x14ac:dyDescent="0.2">
      <c r="A89" s="24" t="s">
        <v>3</v>
      </c>
      <c r="B89" s="25">
        <v>100</v>
      </c>
      <c r="C89" s="25">
        <v>25.551470999999999</v>
      </c>
      <c r="D89" s="25">
        <v>28.125</v>
      </c>
      <c r="E89" s="25">
        <v>6.0661759999999996</v>
      </c>
      <c r="F89" s="25">
        <v>6.8014710000000003</v>
      </c>
      <c r="G89" s="25">
        <v>20.955881999999999</v>
      </c>
      <c r="H89" s="25">
        <v>6.8014710000000003</v>
      </c>
      <c r="I89" s="25">
        <v>10.110294</v>
      </c>
      <c r="J89" s="25">
        <v>12.132353</v>
      </c>
      <c r="K89" s="25">
        <v>9.0073530000000002</v>
      </c>
      <c r="L89" s="25">
        <v>4.0441180000000001</v>
      </c>
      <c r="M89" s="25">
        <v>2.5735290000000002</v>
      </c>
      <c r="N89" s="25">
        <v>38.602941000000001</v>
      </c>
      <c r="O89" s="25">
        <v>4.9632350000000001</v>
      </c>
    </row>
    <row r="90" spans="1:15" x14ac:dyDescent="0.2">
      <c r="A90" s="20" t="s">
        <v>358</v>
      </c>
      <c r="B90" s="21">
        <v>57</v>
      </c>
      <c r="C90" s="21">
        <v>10</v>
      </c>
      <c r="D90" s="21">
        <v>14</v>
      </c>
      <c r="E90" s="21">
        <v>5</v>
      </c>
      <c r="F90" s="21">
        <v>3</v>
      </c>
      <c r="G90" s="21">
        <v>11</v>
      </c>
      <c r="H90" s="21">
        <v>4</v>
      </c>
      <c r="I90" s="21">
        <v>3</v>
      </c>
      <c r="J90" s="21">
        <v>8</v>
      </c>
      <c r="K90" s="21">
        <v>8</v>
      </c>
      <c r="L90" s="21">
        <v>0</v>
      </c>
      <c r="M90" s="21">
        <v>1</v>
      </c>
      <c r="N90" s="21">
        <v>22</v>
      </c>
      <c r="O90" s="21">
        <v>4</v>
      </c>
    </row>
    <row r="91" spans="1:15" x14ac:dyDescent="0.2">
      <c r="A91" s="24" t="s">
        <v>3</v>
      </c>
      <c r="B91" s="25">
        <v>100</v>
      </c>
      <c r="C91" s="25">
        <v>17.543859999999999</v>
      </c>
      <c r="D91" s="25">
        <v>24.561404</v>
      </c>
      <c r="E91" s="25">
        <v>8.7719299999999993</v>
      </c>
      <c r="F91" s="25">
        <v>5.2631579999999998</v>
      </c>
      <c r="G91" s="25">
        <v>19.298245999999999</v>
      </c>
      <c r="H91" s="25">
        <v>7.017544</v>
      </c>
      <c r="I91" s="25">
        <v>5.2631579999999998</v>
      </c>
      <c r="J91" s="25">
        <v>14.035088</v>
      </c>
      <c r="K91" s="25">
        <v>14.035088</v>
      </c>
      <c r="L91" s="25">
        <v>0</v>
      </c>
      <c r="M91" s="25">
        <v>1.754386</v>
      </c>
      <c r="N91" s="25">
        <v>38.596491</v>
      </c>
      <c r="O91" s="25">
        <v>7.017544</v>
      </c>
    </row>
    <row r="92" spans="1:15" x14ac:dyDescent="0.2">
      <c r="A92" s="9" t="s">
        <v>359</v>
      </c>
      <c r="B92" s="10">
        <v>89</v>
      </c>
      <c r="C92" s="10">
        <v>17</v>
      </c>
      <c r="D92" s="10">
        <v>16</v>
      </c>
      <c r="E92" s="10">
        <v>5</v>
      </c>
      <c r="F92" s="10">
        <v>3</v>
      </c>
      <c r="G92" s="10">
        <v>12</v>
      </c>
      <c r="H92" s="10">
        <v>5</v>
      </c>
      <c r="I92" s="10">
        <v>7</v>
      </c>
      <c r="J92" s="10">
        <v>13</v>
      </c>
      <c r="K92" s="10">
        <v>7</v>
      </c>
      <c r="L92" s="10">
        <v>4</v>
      </c>
      <c r="M92" s="10">
        <v>9</v>
      </c>
      <c r="N92" s="10">
        <v>39</v>
      </c>
      <c r="O92" s="10">
        <v>4</v>
      </c>
    </row>
    <row r="93" spans="1:15" x14ac:dyDescent="0.2">
      <c r="A93" s="24" t="s">
        <v>3</v>
      </c>
      <c r="B93" s="25">
        <v>100</v>
      </c>
      <c r="C93" s="25">
        <v>19.101123999999999</v>
      </c>
      <c r="D93" s="25">
        <v>17.977528</v>
      </c>
      <c r="E93" s="25">
        <v>5.6179779999999999</v>
      </c>
      <c r="F93" s="25">
        <v>3.370787</v>
      </c>
      <c r="G93" s="25">
        <v>13.483146</v>
      </c>
      <c r="H93" s="25">
        <v>5.6179779999999999</v>
      </c>
      <c r="I93" s="25">
        <v>7.8651689999999999</v>
      </c>
      <c r="J93" s="25">
        <v>14.606742000000001</v>
      </c>
      <c r="K93" s="25">
        <v>7.8651689999999999</v>
      </c>
      <c r="L93" s="25">
        <v>4.4943819999999999</v>
      </c>
      <c r="M93" s="25">
        <v>10.112360000000001</v>
      </c>
      <c r="N93" s="25">
        <v>43.820225000000001</v>
      </c>
      <c r="O93" s="25">
        <v>4.4943819999999999</v>
      </c>
    </row>
    <row r="94" spans="1:15" x14ac:dyDescent="0.2">
      <c r="A94" s="20" t="s">
        <v>331</v>
      </c>
      <c r="B94" s="21">
        <v>977</v>
      </c>
      <c r="C94" s="21">
        <v>210</v>
      </c>
      <c r="D94" s="21">
        <v>202</v>
      </c>
      <c r="E94" s="21">
        <v>60</v>
      </c>
      <c r="F94" s="21">
        <v>62</v>
      </c>
      <c r="G94" s="21">
        <v>221</v>
      </c>
      <c r="H94" s="21">
        <v>56</v>
      </c>
      <c r="I94" s="21">
        <v>102</v>
      </c>
      <c r="J94" s="21">
        <v>119</v>
      </c>
      <c r="K94" s="21">
        <v>105</v>
      </c>
      <c r="L94" s="21">
        <v>70</v>
      </c>
      <c r="M94" s="21">
        <v>35</v>
      </c>
      <c r="N94" s="21">
        <v>395</v>
      </c>
      <c r="O94" s="21">
        <v>16</v>
      </c>
    </row>
    <row r="95" spans="1:15" x14ac:dyDescent="0.2">
      <c r="A95" s="24" t="s">
        <v>3</v>
      </c>
      <c r="B95" s="25">
        <v>100</v>
      </c>
      <c r="C95" s="25">
        <v>21.494371000000001</v>
      </c>
      <c r="D95" s="25">
        <v>20.675536999999998</v>
      </c>
      <c r="E95" s="25">
        <v>6.1412490000000002</v>
      </c>
      <c r="F95" s="25">
        <v>6.3459570000000003</v>
      </c>
      <c r="G95" s="25">
        <v>22.620266000000001</v>
      </c>
      <c r="H95" s="25">
        <v>5.7318319999999998</v>
      </c>
      <c r="I95" s="25">
        <v>10.440123</v>
      </c>
      <c r="J95" s="25">
        <v>12.180142999999999</v>
      </c>
      <c r="K95" s="25">
        <v>10.747185</v>
      </c>
      <c r="L95" s="25">
        <v>7.16479</v>
      </c>
      <c r="M95" s="25">
        <v>3.582395</v>
      </c>
      <c r="N95" s="25">
        <v>40.429887000000001</v>
      </c>
      <c r="O95" s="25">
        <v>1.6376660000000001</v>
      </c>
    </row>
    <row r="96" spans="1:15" x14ac:dyDescent="0.2">
      <c r="A96" s="20" t="s">
        <v>332</v>
      </c>
      <c r="B96" s="21">
        <v>73</v>
      </c>
      <c r="C96" s="21">
        <v>15</v>
      </c>
      <c r="D96" s="21">
        <v>19</v>
      </c>
      <c r="E96" s="21">
        <v>2</v>
      </c>
      <c r="F96" s="21">
        <v>1</v>
      </c>
      <c r="G96" s="21">
        <v>8</v>
      </c>
      <c r="H96" s="21">
        <v>2</v>
      </c>
      <c r="I96" s="21">
        <v>8</v>
      </c>
      <c r="J96" s="21">
        <v>7</v>
      </c>
      <c r="K96" s="21">
        <v>1</v>
      </c>
      <c r="L96" s="21">
        <v>2</v>
      </c>
      <c r="M96" s="21">
        <v>2</v>
      </c>
      <c r="N96" s="21">
        <v>38</v>
      </c>
      <c r="O96" s="21">
        <v>2</v>
      </c>
    </row>
    <row r="97" spans="1:15" x14ac:dyDescent="0.2">
      <c r="A97" s="24" t="s">
        <v>3</v>
      </c>
      <c r="B97" s="25">
        <v>100</v>
      </c>
      <c r="C97" s="25">
        <v>20.547944999999999</v>
      </c>
      <c r="D97" s="25">
        <v>26.027397000000001</v>
      </c>
      <c r="E97" s="25">
        <v>2.7397260000000001</v>
      </c>
      <c r="F97" s="25">
        <v>1.3698630000000001</v>
      </c>
      <c r="G97" s="25">
        <v>10.958904</v>
      </c>
      <c r="H97" s="25">
        <v>2.7397260000000001</v>
      </c>
      <c r="I97" s="25">
        <v>10.958904</v>
      </c>
      <c r="J97" s="25">
        <v>9.5890409999999999</v>
      </c>
      <c r="K97" s="25">
        <v>1.3698630000000001</v>
      </c>
      <c r="L97" s="25">
        <v>2.7397260000000001</v>
      </c>
      <c r="M97" s="25">
        <v>2.7397260000000001</v>
      </c>
      <c r="N97" s="25">
        <v>52.054794999999999</v>
      </c>
      <c r="O97" s="25">
        <v>2.7397260000000001</v>
      </c>
    </row>
    <row r="98" spans="1:15" x14ac:dyDescent="0.2">
      <c r="A98" s="20" t="s">
        <v>333</v>
      </c>
      <c r="B98" s="21">
        <v>108</v>
      </c>
      <c r="C98" s="21">
        <v>22</v>
      </c>
      <c r="D98" s="21">
        <v>24</v>
      </c>
      <c r="E98" s="21">
        <v>2</v>
      </c>
      <c r="F98" s="21">
        <v>5</v>
      </c>
      <c r="G98" s="21">
        <v>21</v>
      </c>
      <c r="H98" s="21">
        <v>8</v>
      </c>
      <c r="I98" s="21">
        <v>11</v>
      </c>
      <c r="J98" s="21">
        <v>7</v>
      </c>
      <c r="K98" s="21">
        <v>7</v>
      </c>
      <c r="L98" s="21">
        <v>3</v>
      </c>
      <c r="M98" s="21">
        <v>4</v>
      </c>
      <c r="N98" s="21">
        <v>50</v>
      </c>
      <c r="O98" s="21">
        <v>6</v>
      </c>
    </row>
    <row r="99" spans="1:15" x14ac:dyDescent="0.2">
      <c r="A99" s="24" t="s">
        <v>3</v>
      </c>
      <c r="B99" s="25">
        <v>100</v>
      </c>
      <c r="C99" s="25">
        <v>20.370370000000001</v>
      </c>
      <c r="D99" s="25">
        <v>22.222221999999999</v>
      </c>
      <c r="E99" s="25">
        <v>1.8518520000000001</v>
      </c>
      <c r="F99" s="25">
        <v>4.6296299999999997</v>
      </c>
      <c r="G99" s="25">
        <v>19.444444000000001</v>
      </c>
      <c r="H99" s="25">
        <v>7.4074070000000001</v>
      </c>
      <c r="I99" s="25">
        <v>10.185185000000001</v>
      </c>
      <c r="J99" s="25">
        <v>6.4814809999999996</v>
      </c>
      <c r="K99" s="25">
        <v>6.4814809999999996</v>
      </c>
      <c r="L99" s="25">
        <v>2.7777780000000001</v>
      </c>
      <c r="M99" s="25">
        <v>3.7037040000000001</v>
      </c>
      <c r="N99" s="25">
        <v>46.296295999999998</v>
      </c>
      <c r="O99" s="25">
        <v>5.5555560000000002</v>
      </c>
    </row>
    <row r="100" spans="1:15" x14ac:dyDescent="0.2">
      <c r="A100" s="20" t="s">
        <v>358</v>
      </c>
      <c r="B100" s="21">
        <v>30</v>
      </c>
      <c r="C100" s="21">
        <v>4</v>
      </c>
      <c r="D100" s="21">
        <v>5</v>
      </c>
      <c r="E100" s="21">
        <v>0</v>
      </c>
      <c r="F100" s="21">
        <v>1</v>
      </c>
      <c r="G100" s="21">
        <v>3</v>
      </c>
      <c r="H100" s="21">
        <v>3</v>
      </c>
      <c r="I100" s="21">
        <v>2</v>
      </c>
      <c r="J100" s="21">
        <v>4</v>
      </c>
      <c r="K100" s="21">
        <v>5</v>
      </c>
      <c r="L100" s="21">
        <v>0</v>
      </c>
      <c r="M100" s="21">
        <v>1</v>
      </c>
      <c r="N100" s="21">
        <v>14</v>
      </c>
      <c r="O100" s="21">
        <v>1</v>
      </c>
    </row>
    <row r="101" spans="1:15" x14ac:dyDescent="0.2">
      <c r="A101" s="24" t="s">
        <v>3</v>
      </c>
      <c r="B101" s="25">
        <v>100</v>
      </c>
      <c r="C101" s="25">
        <v>13.333333</v>
      </c>
      <c r="D101" s="25">
        <v>16.666667</v>
      </c>
      <c r="E101" s="25">
        <v>0</v>
      </c>
      <c r="F101" s="25">
        <v>3.3333330000000001</v>
      </c>
      <c r="G101" s="25">
        <v>10</v>
      </c>
      <c r="H101" s="25">
        <v>10</v>
      </c>
      <c r="I101" s="25">
        <v>6.6666670000000003</v>
      </c>
      <c r="J101" s="25">
        <v>13.333333</v>
      </c>
      <c r="K101" s="25">
        <v>16.666667</v>
      </c>
      <c r="L101" s="25">
        <v>0</v>
      </c>
      <c r="M101" s="25">
        <v>3.3333330000000001</v>
      </c>
      <c r="N101" s="25">
        <v>46.666666999999997</v>
      </c>
      <c r="O101" s="25">
        <v>3.3333330000000001</v>
      </c>
    </row>
    <row r="102" spans="1:15" x14ac:dyDescent="0.2">
      <c r="A102" s="9" t="s">
        <v>360</v>
      </c>
      <c r="B102" s="10">
        <v>49</v>
      </c>
      <c r="C102" s="10">
        <v>11</v>
      </c>
      <c r="D102" s="10">
        <v>7</v>
      </c>
      <c r="E102" s="10">
        <v>5</v>
      </c>
      <c r="F102" s="10">
        <v>6</v>
      </c>
      <c r="G102" s="10">
        <v>13</v>
      </c>
      <c r="H102" s="10">
        <v>4</v>
      </c>
      <c r="I102" s="10">
        <v>10</v>
      </c>
      <c r="J102" s="10">
        <v>4</v>
      </c>
      <c r="K102" s="10">
        <v>6</v>
      </c>
      <c r="L102" s="10">
        <v>1</v>
      </c>
      <c r="M102" s="10">
        <v>4</v>
      </c>
      <c r="N102" s="10">
        <v>19</v>
      </c>
      <c r="O102" s="10">
        <v>0</v>
      </c>
    </row>
    <row r="103" spans="1:15" x14ac:dyDescent="0.2">
      <c r="A103" s="24" t="s">
        <v>3</v>
      </c>
      <c r="B103" s="25">
        <v>100</v>
      </c>
      <c r="C103" s="25">
        <v>22.448979999999999</v>
      </c>
      <c r="D103" s="25">
        <v>14.285714</v>
      </c>
      <c r="E103" s="25">
        <v>10.204082</v>
      </c>
      <c r="F103" s="25">
        <v>12.244897999999999</v>
      </c>
      <c r="G103" s="25">
        <v>26.530612000000001</v>
      </c>
      <c r="H103" s="25">
        <v>8.1632650000000009</v>
      </c>
      <c r="I103" s="25">
        <v>20.408162999999998</v>
      </c>
      <c r="J103" s="25">
        <v>8.1632650000000009</v>
      </c>
      <c r="K103" s="25">
        <v>12.244897999999999</v>
      </c>
      <c r="L103" s="25">
        <v>2.040816</v>
      </c>
      <c r="M103" s="25">
        <v>8.1632650000000009</v>
      </c>
      <c r="N103" s="25">
        <v>38.775509999999997</v>
      </c>
      <c r="O103" s="25">
        <v>0</v>
      </c>
    </row>
    <row r="104" spans="1:15" x14ac:dyDescent="0.2">
      <c r="A104" s="20" t="s">
        <v>331</v>
      </c>
      <c r="B104" s="21">
        <v>770</v>
      </c>
      <c r="C104" s="21">
        <v>206</v>
      </c>
      <c r="D104" s="21">
        <v>198</v>
      </c>
      <c r="E104" s="21">
        <v>63</v>
      </c>
      <c r="F104" s="21">
        <v>59</v>
      </c>
      <c r="G104" s="21">
        <v>178</v>
      </c>
      <c r="H104" s="21">
        <v>47</v>
      </c>
      <c r="I104" s="21">
        <v>67</v>
      </c>
      <c r="J104" s="21">
        <v>109</v>
      </c>
      <c r="K104" s="21">
        <v>67</v>
      </c>
      <c r="L104" s="21">
        <v>55</v>
      </c>
      <c r="M104" s="21">
        <v>17</v>
      </c>
      <c r="N104" s="21">
        <v>280</v>
      </c>
      <c r="O104" s="21">
        <v>17</v>
      </c>
    </row>
    <row r="105" spans="1:15" x14ac:dyDescent="0.2">
      <c r="A105" s="24" t="s">
        <v>3</v>
      </c>
      <c r="B105" s="25">
        <v>100</v>
      </c>
      <c r="C105" s="25">
        <v>26.753247000000002</v>
      </c>
      <c r="D105" s="25">
        <v>25.714286000000001</v>
      </c>
      <c r="E105" s="25">
        <v>8.1818179999999998</v>
      </c>
      <c r="F105" s="25">
        <v>7.6623380000000001</v>
      </c>
      <c r="G105" s="25">
        <v>23.116883000000001</v>
      </c>
      <c r="H105" s="25">
        <v>6.1038959999999998</v>
      </c>
      <c r="I105" s="25">
        <v>8.7012990000000006</v>
      </c>
      <c r="J105" s="25">
        <v>14.155844</v>
      </c>
      <c r="K105" s="25">
        <v>8.7012990000000006</v>
      </c>
      <c r="L105" s="25">
        <v>7.1428570000000002</v>
      </c>
      <c r="M105" s="25">
        <v>2.207792</v>
      </c>
      <c r="N105" s="25">
        <v>36.363636</v>
      </c>
      <c r="O105" s="25">
        <v>2.207792</v>
      </c>
    </row>
    <row r="106" spans="1:15" x14ac:dyDescent="0.2">
      <c r="A106" s="20" t="s">
        <v>332</v>
      </c>
      <c r="B106" s="21">
        <v>118</v>
      </c>
      <c r="C106" s="21">
        <v>32</v>
      </c>
      <c r="D106" s="21">
        <v>27</v>
      </c>
      <c r="E106" s="21">
        <v>7</v>
      </c>
      <c r="F106" s="21">
        <v>4</v>
      </c>
      <c r="G106" s="21">
        <v>18</v>
      </c>
      <c r="H106" s="21">
        <v>8</v>
      </c>
      <c r="I106" s="21">
        <v>6</v>
      </c>
      <c r="J106" s="21">
        <v>17</v>
      </c>
      <c r="K106" s="21">
        <v>17</v>
      </c>
      <c r="L106" s="21">
        <v>7</v>
      </c>
      <c r="M106" s="21">
        <v>4</v>
      </c>
      <c r="N106" s="21">
        <v>48</v>
      </c>
      <c r="O106" s="21">
        <v>3</v>
      </c>
    </row>
    <row r="107" spans="1:15" x14ac:dyDescent="0.2">
      <c r="A107" s="24" t="s">
        <v>3</v>
      </c>
      <c r="B107" s="25">
        <v>100</v>
      </c>
      <c r="C107" s="25">
        <v>27.118644</v>
      </c>
      <c r="D107" s="25">
        <v>22.881356</v>
      </c>
      <c r="E107" s="25">
        <v>5.9322030000000003</v>
      </c>
      <c r="F107" s="25">
        <v>3.389831</v>
      </c>
      <c r="G107" s="25">
        <v>15.254237</v>
      </c>
      <c r="H107" s="25">
        <v>6.7796609999999999</v>
      </c>
      <c r="I107" s="25">
        <v>5.084746</v>
      </c>
      <c r="J107" s="25">
        <v>14.406779999999999</v>
      </c>
      <c r="K107" s="25">
        <v>14.406779999999999</v>
      </c>
      <c r="L107" s="25">
        <v>5.9322030000000003</v>
      </c>
      <c r="M107" s="25">
        <v>3.389831</v>
      </c>
      <c r="N107" s="25">
        <v>40.677965999999998</v>
      </c>
      <c r="O107" s="25">
        <v>2.542373</v>
      </c>
    </row>
    <row r="108" spans="1:15" x14ac:dyDescent="0.2">
      <c r="A108" s="20" t="s">
        <v>333</v>
      </c>
      <c r="B108" s="21">
        <v>436</v>
      </c>
      <c r="C108" s="21">
        <v>117</v>
      </c>
      <c r="D108" s="21">
        <v>129</v>
      </c>
      <c r="E108" s="21">
        <v>31</v>
      </c>
      <c r="F108" s="21">
        <v>32</v>
      </c>
      <c r="G108" s="21">
        <v>93</v>
      </c>
      <c r="H108" s="21">
        <v>29</v>
      </c>
      <c r="I108" s="21">
        <v>44</v>
      </c>
      <c r="J108" s="21">
        <v>59</v>
      </c>
      <c r="K108" s="21">
        <v>42</v>
      </c>
      <c r="L108" s="21">
        <v>19</v>
      </c>
      <c r="M108" s="21">
        <v>10</v>
      </c>
      <c r="N108" s="21">
        <v>160</v>
      </c>
      <c r="O108" s="21">
        <v>21</v>
      </c>
    </row>
    <row r="109" spans="1:15" x14ac:dyDescent="0.2">
      <c r="A109" s="24" t="s">
        <v>3</v>
      </c>
      <c r="B109" s="25">
        <v>100</v>
      </c>
      <c r="C109" s="25">
        <v>26.834862000000001</v>
      </c>
      <c r="D109" s="25">
        <v>29.587156</v>
      </c>
      <c r="E109" s="25">
        <v>7.1100919999999999</v>
      </c>
      <c r="F109" s="25">
        <v>7.3394500000000003</v>
      </c>
      <c r="G109" s="25">
        <v>21.330275</v>
      </c>
      <c r="H109" s="25">
        <v>6.651376</v>
      </c>
      <c r="I109" s="25">
        <v>10.091742999999999</v>
      </c>
      <c r="J109" s="25">
        <v>13.532109999999999</v>
      </c>
      <c r="K109" s="25">
        <v>9.6330279999999995</v>
      </c>
      <c r="L109" s="25">
        <v>4.3577979999999998</v>
      </c>
      <c r="M109" s="25">
        <v>2.2935780000000001</v>
      </c>
      <c r="N109" s="25">
        <v>36.697248000000002</v>
      </c>
      <c r="O109" s="25">
        <v>4.8165139999999997</v>
      </c>
    </row>
    <row r="110" spans="1:15" x14ac:dyDescent="0.2">
      <c r="A110" s="20" t="s">
        <v>358</v>
      </c>
      <c r="B110" s="21">
        <v>27</v>
      </c>
      <c r="C110" s="21">
        <v>6</v>
      </c>
      <c r="D110" s="21">
        <v>9</v>
      </c>
      <c r="E110" s="21">
        <v>5</v>
      </c>
      <c r="F110" s="21">
        <v>2</v>
      </c>
      <c r="G110" s="21">
        <v>8</v>
      </c>
      <c r="H110" s="21">
        <v>1</v>
      </c>
      <c r="I110" s="21">
        <v>1</v>
      </c>
      <c r="J110" s="21">
        <v>4</v>
      </c>
      <c r="K110" s="21">
        <v>3</v>
      </c>
      <c r="L110" s="21">
        <v>0</v>
      </c>
      <c r="M110" s="21">
        <v>0</v>
      </c>
      <c r="N110" s="21">
        <v>8</v>
      </c>
      <c r="O110" s="21">
        <v>3</v>
      </c>
    </row>
    <row r="111" spans="1:15" x14ac:dyDescent="0.2">
      <c r="A111" s="24" t="s">
        <v>3</v>
      </c>
      <c r="B111" s="25">
        <v>100</v>
      </c>
      <c r="C111" s="25">
        <v>22.222221999999999</v>
      </c>
      <c r="D111" s="25">
        <v>33.333333000000003</v>
      </c>
      <c r="E111" s="25">
        <v>18.518519000000001</v>
      </c>
      <c r="F111" s="25">
        <v>7.4074070000000001</v>
      </c>
      <c r="G111" s="25">
        <v>29.629629999999999</v>
      </c>
      <c r="H111" s="25">
        <v>3.7037040000000001</v>
      </c>
      <c r="I111" s="25">
        <v>3.7037040000000001</v>
      </c>
      <c r="J111" s="25">
        <v>14.814814999999999</v>
      </c>
      <c r="K111" s="25">
        <v>11.111110999999999</v>
      </c>
      <c r="L111" s="25">
        <v>0</v>
      </c>
      <c r="M111" s="25">
        <v>0</v>
      </c>
      <c r="N111" s="25">
        <v>29.629629999999999</v>
      </c>
      <c r="O111" s="25">
        <v>11.111110999999999</v>
      </c>
    </row>
    <row r="112" spans="1:15" x14ac:dyDescent="0.2">
      <c r="A112" s="9" t="s">
        <v>361</v>
      </c>
      <c r="B112" s="9"/>
      <c r="C112" s="9"/>
      <c r="D112" s="9"/>
      <c r="E112" s="9"/>
      <c r="F112" s="9"/>
      <c r="G112" s="9"/>
      <c r="H112" s="9"/>
      <c r="I112" s="9"/>
      <c r="J112" s="9"/>
      <c r="K112" s="9"/>
      <c r="L112" s="9"/>
      <c r="M112" s="9"/>
      <c r="N112" s="9"/>
      <c r="O112" s="9"/>
    </row>
    <row r="113" spans="1:15" x14ac:dyDescent="0.2">
      <c r="A113" s="20" t="s">
        <v>362</v>
      </c>
      <c r="B113" s="21">
        <v>360</v>
      </c>
      <c r="C113" s="21">
        <v>78</v>
      </c>
      <c r="D113" s="21">
        <v>88</v>
      </c>
      <c r="E113" s="21">
        <v>29</v>
      </c>
      <c r="F113" s="21">
        <v>22</v>
      </c>
      <c r="G113" s="21">
        <v>72</v>
      </c>
      <c r="H113" s="21">
        <v>34</v>
      </c>
      <c r="I113" s="21">
        <v>32</v>
      </c>
      <c r="J113" s="21">
        <v>49</v>
      </c>
      <c r="K113" s="21">
        <v>38</v>
      </c>
      <c r="L113" s="21">
        <v>26</v>
      </c>
      <c r="M113" s="21">
        <v>8</v>
      </c>
      <c r="N113" s="21">
        <v>151</v>
      </c>
      <c r="O113" s="21">
        <v>15</v>
      </c>
    </row>
    <row r="114" spans="1:15" x14ac:dyDescent="0.2">
      <c r="A114" s="24" t="s">
        <v>3</v>
      </c>
      <c r="B114" s="25">
        <v>100</v>
      </c>
      <c r="C114" s="25">
        <v>21.666667</v>
      </c>
      <c r="D114" s="25">
        <v>24.444444000000001</v>
      </c>
      <c r="E114" s="25">
        <v>8.0555559999999993</v>
      </c>
      <c r="F114" s="25">
        <v>6.1111110000000002</v>
      </c>
      <c r="G114" s="25">
        <v>20</v>
      </c>
      <c r="H114" s="25">
        <v>9.4444440000000007</v>
      </c>
      <c r="I114" s="25">
        <v>8.8888890000000007</v>
      </c>
      <c r="J114" s="25">
        <v>13.611110999999999</v>
      </c>
      <c r="K114" s="25">
        <v>10.555555999999999</v>
      </c>
      <c r="L114" s="25">
        <v>7.2222220000000004</v>
      </c>
      <c r="M114" s="25">
        <v>2.2222219999999999</v>
      </c>
      <c r="N114" s="25">
        <v>41.944443999999997</v>
      </c>
      <c r="O114" s="25">
        <v>4.1666670000000003</v>
      </c>
    </row>
    <row r="115" spans="1:15" x14ac:dyDescent="0.2">
      <c r="A115" s="20" t="s">
        <v>363</v>
      </c>
      <c r="B115" s="21">
        <v>1326</v>
      </c>
      <c r="C115" s="21">
        <v>348</v>
      </c>
      <c r="D115" s="21">
        <v>320</v>
      </c>
      <c r="E115" s="21">
        <v>92</v>
      </c>
      <c r="F115" s="21">
        <v>72</v>
      </c>
      <c r="G115" s="21">
        <v>296</v>
      </c>
      <c r="H115" s="21">
        <v>79</v>
      </c>
      <c r="I115" s="21">
        <v>126</v>
      </c>
      <c r="J115" s="21">
        <v>165</v>
      </c>
      <c r="K115" s="21">
        <v>127</v>
      </c>
      <c r="L115" s="21">
        <v>71</v>
      </c>
      <c r="M115" s="21">
        <v>37</v>
      </c>
      <c r="N115" s="21">
        <v>505</v>
      </c>
      <c r="O115" s="21">
        <v>34</v>
      </c>
    </row>
    <row r="116" spans="1:15" x14ac:dyDescent="0.2">
      <c r="A116" s="24" t="s">
        <v>3</v>
      </c>
      <c r="B116" s="25">
        <v>100</v>
      </c>
      <c r="C116" s="25">
        <v>26.244344000000002</v>
      </c>
      <c r="D116" s="25">
        <v>24.132729999999999</v>
      </c>
      <c r="E116" s="25">
        <v>6.9381599999999999</v>
      </c>
      <c r="F116" s="25">
        <v>5.4298640000000002</v>
      </c>
      <c r="G116" s="25">
        <v>22.322775</v>
      </c>
      <c r="H116" s="25">
        <v>5.9577679999999997</v>
      </c>
      <c r="I116" s="25">
        <v>9.502262</v>
      </c>
      <c r="J116" s="25">
        <v>12.443439</v>
      </c>
      <c r="K116" s="25">
        <v>9.5776769999999996</v>
      </c>
      <c r="L116" s="25">
        <v>5.3544489999999998</v>
      </c>
      <c r="M116" s="25">
        <v>2.7903470000000001</v>
      </c>
      <c r="N116" s="25">
        <v>38.084465000000002</v>
      </c>
      <c r="O116" s="25">
        <v>2.5641029999999998</v>
      </c>
    </row>
    <row r="117" spans="1:15" x14ac:dyDescent="0.2">
      <c r="A117" s="20" t="s">
        <v>364</v>
      </c>
      <c r="B117" s="21">
        <v>649</v>
      </c>
      <c r="C117" s="21">
        <v>140</v>
      </c>
      <c r="D117" s="21">
        <v>153</v>
      </c>
      <c r="E117" s="21">
        <v>39</v>
      </c>
      <c r="F117" s="21">
        <v>57</v>
      </c>
      <c r="G117" s="21">
        <v>141</v>
      </c>
      <c r="H117" s="21">
        <v>35</v>
      </c>
      <c r="I117" s="21">
        <v>66</v>
      </c>
      <c r="J117" s="21">
        <v>90</v>
      </c>
      <c r="K117" s="21">
        <v>64</v>
      </c>
      <c r="L117" s="21">
        <v>54</v>
      </c>
      <c r="M117" s="21">
        <v>21</v>
      </c>
      <c r="N117" s="21">
        <v>254</v>
      </c>
      <c r="O117" s="21">
        <v>12</v>
      </c>
    </row>
    <row r="118" spans="1:15" x14ac:dyDescent="0.2">
      <c r="A118" s="24" t="s">
        <v>3</v>
      </c>
      <c r="B118" s="25">
        <v>100</v>
      </c>
      <c r="C118" s="25">
        <v>21.571649000000001</v>
      </c>
      <c r="D118" s="25">
        <v>23.574729999999999</v>
      </c>
      <c r="E118" s="25">
        <v>6.0092449999999999</v>
      </c>
      <c r="F118" s="25">
        <v>8.782743</v>
      </c>
      <c r="G118" s="25">
        <v>21.725732000000001</v>
      </c>
      <c r="H118" s="25">
        <v>5.3929119999999999</v>
      </c>
      <c r="I118" s="25">
        <v>10.169492</v>
      </c>
      <c r="J118" s="25">
        <v>13.867488</v>
      </c>
      <c r="K118" s="25">
        <v>9.8613250000000008</v>
      </c>
      <c r="L118" s="25">
        <v>8.3204930000000008</v>
      </c>
      <c r="M118" s="25">
        <v>3.2357469999999999</v>
      </c>
      <c r="N118" s="25">
        <v>39.137134000000003</v>
      </c>
      <c r="O118" s="25">
        <v>1.8489979999999999</v>
      </c>
    </row>
    <row r="119" spans="1:15" x14ac:dyDescent="0.2">
      <c r="A119" s="20" t="s">
        <v>365</v>
      </c>
      <c r="B119" s="21">
        <v>277</v>
      </c>
      <c r="C119" s="21">
        <v>61</v>
      </c>
      <c r="D119" s="21">
        <v>57</v>
      </c>
      <c r="E119" s="21">
        <v>15</v>
      </c>
      <c r="F119" s="21">
        <v>20</v>
      </c>
      <c r="G119" s="21">
        <v>55</v>
      </c>
      <c r="H119" s="21">
        <v>11</v>
      </c>
      <c r="I119" s="21">
        <v>31</v>
      </c>
      <c r="J119" s="21">
        <v>30</v>
      </c>
      <c r="K119" s="21">
        <v>24</v>
      </c>
      <c r="L119" s="21">
        <v>8</v>
      </c>
      <c r="M119" s="21">
        <v>17</v>
      </c>
      <c r="N119" s="21">
        <v>118</v>
      </c>
      <c r="O119" s="21">
        <v>6</v>
      </c>
    </row>
    <row r="120" spans="1:15" x14ac:dyDescent="0.2">
      <c r="A120" s="24" t="s">
        <v>3</v>
      </c>
      <c r="B120" s="25">
        <v>100</v>
      </c>
      <c r="C120" s="25">
        <v>22.021661000000002</v>
      </c>
      <c r="D120" s="25">
        <v>20.577617</v>
      </c>
      <c r="E120" s="25">
        <v>5.4151619999999996</v>
      </c>
      <c r="F120" s="25">
        <v>7.2202169999999999</v>
      </c>
      <c r="G120" s="25">
        <v>19.855595999999998</v>
      </c>
      <c r="H120" s="25">
        <v>3.9711189999999998</v>
      </c>
      <c r="I120" s="25">
        <v>11.191336</v>
      </c>
      <c r="J120" s="25">
        <v>10.830325</v>
      </c>
      <c r="K120" s="25">
        <v>8.6642600000000005</v>
      </c>
      <c r="L120" s="25">
        <v>2.8880870000000001</v>
      </c>
      <c r="M120" s="25">
        <v>6.1371840000000004</v>
      </c>
      <c r="N120" s="25">
        <v>42.599277999999998</v>
      </c>
      <c r="O120" s="25">
        <v>2.1660650000000001</v>
      </c>
    </row>
    <row r="121" spans="1:15" x14ac:dyDescent="0.2">
      <c r="A121" s="20" t="s">
        <v>366</v>
      </c>
      <c r="B121" s="21">
        <v>65</v>
      </c>
      <c r="C121" s="21">
        <v>13</v>
      </c>
      <c r="D121" s="21">
        <v>18</v>
      </c>
      <c r="E121" s="21">
        <v>5</v>
      </c>
      <c r="F121" s="21">
        <v>4</v>
      </c>
      <c r="G121" s="21">
        <v>11</v>
      </c>
      <c r="H121" s="21">
        <v>4</v>
      </c>
      <c r="I121" s="21">
        <v>3</v>
      </c>
      <c r="J121" s="21">
        <v>9</v>
      </c>
      <c r="K121" s="21">
        <v>7</v>
      </c>
      <c r="L121" s="21">
        <v>2</v>
      </c>
      <c r="M121" s="21">
        <v>3</v>
      </c>
      <c r="N121" s="21">
        <v>23</v>
      </c>
      <c r="O121" s="21">
        <v>6</v>
      </c>
    </row>
    <row r="122" spans="1:15" x14ac:dyDescent="0.2">
      <c r="A122" s="24" t="s">
        <v>3</v>
      </c>
      <c r="B122" s="25">
        <v>100</v>
      </c>
      <c r="C122" s="25">
        <v>20</v>
      </c>
      <c r="D122" s="25">
        <v>27.692308000000001</v>
      </c>
      <c r="E122" s="25">
        <v>7.6923079999999997</v>
      </c>
      <c r="F122" s="25">
        <v>6.1538459999999997</v>
      </c>
      <c r="G122" s="25">
        <v>16.923076999999999</v>
      </c>
      <c r="H122" s="25">
        <v>6.1538459999999997</v>
      </c>
      <c r="I122" s="25">
        <v>4.6153849999999998</v>
      </c>
      <c r="J122" s="25">
        <v>13.846154</v>
      </c>
      <c r="K122" s="25">
        <v>10.769231</v>
      </c>
      <c r="L122" s="25">
        <v>3.0769229999999999</v>
      </c>
      <c r="M122" s="25">
        <v>4.6153849999999998</v>
      </c>
      <c r="N122" s="25">
        <v>35.384614999999997</v>
      </c>
      <c r="O122" s="25">
        <v>9.2307690000000004</v>
      </c>
    </row>
    <row r="123" spans="1:15" x14ac:dyDescent="0.2">
      <c r="A123" s="9" t="s">
        <v>367</v>
      </c>
      <c r="B123" s="9"/>
      <c r="C123" s="9"/>
      <c r="D123" s="9"/>
      <c r="E123" s="9"/>
      <c r="F123" s="9"/>
      <c r="G123" s="9"/>
      <c r="H123" s="9"/>
      <c r="I123" s="9"/>
      <c r="J123" s="9"/>
      <c r="K123" s="9"/>
      <c r="L123" s="9"/>
      <c r="M123" s="9"/>
      <c r="N123" s="9"/>
      <c r="O123" s="9"/>
    </row>
    <row r="124" spans="1:15" x14ac:dyDescent="0.2">
      <c r="A124" s="20" t="s">
        <v>368</v>
      </c>
      <c r="B124" s="21">
        <v>537</v>
      </c>
      <c r="C124" s="21">
        <v>131</v>
      </c>
      <c r="D124" s="21">
        <v>122</v>
      </c>
      <c r="E124" s="21">
        <v>34</v>
      </c>
      <c r="F124" s="21">
        <v>32</v>
      </c>
      <c r="G124" s="21">
        <v>100</v>
      </c>
      <c r="H124" s="21">
        <v>25</v>
      </c>
      <c r="I124" s="21">
        <v>45</v>
      </c>
      <c r="J124" s="21">
        <v>62</v>
      </c>
      <c r="K124" s="21">
        <v>44</v>
      </c>
      <c r="L124" s="21">
        <v>20</v>
      </c>
      <c r="M124" s="21">
        <v>26</v>
      </c>
      <c r="N124" s="21">
        <v>225</v>
      </c>
      <c r="O124" s="21">
        <v>20</v>
      </c>
    </row>
    <row r="125" spans="1:15" x14ac:dyDescent="0.2">
      <c r="A125" s="24" t="s">
        <v>3</v>
      </c>
      <c r="B125" s="25">
        <v>100</v>
      </c>
      <c r="C125" s="25">
        <v>24.394786</v>
      </c>
      <c r="D125" s="25">
        <v>22.718807999999999</v>
      </c>
      <c r="E125" s="25">
        <v>6.3314709999999996</v>
      </c>
      <c r="F125" s="25">
        <v>5.9590319999999997</v>
      </c>
      <c r="G125" s="25">
        <v>18.621974000000002</v>
      </c>
      <c r="H125" s="25">
        <v>4.6554929999999999</v>
      </c>
      <c r="I125" s="25">
        <v>8.3798879999999993</v>
      </c>
      <c r="J125" s="25">
        <v>11.545624</v>
      </c>
      <c r="K125" s="25">
        <v>8.1936689999999999</v>
      </c>
      <c r="L125" s="25">
        <v>3.7243949999999999</v>
      </c>
      <c r="M125" s="25">
        <v>4.8417130000000004</v>
      </c>
      <c r="N125" s="25">
        <v>41.899441000000003</v>
      </c>
      <c r="O125" s="25">
        <v>3.7243949999999999</v>
      </c>
    </row>
    <row r="126" spans="1:15" x14ac:dyDescent="0.2">
      <c r="A126" s="20" t="s">
        <v>180</v>
      </c>
      <c r="B126" s="21">
        <v>1667</v>
      </c>
      <c r="C126" s="21">
        <v>387</v>
      </c>
      <c r="D126" s="21">
        <v>377</v>
      </c>
      <c r="E126" s="21">
        <v>116</v>
      </c>
      <c r="F126" s="21">
        <v>114</v>
      </c>
      <c r="G126" s="21">
        <v>380</v>
      </c>
      <c r="H126" s="21">
        <v>97</v>
      </c>
      <c r="I126" s="21">
        <v>159</v>
      </c>
      <c r="J126" s="21">
        <v>215</v>
      </c>
      <c r="K126" s="21">
        <v>165</v>
      </c>
      <c r="L126" s="21">
        <v>118</v>
      </c>
      <c r="M126" s="21">
        <v>49</v>
      </c>
      <c r="N126" s="21">
        <v>644</v>
      </c>
      <c r="O126" s="21">
        <v>34</v>
      </c>
    </row>
    <row r="127" spans="1:15" x14ac:dyDescent="0.2">
      <c r="A127" s="24" t="s">
        <v>3</v>
      </c>
      <c r="B127" s="25">
        <v>100</v>
      </c>
      <c r="C127" s="25">
        <v>23.215357000000001</v>
      </c>
      <c r="D127" s="25">
        <v>22.615476999999998</v>
      </c>
      <c r="E127" s="25">
        <v>6.9586079999999999</v>
      </c>
      <c r="F127" s="25">
        <v>6.8386319999999996</v>
      </c>
      <c r="G127" s="25">
        <v>22.795441</v>
      </c>
      <c r="H127" s="25">
        <v>5.8188360000000001</v>
      </c>
      <c r="I127" s="25">
        <v>9.5380920000000007</v>
      </c>
      <c r="J127" s="25">
        <v>12.897421</v>
      </c>
      <c r="K127" s="25">
        <v>9.8980200000000007</v>
      </c>
      <c r="L127" s="25">
        <v>7.0785840000000002</v>
      </c>
      <c r="M127" s="25">
        <v>2.9394119999999999</v>
      </c>
      <c r="N127" s="25">
        <v>38.632274000000002</v>
      </c>
      <c r="O127" s="25">
        <v>2.0395919999999998</v>
      </c>
    </row>
    <row r="128" spans="1:15" x14ac:dyDescent="0.2">
      <c r="A128" s="20" t="s">
        <v>369</v>
      </c>
      <c r="B128" s="21">
        <v>99</v>
      </c>
      <c r="C128" s="21">
        <v>29</v>
      </c>
      <c r="D128" s="21">
        <v>31</v>
      </c>
      <c r="E128" s="21">
        <v>8</v>
      </c>
      <c r="F128" s="21">
        <v>13</v>
      </c>
      <c r="G128" s="21">
        <v>35</v>
      </c>
      <c r="H128" s="21">
        <v>10</v>
      </c>
      <c r="I128" s="21">
        <v>13</v>
      </c>
      <c r="J128" s="21">
        <v>18</v>
      </c>
      <c r="K128" s="21">
        <v>19</v>
      </c>
      <c r="L128" s="21">
        <v>5</v>
      </c>
      <c r="M128" s="21">
        <v>3</v>
      </c>
      <c r="N128" s="21">
        <v>28</v>
      </c>
      <c r="O128" s="21">
        <v>1</v>
      </c>
    </row>
    <row r="129" spans="1:15" x14ac:dyDescent="0.2">
      <c r="A129" s="24" t="s">
        <v>3</v>
      </c>
      <c r="B129" s="25">
        <v>100</v>
      </c>
      <c r="C129" s="25">
        <v>29.292929000000001</v>
      </c>
      <c r="D129" s="25">
        <v>31.313130999999998</v>
      </c>
      <c r="E129" s="25">
        <v>8.0808079999999993</v>
      </c>
      <c r="F129" s="25">
        <v>13.131313</v>
      </c>
      <c r="G129" s="25">
        <v>35.353535000000001</v>
      </c>
      <c r="H129" s="25">
        <v>10.10101</v>
      </c>
      <c r="I129" s="25">
        <v>13.131313</v>
      </c>
      <c r="J129" s="25">
        <v>18.181818</v>
      </c>
      <c r="K129" s="25">
        <v>19.191918999999999</v>
      </c>
      <c r="L129" s="25">
        <v>5.0505050000000002</v>
      </c>
      <c r="M129" s="25">
        <v>3.030303</v>
      </c>
      <c r="N129" s="25">
        <v>28.282827999999999</v>
      </c>
      <c r="O129" s="25">
        <v>1.0101009999999999</v>
      </c>
    </row>
    <row r="130" spans="1:15" x14ac:dyDescent="0.2">
      <c r="A130" s="20" t="s">
        <v>370</v>
      </c>
      <c r="B130" s="21">
        <v>819</v>
      </c>
      <c r="C130" s="21">
        <v>184</v>
      </c>
      <c r="D130" s="21">
        <v>192</v>
      </c>
      <c r="E130" s="21">
        <v>57</v>
      </c>
      <c r="F130" s="21">
        <v>61</v>
      </c>
      <c r="G130" s="21">
        <v>177</v>
      </c>
      <c r="H130" s="21">
        <v>54</v>
      </c>
      <c r="I130" s="21">
        <v>82</v>
      </c>
      <c r="J130" s="21">
        <v>114</v>
      </c>
      <c r="K130" s="21">
        <v>78</v>
      </c>
      <c r="L130" s="21">
        <v>66</v>
      </c>
      <c r="M130" s="21">
        <v>21</v>
      </c>
      <c r="N130" s="21">
        <v>324</v>
      </c>
      <c r="O130" s="21">
        <v>20</v>
      </c>
    </row>
    <row r="131" spans="1:15" x14ac:dyDescent="0.2">
      <c r="A131" s="24" t="s">
        <v>3</v>
      </c>
      <c r="B131" s="25">
        <v>100</v>
      </c>
      <c r="C131" s="25">
        <v>22.466422000000001</v>
      </c>
      <c r="D131" s="25">
        <v>23.443223</v>
      </c>
      <c r="E131" s="25">
        <v>6.9597069999999999</v>
      </c>
      <c r="F131" s="25">
        <v>7.4481070000000003</v>
      </c>
      <c r="G131" s="25">
        <v>21.611722</v>
      </c>
      <c r="H131" s="25">
        <v>6.593407</v>
      </c>
      <c r="I131" s="25">
        <v>10.01221</v>
      </c>
      <c r="J131" s="25">
        <v>13.919414</v>
      </c>
      <c r="K131" s="25">
        <v>9.5238099999999992</v>
      </c>
      <c r="L131" s="25">
        <v>8.0586079999999995</v>
      </c>
      <c r="M131" s="25">
        <v>2.5641029999999998</v>
      </c>
      <c r="N131" s="25">
        <v>39.56044</v>
      </c>
      <c r="O131" s="25">
        <v>2.442002</v>
      </c>
    </row>
    <row r="132" spans="1:15" x14ac:dyDescent="0.2">
      <c r="A132" s="20" t="s">
        <v>371</v>
      </c>
      <c r="B132" s="21">
        <v>87</v>
      </c>
      <c r="C132" s="21">
        <v>20</v>
      </c>
      <c r="D132" s="21">
        <v>14</v>
      </c>
      <c r="E132" s="21">
        <v>7</v>
      </c>
      <c r="F132" s="21">
        <v>4</v>
      </c>
      <c r="G132" s="21">
        <v>16</v>
      </c>
      <c r="H132" s="21">
        <v>7</v>
      </c>
      <c r="I132" s="21">
        <v>10</v>
      </c>
      <c r="J132" s="21">
        <v>7</v>
      </c>
      <c r="K132" s="21">
        <v>8</v>
      </c>
      <c r="L132" s="21">
        <v>4</v>
      </c>
      <c r="M132" s="21">
        <v>4</v>
      </c>
      <c r="N132" s="21">
        <v>39</v>
      </c>
      <c r="O132" s="21">
        <v>5</v>
      </c>
    </row>
    <row r="133" spans="1:15" x14ac:dyDescent="0.2">
      <c r="A133" s="24" t="s">
        <v>3</v>
      </c>
      <c r="B133" s="25">
        <v>100</v>
      </c>
      <c r="C133" s="25">
        <v>22.988506000000001</v>
      </c>
      <c r="D133" s="25">
        <v>16.091954000000001</v>
      </c>
      <c r="E133" s="25">
        <v>8.0459770000000006</v>
      </c>
      <c r="F133" s="25">
        <v>4.5977009999999998</v>
      </c>
      <c r="G133" s="25">
        <v>18.390805</v>
      </c>
      <c r="H133" s="25">
        <v>8.0459770000000006</v>
      </c>
      <c r="I133" s="25">
        <v>11.494253</v>
      </c>
      <c r="J133" s="25">
        <v>8.0459770000000006</v>
      </c>
      <c r="K133" s="25">
        <v>9.1954019999999996</v>
      </c>
      <c r="L133" s="25">
        <v>4.5977009999999998</v>
      </c>
      <c r="M133" s="25">
        <v>4.5977009999999998</v>
      </c>
      <c r="N133" s="25">
        <v>44.827585999999997</v>
      </c>
      <c r="O133" s="25">
        <v>5.7471259999999997</v>
      </c>
    </row>
    <row r="134" spans="1:15" x14ac:dyDescent="0.2">
      <c r="A134" s="20" t="s">
        <v>366</v>
      </c>
      <c r="B134" s="21">
        <v>55</v>
      </c>
      <c r="C134" s="21">
        <v>10</v>
      </c>
      <c r="D134" s="21">
        <v>15</v>
      </c>
      <c r="E134" s="21">
        <v>5</v>
      </c>
      <c r="F134" s="21">
        <v>3</v>
      </c>
      <c r="G134" s="21">
        <v>12</v>
      </c>
      <c r="H134" s="21">
        <v>5</v>
      </c>
      <c r="I134" s="21">
        <v>2</v>
      </c>
      <c r="J134" s="21">
        <v>9</v>
      </c>
      <c r="K134" s="21">
        <v>8</v>
      </c>
      <c r="L134" s="21">
        <v>0</v>
      </c>
      <c r="M134" s="21">
        <v>2</v>
      </c>
      <c r="N134" s="21">
        <v>21</v>
      </c>
      <c r="O134" s="21">
        <v>3</v>
      </c>
    </row>
    <row r="135" spans="1:15" x14ac:dyDescent="0.2">
      <c r="A135" s="24" t="s">
        <v>3</v>
      </c>
      <c r="B135" s="25">
        <v>100</v>
      </c>
      <c r="C135" s="25">
        <v>18.181818</v>
      </c>
      <c r="D135" s="25">
        <v>27.272727</v>
      </c>
      <c r="E135" s="25">
        <v>9.0909089999999999</v>
      </c>
      <c r="F135" s="25">
        <v>5.4545450000000004</v>
      </c>
      <c r="G135" s="25">
        <v>21.818182</v>
      </c>
      <c r="H135" s="25">
        <v>9.0909089999999999</v>
      </c>
      <c r="I135" s="25">
        <v>3.6363639999999999</v>
      </c>
      <c r="J135" s="25">
        <v>16.363636</v>
      </c>
      <c r="K135" s="25">
        <v>14.545455</v>
      </c>
      <c r="L135" s="25">
        <v>0</v>
      </c>
      <c r="M135" s="25">
        <v>3.6363639999999999</v>
      </c>
      <c r="N135" s="25">
        <v>38.181818</v>
      </c>
      <c r="O135" s="25">
        <v>5.4545450000000004</v>
      </c>
    </row>
    <row r="136" spans="1:15" x14ac:dyDescent="0.2">
      <c r="A136" s="9" t="s">
        <v>372</v>
      </c>
      <c r="B136" s="9"/>
      <c r="C136" s="9"/>
      <c r="D136" s="9"/>
      <c r="E136" s="9"/>
      <c r="F136" s="9"/>
      <c r="G136" s="9"/>
      <c r="H136" s="9"/>
      <c r="I136" s="9"/>
      <c r="J136" s="9"/>
      <c r="K136" s="9"/>
      <c r="L136" s="9"/>
      <c r="M136" s="9"/>
      <c r="N136" s="9"/>
      <c r="O136" s="9"/>
    </row>
    <row r="137" spans="1:15" x14ac:dyDescent="0.2">
      <c r="A137" s="20" t="s">
        <v>373</v>
      </c>
      <c r="B137" s="21">
        <v>537</v>
      </c>
      <c r="C137" s="21">
        <v>131</v>
      </c>
      <c r="D137" s="21">
        <v>122</v>
      </c>
      <c r="E137" s="21">
        <v>34</v>
      </c>
      <c r="F137" s="21">
        <v>32</v>
      </c>
      <c r="G137" s="21">
        <v>100</v>
      </c>
      <c r="H137" s="21">
        <v>25</v>
      </c>
      <c r="I137" s="21">
        <v>45</v>
      </c>
      <c r="J137" s="21">
        <v>62</v>
      </c>
      <c r="K137" s="21">
        <v>44</v>
      </c>
      <c r="L137" s="21">
        <v>20</v>
      </c>
      <c r="M137" s="21">
        <v>26</v>
      </c>
      <c r="N137" s="21">
        <v>225</v>
      </c>
      <c r="O137" s="21">
        <v>20</v>
      </c>
    </row>
    <row r="138" spans="1:15" x14ac:dyDescent="0.2">
      <c r="A138" s="24" t="s">
        <v>3</v>
      </c>
      <c r="B138" s="25">
        <v>100</v>
      </c>
      <c r="C138" s="25">
        <v>24.394786</v>
      </c>
      <c r="D138" s="25">
        <v>22.718807999999999</v>
      </c>
      <c r="E138" s="25">
        <v>6.3314709999999996</v>
      </c>
      <c r="F138" s="25">
        <v>5.9590319999999997</v>
      </c>
      <c r="G138" s="25">
        <v>18.621974000000002</v>
      </c>
      <c r="H138" s="25">
        <v>4.6554929999999999</v>
      </c>
      <c r="I138" s="25">
        <v>8.3798879999999993</v>
      </c>
      <c r="J138" s="25">
        <v>11.545624</v>
      </c>
      <c r="K138" s="25">
        <v>8.1936689999999999</v>
      </c>
      <c r="L138" s="25">
        <v>3.7243949999999999</v>
      </c>
      <c r="M138" s="25">
        <v>4.8417130000000004</v>
      </c>
      <c r="N138" s="25">
        <v>41.899441000000003</v>
      </c>
      <c r="O138" s="25">
        <v>3.7243949999999999</v>
      </c>
    </row>
    <row r="139" spans="1:15" x14ac:dyDescent="0.2">
      <c r="A139" s="20" t="s">
        <v>374</v>
      </c>
      <c r="B139" s="21">
        <v>1329</v>
      </c>
      <c r="C139" s="21">
        <v>331</v>
      </c>
      <c r="D139" s="21">
        <v>329</v>
      </c>
      <c r="E139" s="21">
        <v>90</v>
      </c>
      <c r="F139" s="21">
        <v>84</v>
      </c>
      <c r="G139" s="21">
        <v>290</v>
      </c>
      <c r="H139" s="21">
        <v>81</v>
      </c>
      <c r="I139" s="21">
        <v>135</v>
      </c>
      <c r="J139" s="21">
        <v>169</v>
      </c>
      <c r="K139" s="21">
        <v>142</v>
      </c>
      <c r="L139" s="21">
        <v>76</v>
      </c>
      <c r="M139" s="21">
        <v>34</v>
      </c>
      <c r="N139" s="21">
        <v>506</v>
      </c>
      <c r="O139" s="21">
        <v>35</v>
      </c>
    </row>
    <row r="140" spans="1:15" x14ac:dyDescent="0.2">
      <c r="A140" s="24" t="s">
        <v>3</v>
      </c>
      <c r="B140" s="25">
        <v>100</v>
      </c>
      <c r="C140" s="25">
        <v>24.905944000000002</v>
      </c>
      <c r="D140" s="25">
        <v>24.755455000000001</v>
      </c>
      <c r="E140" s="25">
        <v>6.7720089999999997</v>
      </c>
      <c r="F140" s="25">
        <v>6.3205419999999997</v>
      </c>
      <c r="G140" s="25">
        <v>21.820917999999999</v>
      </c>
      <c r="H140" s="25">
        <v>6.0948079999999996</v>
      </c>
      <c r="I140" s="25">
        <v>10.158014</v>
      </c>
      <c r="J140" s="25">
        <v>12.716328000000001</v>
      </c>
      <c r="K140" s="25">
        <v>10.684725</v>
      </c>
      <c r="L140" s="25">
        <v>5.718585</v>
      </c>
      <c r="M140" s="25">
        <v>2.5583149999999999</v>
      </c>
      <c r="N140" s="25">
        <v>38.073740000000001</v>
      </c>
      <c r="O140" s="25">
        <v>2.633559</v>
      </c>
    </row>
    <row r="141" spans="1:15" x14ac:dyDescent="0.2">
      <c r="A141" s="20" t="s">
        <v>375</v>
      </c>
      <c r="B141" s="21">
        <v>406</v>
      </c>
      <c r="C141" s="21">
        <v>86</v>
      </c>
      <c r="D141" s="21">
        <v>84</v>
      </c>
      <c r="E141" s="21">
        <v>30</v>
      </c>
      <c r="F141" s="21">
        <v>36</v>
      </c>
      <c r="G141" s="21">
        <v>88</v>
      </c>
      <c r="H141" s="21">
        <v>28</v>
      </c>
      <c r="I141" s="21">
        <v>40</v>
      </c>
      <c r="J141" s="21">
        <v>62</v>
      </c>
      <c r="K141" s="21">
        <v>36</v>
      </c>
      <c r="L141" s="21">
        <v>26</v>
      </c>
      <c r="M141" s="21">
        <v>15</v>
      </c>
      <c r="N141" s="21">
        <v>170</v>
      </c>
      <c r="O141" s="21">
        <v>4</v>
      </c>
    </row>
    <row r="142" spans="1:15" x14ac:dyDescent="0.2">
      <c r="A142" s="24" t="s">
        <v>3</v>
      </c>
      <c r="B142" s="25">
        <v>100</v>
      </c>
      <c r="C142" s="25">
        <v>21.182265999999998</v>
      </c>
      <c r="D142" s="25">
        <v>20.689654999999998</v>
      </c>
      <c r="E142" s="25">
        <v>7.3891629999999999</v>
      </c>
      <c r="F142" s="25">
        <v>8.8669949999999993</v>
      </c>
      <c r="G142" s="25">
        <v>21.674876999999999</v>
      </c>
      <c r="H142" s="25">
        <v>6.8965519999999998</v>
      </c>
      <c r="I142" s="25">
        <v>9.8522169999999996</v>
      </c>
      <c r="J142" s="25">
        <v>15.270936000000001</v>
      </c>
      <c r="K142" s="25">
        <v>8.8669949999999993</v>
      </c>
      <c r="L142" s="25">
        <v>6.4039409999999997</v>
      </c>
      <c r="M142" s="25">
        <v>3.6945809999999999</v>
      </c>
      <c r="N142" s="25">
        <v>41.871921</v>
      </c>
      <c r="O142" s="25">
        <v>0.98522200000000004</v>
      </c>
    </row>
    <row r="143" spans="1:15" x14ac:dyDescent="0.2">
      <c r="A143" s="20" t="s">
        <v>376</v>
      </c>
      <c r="B143" s="21">
        <v>152</v>
      </c>
      <c r="C143" s="21">
        <v>32</v>
      </c>
      <c r="D143" s="21">
        <v>36</v>
      </c>
      <c r="E143" s="21">
        <v>12</v>
      </c>
      <c r="F143" s="21">
        <v>7</v>
      </c>
      <c r="G143" s="21">
        <v>42</v>
      </c>
      <c r="H143" s="21">
        <v>8</v>
      </c>
      <c r="I143" s="21">
        <v>14</v>
      </c>
      <c r="J143" s="21">
        <v>17</v>
      </c>
      <c r="K143" s="21">
        <v>12</v>
      </c>
      <c r="L143" s="21">
        <v>12</v>
      </c>
      <c r="M143" s="21">
        <v>5</v>
      </c>
      <c r="N143" s="21">
        <v>51</v>
      </c>
      <c r="O143" s="21">
        <v>6</v>
      </c>
    </row>
    <row r="144" spans="1:15" x14ac:dyDescent="0.2">
      <c r="A144" s="24" t="s">
        <v>3</v>
      </c>
      <c r="B144" s="25">
        <v>100</v>
      </c>
      <c r="C144" s="25">
        <v>21.052631999999999</v>
      </c>
      <c r="D144" s="25">
        <v>23.684211000000001</v>
      </c>
      <c r="E144" s="25">
        <v>7.8947370000000001</v>
      </c>
      <c r="F144" s="25">
        <v>4.6052629999999999</v>
      </c>
      <c r="G144" s="25">
        <v>27.631578999999999</v>
      </c>
      <c r="H144" s="25">
        <v>5.2631579999999998</v>
      </c>
      <c r="I144" s="25">
        <v>9.2105259999999998</v>
      </c>
      <c r="J144" s="25">
        <v>11.184210999999999</v>
      </c>
      <c r="K144" s="25">
        <v>7.8947370000000001</v>
      </c>
      <c r="L144" s="25">
        <v>7.8947370000000001</v>
      </c>
      <c r="M144" s="25">
        <v>3.2894739999999998</v>
      </c>
      <c r="N144" s="25">
        <v>33.552632000000003</v>
      </c>
      <c r="O144" s="25">
        <v>3.947368</v>
      </c>
    </row>
    <row r="145" spans="1:15" x14ac:dyDescent="0.2">
      <c r="A145" s="20" t="s">
        <v>377</v>
      </c>
      <c r="B145" s="21">
        <v>88</v>
      </c>
      <c r="C145" s="21">
        <v>23</v>
      </c>
      <c r="D145" s="21">
        <v>22</v>
      </c>
      <c r="E145" s="21">
        <v>2</v>
      </c>
      <c r="F145" s="21">
        <v>4</v>
      </c>
      <c r="G145" s="21">
        <v>23</v>
      </c>
      <c r="H145" s="21">
        <v>10</v>
      </c>
      <c r="I145" s="21">
        <v>11</v>
      </c>
      <c r="J145" s="21">
        <v>11</v>
      </c>
      <c r="K145" s="21">
        <v>13</v>
      </c>
      <c r="L145" s="21">
        <v>10</v>
      </c>
      <c r="M145" s="21">
        <v>3</v>
      </c>
      <c r="N145" s="21">
        <v>33</v>
      </c>
      <c r="O145" s="21">
        <v>2</v>
      </c>
    </row>
    <row r="146" spans="1:15" x14ac:dyDescent="0.2">
      <c r="A146" s="24" t="s">
        <v>3</v>
      </c>
      <c r="B146" s="25">
        <v>100</v>
      </c>
      <c r="C146" s="25">
        <v>26.136364</v>
      </c>
      <c r="D146" s="25">
        <v>25</v>
      </c>
      <c r="E146" s="25">
        <v>2.2727270000000002</v>
      </c>
      <c r="F146" s="25">
        <v>4.5454549999999996</v>
      </c>
      <c r="G146" s="25">
        <v>26.136364</v>
      </c>
      <c r="H146" s="25">
        <v>11.363636</v>
      </c>
      <c r="I146" s="25">
        <v>12.5</v>
      </c>
      <c r="J146" s="25">
        <v>12.5</v>
      </c>
      <c r="K146" s="25">
        <v>14.772727</v>
      </c>
      <c r="L146" s="25">
        <v>11.363636</v>
      </c>
      <c r="M146" s="25">
        <v>3.4090910000000001</v>
      </c>
      <c r="N146" s="25">
        <v>37.5</v>
      </c>
      <c r="O146" s="25">
        <v>2.2727270000000002</v>
      </c>
    </row>
    <row r="147" spans="1:15" x14ac:dyDescent="0.2">
      <c r="A147" s="20" t="s">
        <v>378</v>
      </c>
      <c r="B147" s="21">
        <v>84</v>
      </c>
      <c r="C147" s="21">
        <v>20</v>
      </c>
      <c r="D147" s="21">
        <v>23</v>
      </c>
      <c r="E147" s="21">
        <v>6</v>
      </c>
      <c r="F147" s="21">
        <v>7</v>
      </c>
      <c r="G147" s="21">
        <v>18</v>
      </c>
      <c r="H147" s="21">
        <v>5</v>
      </c>
      <c r="I147" s="21">
        <v>8</v>
      </c>
      <c r="J147" s="21">
        <v>12</v>
      </c>
      <c r="K147" s="21">
        <v>6</v>
      </c>
      <c r="L147" s="21">
        <v>15</v>
      </c>
      <c r="M147" s="21">
        <v>2</v>
      </c>
      <c r="N147" s="21">
        <v>30</v>
      </c>
      <c r="O147" s="21">
        <v>2</v>
      </c>
    </row>
    <row r="148" spans="1:15" x14ac:dyDescent="0.2">
      <c r="A148" s="24" t="s">
        <v>3</v>
      </c>
      <c r="B148" s="25">
        <v>100</v>
      </c>
      <c r="C148" s="25">
        <v>23.809524</v>
      </c>
      <c r="D148" s="25">
        <v>27.380952000000001</v>
      </c>
      <c r="E148" s="25">
        <v>7.1428570000000002</v>
      </c>
      <c r="F148" s="25">
        <v>8.3333329999999997</v>
      </c>
      <c r="G148" s="25">
        <v>21.428571000000002</v>
      </c>
      <c r="H148" s="25">
        <v>5.9523809999999999</v>
      </c>
      <c r="I148" s="25">
        <v>9.5238099999999992</v>
      </c>
      <c r="J148" s="25">
        <v>14.285714</v>
      </c>
      <c r="K148" s="25">
        <v>7.1428570000000002</v>
      </c>
      <c r="L148" s="25">
        <v>17.857143000000001</v>
      </c>
      <c r="M148" s="25">
        <v>2.3809520000000002</v>
      </c>
      <c r="N148" s="25">
        <v>35.714286000000001</v>
      </c>
      <c r="O148" s="25">
        <v>2.3809520000000002</v>
      </c>
    </row>
    <row r="149" spans="1:15" x14ac:dyDescent="0.2">
      <c r="A149" s="20" t="s">
        <v>366</v>
      </c>
      <c r="B149" s="21">
        <v>81</v>
      </c>
      <c r="C149" s="21">
        <v>17</v>
      </c>
      <c r="D149" s="21">
        <v>20</v>
      </c>
      <c r="E149" s="21">
        <v>6</v>
      </c>
      <c r="F149" s="21">
        <v>5</v>
      </c>
      <c r="G149" s="21">
        <v>14</v>
      </c>
      <c r="H149" s="21">
        <v>6</v>
      </c>
      <c r="I149" s="21">
        <v>5</v>
      </c>
      <c r="J149" s="21">
        <v>10</v>
      </c>
      <c r="K149" s="21">
        <v>7</v>
      </c>
      <c r="L149" s="21">
        <v>2</v>
      </c>
      <c r="M149" s="21">
        <v>1</v>
      </c>
      <c r="N149" s="21">
        <v>36</v>
      </c>
      <c r="O149" s="21">
        <v>4</v>
      </c>
    </row>
    <row r="150" spans="1:15" x14ac:dyDescent="0.2">
      <c r="A150" s="24" t="s">
        <v>3</v>
      </c>
      <c r="B150" s="25">
        <v>100</v>
      </c>
      <c r="C150" s="25">
        <v>20.987653999999999</v>
      </c>
      <c r="D150" s="25">
        <v>24.691358000000001</v>
      </c>
      <c r="E150" s="25">
        <v>7.4074070000000001</v>
      </c>
      <c r="F150" s="25">
        <v>6.1728399999999999</v>
      </c>
      <c r="G150" s="25">
        <v>17.283950999999998</v>
      </c>
      <c r="H150" s="25">
        <v>7.4074070000000001</v>
      </c>
      <c r="I150" s="25">
        <v>6.1728399999999999</v>
      </c>
      <c r="J150" s="25">
        <v>12.345679000000001</v>
      </c>
      <c r="K150" s="25">
        <v>8.6419750000000004</v>
      </c>
      <c r="L150" s="25">
        <v>2.4691360000000002</v>
      </c>
      <c r="M150" s="25">
        <v>1.2345680000000001</v>
      </c>
      <c r="N150" s="25">
        <v>44.444443999999997</v>
      </c>
      <c r="O150" s="25">
        <v>4.9382720000000004</v>
      </c>
    </row>
    <row r="151" spans="1:15" x14ac:dyDescent="0.2">
      <c r="A151" s="9" t="s">
        <v>379</v>
      </c>
      <c r="B151" s="9"/>
      <c r="C151" s="9"/>
      <c r="D151" s="9"/>
      <c r="E151" s="9"/>
      <c r="F151" s="9"/>
      <c r="G151" s="9"/>
      <c r="H151" s="9"/>
      <c r="I151" s="9"/>
      <c r="J151" s="9"/>
      <c r="K151" s="9"/>
      <c r="L151" s="9"/>
      <c r="M151" s="9"/>
      <c r="N151" s="9"/>
      <c r="O151" s="9"/>
    </row>
    <row r="152" spans="1:15" x14ac:dyDescent="0.2">
      <c r="A152" s="20" t="s">
        <v>380</v>
      </c>
      <c r="B152" s="21">
        <v>788</v>
      </c>
      <c r="C152" s="21">
        <v>145</v>
      </c>
      <c r="D152" s="21">
        <v>119</v>
      </c>
      <c r="E152" s="21">
        <v>49</v>
      </c>
      <c r="F152" s="21">
        <v>50</v>
      </c>
      <c r="G152" s="21">
        <v>175</v>
      </c>
      <c r="H152" s="21">
        <v>47</v>
      </c>
      <c r="I152" s="21">
        <v>74</v>
      </c>
      <c r="J152" s="21">
        <v>103</v>
      </c>
      <c r="K152" s="21">
        <v>79</v>
      </c>
      <c r="L152" s="21">
        <v>63</v>
      </c>
      <c r="M152" s="21">
        <v>23</v>
      </c>
      <c r="N152" s="21">
        <v>335</v>
      </c>
      <c r="O152" s="21">
        <v>17</v>
      </c>
    </row>
    <row r="153" spans="1:15" x14ac:dyDescent="0.2">
      <c r="A153" s="24" t="s">
        <v>3</v>
      </c>
      <c r="B153" s="25">
        <v>100</v>
      </c>
      <c r="C153" s="25">
        <v>18.401015000000001</v>
      </c>
      <c r="D153" s="25">
        <v>15.101523</v>
      </c>
      <c r="E153" s="25">
        <v>6.2182740000000001</v>
      </c>
      <c r="F153" s="25">
        <v>6.3451779999999998</v>
      </c>
      <c r="G153" s="25">
        <v>22.208121999999999</v>
      </c>
      <c r="H153" s="25">
        <v>5.964467</v>
      </c>
      <c r="I153" s="25">
        <v>9.3908629999999995</v>
      </c>
      <c r="J153" s="25">
        <v>13.071066</v>
      </c>
      <c r="K153" s="25">
        <v>10.025380999999999</v>
      </c>
      <c r="L153" s="25">
        <v>7.9949240000000001</v>
      </c>
      <c r="M153" s="25">
        <v>2.9187820000000002</v>
      </c>
      <c r="N153" s="25">
        <v>42.512689999999999</v>
      </c>
      <c r="O153" s="25">
        <v>2.1573600000000002</v>
      </c>
    </row>
    <row r="154" spans="1:15" x14ac:dyDescent="0.2">
      <c r="A154" s="20" t="s">
        <v>381</v>
      </c>
      <c r="B154" s="21">
        <v>1824</v>
      </c>
      <c r="C154" s="21">
        <v>485</v>
      </c>
      <c r="D154" s="21">
        <v>500</v>
      </c>
      <c r="E154" s="21">
        <v>125</v>
      </c>
      <c r="F154" s="21">
        <v>122</v>
      </c>
      <c r="G154" s="21">
        <v>386</v>
      </c>
      <c r="H154" s="21">
        <v>110</v>
      </c>
      <c r="I154" s="21">
        <v>179</v>
      </c>
      <c r="J154" s="21">
        <v>231</v>
      </c>
      <c r="K154" s="21">
        <v>174</v>
      </c>
      <c r="L154" s="21">
        <v>97</v>
      </c>
      <c r="M154" s="21">
        <v>62</v>
      </c>
      <c r="N154" s="21">
        <v>688</v>
      </c>
      <c r="O154" s="21">
        <v>52</v>
      </c>
    </row>
    <row r="155" spans="1:15" x14ac:dyDescent="0.2">
      <c r="A155" s="24" t="s">
        <v>3</v>
      </c>
      <c r="B155" s="25">
        <v>100</v>
      </c>
      <c r="C155" s="25">
        <v>26.589912000000002</v>
      </c>
      <c r="D155" s="25">
        <v>27.412281</v>
      </c>
      <c r="E155" s="25">
        <v>6.8530699999999998</v>
      </c>
      <c r="F155" s="25">
        <v>6.6885960000000004</v>
      </c>
      <c r="G155" s="25">
        <v>21.162281</v>
      </c>
      <c r="H155" s="25">
        <v>6.0307019999999998</v>
      </c>
      <c r="I155" s="25">
        <v>9.8135960000000004</v>
      </c>
      <c r="J155" s="25">
        <v>12.664474</v>
      </c>
      <c r="K155" s="25">
        <v>9.5394740000000002</v>
      </c>
      <c r="L155" s="25">
        <v>5.3179819999999998</v>
      </c>
      <c r="M155" s="25">
        <v>3.3991229999999999</v>
      </c>
      <c r="N155" s="25">
        <v>37.719298000000002</v>
      </c>
      <c r="O155" s="25">
        <v>2.8508770000000001</v>
      </c>
    </row>
    <row r="156" spans="1:15" x14ac:dyDescent="0.2">
      <c r="A156" s="20" t="s">
        <v>366</v>
      </c>
      <c r="B156" s="21">
        <v>65</v>
      </c>
      <c r="C156" s="21">
        <v>10</v>
      </c>
      <c r="D156" s="21">
        <v>17</v>
      </c>
      <c r="E156" s="21">
        <v>6</v>
      </c>
      <c r="F156" s="21">
        <v>3</v>
      </c>
      <c r="G156" s="21">
        <v>14</v>
      </c>
      <c r="H156" s="21">
        <v>6</v>
      </c>
      <c r="I156" s="21">
        <v>5</v>
      </c>
      <c r="J156" s="21">
        <v>9</v>
      </c>
      <c r="K156" s="21">
        <v>7</v>
      </c>
      <c r="L156" s="21">
        <v>1</v>
      </c>
      <c r="M156" s="21">
        <v>1</v>
      </c>
      <c r="N156" s="21">
        <v>28</v>
      </c>
      <c r="O156" s="21">
        <v>4</v>
      </c>
    </row>
    <row r="157" spans="1:15" x14ac:dyDescent="0.2">
      <c r="A157" s="24" t="s">
        <v>3</v>
      </c>
      <c r="B157" s="25">
        <v>100</v>
      </c>
      <c r="C157" s="25">
        <v>15.384615</v>
      </c>
      <c r="D157" s="25">
        <v>26.153846000000001</v>
      </c>
      <c r="E157" s="25">
        <v>9.2307690000000004</v>
      </c>
      <c r="F157" s="25">
        <v>4.6153849999999998</v>
      </c>
      <c r="G157" s="25">
        <v>21.538461999999999</v>
      </c>
      <c r="H157" s="25">
        <v>9.2307690000000004</v>
      </c>
      <c r="I157" s="25">
        <v>7.6923079999999997</v>
      </c>
      <c r="J157" s="25">
        <v>13.846154</v>
      </c>
      <c r="K157" s="25">
        <v>10.769231</v>
      </c>
      <c r="L157" s="25">
        <v>1.538462</v>
      </c>
      <c r="M157" s="25">
        <v>1.538462</v>
      </c>
      <c r="N157" s="25">
        <v>43.076923000000001</v>
      </c>
      <c r="O157" s="25">
        <v>6.1538459999999997</v>
      </c>
    </row>
    <row r="158" spans="1:15" x14ac:dyDescent="0.2">
      <c r="A158" s="9" t="s">
        <v>382</v>
      </c>
      <c r="B158" s="9"/>
      <c r="C158" s="9"/>
      <c r="D158" s="9"/>
      <c r="E158" s="9"/>
      <c r="F158" s="9"/>
      <c r="G158" s="9"/>
      <c r="H158" s="9"/>
      <c r="I158" s="9"/>
      <c r="J158" s="9"/>
      <c r="K158" s="9"/>
      <c r="L158" s="9"/>
      <c r="M158" s="9"/>
      <c r="N158" s="9"/>
      <c r="O158" s="9"/>
    </row>
    <row r="159" spans="1:15" x14ac:dyDescent="0.2">
      <c r="A159" s="20" t="s">
        <v>383</v>
      </c>
      <c r="B159" s="21">
        <v>393</v>
      </c>
      <c r="C159" s="21">
        <v>69</v>
      </c>
      <c r="D159" s="21">
        <v>55</v>
      </c>
      <c r="E159" s="21">
        <v>23</v>
      </c>
      <c r="F159" s="21">
        <v>19</v>
      </c>
      <c r="G159" s="21">
        <v>82</v>
      </c>
      <c r="H159" s="21">
        <v>21</v>
      </c>
      <c r="I159" s="21">
        <v>37</v>
      </c>
      <c r="J159" s="21">
        <v>50</v>
      </c>
      <c r="K159" s="21">
        <v>35</v>
      </c>
      <c r="L159" s="21">
        <v>30</v>
      </c>
      <c r="M159" s="21">
        <v>12</v>
      </c>
      <c r="N159" s="21">
        <v>182</v>
      </c>
      <c r="O159" s="21">
        <v>5</v>
      </c>
    </row>
    <row r="160" spans="1:15" x14ac:dyDescent="0.2">
      <c r="A160" s="24" t="s">
        <v>3</v>
      </c>
      <c r="B160" s="25">
        <v>100</v>
      </c>
      <c r="C160" s="25">
        <v>17.557251999999998</v>
      </c>
      <c r="D160" s="25">
        <v>13.994911</v>
      </c>
      <c r="E160" s="25">
        <v>5.852417</v>
      </c>
      <c r="F160" s="25">
        <v>4.834606</v>
      </c>
      <c r="G160" s="25">
        <v>20.86514</v>
      </c>
      <c r="H160" s="25">
        <v>5.3435110000000003</v>
      </c>
      <c r="I160" s="25">
        <v>9.4147580000000008</v>
      </c>
      <c r="J160" s="25">
        <v>12.722645999999999</v>
      </c>
      <c r="K160" s="25">
        <v>8.9058519999999994</v>
      </c>
      <c r="L160" s="25">
        <v>7.6335879999999996</v>
      </c>
      <c r="M160" s="25">
        <v>3.0534349999999999</v>
      </c>
      <c r="N160" s="25">
        <v>46.310433000000003</v>
      </c>
      <c r="O160" s="25">
        <v>1.272265</v>
      </c>
    </row>
    <row r="161" spans="1:15" x14ac:dyDescent="0.2">
      <c r="A161" s="20" t="s">
        <v>181</v>
      </c>
      <c r="B161" s="21">
        <v>1944</v>
      </c>
      <c r="C161" s="21">
        <v>499</v>
      </c>
      <c r="D161" s="21">
        <v>500</v>
      </c>
      <c r="E161" s="21">
        <v>134</v>
      </c>
      <c r="F161" s="21">
        <v>138</v>
      </c>
      <c r="G161" s="21">
        <v>433</v>
      </c>
      <c r="H161" s="21">
        <v>122</v>
      </c>
      <c r="I161" s="21">
        <v>196</v>
      </c>
      <c r="J161" s="21">
        <v>249</v>
      </c>
      <c r="K161" s="21">
        <v>190</v>
      </c>
      <c r="L161" s="21">
        <v>110</v>
      </c>
      <c r="M161" s="21">
        <v>59</v>
      </c>
      <c r="N161" s="21">
        <v>734</v>
      </c>
      <c r="O161" s="21">
        <v>57</v>
      </c>
    </row>
    <row r="162" spans="1:15" x14ac:dyDescent="0.2">
      <c r="A162" s="24" t="s">
        <v>3</v>
      </c>
      <c r="B162" s="25">
        <v>100</v>
      </c>
      <c r="C162" s="25">
        <v>25.668724000000001</v>
      </c>
      <c r="D162" s="25">
        <v>25.720165000000001</v>
      </c>
      <c r="E162" s="25">
        <v>6.8930040000000004</v>
      </c>
      <c r="F162" s="25">
        <v>7.0987650000000002</v>
      </c>
      <c r="G162" s="25">
        <v>22.273662999999999</v>
      </c>
      <c r="H162" s="25">
        <v>6.2757199999999997</v>
      </c>
      <c r="I162" s="25">
        <v>10.082305</v>
      </c>
      <c r="J162" s="25">
        <v>12.808642000000001</v>
      </c>
      <c r="K162" s="25">
        <v>9.7736630000000009</v>
      </c>
      <c r="L162" s="25">
        <v>5.658436</v>
      </c>
      <c r="M162" s="25">
        <v>3.0349789999999999</v>
      </c>
      <c r="N162" s="25">
        <v>37.757201999999999</v>
      </c>
      <c r="O162" s="25">
        <v>2.932099</v>
      </c>
    </row>
    <row r="163" spans="1:15" x14ac:dyDescent="0.2">
      <c r="A163" s="20" t="s">
        <v>182</v>
      </c>
      <c r="B163" s="21">
        <v>38</v>
      </c>
      <c r="C163" s="21">
        <v>6</v>
      </c>
      <c r="D163" s="21">
        <v>5</v>
      </c>
      <c r="E163" s="21">
        <v>3</v>
      </c>
      <c r="F163" s="21">
        <v>1</v>
      </c>
      <c r="G163" s="21">
        <v>5</v>
      </c>
      <c r="H163" s="21">
        <v>0</v>
      </c>
      <c r="I163" s="21">
        <v>0</v>
      </c>
      <c r="J163" s="21">
        <v>2</v>
      </c>
      <c r="K163" s="21">
        <v>8</v>
      </c>
      <c r="L163" s="21">
        <v>1</v>
      </c>
      <c r="M163" s="21">
        <v>1</v>
      </c>
      <c r="N163" s="21">
        <v>19</v>
      </c>
      <c r="O163" s="21">
        <v>0</v>
      </c>
    </row>
    <row r="164" spans="1:15" x14ac:dyDescent="0.2">
      <c r="A164" s="24" t="s">
        <v>3</v>
      </c>
      <c r="B164" s="25">
        <v>100</v>
      </c>
      <c r="C164" s="25">
        <v>15.789474</v>
      </c>
      <c r="D164" s="25">
        <v>13.157895</v>
      </c>
      <c r="E164" s="25">
        <v>7.8947370000000001</v>
      </c>
      <c r="F164" s="25">
        <v>2.6315789999999999</v>
      </c>
      <c r="G164" s="25">
        <v>13.157895</v>
      </c>
      <c r="H164" s="25">
        <v>0</v>
      </c>
      <c r="I164" s="25">
        <v>0</v>
      </c>
      <c r="J164" s="25">
        <v>5.2631579999999998</v>
      </c>
      <c r="K164" s="25">
        <v>21.052631999999999</v>
      </c>
      <c r="L164" s="25">
        <v>2.6315789999999999</v>
      </c>
      <c r="M164" s="25">
        <v>2.6315789999999999</v>
      </c>
      <c r="N164" s="25">
        <v>50</v>
      </c>
      <c r="O164" s="25">
        <v>0</v>
      </c>
    </row>
    <row r="165" spans="1:15" x14ac:dyDescent="0.2">
      <c r="A165" s="20" t="s">
        <v>384</v>
      </c>
      <c r="B165" s="21">
        <v>36</v>
      </c>
      <c r="C165" s="21">
        <v>11</v>
      </c>
      <c r="D165" s="21">
        <v>11</v>
      </c>
      <c r="E165" s="21">
        <v>3</v>
      </c>
      <c r="F165" s="21">
        <v>3</v>
      </c>
      <c r="G165" s="21">
        <v>10</v>
      </c>
      <c r="H165" s="21">
        <v>2</v>
      </c>
      <c r="I165" s="21">
        <v>5</v>
      </c>
      <c r="J165" s="21">
        <v>6</v>
      </c>
      <c r="K165" s="21">
        <v>7</v>
      </c>
      <c r="L165" s="21">
        <v>4</v>
      </c>
      <c r="M165" s="21">
        <v>0</v>
      </c>
      <c r="N165" s="21">
        <v>8</v>
      </c>
      <c r="O165" s="21">
        <v>2</v>
      </c>
    </row>
    <row r="166" spans="1:15" x14ac:dyDescent="0.2">
      <c r="A166" s="24" t="s">
        <v>3</v>
      </c>
      <c r="B166" s="25">
        <v>100</v>
      </c>
      <c r="C166" s="25">
        <v>30.555555999999999</v>
      </c>
      <c r="D166" s="25">
        <v>30.555555999999999</v>
      </c>
      <c r="E166" s="25">
        <v>8.3333329999999997</v>
      </c>
      <c r="F166" s="25">
        <v>8.3333329999999997</v>
      </c>
      <c r="G166" s="25">
        <v>27.777778000000001</v>
      </c>
      <c r="H166" s="25">
        <v>5.5555560000000002</v>
      </c>
      <c r="I166" s="25">
        <v>13.888889000000001</v>
      </c>
      <c r="J166" s="25">
        <v>16.666667</v>
      </c>
      <c r="K166" s="25">
        <v>19.444444000000001</v>
      </c>
      <c r="L166" s="25">
        <v>11.111110999999999</v>
      </c>
      <c r="M166" s="25">
        <v>0</v>
      </c>
      <c r="N166" s="25">
        <v>22.222221999999999</v>
      </c>
      <c r="O166" s="25">
        <v>5.5555560000000002</v>
      </c>
    </row>
    <row r="167" spans="1:15" x14ac:dyDescent="0.2">
      <c r="A167" s="20" t="s">
        <v>183</v>
      </c>
      <c r="B167" s="21">
        <v>53</v>
      </c>
      <c r="C167" s="21">
        <v>6</v>
      </c>
      <c r="D167" s="21">
        <v>7</v>
      </c>
      <c r="E167" s="21">
        <v>2</v>
      </c>
      <c r="F167" s="21">
        <v>3</v>
      </c>
      <c r="G167" s="21">
        <v>10</v>
      </c>
      <c r="H167" s="21">
        <v>5</v>
      </c>
      <c r="I167" s="21">
        <v>4</v>
      </c>
      <c r="J167" s="21">
        <v>7</v>
      </c>
      <c r="K167" s="21">
        <v>4</v>
      </c>
      <c r="L167" s="21">
        <v>7</v>
      </c>
      <c r="M167" s="21">
        <v>0</v>
      </c>
      <c r="N167" s="21">
        <v>25</v>
      </c>
      <c r="O167" s="21">
        <v>1</v>
      </c>
    </row>
    <row r="168" spans="1:15" x14ac:dyDescent="0.2">
      <c r="A168" s="24" t="s">
        <v>3</v>
      </c>
      <c r="B168" s="25">
        <v>100</v>
      </c>
      <c r="C168" s="25">
        <v>11.320755</v>
      </c>
      <c r="D168" s="25">
        <v>13.207547</v>
      </c>
      <c r="E168" s="25">
        <v>3.7735850000000002</v>
      </c>
      <c r="F168" s="25">
        <v>5.6603770000000004</v>
      </c>
      <c r="G168" s="25">
        <v>18.867925</v>
      </c>
      <c r="H168" s="25">
        <v>9.4339619999999993</v>
      </c>
      <c r="I168" s="25">
        <v>7.5471700000000004</v>
      </c>
      <c r="J168" s="25">
        <v>13.207547</v>
      </c>
      <c r="K168" s="25">
        <v>7.5471700000000004</v>
      </c>
      <c r="L168" s="25">
        <v>13.207547</v>
      </c>
      <c r="M168" s="25">
        <v>0</v>
      </c>
      <c r="N168" s="25">
        <v>47.169811000000003</v>
      </c>
      <c r="O168" s="25">
        <v>1.886792</v>
      </c>
    </row>
    <row r="169" spans="1:15" x14ac:dyDescent="0.2">
      <c r="A169" s="20" t="s">
        <v>385</v>
      </c>
      <c r="B169" s="21">
        <v>22</v>
      </c>
      <c r="C169" s="21">
        <v>4</v>
      </c>
      <c r="D169" s="21">
        <v>7</v>
      </c>
      <c r="E169" s="21">
        <v>2</v>
      </c>
      <c r="F169" s="21">
        <v>2</v>
      </c>
      <c r="G169" s="21">
        <v>2</v>
      </c>
      <c r="H169" s="21">
        <v>4</v>
      </c>
      <c r="I169" s="21">
        <v>4</v>
      </c>
      <c r="J169" s="21">
        <v>2</v>
      </c>
      <c r="K169" s="21">
        <v>2</v>
      </c>
      <c r="L169" s="21">
        <v>0</v>
      </c>
      <c r="M169" s="21">
        <v>0</v>
      </c>
      <c r="N169" s="21">
        <v>6</v>
      </c>
      <c r="O169" s="21">
        <v>2</v>
      </c>
    </row>
    <row r="170" spans="1:15" x14ac:dyDescent="0.2">
      <c r="A170" s="24" t="s">
        <v>3</v>
      </c>
      <c r="B170" s="25">
        <v>100</v>
      </c>
      <c r="C170" s="25">
        <v>18.181818</v>
      </c>
      <c r="D170" s="25">
        <v>31.818182</v>
      </c>
      <c r="E170" s="25">
        <v>9.0909089999999999</v>
      </c>
      <c r="F170" s="25">
        <v>9.0909089999999999</v>
      </c>
      <c r="G170" s="25">
        <v>9.0909089999999999</v>
      </c>
      <c r="H170" s="25">
        <v>18.181818</v>
      </c>
      <c r="I170" s="25">
        <v>18.181818</v>
      </c>
      <c r="J170" s="25">
        <v>9.0909089999999999</v>
      </c>
      <c r="K170" s="25">
        <v>9.0909089999999999</v>
      </c>
      <c r="L170" s="25">
        <v>0</v>
      </c>
      <c r="M170" s="25">
        <v>0</v>
      </c>
      <c r="N170" s="25">
        <v>27.272727</v>
      </c>
      <c r="O170" s="25">
        <v>9.0909089999999999</v>
      </c>
    </row>
    <row r="171" spans="1:15" x14ac:dyDescent="0.2">
      <c r="A171" s="20" t="s">
        <v>386</v>
      </c>
      <c r="B171" s="21">
        <v>32</v>
      </c>
      <c r="C171" s="21">
        <v>8</v>
      </c>
      <c r="D171" s="21">
        <v>9</v>
      </c>
      <c r="E171" s="21">
        <v>0</v>
      </c>
      <c r="F171" s="21">
        <v>1</v>
      </c>
      <c r="G171" s="21">
        <v>2</v>
      </c>
      <c r="H171" s="21">
        <v>0</v>
      </c>
      <c r="I171" s="21">
        <v>1</v>
      </c>
      <c r="J171" s="21">
        <v>3</v>
      </c>
      <c r="K171" s="21">
        <v>2</v>
      </c>
      <c r="L171" s="21">
        <v>0</v>
      </c>
      <c r="M171" s="21">
        <v>2</v>
      </c>
      <c r="N171" s="21">
        <v>15</v>
      </c>
      <c r="O171" s="21">
        <v>2</v>
      </c>
    </row>
    <row r="172" spans="1:15" x14ac:dyDescent="0.2">
      <c r="A172" s="24" t="s">
        <v>3</v>
      </c>
      <c r="B172" s="25">
        <v>100</v>
      </c>
      <c r="C172" s="25">
        <v>25</v>
      </c>
      <c r="D172" s="25">
        <v>28.125</v>
      </c>
      <c r="E172" s="25">
        <v>0</v>
      </c>
      <c r="F172" s="25">
        <v>3.125</v>
      </c>
      <c r="G172" s="25">
        <v>6.25</v>
      </c>
      <c r="H172" s="25">
        <v>0</v>
      </c>
      <c r="I172" s="25">
        <v>3.125</v>
      </c>
      <c r="J172" s="25">
        <v>9.375</v>
      </c>
      <c r="K172" s="25">
        <v>6.25</v>
      </c>
      <c r="L172" s="25">
        <v>0</v>
      </c>
      <c r="M172" s="25">
        <v>6.25</v>
      </c>
      <c r="N172" s="25">
        <v>46.875</v>
      </c>
      <c r="O172" s="25">
        <v>6.25</v>
      </c>
    </row>
    <row r="173" spans="1:15" x14ac:dyDescent="0.2">
      <c r="A173" s="20" t="s">
        <v>387</v>
      </c>
      <c r="B173" s="21">
        <v>9</v>
      </c>
      <c r="C173" s="21">
        <v>2</v>
      </c>
      <c r="D173" s="21">
        <v>1</v>
      </c>
      <c r="E173" s="21">
        <v>0</v>
      </c>
      <c r="F173" s="21">
        <v>0</v>
      </c>
      <c r="G173" s="21">
        <v>2</v>
      </c>
      <c r="H173" s="21">
        <v>0</v>
      </c>
      <c r="I173" s="21">
        <v>1</v>
      </c>
      <c r="J173" s="21">
        <v>1</v>
      </c>
      <c r="K173" s="21">
        <v>1</v>
      </c>
      <c r="L173" s="21">
        <v>1</v>
      </c>
      <c r="M173" s="21">
        <v>0</v>
      </c>
      <c r="N173" s="21">
        <v>5</v>
      </c>
      <c r="O173" s="21">
        <v>0</v>
      </c>
    </row>
    <row r="174" spans="1:15" x14ac:dyDescent="0.2">
      <c r="A174" s="24" t="s">
        <v>3</v>
      </c>
      <c r="B174" s="25">
        <v>100</v>
      </c>
      <c r="C174" s="25">
        <v>22.222221999999999</v>
      </c>
      <c r="D174" s="25">
        <v>11.111110999999999</v>
      </c>
      <c r="E174" s="25">
        <v>0</v>
      </c>
      <c r="F174" s="25">
        <v>0</v>
      </c>
      <c r="G174" s="25">
        <v>22.222221999999999</v>
      </c>
      <c r="H174" s="25">
        <v>0</v>
      </c>
      <c r="I174" s="25">
        <v>11.111110999999999</v>
      </c>
      <c r="J174" s="25">
        <v>11.111110999999999</v>
      </c>
      <c r="K174" s="25">
        <v>11.111110999999999</v>
      </c>
      <c r="L174" s="25">
        <v>11.111110999999999</v>
      </c>
      <c r="M174" s="25">
        <v>0</v>
      </c>
      <c r="N174" s="25">
        <v>55.555556000000003</v>
      </c>
      <c r="O174" s="25">
        <v>0</v>
      </c>
    </row>
    <row r="175" spans="1:15" x14ac:dyDescent="0.2">
      <c r="A175" s="20" t="s">
        <v>366</v>
      </c>
      <c r="B175" s="21">
        <v>150</v>
      </c>
      <c r="C175" s="21">
        <v>35</v>
      </c>
      <c r="D175" s="21">
        <v>41</v>
      </c>
      <c r="E175" s="21">
        <v>13</v>
      </c>
      <c r="F175" s="21">
        <v>8</v>
      </c>
      <c r="G175" s="21">
        <v>29</v>
      </c>
      <c r="H175" s="21">
        <v>9</v>
      </c>
      <c r="I175" s="21">
        <v>10</v>
      </c>
      <c r="J175" s="21">
        <v>23</v>
      </c>
      <c r="K175" s="21">
        <v>11</v>
      </c>
      <c r="L175" s="21">
        <v>8</v>
      </c>
      <c r="M175" s="21">
        <v>12</v>
      </c>
      <c r="N175" s="21">
        <v>57</v>
      </c>
      <c r="O175" s="21">
        <v>4</v>
      </c>
    </row>
    <row r="176" spans="1:15" x14ac:dyDescent="0.2">
      <c r="A176" s="24" t="s">
        <v>3</v>
      </c>
      <c r="B176" s="25">
        <v>100</v>
      </c>
      <c r="C176" s="25">
        <v>23.333333</v>
      </c>
      <c r="D176" s="25">
        <v>27.333333</v>
      </c>
      <c r="E176" s="25">
        <v>8.6666670000000003</v>
      </c>
      <c r="F176" s="25">
        <v>5.3333329999999997</v>
      </c>
      <c r="G176" s="25">
        <v>19.333333</v>
      </c>
      <c r="H176" s="25">
        <v>6</v>
      </c>
      <c r="I176" s="25">
        <v>6.6666670000000003</v>
      </c>
      <c r="J176" s="25">
        <v>15.333333</v>
      </c>
      <c r="K176" s="25">
        <v>7.3333329999999997</v>
      </c>
      <c r="L176" s="25">
        <v>5.3333329999999997</v>
      </c>
      <c r="M176" s="25">
        <v>8</v>
      </c>
      <c r="N176" s="25">
        <v>38</v>
      </c>
      <c r="O176" s="25">
        <v>2.6666669999999999</v>
      </c>
    </row>
    <row r="177" spans="1:15" x14ac:dyDescent="0.2">
      <c r="A177" s="9" t="s">
        <v>388</v>
      </c>
      <c r="B177" s="9"/>
      <c r="C177" s="9"/>
      <c r="D177" s="9"/>
      <c r="E177" s="9"/>
      <c r="F177" s="9"/>
      <c r="G177" s="9"/>
      <c r="H177" s="9"/>
      <c r="I177" s="9"/>
      <c r="J177" s="9"/>
      <c r="K177" s="9"/>
      <c r="L177" s="9"/>
      <c r="M177" s="9"/>
      <c r="N177" s="9"/>
      <c r="O177" s="9"/>
    </row>
    <row r="178" spans="1:15" x14ac:dyDescent="0.2">
      <c r="A178" s="20" t="s">
        <v>184</v>
      </c>
      <c r="B178" s="21">
        <v>54</v>
      </c>
      <c r="C178" s="21">
        <v>13</v>
      </c>
      <c r="D178" s="21">
        <v>12</v>
      </c>
      <c r="E178" s="21">
        <v>4</v>
      </c>
      <c r="F178" s="21">
        <v>4</v>
      </c>
      <c r="G178" s="21">
        <v>10</v>
      </c>
      <c r="H178" s="21">
        <v>1</v>
      </c>
      <c r="I178" s="21">
        <v>4</v>
      </c>
      <c r="J178" s="21">
        <v>10</v>
      </c>
      <c r="K178" s="21">
        <v>7</v>
      </c>
      <c r="L178" s="21">
        <v>6</v>
      </c>
      <c r="M178" s="21">
        <v>4</v>
      </c>
      <c r="N178" s="21">
        <v>19</v>
      </c>
      <c r="O178" s="21">
        <v>2</v>
      </c>
    </row>
    <row r="179" spans="1:15" x14ac:dyDescent="0.2">
      <c r="A179" s="24" t="s">
        <v>3</v>
      </c>
      <c r="B179" s="25">
        <v>100</v>
      </c>
      <c r="C179" s="25">
        <v>24.074074</v>
      </c>
      <c r="D179" s="25">
        <v>22.222221999999999</v>
      </c>
      <c r="E179" s="25">
        <v>7.4074070000000001</v>
      </c>
      <c r="F179" s="25">
        <v>7.4074070000000001</v>
      </c>
      <c r="G179" s="25">
        <v>18.518519000000001</v>
      </c>
      <c r="H179" s="25">
        <v>1.8518520000000001</v>
      </c>
      <c r="I179" s="25">
        <v>7.4074070000000001</v>
      </c>
      <c r="J179" s="25">
        <v>18.518519000000001</v>
      </c>
      <c r="K179" s="25">
        <v>12.962963</v>
      </c>
      <c r="L179" s="25">
        <v>11.111110999999999</v>
      </c>
      <c r="M179" s="25">
        <v>7.4074070000000001</v>
      </c>
      <c r="N179" s="25">
        <v>35.185184999999997</v>
      </c>
      <c r="O179" s="25">
        <v>3.7037040000000001</v>
      </c>
    </row>
    <row r="180" spans="1:15" x14ac:dyDescent="0.2">
      <c r="A180" s="20" t="s">
        <v>185</v>
      </c>
      <c r="B180" s="21">
        <v>196</v>
      </c>
      <c r="C180" s="21">
        <v>54</v>
      </c>
      <c r="D180" s="21">
        <v>50</v>
      </c>
      <c r="E180" s="21">
        <v>12</v>
      </c>
      <c r="F180" s="21">
        <v>9</v>
      </c>
      <c r="G180" s="21">
        <v>42</v>
      </c>
      <c r="H180" s="21">
        <v>9</v>
      </c>
      <c r="I180" s="21">
        <v>17</v>
      </c>
      <c r="J180" s="21">
        <v>21</v>
      </c>
      <c r="K180" s="21">
        <v>17</v>
      </c>
      <c r="L180" s="21">
        <v>5</v>
      </c>
      <c r="M180" s="21">
        <v>5</v>
      </c>
      <c r="N180" s="21">
        <v>80</v>
      </c>
      <c r="O180" s="21">
        <v>14</v>
      </c>
    </row>
    <row r="181" spans="1:15" x14ac:dyDescent="0.2">
      <c r="A181" s="24" t="s">
        <v>3</v>
      </c>
      <c r="B181" s="25">
        <v>100</v>
      </c>
      <c r="C181" s="25">
        <v>27.551020000000001</v>
      </c>
      <c r="D181" s="25">
        <v>25.510204000000002</v>
      </c>
      <c r="E181" s="25">
        <v>6.1224489999999996</v>
      </c>
      <c r="F181" s="25">
        <v>4.5918369999999999</v>
      </c>
      <c r="G181" s="25">
        <v>21.428571000000002</v>
      </c>
      <c r="H181" s="25">
        <v>4.5918369999999999</v>
      </c>
      <c r="I181" s="25">
        <v>8.6734690000000008</v>
      </c>
      <c r="J181" s="25">
        <v>10.714286</v>
      </c>
      <c r="K181" s="25">
        <v>8.6734690000000008</v>
      </c>
      <c r="L181" s="25">
        <v>2.5510199999999998</v>
      </c>
      <c r="M181" s="25">
        <v>2.5510199999999998</v>
      </c>
      <c r="N181" s="25">
        <v>40.816327000000001</v>
      </c>
      <c r="O181" s="25">
        <v>7.1428570000000002</v>
      </c>
    </row>
    <row r="182" spans="1:15" x14ac:dyDescent="0.2">
      <c r="A182" s="20" t="s">
        <v>186</v>
      </c>
      <c r="B182" s="21">
        <v>310</v>
      </c>
      <c r="C182" s="21">
        <v>74</v>
      </c>
      <c r="D182" s="21">
        <v>71</v>
      </c>
      <c r="E182" s="21">
        <v>15</v>
      </c>
      <c r="F182" s="21">
        <v>15</v>
      </c>
      <c r="G182" s="21">
        <v>56</v>
      </c>
      <c r="H182" s="21">
        <v>16</v>
      </c>
      <c r="I182" s="21">
        <v>30</v>
      </c>
      <c r="J182" s="21">
        <v>41</v>
      </c>
      <c r="K182" s="21">
        <v>22</v>
      </c>
      <c r="L182" s="21">
        <v>13</v>
      </c>
      <c r="M182" s="21">
        <v>11</v>
      </c>
      <c r="N182" s="21">
        <v>117</v>
      </c>
      <c r="O182" s="21">
        <v>13</v>
      </c>
    </row>
    <row r="183" spans="1:15" x14ac:dyDescent="0.2">
      <c r="A183" s="24" t="s">
        <v>3</v>
      </c>
      <c r="B183" s="25">
        <v>100</v>
      </c>
      <c r="C183" s="25">
        <v>23.870968000000001</v>
      </c>
      <c r="D183" s="25">
        <v>22.903226</v>
      </c>
      <c r="E183" s="25">
        <v>4.8387099999999998</v>
      </c>
      <c r="F183" s="25">
        <v>4.8387099999999998</v>
      </c>
      <c r="G183" s="25">
        <v>18.064516000000001</v>
      </c>
      <c r="H183" s="25">
        <v>5.1612900000000002</v>
      </c>
      <c r="I183" s="25">
        <v>9.6774190000000004</v>
      </c>
      <c r="J183" s="25">
        <v>13.225806</v>
      </c>
      <c r="K183" s="25">
        <v>7.0967739999999999</v>
      </c>
      <c r="L183" s="25">
        <v>4.1935479999999998</v>
      </c>
      <c r="M183" s="25">
        <v>3.548387</v>
      </c>
      <c r="N183" s="25">
        <v>37.741934999999998</v>
      </c>
      <c r="O183" s="25">
        <v>4.1935479999999998</v>
      </c>
    </row>
    <row r="184" spans="1:15" x14ac:dyDescent="0.2">
      <c r="A184" s="20" t="s">
        <v>187</v>
      </c>
      <c r="B184" s="21">
        <v>385</v>
      </c>
      <c r="C184" s="21">
        <v>107</v>
      </c>
      <c r="D184" s="21">
        <v>101</v>
      </c>
      <c r="E184" s="21">
        <v>27</v>
      </c>
      <c r="F184" s="21">
        <v>28</v>
      </c>
      <c r="G184" s="21">
        <v>90</v>
      </c>
      <c r="H184" s="21">
        <v>18</v>
      </c>
      <c r="I184" s="21">
        <v>37</v>
      </c>
      <c r="J184" s="21">
        <v>54</v>
      </c>
      <c r="K184" s="21">
        <v>39</v>
      </c>
      <c r="L184" s="21">
        <v>20</v>
      </c>
      <c r="M184" s="21">
        <v>13</v>
      </c>
      <c r="N184" s="21">
        <v>153</v>
      </c>
      <c r="O184" s="21">
        <v>7</v>
      </c>
    </row>
    <row r="185" spans="1:15" x14ac:dyDescent="0.2">
      <c r="A185" s="24" t="s">
        <v>3</v>
      </c>
      <c r="B185" s="25">
        <v>100</v>
      </c>
      <c r="C185" s="25">
        <v>27.792207999999999</v>
      </c>
      <c r="D185" s="25">
        <v>26.233765999999999</v>
      </c>
      <c r="E185" s="25">
        <v>7.0129869999999999</v>
      </c>
      <c r="F185" s="25">
        <v>7.2727269999999997</v>
      </c>
      <c r="G185" s="25">
        <v>23.376622999999999</v>
      </c>
      <c r="H185" s="25">
        <v>4.675325</v>
      </c>
      <c r="I185" s="25">
        <v>9.6103900000000007</v>
      </c>
      <c r="J185" s="25">
        <v>14.025974</v>
      </c>
      <c r="K185" s="25">
        <v>10.12987</v>
      </c>
      <c r="L185" s="25">
        <v>5.1948049999999997</v>
      </c>
      <c r="M185" s="25">
        <v>3.3766229999999999</v>
      </c>
      <c r="N185" s="25">
        <v>39.740259999999999</v>
      </c>
      <c r="O185" s="25">
        <v>1.818182</v>
      </c>
    </row>
    <row r="186" spans="1:15" x14ac:dyDescent="0.2">
      <c r="A186" s="20" t="s">
        <v>188</v>
      </c>
      <c r="B186" s="21">
        <v>361</v>
      </c>
      <c r="C186" s="21">
        <v>91</v>
      </c>
      <c r="D186" s="21">
        <v>103</v>
      </c>
      <c r="E186" s="21">
        <v>31</v>
      </c>
      <c r="F186" s="21">
        <v>28</v>
      </c>
      <c r="G186" s="21">
        <v>87</v>
      </c>
      <c r="H186" s="21">
        <v>23</v>
      </c>
      <c r="I186" s="21">
        <v>38</v>
      </c>
      <c r="J186" s="21">
        <v>42</v>
      </c>
      <c r="K186" s="21">
        <v>34</v>
      </c>
      <c r="L186" s="21">
        <v>25</v>
      </c>
      <c r="M186" s="21">
        <v>16</v>
      </c>
      <c r="N186" s="21">
        <v>136</v>
      </c>
      <c r="O186" s="21">
        <v>8</v>
      </c>
    </row>
    <row r="187" spans="1:15" x14ac:dyDescent="0.2">
      <c r="A187" s="24" t="s">
        <v>3</v>
      </c>
      <c r="B187" s="25">
        <v>100</v>
      </c>
      <c r="C187" s="25">
        <v>25.207756</v>
      </c>
      <c r="D187" s="25">
        <v>28.531856000000001</v>
      </c>
      <c r="E187" s="25">
        <v>8.5872580000000003</v>
      </c>
      <c r="F187" s="25">
        <v>7.7562329999999999</v>
      </c>
      <c r="G187" s="25">
        <v>24.099723000000001</v>
      </c>
      <c r="H187" s="25">
        <v>6.3711909999999996</v>
      </c>
      <c r="I187" s="25">
        <v>10.526316</v>
      </c>
      <c r="J187" s="25">
        <v>11.634349</v>
      </c>
      <c r="K187" s="25">
        <v>9.4182830000000006</v>
      </c>
      <c r="L187" s="25">
        <v>6.9252079999999996</v>
      </c>
      <c r="M187" s="25">
        <v>4.4321330000000003</v>
      </c>
      <c r="N187" s="25">
        <v>37.67313</v>
      </c>
      <c r="O187" s="25">
        <v>2.2160660000000001</v>
      </c>
    </row>
    <row r="188" spans="1:15" x14ac:dyDescent="0.2">
      <c r="A188" s="20" t="s">
        <v>189</v>
      </c>
      <c r="B188" s="21">
        <v>315</v>
      </c>
      <c r="C188" s="21">
        <v>77</v>
      </c>
      <c r="D188" s="21">
        <v>71</v>
      </c>
      <c r="E188" s="21">
        <v>23</v>
      </c>
      <c r="F188" s="21">
        <v>21</v>
      </c>
      <c r="G188" s="21">
        <v>62</v>
      </c>
      <c r="H188" s="21">
        <v>21</v>
      </c>
      <c r="I188" s="21">
        <v>35</v>
      </c>
      <c r="J188" s="21">
        <v>35</v>
      </c>
      <c r="K188" s="21">
        <v>29</v>
      </c>
      <c r="L188" s="21">
        <v>14</v>
      </c>
      <c r="M188" s="21">
        <v>11</v>
      </c>
      <c r="N188" s="21">
        <v>122</v>
      </c>
      <c r="O188" s="21">
        <v>5</v>
      </c>
    </row>
    <row r="189" spans="1:15" x14ac:dyDescent="0.2">
      <c r="A189" s="24" t="s">
        <v>3</v>
      </c>
      <c r="B189" s="25">
        <v>100</v>
      </c>
      <c r="C189" s="25">
        <v>24.444444000000001</v>
      </c>
      <c r="D189" s="25">
        <v>22.539683</v>
      </c>
      <c r="E189" s="25">
        <v>7.3015869999999996</v>
      </c>
      <c r="F189" s="25">
        <v>6.6666670000000003</v>
      </c>
      <c r="G189" s="25">
        <v>19.682539999999999</v>
      </c>
      <c r="H189" s="25">
        <v>6.6666670000000003</v>
      </c>
      <c r="I189" s="25">
        <v>11.111110999999999</v>
      </c>
      <c r="J189" s="25">
        <v>11.111110999999999</v>
      </c>
      <c r="K189" s="25">
        <v>9.2063489999999994</v>
      </c>
      <c r="L189" s="25">
        <v>4.4444439999999998</v>
      </c>
      <c r="M189" s="25">
        <v>3.4920629999999999</v>
      </c>
      <c r="N189" s="25">
        <v>38.730159</v>
      </c>
      <c r="O189" s="25">
        <v>1.587302</v>
      </c>
    </row>
    <row r="190" spans="1:15" x14ac:dyDescent="0.2">
      <c r="A190" s="20" t="s">
        <v>190</v>
      </c>
      <c r="B190" s="21">
        <v>364</v>
      </c>
      <c r="C190" s="21">
        <v>74</v>
      </c>
      <c r="D190" s="21">
        <v>85</v>
      </c>
      <c r="E190" s="21">
        <v>28</v>
      </c>
      <c r="F190" s="21">
        <v>25</v>
      </c>
      <c r="G190" s="21">
        <v>95</v>
      </c>
      <c r="H190" s="21">
        <v>36</v>
      </c>
      <c r="I190" s="21">
        <v>46</v>
      </c>
      <c r="J190" s="21">
        <v>58</v>
      </c>
      <c r="K190" s="21">
        <v>40</v>
      </c>
      <c r="L190" s="21">
        <v>34</v>
      </c>
      <c r="M190" s="21">
        <v>8</v>
      </c>
      <c r="N190" s="21">
        <v>139</v>
      </c>
      <c r="O190" s="21">
        <v>5</v>
      </c>
    </row>
    <row r="191" spans="1:15" x14ac:dyDescent="0.2">
      <c r="A191" s="24" t="s">
        <v>3</v>
      </c>
      <c r="B191" s="25">
        <v>100</v>
      </c>
      <c r="C191" s="25">
        <v>20.32967</v>
      </c>
      <c r="D191" s="25">
        <v>23.351648000000001</v>
      </c>
      <c r="E191" s="25">
        <v>7.6923079999999997</v>
      </c>
      <c r="F191" s="25">
        <v>6.8681320000000001</v>
      </c>
      <c r="G191" s="25">
        <v>26.098901000000001</v>
      </c>
      <c r="H191" s="25">
        <v>9.89011</v>
      </c>
      <c r="I191" s="25">
        <v>12.637363000000001</v>
      </c>
      <c r="J191" s="25">
        <v>15.934066</v>
      </c>
      <c r="K191" s="25">
        <v>10.989011</v>
      </c>
      <c r="L191" s="25">
        <v>9.3406590000000005</v>
      </c>
      <c r="M191" s="25">
        <v>2.1978019999999998</v>
      </c>
      <c r="N191" s="25">
        <v>38.186813000000001</v>
      </c>
      <c r="O191" s="25">
        <v>1.373626</v>
      </c>
    </row>
    <row r="192" spans="1:15" x14ac:dyDescent="0.2">
      <c r="A192" s="20" t="s">
        <v>191</v>
      </c>
      <c r="B192" s="21">
        <v>267</v>
      </c>
      <c r="C192" s="21">
        <v>61</v>
      </c>
      <c r="D192" s="21">
        <v>54</v>
      </c>
      <c r="E192" s="21">
        <v>16</v>
      </c>
      <c r="F192" s="21">
        <v>15</v>
      </c>
      <c r="G192" s="21">
        <v>60</v>
      </c>
      <c r="H192" s="21">
        <v>16</v>
      </c>
      <c r="I192" s="21">
        <v>21</v>
      </c>
      <c r="J192" s="21">
        <v>32</v>
      </c>
      <c r="K192" s="21">
        <v>34</v>
      </c>
      <c r="L192" s="21">
        <v>18</v>
      </c>
      <c r="M192" s="21">
        <v>7</v>
      </c>
      <c r="N192" s="21">
        <v>102</v>
      </c>
      <c r="O192" s="21">
        <v>3</v>
      </c>
    </row>
    <row r="193" spans="1:15" x14ac:dyDescent="0.2">
      <c r="A193" s="24" t="s">
        <v>3</v>
      </c>
      <c r="B193" s="25">
        <v>100</v>
      </c>
      <c r="C193" s="25">
        <v>22.846442</v>
      </c>
      <c r="D193" s="25">
        <v>20.224719</v>
      </c>
      <c r="E193" s="25">
        <v>5.9925090000000001</v>
      </c>
      <c r="F193" s="25">
        <v>5.6179779999999999</v>
      </c>
      <c r="G193" s="25">
        <v>22.471910000000001</v>
      </c>
      <c r="H193" s="25">
        <v>5.9925090000000001</v>
      </c>
      <c r="I193" s="25">
        <v>7.8651689999999999</v>
      </c>
      <c r="J193" s="25">
        <v>11.985018999999999</v>
      </c>
      <c r="K193" s="25">
        <v>12.734082000000001</v>
      </c>
      <c r="L193" s="25">
        <v>6.7415729999999998</v>
      </c>
      <c r="M193" s="25">
        <v>2.6217229999999998</v>
      </c>
      <c r="N193" s="25">
        <v>38.202247</v>
      </c>
      <c r="O193" s="25">
        <v>1.123596</v>
      </c>
    </row>
    <row r="194" spans="1:15" x14ac:dyDescent="0.2">
      <c r="A194" s="20" t="s">
        <v>192</v>
      </c>
      <c r="B194" s="21">
        <v>90</v>
      </c>
      <c r="C194" s="21">
        <v>14</v>
      </c>
      <c r="D194" s="21">
        <v>19</v>
      </c>
      <c r="E194" s="21">
        <v>3</v>
      </c>
      <c r="F194" s="21">
        <v>5</v>
      </c>
      <c r="G194" s="21">
        <v>19</v>
      </c>
      <c r="H194" s="21">
        <v>3</v>
      </c>
      <c r="I194" s="21">
        <v>8</v>
      </c>
      <c r="J194" s="21">
        <v>10</v>
      </c>
      <c r="K194" s="21">
        <v>8</v>
      </c>
      <c r="L194" s="21">
        <v>11</v>
      </c>
      <c r="M194" s="21">
        <v>1</v>
      </c>
      <c r="N194" s="21">
        <v>39</v>
      </c>
      <c r="O194" s="21">
        <v>4</v>
      </c>
    </row>
    <row r="195" spans="1:15" x14ac:dyDescent="0.2">
      <c r="A195" s="24" t="s">
        <v>3</v>
      </c>
      <c r="B195" s="25">
        <v>100</v>
      </c>
      <c r="C195" s="25">
        <v>15.555555999999999</v>
      </c>
      <c r="D195" s="25">
        <v>21.111111000000001</v>
      </c>
      <c r="E195" s="25">
        <v>3.3333330000000001</v>
      </c>
      <c r="F195" s="25">
        <v>5.5555560000000002</v>
      </c>
      <c r="G195" s="25">
        <v>21.111111000000001</v>
      </c>
      <c r="H195" s="25">
        <v>3.3333330000000001</v>
      </c>
      <c r="I195" s="25">
        <v>8.8888890000000007</v>
      </c>
      <c r="J195" s="25">
        <v>11.111110999999999</v>
      </c>
      <c r="K195" s="25">
        <v>8.8888890000000007</v>
      </c>
      <c r="L195" s="25">
        <v>12.222222</v>
      </c>
      <c r="M195" s="25">
        <v>1.111111</v>
      </c>
      <c r="N195" s="25">
        <v>43.333333000000003</v>
      </c>
      <c r="O195" s="25">
        <v>4.4444439999999998</v>
      </c>
    </row>
    <row r="196" spans="1:15" x14ac:dyDescent="0.2">
      <c r="A196" s="20" t="s">
        <v>193</v>
      </c>
      <c r="B196" s="21">
        <v>94</v>
      </c>
      <c r="C196" s="21">
        <v>15</v>
      </c>
      <c r="D196" s="21">
        <v>9</v>
      </c>
      <c r="E196" s="21">
        <v>5</v>
      </c>
      <c r="F196" s="21">
        <v>7</v>
      </c>
      <c r="G196" s="21">
        <v>16</v>
      </c>
      <c r="H196" s="21">
        <v>4</v>
      </c>
      <c r="I196" s="21">
        <v>4</v>
      </c>
      <c r="J196" s="21">
        <v>12</v>
      </c>
      <c r="K196" s="21">
        <v>12</v>
      </c>
      <c r="L196" s="21">
        <v>9</v>
      </c>
      <c r="M196" s="21">
        <v>3</v>
      </c>
      <c r="N196" s="21">
        <v>49</v>
      </c>
      <c r="O196" s="21">
        <v>0</v>
      </c>
    </row>
    <row r="197" spans="1:15" x14ac:dyDescent="0.2">
      <c r="A197" s="24" t="s">
        <v>3</v>
      </c>
      <c r="B197" s="25">
        <v>100</v>
      </c>
      <c r="C197" s="25">
        <v>15.957447</v>
      </c>
      <c r="D197" s="25">
        <v>9.5744679999999995</v>
      </c>
      <c r="E197" s="25">
        <v>5.3191490000000003</v>
      </c>
      <c r="F197" s="25">
        <v>7.446809</v>
      </c>
      <c r="G197" s="25">
        <v>17.021277000000001</v>
      </c>
      <c r="H197" s="25">
        <v>4.2553190000000001</v>
      </c>
      <c r="I197" s="25">
        <v>4.2553190000000001</v>
      </c>
      <c r="J197" s="25">
        <v>12.765957</v>
      </c>
      <c r="K197" s="25">
        <v>12.765957</v>
      </c>
      <c r="L197" s="25">
        <v>9.5744679999999995</v>
      </c>
      <c r="M197" s="25">
        <v>3.1914889999999998</v>
      </c>
      <c r="N197" s="25">
        <v>52.127659999999999</v>
      </c>
      <c r="O197" s="25">
        <v>0</v>
      </c>
    </row>
    <row r="198" spans="1:15" x14ac:dyDescent="0.2">
      <c r="A198" s="20" t="s">
        <v>389</v>
      </c>
      <c r="B198" s="21">
        <v>47</v>
      </c>
      <c r="C198" s="21">
        <v>11</v>
      </c>
      <c r="D198" s="21">
        <v>9</v>
      </c>
      <c r="E198" s="21">
        <v>2</v>
      </c>
      <c r="F198" s="21">
        <v>2</v>
      </c>
      <c r="G198" s="21">
        <v>2</v>
      </c>
      <c r="H198" s="21">
        <v>0</v>
      </c>
      <c r="I198" s="21">
        <v>3</v>
      </c>
      <c r="J198" s="21">
        <v>5</v>
      </c>
      <c r="K198" s="21">
        <v>4</v>
      </c>
      <c r="L198" s="21">
        <v>0</v>
      </c>
      <c r="M198" s="21">
        <v>2</v>
      </c>
      <c r="N198" s="21">
        <v>22</v>
      </c>
      <c r="O198" s="21">
        <v>1</v>
      </c>
    </row>
    <row r="199" spans="1:15" x14ac:dyDescent="0.2">
      <c r="A199" s="24" t="s">
        <v>3</v>
      </c>
      <c r="B199" s="25">
        <v>100</v>
      </c>
      <c r="C199" s="25">
        <v>23.404254999999999</v>
      </c>
      <c r="D199" s="25">
        <v>19.148935999999999</v>
      </c>
      <c r="E199" s="25">
        <v>4.2553190000000001</v>
      </c>
      <c r="F199" s="25">
        <v>4.2553190000000001</v>
      </c>
      <c r="G199" s="25">
        <v>4.2553190000000001</v>
      </c>
      <c r="H199" s="25">
        <v>0</v>
      </c>
      <c r="I199" s="25">
        <v>6.3829789999999997</v>
      </c>
      <c r="J199" s="25">
        <v>10.638298000000001</v>
      </c>
      <c r="K199" s="25">
        <v>8.5106380000000001</v>
      </c>
      <c r="L199" s="25">
        <v>0</v>
      </c>
      <c r="M199" s="25">
        <v>4.2553190000000001</v>
      </c>
      <c r="N199" s="25">
        <v>46.808511000000003</v>
      </c>
      <c r="O199" s="25">
        <v>2.1276600000000001</v>
      </c>
    </row>
    <row r="200" spans="1:15" x14ac:dyDescent="0.2">
      <c r="A200" s="20" t="s">
        <v>366</v>
      </c>
      <c r="B200" s="21">
        <v>194</v>
      </c>
      <c r="C200" s="21">
        <v>49</v>
      </c>
      <c r="D200" s="21">
        <v>52</v>
      </c>
      <c r="E200" s="21">
        <v>14</v>
      </c>
      <c r="F200" s="21">
        <v>16</v>
      </c>
      <c r="G200" s="21">
        <v>36</v>
      </c>
      <c r="H200" s="21">
        <v>16</v>
      </c>
      <c r="I200" s="21">
        <v>15</v>
      </c>
      <c r="J200" s="21">
        <v>23</v>
      </c>
      <c r="K200" s="21">
        <v>14</v>
      </c>
      <c r="L200" s="21">
        <v>6</v>
      </c>
      <c r="M200" s="21">
        <v>5</v>
      </c>
      <c r="N200" s="21">
        <v>73</v>
      </c>
      <c r="O200" s="21">
        <v>11</v>
      </c>
    </row>
    <row r="201" spans="1:15" ht="11.1" customHeight="1" x14ac:dyDescent="0.2">
      <c r="A201" s="24" t="s">
        <v>3</v>
      </c>
      <c r="B201" s="25">
        <v>100</v>
      </c>
      <c r="C201" s="25">
        <v>25.257732000000001</v>
      </c>
      <c r="D201" s="25">
        <v>26.804124000000002</v>
      </c>
      <c r="E201" s="25">
        <v>7.2164950000000001</v>
      </c>
      <c r="F201" s="25">
        <v>8.2474229999999995</v>
      </c>
      <c r="G201" s="25">
        <v>18.556701</v>
      </c>
      <c r="H201" s="25">
        <v>8.2474229999999995</v>
      </c>
      <c r="I201" s="25">
        <v>7.7319589999999998</v>
      </c>
      <c r="J201" s="25">
        <v>11.85567</v>
      </c>
      <c r="K201" s="25">
        <v>7.2164950000000001</v>
      </c>
      <c r="L201" s="25">
        <v>3.092784</v>
      </c>
      <c r="M201" s="25">
        <v>2.5773199999999998</v>
      </c>
      <c r="N201" s="25">
        <v>37.628866000000002</v>
      </c>
      <c r="O201" s="25">
        <v>5.6701030000000001</v>
      </c>
    </row>
    <row r="202" spans="1:15" ht="11.1" customHeight="1" x14ac:dyDescent="0.2">
      <c r="A202" s="9" t="s">
        <v>390</v>
      </c>
      <c r="B202" s="9"/>
      <c r="C202" s="9"/>
      <c r="D202" s="9"/>
      <c r="E202" s="9"/>
      <c r="F202" s="9"/>
      <c r="G202" s="9"/>
      <c r="H202" s="9"/>
      <c r="I202" s="9"/>
      <c r="J202" s="9"/>
      <c r="K202" s="9"/>
      <c r="L202" s="9"/>
      <c r="M202" s="9"/>
      <c r="N202" s="9"/>
      <c r="O202" s="9"/>
    </row>
    <row r="203" spans="1:15" ht="11.1" customHeight="1" x14ac:dyDescent="0.2">
      <c r="A203" s="20" t="s">
        <v>391</v>
      </c>
      <c r="B203" s="21">
        <v>633</v>
      </c>
      <c r="C203" s="21">
        <v>120</v>
      </c>
      <c r="D203" s="21">
        <v>109</v>
      </c>
      <c r="E203" s="21">
        <v>47</v>
      </c>
      <c r="F203" s="21">
        <v>42</v>
      </c>
      <c r="G203" s="21">
        <v>74</v>
      </c>
      <c r="H203" s="21">
        <v>25</v>
      </c>
      <c r="I203" s="21">
        <v>52</v>
      </c>
      <c r="J203" s="21">
        <v>61</v>
      </c>
      <c r="K203" s="21">
        <v>52</v>
      </c>
      <c r="L203" s="21">
        <v>35</v>
      </c>
      <c r="M203" s="21">
        <v>26</v>
      </c>
      <c r="N203" s="21">
        <v>295</v>
      </c>
      <c r="O203" s="21">
        <v>15</v>
      </c>
    </row>
    <row r="204" spans="1:15" ht="11.1" customHeight="1" x14ac:dyDescent="0.2">
      <c r="A204" s="24" t="s">
        <v>3</v>
      </c>
      <c r="B204" s="25">
        <v>100</v>
      </c>
      <c r="C204" s="25">
        <v>18.957346000000001</v>
      </c>
      <c r="D204" s="25">
        <v>17.219588999999999</v>
      </c>
      <c r="E204" s="25">
        <v>7.4249609999999997</v>
      </c>
      <c r="F204" s="25">
        <v>6.6350709999999999</v>
      </c>
      <c r="G204" s="25">
        <v>11.690363</v>
      </c>
      <c r="H204" s="25">
        <v>3.9494470000000002</v>
      </c>
      <c r="I204" s="25">
        <v>8.2148500000000002</v>
      </c>
      <c r="J204" s="25">
        <v>9.6366510000000005</v>
      </c>
      <c r="K204" s="25">
        <v>8.2148500000000002</v>
      </c>
      <c r="L204" s="25">
        <v>5.5292260000000004</v>
      </c>
      <c r="M204" s="25">
        <v>4.1074250000000001</v>
      </c>
      <c r="N204" s="25">
        <v>46.603476000000001</v>
      </c>
      <c r="O204" s="25">
        <v>2.3696679999999999</v>
      </c>
    </row>
    <row r="205" spans="1:15" ht="11.1" customHeight="1" x14ac:dyDescent="0.2">
      <c r="A205" s="20" t="s">
        <v>392</v>
      </c>
      <c r="B205" s="21">
        <v>1123</v>
      </c>
      <c r="C205" s="21">
        <v>258</v>
      </c>
      <c r="D205" s="21">
        <v>253</v>
      </c>
      <c r="E205" s="21">
        <v>80</v>
      </c>
      <c r="F205" s="21">
        <v>70</v>
      </c>
      <c r="G205" s="21">
        <v>240</v>
      </c>
      <c r="H205" s="21">
        <v>75</v>
      </c>
      <c r="I205" s="21">
        <v>110</v>
      </c>
      <c r="J205" s="21">
        <v>138</v>
      </c>
      <c r="K205" s="21">
        <v>102</v>
      </c>
      <c r="L205" s="21">
        <v>60</v>
      </c>
      <c r="M205" s="21">
        <v>34</v>
      </c>
      <c r="N205" s="21">
        <v>449</v>
      </c>
      <c r="O205" s="21">
        <v>33</v>
      </c>
    </row>
    <row r="206" spans="1:15" ht="11.1" customHeight="1" x14ac:dyDescent="0.2">
      <c r="A206" s="24" t="s">
        <v>3</v>
      </c>
      <c r="B206" s="25">
        <v>100</v>
      </c>
      <c r="C206" s="25">
        <v>22.974176</v>
      </c>
      <c r="D206" s="25">
        <v>22.528939999999999</v>
      </c>
      <c r="E206" s="25">
        <v>7.1237760000000003</v>
      </c>
      <c r="F206" s="25">
        <v>6.2333040000000004</v>
      </c>
      <c r="G206" s="25">
        <v>21.371327000000001</v>
      </c>
      <c r="H206" s="25">
        <v>6.6785399999999999</v>
      </c>
      <c r="I206" s="25">
        <v>9.7951910000000009</v>
      </c>
      <c r="J206" s="25">
        <v>12.288513</v>
      </c>
      <c r="K206" s="25">
        <v>9.0828140000000008</v>
      </c>
      <c r="L206" s="25">
        <v>5.3428319999999996</v>
      </c>
      <c r="M206" s="25">
        <v>3.0276049999999999</v>
      </c>
      <c r="N206" s="25">
        <v>39.982191</v>
      </c>
      <c r="O206" s="25">
        <v>2.9385569999999999</v>
      </c>
    </row>
    <row r="207" spans="1:15" ht="11.1" customHeight="1" x14ac:dyDescent="0.2">
      <c r="A207" s="20" t="s">
        <v>393</v>
      </c>
      <c r="B207" s="21">
        <v>660</v>
      </c>
      <c r="C207" s="21">
        <v>191</v>
      </c>
      <c r="D207" s="21">
        <v>198</v>
      </c>
      <c r="E207" s="21">
        <v>39</v>
      </c>
      <c r="F207" s="21">
        <v>46</v>
      </c>
      <c r="G207" s="21">
        <v>191</v>
      </c>
      <c r="H207" s="21">
        <v>40</v>
      </c>
      <c r="I207" s="21">
        <v>67</v>
      </c>
      <c r="J207" s="21">
        <v>104</v>
      </c>
      <c r="K207" s="21">
        <v>84</v>
      </c>
      <c r="L207" s="21">
        <v>48</v>
      </c>
      <c r="M207" s="21">
        <v>18</v>
      </c>
      <c r="N207" s="21">
        <v>215</v>
      </c>
      <c r="O207" s="21">
        <v>16</v>
      </c>
    </row>
    <row r="208" spans="1:15" ht="11.1" customHeight="1" x14ac:dyDescent="0.2">
      <c r="A208" s="24" t="s">
        <v>3</v>
      </c>
      <c r="B208" s="25">
        <v>100</v>
      </c>
      <c r="C208" s="25">
        <v>28.939394</v>
      </c>
      <c r="D208" s="25">
        <v>30</v>
      </c>
      <c r="E208" s="25">
        <v>5.9090910000000001</v>
      </c>
      <c r="F208" s="25">
        <v>6.969697</v>
      </c>
      <c r="G208" s="25">
        <v>28.939394</v>
      </c>
      <c r="H208" s="25">
        <v>6.0606059999999999</v>
      </c>
      <c r="I208" s="25">
        <v>10.151515</v>
      </c>
      <c r="J208" s="25">
        <v>15.757576</v>
      </c>
      <c r="K208" s="25">
        <v>12.727273</v>
      </c>
      <c r="L208" s="25">
        <v>7.2727269999999997</v>
      </c>
      <c r="M208" s="25">
        <v>2.7272729999999998</v>
      </c>
      <c r="N208" s="25">
        <v>32.575758</v>
      </c>
      <c r="O208" s="25">
        <v>2.424242</v>
      </c>
    </row>
    <row r="209" spans="1:15" ht="11.1" customHeight="1" x14ac:dyDescent="0.2">
      <c r="A209" s="20" t="s">
        <v>394</v>
      </c>
      <c r="B209" s="21">
        <v>261</v>
      </c>
      <c r="C209" s="21">
        <v>71</v>
      </c>
      <c r="D209" s="21">
        <v>76</v>
      </c>
      <c r="E209" s="21">
        <v>14</v>
      </c>
      <c r="F209" s="21">
        <v>17</v>
      </c>
      <c r="G209" s="21">
        <v>70</v>
      </c>
      <c r="H209" s="21">
        <v>23</v>
      </c>
      <c r="I209" s="21">
        <v>29</v>
      </c>
      <c r="J209" s="21">
        <v>40</v>
      </c>
      <c r="K209" s="21">
        <v>22</v>
      </c>
      <c r="L209" s="21">
        <v>18</v>
      </c>
      <c r="M209" s="21">
        <v>8</v>
      </c>
      <c r="N209" s="21">
        <v>92</v>
      </c>
      <c r="O209" s="21">
        <v>9</v>
      </c>
    </row>
    <row r="210" spans="1:15" ht="11.1" customHeight="1" x14ac:dyDescent="0.2">
      <c r="A210" s="24" t="s">
        <v>3</v>
      </c>
      <c r="B210" s="25">
        <v>100</v>
      </c>
      <c r="C210" s="25">
        <v>27.203064999999999</v>
      </c>
      <c r="D210" s="25">
        <v>29.118773999999998</v>
      </c>
      <c r="E210" s="25">
        <v>5.3639849999999996</v>
      </c>
      <c r="F210" s="25">
        <v>6.5134100000000004</v>
      </c>
      <c r="G210" s="25">
        <v>26.819922999999999</v>
      </c>
      <c r="H210" s="25">
        <v>8.8122609999999995</v>
      </c>
      <c r="I210" s="25">
        <v>11.111110999999999</v>
      </c>
      <c r="J210" s="25">
        <v>15.325670000000001</v>
      </c>
      <c r="K210" s="25">
        <v>8.429119</v>
      </c>
      <c r="L210" s="25">
        <v>6.8965519999999998</v>
      </c>
      <c r="M210" s="25">
        <v>3.065134</v>
      </c>
      <c r="N210" s="25">
        <v>35.249042000000003</v>
      </c>
      <c r="O210" s="25">
        <v>3.4482759999999999</v>
      </c>
    </row>
    <row r="211" spans="1:15" ht="11.1" customHeight="1" x14ac:dyDescent="0.2">
      <c r="A211" s="9" t="s">
        <v>395</v>
      </c>
      <c r="B211" s="9"/>
      <c r="C211" s="9"/>
      <c r="D211" s="9"/>
      <c r="E211" s="9"/>
      <c r="F211" s="9"/>
      <c r="G211" s="9"/>
      <c r="H211" s="9"/>
      <c r="I211" s="9"/>
      <c r="J211" s="9"/>
      <c r="K211" s="9"/>
      <c r="L211" s="9"/>
      <c r="M211" s="9"/>
      <c r="N211" s="9"/>
      <c r="O211" s="9"/>
    </row>
    <row r="212" spans="1:15" ht="11.1" customHeight="1" x14ac:dyDescent="0.2">
      <c r="A212" s="20" t="s">
        <v>396</v>
      </c>
      <c r="B212" s="21">
        <v>329</v>
      </c>
      <c r="C212" s="21">
        <v>100</v>
      </c>
      <c r="D212" s="21">
        <v>109</v>
      </c>
      <c r="E212" s="21">
        <v>24</v>
      </c>
      <c r="F212" s="21">
        <v>21</v>
      </c>
      <c r="G212" s="21">
        <v>75</v>
      </c>
      <c r="H212" s="21">
        <v>16</v>
      </c>
      <c r="I212" s="21">
        <v>22</v>
      </c>
      <c r="J212" s="21">
        <v>38</v>
      </c>
      <c r="K212" s="21">
        <v>20</v>
      </c>
      <c r="L212" s="21">
        <v>25</v>
      </c>
      <c r="M212" s="21">
        <v>13</v>
      </c>
      <c r="N212" s="21">
        <v>117</v>
      </c>
      <c r="O212" s="21">
        <v>8</v>
      </c>
    </row>
    <row r="213" spans="1:15" ht="11.1" customHeight="1" x14ac:dyDescent="0.2">
      <c r="A213" s="24" t="s">
        <v>3</v>
      </c>
      <c r="B213" s="25">
        <v>100</v>
      </c>
      <c r="C213" s="25">
        <v>30.395136999999998</v>
      </c>
      <c r="D213" s="25">
        <v>33.130699</v>
      </c>
      <c r="E213" s="25">
        <v>7.2948329999999997</v>
      </c>
      <c r="F213" s="25">
        <v>6.3829789999999997</v>
      </c>
      <c r="G213" s="25">
        <v>22.796353</v>
      </c>
      <c r="H213" s="25">
        <v>4.8632220000000004</v>
      </c>
      <c r="I213" s="25">
        <v>6.6869300000000003</v>
      </c>
      <c r="J213" s="25">
        <v>11.550152000000001</v>
      </c>
      <c r="K213" s="25">
        <v>6.079027</v>
      </c>
      <c r="L213" s="25">
        <v>7.5987840000000002</v>
      </c>
      <c r="M213" s="25">
        <v>3.951368</v>
      </c>
      <c r="N213" s="25">
        <v>35.562309999999997</v>
      </c>
      <c r="O213" s="25">
        <v>2.4316110000000002</v>
      </c>
    </row>
    <row r="214" spans="1:15" ht="11.1" customHeight="1" x14ac:dyDescent="0.2">
      <c r="A214" s="20" t="s">
        <v>397</v>
      </c>
      <c r="B214" s="21">
        <v>828</v>
      </c>
      <c r="C214" s="21">
        <v>206</v>
      </c>
      <c r="D214" s="21">
        <v>184</v>
      </c>
      <c r="E214" s="21">
        <v>58</v>
      </c>
      <c r="F214" s="21">
        <v>53</v>
      </c>
      <c r="G214" s="21">
        <v>160</v>
      </c>
      <c r="H214" s="21">
        <v>50</v>
      </c>
      <c r="I214" s="21">
        <v>85</v>
      </c>
      <c r="J214" s="21">
        <v>94</v>
      </c>
      <c r="K214" s="21">
        <v>84</v>
      </c>
      <c r="L214" s="21">
        <v>43</v>
      </c>
      <c r="M214" s="21">
        <v>25</v>
      </c>
      <c r="N214" s="21">
        <v>335</v>
      </c>
      <c r="O214" s="21">
        <v>24</v>
      </c>
    </row>
    <row r="215" spans="1:15" ht="11.1" customHeight="1" x14ac:dyDescent="0.2">
      <c r="A215" s="24" t="s">
        <v>3</v>
      </c>
      <c r="B215" s="25">
        <v>100</v>
      </c>
      <c r="C215" s="25">
        <v>24.879227</v>
      </c>
      <c r="D215" s="25">
        <v>22.222221999999999</v>
      </c>
      <c r="E215" s="25">
        <v>7.0048310000000003</v>
      </c>
      <c r="F215" s="25">
        <v>6.4009660000000004</v>
      </c>
      <c r="G215" s="25">
        <v>19.323671000000001</v>
      </c>
      <c r="H215" s="25">
        <v>6.0386470000000001</v>
      </c>
      <c r="I215" s="25">
        <v>10.265700000000001</v>
      </c>
      <c r="J215" s="25">
        <v>11.352657000000001</v>
      </c>
      <c r="K215" s="25">
        <v>10.144928</v>
      </c>
      <c r="L215" s="25">
        <v>5.1932369999999999</v>
      </c>
      <c r="M215" s="25">
        <v>3.0193240000000001</v>
      </c>
      <c r="N215" s="25">
        <v>40.458936999999999</v>
      </c>
      <c r="O215" s="25">
        <v>2.8985509999999999</v>
      </c>
    </row>
    <row r="216" spans="1:15" ht="11.1" customHeight="1" x14ac:dyDescent="0.2">
      <c r="A216" s="20" t="s">
        <v>879</v>
      </c>
      <c r="B216" s="21">
        <v>499</v>
      </c>
      <c r="C216" s="21">
        <v>119</v>
      </c>
      <c r="D216" s="21">
        <v>130</v>
      </c>
      <c r="E216" s="21">
        <v>31</v>
      </c>
      <c r="F216" s="21">
        <v>40</v>
      </c>
      <c r="G216" s="21">
        <v>140</v>
      </c>
      <c r="H216" s="21">
        <v>34</v>
      </c>
      <c r="I216" s="21">
        <v>55</v>
      </c>
      <c r="J216" s="21">
        <v>79</v>
      </c>
      <c r="K216" s="21">
        <v>50</v>
      </c>
      <c r="L216" s="21">
        <v>37</v>
      </c>
      <c r="M216" s="21">
        <v>18</v>
      </c>
      <c r="N216" s="21">
        <v>177</v>
      </c>
      <c r="O216" s="21">
        <v>11</v>
      </c>
    </row>
    <row r="217" spans="1:15" ht="11.1" customHeight="1" x14ac:dyDescent="0.2">
      <c r="A217" s="24" t="s">
        <v>3</v>
      </c>
      <c r="B217" s="25">
        <v>100</v>
      </c>
      <c r="C217" s="25">
        <v>23.847695000000002</v>
      </c>
      <c r="D217" s="25">
        <v>26.052104</v>
      </c>
      <c r="E217" s="25">
        <v>6.2124249999999996</v>
      </c>
      <c r="F217" s="25">
        <v>8.0160319999999992</v>
      </c>
      <c r="G217" s="25">
        <v>28.056111999999999</v>
      </c>
      <c r="H217" s="25">
        <v>6.8136270000000003</v>
      </c>
      <c r="I217" s="25">
        <v>11.022043999999999</v>
      </c>
      <c r="J217" s="25">
        <v>15.831663000000001</v>
      </c>
      <c r="K217" s="25">
        <v>10.02004</v>
      </c>
      <c r="L217" s="25">
        <v>7.4148300000000003</v>
      </c>
      <c r="M217" s="25">
        <v>3.6072139999999999</v>
      </c>
      <c r="N217" s="25">
        <v>35.470942000000001</v>
      </c>
      <c r="O217" s="25">
        <v>2.2044090000000001</v>
      </c>
    </row>
    <row r="218" spans="1:15" ht="11.1" customHeight="1" x14ac:dyDescent="0.2">
      <c r="A218" s="20" t="s">
        <v>398</v>
      </c>
      <c r="B218" s="21">
        <v>468</v>
      </c>
      <c r="C218" s="21">
        <v>77</v>
      </c>
      <c r="D218" s="21">
        <v>88</v>
      </c>
      <c r="E218" s="21">
        <v>43</v>
      </c>
      <c r="F218" s="21">
        <v>30</v>
      </c>
      <c r="G218" s="21">
        <v>80</v>
      </c>
      <c r="H218" s="21">
        <v>32</v>
      </c>
      <c r="I218" s="21">
        <v>43</v>
      </c>
      <c r="J218" s="21">
        <v>64</v>
      </c>
      <c r="K218" s="21">
        <v>52</v>
      </c>
      <c r="L218" s="21">
        <v>23</v>
      </c>
      <c r="M218" s="21">
        <v>13</v>
      </c>
      <c r="N218" s="21">
        <v>194</v>
      </c>
      <c r="O218" s="21">
        <v>17</v>
      </c>
    </row>
    <row r="219" spans="1:15" ht="11.1" customHeight="1" x14ac:dyDescent="0.2">
      <c r="A219" s="24" t="s">
        <v>3</v>
      </c>
      <c r="B219" s="25">
        <v>100</v>
      </c>
      <c r="C219" s="25">
        <v>16.452991000000001</v>
      </c>
      <c r="D219" s="25">
        <v>18.803419000000002</v>
      </c>
      <c r="E219" s="25">
        <v>9.188034</v>
      </c>
      <c r="F219" s="25">
        <v>6.4102560000000004</v>
      </c>
      <c r="G219" s="25">
        <v>17.094017000000001</v>
      </c>
      <c r="H219" s="25">
        <v>6.8376070000000002</v>
      </c>
      <c r="I219" s="25">
        <v>9.188034</v>
      </c>
      <c r="J219" s="25">
        <v>13.675214</v>
      </c>
      <c r="K219" s="25">
        <v>11.111110999999999</v>
      </c>
      <c r="L219" s="25">
        <v>4.9145300000000001</v>
      </c>
      <c r="M219" s="25">
        <v>2.7777780000000001</v>
      </c>
      <c r="N219" s="25">
        <v>41.452990999999997</v>
      </c>
      <c r="O219" s="25">
        <v>3.632479</v>
      </c>
    </row>
    <row r="220" spans="1:15" ht="11.1" customHeight="1" x14ac:dyDescent="0.2">
      <c r="A220" s="20" t="s">
        <v>399</v>
      </c>
      <c r="B220" s="21">
        <v>257</v>
      </c>
      <c r="C220" s="21">
        <v>68</v>
      </c>
      <c r="D220" s="21">
        <v>64</v>
      </c>
      <c r="E220" s="21">
        <v>15</v>
      </c>
      <c r="F220" s="21">
        <v>15</v>
      </c>
      <c r="G220" s="21">
        <v>57</v>
      </c>
      <c r="H220" s="21">
        <v>10</v>
      </c>
      <c r="I220" s="21">
        <v>25</v>
      </c>
      <c r="J220" s="21">
        <v>28</v>
      </c>
      <c r="K220" s="21">
        <v>21</v>
      </c>
      <c r="L220" s="21">
        <v>15</v>
      </c>
      <c r="M220" s="21">
        <v>6</v>
      </c>
      <c r="N220" s="21">
        <v>104</v>
      </c>
      <c r="O220" s="21">
        <v>3</v>
      </c>
    </row>
    <row r="221" spans="1:15" ht="11.1" customHeight="1" x14ac:dyDescent="0.2">
      <c r="A221" s="24" t="s">
        <v>3</v>
      </c>
      <c r="B221" s="25">
        <v>100</v>
      </c>
      <c r="C221" s="25">
        <v>26.459143999999998</v>
      </c>
      <c r="D221" s="25">
        <v>24.902723999999999</v>
      </c>
      <c r="E221" s="25">
        <v>5.836576</v>
      </c>
      <c r="F221" s="25">
        <v>5.836576</v>
      </c>
      <c r="G221" s="25">
        <v>22.178988</v>
      </c>
      <c r="H221" s="25">
        <v>3.891051</v>
      </c>
      <c r="I221" s="25">
        <v>9.7276260000000008</v>
      </c>
      <c r="J221" s="25">
        <v>10.894942</v>
      </c>
      <c r="K221" s="25">
        <v>8.1712059999999997</v>
      </c>
      <c r="L221" s="25">
        <v>5.836576</v>
      </c>
      <c r="M221" s="25">
        <v>2.3346300000000002</v>
      </c>
      <c r="N221" s="25">
        <v>40.466926000000001</v>
      </c>
      <c r="O221" s="25">
        <v>1.1673150000000001</v>
      </c>
    </row>
    <row r="222" spans="1:15" ht="11.1" customHeight="1" x14ac:dyDescent="0.2">
      <c r="A222" s="20" t="s">
        <v>400</v>
      </c>
      <c r="B222" s="21">
        <v>296</v>
      </c>
      <c r="C222" s="21">
        <v>70</v>
      </c>
      <c r="D222" s="21">
        <v>61</v>
      </c>
      <c r="E222" s="21">
        <v>9</v>
      </c>
      <c r="F222" s="21">
        <v>16</v>
      </c>
      <c r="G222" s="21">
        <v>63</v>
      </c>
      <c r="H222" s="21">
        <v>21</v>
      </c>
      <c r="I222" s="21">
        <v>28</v>
      </c>
      <c r="J222" s="21">
        <v>40</v>
      </c>
      <c r="K222" s="21">
        <v>33</v>
      </c>
      <c r="L222" s="21">
        <v>18</v>
      </c>
      <c r="M222" s="21">
        <v>11</v>
      </c>
      <c r="N222" s="21">
        <v>124</v>
      </c>
      <c r="O222" s="21">
        <v>10</v>
      </c>
    </row>
    <row r="223" spans="1:15" ht="11.1" customHeight="1" x14ac:dyDescent="0.2">
      <c r="A223" s="24" t="s">
        <v>3</v>
      </c>
      <c r="B223" s="25">
        <v>100</v>
      </c>
      <c r="C223" s="25">
        <v>23.648648999999999</v>
      </c>
      <c r="D223" s="25">
        <v>20.608108000000001</v>
      </c>
      <c r="E223" s="25">
        <v>3.0405410000000002</v>
      </c>
      <c r="F223" s="25">
        <v>5.405405</v>
      </c>
      <c r="G223" s="25">
        <v>21.283784000000001</v>
      </c>
      <c r="H223" s="25">
        <v>7.094595</v>
      </c>
      <c r="I223" s="25">
        <v>9.4594590000000007</v>
      </c>
      <c r="J223" s="25">
        <v>13.513514000000001</v>
      </c>
      <c r="K223" s="25">
        <v>11.148649000000001</v>
      </c>
      <c r="L223" s="25">
        <v>6.0810810000000002</v>
      </c>
      <c r="M223" s="25">
        <v>3.7162160000000002</v>
      </c>
      <c r="N223" s="25">
        <v>41.891891999999999</v>
      </c>
      <c r="O223" s="25">
        <v>3.3783780000000001</v>
      </c>
    </row>
    <row r="224" spans="1:15" ht="11.1" customHeight="1" x14ac:dyDescent="0.2">
      <c r="A224" s="9" t="s">
        <v>401</v>
      </c>
      <c r="B224" s="9"/>
      <c r="C224" s="9"/>
      <c r="D224" s="9"/>
      <c r="E224" s="9"/>
      <c r="F224" s="9"/>
      <c r="G224" s="9"/>
      <c r="H224" s="9"/>
      <c r="I224" s="9"/>
      <c r="J224" s="9"/>
      <c r="K224" s="9"/>
      <c r="L224" s="9"/>
      <c r="M224" s="9"/>
      <c r="N224" s="9"/>
      <c r="O224" s="9"/>
    </row>
    <row r="225" spans="1:15" ht="11.1" customHeight="1" x14ac:dyDescent="0.2">
      <c r="A225" s="20" t="s">
        <v>878</v>
      </c>
      <c r="B225" s="21">
        <v>116</v>
      </c>
      <c r="C225" s="21">
        <v>30</v>
      </c>
      <c r="D225" s="21">
        <v>36</v>
      </c>
      <c r="E225" s="21">
        <v>8</v>
      </c>
      <c r="F225" s="21">
        <v>9</v>
      </c>
      <c r="G225" s="21">
        <v>19</v>
      </c>
      <c r="H225" s="21">
        <v>4</v>
      </c>
      <c r="I225" s="21">
        <v>6</v>
      </c>
      <c r="J225" s="21">
        <v>8</v>
      </c>
      <c r="K225" s="21">
        <v>7</v>
      </c>
      <c r="L225" s="21">
        <v>4</v>
      </c>
      <c r="M225" s="21">
        <v>6</v>
      </c>
      <c r="N225" s="21">
        <v>50</v>
      </c>
      <c r="O225" s="21">
        <v>3</v>
      </c>
    </row>
    <row r="226" spans="1:15" ht="11.1" customHeight="1" x14ac:dyDescent="0.2">
      <c r="A226" s="24" t="s">
        <v>3</v>
      </c>
      <c r="B226" s="25">
        <v>100</v>
      </c>
      <c r="C226" s="25">
        <v>25.862069000000002</v>
      </c>
      <c r="D226" s="25">
        <v>31.034483000000002</v>
      </c>
      <c r="E226" s="25">
        <v>6.8965519999999998</v>
      </c>
      <c r="F226" s="25">
        <v>7.7586209999999998</v>
      </c>
      <c r="G226" s="25">
        <v>16.37931</v>
      </c>
      <c r="H226" s="25">
        <v>3.4482759999999999</v>
      </c>
      <c r="I226" s="25">
        <v>5.1724139999999998</v>
      </c>
      <c r="J226" s="25">
        <v>6.8965519999999998</v>
      </c>
      <c r="K226" s="25">
        <v>6.0344829999999998</v>
      </c>
      <c r="L226" s="25">
        <v>3.4482759999999999</v>
      </c>
      <c r="M226" s="25">
        <v>5.1724139999999998</v>
      </c>
      <c r="N226" s="25">
        <v>43.103448</v>
      </c>
      <c r="O226" s="25">
        <v>2.5862069999999999</v>
      </c>
    </row>
    <row r="227" spans="1:15" ht="11.1" customHeight="1" x14ac:dyDescent="0.2">
      <c r="A227" s="20" t="s">
        <v>402</v>
      </c>
      <c r="B227" s="21">
        <v>213</v>
      </c>
      <c r="C227" s="21">
        <v>70</v>
      </c>
      <c r="D227" s="21">
        <v>73</v>
      </c>
      <c r="E227" s="21">
        <v>16</v>
      </c>
      <c r="F227" s="21">
        <v>12</v>
      </c>
      <c r="G227" s="21">
        <v>56</v>
      </c>
      <c r="H227" s="21">
        <v>12</v>
      </c>
      <c r="I227" s="21">
        <v>16</v>
      </c>
      <c r="J227" s="21">
        <v>30</v>
      </c>
      <c r="K227" s="21">
        <v>13</v>
      </c>
      <c r="L227" s="21">
        <v>21</v>
      </c>
      <c r="M227" s="21">
        <v>7</v>
      </c>
      <c r="N227" s="21">
        <v>67</v>
      </c>
      <c r="O227" s="21">
        <v>5</v>
      </c>
    </row>
    <row r="228" spans="1:15" ht="11.1" customHeight="1" x14ac:dyDescent="0.2">
      <c r="A228" s="24" t="s">
        <v>3</v>
      </c>
      <c r="B228" s="25">
        <v>100</v>
      </c>
      <c r="C228" s="25">
        <v>32.863849999999999</v>
      </c>
      <c r="D228" s="25">
        <v>34.272300000000001</v>
      </c>
      <c r="E228" s="25">
        <v>7.5117370000000001</v>
      </c>
      <c r="F228" s="25">
        <v>5.6338030000000003</v>
      </c>
      <c r="G228" s="25">
        <v>26.291080000000001</v>
      </c>
      <c r="H228" s="25">
        <v>5.6338030000000003</v>
      </c>
      <c r="I228" s="25">
        <v>7.5117370000000001</v>
      </c>
      <c r="J228" s="25">
        <v>14.084507</v>
      </c>
      <c r="K228" s="25">
        <v>6.1032859999999998</v>
      </c>
      <c r="L228" s="25">
        <v>9.8591549999999994</v>
      </c>
      <c r="M228" s="25">
        <v>3.2863850000000001</v>
      </c>
      <c r="N228" s="25">
        <v>31.455399</v>
      </c>
      <c r="O228" s="25">
        <v>2.3474179999999998</v>
      </c>
    </row>
    <row r="229" spans="1:15" ht="11.1" customHeight="1" x14ac:dyDescent="0.2">
      <c r="A229" s="20" t="s">
        <v>397</v>
      </c>
      <c r="B229" s="21">
        <v>828</v>
      </c>
      <c r="C229" s="21">
        <v>206</v>
      </c>
      <c r="D229" s="21">
        <v>184</v>
      </c>
      <c r="E229" s="21">
        <v>58</v>
      </c>
      <c r="F229" s="21">
        <v>53</v>
      </c>
      <c r="G229" s="21">
        <v>160</v>
      </c>
      <c r="H229" s="21">
        <v>50</v>
      </c>
      <c r="I229" s="21">
        <v>85</v>
      </c>
      <c r="J229" s="21">
        <v>94</v>
      </c>
      <c r="K229" s="21">
        <v>84</v>
      </c>
      <c r="L229" s="21">
        <v>43</v>
      </c>
      <c r="M229" s="21">
        <v>25</v>
      </c>
      <c r="N229" s="21">
        <v>335</v>
      </c>
      <c r="O229" s="21">
        <v>24</v>
      </c>
    </row>
    <row r="230" spans="1:15" ht="11.1" customHeight="1" x14ac:dyDescent="0.2">
      <c r="A230" s="24" t="s">
        <v>3</v>
      </c>
      <c r="B230" s="25">
        <v>100</v>
      </c>
      <c r="C230" s="25">
        <v>24.879227</v>
      </c>
      <c r="D230" s="25">
        <v>22.222221999999999</v>
      </c>
      <c r="E230" s="25">
        <v>7.0048310000000003</v>
      </c>
      <c r="F230" s="25">
        <v>6.4009660000000004</v>
      </c>
      <c r="G230" s="25">
        <v>19.323671000000001</v>
      </c>
      <c r="H230" s="25">
        <v>6.0386470000000001</v>
      </c>
      <c r="I230" s="25">
        <v>10.265700000000001</v>
      </c>
      <c r="J230" s="25">
        <v>11.352657000000001</v>
      </c>
      <c r="K230" s="25">
        <v>10.144928</v>
      </c>
      <c r="L230" s="25">
        <v>5.1932369999999999</v>
      </c>
      <c r="M230" s="25">
        <v>3.0193240000000001</v>
      </c>
      <c r="N230" s="25">
        <v>40.458936999999999</v>
      </c>
      <c r="O230" s="25">
        <v>2.8985509999999999</v>
      </c>
    </row>
    <row r="231" spans="1:15" ht="11.1" customHeight="1" x14ac:dyDescent="0.2">
      <c r="A231" s="20" t="s">
        <v>403</v>
      </c>
      <c r="B231" s="21">
        <v>133</v>
      </c>
      <c r="C231" s="21">
        <v>38</v>
      </c>
      <c r="D231" s="21">
        <v>42</v>
      </c>
      <c r="E231" s="21">
        <v>8</v>
      </c>
      <c r="F231" s="21">
        <v>11</v>
      </c>
      <c r="G231" s="21">
        <v>45</v>
      </c>
      <c r="H231" s="21">
        <v>8</v>
      </c>
      <c r="I231" s="21">
        <v>6</v>
      </c>
      <c r="J231" s="21">
        <v>28</v>
      </c>
      <c r="K231" s="21">
        <v>17</v>
      </c>
      <c r="L231" s="21">
        <v>12</v>
      </c>
      <c r="M231" s="21">
        <v>5</v>
      </c>
      <c r="N231" s="21">
        <v>33</v>
      </c>
      <c r="O231" s="21">
        <v>2</v>
      </c>
    </row>
    <row r="232" spans="1:15" ht="11.1" customHeight="1" x14ac:dyDescent="0.2">
      <c r="A232" s="24" t="s">
        <v>3</v>
      </c>
      <c r="B232" s="25">
        <v>100</v>
      </c>
      <c r="C232" s="25">
        <v>28.571428999999998</v>
      </c>
      <c r="D232" s="25">
        <v>31.578946999999999</v>
      </c>
      <c r="E232" s="25">
        <v>6.0150379999999997</v>
      </c>
      <c r="F232" s="25">
        <v>8.2706769999999992</v>
      </c>
      <c r="G232" s="25">
        <v>33.834586000000002</v>
      </c>
      <c r="H232" s="25">
        <v>6.0150379999999997</v>
      </c>
      <c r="I232" s="25">
        <v>4.5112779999999999</v>
      </c>
      <c r="J232" s="25">
        <v>21.052631999999999</v>
      </c>
      <c r="K232" s="25">
        <v>12.781955</v>
      </c>
      <c r="L232" s="25">
        <v>9.0225559999999998</v>
      </c>
      <c r="M232" s="25">
        <v>3.759398</v>
      </c>
      <c r="N232" s="25">
        <v>24.81203</v>
      </c>
      <c r="O232" s="25">
        <v>1.5037590000000001</v>
      </c>
    </row>
    <row r="233" spans="1:15" ht="11.1" customHeight="1" x14ac:dyDescent="0.2">
      <c r="A233" s="20" t="s">
        <v>404</v>
      </c>
      <c r="B233" s="21">
        <v>120</v>
      </c>
      <c r="C233" s="21">
        <v>26</v>
      </c>
      <c r="D233" s="21">
        <v>25</v>
      </c>
      <c r="E233" s="21">
        <v>9</v>
      </c>
      <c r="F233" s="21">
        <v>9</v>
      </c>
      <c r="G233" s="21">
        <v>33</v>
      </c>
      <c r="H233" s="21">
        <v>10</v>
      </c>
      <c r="I233" s="21">
        <v>17</v>
      </c>
      <c r="J233" s="21">
        <v>23</v>
      </c>
      <c r="K233" s="21">
        <v>13</v>
      </c>
      <c r="L233" s="21">
        <v>12</v>
      </c>
      <c r="M233" s="21">
        <v>3</v>
      </c>
      <c r="N233" s="21">
        <v>48</v>
      </c>
      <c r="O233" s="21">
        <v>4</v>
      </c>
    </row>
    <row r="234" spans="1:15" ht="11.1" customHeight="1" x14ac:dyDescent="0.2">
      <c r="A234" s="24" t="s">
        <v>3</v>
      </c>
      <c r="B234" s="25">
        <v>100</v>
      </c>
      <c r="C234" s="25">
        <v>21.666667</v>
      </c>
      <c r="D234" s="25">
        <v>20.833333</v>
      </c>
      <c r="E234" s="25">
        <v>7.5</v>
      </c>
      <c r="F234" s="25">
        <v>7.5</v>
      </c>
      <c r="G234" s="25">
        <v>27.5</v>
      </c>
      <c r="H234" s="25">
        <v>8.3333329999999997</v>
      </c>
      <c r="I234" s="25">
        <v>14.166667</v>
      </c>
      <c r="J234" s="25">
        <v>19.166667</v>
      </c>
      <c r="K234" s="25">
        <v>10.833333</v>
      </c>
      <c r="L234" s="25">
        <v>10</v>
      </c>
      <c r="M234" s="25">
        <v>2.5</v>
      </c>
      <c r="N234" s="25">
        <v>40</v>
      </c>
      <c r="O234" s="25">
        <v>3.3333330000000001</v>
      </c>
    </row>
    <row r="235" spans="1:15" ht="11.1" customHeight="1" x14ac:dyDescent="0.2">
      <c r="A235" s="20" t="s">
        <v>405</v>
      </c>
      <c r="B235" s="21">
        <v>246</v>
      </c>
      <c r="C235" s="21">
        <v>55</v>
      </c>
      <c r="D235" s="21">
        <v>63</v>
      </c>
      <c r="E235" s="21">
        <v>14</v>
      </c>
      <c r="F235" s="21">
        <v>20</v>
      </c>
      <c r="G235" s="21">
        <v>62</v>
      </c>
      <c r="H235" s="21">
        <v>16</v>
      </c>
      <c r="I235" s="21">
        <v>32</v>
      </c>
      <c r="J235" s="21">
        <v>28</v>
      </c>
      <c r="K235" s="21">
        <v>20</v>
      </c>
      <c r="L235" s="21">
        <v>13</v>
      </c>
      <c r="M235" s="21">
        <v>10</v>
      </c>
      <c r="N235" s="21">
        <v>96</v>
      </c>
      <c r="O235" s="21">
        <v>5</v>
      </c>
    </row>
    <row r="236" spans="1:15" ht="11.1" customHeight="1" x14ac:dyDescent="0.2">
      <c r="A236" s="24" t="s">
        <v>3</v>
      </c>
      <c r="B236" s="25">
        <v>100</v>
      </c>
      <c r="C236" s="25">
        <v>22.357724000000001</v>
      </c>
      <c r="D236" s="25">
        <v>25.609756000000001</v>
      </c>
      <c r="E236" s="25">
        <v>5.6910569999999998</v>
      </c>
      <c r="F236" s="25">
        <v>8.1300810000000006</v>
      </c>
      <c r="G236" s="25">
        <v>25.203251999999999</v>
      </c>
      <c r="H236" s="25">
        <v>6.5040649999999998</v>
      </c>
      <c r="I236" s="25">
        <v>13.00813</v>
      </c>
      <c r="J236" s="25">
        <v>11.382114</v>
      </c>
      <c r="K236" s="25">
        <v>8.1300810000000006</v>
      </c>
      <c r="L236" s="25">
        <v>5.2845529999999998</v>
      </c>
      <c r="M236" s="25">
        <v>4.0650409999999999</v>
      </c>
      <c r="N236" s="25">
        <v>39.024389999999997</v>
      </c>
      <c r="O236" s="25">
        <v>2.0325199999999999</v>
      </c>
    </row>
    <row r="237" spans="1:15" ht="11.1" customHeight="1" x14ac:dyDescent="0.2">
      <c r="A237" s="20" t="s">
        <v>398</v>
      </c>
      <c r="B237" s="21">
        <v>468</v>
      </c>
      <c r="C237" s="21">
        <v>77</v>
      </c>
      <c r="D237" s="21">
        <v>88</v>
      </c>
      <c r="E237" s="21">
        <v>43</v>
      </c>
      <c r="F237" s="21">
        <v>30</v>
      </c>
      <c r="G237" s="21">
        <v>80</v>
      </c>
      <c r="H237" s="21">
        <v>32</v>
      </c>
      <c r="I237" s="21">
        <v>43</v>
      </c>
      <c r="J237" s="21">
        <v>64</v>
      </c>
      <c r="K237" s="21">
        <v>52</v>
      </c>
      <c r="L237" s="21">
        <v>23</v>
      </c>
      <c r="M237" s="21">
        <v>13</v>
      </c>
      <c r="N237" s="21">
        <v>194</v>
      </c>
      <c r="O237" s="21">
        <v>17</v>
      </c>
    </row>
    <row r="238" spans="1:15" ht="11.1" customHeight="1" x14ac:dyDescent="0.2">
      <c r="A238" s="24" t="s">
        <v>3</v>
      </c>
      <c r="B238" s="25">
        <v>100</v>
      </c>
      <c r="C238" s="25">
        <v>16.452991000000001</v>
      </c>
      <c r="D238" s="25">
        <v>18.803419000000002</v>
      </c>
      <c r="E238" s="25">
        <v>9.188034</v>
      </c>
      <c r="F238" s="25">
        <v>6.4102560000000004</v>
      </c>
      <c r="G238" s="25">
        <v>17.094017000000001</v>
      </c>
      <c r="H238" s="25">
        <v>6.8376070000000002</v>
      </c>
      <c r="I238" s="25">
        <v>9.188034</v>
      </c>
      <c r="J238" s="25">
        <v>13.675214</v>
      </c>
      <c r="K238" s="25">
        <v>11.111110999999999</v>
      </c>
      <c r="L238" s="25">
        <v>4.9145300000000001</v>
      </c>
      <c r="M238" s="25">
        <v>2.7777780000000001</v>
      </c>
      <c r="N238" s="25">
        <v>41.452990999999997</v>
      </c>
      <c r="O238" s="25">
        <v>3.632479</v>
      </c>
    </row>
    <row r="239" spans="1:15" ht="11.1" customHeight="1" x14ac:dyDescent="0.2">
      <c r="A239" s="20" t="s">
        <v>406</v>
      </c>
      <c r="B239" s="21">
        <v>180</v>
      </c>
      <c r="C239" s="21">
        <v>49</v>
      </c>
      <c r="D239" s="21">
        <v>49</v>
      </c>
      <c r="E239" s="21">
        <v>8</v>
      </c>
      <c r="F239" s="21">
        <v>11</v>
      </c>
      <c r="G239" s="21">
        <v>35</v>
      </c>
      <c r="H239" s="21">
        <v>7</v>
      </c>
      <c r="I239" s="21">
        <v>16</v>
      </c>
      <c r="J239" s="21">
        <v>15</v>
      </c>
      <c r="K239" s="21">
        <v>14</v>
      </c>
      <c r="L239" s="21">
        <v>11</v>
      </c>
      <c r="M239" s="21">
        <v>4</v>
      </c>
      <c r="N239" s="21">
        <v>78</v>
      </c>
      <c r="O239" s="21">
        <v>1</v>
      </c>
    </row>
    <row r="240" spans="1:15" ht="11.1" customHeight="1" x14ac:dyDescent="0.2">
      <c r="A240" s="24" t="s">
        <v>3</v>
      </c>
      <c r="B240" s="25">
        <v>100</v>
      </c>
      <c r="C240" s="25">
        <v>27.222221999999999</v>
      </c>
      <c r="D240" s="25">
        <v>27.222221999999999</v>
      </c>
      <c r="E240" s="25">
        <v>4.4444439999999998</v>
      </c>
      <c r="F240" s="25">
        <v>6.1111110000000002</v>
      </c>
      <c r="G240" s="25">
        <v>19.444444000000001</v>
      </c>
      <c r="H240" s="25">
        <v>3.8888889999999998</v>
      </c>
      <c r="I240" s="25">
        <v>8.8888890000000007</v>
      </c>
      <c r="J240" s="25">
        <v>8.3333329999999997</v>
      </c>
      <c r="K240" s="25">
        <v>7.7777779999999996</v>
      </c>
      <c r="L240" s="25">
        <v>6.1111110000000002</v>
      </c>
      <c r="M240" s="25">
        <v>2.2222219999999999</v>
      </c>
      <c r="N240" s="25">
        <v>43.333333000000003</v>
      </c>
      <c r="O240" s="25">
        <v>0.55555600000000005</v>
      </c>
    </row>
    <row r="241" spans="1:15" ht="11.1" customHeight="1" x14ac:dyDescent="0.2">
      <c r="A241" s="20" t="s">
        <v>407</v>
      </c>
      <c r="B241" s="21">
        <v>77</v>
      </c>
      <c r="C241" s="21">
        <v>19</v>
      </c>
      <c r="D241" s="21">
        <v>15</v>
      </c>
      <c r="E241" s="21">
        <v>7</v>
      </c>
      <c r="F241" s="21">
        <v>4</v>
      </c>
      <c r="G241" s="21">
        <v>22</v>
      </c>
      <c r="H241" s="21">
        <v>3</v>
      </c>
      <c r="I241" s="21">
        <v>9</v>
      </c>
      <c r="J241" s="21">
        <v>13</v>
      </c>
      <c r="K241" s="21">
        <v>7</v>
      </c>
      <c r="L241" s="21">
        <v>4</v>
      </c>
      <c r="M241" s="21">
        <v>2</v>
      </c>
      <c r="N241" s="21">
        <v>26</v>
      </c>
      <c r="O241" s="21">
        <v>2</v>
      </c>
    </row>
    <row r="242" spans="1:15" ht="11.1" customHeight="1" x14ac:dyDescent="0.2">
      <c r="A242" s="24" t="s">
        <v>3</v>
      </c>
      <c r="B242" s="25">
        <v>100</v>
      </c>
      <c r="C242" s="25">
        <v>24.675325000000001</v>
      </c>
      <c r="D242" s="25">
        <v>19.480519000000001</v>
      </c>
      <c r="E242" s="25">
        <v>9.0909089999999999</v>
      </c>
      <c r="F242" s="25">
        <v>5.1948049999999997</v>
      </c>
      <c r="G242" s="25">
        <v>28.571428999999998</v>
      </c>
      <c r="H242" s="25">
        <v>3.8961039999999998</v>
      </c>
      <c r="I242" s="25">
        <v>11.688312</v>
      </c>
      <c r="J242" s="25">
        <v>16.883116999999999</v>
      </c>
      <c r="K242" s="25">
        <v>9.0909089999999999</v>
      </c>
      <c r="L242" s="25">
        <v>5.1948049999999997</v>
      </c>
      <c r="M242" s="25">
        <v>2.5974029999999999</v>
      </c>
      <c r="N242" s="25">
        <v>33.766233999999997</v>
      </c>
      <c r="O242" s="25">
        <v>2.5974029999999999</v>
      </c>
    </row>
    <row r="243" spans="1:15" ht="11.1" customHeight="1" x14ac:dyDescent="0.2">
      <c r="A243" s="20" t="s">
        <v>400</v>
      </c>
      <c r="B243" s="21">
        <v>296</v>
      </c>
      <c r="C243" s="21">
        <v>70</v>
      </c>
      <c r="D243" s="21">
        <v>61</v>
      </c>
      <c r="E243" s="21">
        <v>9</v>
      </c>
      <c r="F243" s="21">
        <v>16</v>
      </c>
      <c r="G243" s="21">
        <v>63</v>
      </c>
      <c r="H243" s="21">
        <v>21</v>
      </c>
      <c r="I243" s="21">
        <v>28</v>
      </c>
      <c r="J243" s="21">
        <v>40</v>
      </c>
      <c r="K243" s="21">
        <v>33</v>
      </c>
      <c r="L243" s="21">
        <v>18</v>
      </c>
      <c r="M243" s="21">
        <v>11</v>
      </c>
      <c r="N243" s="21">
        <v>124</v>
      </c>
      <c r="O243" s="21">
        <v>10</v>
      </c>
    </row>
    <row r="244" spans="1:15" ht="11.1" customHeight="1" x14ac:dyDescent="0.2">
      <c r="A244" s="26"/>
      <c r="B244" s="27">
        <v>100</v>
      </c>
      <c r="C244" s="27">
        <v>23.648648999999999</v>
      </c>
      <c r="D244" s="27">
        <v>20.608108000000001</v>
      </c>
      <c r="E244" s="27">
        <v>3.0405410000000002</v>
      </c>
      <c r="F244" s="27">
        <v>5.405405</v>
      </c>
      <c r="G244" s="27">
        <v>21.283784000000001</v>
      </c>
      <c r="H244" s="27">
        <v>7.094595</v>
      </c>
      <c r="I244" s="27">
        <v>9.4594590000000007</v>
      </c>
      <c r="J244" s="27">
        <v>13.513514000000001</v>
      </c>
      <c r="K244" s="27">
        <v>11.148649000000001</v>
      </c>
      <c r="L244" s="27">
        <v>6.0810810000000002</v>
      </c>
      <c r="M244" s="27">
        <v>3.7162160000000002</v>
      </c>
      <c r="N244" s="27">
        <v>41.891891999999999</v>
      </c>
      <c r="O244" s="27">
        <v>3.3783780000000001</v>
      </c>
    </row>
    <row r="245" spans="1:15" ht="11.1" customHeight="1" x14ac:dyDescent="0.2"/>
  </sheetData>
  <phoneticPr fontId="2"/>
  <pageMargins left="0.75" right="0.75" top="1" bottom="1" header="0.5" footer="0.5"/>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05449-461D-4717-9617-4223F1BD7985}">
  <dimension ref="A1:S244"/>
  <sheetViews>
    <sheetView workbookViewId="0">
      <selection activeCell="A2" sqref="A2"/>
    </sheetView>
  </sheetViews>
  <sheetFormatPr defaultColWidth="9" defaultRowHeight="12.6" x14ac:dyDescent="0.2"/>
  <cols>
    <col min="1" max="1" width="43" style="12" bestFit="1" customWidth="1"/>
    <col min="2" max="256" width="7.6640625" style="12" customWidth="1"/>
    <col min="257" max="16384" width="9" style="12"/>
  </cols>
  <sheetData>
    <row r="1" spans="1:19" x14ac:dyDescent="0.2">
      <c r="A1" s="11" t="s">
        <v>3</v>
      </c>
      <c r="B1" s="7"/>
    </row>
    <row r="2" spans="1:19" x14ac:dyDescent="0.2">
      <c r="A2" s="15" t="str">
        <f xml:space="preserve"> HYPERLINK("#'目次'!B56","[50]")</f>
        <v>[50]</v>
      </c>
    </row>
    <row r="3" spans="1:19" x14ac:dyDescent="0.2">
      <c r="A3" s="7" t="s">
        <v>3</v>
      </c>
      <c r="B3" s="8" t="s">
        <v>88</v>
      </c>
    </row>
    <row r="4" spans="1:19" x14ac:dyDescent="0.2">
      <c r="A4" s="7" t="s">
        <v>3</v>
      </c>
      <c r="B4" s="8" t="s">
        <v>87</v>
      </c>
    </row>
    <row r="5" spans="1:19" s="18" customFormat="1" ht="88.2" x14ac:dyDescent="0.2">
      <c r="A5" s="16" t="s">
        <v>3</v>
      </c>
      <c r="B5" s="17" t="s">
        <v>335</v>
      </c>
      <c r="C5" s="17" t="s">
        <v>572</v>
      </c>
      <c r="D5" s="17" t="s">
        <v>573</v>
      </c>
      <c r="E5" s="17" t="s">
        <v>574</v>
      </c>
      <c r="F5" s="17" t="s">
        <v>575</v>
      </c>
      <c r="G5" s="17" t="s">
        <v>576</v>
      </c>
      <c r="H5" s="17" t="s">
        <v>577</v>
      </c>
      <c r="I5" s="17" t="s">
        <v>285</v>
      </c>
      <c r="J5" s="17" t="s">
        <v>286</v>
      </c>
      <c r="K5" s="17" t="s">
        <v>287</v>
      </c>
      <c r="L5" s="17" t="s">
        <v>288</v>
      </c>
      <c r="M5" s="17" t="s">
        <v>578</v>
      </c>
      <c r="N5" s="17" t="s">
        <v>579</v>
      </c>
      <c r="O5" s="17" t="s">
        <v>580</v>
      </c>
      <c r="P5" s="17" t="s">
        <v>581</v>
      </c>
      <c r="Q5" s="17" t="s">
        <v>387</v>
      </c>
      <c r="R5" s="17" t="s">
        <v>523</v>
      </c>
      <c r="S5" s="17" t="s">
        <v>366</v>
      </c>
    </row>
    <row r="6" spans="1:19" x14ac:dyDescent="0.2">
      <c r="A6" s="19" t="s">
        <v>338</v>
      </c>
      <c r="B6" s="10">
        <v>2677</v>
      </c>
      <c r="C6" s="10">
        <v>1480</v>
      </c>
      <c r="D6" s="10">
        <v>1280</v>
      </c>
      <c r="E6" s="10">
        <v>1167</v>
      </c>
      <c r="F6" s="10">
        <v>715</v>
      </c>
      <c r="G6" s="10">
        <v>387</v>
      </c>
      <c r="H6" s="10">
        <v>404</v>
      </c>
      <c r="I6" s="10">
        <v>595</v>
      </c>
      <c r="J6" s="10">
        <v>215</v>
      </c>
      <c r="K6" s="10">
        <v>248</v>
      </c>
      <c r="L6" s="10">
        <v>255</v>
      </c>
      <c r="M6" s="10">
        <v>291</v>
      </c>
      <c r="N6" s="10">
        <v>338</v>
      </c>
      <c r="O6" s="10">
        <v>812</v>
      </c>
      <c r="P6" s="10">
        <v>816</v>
      </c>
      <c r="Q6" s="10">
        <v>69</v>
      </c>
      <c r="R6" s="10">
        <v>246</v>
      </c>
      <c r="S6" s="10">
        <v>47</v>
      </c>
    </row>
    <row r="7" spans="1:19" x14ac:dyDescent="0.2">
      <c r="A7" s="24" t="s">
        <v>3</v>
      </c>
      <c r="B7" s="25">
        <v>100</v>
      </c>
      <c r="C7" s="25">
        <v>55.285767999999997</v>
      </c>
      <c r="D7" s="25">
        <v>47.814717999999999</v>
      </c>
      <c r="E7" s="25">
        <v>43.593575000000001</v>
      </c>
      <c r="F7" s="25">
        <v>26.709002999999999</v>
      </c>
      <c r="G7" s="25">
        <v>14.456481</v>
      </c>
      <c r="H7" s="25">
        <v>15.091519999999999</v>
      </c>
      <c r="I7" s="25">
        <v>22.226372999999999</v>
      </c>
      <c r="J7" s="25">
        <v>8.0313780000000001</v>
      </c>
      <c r="K7" s="25">
        <v>9.2641019999999994</v>
      </c>
      <c r="L7" s="25">
        <v>9.5255880000000008</v>
      </c>
      <c r="M7" s="25">
        <v>10.870377</v>
      </c>
      <c r="N7" s="25">
        <v>12.626073999999999</v>
      </c>
      <c r="O7" s="25">
        <v>30.332462</v>
      </c>
      <c r="P7" s="25">
        <v>30.481883</v>
      </c>
      <c r="Q7" s="25">
        <v>2.577512</v>
      </c>
      <c r="R7" s="25">
        <v>9.1893910000000005</v>
      </c>
      <c r="S7" s="25">
        <v>1.7556970000000001</v>
      </c>
    </row>
    <row r="8" spans="1:19" x14ac:dyDescent="0.2">
      <c r="A8" s="9" t="s">
        <v>339</v>
      </c>
      <c r="B8" s="9"/>
      <c r="C8" s="9"/>
      <c r="D8" s="9"/>
      <c r="E8" s="9"/>
      <c r="F8" s="9"/>
      <c r="G8" s="9"/>
      <c r="H8" s="9"/>
      <c r="I8" s="9"/>
      <c r="J8" s="9"/>
      <c r="K8" s="9"/>
      <c r="L8" s="9"/>
      <c r="M8" s="9"/>
      <c r="N8" s="9"/>
      <c r="O8" s="9"/>
      <c r="P8" s="9"/>
      <c r="Q8" s="9"/>
      <c r="R8" s="9"/>
      <c r="S8" s="9"/>
    </row>
    <row r="9" spans="1:19" x14ac:dyDescent="0.2">
      <c r="A9" s="20" t="s">
        <v>340</v>
      </c>
      <c r="B9" s="21">
        <v>1277</v>
      </c>
      <c r="C9" s="21">
        <v>675</v>
      </c>
      <c r="D9" s="21">
        <v>600</v>
      </c>
      <c r="E9" s="21">
        <v>595</v>
      </c>
      <c r="F9" s="21">
        <v>324</v>
      </c>
      <c r="G9" s="21">
        <v>207</v>
      </c>
      <c r="H9" s="21">
        <v>175</v>
      </c>
      <c r="I9" s="21">
        <v>262</v>
      </c>
      <c r="J9" s="21">
        <v>91</v>
      </c>
      <c r="K9" s="21">
        <v>127</v>
      </c>
      <c r="L9" s="21">
        <v>125</v>
      </c>
      <c r="M9" s="21">
        <v>135</v>
      </c>
      <c r="N9" s="21">
        <v>175</v>
      </c>
      <c r="O9" s="21">
        <v>338</v>
      </c>
      <c r="P9" s="21">
        <v>361</v>
      </c>
      <c r="Q9" s="21">
        <v>39</v>
      </c>
      <c r="R9" s="21">
        <v>133</v>
      </c>
      <c r="S9" s="21">
        <v>20</v>
      </c>
    </row>
    <row r="10" spans="1:19" x14ac:dyDescent="0.2">
      <c r="A10" s="24" t="s">
        <v>3</v>
      </c>
      <c r="B10" s="25">
        <v>100</v>
      </c>
      <c r="C10" s="25">
        <v>52.858262000000003</v>
      </c>
      <c r="D10" s="25">
        <v>46.985120999999999</v>
      </c>
      <c r="E10" s="25">
        <v>46.593578999999998</v>
      </c>
      <c r="F10" s="25">
        <v>25.371966</v>
      </c>
      <c r="G10" s="25">
        <v>16.209866999999999</v>
      </c>
      <c r="H10" s="25">
        <v>13.703994</v>
      </c>
      <c r="I10" s="25">
        <v>20.516836000000001</v>
      </c>
      <c r="J10" s="25">
        <v>7.1260770000000004</v>
      </c>
      <c r="K10" s="25">
        <v>9.9451839999999994</v>
      </c>
      <c r="L10" s="25">
        <v>9.7885670000000005</v>
      </c>
      <c r="M10" s="25">
        <v>10.571652</v>
      </c>
      <c r="N10" s="25">
        <v>13.703994</v>
      </c>
      <c r="O10" s="25">
        <v>26.468285000000002</v>
      </c>
      <c r="P10" s="25">
        <v>28.269380999999999</v>
      </c>
      <c r="Q10" s="25">
        <v>3.054033</v>
      </c>
      <c r="R10" s="25">
        <v>10.415035</v>
      </c>
      <c r="S10" s="25">
        <v>1.566171</v>
      </c>
    </row>
    <row r="11" spans="1:19" x14ac:dyDescent="0.2">
      <c r="A11" s="20" t="s">
        <v>341</v>
      </c>
      <c r="B11" s="21">
        <v>1400</v>
      </c>
      <c r="C11" s="21">
        <v>805</v>
      </c>
      <c r="D11" s="21">
        <v>680</v>
      </c>
      <c r="E11" s="21">
        <v>572</v>
      </c>
      <c r="F11" s="21">
        <v>391</v>
      </c>
      <c r="G11" s="21">
        <v>180</v>
      </c>
      <c r="H11" s="21">
        <v>229</v>
      </c>
      <c r="I11" s="21">
        <v>333</v>
      </c>
      <c r="J11" s="21">
        <v>124</v>
      </c>
      <c r="K11" s="21">
        <v>121</v>
      </c>
      <c r="L11" s="21">
        <v>130</v>
      </c>
      <c r="M11" s="21">
        <v>156</v>
      </c>
      <c r="N11" s="21">
        <v>163</v>
      </c>
      <c r="O11" s="21">
        <v>474</v>
      </c>
      <c r="P11" s="21">
        <v>455</v>
      </c>
      <c r="Q11" s="21">
        <v>30</v>
      </c>
      <c r="R11" s="21">
        <v>113</v>
      </c>
      <c r="S11" s="21">
        <v>27</v>
      </c>
    </row>
    <row r="12" spans="1:19" x14ac:dyDescent="0.2">
      <c r="A12" s="24" t="s">
        <v>3</v>
      </c>
      <c r="B12" s="25">
        <v>100</v>
      </c>
      <c r="C12" s="25">
        <v>57.5</v>
      </c>
      <c r="D12" s="25">
        <v>48.571429000000002</v>
      </c>
      <c r="E12" s="25">
        <v>40.857143000000001</v>
      </c>
      <c r="F12" s="25">
        <v>27.928571000000002</v>
      </c>
      <c r="G12" s="25">
        <v>12.857143000000001</v>
      </c>
      <c r="H12" s="25">
        <v>16.357143000000001</v>
      </c>
      <c r="I12" s="25">
        <v>23.785713999999999</v>
      </c>
      <c r="J12" s="25">
        <v>8.8571430000000007</v>
      </c>
      <c r="K12" s="25">
        <v>8.6428569999999993</v>
      </c>
      <c r="L12" s="25">
        <v>9.2857140000000005</v>
      </c>
      <c r="M12" s="25">
        <v>11.142856999999999</v>
      </c>
      <c r="N12" s="25">
        <v>11.642856999999999</v>
      </c>
      <c r="O12" s="25">
        <v>33.857143000000001</v>
      </c>
      <c r="P12" s="25">
        <v>32.5</v>
      </c>
      <c r="Q12" s="25">
        <v>2.1428569999999998</v>
      </c>
      <c r="R12" s="25">
        <v>8.0714290000000002</v>
      </c>
      <c r="S12" s="25">
        <v>1.928571</v>
      </c>
    </row>
    <row r="13" spans="1:19" x14ac:dyDescent="0.2">
      <c r="A13" s="9" t="s">
        <v>342</v>
      </c>
      <c r="B13" s="9"/>
      <c r="C13" s="9"/>
      <c r="D13" s="9"/>
      <c r="E13" s="9"/>
      <c r="F13" s="9"/>
      <c r="G13" s="9"/>
      <c r="H13" s="9"/>
      <c r="I13" s="9"/>
      <c r="J13" s="9"/>
      <c r="K13" s="9"/>
      <c r="L13" s="9"/>
      <c r="M13" s="9"/>
      <c r="N13" s="9"/>
      <c r="O13" s="9"/>
      <c r="P13" s="9"/>
      <c r="Q13" s="9"/>
      <c r="R13" s="9"/>
      <c r="S13" s="9"/>
    </row>
    <row r="14" spans="1:19" x14ac:dyDescent="0.2">
      <c r="A14" s="20" t="s">
        <v>343</v>
      </c>
      <c r="B14" s="21">
        <v>610</v>
      </c>
      <c r="C14" s="21">
        <v>340</v>
      </c>
      <c r="D14" s="21">
        <v>311</v>
      </c>
      <c r="E14" s="21">
        <v>317</v>
      </c>
      <c r="F14" s="21">
        <v>151</v>
      </c>
      <c r="G14" s="21">
        <v>143</v>
      </c>
      <c r="H14" s="21">
        <v>119</v>
      </c>
      <c r="I14" s="21">
        <v>136</v>
      </c>
      <c r="J14" s="21">
        <v>44</v>
      </c>
      <c r="K14" s="21">
        <v>70</v>
      </c>
      <c r="L14" s="21">
        <v>69</v>
      </c>
      <c r="M14" s="21">
        <v>84</v>
      </c>
      <c r="N14" s="21">
        <v>110</v>
      </c>
      <c r="O14" s="21">
        <v>204</v>
      </c>
      <c r="P14" s="21">
        <v>199</v>
      </c>
      <c r="Q14" s="21">
        <v>21</v>
      </c>
      <c r="R14" s="21">
        <v>45</v>
      </c>
      <c r="S14" s="21">
        <v>3</v>
      </c>
    </row>
    <row r="15" spans="1:19" x14ac:dyDescent="0.2">
      <c r="A15" s="24" t="s">
        <v>3</v>
      </c>
      <c r="B15" s="25">
        <v>100</v>
      </c>
      <c r="C15" s="25">
        <v>55.737704999999998</v>
      </c>
      <c r="D15" s="25">
        <v>50.983606999999999</v>
      </c>
      <c r="E15" s="25">
        <v>51.967213000000001</v>
      </c>
      <c r="F15" s="25">
        <v>24.754097999999999</v>
      </c>
      <c r="G15" s="25">
        <v>23.442623000000001</v>
      </c>
      <c r="H15" s="25">
        <v>19.508196999999999</v>
      </c>
      <c r="I15" s="25">
        <v>22.295082000000001</v>
      </c>
      <c r="J15" s="25">
        <v>7.2131150000000002</v>
      </c>
      <c r="K15" s="25">
        <v>11.47541</v>
      </c>
      <c r="L15" s="25">
        <v>11.311475</v>
      </c>
      <c r="M15" s="25">
        <v>13.770492000000001</v>
      </c>
      <c r="N15" s="25">
        <v>18.032786999999999</v>
      </c>
      <c r="O15" s="25">
        <v>33.442622999999998</v>
      </c>
      <c r="P15" s="25">
        <v>32.622951</v>
      </c>
      <c r="Q15" s="25">
        <v>3.4426230000000002</v>
      </c>
      <c r="R15" s="25">
        <v>7.3770490000000004</v>
      </c>
      <c r="S15" s="25">
        <v>0.49180299999999999</v>
      </c>
    </row>
    <row r="16" spans="1:19" x14ac:dyDescent="0.2">
      <c r="A16" s="20" t="s">
        <v>344</v>
      </c>
      <c r="B16" s="21">
        <v>755</v>
      </c>
      <c r="C16" s="21">
        <v>395</v>
      </c>
      <c r="D16" s="21">
        <v>349</v>
      </c>
      <c r="E16" s="21">
        <v>318</v>
      </c>
      <c r="F16" s="21">
        <v>195</v>
      </c>
      <c r="G16" s="21">
        <v>123</v>
      </c>
      <c r="H16" s="21">
        <v>118</v>
      </c>
      <c r="I16" s="21">
        <v>166</v>
      </c>
      <c r="J16" s="21">
        <v>56</v>
      </c>
      <c r="K16" s="21">
        <v>64</v>
      </c>
      <c r="L16" s="21">
        <v>83</v>
      </c>
      <c r="M16" s="21">
        <v>94</v>
      </c>
      <c r="N16" s="21">
        <v>108</v>
      </c>
      <c r="O16" s="21">
        <v>246</v>
      </c>
      <c r="P16" s="21">
        <v>229</v>
      </c>
      <c r="Q16" s="21">
        <v>16</v>
      </c>
      <c r="R16" s="21">
        <v>66</v>
      </c>
      <c r="S16" s="21">
        <v>10</v>
      </c>
    </row>
    <row r="17" spans="1:19" x14ac:dyDescent="0.2">
      <c r="A17" s="24" t="s">
        <v>3</v>
      </c>
      <c r="B17" s="25">
        <v>100</v>
      </c>
      <c r="C17" s="25">
        <v>52.317881</v>
      </c>
      <c r="D17" s="25">
        <v>46.225166000000002</v>
      </c>
      <c r="E17" s="25">
        <v>42.119205000000001</v>
      </c>
      <c r="F17" s="25">
        <v>25.827815000000001</v>
      </c>
      <c r="G17" s="25">
        <v>16.291391000000001</v>
      </c>
      <c r="H17" s="25">
        <v>15.629139</v>
      </c>
      <c r="I17" s="25">
        <v>21.986754999999999</v>
      </c>
      <c r="J17" s="25">
        <v>7.4172190000000002</v>
      </c>
      <c r="K17" s="25">
        <v>8.4768209999999993</v>
      </c>
      <c r="L17" s="25">
        <v>10.993377000000001</v>
      </c>
      <c r="M17" s="25">
        <v>12.450331</v>
      </c>
      <c r="N17" s="25">
        <v>14.304636</v>
      </c>
      <c r="O17" s="25">
        <v>32.582780999999997</v>
      </c>
      <c r="P17" s="25">
        <v>30.331126000000001</v>
      </c>
      <c r="Q17" s="25">
        <v>2.119205</v>
      </c>
      <c r="R17" s="25">
        <v>8.7417219999999993</v>
      </c>
      <c r="S17" s="25">
        <v>1.324503</v>
      </c>
    </row>
    <row r="18" spans="1:19" x14ac:dyDescent="0.2">
      <c r="A18" s="20" t="s">
        <v>345</v>
      </c>
      <c r="B18" s="21">
        <v>601</v>
      </c>
      <c r="C18" s="21">
        <v>327</v>
      </c>
      <c r="D18" s="21">
        <v>274</v>
      </c>
      <c r="E18" s="21">
        <v>273</v>
      </c>
      <c r="F18" s="21">
        <v>174</v>
      </c>
      <c r="G18" s="21">
        <v>73</v>
      </c>
      <c r="H18" s="21">
        <v>82</v>
      </c>
      <c r="I18" s="21">
        <v>131</v>
      </c>
      <c r="J18" s="21">
        <v>44</v>
      </c>
      <c r="K18" s="21">
        <v>52</v>
      </c>
      <c r="L18" s="21">
        <v>57</v>
      </c>
      <c r="M18" s="21">
        <v>63</v>
      </c>
      <c r="N18" s="21">
        <v>61</v>
      </c>
      <c r="O18" s="21">
        <v>191</v>
      </c>
      <c r="P18" s="21">
        <v>191</v>
      </c>
      <c r="Q18" s="21">
        <v>10</v>
      </c>
      <c r="R18" s="21">
        <v>49</v>
      </c>
      <c r="S18" s="21">
        <v>14</v>
      </c>
    </row>
    <row r="19" spans="1:19" x14ac:dyDescent="0.2">
      <c r="A19" s="24" t="s">
        <v>3</v>
      </c>
      <c r="B19" s="25">
        <v>100</v>
      </c>
      <c r="C19" s="25">
        <v>54.409317999999999</v>
      </c>
      <c r="D19" s="25">
        <v>45.590682000000001</v>
      </c>
      <c r="E19" s="25">
        <v>45.424292999999999</v>
      </c>
      <c r="F19" s="25">
        <v>28.951747000000001</v>
      </c>
      <c r="G19" s="25">
        <v>12.146423</v>
      </c>
      <c r="H19" s="25">
        <v>13.643927</v>
      </c>
      <c r="I19" s="25">
        <v>21.797004999999999</v>
      </c>
      <c r="J19" s="25">
        <v>7.3211310000000003</v>
      </c>
      <c r="K19" s="25">
        <v>8.6522459999999999</v>
      </c>
      <c r="L19" s="25">
        <v>9.4841929999999994</v>
      </c>
      <c r="M19" s="25">
        <v>10.482529</v>
      </c>
      <c r="N19" s="25">
        <v>10.149749999999999</v>
      </c>
      <c r="O19" s="25">
        <v>31.780366000000001</v>
      </c>
      <c r="P19" s="25">
        <v>31.780366000000001</v>
      </c>
      <c r="Q19" s="25">
        <v>1.663894</v>
      </c>
      <c r="R19" s="25">
        <v>8.1530780000000007</v>
      </c>
      <c r="S19" s="25">
        <v>2.3294510000000002</v>
      </c>
    </row>
    <row r="20" spans="1:19" x14ac:dyDescent="0.2">
      <c r="A20" s="20" t="s">
        <v>346</v>
      </c>
      <c r="B20" s="21">
        <v>425</v>
      </c>
      <c r="C20" s="21">
        <v>239</v>
      </c>
      <c r="D20" s="21">
        <v>203</v>
      </c>
      <c r="E20" s="21">
        <v>165</v>
      </c>
      <c r="F20" s="21">
        <v>123</v>
      </c>
      <c r="G20" s="21">
        <v>35</v>
      </c>
      <c r="H20" s="21">
        <v>51</v>
      </c>
      <c r="I20" s="21">
        <v>101</v>
      </c>
      <c r="J20" s="21">
        <v>36</v>
      </c>
      <c r="K20" s="21">
        <v>43</v>
      </c>
      <c r="L20" s="21">
        <v>36</v>
      </c>
      <c r="M20" s="21">
        <v>36</v>
      </c>
      <c r="N20" s="21">
        <v>38</v>
      </c>
      <c r="O20" s="21">
        <v>110</v>
      </c>
      <c r="P20" s="21">
        <v>123</v>
      </c>
      <c r="Q20" s="21">
        <v>13</v>
      </c>
      <c r="R20" s="21">
        <v>57</v>
      </c>
      <c r="S20" s="21">
        <v>11</v>
      </c>
    </row>
    <row r="21" spans="1:19" x14ac:dyDescent="0.2">
      <c r="A21" s="24" t="s">
        <v>3</v>
      </c>
      <c r="B21" s="25">
        <v>100</v>
      </c>
      <c r="C21" s="25">
        <v>56.235294000000003</v>
      </c>
      <c r="D21" s="25">
        <v>47.764705999999997</v>
      </c>
      <c r="E21" s="25">
        <v>38.823529000000001</v>
      </c>
      <c r="F21" s="25">
        <v>28.941175999999999</v>
      </c>
      <c r="G21" s="25">
        <v>8.2352939999999997</v>
      </c>
      <c r="H21" s="25">
        <v>12</v>
      </c>
      <c r="I21" s="25">
        <v>23.764706</v>
      </c>
      <c r="J21" s="25">
        <v>8.4705879999999993</v>
      </c>
      <c r="K21" s="25">
        <v>10.117647</v>
      </c>
      <c r="L21" s="25">
        <v>8.4705879999999993</v>
      </c>
      <c r="M21" s="25">
        <v>8.4705879999999993</v>
      </c>
      <c r="N21" s="25">
        <v>8.9411760000000005</v>
      </c>
      <c r="O21" s="25">
        <v>25.882352999999998</v>
      </c>
      <c r="P21" s="25">
        <v>28.941175999999999</v>
      </c>
      <c r="Q21" s="25">
        <v>3.058824</v>
      </c>
      <c r="R21" s="25">
        <v>13.411765000000001</v>
      </c>
      <c r="S21" s="25">
        <v>2.5882350000000001</v>
      </c>
    </row>
    <row r="22" spans="1:19" x14ac:dyDescent="0.2">
      <c r="A22" s="20" t="s">
        <v>347</v>
      </c>
      <c r="B22" s="21">
        <v>217</v>
      </c>
      <c r="C22" s="21">
        <v>132</v>
      </c>
      <c r="D22" s="21">
        <v>107</v>
      </c>
      <c r="E22" s="21">
        <v>76</v>
      </c>
      <c r="F22" s="21">
        <v>55</v>
      </c>
      <c r="G22" s="21">
        <v>13</v>
      </c>
      <c r="H22" s="21">
        <v>26</v>
      </c>
      <c r="I22" s="21">
        <v>43</v>
      </c>
      <c r="J22" s="21">
        <v>23</v>
      </c>
      <c r="K22" s="21">
        <v>15</v>
      </c>
      <c r="L22" s="21">
        <v>9</v>
      </c>
      <c r="M22" s="21">
        <v>11</v>
      </c>
      <c r="N22" s="21">
        <v>19</v>
      </c>
      <c r="O22" s="21">
        <v>44</v>
      </c>
      <c r="P22" s="21">
        <v>59</v>
      </c>
      <c r="Q22" s="21">
        <v>6</v>
      </c>
      <c r="R22" s="21">
        <v>22</v>
      </c>
      <c r="S22" s="21">
        <v>7</v>
      </c>
    </row>
    <row r="23" spans="1:19" x14ac:dyDescent="0.2">
      <c r="A23" s="24" t="s">
        <v>3</v>
      </c>
      <c r="B23" s="25">
        <v>100</v>
      </c>
      <c r="C23" s="25">
        <v>60.829492999999999</v>
      </c>
      <c r="D23" s="25">
        <v>49.308756000000002</v>
      </c>
      <c r="E23" s="25">
        <v>35.023040999999999</v>
      </c>
      <c r="F23" s="25">
        <v>25.345621999999999</v>
      </c>
      <c r="G23" s="25">
        <v>5.9907830000000004</v>
      </c>
      <c r="H23" s="25">
        <v>11.981567</v>
      </c>
      <c r="I23" s="25">
        <v>19.815667999999999</v>
      </c>
      <c r="J23" s="25">
        <v>10.599078</v>
      </c>
      <c r="K23" s="25">
        <v>6.9124420000000004</v>
      </c>
      <c r="L23" s="25">
        <v>4.1474650000000004</v>
      </c>
      <c r="M23" s="25">
        <v>5.0691240000000004</v>
      </c>
      <c r="N23" s="25">
        <v>8.7557600000000004</v>
      </c>
      <c r="O23" s="25">
        <v>20.276498</v>
      </c>
      <c r="P23" s="25">
        <v>27.188939999999999</v>
      </c>
      <c r="Q23" s="25">
        <v>2.764977</v>
      </c>
      <c r="R23" s="25">
        <v>10.138249</v>
      </c>
      <c r="S23" s="25">
        <v>3.225806</v>
      </c>
    </row>
    <row r="24" spans="1:19" x14ac:dyDescent="0.2">
      <c r="A24" s="20" t="s">
        <v>348</v>
      </c>
      <c r="B24" s="21">
        <v>56</v>
      </c>
      <c r="C24" s="21">
        <v>36</v>
      </c>
      <c r="D24" s="21">
        <v>27</v>
      </c>
      <c r="E24" s="21">
        <v>13</v>
      </c>
      <c r="F24" s="21">
        <v>13</v>
      </c>
      <c r="G24" s="21">
        <v>0</v>
      </c>
      <c r="H24" s="21">
        <v>6</v>
      </c>
      <c r="I24" s="21">
        <v>15</v>
      </c>
      <c r="J24" s="21">
        <v>10</v>
      </c>
      <c r="K24" s="21">
        <v>3</v>
      </c>
      <c r="L24" s="21">
        <v>1</v>
      </c>
      <c r="M24" s="21">
        <v>2</v>
      </c>
      <c r="N24" s="21">
        <v>2</v>
      </c>
      <c r="O24" s="21">
        <v>14</v>
      </c>
      <c r="P24" s="21">
        <v>13</v>
      </c>
      <c r="Q24" s="21">
        <v>2</v>
      </c>
      <c r="R24" s="21">
        <v>6</v>
      </c>
      <c r="S24" s="21">
        <v>2</v>
      </c>
    </row>
    <row r="25" spans="1:19" x14ac:dyDescent="0.2">
      <c r="A25" s="24" t="s">
        <v>3</v>
      </c>
      <c r="B25" s="25">
        <v>100</v>
      </c>
      <c r="C25" s="25">
        <v>64.285713999999999</v>
      </c>
      <c r="D25" s="25">
        <v>48.214286000000001</v>
      </c>
      <c r="E25" s="25">
        <v>23.214286000000001</v>
      </c>
      <c r="F25" s="25">
        <v>23.214286000000001</v>
      </c>
      <c r="G25" s="25">
        <v>0</v>
      </c>
      <c r="H25" s="25">
        <v>10.714286</v>
      </c>
      <c r="I25" s="25">
        <v>26.785713999999999</v>
      </c>
      <c r="J25" s="25">
        <v>17.857143000000001</v>
      </c>
      <c r="K25" s="25">
        <v>5.3571429999999998</v>
      </c>
      <c r="L25" s="25">
        <v>1.785714</v>
      </c>
      <c r="M25" s="25">
        <v>3.5714290000000002</v>
      </c>
      <c r="N25" s="25">
        <v>3.5714290000000002</v>
      </c>
      <c r="O25" s="25">
        <v>25</v>
      </c>
      <c r="P25" s="25">
        <v>23.214286000000001</v>
      </c>
      <c r="Q25" s="25">
        <v>3.5714290000000002</v>
      </c>
      <c r="R25" s="25">
        <v>10.714286</v>
      </c>
      <c r="S25" s="25">
        <v>3.5714290000000002</v>
      </c>
    </row>
    <row r="26" spans="1:19" x14ac:dyDescent="0.2">
      <c r="A26" s="20" t="s">
        <v>349</v>
      </c>
      <c r="B26" s="21">
        <v>13</v>
      </c>
      <c r="C26" s="21">
        <v>11</v>
      </c>
      <c r="D26" s="21">
        <v>9</v>
      </c>
      <c r="E26" s="21">
        <v>5</v>
      </c>
      <c r="F26" s="21">
        <v>4</v>
      </c>
      <c r="G26" s="21">
        <v>0</v>
      </c>
      <c r="H26" s="21">
        <v>2</v>
      </c>
      <c r="I26" s="21">
        <v>3</v>
      </c>
      <c r="J26" s="21">
        <v>2</v>
      </c>
      <c r="K26" s="21">
        <v>1</v>
      </c>
      <c r="L26" s="21">
        <v>0</v>
      </c>
      <c r="M26" s="21">
        <v>1</v>
      </c>
      <c r="N26" s="21">
        <v>0</v>
      </c>
      <c r="O26" s="21">
        <v>3</v>
      </c>
      <c r="P26" s="21">
        <v>2</v>
      </c>
      <c r="Q26" s="21">
        <v>1</v>
      </c>
      <c r="R26" s="21">
        <v>1</v>
      </c>
      <c r="S26" s="21">
        <v>0</v>
      </c>
    </row>
    <row r="27" spans="1:19" x14ac:dyDescent="0.2">
      <c r="A27" s="24" t="s">
        <v>3</v>
      </c>
      <c r="B27" s="25">
        <v>100</v>
      </c>
      <c r="C27" s="25">
        <v>84.615385000000003</v>
      </c>
      <c r="D27" s="25">
        <v>69.230768999999995</v>
      </c>
      <c r="E27" s="25">
        <v>38.461537999999997</v>
      </c>
      <c r="F27" s="25">
        <v>30.769231000000001</v>
      </c>
      <c r="G27" s="25">
        <v>0</v>
      </c>
      <c r="H27" s="25">
        <v>15.384615</v>
      </c>
      <c r="I27" s="25">
        <v>23.076923000000001</v>
      </c>
      <c r="J27" s="25">
        <v>15.384615</v>
      </c>
      <c r="K27" s="25">
        <v>7.6923079999999997</v>
      </c>
      <c r="L27" s="25">
        <v>0</v>
      </c>
      <c r="M27" s="25">
        <v>7.6923079999999997</v>
      </c>
      <c r="N27" s="25">
        <v>0</v>
      </c>
      <c r="O27" s="25">
        <v>23.076923000000001</v>
      </c>
      <c r="P27" s="25">
        <v>15.384615</v>
      </c>
      <c r="Q27" s="25">
        <v>7.6923079999999997</v>
      </c>
      <c r="R27" s="25">
        <v>7.6923079999999997</v>
      </c>
      <c r="S27" s="25">
        <v>0</v>
      </c>
    </row>
    <row r="28" spans="1:19" x14ac:dyDescent="0.2">
      <c r="A28" s="20" t="s">
        <v>350</v>
      </c>
      <c r="B28" s="21">
        <v>1365</v>
      </c>
      <c r="C28" s="21">
        <v>735</v>
      </c>
      <c r="D28" s="21">
        <v>660</v>
      </c>
      <c r="E28" s="21">
        <v>635</v>
      </c>
      <c r="F28" s="21">
        <v>346</v>
      </c>
      <c r="G28" s="21">
        <v>266</v>
      </c>
      <c r="H28" s="21">
        <v>237</v>
      </c>
      <c r="I28" s="21">
        <v>302</v>
      </c>
      <c r="J28" s="21">
        <v>100</v>
      </c>
      <c r="K28" s="21">
        <v>134</v>
      </c>
      <c r="L28" s="21">
        <v>152</v>
      </c>
      <c r="M28" s="21">
        <v>178</v>
      </c>
      <c r="N28" s="21">
        <v>218</v>
      </c>
      <c r="O28" s="21">
        <v>450</v>
      </c>
      <c r="P28" s="21">
        <v>428</v>
      </c>
      <c r="Q28" s="21">
        <v>37</v>
      </c>
      <c r="R28" s="21">
        <v>111</v>
      </c>
      <c r="S28" s="21">
        <v>13</v>
      </c>
    </row>
    <row r="29" spans="1:19" x14ac:dyDescent="0.2">
      <c r="A29" s="24" t="s">
        <v>3</v>
      </c>
      <c r="B29" s="25">
        <v>100</v>
      </c>
      <c r="C29" s="25">
        <v>53.846153999999999</v>
      </c>
      <c r="D29" s="25">
        <v>48.351647999999997</v>
      </c>
      <c r="E29" s="25">
        <v>46.520147000000001</v>
      </c>
      <c r="F29" s="25">
        <v>25.347985000000001</v>
      </c>
      <c r="G29" s="25">
        <v>19.487179000000001</v>
      </c>
      <c r="H29" s="25">
        <v>17.362636999999999</v>
      </c>
      <c r="I29" s="25">
        <v>22.124542000000002</v>
      </c>
      <c r="J29" s="25">
        <v>7.3260069999999997</v>
      </c>
      <c r="K29" s="25">
        <v>9.8168500000000005</v>
      </c>
      <c r="L29" s="25">
        <v>11.135531</v>
      </c>
      <c r="M29" s="25">
        <v>13.040293</v>
      </c>
      <c r="N29" s="25">
        <v>15.970696</v>
      </c>
      <c r="O29" s="25">
        <v>32.967033000000001</v>
      </c>
      <c r="P29" s="25">
        <v>31.355311</v>
      </c>
      <c r="Q29" s="25">
        <v>2.710623</v>
      </c>
      <c r="R29" s="25">
        <v>8.1318680000000008</v>
      </c>
      <c r="S29" s="25">
        <v>0.95238100000000003</v>
      </c>
    </row>
    <row r="30" spans="1:19" x14ac:dyDescent="0.2">
      <c r="A30" s="20" t="s">
        <v>351</v>
      </c>
      <c r="B30" s="21">
        <v>1026</v>
      </c>
      <c r="C30" s="21">
        <v>566</v>
      </c>
      <c r="D30" s="21">
        <v>477</v>
      </c>
      <c r="E30" s="21">
        <v>438</v>
      </c>
      <c r="F30" s="21">
        <v>297</v>
      </c>
      <c r="G30" s="21">
        <v>108</v>
      </c>
      <c r="H30" s="21">
        <v>133</v>
      </c>
      <c r="I30" s="21">
        <v>232</v>
      </c>
      <c r="J30" s="21">
        <v>80</v>
      </c>
      <c r="K30" s="21">
        <v>95</v>
      </c>
      <c r="L30" s="21">
        <v>93</v>
      </c>
      <c r="M30" s="21">
        <v>99</v>
      </c>
      <c r="N30" s="21">
        <v>99</v>
      </c>
      <c r="O30" s="21">
        <v>301</v>
      </c>
      <c r="P30" s="21">
        <v>314</v>
      </c>
      <c r="Q30" s="21">
        <v>23</v>
      </c>
      <c r="R30" s="21">
        <v>106</v>
      </c>
      <c r="S30" s="21">
        <v>25</v>
      </c>
    </row>
    <row r="31" spans="1:19" x14ac:dyDescent="0.2">
      <c r="A31" s="24" t="s">
        <v>3</v>
      </c>
      <c r="B31" s="25">
        <v>100</v>
      </c>
      <c r="C31" s="25">
        <v>55.165692</v>
      </c>
      <c r="D31" s="25">
        <v>46.491228</v>
      </c>
      <c r="E31" s="25">
        <v>42.690058000000001</v>
      </c>
      <c r="F31" s="25">
        <v>28.947368000000001</v>
      </c>
      <c r="G31" s="25">
        <v>10.526316</v>
      </c>
      <c r="H31" s="25">
        <v>12.962963</v>
      </c>
      <c r="I31" s="25">
        <v>22.612086000000001</v>
      </c>
      <c r="J31" s="25">
        <v>7.7972710000000003</v>
      </c>
      <c r="K31" s="25">
        <v>9.2592590000000001</v>
      </c>
      <c r="L31" s="25">
        <v>9.0643270000000005</v>
      </c>
      <c r="M31" s="25">
        <v>9.6491229999999995</v>
      </c>
      <c r="N31" s="25">
        <v>9.6491229999999995</v>
      </c>
      <c r="O31" s="25">
        <v>29.337232</v>
      </c>
      <c r="P31" s="25">
        <v>30.604288</v>
      </c>
      <c r="Q31" s="25">
        <v>2.2417150000000001</v>
      </c>
      <c r="R31" s="25">
        <v>10.331384</v>
      </c>
      <c r="S31" s="25">
        <v>2.4366469999999998</v>
      </c>
    </row>
    <row r="32" spans="1:19" x14ac:dyDescent="0.2">
      <c r="A32" s="20" t="s">
        <v>352</v>
      </c>
      <c r="B32" s="21">
        <v>286</v>
      </c>
      <c r="C32" s="21">
        <v>179</v>
      </c>
      <c r="D32" s="21">
        <v>143</v>
      </c>
      <c r="E32" s="21">
        <v>94</v>
      </c>
      <c r="F32" s="21">
        <v>72</v>
      </c>
      <c r="G32" s="21">
        <v>13</v>
      </c>
      <c r="H32" s="21">
        <v>34</v>
      </c>
      <c r="I32" s="21">
        <v>61</v>
      </c>
      <c r="J32" s="21">
        <v>35</v>
      </c>
      <c r="K32" s="21">
        <v>19</v>
      </c>
      <c r="L32" s="21">
        <v>10</v>
      </c>
      <c r="M32" s="21">
        <v>14</v>
      </c>
      <c r="N32" s="21">
        <v>21</v>
      </c>
      <c r="O32" s="21">
        <v>61</v>
      </c>
      <c r="P32" s="21">
        <v>74</v>
      </c>
      <c r="Q32" s="21">
        <v>9</v>
      </c>
      <c r="R32" s="21">
        <v>29</v>
      </c>
      <c r="S32" s="21">
        <v>9</v>
      </c>
    </row>
    <row r="33" spans="1:19" x14ac:dyDescent="0.2">
      <c r="A33" s="24" t="s">
        <v>3</v>
      </c>
      <c r="B33" s="25">
        <v>100</v>
      </c>
      <c r="C33" s="25">
        <v>62.587412999999998</v>
      </c>
      <c r="D33" s="25">
        <v>50</v>
      </c>
      <c r="E33" s="25">
        <v>32.867133000000003</v>
      </c>
      <c r="F33" s="25">
        <v>25.174824999999998</v>
      </c>
      <c r="G33" s="25">
        <v>4.5454549999999996</v>
      </c>
      <c r="H33" s="25">
        <v>11.888112</v>
      </c>
      <c r="I33" s="25">
        <v>21.328671</v>
      </c>
      <c r="J33" s="25">
        <v>12.237762</v>
      </c>
      <c r="K33" s="25">
        <v>6.643357</v>
      </c>
      <c r="L33" s="25">
        <v>3.4965030000000001</v>
      </c>
      <c r="M33" s="25">
        <v>4.895105</v>
      </c>
      <c r="N33" s="25">
        <v>7.342657</v>
      </c>
      <c r="O33" s="25">
        <v>21.328671</v>
      </c>
      <c r="P33" s="25">
        <v>25.874126</v>
      </c>
      <c r="Q33" s="25">
        <v>3.1468530000000001</v>
      </c>
      <c r="R33" s="25">
        <v>10.139860000000001</v>
      </c>
      <c r="S33" s="25">
        <v>3.1468530000000001</v>
      </c>
    </row>
    <row r="34" spans="1:19" x14ac:dyDescent="0.2">
      <c r="A34" s="20" t="s">
        <v>353</v>
      </c>
      <c r="B34" s="21">
        <v>1312</v>
      </c>
      <c r="C34" s="21">
        <v>745</v>
      </c>
      <c r="D34" s="21">
        <v>620</v>
      </c>
      <c r="E34" s="21">
        <v>532</v>
      </c>
      <c r="F34" s="21">
        <v>369</v>
      </c>
      <c r="G34" s="21">
        <v>121</v>
      </c>
      <c r="H34" s="21">
        <v>167</v>
      </c>
      <c r="I34" s="21">
        <v>293</v>
      </c>
      <c r="J34" s="21">
        <v>115</v>
      </c>
      <c r="K34" s="21">
        <v>114</v>
      </c>
      <c r="L34" s="21">
        <v>103</v>
      </c>
      <c r="M34" s="21">
        <v>113</v>
      </c>
      <c r="N34" s="21">
        <v>120</v>
      </c>
      <c r="O34" s="21">
        <v>362</v>
      </c>
      <c r="P34" s="21">
        <v>388</v>
      </c>
      <c r="Q34" s="21">
        <v>32</v>
      </c>
      <c r="R34" s="21">
        <v>135</v>
      </c>
      <c r="S34" s="21">
        <v>34</v>
      </c>
    </row>
    <row r="35" spans="1:19" x14ac:dyDescent="0.2">
      <c r="A35" s="24" t="s">
        <v>3</v>
      </c>
      <c r="B35" s="25">
        <v>100</v>
      </c>
      <c r="C35" s="25">
        <v>56.783537000000003</v>
      </c>
      <c r="D35" s="25">
        <v>47.256098000000001</v>
      </c>
      <c r="E35" s="25">
        <v>40.548780000000001</v>
      </c>
      <c r="F35" s="25">
        <v>28.125</v>
      </c>
      <c r="G35" s="25">
        <v>9.2225610000000007</v>
      </c>
      <c r="H35" s="25">
        <v>12.728659</v>
      </c>
      <c r="I35" s="25">
        <v>22.332317</v>
      </c>
      <c r="J35" s="25">
        <v>8.7652439999999991</v>
      </c>
      <c r="K35" s="25">
        <v>8.6890239999999999</v>
      </c>
      <c r="L35" s="25">
        <v>7.8506099999999996</v>
      </c>
      <c r="M35" s="25">
        <v>8.6128049999999998</v>
      </c>
      <c r="N35" s="25">
        <v>9.1463409999999996</v>
      </c>
      <c r="O35" s="25">
        <v>27.591463000000001</v>
      </c>
      <c r="P35" s="25">
        <v>29.573170999999999</v>
      </c>
      <c r="Q35" s="25">
        <v>2.4390239999999999</v>
      </c>
      <c r="R35" s="25">
        <v>10.289634</v>
      </c>
      <c r="S35" s="25">
        <v>2.5914630000000001</v>
      </c>
    </row>
    <row r="36" spans="1:19" x14ac:dyDescent="0.2">
      <c r="A36" s="9" t="s">
        <v>354</v>
      </c>
      <c r="B36" s="10">
        <v>298</v>
      </c>
      <c r="C36" s="10">
        <v>160</v>
      </c>
      <c r="D36" s="10">
        <v>149</v>
      </c>
      <c r="E36" s="10">
        <v>156</v>
      </c>
      <c r="F36" s="10">
        <v>69</v>
      </c>
      <c r="G36" s="10">
        <v>66</v>
      </c>
      <c r="H36" s="10">
        <v>53</v>
      </c>
      <c r="I36" s="10">
        <v>56</v>
      </c>
      <c r="J36" s="10">
        <v>18</v>
      </c>
      <c r="K36" s="10">
        <v>36</v>
      </c>
      <c r="L36" s="10">
        <v>32</v>
      </c>
      <c r="M36" s="10">
        <v>38</v>
      </c>
      <c r="N36" s="10">
        <v>63</v>
      </c>
      <c r="O36" s="10">
        <v>84</v>
      </c>
      <c r="P36" s="10">
        <v>76</v>
      </c>
      <c r="Q36" s="10">
        <v>11</v>
      </c>
      <c r="R36" s="10">
        <v>27</v>
      </c>
      <c r="S36" s="10">
        <v>3</v>
      </c>
    </row>
    <row r="37" spans="1:19" x14ac:dyDescent="0.2">
      <c r="A37" s="24" t="s">
        <v>3</v>
      </c>
      <c r="B37" s="25">
        <v>100</v>
      </c>
      <c r="C37" s="25">
        <v>53.691274999999997</v>
      </c>
      <c r="D37" s="25">
        <v>50</v>
      </c>
      <c r="E37" s="25">
        <v>52.348993</v>
      </c>
      <c r="F37" s="25">
        <v>23.154361999999999</v>
      </c>
      <c r="G37" s="25">
        <v>22.147651</v>
      </c>
      <c r="H37" s="25">
        <v>17.785235</v>
      </c>
      <c r="I37" s="25">
        <v>18.791945999999999</v>
      </c>
      <c r="J37" s="25">
        <v>6.0402680000000002</v>
      </c>
      <c r="K37" s="25">
        <v>12.080537</v>
      </c>
      <c r="L37" s="25">
        <v>10.738255000000001</v>
      </c>
      <c r="M37" s="25">
        <v>12.751678</v>
      </c>
      <c r="N37" s="25">
        <v>21.140940000000001</v>
      </c>
      <c r="O37" s="25">
        <v>28.187919000000001</v>
      </c>
      <c r="P37" s="25">
        <v>25.503356</v>
      </c>
      <c r="Q37" s="25">
        <v>3.6912750000000001</v>
      </c>
      <c r="R37" s="25">
        <v>9.0604030000000009</v>
      </c>
      <c r="S37" s="25">
        <v>1.0067109999999999</v>
      </c>
    </row>
    <row r="38" spans="1:19" x14ac:dyDescent="0.2">
      <c r="A38" s="20" t="s">
        <v>344</v>
      </c>
      <c r="B38" s="21">
        <v>388</v>
      </c>
      <c r="C38" s="21">
        <v>201</v>
      </c>
      <c r="D38" s="21">
        <v>186</v>
      </c>
      <c r="E38" s="21">
        <v>181</v>
      </c>
      <c r="F38" s="21">
        <v>96</v>
      </c>
      <c r="G38" s="21">
        <v>74</v>
      </c>
      <c r="H38" s="21">
        <v>49</v>
      </c>
      <c r="I38" s="21">
        <v>76</v>
      </c>
      <c r="J38" s="21">
        <v>25</v>
      </c>
      <c r="K38" s="21">
        <v>32</v>
      </c>
      <c r="L38" s="21">
        <v>43</v>
      </c>
      <c r="M38" s="21">
        <v>43</v>
      </c>
      <c r="N38" s="21">
        <v>51</v>
      </c>
      <c r="O38" s="21">
        <v>106</v>
      </c>
      <c r="P38" s="21">
        <v>106</v>
      </c>
      <c r="Q38" s="21">
        <v>7</v>
      </c>
      <c r="R38" s="21">
        <v>36</v>
      </c>
      <c r="S38" s="21">
        <v>5</v>
      </c>
    </row>
    <row r="39" spans="1:19" x14ac:dyDescent="0.2">
      <c r="A39" s="24" t="s">
        <v>3</v>
      </c>
      <c r="B39" s="25">
        <v>100</v>
      </c>
      <c r="C39" s="25">
        <v>51.804124000000002</v>
      </c>
      <c r="D39" s="25">
        <v>47.938144000000001</v>
      </c>
      <c r="E39" s="25">
        <v>46.649484999999999</v>
      </c>
      <c r="F39" s="25">
        <v>24.742267999999999</v>
      </c>
      <c r="G39" s="25">
        <v>19.072164999999998</v>
      </c>
      <c r="H39" s="25">
        <v>12.628866</v>
      </c>
      <c r="I39" s="25">
        <v>19.587629</v>
      </c>
      <c r="J39" s="25">
        <v>6.4432989999999997</v>
      </c>
      <c r="K39" s="25">
        <v>8.2474229999999995</v>
      </c>
      <c r="L39" s="25">
        <v>11.082473999999999</v>
      </c>
      <c r="M39" s="25">
        <v>11.082473999999999</v>
      </c>
      <c r="N39" s="25">
        <v>13.14433</v>
      </c>
      <c r="O39" s="25">
        <v>27.319588</v>
      </c>
      <c r="P39" s="25">
        <v>27.319588</v>
      </c>
      <c r="Q39" s="25">
        <v>1.8041240000000001</v>
      </c>
      <c r="R39" s="25">
        <v>9.2783510000000007</v>
      </c>
      <c r="S39" s="25">
        <v>1.2886599999999999</v>
      </c>
    </row>
    <row r="40" spans="1:19" x14ac:dyDescent="0.2">
      <c r="A40" s="20" t="s">
        <v>345</v>
      </c>
      <c r="B40" s="21">
        <v>299</v>
      </c>
      <c r="C40" s="21">
        <v>154</v>
      </c>
      <c r="D40" s="21">
        <v>127</v>
      </c>
      <c r="E40" s="21">
        <v>148</v>
      </c>
      <c r="F40" s="21">
        <v>82</v>
      </c>
      <c r="G40" s="21">
        <v>43</v>
      </c>
      <c r="H40" s="21">
        <v>41</v>
      </c>
      <c r="I40" s="21">
        <v>66</v>
      </c>
      <c r="J40" s="21">
        <v>19</v>
      </c>
      <c r="K40" s="21">
        <v>28</v>
      </c>
      <c r="L40" s="21">
        <v>27</v>
      </c>
      <c r="M40" s="21">
        <v>35</v>
      </c>
      <c r="N40" s="21">
        <v>36</v>
      </c>
      <c r="O40" s="21">
        <v>89</v>
      </c>
      <c r="P40" s="21">
        <v>100</v>
      </c>
      <c r="Q40" s="21">
        <v>7</v>
      </c>
      <c r="R40" s="21">
        <v>25</v>
      </c>
      <c r="S40" s="21">
        <v>4</v>
      </c>
    </row>
    <row r="41" spans="1:19" x14ac:dyDescent="0.2">
      <c r="A41" s="24" t="s">
        <v>3</v>
      </c>
      <c r="B41" s="25">
        <v>100</v>
      </c>
      <c r="C41" s="25">
        <v>51.505017000000002</v>
      </c>
      <c r="D41" s="25">
        <v>42.474916</v>
      </c>
      <c r="E41" s="25">
        <v>49.498328000000001</v>
      </c>
      <c r="F41" s="25">
        <v>27.424748999999998</v>
      </c>
      <c r="G41" s="25">
        <v>14.381271</v>
      </c>
      <c r="H41" s="25">
        <v>13.712375</v>
      </c>
      <c r="I41" s="25">
        <v>22.073578999999999</v>
      </c>
      <c r="J41" s="25">
        <v>6.3545150000000001</v>
      </c>
      <c r="K41" s="25">
        <v>9.3645479999999992</v>
      </c>
      <c r="L41" s="25">
        <v>9.0300999999999991</v>
      </c>
      <c r="M41" s="25">
        <v>11.705686</v>
      </c>
      <c r="N41" s="25">
        <v>12.040134</v>
      </c>
      <c r="O41" s="25">
        <v>29.765885999999998</v>
      </c>
      <c r="P41" s="25">
        <v>33.444816000000003</v>
      </c>
      <c r="Q41" s="25">
        <v>2.3411369999999998</v>
      </c>
      <c r="R41" s="25">
        <v>8.3612040000000007</v>
      </c>
      <c r="S41" s="25">
        <v>1.337793</v>
      </c>
    </row>
    <row r="42" spans="1:19" x14ac:dyDescent="0.2">
      <c r="A42" s="20" t="s">
        <v>346</v>
      </c>
      <c r="B42" s="21">
        <v>192</v>
      </c>
      <c r="C42" s="21">
        <v>96</v>
      </c>
      <c r="D42" s="21">
        <v>92</v>
      </c>
      <c r="E42" s="21">
        <v>76</v>
      </c>
      <c r="F42" s="21">
        <v>49</v>
      </c>
      <c r="G42" s="21">
        <v>19</v>
      </c>
      <c r="H42" s="21">
        <v>21</v>
      </c>
      <c r="I42" s="21">
        <v>40</v>
      </c>
      <c r="J42" s="21">
        <v>16</v>
      </c>
      <c r="K42" s="21">
        <v>21</v>
      </c>
      <c r="L42" s="21">
        <v>19</v>
      </c>
      <c r="M42" s="21">
        <v>13</v>
      </c>
      <c r="N42" s="21">
        <v>19</v>
      </c>
      <c r="O42" s="21">
        <v>38</v>
      </c>
      <c r="P42" s="21">
        <v>52</v>
      </c>
      <c r="Q42" s="21">
        <v>9</v>
      </c>
      <c r="R42" s="21">
        <v>35</v>
      </c>
      <c r="S42" s="21">
        <v>4</v>
      </c>
    </row>
    <row r="43" spans="1:19" x14ac:dyDescent="0.2">
      <c r="A43" s="24" t="s">
        <v>3</v>
      </c>
      <c r="B43" s="25">
        <v>100</v>
      </c>
      <c r="C43" s="25">
        <v>50</v>
      </c>
      <c r="D43" s="25">
        <v>47.916666999999997</v>
      </c>
      <c r="E43" s="25">
        <v>39.583333000000003</v>
      </c>
      <c r="F43" s="25">
        <v>25.520833</v>
      </c>
      <c r="G43" s="25">
        <v>9.8958329999999997</v>
      </c>
      <c r="H43" s="25">
        <v>10.9375</v>
      </c>
      <c r="I43" s="25">
        <v>20.833333</v>
      </c>
      <c r="J43" s="25">
        <v>8.3333329999999997</v>
      </c>
      <c r="K43" s="25">
        <v>10.9375</v>
      </c>
      <c r="L43" s="25">
        <v>9.8958329999999997</v>
      </c>
      <c r="M43" s="25">
        <v>6.7708329999999997</v>
      </c>
      <c r="N43" s="25">
        <v>9.8958329999999997</v>
      </c>
      <c r="O43" s="25">
        <v>19.791667</v>
      </c>
      <c r="P43" s="25">
        <v>27.083333</v>
      </c>
      <c r="Q43" s="25">
        <v>4.6875</v>
      </c>
      <c r="R43" s="25">
        <v>18.229167</v>
      </c>
      <c r="S43" s="25">
        <v>2.0833330000000001</v>
      </c>
    </row>
    <row r="44" spans="1:19" x14ac:dyDescent="0.2">
      <c r="A44" s="20" t="s">
        <v>347</v>
      </c>
      <c r="B44" s="21">
        <v>77</v>
      </c>
      <c r="C44" s="21">
        <v>48</v>
      </c>
      <c r="D44" s="21">
        <v>35</v>
      </c>
      <c r="E44" s="21">
        <v>29</v>
      </c>
      <c r="F44" s="21">
        <v>21</v>
      </c>
      <c r="G44" s="21">
        <v>5</v>
      </c>
      <c r="H44" s="21">
        <v>9</v>
      </c>
      <c r="I44" s="21">
        <v>13</v>
      </c>
      <c r="J44" s="21">
        <v>5</v>
      </c>
      <c r="K44" s="21">
        <v>9</v>
      </c>
      <c r="L44" s="21">
        <v>4</v>
      </c>
      <c r="M44" s="21">
        <v>5</v>
      </c>
      <c r="N44" s="21">
        <v>5</v>
      </c>
      <c r="O44" s="21">
        <v>15</v>
      </c>
      <c r="P44" s="21">
        <v>20</v>
      </c>
      <c r="Q44" s="21">
        <v>3</v>
      </c>
      <c r="R44" s="21">
        <v>7</v>
      </c>
      <c r="S44" s="21">
        <v>4</v>
      </c>
    </row>
    <row r="45" spans="1:19" x14ac:dyDescent="0.2">
      <c r="A45" s="24" t="s">
        <v>3</v>
      </c>
      <c r="B45" s="25">
        <v>100</v>
      </c>
      <c r="C45" s="25">
        <v>62.337662000000002</v>
      </c>
      <c r="D45" s="25">
        <v>45.454545000000003</v>
      </c>
      <c r="E45" s="25">
        <v>37.662337999999998</v>
      </c>
      <c r="F45" s="25">
        <v>27.272727</v>
      </c>
      <c r="G45" s="25">
        <v>6.493506</v>
      </c>
      <c r="H45" s="25">
        <v>11.688312</v>
      </c>
      <c r="I45" s="25">
        <v>16.883116999999999</v>
      </c>
      <c r="J45" s="25">
        <v>6.493506</v>
      </c>
      <c r="K45" s="25">
        <v>11.688312</v>
      </c>
      <c r="L45" s="25">
        <v>5.1948049999999997</v>
      </c>
      <c r="M45" s="25">
        <v>6.493506</v>
      </c>
      <c r="N45" s="25">
        <v>6.493506</v>
      </c>
      <c r="O45" s="25">
        <v>19.480519000000001</v>
      </c>
      <c r="P45" s="25">
        <v>25.974025999999999</v>
      </c>
      <c r="Q45" s="25">
        <v>3.8961039999999998</v>
      </c>
      <c r="R45" s="25">
        <v>9.0909089999999999</v>
      </c>
      <c r="S45" s="25">
        <v>5.1948049999999997</v>
      </c>
    </row>
    <row r="46" spans="1:19" x14ac:dyDescent="0.2">
      <c r="A46" s="20" t="s">
        <v>348</v>
      </c>
      <c r="B46" s="21">
        <v>19</v>
      </c>
      <c r="C46" s="21">
        <v>12</v>
      </c>
      <c r="D46" s="21">
        <v>8</v>
      </c>
      <c r="E46" s="21">
        <v>4</v>
      </c>
      <c r="F46" s="21">
        <v>6</v>
      </c>
      <c r="G46" s="21">
        <v>0</v>
      </c>
      <c r="H46" s="21">
        <v>2</v>
      </c>
      <c r="I46" s="21">
        <v>10</v>
      </c>
      <c r="J46" s="21">
        <v>7</v>
      </c>
      <c r="K46" s="21">
        <v>1</v>
      </c>
      <c r="L46" s="21">
        <v>0</v>
      </c>
      <c r="M46" s="21">
        <v>1</v>
      </c>
      <c r="N46" s="21">
        <v>1</v>
      </c>
      <c r="O46" s="21">
        <v>6</v>
      </c>
      <c r="P46" s="21">
        <v>7</v>
      </c>
      <c r="Q46" s="21">
        <v>2</v>
      </c>
      <c r="R46" s="21">
        <v>3</v>
      </c>
      <c r="S46" s="21">
        <v>0</v>
      </c>
    </row>
    <row r="47" spans="1:19" x14ac:dyDescent="0.2">
      <c r="A47" s="24" t="s">
        <v>3</v>
      </c>
      <c r="B47" s="25">
        <v>100</v>
      </c>
      <c r="C47" s="25">
        <v>63.157895000000003</v>
      </c>
      <c r="D47" s="25">
        <v>42.105263000000001</v>
      </c>
      <c r="E47" s="25">
        <v>21.052631999999999</v>
      </c>
      <c r="F47" s="25">
        <v>31.578946999999999</v>
      </c>
      <c r="G47" s="25">
        <v>0</v>
      </c>
      <c r="H47" s="25">
        <v>10.526316</v>
      </c>
      <c r="I47" s="25">
        <v>52.631579000000002</v>
      </c>
      <c r="J47" s="25">
        <v>36.842104999999997</v>
      </c>
      <c r="K47" s="25">
        <v>5.2631579999999998</v>
      </c>
      <c r="L47" s="25">
        <v>0</v>
      </c>
      <c r="M47" s="25">
        <v>5.2631579999999998</v>
      </c>
      <c r="N47" s="25">
        <v>5.2631579999999998</v>
      </c>
      <c r="O47" s="25">
        <v>31.578946999999999</v>
      </c>
      <c r="P47" s="25">
        <v>36.842104999999997</v>
      </c>
      <c r="Q47" s="25">
        <v>10.526316</v>
      </c>
      <c r="R47" s="25">
        <v>15.789474</v>
      </c>
      <c r="S47" s="25">
        <v>0</v>
      </c>
    </row>
    <row r="48" spans="1:19" x14ac:dyDescent="0.2">
      <c r="A48" s="20" t="s">
        <v>349</v>
      </c>
      <c r="B48" s="21">
        <v>4</v>
      </c>
      <c r="C48" s="21">
        <v>4</v>
      </c>
      <c r="D48" s="21">
        <v>3</v>
      </c>
      <c r="E48" s="21">
        <v>1</v>
      </c>
      <c r="F48" s="21">
        <v>1</v>
      </c>
      <c r="G48" s="21">
        <v>0</v>
      </c>
      <c r="H48" s="21">
        <v>0</v>
      </c>
      <c r="I48" s="21">
        <v>1</v>
      </c>
      <c r="J48" s="21">
        <v>1</v>
      </c>
      <c r="K48" s="21">
        <v>0</v>
      </c>
      <c r="L48" s="21">
        <v>0</v>
      </c>
      <c r="M48" s="21">
        <v>0</v>
      </c>
      <c r="N48" s="21">
        <v>0</v>
      </c>
      <c r="O48" s="21">
        <v>0</v>
      </c>
      <c r="P48" s="21">
        <v>0</v>
      </c>
      <c r="Q48" s="21">
        <v>0</v>
      </c>
      <c r="R48" s="21">
        <v>0</v>
      </c>
      <c r="S48" s="21">
        <v>0</v>
      </c>
    </row>
    <row r="49" spans="1:19" x14ac:dyDescent="0.2">
      <c r="A49" s="24" t="s">
        <v>3</v>
      </c>
      <c r="B49" s="25">
        <v>100</v>
      </c>
      <c r="C49" s="25">
        <v>100</v>
      </c>
      <c r="D49" s="25">
        <v>75</v>
      </c>
      <c r="E49" s="25">
        <v>25</v>
      </c>
      <c r="F49" s="25">
        <v>25</v>
      </c>
      <c r="G49" s="25">
        <v>0</v>
      </c>
      <c r="H49" s="25">
        <v>0</v>
      </c>
      <c r="I49" s="25">
        <v>25</v>
      </c>
      <c r="J49" s="25">
        <v>25</v>
      </c>
      <c r="K49" s="25">
        <v>0</v>
      </c>
      <c r="L49" s="25">
        <v>0</v>
      </c>
      <c r="M49" s="25">
        <v>0</v>
      </c>
      <c r="N49" s="25">
        <v>0</v>
      </c>
      <c r="O49" s="25">
        <v>0</v>
      </c>
      <c r="P49" s="25">
        <v>0</v>
      </c>
      <c r="Q49" s="25">
        <v>0</v>
      </c>
      <c r="R49" s="25">
        <v>0</v>
      </c>
      <c r="S49" s="25">
        <v>0</v>
      </c>
    </row>
    <row r="50" spans="1:19" x14ac:dyDescent="0.2">
      <c r="A50" s="20" t="s">
        <v>350</v>
      </c>
      <c r="B50" s="21">
        <v>686</v>
      </c>
      <c r="C50" s="21">
        <v>361</v>
      </c>
      <c r="D50" s="21">
        <v>335</v>
      </c>
      <c r="E50" s="21">
        <v>337</v>
      </c>
      <c r="F50" s="21">
        <v>165</v>
      </c>
      <c r="G50" s="21">
        <v>140</v>
      </c>
      <c r="H50" s="21">
        <v>102</v>
      </c>
      <c r="I50" s="21">
        <v>132</v>
      </c>
      <c r="J50" s="21">
        <v>43</v>
      </c>
      <c r="K50" s="21">
        <v>68</v>
      </c>
      <c r="L50" s="21">
        <v>75</v>
      </c>
      <c r="M50" s="21">
        <v>81</v>
      </c>
      <c r="N50" s="21">
        <v>114</v>
      </c>
      <c r="O50" s="21">
        <v>190</v>
      </c>
      <c r="P50" s="21">
        <v>182</v>
      </c>
      <c r="Q50" s="21">
        <v>18</v>
      </c>
      <c r="R50" s="21">
        <v>63</v>
      </c>
      <c r="S50" s="21">
        <v>8</v>
      </c>
    </row>
    <row r="51" spans="1:19" x14ac:dyDescent="0.2">
      <c r="A51" s="24" t="s">
        <v>3</v>
      </c>
      <c r="B51" s="25">
        <v>100</v>
      </c>
      <c r="C51" s="25">
        <v>52.623907000000003</v>
      </c>
      <c r="D51" s="25">
        <v>48.833818999999998</v>
      </c>
      <c r="E51" s="25">
        <v>49.125363999999998</v>
      </c>
      <c r="F51" s="25">
        <v>24.052478000000001</v>
      </c>
      <c r="G51" s="25">
        <v>20.408162999999998</v>
      </c>
      <c r="H51" s="25">
        <v>14.868805</v>
      </c>
      <c r="I51" s="25">
        <v>19.241983000000001</v>
      </c>
      <c r="J51" s="25">
        <v>6.2682219999999997</v>
      </c>
      <c r="K51" s="25">
        <v>9.9125359999999993</v>
      </c>
      <c r="L51" s="25">
        <v>10.932945</v>
      </c>
      <c r="M51" s="25">
        <v>11.80758</v>
      </c>
      <c r="N51" s="25">
        <v>16.618075999999999</v>
      </c>
      <c r="O51" s="25">
        <v>27.696793</v>
      </c>
      <c r="P51" s="25">
        <v>26.530612000000001</v>
      </c>
      <c r="Q51" s="25">
        <v>2.623907</v>
      </c>
      <c r="R51" s="25">
        <v>9.1836730000000006</v>
      </c>
      <c r="S51" s="25">
        <v>1.1661809999999999</v>
      </c>
    </row>
    <row r="52" spans="1:19" x14ac:dyDescent="0.2">
      <c r="A52" s="20" t="s">
        <v>351</v>
      </c>
      <c r="B52" s="21">
        <v>491</v>
      </c>
      <c r="C52" s="21">
        <v>250</v>
      </c>
      <c r="D52" s="21">
        <v>219</v>
      </c>
      <c r="E52" s="21">
        <v>224</v>
      </c>
      <c r="F52" s="21">
        <v>131</v>
      </c>
      <c r="G52" s="21">
        <v>62</v>
      </c>
      <c r="H52" s="21">
        <v>62</v>
      </c>
      <c r="I52" s="21">
        <v>106</v>
      </c>
      <c r="J52" s="21">
        <v>35</v>
      </c>
      <c r="K52" s="21">
        <v>49</v>
      </c>
      <c r="L52" s="21">
        <v>46</v>
      </c>
      <c r="M52" s="21">
        <v>48</v>
      </c>
      <c r="N52" s="21">
        <v>55</v>
      </c>
      <c r="O52" s="21">
        <v>127</v>
      </c>
      <c r="P52" s="21">
        <v>152</v>
      </c>
      <c r="Q52" s="21">
        <v>16</v>
      </c>
      <c r="R52" s="21">
        <v>60</v>
      </c>
      <c r="S52" s="21">
        <v>8</v>
      </c>
    </row>
    <row r="53" spans="1:19" x14ac:dyDescent="0.2">
      <c r="A53" s="24" t="s">
        <v>3</v>
      </c>
      <c r="B53" s="25">
        <v>100</v>
      </c>
      <c r="C53" s="25">
        <v>50.916497</v>
      </c>
      <c r="D53" s="25">
        <v>44.602851000000001</v>
      </c>
      <c r="E53" s="25">
        <v>45.621181</v>
      </c>
      <c r="F53" s="25">
        <v>26.680243999999998</v>
      </c>
      <c r="G53" s="25">
        <v>12.627291</v>
      </c>
      <c r="H53" s="25">
        <v>12.627291</v>
      </c>
      <c r="I53" s="25">
        <v>21.588595000000002</v>
      </c>
      <c r="J53" s="25">
        <v>7.1283099999999999</v>
      </c>
      <c r="K53" s="25">
        <v>9.9796329999999998</v>
      </c>
      <c r="L53" s="25">
        <v>9.3686349999999994</v>
      </c>
      <c r="M53" s="25">
        <v>9.7759669999999996</v>
      </c>
      <c r="N53" s="25">
        <v>11.201629000000001</v>
      </c>
      <c r="O53" s="25">
        <v>25.865580000000001</v>
      </c>
      <c r="P53" s="25">
        <v>30.957229999999999</v>
      </c>
      <c r="Q53" s="25">
        <v>3.2586560000000002</v>
      </c>
      <c r="R53" s="25">
        <v>12.219958999999999</v>
      </c>
      <c r="S53" s="25">
        <v>1.6293280000000001</v>
      </c>
    </row>
    <row r="54" spans="1:19" x14ac:dyDescent="0.2">
      <c r="A54" s="20" t="s">
        <v>352</v>
      </c>
      <c r="B54" s="21">
        <v>100</v>
      </c>
      <c r="C54" s="21">
        <v>64</v>
      </c>
      <c r="D54" s="21">
        <v>46</v>
      </c>
      <c r="E54" s="21">
        <v>34</v>
      </c>
      <c r="F54" s="21">
        <v>28</v>
      </c>
      <c r="G54" s="21">
        <v>5</v>
      </c>
      <c r="H54" s="21">
        <v>11</v>
      </c>
      <c r="I54" s="21">
        <v>24</v>
      </c>
      <c r="J54" s="21">
        <v>13</v>
      </c>
      <c r="K54" s="21">
        <v>10</v>
      </c>
      <c r="L54" s="21">
        <v>4</v>
      </c>
      <c r="M54" s="21">
        <v>6</v>
      </c>
      <c r="N54" s="21">
        <v>6</v>
      </c>
      <c r="O54" s="21">
        <v>21</v>
      </c>
      <c r="P54" s="21">
        <v>27</v>
      </c>
      <c r="Q54" s="21">
        <v>5</v>
      </c>
      <c r="R54" s="21">
        <v>10</v>
      </c>
      <c r="S54" s="21">
        <v>4</v>
      </c>
    </row>
    <row r="55" spans="1:19" x14ac:dyDescent="0.2">
      <c r="A55" s="24" t="s">
        <v>3</v>
      </c>
      <c r="B55" s="25">
        <v>100</v>
      </c>
      <c r="C55" s="25">
        <v>64</v>
      </c>
      <c r="D55" s="25">
        <v>46</v>
      </c>
      <c r="E55" s="25">
        <v>34</v>
      </c>
      <c r="F55" s="25">
        <v>28</v>
      </c>
      <c r="G55" s="25">
        <v>5</v>
      </c>
      <c r="H55" s="25">
        <v>11</v>
      </c>
      <c r="I55" s="25">
        <v>24</v>
      </c>
      <c r="J55" s="25">
        <v>13</v>
      </c>
      <c r="K55" s="25">
        <v>10</v>
      </c>
      <c r="L55" s="25">
        <v>4</v>
      </c>
      <c r="M55" s="25">
        <v>6</v>
      </c>
      <c r="N55" s="25">
        <v>6</v>
      </c>
      <c r="O55" s="25">
        <v>21</v>
      </c>
      <c r="P55" s="25">
        <v>27</v>
      </c>
      <c r="Q55" s="25">
        <v>5</v>
      </c>
      <c r="R55" s="25">
        <v>10</v>
      </c>
      <c r="S55" s="25">
        <v>4</v>
      </c>
    </row>
    <row r="56" spans="1:19" x14ac:dyDescent="0.2">
      <c r="A56" s="20" t="s">
        <v>353</v>
      </c>
      <c r="B56" s="21">
        <v>591</v>
      </c>
      <c r="C56" s="21">
        <v>314</v>
      </c>
      <c r="D56" s="21">
        <v>265</v>
      </c>
      <c r="E56" s="21">
        <v>258</v>
      </c>
      <c r="F56" s="21">
        <v>159</v>
      </c>
      <c r="G56" s="21">
        <v>67</v>
      </c>
      <c r="H56" s="21">
        <v>73</v>
      </c>
      <c r="I56" s="21">
        <v>130</v>
      </c>
      <c r="J56" s="21">
        <v>48</v>
      </c>
      <c r="K56" s="21">
        <v>59</v>
      </c>
      <c r="L56" s="21">
        <v>50</v>
      </c>
      <c r="M56" s="21">
        <v>54</v>
      </c>
      <c r="N56" s="21">
        <v>61</v>
      </c>
      <c r="O56" s="21">
        <v>148</v>
      </c>
      <c r="P56" s="21">
        <v>179</v>
      </c>
      <c r="Q56" s="21">
        <v>21</v>
      </c>
      <c r="R56" s="21">
        <v>70</v>
      </c>
      <c r="S56" s="21">
        <v>12</v>
      </c>
    </row>
    <row r="57" spans="1:19" x14ac:dyDescent="0.2">
      <c r="A57" s="24" t="s">
        <v>3</v>
      </c>
      <c r="B57" s="25">
        <v>100</v>
      </c>
      <c r="C57" s="25">
        <v>53.130288</v>
      </c>
      <c r="D57" s="25">
        <v>44.839255000000001</v>
      </c>
      <c r="E57" s="25">
        <v>43.654822000000003</v>
      </c>
      <c r="F57" s="25">
        <v>26.903552999999999</v>
      </c>
      <c r="G57" s="25">
        <v>11.336717</v>
      </c>
      <c r="H57" s="25">
        <v>12.351946</v>
      </c>
      <c r="I57" s="25">
        <v>21.996616</v>
      </c>
      <c r="J57" s="25">
        <v>8.1218269999999997</v>
      </c>
      <c r="K57" s="25">
        <v>9.9830799999999993</v>
      </c>
      <c r="L57" s="25">
        <v>8.4602369999999993</v>
      </c>
      <c r="M57" s="25">
        <v>9.1370559999999994</v>
      </c>
      <c r="N57" s="25">
        <v>10.321489</v>
      </c>
      <c r="O57" s="25">
        <v>25.042300999999998</v>
      </c>
      <c r="P57" s="25">
        <v>30.287648000000001</v>
      </c>
      <c r="Q57" s="25">
        <v>3.553299</v>
      </c>
      <c r="R57" s="25">
        <v>11.844332</v>
      </c>
      <c r="S57" s="25">
        <v>2.0304570000000002</v>
      </c>
    </row>
    <row r="58" spans="1:19" x14ac:dyDescent="0.2">
      <c r="A58" s="9" t="s">
        <v>355</v>
      </c>
      <c r="B58" s="10">
        <v>312</v>
      </c>
      <c r="C58" s="10">
        <v>180</v>
      </c>
      <c r="D58" s="10">
        <v>162</v>
      </c>
      <c r="E58" s="10">
        <v>161</v>
      </c>
      <c r="F58" s="10">
        <v>82</v>
      </c>
      <c r="G58" s="10">
        <v>77</v>
      </c>
      <c r="H58" s="10">
        <v>66</v>
      </c>
      <c r="I58" s="10">
        <v>80</v>
      </c>
      <c r="J58" s="10">
        <v>26</v>
      </c>
      <c r="K58" s="10">
        <v>34</v>
      </c>
      <c r="L58" s="10">
        <v>37</v>
      </c>
      <c r="M58" s="10">
        <v>46</v>
      </c>
      <c r="N58" s="10">
        <v>47</v>
      </c>
      <c r="O58" s="10">
        <v>120</v>
      </c>
      <c r="P58" s="10">
        <v>123</v>
      </c>
      <c r="Q58" s="10">
        <v>10</v>
      </c>
      <c r="R58" s="10">
        <v>18</v>
      </c>
      <c r="S58" s="10">
        <v>0</v>
      </c>
    </row>
    <row r="59" spans="1:19" x14ac:dyDescent="0.2">
      <c r="A59" s="24" t="s">
        <v>3</v>
      </c>
      <c r="B59" s="25">
        <v>100</v>
      </c>
      <c r="C59" s="25">
        <v>57.692307999999997</v>
      </c>
      <c r="D59" s="25">
        <v>51.923076999999999</v>
      </c>
      <c r="E59" s="25">
        <v>51.602564000000001</v>
      </c>
      <c r="F59" s="25">
        <v>26.282050999999999</v>
      </c>
      <c r="G59" s="25">
        <v>24.679487000000002</v>
      </c>
      <c r="H59" s="25">
        <v>21.153846000000001</v>
      </c>
      <c r="I59" s="25">
        <v>25.641026</v>
      </c>
      <c r="J59" s="25">
        <v>8.3333329999999997</v>
      </c>
      <c r="K59" s="25">
        <v>10.897436000000001</v>
      </c>
      <c r="L59" s="25">
        <v>11.858974</v>
      </c>
      <c r="M59" s="25">
        <v>14.743589999999999</v>
      </c>
      <c r="N59" s="25">
        <v>15.064102999999999</v>
      </c>
      <c r="O59" s="25">
        <v>38.461537999999997</v>
      </c>
      <c r="P59" s="25">
        <v>39.423076999999999</v>
      </c>
      <c r="Q59" s="25">
        <v>3.2051280000000002</v>
      </c>
      <c r="R59" s="25">
        <v>5.7692310000000004</v>
      </c>
      <c r="S59" s="25">
        <v>0</v>
      </c>
    </row>
    <row r="60" spans="1:19" x14ac:dyDescent="0.2">
      <c r="A60" s="20" t="s">
        <v>344</v>
      </c>
      <c r="B60" s="21">
        <v>367</v>
      </c>
      <c r="C60" s="21">
        <v>194</v>
      </c>
      <c r="D60" s="21">
        <v>163</v>
      </c>
      <c r="E60" s="21">
        <v>137</v>
      </c>
      <c r="F60" s="21">
        <v>99</v>
      </c>
      <c r="G60" s="21">
        <v>49</v>
      </c>
      <c r="H60" s="21">
        <v>69</v>
      </c>
      <c r="I60" s="21">
        <v>90</v>
      </c>
      <c r="J60" s="21">
        <v>31</v>
      </c>
      <c r="K60" s="21">
        <v>32</v>
      </c>
      <c r="L60" s="21">
        <v>40</v>
      </c>
      <c r="M60" s="21">
        <v>51</v>
      </c>
      <c r="N60" s="21">
        <v>57</v>
      </c>
      <c r="O60" s="21">
        <v>140</v>
      </c>
      <c r="P60" s="21">
        <v>123</v>
      </c>
      <c r="Q60" s="21">
        <v>9</v>
      </c>
      <c r="R60" s="21">
        <v>30</v>
      </c>
      <c r="S60" s="21">
        <v>5</v>
      </c>
    </row>
    <row r="61" spans="1:19" x14ac:dyDescent="0.2">
      <c r="A61" s="24" t="s">
        <v>3</v>
      </c>
      <c r="B61" s="25">
        <v>100</v>
      </c>
      <c r="C61" s="25">
        <v>52.861035000000001</v>
      </c>
      <c r="D61" s="25">
        <v>44.414169000000001</v>
      </c>
      <c r="E61" s="25">
        <v>37.329700000000003</v>
      </c>
      <c r="F61" s="25">
        <v>26.975477000000001</v>
      </c>
      <c r="G61" s="25">
        <v>13.351499</v>
      </c>
      <c r="H61" s="25">
        <v>18.801089999999999</v>
      </c>
      <c r="I61" s="25">
        <v>24.523161000000002</v>
      </c>
      <c r="J61" s="25">
        <v>8.446866</v>
      </c>
      <c r="K61" s="25">
        <v>8.7193459999999998</v>
      </c>
      <c r="L61" s="25">
        <v>10.899183000000001</v>
      </c>
      <c r="M61" s="25">
        <v>13.896458000000001</v>
      </c>
      <c r="N61" s="25">
        <v>15.531335</v>
      </c>
      <c r="O61" s="25">
        <v>38.147139000000003</v>
      </c>
      <c r="P61" s="25">
        <v>33.514986</v>
      </c>
      <c r="Q61" s="25">
        <v>2.4523160000000002</v>
      </c>
      <c r="R61" s="25">
        <v>8.1743869999999994</v>
      </c>
      <c r="S61" s="25">
        <v>1.362398</v>
      </c>
    </row>
    <row r="62" spans="1:19" x14ac:dyDescent="0.2">
      <c r="A62" s="20" t="s">
        <v>345</v>
      </c>
      <c r="B62" s="21">
        <v>302</v>
      </c>
      <c r="C62" s="21">
        <v>173</v>
      </c>
      <c r="D62" s="21">
        <v>147</v>
      </c>
      <c r="E62" s="21">
        <v>125</v>
      </c>
      <c r="F62" s="21">
        <v>92</v>
      </c>
      <c r="G62" s="21">
        <v>30</v>
      </c>
      <c r="H62" s="21">
        <v>41</v>
      </c>
      <c r="I62" s="21">
        <v>65</v>
      </c>
      <c r="J62" s="21">
        <v>25</v>
      </c>
      <c r="K62" s="21">
        <v>24</v>
      </c>
      <c r="L62" s="21">
        <v>30</v>
      </c>
      <c r="M62" s="21">
        <v>28</v>
      </c>
      <c r="N62" s="21">
        <v>25</v>
      </c>
      <c r="O62" s="21">
        <v>102</v>
      </c>
      <c r="P62" s="21">
        <v>91</v>
      </c>
      <c r="Q62" s="21">
        <v>3</v>
      </c>
      <c r="R62" s="21">
        <v>24</v>
      </c>
      <c r="S62" s="21">
        <v>10</v>
      </c>
    </row>
    <row r="63" spans="1:19" x14ac:dyDescent="0.2">
      <c r="A63" s="24" t="s">
        <v>3</v>
      </c>
      <c r="B63" s="25">
        <v>100</v>
      </c>
      <c r="C63" s="25">
        <v>57.284768</v>
      </c>
      <c r="D63" s="25">
        <v>48.675497</v>
      </c>
      <c r="E63" s="25">
        <v>41.390728000000003</v>
      </c>
      <c r="F63" s="25">
        <v>30.463576</v>
      </c>
      <c r="G63" s="25">
        <v>9.9337750000000007</v>
      </c>
      <c r="H63" s="25">
        <v>13.576159000000001</v>
      </c>
      <c r="I63" s="25">
        <v>21.523178999999999</v>
      </c>
      <c r="J63" s="25">
        <v>8.2781459999999996</v>
      </c>
      <c r="K63" s="25">
        <v>7.9470200000000002</v>
      </c>
      <c r="L63" s="25">
        <v>9.9337750000000007</v>
      </c>
      <c r="M63" s="25">
        <v>9.2715230000000002</v>
      </c>
      <c r="N63" s="25">
        <v>8.2781459999999996</v>
      </c>
      <c r="O63" s="25">
        <v>33.774833999999998</v>
      </c>
      <c r="P63" s="25">
        <v>30.132449999999999</v>
      </c>
      <c r="Q63" s="25">
        <v>0.99337699999999995</v>
      </c>
      <c r="R63" s="25">
        <v>7.9470200000000002</v>
      </c>
      <c r="S63" s="25">
        <v>3.311258</v>
      </c>
    </row>
    <row r="64" spans="1:19" x14ac:dyDescent="0.2">
      <c r="A64" s="20" t="s">
        <v>346</v>
      </c>
      <c r="B64" s="21">
        <v>233</v>
      </c>
      <c r="C64" s="21">
        <v>143</v>
      </c>
      <c r="D64" s="21">
        <v>111</v>
      </c>
      <c r="E64" s="21">
        <v>89</v>
      </c>
      <c r="F64" s="21">
        <v>74</v>
      </c>
      <c r="G64" s="21">
        <v>16</v>
      </c>
      <c r="H64" s="21">
        <v>30</v>
      </c>
      <c r="I64" s="21">
        <v>61</v>
      </c>
      <c r="J64" s="21">
        <v>20</v>
      </c>
      <c r="K64" s="21">
        <v>22</v>
      </c>
      <c r="L64" s="21">
        <v>17</v>
      </c>
      <c r="M64" s="21">
        <v>23</v>
      </c>
      <c r="N64" s="21">
        <v>19</v>
      </c>
      <c r="O64" s="21">
        <v>72</v>
      </c>
      <c r="P64" s="21">
        <v>71</v>
      </c>
      <c r="Q64" s="21">
        <v>4</v>
      </c>
      <c r="R64" s="21">
        <v>22</v>
      </c>
      <c r="S64" s="21">
        <v>7</v>
      </c>
    </row>
    <row r="65" spans="1:19" x14ac:dyDescent="0.2">
      <c r="A65" s="24" t="s">
        <v>3</v>
      </c>
      <c r="B65" s="25">
        <v>100</v>
      </c>
      <c r="C65" s="25">
        <v>61.373390999999998</v>
      </c>
      <c r="D65" s="25">
        <v>47.639485000000001</v>
      </c>
      <c r="E65" s="25">
        <v>38.197425000000003</v>
      </c>
      <c r="F65" s="25">
        <v>31.759657000000001</v>
      </c>
      <c r="G65" s="25">
        <v>6.8669529999999996</v>
      </c>
      <c r="H65" s="25">
        <v>12.875536</v>
      </c>
      <c r="I65" s="25">
        <v>26.180257999999998</v>
      </c>
      <c r="J65" s="25">
        <v>8.583691</v>
      </c>
      <c r="K65" s="25">
        <v>9.4420599999999997</v>
      </c>
      <c r="L65" s="25">
        <v>7.2961369999999999</v>
      </c>
      <c r="M65" s="25">
        <v>9.871245</v>
      </c>
      <c r="N65" s="25">
        <v>8.1545059999999996</v>
      </c>
      <c r="O65" s="25">
        <v>30.901288000000001</v>
      </c>
      <c r="P65" s="25">
        <v>30.472103000000001</v>
      </c>
      <c r="Q65" s="25">
        <v>1.7167380000000001</v>
      </c>
      <c r="R65" s="25">
        <v>9.4420599999999997</v>
      </c>
      <c r="S65" s="25">
        <v>3.004292</v>
      </c>
    </row>
    <row r="66" spans="1:19" x14ac:dyDescent="0.2">
      <c r="A66" s="20" t="s">
        <v>347</v>
      </c>
      <c r="B66" s="21">
        <v>140</v>
      </c>
      <c r="C66" s="21">
        <v>84</v>
      </c>
      <c r="D66" s="21">
        <v>72</v>
      </c>
      <c r="E66" s="21">
        <v>47</v>
      </c>
      <c r="F66" s="21">
        <v>34</v>
      </c>
      <c r="G66" s="21">
        <v>8</v>
      </c>
      <c r="H66" s="21">
        <v>17</v>
      </c>
      <c r="I66" s="21">
        <v>30</v>
      </c>
      <c r="J66" s="21">
        <v>18</v>
      </c>
      <c r="K66" s="21">
        <v>6</v>
      </c>
      <c r="L66" s="21">
        <v>5</v>
      </c>
      <c r="M66" s="21">
        <v>6</v>
      </c>
      <c r="N66" s="21">
        <v>14</v>
      </c>
      <c r="O66" s="21">
        <v>29</v>
      </c>
      <c r="P66" s="21">
        <v>39</v>
      </c>
      <c r="Q66" s="21">
        <v>3</v>
      </c>
      <c r="R66" s="21">
        <v>15</v>
      </c>
      <c r="S66" s="21">
        <v>3</v>
      </c>
    </row>
    <row r="67" spans="1:19" x14ac:dyDescent="0.2">
      <c r="A67" s="24" t="s">
        <v>3</v>
      </c>
      <c r="B67" s="25">
        <v>100</v>
      </c>
      <c r="C67" s="25">
        <v>60</v>
      </c>
      <c r="D67" s="25">
        <v>51.428570999999998</v>
      </c>
      <c r="E67" s="25">
        <v>33.571429000000002</v>
      </c>
      <c r="F67" s="25">
        <v>24.285713999999999</v>
      </c>
      <c r="G67" s="25">
        <v>5.7142860000000004</v>
      </c>
      <c r="H67" s="25">
        <v>12.142856999999999</v>
      </c>
      <c r="I67" s="25">
        <v>21.428571000000002</v>
      </c>
      <c r="J67" s="25">
        <v>12.857143000000001</v>
      </c>
      <c r="K67" s="25">
        <v>4.2857139999999996</v>
      </c>
      <c r="L67" s="25">
        <v>3.5714290000000002</v>
      </c>
      <c r="M67" s="25">
        <v>4.2857139999999996</v>
      </c>
      <c r="N67" s="25">
        <v>10</v>
      </c>
      <c r="O67" s="25">
        <v>20.714286000000001</v>
      </c>
      <c r="P67" s="25">
        <v>27.857143000000001</v>
      </c>
      <c r="Q67" s="25">
        <v>2.1428569999999998</v>
      </c>
      <c r="R67" s="25">
        <v>10.714286</v>
      </c>
      <c r="S67" s="25">
        <v>2.1428569999999998</v>
      </c>
    </row>
    <row r="68" spans="1:19" x14ac:dyDescent="0.2">
      <c r="A68" s="20" t="s">
        <v>348</v>
      </c>
      <c r="B68" s="21">
        <v>37</v>
      </c>
      <c r="C68" s="21">
        <v>24</v>
      </c>
      <c r="D68" s="21">
        <v>19</v>
      </c>
      <c r="E68" s="21">
        <v>9</v>
      </c>
      <c r="F68" s="21">
        <v>7</v>
      </c>
      <c r="G68" s="21">
        <v>0</v>
      </c>
      <c r="H68" s="21">
        <v>4</v>
      </c>
      <c r="I68" s="21">
        <v>5</v>
      </c>
      <c r="J68" s="21">
        <v>3</v>
      </c>
      <c r="K68" s="21">
        <v>2</v>
      </c>
      <c r="L68" s="21">
        <v>1</v>
      </c>
      <c r="M68" s="21">
        <v>1</v>
      </c>
      <c r="N68" s="21">
        <v>1</v>
      </c>
      <c r="O68" s="21">
        <v>8</v>
      </c>
      <c r="P68" s="21">
        <v>6</v>
      </c>
      <c r="Q68" s="21">
        <v>0</v>
      </c>
      <c r="R68" s="21">
        <v>3</v>
      </c>
      <c r="S68" s="21">
        <v>2</v>
      </c>
    </row>
    <row r="69" spans="1:19" x14ac:dyDescent="0.2">
      <c r="A69" s="24" t="s">
        <v>3</v>
      </c>
      <c r="B69" s="25">
        <v>100</v>
      </c>
      <c r="C69" s="25">
        <v>64.864864999999995</v>
      </c>
      <c r="D69" s="25">
        <v>51.351351000000001</v>
      </c>
      <c r="E69" s="25">
        <v>24.324324000000001</v>
      </c>
      <c r="F69" s="25">
        <v>18.918918999999999</v>
      </c>
      <c r="G69" s="25">
        <v>0</v>
      </c>
      <c r="H69" s="25">
        <v>10.810810999999999</v>
      </c>
      <c r="I69" s="25">
        <v>13.513514000000001</v>
      </c>
      <c r="J69" s="25">
        <v>8.1081079999999996</v>
      </c>
      <c r="K69" s="25">
        <v>5.405405</v>
      </c>
      <c r="L69" s="25">
        <v>2.7027030000000001</v>
      </c>
      <c r="M69" s="25">
        <v>2.7027030000000001</v>
      </c>
      <c r="N69" s="25">
        <v>2.7027030000000001</v>
      </c>
      <c r="O69" s="25">
        <v>21.621621999999999</v>
      </c>
      <c r="P69" s="25">
        <v>16.216215999999999</v>
      </c>
      <c r="Q69" s="25">
        <v>0</v>
      </c>
      <c r="R69" s="25">
        <v>8.1081079999999996</v>
      </c>
      <c r="S69" s="25">
        <v>5.405405</v>
      </c>
    </row>
    <row r="70" spans="1:19" x14ac:dyDescent="0.2">
      <c r="A70" s="20" t="s">
        <v>349</v>
      </c>
      <c r="B70" s="21">
        <v>9</v>
      </c>
      <c r="C70" s="21">
        <v>7</v>
      </c>
      <c r="D70" s="21">
        <v>6</v>
      </c>
      <c r="E70" s="21">
        <v>4</v>
      </c>
      <c r="F70" s="21">
        <v>3</v>
      </c>
      <c r="G70" s="21">
        <v>0</v>
      </c>
      <c r="H70" s="21">
        <v>2</v>
      </c>
      <c r="I70" s="21">
        <v>2</v>
      </c>
      <c r="J70" s="21">
        <v>1</v>
      </c>
      <c r="K70" s="21">
        <v>1</v>
      </c>
      <c r="L70" s="21">
        <v>0</v>
      </c>
      <c r="M70" s="21">
        <v>1</v>
      </c>
      <c r="N70" s="21">
        <v>0</v>
      </c>
      <c r="O70" s="21">
        <v>3</v>
      </c>
      <c r="P70" s="21">
        <v>2</v>
      </c>
      <c r="Q70" s="21">
        <v>1</v>
      </c>
      <c r="R70" s="21">
        <v>1</v>
      </c>
      <c r="S70" s="21">
        <v>0</v>
      </c>
    </row>
    <row r="71" spans="1:19" x14ac:dyDescent="0.2">
      <c r="A71" s="24" t="s">
        <v>3</v>
      </c>
      <c r="B71" s="25">
        <v>100</v>
      </c>
      <c r="C71" s="25">
        <v>77.777777999999998</v>
      </c>
      <c r="D71" s="25">
        <v>66.666667000000004</v>
      </c>
      <c r="E71" s="25">
        <v>44.444443999999997</v>
      </c>
      <c r="F71" s="25">
        <v>33.333333000000003</v>
      </c>
      <c r="G71" s="25">
        <v>0</v>
      </c>
      <c r="H71" s="25">
        <v>22.222221999999999</v>
      </c>
      <c r="I71" s="25">
        <v>22.222221999999999</v>
      </c>
      <c r="J71" s="25">
        <v>11.111110999999999</v>
      </c>
      <c r="K71" s="25">
        <v>11.111110999999999</v>
      </c>
      <c r="L71" s="25">
        <v>0</v>
      </c>
      <c r="M71" s="25">
        <v>11.111110999999999</v>
      </c>
      <c r="N71" s="25">
        <v>0</v>
      </c>
      <c r="O71" s="25">
        <v>33.333333000000003</v>
      </c>
      <c r="P71" s="25">
        <v>22.222221999999999</v>
      </c>
      <c r="Q71" s="25">
        <v>11.111110999999999</v>
      </c>
      <c r="R71" s="25">
        <v>11.111110999999999</v>
      </c>
      <c r="S71" s="25">
        <v>0</v>
      </c>
    </row>
    <row r="72" spans="1:19" x14ac:dyDescent="0.2">
      <c r="A72" s="20" t="s">
        <v>350</v>
      </c>
      <c r="B72" s="21">
        <v>679</v>
      </c>
      <c r="C72" s="21">
        <v>374</v>
      </c>
      <c r="D72" s="21">
        <v>325</v>
      </c>
      <c r="E72" s="21">
        <v>298</v>
      </c>
      <c r="F72" s="21">
        <v>181</v>
      </c>
      <c r="G72" s="21">
        <v>126</v>
      </c>
      <c r="H72" s="21">
        <v>135</v>
      </c>
      <c r="I72" s="21">
        <v>170</v>
      </c>
      <c r="J72" s="21">
        <v>57</v>
      </c>
      <c r="K72" s="21">
        <v>66</v>
      </c>
      <c r="L72" s="21">
        <v>77</v>
      </c>
      <c r="M72" s="21">
        <v>97</v>
      </c>
      <c r="N72" s="21">
        <v>104</v>
      </c>
      <c r="O72" s="21">
        <v>260</v>
      </c>
      <c r="P72" s="21">
        <v>246</v>
      </c>
      <c r="Q72" s="21">
        <v>19</v>
      </c>
      <c r="R72" s="21">
        <v>48</v>
      </c>
      <c r="S72" s="21">
        <v>5</v>
      </c>
    </row>
    <row r="73" spans="1:19" x14ac:dyDescent="0.2">
      <c r="A73" s="24" t="s">
        <v>3</v>
      </c>
      <c r="B73" s="25">
        <v>100</v>
      </c>
      <c r="C73" s="25">
        <v>55.081001000000001</v>
      </c>
      <c r="D73" s="25">
        <v>47.864507000000003</v>
      </c>
      <c r="E73" s="25">
        <v>43.888070999999997</v>
      </c>
      <c r="F73" s="25">
        <v>26.656848</v>
      </c>
      <c r="G73" s="25">
        <v>18.556701</v>
      </c>
      <c r="H73" s="25">
        <v>19.882180000000002</v>
      </c>
      <c r="I73" s="25">
        <v>25.036819000000001</v>
      </c>
      <c r="J73" s="25">
        <v>8.394698</v>
      </c>
      <c r="K73" s="25">
        <v>9.7201769999999996</v>
      </c>
      <c r="L73" s="25">
        <v>11.340206</v>
      </c>
      <c r="M73" s="25">
        <v>14.285714</v>
      </c>
      <c r="N73" s="25">
        <v>15.316642</v>
      </c>
      <c r="O73" s="25">
        <v>38.291604999999997</v>
      </c>
      <c r="P73" s="25">
        <v>36.229750000000003</v>
      </c>
      <c r="Q73" s="25">
        <v>2.7982330000000002</v>
      </c>
      <c r="R73" s="25">
        <v>7.0692190000000004</v>
      </c>
      <c r="S73" s="25">
        <v>0.73637699999999995</v>
      </c>
    </row>
    <row r="74" spans="1:19" x14ac:dyDescent="0.2">
      <c r="A74" s="20" t="s">
        <v>351</v>
      </c>
      <c r="B74" s="21">
        <v>535</v>
      </c>
      <c r="C74" s="21">
        <v>316</v>
      </c>
      <c r="D74" s="21">
        <v>258</v>
      </c>
      <c r="E74" s="21">
        <v>214</v>
      </c>
      <c r="F74" s="21">
        <v>166</v>
      </c>
      <c r="G74" s="21">
        <v>46</v>
      </c>
      <c r="H74" s="21">
        <v>71</v>
      </c>
      <c r="I74" s="21">
        <v>126</v>
      </c>
      <c r="J74" s="21">
        <v>45</v>
      </c>
      <c r="K74" s="21">
        <v>46</v>
      </c>
      <c r="L74" s="21">
        <v>47</v>
      </c>
      <c r="M74" s="21">
        <v>51</v>
      </c>
      <c r="N74" s="21">
        <v>44</v>
      </c>
      <c r="O74" s="21">
        <v>174</v>
      </c>
      <c r="P74" s="21">
        <v>162</v>
      </c>
      <c r="Q74" s="21">
        <v>7</v>
      </c>
      <c r="R74" s="21">
        <v>46</v>
      </c>
      <c r="S74" s="21">
        <v>17</v>
      </c>
    </row>
    <row r="75" spans="1:19" x14ac:dyDescent="0.2">
      <c r="A75" s="24" t="s">
        <v>3</v>
      </c>
      <c r="B75" s="25">
        <v>100</v>
      </c>
      <c r="C75" s="25">
        <v>59.065421000000001</v>
      </c>
      <c r="D75" s="25">
        <v>48.224299000000002</v>
      </c>
      <c r="E75" s="25">
        <v>40</v>
      </c>
      <c r="F75" s="25">
        <v>31.028037000000001</v>
      </c>
      <c r="G75" s="25">
        <v>8.5981310000000004</v>
      </c>
      <c r="H75" s="25">
        <v>13.271027999999999</v>
      </c>
      <c r="I75" s="25">
        <v>23.551402</v>
      </c>
      <c r="J75" s="25">
        <v>8.4112150000000003</v>
      </c>
      <c r="K75" s="25">
        <v>8.5981310000000004</v>
      </c>
      <c r="L75" s="25">
        <v>8.7850470000000005</v>
      </c>
      <c r="M75" s="25">
        <v>9.5327099999999998</v>
      </c>
      <c r="N75" s="25">
        <v>8.2242990000000002</v>
      </c>
      <c r="O75" s="25">
        <v>32.523364000000001</v>
      </c>
      <c r="P75" s="25">
        <v>30.280373999999998</v>
      </c>
      <c r="Q75" s="25">
        <v>1.308411</v>
      </c>
      <c r="R75" s="25">
        <v>8.5981310000000004</v>
      </c>
      <c r="S75" s="25">
        <v>3.1775699999999998</v>
      </c>
    </row>
    <row r="76" spans="1:19" x14ac:dyDescent="0.2">
      <c r="A76" s="20" t="s">
        <v>352</v>
      </c>
      <c r="B76" s="21">
        <v>186</v>
      </c>
      <c r="C76" s="21">
        <v>115</v>
      </c>
      <c r="D76" s="21">
        <v>97</v>
      </c>
      <c r="E76" s="21">
        <v>60</v>
      </c>
      <c r="F76" s="21">
        <v>44</v>
      </c>
      <c r="G76" s="21">
        <v>8</v>
      </c>
      <c r="H76" s="21">
        <v>23</v>
      </c>
      <c r="I76" s="21">
        <v>37</v>
      </c>
      <c r="J76" s="21">
        <v>22</v>
      </c>
      <c r="K76" s="21">
        <v>9</v>
      </c>
      <c r="L76" s="21">
        <v>6</v>
      </c>
      <c r="M76" s="21">
        <v>8</v>
      </c>
      <c r="N76" s="21">
        <v>15</v>
      </c>
      <c r="O76" s="21">
        <v>40</v>
      </c>
      <c r="P76" s="21">
        <v>47</v>
      </c>
      <c r="Q76" s="21">
        <v>4</v>
      </c>
      <c r="R76" s="21">
        <v>19</v>
      </c>
      <c r="S76" s="21">
        <v>5</v>
      </c>
    </row>
    <row r="77" spans="1:19" x14ac:dyDescent="0.2">
      <c r="A77" s="24" t="s">
        <v>3</v>
      </c>
      <c r="B77" s="25">
        <v>100</v>
      </c>
      <c r="C77" s="25">
        <v>61.827956999999998</v>
      </c>
      <c r="D77" s="25">
        <v>52.150537999999997</v>
      </c>
      <c r="E77" s="25">
        <v>32.258065000000002</v>
      </c>
      <c r="F77" s="25">
        <v>23.655913999999999</v>
      </c>
      <c r="G77" s="25">
        <v>4.301075</v>
      </c>
      <c r="H77" s="25">
        <v>12.365591</v>
      </c>
      <c r="I77" s="25">
        <v>19.892472999999999</v>
      </c>
      <c r="J77" s="25">
        <v>11.827957</v>
      </c>
      <c r="K77" s="25">
        <v>4.8387099999999998</v>
      </c>
      <c r="L77" s="25">
        <v>3.225806</v>
      </c>
      <c r="M77" s="25">
        <v>4.301075</v>
      </c>
      <c r="N77" s="25">
        <v>8.0645159999999994</v>
      </c>
      <c r="O77" s="25">
        <v>21.505375999999998</v>
      </c>
      <c r="P77" s="25">
        <v>25.268816999999999</v>
      </c>
      <c r="Q77" s="25">
        <v>2.1505380000000001</v>
      </c>
      <c r="R77" s="25">
        <v>10.215054</v>
      </c>
      <c r="S77" s="25">
        <v>2.6881719999999998</v>
      </c>
    </row>
    <row r="78" spans="1:19" x14ac:dyDescent="0.2">
      <c r="A78" s="20" t="s">
        <v>353</v>
      </c>
      <c r="B78" s="21">
        <v>721</v>
      </c>
      <c r="C78" s="21">
        <v>431</v>
      </c>
      <c r="D78" s="21">
        <v>355</v>
      </c>
      <c r="E78" s="21">
        <v>274</v>
      </c>
      <c r="F78" s="21">
        <v>210</v>
      </c>
      <c r="G78" s="21">
        <v>54</v>
      </c>
      <c r="H78" s="21">
        <v>94</v>
      </c>
      <c r="I78" s="21">
        <v>163</v>
      </c>
      <c r="J78" s="21">
        <v>67</v>
      </c>
      <c r="K78" s="21">
        <v>55</v>
      </c>
      <c r="L78" s="21">
        <v>53</v>
      </c>
      <c r="M78" s="21">
        <v>59</v>
      </c>
      <c r="N78" s="21">
        <v>59</v>
      </c>
      <c r="O78" s="21">
        <v>214</v>
      </c>
      <c r="P78" s="21">
        <v>209</v>
      </c>
      <c r="Q78" s="21">
        <v>11</v>
      </c>
      <c r="R78" s="21">
        <v>65</v>
      </c>
      <c r="S78" s="21">
        <v>22</v>
      </c>
    </row>
    <row r="79" spans="1:19" x14ac:dyDescent="0.2">
      <c r="A79" s="24" t="s">
        <v>3</v>
      </c>
      <c r="B79" s="25">
        <v>100</v>
      </c>
      <c r="C79" s="25">
        <v>59.778086000000002</v>
      </c>
      <c r="D79" s="25">
        <v>49.237170999999996</v>
      </c>
      <c r="E79" s="25">
        <v>38.002774000000002</v>
      </c>
      <c r="F79" s="25">
        <v>29.126214000000001</v>
      </c>
      <c r="G79" s="25">
        <v>7.489598</v>
      </c>
      <c r="H79" s="25">
        <v>13.037447999999999</v>
      </c>
      <c r="I79" s="25">
        <v>22.607489999999999</v>
      </c>
      <c r="J79" s="25">
        <v>9.2926490000000008</v>
      </c>
      <c r="K79" s="25">
        <v>7.6282940000000004</v>
      </c>
      <c r="L79" s="25">
        <v>7.3509019999999996</v>
      </c>
      <c r="M79" s="25">
        <v>8.1830789999999993</v>
      </c>
      <c r="N79" s="25">
        <v>8.1830789999999993</v>
      </c>
      <c r="O79" s="25">
        <v>29.680999</v>
      </c>
      <c r="P79" s="25">
        <v>28.987517</v>
      </c>
      <c r="Q79" s="25">
        <v>1.5256590000000001</v>
      </c>
      <c r="R79" s="25">
        <v>9.0152570000000001</v>
      </c>
      <c r="S79" s="25">
        <v>3.0513180000000002</v>
      </c>
    </row>
    <row r="80" spans="1:19" x14ac:dyDescent="0.2">
      <c r="A80" s="9" t="s">
        <v>356</v>
      </c>
      <c r="B80" s="9"/>
      <c r="C80" s="9"/>
      <c r="D80" s="9"/>
      <c r="E80" s="9"/>
      <c r="F80" s="9"/>
      <c r="G80" s="9"/>
      <c r="H80" s="9"/>
      <c r="I80" s="9"/>
      <c r="J80" s="9"/>
      <c r="K80" s="9"/>
      <c r="L80" s="9"/>
      <c r="M80" s="9"/>
      <c r="N80" s="9"/>
      <c r="O80" s="9"/>
      <c r="P80" s="9"/>
      <c r="Q80" s="9"/>
      <c r="R80" s="9"/>
      <c r="S80" s="9"/>
    </row>
    <row r="81" spans="1:19" x14ac:dyDescent="0.2">
      <c r="A81" s="20" t="s">
        <v>357</v>
      </c>
      <c r="B81" s="21">
        <v>138</v>
      </c>
      <c r="C81" s="21">
        <v>76</v>
      </c>
      <c r="D81" s="21">
        <v>70</v>
      </c>
      <c r="E81" s="21">
        <v>61</v>
      </c>
      <c r="F81" s="21">
        <v>25</v>
      </c>
      <c r="G81" s="21">
        <v>17</v>
      </c>
      <c r="H81" s="21">
        <v>34</v>
      </c>
      <c r="I81" s="21">
        <v>30</v>
      </c>
      <c r="J81" s="21">
        <v>12</v>
      </c>
      <c r="K81" s="21">
        <v>16</v>
      </c>
      <c r="L81" s="21">
        <v>12</v>
      </c>
      <c r="M81" s="21">
        <v>14</v>
      </c>
      <c r="N81" s="21">
        <v>11</v>
      </c>
      <c r="O81" s="21">
        <v>29</v>
      </c>
      <c r="P81" s="21">
        <v>36</v>
      </c>
      <c r="Q81" s="21">
        <v>9</v>
      </c>
      <c r="R81" s="21">
        <v>14</v>
      </c>
      <c r="S81" s="21">
        <v>3</v>
      </c>
    </row>
    <row r="82" spans="1:19" x14ac:dyDescent="0.2">
      <c r="A82" s="24" t="s">
        <v>3</v>
      </c>
      <c r="B82" s="25">
        <v>100</v>
      </c>
      <c r="C82" s="25">
        <v>55.072463999999997</v>
      </c>
      <c r="D82" s="25">
        <v>50.724637999999999</v>
      </c>
      <c r="E82" s="25">
        <v>44.202899000000002</v>
      </c>
      <c r="F82" s="25">
        <v>18.115942</v>
      </c>
      <c r="G82" s="25">
        <v>12.318841000000001</v>
      </c>
      <c r="H82" s="25">
        <v>24.637681000000001</v>
      </c>
      <c r="I82" s="25">
        <v>21.739129999999999</v>
      </c>
      <c r="J82" s="25">
        <v>8.6956520000000008</v>
      </c>
      <c r="K82" s="25">
        <v>11.594203</v>
      </c>
      <c r="L82" s="25">
        <v>8.6956520000000008</v>
      </c>
      <c r="M82" s="25">
        <v>10.144928</v>
      </c>
      <c r="N82" s="25">
        <v>7.9710140000000003</v>
      </c>
      <c r="O82" s="25">
        <v>21.014493000000002</v>
      </c>
      <c r="P82" s="25">
        <v>26.086957000000002</v>
      </c>
      <c r="Q82" s="25">
        <v>6.5217390000000002</v>
      </c>
      <c r="R82" s="25">
        <v>10.144928</v>
      </c>
      <c r="S82" s="25">
        <v>2.1739130000000002</v>
      </c>
    </row>
    <row r="83" spans="1:19" x14ac:dyDescent="0.2">
      <c r="A83" s="20" t="s">
        <v>328</v>
      </c>
      <c r="B83" s="21">
        <v>1747</v>
      </c>
      <c r="C83" s="21">
        <v>985</v>
      </c>
      <c r="D83" s="21">
        <v>882</v>
      </c>
      <c r="E83" s="21">
        <v>779</v>
      </c>
      <c r="F83" s="21">
        <v>494</v>
      </c>
      <c r="G83" s="21">
        <v>251</v>
      </c>
      <c r="H83" s="21">
        <v>224</v>
      </c>
      <c r="I83" s="21">
        <v>405</v>
      </c>
      <c r="J83" s="21">
        <v>122</v>
      </c>
      <c r="K83" s="21">
        <v>153</v>
      </c>
      <c r="L83" s="21">
        <v>166</v>
      </c>
      <c r="M83" s="21">
        <v>203</v>
      </c>
      <c r="N83" s="21">
        <v>248</v>
      </c>
      <c r="O83" s="21">
        <v>552</v>
      </c>
      <c r="P83" s="21">
        <v>561</v>
      </c>
      <c r="Q83" s="21">
        <v>41</v>
      </c>
      <c r="R83" s="21">
        <v>143</v>
      </c>
      <c r="S83" s="21">
        <v>19</v>
      </c>
    </row>
    <row r="84" spans="1:19" x14ac:dyDescent="0.2">
      <c r="A84" s="24" t="s">
        <v>3</v>
      </c>
      <c r="B84" s="25">
        <v>100</v>
      </c>
      <c r="C84" s="25">
        <v>56.382370000000002</v>
      </c>
      <c r="D84" s="25">
        <v>50.486547999999999</v>
      </c>
      <c r="E84" s="25">
        <v>44.590727000000001</v>
      </c>
      <c r="F84" s="25">
        <v>28.277045999999999</v>
      </c>
      <c r="G84" s="25">
        <v>14.367487000000001</v>
      </c>
      <c r="H84" s="25">
        <v>12.821980999999999</v>
      </c>
      <c r="I84" s="25">
        <v>23.182599</v>
      </c>
      <c r="J84" s="25">
        <v>6.9833999999999996</v>
      </c>
      <c r="K84" s="25">
        <v>8.7578709999999997</v>
      </c>
      <c r="L84" s="25">
        <v>9.5020030000000002</v>
      </c>
      <c r="M84" s="25">
        <v>11.61992</v>
      </c>
      <c r="N84" s="25">
        <v>14.195764</v>
      </c>
      <c r="O84" s="25">
        <v>31.597023</v>
      </c>
      <c r="P84" s="25">
        <v>32.112192</v>
      </c>
      <c r="Q84" s="25">
        <v>2.3468800000000001</v>
      </c>
      <c r="R84" s="25">
        <v>8.1854610000000001</v>
      </c>
      <c r="S84" s="25">
        <v>1.0875790000000001</v>
      </c>
    </row>
    <row r="85" spans="1:19" x14ac:dyDescent="0.2">
      <c r="A85" s="20" t="s">
        <v>329</v>
      </c>
      <c r="B85" s="21">
        <v>191</v>
      </c>
      <c r="C85" s="21">
        <v>90</v>
      </c>
      <c r="D85" s="21">
        <v>72</v>
      </c>
      <c r="E85" s="21">
        <v>93</v>
      </c>
      <c r="F85" s="21">
        <v>44</v>
      </c>
      <c r="G85" s="21">
        <v>48</v>
      </c>
      <c r="H85" s="21">
        <v>50</v>
      </c>
      <c r="I85" s="21">
        <v>23</v>
      </c>
      <c r="J85" s="21">
        <v>28</v>
      </c>
      <c r="K85" s="21">
        <v>25</v>
      </c>
      <c r="L85" s="21">
        <v>20</v>
      </c>
      <c r="M85" s="21">
        <v>27</v>
      </c>
      <c r="N85" s="21">
        <v>25</v>
      </c>
      <c r="O85" s="21">
        <v>48</v>
      </c>
      <c r="P85" s="21">
        <v>41</v>
      </c>
      <c r="Q85" s="21">
        <v>5</v>
      </c>
      <c r="R85" s="21">
        <v>24</v>
      </c>
      <c r="S85" s="21">
        <v>2</v>
      </c>
    </row>
    <row r="86" spans="1:19" x14ac:dyDescent="0.2">
      <c r="A86" s="24" t="s">
        <v>3</v>
      </c>
      <c r="B86" s="25">
        <v>100</v>
      </c>
      <c r="C86" s="25">
        <v>47.120418999999998</v>
      </c>
      <c r="D86" s="25">
        <v>37.696334999999998</v>
      </c>
      <c r="E86" s="25">
        <v>48.691099000000001</v>
      </c>
      <c r="F86" s="25">
        <v>23.036649000000001</v>
      </c>
      <c r="G86" s="25">
        <v>25.130890000000001</v>
      </c>
      <c r="H86" s="25">
        <v>26.17801</v>
      </c>
      <c r="I86" s="25">
        <v>12.041885000000001</v>
      </c>
      <c r="J86" s="25">
        <v>14.659686000000001</v>
      </c>
      <c r="K86" s="25">
        <v>13.089005</v>
      </c>
      <c r="L86" s="25">
        <v>10.471204</v>
      </c>
      <c r="M86" s="25">
        <v>14.136126000000001</v>
      </c>
      <c r="N86" s="25">
        <v>13.089005</v>
      </c>
      <c r="O86" s="25">
        <v>25.130890000000001</v>
      </c>
      <c r="P86" s="25">
        <v>21.465969000000001</v>
      </c>
      <c r="Q86" s="25">
        <v>2.617801</v>
      </c>
      <c r="R86" s="25">
        <v>12.565445</v>
      </c>
      <c r="S86" s="25">
        <v>1.0471200000000001</v>
      </c>
    </row>
    <row r="87" spans="1:19" x14ac:dyDescent="0.2">
      <c r="A87" s="20" t="s">
        <v>330</v>
      </c>
      <c r="B87" s="21">
        <v>544</v>
      </c>
      <c r="C87" s="21">
        <v>298</v>
      </c>
      <c r="D87" s="21">
        <v>234</v>
      </c>
      <c r="E87" s="21">
        <v>205</v>
      </c>
      <c r="F87" s="21">
        <v>136</v>
      </c>
      <c r="G87" s="21">
        <v>61</v>
      </c>
      <c r="H87" s="21">
        <v>83</v>
      </c>
      <c r="I87" s="21">
        <v>130</v>
      </c>
      <c r="J87" s="21">
        <v>48</v>
      </c>
      <c r="K87" s="21">
        <v>43</v>
      </c>
      <c r="L87" s="21">
        <v>49</v>
      </c>
      <c r="M87" s="21">
        <v>41</v>
      </c>
      <c r="N87" s="21">
        <v>49</v>
      </c>
      <c r="O87" s="21">
        <v>168</v>
      </c>
      <c r="P87" s="21">
        <v>165</v>
      </c>
      <c r="Q87" s="21">
        <v>13</v>
      </c>
      <c r="R87" s="21">
        <v>58</v>
      </c>
      <c r="S87" s="21">
        <v>21</v>
      </c>
    </row>
    <row r="88" spans="1:19" x14ac:dyDescent="0.2">
      <c r="A88" s="24" t="s">
        <v>3</v>
      </c>
      <c r="B88" s="25">
        <v>100</v>
      </c>
      <c r="C88" s="25">
        <v>54.779412000000001</v>
      </c>
      <c r="D88" s="25">
        <v>43.014705999999997</v>
      </c>
      <c r="E88" s="25">
        <v>37.683824000000001</v>
      </c>
      <c r="F88" s="25">
        <v>25</v>
      </c>
      <c r="G88" s="25">
        <v>11.213234999999999</v>
      </c>
      <c r="H88" s="25">
        <v>15.257353</v>
      </c>
      <c r="I88" s="25">
        <v>23.897058999999999</v>
      </c>
      <c r="J88" s="25">
        <v>8.8235290000000006</v>
      </c>
      <c r="K88" s="25">
        <v>7.9044119999999998</v>
      </c>
      <c r="L88" s="25">
        <v>9.0073530000000002</v>
      </c>
      <c r="M88" s="25">
        <v>7.5367649999999999</v>
      </c>
      <c r="N88" s="25">
        <v>9.0073530000000002</v>
      </c>
      <c r="O88" s="25">
        <v>30.882352999999998</v>
      </c>
      <c r="P88" s="25">
        <v>30.330881999999999</v>
      </c>
      <c r="Q88" s="25">
        <v>2.3897059999999999</v>
      </c>
      <c r="R88" s="25">
        <v>10.661765000000001</v>
      </c>
      <c r="S88" s="25">
        <v>3.8602940000000001</v>
      </c>
    </row>
    <row r="89" spans="1:19" x14ac:dyDescent="0.2">
      <c r="A89" s="20" t="s">
        <v>358</v>
      </c>
      <c r="B89" s="21">
        <v>57</v>
      </c>
      <c r="C89" s="21">
        <v>31</v>
      </c>
      <c r="D89" s="21">
        <v>22</v>
      </c>
      <c r="E89" s="21">
        <v>29</v>
      </c>
      <c r="F89" s="21">
        <v>16</v>
      </c>
      <c r="G89" s="21">
        <v>10</v>
      </c>
      <c r="H89" s="21">
        <v>13</v>
      </c>
      <c r="I89" s="21">
        <v>7</v>
      </c>
      <c r="J89" s="21">
        <v>5</v>
      </c>
      <c r="K89" s="21">
        <v>11</v>
      </c>
      <c r="L89" s="21">
        <v>8</v>
      </c>
      <c r="M89" s="21">
        <v>6</v>
      </c>
      <c r="N89" s="21">
        <v>5</v>
      </c>
      <c r="O89" s="21">
        <v>15</v>
      </c>
      <c r="P89" s="21">
        <v>13</v>
      </c>
      <c r="Q89" s="21">
        <v>1</v>
      </c>
      <c r="R89" s="21">
        <v>7</v>
      </c>
      <c r="S89" s="21">
        <v>2</v>
      </c>
    </row>
    <row r="90" spans="1:19" x14ac:dyDescent="0.2">
      <c r="A90" s="24" t="s">
        <v>3</v>
      </c>
      <c r="B90" s="25">
        <v>100</v>
      </c>
      <c r="C90" s="25">
        <v>54.385964999999999</v>
      </c>
      <c r="D90" s="25">
        <v>38.596491</v>
      </c>
      <c r="E90" s="25">
        <v>50.877192999999998</v>
      </c>
      <c r="F90" s="25">
        <v>28.070174999999999</v>
      </c>
      <c r="G90" s="25">
        <v>17.543859999999999</v>
      </c>
      <c r="H90" s="25">
        <v>22.807017999999999</v>
      </c>
      <c r="I90" s="25">
        <v>12.280702</v>
      </c>
      <c r="J90" s="25">
        <v>8.7719299999999993</v>
      </c>
      <c r="K90" s="25">
        <v>19.298245999999999</v>
      </c>
      <c r="L90" s="25">
        <v>14.035088</v>
      </c>
      <c r="M90" s="25">
        <v>10.526316</v>
      </c>
      <c r="N90" s="25">
        <v>8.7719299999999993</v>
      </c>
      <c r="O90" s="25">
        <v>26.315788999999999</v>
      </c>
      <c r="P90" s="25">
        <v>22.807017999999999</v>
      </c>
      <c r="Q90" s="25">
        <v>1.754386</v>
      </c>
      <c r="R90" s="25">
        <v>12.280702</v>
      </c>
      <c r="S90" s="25">
        <v>3.508772</v>
      </c>
    </row>
    <row r="91" spans="1:19" x14ac:dyDescent="0.2">
      <c r="A91" s="9" t="s">
        <v>359</v>
      </c>
      <c r="B91" s="10">
        <v>89</v>
      </c>
      <c r="C91" s="10">
        <v>44</v>
      </c>
      <c r="D91" s="10">
        <v>46</v>
      </c>
      <c r="E91" s="10">
        <v>40</v>
      </c>
      <c r="F91" s="10">
        <v>16</v>
      </c>
      <c r="G91" s="10">
        <v>12</v>
      </c>
      <c r="H91" s="10">
        <v>21</v>
      </c>
      <c r="I91" s="10">
        <v>17</v>
      </c>
      <c r="J91" s="10">
        <v>7</v>
      </c>
      <c r="K91" s="10">
        <v>12</v>
      </c>
      <c r="L91" s="10">
        <v>8</v>
      </c>
      <c r="M91" s="10">
        <v>8</v>
      </c>
      <c r="N91" s="10">
        <v>7</v>
      </c>
      <c r="O91" s="10">
        <v>16</v>
      </c>
      <c r="P91" s="10">
        <v>16</v>
      </c>
      <c r="Q91" s="10">
        <v>6</v>
      </c>
      <c r="R91" s="10">
        <v>11</v>
      </c>
      <c r="S91" s="10">
        <v>3</v>
      </c>
    </row>
    <row r="92" spans="1:19" x14ac:dyDescent="0.2">
      <c r="A92" s="24" t="s">
        <v>3</v>
      </c>
      <c r="B92" s="25">
        <v>100</v>
      </c>
      <c r="C92" s="25">
        <v>49.438201999999997</v>
      </c>
      <c r="D92" s="25">
        <v>51.685392999999998</v>
      </c>
      <c r="E92" s="25">
        <v>44.943820000000002</v>
      </c>
      <c r="F92" s="25">
        <v>17.977528</v>
      </c>
      <c r="G92" s="25">
        <v>13.483146</v>
      </c>
      <c r="H92" s="25">
        <v>23.595506</v>
      </c>
      <c r="I92" s="25">
        <v>19.101123999999999</v>
      </c>
      <c r="J92" s="25">
        <v>7.8651689999999999</v>
      </c>
      <c r="K92" s="25">
        <v>13.483146</v>
      </c>
      <c r="L92" s="25">
        <v>8.9887639999999998</v>
      </c>
      <c r="M92" s="25">
        <v>8.9887639999999998</v>
      </c>
      <c r="N92" s="25">
        <v>7.8651689999999999</v>
      </c>
      <c r="O92" s="25">
        <v>17.977528</v>
      </c>
      <c r="P92" s="25">
        <v>17.977528</v>
      </c>
      <c r="Q92" s="25">
        <v>6.7415729999999998</v>
      </c>
      <c r="R92" s="25">
        <v>12.359551</v>
      </c>
      <c r="S92" s="25">
        <v>3.370787</v>
      </c>
    </row>
    <row r="93" spans="1:19" x14ac:dyDescent="0.2">
      <c r="A93" s="20" t="s">
        <v>331</v>
      </c>
      <c r="B93" s="21">
        <v>977</v>
      </c>
      <c r="C93" s="21">
        <v>525</v>
      </c>
      <c r="D93" s="21">
        <v>470</v>
      </c>
      <c r="E93" s="21">
        <v>469</v>
      </c>
      <c r="F93" s="21">
        <v>270</v>
      </c>
      <c r="G93" s="21">
        <v>164</v>
      </c>
      <c r="H93" s="21">
        <v>113</v>
      </c>
      <c r="I93" s="21">
        <v>211</v>
      </c>
      <c r="J93" s="21">
        <v>62</v>
      </c>
      <c r="K93" s="21">
        <v>94</v>
      </c>
      <c r="L93" s="21">
        <v>100</v>
      </c>
      <c r="M93" s="21">
        <v>110</v>
      </c>
      <c r="N93" s="21">
        <v>150</v>
      </c>
      <c r="O93" s="21">
        <v>280</v>
      </c>
      <c r="P93" s="21">
        <v>297</v>
      </c>
      <c r="Q93" s="21">
        <v>26</v>
      </c>
      <c r="R93" s="21">
        <v>92</v>
      </c>
      <c r="S93" s="21">
        <v>12</v>
      </c>
    </row>
    <row r="94" spans="1:19" x14ac:dyDescent="0.2">
      <c r="A94" s="24" t="s">
        <v>3</v>
      </c>
      <c r="B94" s="25">
        <v>100</v>
      </c>
      <c r="C94" s="25">
        <v>53.735925999999999</v>
      </c>
      <c r="D94" s="25">
        <v>48.106448</v>
      </c>
      <c r="E94" s="25">
        <v>48.004094000000002</v>
      </c>
      <c r="F94" s="25">
        <v>27.635618999999998</v>
      </c>
      <c r="G94" s="25">
        <v>16.786079999999998</v>
      </c>
      <c r="H94" s="25">
        <v>11.566018</v>
      </c>
      <c r="I94" s="25">
        <v>21.596724999999999</v>
      </c>
      <c r="J94" s="25">
        <v>6.3459570000000003</v>
      </c>
      <c r="K94" s="25">
        <v>9.6212900000000001</v>
      </c>
      <c r="L94" s="25">
        <v>10.235415</v>
      </c>
      <c r="M94" s="25">
        <v>11.258956</v>
      </c>
      <c r="N94" s="25">
        <v>15.353122000000001</v>
      </c>
      <c r="O94" s="25">
        <v>28.659161000000001</v>
      </c>
      <c r="P94" s="25">
        <v>30.399180999999999</v>
      </c>
      <c r="Q94" s="25">
        <v>2.6612079999999998</v>
      </c>
      <c r="R94" s="25">
        <v>9.4165810000000008</v>
      </c>
      <c r="S94" s="25">
        <v>1.2282500000000001</v>
      </c>
    </row>
    <row r="95" spans="1:19" x14ac:dyDescent="0.2">
      <c r="A95" s="20" t="s">
        <v>332</v>
      </c>
      <c r="B95" s="21">
        <v>73</v>
      </c>
      <c r="C95" s="21">
        <v>33</v>
      </c>
      <c r="D95" s="21">
        <v>27</v>
      </c>
      <c r="E95" s="21">
        <v>29</v>
      </c>
      <c r="F95" s="21">
        <v>8</v>
      </c>
      <c r="G95" s="21">
        <v>14</v>
      </c>
      <c r="H95" s="21">
        <v>19</v>
      </c>
      <c r="I95" s="21">
        <v>6</v>
      </c>
      <c r="J95" s="21">
        <v>7</v>
      </c>
      <c r="K95" s="21">
        <v>10</v>
      </c>
      <c r="L95" s="21">
        <v>4</v>
      </c>
      <c r="M95" s="21">
        <v>9</v>
      </c>
      <c r="N95" s="21">
        <v>6</v>
      </c>
      <c r="O95" s="21">
        <v>9</v>
      </c>
      <c r="P95" s="21">
        <v>10</v>
      </c>
      <c r="Q95" s="21">
        <v>3</v>
      </c>
      <c r="R95" s="21">
        <v>12</v>
      </c>
      <c r="S95" s="21">
        <v>2</v>
      </c>
    </row>
    <row r="96" spans="1:19" x14ac:dyDescent="0.2">
      <c r="A96" s="24" t="s">
        <v>3</v>
      </c>
      <c r="B96" s="25">
        <v>100</v>
      </c>
      <c r="C96" s="25">
        <v>45.205478999999997</v>
      </c>
      <c r="D96" s="25">
        <v>36.986300999999997</v>
      </c>
      <c r="E96" s="25">
        <v>39.726027000000002</v>
      </c>
      <c r="F96" s="25">
        <v>10.958904</v>
      </c>
      <c r="G96" s="25">
        <v>19.178082</v>
      </c>
      <c r="H96" s="25">
        <v>26.027397000000001</v>
      </c>
      <c r="I96" s="25">
        <v>8.2191779999999994</v>
      </c>
      <c r="J96" s="25">
        <v>9.5890409999999999</v>
      </c>
      <c r="K96" s="25">
        <v>13.69863</v>
      </c>
      <c r="L96" s="25">
        <v>5.4794520000000002</v>
      </c>
      <c r="M96" s="25">
        <v>12.328766999999999</v>
      </c>
      <c r="N96" s="25">
        <v>8.2191779999999994</v>
      </c>
      <c r="O96" s="25">
        <v>12.328766999999999</v>
      </c>
      <c r="P96" s="25">
        <v>13.69863</v>
      </c>
      <c r="Q96" s="25">
        <v>4.1095889999999997</v>
      </c>
      <c r="R96" s="25">
        <v>16.438355999999999</v>
      </c>
      <c r="S96" s="25">
        <v>2.7397260000000001</v>
      </c>
    </row>
    <row r="97" spans="1:19" x14ac:dyDescent="0.2">
      <c r="A97" s="20" t="s">
        <v>333</v>
      </c>
      <c r="B97" s="21">
        <v>108</v>
      </c>
      <c r="C97" s="21">
        <v>59</v>
      </c>
      <c r="D97" s="21">
        <v>49</v>
      </c>
      <c r="E97" s="21">
        <v>43</v>
      </c>
      <c r="F97" s="21">
        <v>27</v>
      </c>
      <c r="G97" s="21">
        <v>10</v>
      </c>
      <c r="H97" s="21">
        <v>16</v>
      </c>
      <c r="I97" s="21">
        <v>25</v>
      </c>
      <c r="J97" s="21">
        <v>14</v>
      </c>
      <c r="K97" s="21">
        <v>8</v>
      </c>
      <c r="L97" s="21">
        <v>8</v>
      </c>
      <c r="M97" s="21">
        <v>7</v>
      </c>
      <c r="N97" s="21">
        <v>9</v>
      </c>
      <c r="O97" s="21">
        <v>28</v>
      </c>
      <c r="P97" s="21">
        <v>31</v>
      </c>
      <c r="Q97" s="21">
        <v>4</v>
      </c>
      <c r="R97" s="21">
        <v>14</v>
      </c>
      <c r="S97" s="21">
        <v>3</v>
      </c>
    </row>
    <row r="98" spans="1:19" x14ac:dyDescent="0.2">
      <c r="A98" s="24" t="s">
        <v>3</v>
      </c>
      <c r="B98" s="25">
        <v>100</v>
      </c>
      <c r="C98" s="25">
        <v>54.629629999999999</v>
      </c>
      <c r="D98" s="25">
        <v>45.370370000000001</v>
      </c>
      <c r="E98" s="25">
        <v>39.814815000000003</v>
      </c>
      <c r="F98" s="25">
        <v>25</v>
      </c>
      <c r="G98" s="25">
        <v>9.2592590000000001</v>
      </c>
      <c r="H98" s="25">
        <v>14.814814999999999</v>
      </c>
      <c r="I98" s="25">
        <v>23.148147999999999</v>
      </c>
      <c r="J98" s="25">
        <v>12.962963</v>
      </c>
      <c r="K98" s="25">
        <v>7.4074070000000001</v>
      </c>
      <c r="L98" s="25">
        <v>7.4074070000000001</v>
      </c>
      <c r="M98" s="25">
        <v>6.4814809999999996</v>
      </c>
      <c r="N98" s="25">
        <v>8.3333329999999997</v>
      </c>
      <c r="O98" s="25">
        <v>25.925926</v>
      </c>
      <c r="P98" s="25">
        <v>28.703703999999998</v>
      </c>
      <c r="Q98" s="25">
        <v>3.7037040000000001</v>
      </c>
      <c r="R98" s="25">
        <v>12.962963</v>
      </c>
      <c r="S98" s="25">
        <v>2.7777780000000001</v>
      </c>
    </row>
    <row r="99" spans="1:19" x14ac:dyDescent="0.2">
      <c r="A99" s="20" t="s">
        <v>358</v>
      </c>
      <c r="B99" s="21">
        <v>30</v>
      </c>
      <c r="C99" s="21">
        <v>14</v>
      </c>
      <c r="D99" s="21">
        <v>8</v>
      </c>
      <c r="E99" s="21">
        <v>14</v>
      </c>
      <c r="F99" s="21">
        <v>3</v>
      </c>
      <c r="G99" s="21">
        <v>7</v>
      </c>
      <c r="H99" s="21">
        <v>6</v>
      </c>
      <c r="I99" s="21">
        <v>3</v>
      </c>
      <c r="J99" s="21">
        <v>1</v>
      </c>
      <c r="K99" s="21">
        <v>3</v>
      </c>
      <c r="L99" s="21">
        <v>5</v>
      </c>
      <c r="M99" s="21">
        <v>1</v>
      </c>
      <c r="N99" s="21">
        <v>3</v>
      </c>
      <c r="O99" s="21">
        <v>5</v>
      </c>
      <c r="P99" s="21">
        <v>7</v>
      </c>
      <c r="Q99" s="21">
        <v>0</v>
      </c>
      <c r="R99" s="21">
        <v>4</v>
      </c>
      <c r="S99" s="21">
        <v>0</v>
      </c>
    </row>
    <row r="100" spans="1:19" x14ac:dyDescent="0.2">
      <c r="A100" s="24" t="s">
        <v>3</v>
      </c>
      <c r="B100" s="25">
        <v>100</v>
      </c>
      <c r="C100" s="25">
        <v>46.666666999999997</v>
      </c>
      <c r="D100" s="25">
        <v>26.666667</v>
      </c>
      <c r="E100" s="25">
        <v>46.666666999999997</v>
      </c>
      <c r="F100" s="25">
        <v>10</v>
      </c>
      <c r="G100" s="25">
        <v>23.333333</v>
      </c>
      <c r="H100" s="25">
        <v>20</v>
      </c>
      <c r="I100" s="25">
        <v>10</v>
      </c>
      <c r="J100" s="25">
        <v>3.3333330000000001</v>
      </c>
      <c r="K100" s="25">
        <v>10</v>
      </c>
      <c r="L100" s="25">
        <v>16.666667</v>
      </c>
      <c r="M100" s="25">
        <v>3.3333330000000001</v>
      </c>
      <c r="N100" s="25">
        <v>10</v>
      </c>
      <c r="O100" s="25">
        <v>16.666667</v>
      </c>
      <c r="P100" s="25">
        <v>23.333333</v>
      </c>
      <c r="Q100" s="25">
        <v>0</v>
      </c>
      <c r="R100" s="25">
        <v>13.333333</v>
      </c>
      <c r="S100" s="25">
        <v>0</v>
      </c>
    </row>
    <row r="101" spans="1:19" x14ac:dyDescent="0.2">
      <c r="A101" s="9" t="s">
        <v>360</v>
      </c>
      <c r="B101" s="10">
        <v>49</v>
      </c>
      <c r="C101" s="10">
        <v>32</v>
      </c>
      <c r="D101" s="10">
        <v>24</v>
      </c>
      <c r="E101" s="10">
        <v>21</v>
      </c>
      <c r="F101" s="10">
        <v>9</v>
      </c>
      <c r="G101" s="10">
        <v>5</v>
      </c>
      <c r="H101" s="10">
        <v>13</v>
      </c>
      <c r="I101" s="10">
        <v>13</v>
      </c>
      <c r="J101" s="10">
        <v>5</v>
      </c>
      <c r="K101" s="10">
        <v>4</v>
      </c>
      <c r="L101" s="10">
        <v>4</v>
      </c>
      <c r="M101" s="10">
        <v>6</v>
      </c>
      <c r="N101" s="10">
        <v>4</v>
      </c>
      <c r="O101" s="10">
        <v>13</v>
      </c>
      <c r="P101" s="10">
        <v>20</v>
      </c>
      <c r="Q101" s="10">
        <v>3</v>
      </c>
      <c r="R101" s="10">
        <v>3</v>
      </c>
      <c r="S101" s="10">
        <v>0</v>
      </c>
    </row>
    <row r="102" spans="1:19" x14ac:dyDescent="0.2">
      <c r="A102" s="24" t="s">
        <v>3</v>
      </c>
      <c r="B102" s="25">
        <v>100</v>
      </c>
      <c r="C102" s="25">
        <v>65.306122000000002</v>
      </c>
      <c r="D102" s="25">
        <v>48.979591999999997</v>
      </c>
      <c r="E102" s="25">
        <v>42.857143000000001</v>
      </c>
      <c r="F102" s="25">
        <v>18.367346999999999</v>
      </c>
      <c r="G102" s="25">
        <v>10.204082</v>
      </c>
      <c r="H102" s="25">
        <v>26.530612000000001</v>
      </c>
      <c r="I102" s="25">
        <v>26.530612000000001</v>
      </c>
      <c r="J102" s="25">
        <v>10.204082</v>
      </c>
      <c r="K102" s="25">
        <v>8.1632650000000009</v>
      </c>
      <c r="L102" s="25">
        <v>8.1632650000000009</v>
      </c>
      <c r="M102" s="25">
        <v>12.244897999999999</v>
      </c>
      <c r="N102" s="25">
        <v>8.1632650000000009</v>
      </c>
      <c r="O102" s="25">
        <v>26.530612000000001</v>
      </c>
      <c r="P102" s="25">
        <v>40.816327000000001</v>
      </c>
      <c r="Q102" s="25">
        <v>6.1224489999999996</v>
      </c>
      <c r="R102" s="25">
        <v>6.1224489999999996</v>
      </c>
      <c r="S102" s="25">
        <v>0</v>
      </c>
    </row>
    <row r="103" spans="1:19" x14ac:dyDescent="0.2">
      <c r="A103" s="20" t="s">
        <v>331</v>
      </c>
      <c r="B103" s="21">
        <v>770</v>
      </c>
      <c r="C103" s="21">
        <v>460</v>
      </c>
      <c r="D103" s="21">
        <v>412</v>
      </c>
      <c r="E103" s="21">
        <v>310</v>
      </c>
      <c r="F103" s="21">
        <v>224</v>
      </c>
      <c r="G103" s="21">
        <v>87</v>
      </c>
      <c r="H103" s="21">
        <v>111</v>
      </c>
      <c r="I103" s="21">
        <v>194</v>
      </c>
      <c r="J103" s="21">
        <v>60</v>
      </c>
      <c r="K103" s="21">
        <v>59</v>
      </c>
      <c r="L103" s="21">
        <v>66</v>
      </c>
      <c r="M103" s="21">
        <v>93</v>
      </c>
      <c r="N103" s="21">
        <v>98</v>
      </c>
      <c r="O103" s="21">
        <v>272</v>
      </c>
      <c r="P103" s="21">
        <v>264</v>
      </c>
      <c r="Q103" s="21">
        <v>15</v>
      </c>
      <c r="R103" s="21">
        <v>51</v>
      </c>
      <c r="S103" s="21">
        <v>7</v>
      </c>
    </row>
    <row r="104" spans="1:19" x14ac:dyDescent="0.2">
      <c r="A104" s="24" t="s">
        <v>3</v>
      </c>
      <c r="B104" s="25">
        <v>100</v>
      </c>
      <c r="C104" s="25">
        <v>59.740259999999999</v>
      </c>
      <c r="D104" s="25">
        <v>53.506494000000004</v>
      </c>
      <c r="E104" s="25">
        <v>40.259740000000001</v>
      </c>
      <c r="F104" s="25">
        <v>29.090909</v>
      </c>
      <c r="G104" s="25">
        <v>11.298700999999999</v>
      </c>
      <c r="H104" s="25">
        <v>14.415584000000001</v>
      </c>
      <c r="I104" s="25">
        <v>25.194804999999999</v>
      </c>
      <c r="J104" s="25">
        <v>7.7922079999999996</v>
      </c>
      <c r="K104" s="25">
        <v>7.6623380000000001</v>
      </c>
      <c r="L104" s="25">
        <v>8.5714290000000002</v>
      </c>
      <c r="M104" s="25">
        <v>12.077921999999999</v>
      </c>
      <c r="N104" s="25">
        <v>12.727273</v>
      </c>
      <c r="O104" s="25">
        <v>35.324674999999999</v>
      </c>
      <c r="P104" s="25">
        <v>34.285713999999999</v>
      </c>
      <c r="Q104" s="25">
        <v>1.9480519999999999</v>
      </c>
      <c r="R104" s="25">
        <v>6.6233769999999996</v>
      </c>
      <c r="S104" s="25">
        <v>0.90909099999999998</v>
      </c>
    </row>
    <row r="105" spans="1:19" x14ac:dyDescent="0.2">
      <c r="A105" s="20" t="s">
        <v>332</v>
      </c>
      <c r="B105" s="21">
        <v>118</v>
      </c>
      <c r="C105" s="21">
        <v>57</v>
      </c>
      <c r="D105" s="21">
        <v>45</v>
      </c>
      <c r="E105" s="21">
        <v>64</v>
      </c>
      <c r="F105" s="21">
        <v>36</v>
      </c>
      <c r="G105" s="21">
        <v>34</v>
      </c>
      <c r="H105" s="21">
        <v>31</v>
      </c>
      <c r="I105" s="21">
        <v>17</v>
      </c>
      <c r="J105" s="21">
        <v>21</v>
      </c>
      <c r="K105" s="21">
        <v>15</v>
      </c>
      <c r="L105" s="21">
        <v>16</v>
      </c>
      <c r="M105" s="21">
        <v>18</v>
      </c>
      <c r="N105" s="21">
        <v>19</v>
      </c>
      <c r="O105" s="21">
        <v>39</v>
      </c>
      <c r="P105" s="21">
        <v>31</v>
      </c>
      <c r="Q105" s="21">
        <v>2</v>
      </c>
      <c r="R105" s="21">
        <v>12</v>
      </c>
      <c r="S105" s="21">
        <v>0</v>
      </c>
    </row>
    <row r="106" spans="1:19" x14ac:dyDescent="0.2">
      <c r="A106" s="24" t="s">
        <v>3</v>
      </c>
      <c r="B106" s="25">
        <v>100</v>
      </c>
      <c r="C106" s="25">
        <v>48.305084999999998</v>
      </c>
      <c r="D106" s="25">
        <v>38.135593</v>
      </c>
      <c r="E106" s="25">
        <v>54.237287999999999</v>
      </c>
      <c r="F106" s="25">
        <v>30.508475000000001</v>
      </c>
      <c r="G106" s="25">
        <v>28.813559000000001</v>
      </c>
      <c r="H106" s="25">
        <v>26.271186</v>
      </c>
      <c r="I106" s="25">
        <v>14.406779999999999</v>
      </c>
      <c r="J106" s="25">
        <v>17.796610000000001</v>
      </c>
      <c r="K106" s="25">
        <v>12.711864</v>
      </c>
      <c r="L106" s="25">
        <v>13.559322</v>
      </c>
      <c r="M106" s="25">
        <v>15.254237</v>
      </c>
      <c r="N106" s="25">
        <v>16.101694999999999</v>
      </c>
      <c r="O106" s="25">
        <v>33.050846999999997</v>
      </c>
      <c r="P106" s="25">
        <v>26.271186</v>
      </c>
      <c r="Q106" s="25">
        <v>1.6949149999999999</v>
      </c>
      <c r="R106" s="25">
        <v>10.169492</v>
      </c>
      <c r="S106" s="25">
        <v>0</v>
      </c>
    </row>
    <row r="107" spans="1:19" x14ac:dyDescent="0.2">
      <c r="A107" s="20" t="s">
        <v>333</v>
      </c>
      <c r="B107" s="21">
        <v>436</v>
      </c>
      <c r="C107" s="21">
        <v>239</v>
      </c>
      <c r="D107" s="21">
        <v>185</v>
      </c>
      <c r="E107" s="21">
        <v>162</v>
      </c>
      <c r="F107" s="21">
        <v>109</v>
      </c>
      <c r="G107" s="21">
        <v>51</v>
      </c>
      <c r="H107" s="21">
        <v>67</v>
      </c>
      <c r="I107" s="21">
        <v>105</v>
      </c>
      <c r="J107" s="21">
        <v>34</v>
      </c>
      <c r="K107" s="21">
        <v>35</v>
      </c>
      <c r="L107" s="21">
        <v>41</v>
      </c>
      <c r="M107" s="21">
        <v>34</v>
      </c>
      <c r="N107" s="21">
        <v>40</v>
      </c>
      <c r="O107" s="21">
        <v>140</v>
      </c>
      <c r="P107" s="21">
        <v>134</v>
      </c>
      <c r="Q107" s="21">
        <v>9</v>
      </c>
      <c r="R107" s="21">
        <v>44</v>
      </c>
      <c r="S107" s="21">
        <v>18</v>
      </c>
    </row>
    <row r="108" spans="1:19" x14ac:dyDescent="0.2">
      <c r="A108" s="24" t="s">
        <v>3</v>
      </c>
      <c r="B108" s="25">
        <v>100</v>
      </c>
      <c r="C108" s="25">
        <v>54.816513999999998</v>
      </c>
      <c r="D108" s="25">
        <v>42.431193</v>
      </c>
      <c r="E108" s="25">
        <v>37.155963</v>
      </c>
      <c r="F108" s="25">
        <v>25</v>
      </c>
      <c r="G108" s="25">
        <v>11.697248</v>
      </c>
      <c r="H108" s="25">
        <v>15.366972000000001</v>
      </c>
      <c r="I108" s="25">
        <v>24.082568999999999</v>
      </c>
      <c r="J108" s="25">
        <v>7.798165</v>
      </c>
      <c r="K108" s="25">
        <v>8.0275230000000004</v>
      </c>
      <c r="L108" s="25">
        <v>9.40367</v>
      </c>
      <c r="M108" s="25">
        <v>7.798165</v>
      </c>
      <c r="N108" s="25">
        <v>9.1743120000000005</v>
      </c>
      <c r="O108" s="25">
        <v>32.110092000000002</v>
      </c>
      <c r="P108" s="25">
        <v>30.733944999999999</v>
      </c>
      <c r="Q108" s="25">
        <v>2.0642200000000002</v>
      </c>
      <c r="R108" s="25">
        <v>10.091742999999999</v>
      </c>
      <c r="S108" s="25">
        <v>4.1284400000000003</v>
      </c>
    </row>
    <row r="109" spans="1:19" x14ac:dyDescent="0.2">
      <c r="A109" s="20" t="s">
        <v>358</v>
      </c>
      <c r="B109" s="21">
        <v>27</v>
      </c>
      <c r="C109" s="21">
        <v>17</v>
      </c>
      <c r="D109" s="21">
        <v>14</v>
      </c>
      <c r="E109" s="21">
        <v>15</v>
      </c>
      <c r="F109" s="21">
        <v>13</v>
      </c>
      <c r="G109" s="21">
        <v>3</v>
      </c>
      <c r="H109" s="21">
        <v>7</v>
      </c>
      <c r="I109" s="21">
        <v>4</v>
      </c>
      <c r="J109" s="21">
        <v>4</v>
      </c>
      <c r="K109" s="21">
        <v>8</v>
      </c>
      <c r="L109" s="21">
        <v>3</v>
      </c>
      <c r="M109" s="21">
        <v>5</v>
      </c>
      <c r="N109" s="21">
        <v>2</v>
      </c>
      <c r="O109" s="21">
        <v>10</v>
      </c>
      <c r="P109" s="21">
        <v>6</v>
      </c>
      <c r="Q109" s="21">
        <v>1</v>
      </c>
      <c r="R109" s="21">
        <v>3</v>
      </c>
      <c r="S109" s="21">
        <v>2</v>
      </c>
    </row>
    <row r="110" spans="1:19" x14ac:dyDescent="0.2">
      <c r="A110" s="24" t="s">
        <v>3</v>
      </c>
      <c r="B110" s="25">
        <v>100</v>
      </c>
      <c r="C110" s="25">
        <v>62.962963000000002</v>
      </c>
      <c r="D110" s="25">
        <v>51.851852000000001</v>
      </c>
      <c r="E110" s="25">
        <v>55.555556000000003</v>
      </c>
      <c r="F110" s="25">
        <v>48.148147999999999</v>
      </c>
      <c r="G110" s="25">
        <v>11.111110999999999</v>
      </c>
      <c r="H110" s="25">
        <v>25.925926</v>
      </c>
      <c r="I110" s="25">
        <v>14.814814999999999</v>
      </c>
      <c r="J110" s="25">
        <v>14.814814999999999</v>
      </c>
      <c r="K110" s="25">
        <v>29.629629999999999</v>
      </c>
      <c r="L110" s="25">
        <v>11.111110999999999</v>
      </c>
      <c r="M110" s="25">
        <v>18.518519000000001</v>
      </c>
      <c r="N110" s="25">
        <v>7.4074070000000001</v>
      </c>
      <c r="O110" s="25">
        <v>37.037036999999998</v>
      </c>
      <c r="P110" s="25">
        <v>22.222221999999999</v>
      </c>
      <c r="Q110" s="25">
        <v>3.7037040000000001</v>
      </c>
      <c r="R110" s="25">
        <v>11.111110999999999</v>
      </c>
      <c r="S110" s="25">
        <v>7.4074070000000001</v>
      </c>
    </row>
    <row r="111" spans="1:19" x14ac:dyDescent="0.2">
      <c r="A111" s="9" t="s">
        <v>361</v>
      </c>
      <c r="B111" s="9"/>
      <c r="C111" s="9"/>
      <c r="D111" s="9"/>
      <c r="E111" s="9"/>
      <c r="F111" s="9"/>
      <c r="G111" s="9"/>
      <c r="H111" s="9"/>
      <c r="I111" s="9"/>
      <c r="J111" s="9"/>
      <c r="K111" s="9"/>
      <c r="L111" s="9"/>
      <c r="M111" s="9"/>
      <c r="N111" s="9"/>
      <c r="O111" s="9"/>
      <c r="P111" s="9"/>
      <c r="Q111" s="9"/>
      <c r="R111" s="9"/>
      <c r="S111" s="9"/>
    </row>
    <row r="112" spans="1:19" x14ac:dyDescent="0.2">
      <c r="A112" s="20" t="s">
        <v>362</v>
      </c>
      <c r="B112" s="21">
        <v>360</v>
      </c>
      <c r="C112" s="21">
        <v>195</v>
      </c>
      <c r="D112" s="21">
        <v>181</v>
      </c>
      <c r="E112" s="21">
        <v>159</v>
      </c>
      <c r="F112" s="21">
        <v>93</v>
      </c>
      <c r="G112" s="21">
        <v>52</v>
      </c>
      <c r="H112" s="21">
        <v>43</v>
      </c>
      <c r="I112" s="21">
        <v>83</v>
      </c>
      <c r="J112" s="21">
        <v>39</v>
      </c>
      <c r="K112" s="21">
        <v>39</v>
      </c>
      <c r="L112" s="21">
        <v>31</v>
      </c>
      <c r="M112" s="21">
        <v>31</v>
      </c>
      <c r="N112" s="21">
        <v>42</v>
      </c>
      <c r="O112" s="21">
        <v>97</v>
      </c>
      <c r="P112" s="21">
        <v>106</v>
      </c>
      <c r="Q112" s="21">
        <v>9</v>
      </c>
      <c r="R112" s="21">
        <v>45</v>
      </c>
      <c r="S112" s="21">
        <v>10</v>
      </c>
    </row>
    <row r="113" spans="1:19" x14ac:dyDescent="0.2">
      <c r="A113" s="24" t="s">
        <v>3</v>
      </c>
      <c r="B113" s="25">
        <v>100</v>
      </c>
      <c r="C113" s="25">
        <v>54.166666999999997</v>
      </c>
      <c r="D113" s="25">
        <v>50.277777999999998</v>
      </c>
      <c r="E113" s="25">
        <v>44.166666999999997</v>
      </c>
      <c r="F113" s="25">
        <v>25.833333</v>
      </c>
      <c r="G113" s="25">
        <v>14.444444000000001</v>
      </c>
      <c r="H113" s="25">
        <v>11.944444000000001</v>
      </c>
      <c r="I113" s="25">
        <v>23.055555999999999</v>
      </c>
      <c r="J113" s="25">
        <v>10.833333</v>
      </c>
      <c r="K113" s="25">
        <v>10.833333</v>
      </c>
      <c r="L113" s="25">
        <v>8.6111109999999993</v>
      </c>
      <c r="M113" s="25">
        <v>8.6111109999999993</v>
      </c>
      <c r="N113" s="25">
        <v>11.666667</v>
      </c>
      <c r="O113" s="25">
        <v>26.944444000000001</v>
      </c>
      <c r="P113" s="25">
        <v>29.444444000000001</v>
      </c>
      <c r="Q113" s="25">
        <v>2.5</v>
      </c>
      <c r="R113" s="25">
        <v>12.5</v>
      </c>
      <c r="S113" s="25">
        <v>2.7777780000000001</v>
      </c>
    </row>
    <row r="114" spans="1:19" x14ac:dyDescent="0.2">
      <c r="A114" s="20" t="s">
        <v>363</v>
      </c>
      <c r="B114" s="21">
        <v>1326</v>
      </c>
      <c r="C114" s="21">
        <v>743</v>
      </c>
      <c r="D114" s="21">
        <v>625</v>
      </c>
      <c r="E114" s="21">
        <v>553</v>
      </c>
      <c r="F114" s="21">
        <v>355</v>
      </c>
      <c r="G114" s="21">
        <v>184</v>
      </c>
      <c r="H114" s="21">
        <v>205</v>
      </c>
      <c r="I114" s="21">
        <v>280</v>
      </c>
      <c r="J114" s="21">
        <v>90</v>
      </c>
      <c r="K114" s="21">
        <v>109</v>
      </c>
      <c r="L114" s="21">
        <v>136</v>
      </c>
      <c r="M114" s="21">
        <v>153</v>
      </c>
      <c r="N114" s="21">
        <v>173</v>
      </c>
      <c r="O114" s="21">
        <v>399</v>
      </c>
      <c r="P114" s="21">
        <v>402</v>
      </c>
      <c r="Q114" s="21">
        <v>33</v>
      </c>
      <c r="R114" s="21">
        <v>116</v>
      </c>
      <c r="S114" s="21">
        <v>20</v>
      </c>
    </row>
    <row r="115" spans="1:19" x14ac:dyDescent="0.2">
      <c r="A115" s="24" t="s">
        <v>3</v>
      </c>
      <c r="B115" s="25">
        <v>100</v>
      </c>
      <c r="C115" s="25">
        <v>56.033183000000001</v>
      </c>
      <c r="D115" s="25">
        <v>47.134238000000003</v>
      </c>
      <c r="E115" s="25">
        <v>41.704374000000001</v>
      </c>
      <c r="F115" s="25">
        <v>26.772247</v>
      </c>
      <c r="G115" s="25">
        <v>13.87632</v>
      </c>
      <c r="H115" s="25">
        <v>15.46003</v>
      </c>
      <c r="I115" s="25">
        <v>21.116139</v>
      </c>
      <c r="J115" s="25">
        <v>6.7873299999999999</v>
      </c>
      <c r="K115" s="25">
        <v>8.2202110000000008</v>
      </c>
      <c r="L115" s="25">
        <v>10.256410000000001</v>
      </c>
      <c r="M115" s="25">
        <v>11.538462000000001</v>
      </c>
      <c r="N115" s="25">
        <v>13.046756999999999</v>
      </c>
      <c r="O115" s="25">
        <v>30.090498</v>
      </c>
      <c r="P115" s="25">
        <v>30.316742000000001</v>
      </c>
      <c r="Q115" s="25">
        <v>2.4886879999999998</v>
      </c>
      <c r="R115" s="25">
        <v>8.7481150000000003</v>
      </c>
      <c r="S115" s="25">
        <v>1.5082960000000001</v>
      </c>
    </row>
    <row r="116" spans="1:19" x14ac:dyDescent="0.2">
      <c r="A116" s="20" t="s">
        <v>364</v>
      </c>
      <c r="B116" s="21">
        <v>649</v>
      </c>
      <c r="C116" s="21">
        <v>362</v>
      </c>
      <c r="D116" s="21">
        <v>323</v>
      </c>
      <c r="E116" s="21">
        <v>300</v>
      </c>
      <c r="F116" s="21">
        <v>185</v>
      </c>
      <c r="G116" s="21">
        <v>108</v>
      </c>
      <c r="H116" s="21">
        <v>73</v>
      </c>
      <c r="I116" s="21">
        <v>167</v>
      </c>
      <c r="J116" s="21">
        <v>58</v>
      </c>
      <c r="K116" s="21">
        <v>58</v>
      </c>
      <c r="L116" s="21">
        <v>55</v>
      </c>
      <c r="M116" s="21">
        <v>67</v>
      </c>
      <c r="N116" s="21">
        <v>99</v>
      </c>
      <c r="O116" s="21">
        <v>255</v>
      </c>
      <c r="P116" s="21">
        <v>223</v>
      </c>
      <c r="Q116" s="21">
        <v>13</v>
      </c>
      <c r="R116" s="21">
        <v>46</v>
      </c>
      <c r="S116" s="21">
        <v>6</v>
      </c>
    </row>
    <row r="117" spans="1:19" x14ac:dyDescent="0.2">
      <c r="A117" s="24" t="s">
        <v>3</v>
      </c>
      <c r="B117" s="25">
        <v>100</v>
      </c>
      <c r="C117" s="25">
        <v>55.778120000000001</v>
      </c>
      <c r="D117" s="25">
        <v>49.768875000000001</v>
      </c>
      <c r="E117" s="25">
        <v>46.224961</v>
      </c>
      <c r="F117" s="25">
        <v>28.505393000000002</v>
      </c>
      <c r="G117" s="25">
        <v>16.640986000000002</v>
      </c>
      <c r="H117" s="25">
        <v>11.248074000000001</v>
      </c>
      <c r="I117" s="25">
        <v>25.731895000000002</v>
      </c>
      <c r="J117" s="25">
        <v>8.9368259999999999</v>
      </c>
      <c r="K117" s="25">
        <v>8.9368259999999999</v>
      </c>
      <c r="L117" s="25">
        <v>8.4745760000000008</v>
      </c>
      <c r="M117" s="25">
        <v>10.323575</v>
      </c>
      <c r="N117" s="25">
        <v>15.254237</v>
      </c>
      <c r="O117" s="25">
        <v>39.291217000000003</v>
      </c>
      <c r="P117" s="25">
        <v>34.360554999999998</v>
      </c>
      <c r="Q117" s="25">
        <v>2.003082</v>
      </c>
      <c r="R117" s="25">
        <v>7.0878269999999999</v>
      </c>
      <c r="S117" s="25">
        <v>0.92449899999999996</v>
      </c>
    </row>
    <row r="118" spans="1:19" x14ac:dyDescent="0.2">
      <c r="A118" s="20" t="s">
        <v>365</v>
      </c>
      <c r="B118" s="21">
        <v>277</v>
      </c>
      <c r="C118" s="21">
        <v>144</v>
      </c>
      <c r="D118" s="21">
        <v>123</v>
      </c>
      <c r="E118" s="21">
        <v>122</v>
      </c>
      <c r="F118" s="21">
        <v>63</v>
      </c>
      <c r="G118" s="21">
        <v>33</v>
      </c>
      <c r="H118" s="21">
        <v>70</v>
      </c>
      <c r="I118" s="21">
        <v>57</v>
      </c>
      <c r="J118" s="21">
        <v>22</v>
      </c>
      <c r="K118" s="21">
        <v>33</v>
      </c>
      <c r="L118" s="21">
        <v>23</v>
      </c>
      <c r="M118" s="21">
        <v>32</v>
      </c>
      <c r="N118" s="21">
        <v>17</v>
      </c>
      <c r="O118" s="21">
        <v>45</v>
      </c>
      <c r="P118" s="21">
        <v>70</v>
      </c>
      <c r="Q118" s="21">
        <v>12</v>
      </c>
      <c r="R118" s="21">
        <v>33</v>
      </c>
      <c r="S118" s="21">
        <v>7</v>
      </c>
    </row>
    <row r="119" spans="1:19" x14ac:dyDescent="0.2">
      <c r="A119" s="24" t="s">
        <v>3</v>
      </c>
      <c r="B119" s="25">
        <v>100</v>
      </c>
      <c r="C119" s="25">
        <v>51.98556</v>
      </c>
      <c r="D119" s="25">
        <v>44.404331999999997</v>
      </c>
      <c r="E119" s="25">
        <v>44.043320999999999</v>
      </c>
      <c r="F119" s="25">
        <v>22.743682</v>
      </c>
      <c r="G119" s="25">
        <v>11.913357</v>
      </c>
      <c r="H119" s="25">
        <v>25.270758000000001</v>
      </c>
      <c r="I119" s="25">
        <v>20.577617</v>
      </c>
      <c r="J119" s="25">
        <v>7.9422379999999997</v>
      </c>
      <c r="K119" s="25">
        <v>11.913357</v>
      </c>
      <c r="L119" s="25">
        <v>8.3032489999999992</v>
      </c>
      <c r="M119" s="25">
        <v>11.552346999999999</v>
      </c>
      <c r="N119" s="25">
        <v>6.1371840000000004</v>
      </c>
      <c r="O119" s="25">
        <v>16.245487000000001</v>
      </c>
      <c r="P119" s="25">
        <v>25.270758000000001</v>
      </c>
      <c r="Q119" s="25">
        <v>4.3321300000000003</v>
      </c>
      <c r="R119" s="25">
        <v>11.913357</v>
      </c>
      <c r="S119" s="25">
        <v>2.5270760000000001</v>
      </c>
    </row>
    <row r="120" spans="1:19" x14ac:dyDescent="0.2">
      <c r="A120" s="20" t="s">
        <v>366</v>
      </c>
      <c r="B120" s="21">
        <v>65</v>
      </c>
      <c r="C120" s="21">
        <v>36</v>
      </c>
      <c r="D120" s="21">
        <v>28</v>
      </c>
      <c r="E120" s="21">
        <v>33</v>
      </c>
      <c r="F120" s="21">
        <v>19</v>
      </c>
      <c r="G120" s="21">
        <v>10</v>
      </c>
      <c r="H120" s="21">
        <v>13</v>
      </c>
      <c r="I120" s="21">
        <v>8</v>
      </c>
      <c r="J120" s="21">
        <v>6</v>
      </c>
      <c r="K120" s="21">
        <v>9</v>
      </c>
      <c r="L120" s="21">
        <v>10</v>
      </c>
      <c r="M120" s="21">
        <v>8</v>
      </c>
      <c r="N120" s="21">
        <v>7</v>
      </c>
      <c r="O120" s="21">
        <v>16</v>
      </c>
      <c r="P120" s="21">
        <v>15</v>
      </c>
      <c r="Q120" s="21">
        <v>2</v>
      </c>
      <c r="R120" s="21">
        <v>6</v>
      </c>
      <c r="S120" s="21">
        <v>4</v>
      </c>
    </row>
    <row r="121" spans="1:19" x14ac:dyDescent="0.2">
      <c r="A121" s="24" t="s">
        <v>3</v>
      </c>
      <c r="B121" s="25">
        <v>100</v>
      </c>
      <c r="C121" s="25">
        <v>55.384614999999997</v>
      </c>
      <c r="D121" s="25">
        <v>43.076923000000001</v>
      </c>
      <c r="E121" s="25">
        <v>50.769230999999998</v>
      </c>
      <c r="F121" s="25">
        <v>29.230768999999999</v>
      </c>
      <c r="G121" s="25">
        <v>15.384615</v>
      </c>
      <c r="H121" s="25">
        <v>20</v>
      </c>
      <c r="I121" s="25">
        <v>12.307691999999999</v>
      </c>
      <c r="J121" s="25">
        <v>9.2307690000000004</v>
      </c>
      <c r="K121" s="25">
        <v>13.846154</v>
      </c>
      <c r="L121" s="25">
        <v>15.384615</v>
      </c>
      <c r="M121" s="25">
        <v>12.307691999999999</v>
      </c>
      <c r="N121" s="25">
        <v>10.769231</v>
      </c>
      <c r="O121" s="25">
        <v>24.615385</v>
      </c>
      <c r="P121" s="25">
        <v>23.076923000000001</v>
      </c>
      <c r="Q121" s="25">
        <v>3.0769229999999999</v>
      </c>
      <c r="R121" s="25">
        <v>9.2307690000000004</v>
      </c>
      <c r="S121" s="25">
        <v>6.1538459999999997</v>
      </c>
    </row>
    <row r="122" spans="1:19" x14ac:dyDescent="0.2">
      <c r="A122" s="9" t="s">
        <v>367</v>
      </c>
      <c r="B122" s="9"/>
      <c r="C122" s="9"/>
      <c r="D122" s="9"/>
      <c r="E122" s="9"/>
      <c r="F122" s="9"/>
      <c r="G122" s="9"/>
      <c r="H122" s="9"/>
      <c r="I122" s="9"/>
      <c r="J122" s="9"/>
      <c r="K122" s="9"/>
      <c r="L122" s="9"/>
      <c r="M122" s="9"/>
      <c r="N122" s="9"/>
      <c r="O122" s="9"/>
      <c r="P122" s="9"/>
      <c r="Q122" s="9"/>
      <c r="R122" s="9"/>
      <c r="S122" s="9"/>
    </row>
    <row r="123" spans="1:19" x14ac:dyDescent="0.2">
      <c r="A123" s="20" t="s">
        <v>368</v>
      </c>
      <c r="B123" s="21">
        <v>537</v>
      </c>
      <c r="C123" s="21">
        <v>290</v>
      </c>
      <c r="D123" s="21">
        <v>215</v>
      </c>
      <c r="E123" s="21">
        <v>210</v>
      </c>
      <c r="F123" s="21">
        <v>122</v>
      </c>
      <c r="G123" s="21">
        <v>77</v>
      </c>
      <c r="H123" s="21">
        <v>124</v>
      </c>
      <c r="I123" s="21">
        <v>97</v>
      </c>
      <c r="J123" s="21">
        <v>43</v>
      </c>
      <c r="K123" s="21">
        <v>53</v>
      </c>
      <c r="L123" s="21">
        <v>56</v>
      </c>
      <c r="M123" s="21">
        <v>54</v>
      </c>
      <c r="N123" s="21">
        <v>51</v>
      </c>
      <c r="O123" s="21">
        <v>128</v>
      </c>
      <c r="P123" s="21">
        <v>134</v>
      </c>
      <c r="Q123" s="21">
        <v>15</v>
      </c>
      <c r="R123" s="21">
        <v>65</v>
      </c>
      <c r="S123" s="21">
        <v>17</v>
      </c>
    </row>
    <row r="124" spans="1:19" x14ac:dyDescent="0.2">
      <c r="A124" s="24" t="s">
        <v>3</v>
      </c>
      <c r="B124" s="25">
        <v>100</v>
      </c>
      <c r="C124" s="25">
        <v>54.003723999999998</v>
      </c>
      <c r="D124" s="25">
        <v>40.037244000000001</v>
      </c>
      <c r="E124" s="25">
        <v>39.106144999999998</v>
      </c>
      <c r="F124" s="25">
        <v>22.718807999999999</v>
      </c>
      <c r="G124" s="25">
        <v>14.33892</v>
      </c>
      <c r="H124" s="25">
        <v>23.091248</v>
      </c>
      <c r="I124" s="25">
        <v>18.063314999999999</v>
      </c>
      <c r="J124" s="25">
        <v>8.0074489999999994</v>
      </c>
      <c r="K124" s="25">
        <v>9.8696459999999995</v>
      </c>
      <c r="L124" s="25">
        <v>10.428305</v>
      </c>
      <c r="M124" s="25">
        <v>10.055866</v>
      </c>
      <c r="N124" s="25">
        <v>9.4972069999999995</v>
      </c>
      <c r="O124" s="25">
        <v>23.836127000000001</v>
      </c>
      <c r="P124" s="25">
        <v>24.953444999999999</v>
      </c>
      <c r="Q124" s="25">
        <v>2.7932959999999998</v>
      </c>
      <c r="R124" s="25">
        <v>12.104283000000001</v>
      </c>
      <c r="S124" s="25">
        <v>3.1657359999999999</v>
      </c>
    </row>
    <row r="125" spans="1:19" x14ac:dyDescent="0.2">
      <c r="A125" s="20" t="s">
        <v>180</v>
      </c>
      <c r="B125" s="21">
        <v>1667</v>
      </c>
      <c r="C125" s="21">
        <v>940</v>
      </c>
      <c r="D125" s="21">
        <v>840</v>
      </c>
      <c r="E125" s="21">
        <v>738</v>
      </c>
      <c r="F125" s="21">
        <v>463</v>
      </c>
      <c r="G125" s="21">
        <v>234</v>
      </c>
      <c r="H125" s="21">
        <v>209</v>
      </c>
      <c r="I125" s="21">
        <v>389</v>
      </c>
      <c r="J125" s="21">
        <v>118</v>
      </c>
      <c r="K125" s="21">
        <v>144</v>
      </c>
      <c r="L125" s="21">
        <v>157</v>
      </c>
      <c r="M125" s="21">
        <v>193</v>
      </c>
      <c r="N125" s="21">
        <v>238</v>
      </c>
      <c r="O125" s="21">
        <v>525</v>
      </c>
      <c r="P125" s="21">
        <v>540</v>
      </c>
      <c r="Q125" s="21">
        <v>41</v>
      </c>
      <c r="R125" s="21">
        <v>134</v>
      </c>
      <c r="S125" s="21">
        <v>19</v>
      </c>
    </row>
    <row r="126" spans="1:19" x14ac:dyDescent="0.2">
      <c r="A126" s="24" t="s">
        <v>3</v>
      </c>
      <c r="B126" s="25">
        <v>100</v>
      </c>
      <c r="C126" s="25">
        <v>56.388722000000001</v>
      </c>
      <c r="D126" s="25">
        <v>50.389921999999999</v>
      </c>
      <c r="E126" s="25">
        <v>44.271146000000002</v>
      </c>
      <c r="F126" s="25">
        <v>27.774445</v>
      </c>
      <c r="G126" s="25">
        <v>14.037193</v>
      </c>
      <c r="H126" s="25">
        <v>12.537493</v>
      </c>
      <c r="I126" s="25">
        <v>23.335332999999999</v>
      </c>
      <c r="J126" s="25">
        <v>7.0785840000000002</v>
      </c>
      <c r="K126" s="25">
        <v>8.6382720000000006</v>
      </c>
      <c r="L126" s="25">
        <v>9.4181159999999995</v>
      </c>
      <c r="M126" s="25">
        <v>11.577684</v>
      </c>
      <c r="N126" s="25">
        <v>14.277145000000001</v>
      </c>
      <c r="O126" s="25">
        <v>31.493701000000001</v>
      </c>
      <c r="P126" s="25">
        <v>32.393521</v>
      </c>
      <c r="Q126" s="25">
        <v>2.459508</v>
      </c>
      <c r="R126" s="25">
        <v>8.038392</v>
      </c>
      <c r="S126" s="25">
        <v>1.139772</v>
      </c>
    </row>
    <row r="127" spans="1:19" x14ac:dyDescent="0.2">
      <c r="A127" s="20" t="s">
        <v>369</v>
      </c>
      <c r="B127" s="21">
        <v>99</v>
      </c>
      <c r="C127" s="21">
        <v>60</v>
      </c>
      <c r="D127" s="21">
        <v>47</v>
      </c>
      <c r="E127" s="21">
        <v>44</v>
      </c>
      <c r="F127" s="21">
        <v>27</v>
      </c>
      <c r="G127" s="21">
        <v>17</v>
      </c>
      <c r="H127" s="21">
        <v>13</v>
      </c>
      <c r="I127" s="21">
        <v>23</v>
      </c>
      <c r="J127" s="21">
        <v>7</v>
      </c>
      <c r="K127" s="21">
        <v>14</v>
      </c>
      <c r="L127" s="21">
        <v>11</v>
      </c>
      <c r="M127" s="21">
        <v>16</v>
      </c>
      <c r="N127" s="21">
        <v>16</v>
      </c>
      <c r="O127" s="21">
        <v>34</v>
      </c>
      <c r="P127" s="21">
        <v>38</v>
      </c>
      <c r="Q127" s="21">
        <v>2</v>
      </c>
      <c r="R127" s="21">
        <v>11</v>
      </c>
      <c r="S127" s="21">
        <v>1</v>
      </c>
    </row>
    <row r="128" spans="1:19" x14ac:dyDescent="0.2">
      <c r="A128" s="24" t="s">
        <v>3</v>
      </c>
      <c r="B128" s="25">
        <v>100</v>
      </c>
      <c r="C128" s="25">
        <v>60.606060999999997</v>
      </c>
      <c r="D128" s="25">
        <v>47.474747000000001</v>
      </c>
      <c r="E128" s="25">
        <v>44.444443999999997</v>
      </c>
      <c r="F128" s="25">
        <v>27.272727</v>
      </c>
      <c r="G128" s="25">
        <v>17.171717000000001</v>
      </c>
      <c r="H128" s="25">
        <v>13.131313</v>
      </c>
      <c r="I128" s="25">
        <v>23.232323000000001</v>
      </c>
      <c r="J128" s="25">
        <v>7.0707069999999996</v>
      </c>
      <c r="K128" s="25">
        <v>14.141413999999999</v>
      </c>
      <c r="L128" s="25">
        <v>11.111110999999999</v>
      </c>
      <c r="M128" s="25">
        <v>16.161615999999999</v>
      </c>
      <c r="N128" s="25">
        <v>16.161615999999999</v>
      </c>
      <c r="O128" s="25">
        <v>34.343434000000002</v>
      </c>
      <c r="P128" s="25">
        <v>38.383837999999997</v>
      </c>
      <c r="Q128" s="25">
        <v>2.0202019999999998</v>
      </c>
      <c r="R128" s="25">
        <v>11.111110999999999</v>
      </c>
      <c r="S128" s="25">
        <v>1.0101009999999999</v>
      </c>
    </row>
    <row r="129" spans="1:19" x14ac:dyDescent="0.2">
      <c r="A129" s="20" t="s">
        <v>370</v>
      </c>
      <c r="B129" s="21">
        <v>819</v>
      </c>
      <c r="C129" s="21">
        <v>457</v>
      </c>
      <c r="D129" s="21">
        <v>421</v>
      </c>
      <c r="E129" s="21">
        <v>378</v>
      </c>
      <c r="F129" s="21">
        <v>221</v>
      </c>
      <c r="G129" s="21">
        <v>138</v>
      </c>
      <c r="H129" s="21">
        <v>87</v>
      </c>
      <c r="I129" s="21">
        <v>202</v>
      </c>
      <c r="J129" s="21">
        <v>78</v>
      </c>
      <c r="K129" s="21">
        <v>79</v>
      </c>
      <c r="L129" s="21">
        <v>72</v>
      </c>
      <c r="M129" s="21">
        <v>82</v>
      </c>
      <c r="N129" s="21">
        <v>118</v>
      </c>
      <c r="O129" s="21">
        <v>296</v>
      </c>
      <c r="P129" s="21">
        <v>271</v>
      </c>
      <c r="Q129" s="21">
        <v>19</v>
      </c>
      <c r="R129" s="21">
        <v>71</v>
      </c>
      <c r="S129" s="21">
        <v>14</v>
      </c>
    </row>
    <row r="130" spans="1:19" x14ac:dyDescent="0.2">
      <c r="A130" s="24" t="s">
        <v>3</v>
      </c>
      <c r="B130" s="25">
        <v>100</v>
      </c>
      <c r="C130" s="25">
        <v>55.799756000000002</v>
      </c>
      <c r="D130" s="25">
        <v>51.404150999999999</v>
      </c>
      <c r="E130" s="25">
        <v>46.153846000000001</v>
      </c>
      <c r="F130" s="25">
        <v>26.984127000000001</v>
      </c>
      <c r="G130" s="25">
        <v>16.849817000000002</v>
      </c>
      <c r="H130" s="25">
        <v>10.622711000000001</v>
      </c>
      <c r="I130" s="25">
        <v>24.664224999999998</v>
      </c>
      <c r="J130" s="25">
        <v>9.5238099999999992</v>
      </c>
      <c r="K130" s="25">
        <v>9.6459100000000007</v>
      </c>
      <c r="L130" s="25">
        <v>8.7912090000000003</v>
      </c>
      <c r="M130" s="25">
        <v>10.01221</v>
      </c>
      <c r="N130" s="25">
        <v>14.407814</v>
      </c>
      <c r="O130" s="25">
        <v>36.141635999999998</v>
      </c>
      <c r="P130" s="25">
        <v>33.089132999999997</v>
      </c>
      <c r="Q130" s="25">
        <v>2.3199019999999999</v>
      </c>
      <c r="R130" s="25">
        <v>8.6691090000000006</v>
      </c>
      <c r="S130" s="25">
        <v>1.7094020000000001</v>
      </c>
    </row>
    <row r="131" spans="1:19" x14ac:dyDescent="0.2">
      <c r="A131" s="20" t="s">
        <v>371</v>
      </c>
      <c r="B131" s="21">
        <v>87</v>
      </c>
      <c r="C131" s="21">
        <v>37</v>
      </c>
      <c r="D131" s="21">
        <v>37</v>
      </c>
      <c r="E131" s="21">
        <v>40</v>
      </c>
      <c r="F131" s="21">
        <v>19</v>
      </c>
      <c r="G131" s="21">
        <v>14</v>
      </c>
      <c r="H131" s="21">
        <v>15</v>
      </c>
      <c r="I131" s="21">
        <v>17</v>
      </c>
      <c r="J131" s="21">
        <v>5</v>
      </c>
      <c r="K131" s="21">
        <v>7</v>
      </c>
      <c r="L131" s="21">
        <v>6</v>
      </c>
      <c r="M131" s="21">
        <v>12</v>
      </c>
      <c r="N131" s="21">
        <v>9</v>
      </c>
      <c r="O131" s="21">
        <v>23</v>
      </c>
      <c r="P131" s="21">
        <v>23</v>
      </c>
      <c r="Q131" s="21">
        <v>4</v>
      </c>
      <c r="R131" s="21">
        <v>12</v>
      </c>
      <c r="S131" s="21">
        <v>2</v>
      </c>
    </row>
    <row r="132" spans="1:19" x14ac:dyDescent="0.2">
      <c r="A132" s="24" t="s">
        <v>3</v>
      </c>
      <c r="B132" s="25">
        <v>100</v>
      </c>
      <c r="C132" s="25">
        <v>42.528736000000002</v>
      </c>
      <c r="D132" s="25">
        <v>42.528736000000002</v>
      </c>
      <c r="E132" s="25">
        <v>45.977010999999997</v>
      </c>
      <c r="F132" s="25">
        <v>21.839079999999999</v>
      </c>
      <c r="G132" s="25">
        <v>16.091954000000001</v>
      </c>
      <c r="H132" s="25">
        <v>17.241378999999998</v>
      </c>
      <c r="I132" s="25">
        <v>19.540230000000001</v>
      </c>
      <c r="J132" s="25">
        <v>5.7471259999999997</v>
      </c>
      <c r="K132" s="25">
        <v>8.0459770000000006</v>
      </c>
      <c r="L132" s="25">
        <v>6.8965519999999998</v>
      </c>
      <c r="M132" s="25">
        <v>13.793103</v>
      </c>
      <c r="N132" s="25">
        <v>10.344828</v>
      </c>
      <c r="O132" s="25">
        <v>26.436782000000001</v>
      </c>
      <c r="P132" s="25">
        <v>26.436782000000001</v>
      </c>
      <c r="Q132" s="25">
        <v>4.5977009999999998</v>
      </c>
      <c r="R132" s="25">
        <v>13.793103</v>
      </c>
      <c r="S132" s="25">
        <v>2.298851</v>
      </c>
    </row>
    <row r="133" spans="1:19" x14ac:dyDescent="0.2">
      <c r="A133" s="20" t="s">
        <v>366</v>
      </c>
      <c r="B133" s="21">
        <v>55</v>
      </c>
      <c r="C133" s="21">
        <v>31</v>
      </c>
      <c r="D133" s="21">
        <v>25</v>
      </c>
      <c r="E133" s="21">
        <v>31</v>
      </c>
      <c r="F133" s="21">
        <v>17</v>
      </c>
      <c r="G133" s="21">
        <v>9</v>
      </c>
      <c r="H133" s="21">
        <v>13</v>
      </c>
      <c r="I133" s="21">
        <v>8</v>
      </c>
      <c r="J133" s="21">
        <v>4</v>
      </c>
      <c r="K133" s="21">
        <v>10</v>
      </c>
      <c r="L133" s="21">
        <v>8</v>
      </c>
      <c r="M133" s="21">
        <v>6</v>
      </c>
      <c r="N133" s="21">
        <v>5</v>
      </c>
      <c r="O133" s="21">
        <v>15</v>
      </c>
      <c r="P133" s="21">
        <v>15</v>
      </c>
      <c r="Q133" s="21">
        <v>1</v>
      </c>
      <c r="R133" s="21">
        <v>7</v>
      </c>
      <c r="S133" s="21">
        <v>1</v>
      </c>
    </row>
    <row r="134" spans="1:19" x14ac:dyDescent="0.2">
      <c r="A134" s="24" t="s">
        <v>3</v>
      </c>
      <c r="B134" s="25">
        <v>100</v>
      </c>
      <c r="C134" s="25">
        <v>56.363636</v>
      </c>
      <c r="D134" s="25">
        <v>45.454545000000003</v>
      </c>
      <c r="E134" s="25">
        <v>56.363636</v>
      </c>
      <c r="F134" s="25">
        <v>30.909091</v>
      </c>
      <c r="G134" s="25">
        <v>16.363636</v>
      </c>
      <c r="H134" s="25">
        <v>23.636364</v>
      </c>
      <c r="I134" s="25">
        <v>14.545455</v>
      </c>
      <c r="J134" s="25">
        <v>7.2727269999999997</v>
      </c>
      <c r="K134" s="25">
        <v>18.181818</v>
      </c>
      <c r="L134" s="25">
        <v>14.545455</v>
      </c>
      <c r="M134" s="25">
        <v>10.909091</v>
      </c>
      <c r="N134" s="25">
        <v>9.0909089999999999</v>
      </c>
      <c r="O134" s="25">
        <v>27.272727</v>
      </c>
      <c r="P134" s="25">
        <v>27.272727</v>
      </c>
      <c r="Q134" s="25">
        <v>1.818182</v>
      </c>
      <c r="R134" s="25">
        <v>12.727273</v>
      </c>
      <c r="S134" s="25">
        <v>1.818182</v>
      </c>
    </row>
    <row r="135" spans="1:19" x14ac:dyDescent="0.2">
      <c r="A135" s="9" t="s">
        <v>372</v>
      </c>
      <c r="B135" s="9"/>
      <c r="C135" s="9"/>
      <c r="D135" s="9"/>
      <c r="E135" s="9"/>
      <c r="F135" s="9"/>
      <c r="G135" s="9"/>
      <c r="H135" s="9"/>
      <c r="I135" s="9"/>
      <c r="J135" s="9"/>
      <c r="K135" s="9"/>
      <c r="L135" s="9"/>
      <c r="M135" s="9"/>
      <c r="N135" s="9"/>
      <c r="O135" s="9"/>
      <c r="P135" s="9"/>
      <c r="Q135" s="9"/>
      <c r="R135" s="9"/>
      <c r="S135" s="9"/>
    </row>
    <row r="136" spans="1:19" x14ac:dyDescent="0.2">
      <c r="A136" s="20" t="s">
        <v>373</v>
      </c>
      <c r="B136" s="21">
        <v>537</v>
      </c>
      <c r="C136" s="21">
        <v>290</v>
      </c>
      <c r="D136" s="21">
        <v>215</v>
      </c>
      <c r="E136" s="21">
        <v>210</v>
      </c>
      <c r="F136" s="21">
        <v>122</v>
      </c>
      <c r="G136" s="21">
        <v>77</v>
      </c>
      <c r="H136" s="21">
        <v>124</v>
      </c>
      <c r="I136" s="21">
        <v>97</v>
      </c>
      <c r="J136" s="21">
        <v>43</v>
      </c>
      <c r="K136" s="21">
        <v>53</v>
      </c>
      <c r="L136" s="21">
        <v>56</v>
      </c>
      <c r="M136" s="21">
        <v>54</v>
      </c>
      <c r="N136" s="21">
        <v>51</v>
      </c>
      <c r="O136" s="21">
        <v>128</v>
      </c>
      <c r="P136" s="21">
        <v>134</v>
      </c>
      <c r="Q136" s="21">
        <v>15</v>
      </c>
      <c r="R136" s="21">
        <v>65</v>
      </c>
      <c r="S136" s="21">
        <v>17</v>
      </c>
    </row>
    <row r="137" spans="1:19" x14ac:dyDescent="0.2">
      <c r="A137" s="24" t="s">
        <v>3</v>
      </c>
      <c r="B137" s="25">
        <v>100</v>
      </c>
      <c r="C137" s="25">
        <v>54.003723999999998</v>
      </c>
      <c r="D137" s="25">
        <v>40.037244000000001</v>
      </c>
      <c r="E137" s="25">
        <v>39.106144999999998</v>
      </c>
      <c r="F137" s="25">
        <v>22.718807999999999</v>
      </c>
      <c r="G137" s="25">
        <v>14.33892</v>
      </c>
      <c r="H137" s="25">
        <v>23.091248</v>
      </c>
      <c r="I137" s="25">
        <v>18.063314999999999</v>
      </c>
      <c r="J137" s="25">
        <v>8.0074489999999994</v>
      </c>
      <c r="K137" s="25">
        <v>9.8696459999999995</v>
      </c>
      <c r="L137" s="25">
        <v>10.428305</v>
      </c>
      <c r="M137" s="25">
        <v>10.055866</v>
      </c>
      <c r="N137" s="25">
        <v>9.4972069999999995</v>
      </c>
      <c r="O137" s="25">
        <v>23.836127000000001</v>
      </c>
      <c r="P137" s="25">
        <v>24.953444999999999</v>
      </c>
      <c r="Q137" s="25">
        <v>2.7932959999999998</v>
      </c>
      <c r="R137" s="25">
        <v>12.104283000000001</v>
      </c>
      <c r="S137" s="25">
        <v>3.1657359999999999</v>
      </c>
    </row>
    <row r="138" spans="1:19" x14ac:dyDescent="0.2">
      <c r="A138" s="20" t="s">
        <v>374</v>
      </c>
      <c r="B138" s="21">
        <v>1329</v>
      </c>
      <c r="C138" s="21">
        <v>732</v>
      </c>
      <c r="D138" s="21">
        <v>659</v>
      </c>
      <c r="E138" s="21">
        <v>585</v>
      </c>
      <c r="F138" s="21">
        <v>376</v>
      </c>
      <c r="G138" s="21">
        <v>174</v>
      </c>
      <c r="H138" s="21">
        <v>187</v>
      </c>
      <c r="I138" s="21">
        <v>317</v>
      </c>
      <c r="J138" s="21">
        <v>106</v>
      </c>
      <c r="K138" s="21">
        <v>115</v>
      </c>
      <c r="L138" s="21">
        <v>121</v>
      </c>
      <c r="M138" s="21">
        <v>148</v>
      </c>
      <c r="N138" s="21">
        <v>175</v>
      </c>
      <c r="O138" s="21">
        <v>394</v>
      </c>
      <c r="P138" s="21">
        <v>426</v>
      </c>
      <c r="Q138" s="21">
        <v>33</v>
      </c>
      <c r="R138" s="21">
        <v>101</v>
      </c>
      <c r="S138" s="21">
        <v>19</v>
      </c>
    </row>
    <row r="139" spans="1:19" x14ac:dyDescent="0.2">
      <c r="A139" s="24" t="s">
        <v>3</v>
      </c>
      <c r="B139" s="25">
        <v>100</v>
      </c>
      <c r="C139" s="25">
        <v>55.079006999999997</v>
      </c>
      <c r="D139" s="25">
        <v>49.586154999999998</v>
      </c>
      <c r="E139" s="25">
        <v>44.018059000000001</v>
      </c>
      <c r="F139" s="25">
        <v>28.291948999999999</v>
      </c>
      <c r="G139" s="25">
        <v>13.092551</v>
      </c>
      <c r="H139" s="25">
        <v>14.070729999999999</v>
      </c>
      <c r="I139" s="25">
        <v>23.852520999999999</v>
      </c>
      <c r="J139" s="25">
        <v>7.9759219999999997</v>
      </c>
      <c r="K139" s="25">
        <v>8.6531230000000008</v>
      </c>
      <c r="L139" s="25">
        <v>9.10459</v>
      </c>
      <c r="M139" s="25">
        <v>11.136193</v>
      </c>
      <c r="N139" s="25">
        <v>13.167795</v>
      </c>
      <c r="O139" s="25">
        <v>29.646350999999999</v>
      </c>
      <c r="P139" s="25">
        <v>32.054175999999998</v>
      </c>
      <c r="Q139" s="25">
        <v>2.4830700000000001</v>
      </c>
      <c r="R139" s="25">
        <v>7.5996990000000002</v>
      </c>
      <c r="S139" s="25">
        <v>1.429646</v>
      </c>
    </row>
    <row r="140" spans="1:19" x14ac:dyDescent="0.2">
      <c r="A140" s="20" t="s">
        <v>375</v>
      </c>
      <c r="B140" s="21">
        <v>406</v>
      </c>
      <c r="C140" s="21">
        <v>232</v>
      </c>
      <c r="D140" s="21">
        <v>202</v>
      </c>
      <c r="E140" s="21">
        <v>186</v>
      </c>
      <c r="F140" s="21">
        <v>111</v>
      </c>
      <c r="G140" s="21">
        <v>54</v>
      </c>
      <c r="H140" s="21">
        <v>47</v>
      </c>
      <c r="I140" s="21">
        <v>92</v>
      </c>
      <c r="J140" s="21">
        <v>32</v>
      </c>
      <c r="K140" s="21">
        <v>41</v>
      </c>
      <c r="L140" s="21">
        <v>36</v>
      </c>
      <c r="M140" s="21">
        <v>48</v>
      </c>
      <c r="N140" s="21">
        <v>51</v>
      </c>
      <c r="O140" s="21">
        <v>142</v>
      </c>
      <c r="P140" s="21">
        <v>136</v>
      </c>
      <c r="Q140" s="21">
        <v>13</v>
      </c>
      <c r="R140" s="21">
        <v>34</v>
      </c>
      <c r="S140" s="21">
        <v>5</v>
      </c>
    </row>
    <row r="141" spans="1:19" x14ac:dyDescent="0.2">
      <c r="A141" s="24" t="s">
        <v>3</v>
      </c>
      <c r="B141" s="25">
        <v>100</v>
      </c>
      <c r="C141" s="25">
        <v>57.142856999999999</v>
      </c>
      <c r="D141" s="25">
        <v>49.753695</v>
      </c>
      <c r="E141" s="25">
        <v>45.812807999999997</v>
      </c>
      <c r="F141" s="25">
        <v>27.339901000000001</v>
      </c>
      <c r="G141" s="25">
        <v>13.300492999999999</v>
      </c>
      <c r="H141" s="25">
        <v>11.576355</v>
      </c>
      <c r="I141" s="25">
        <v>22.660098999999999</v>
      </c>
      <c r="J141" s="25">
        <v>7.8817729999999999</v>
      </c>
      <c r="K141" s="25">
        <v>10.098522000000001</v>
      </c>
      <c r="L141" s="25">
        <v>8.8669949999999993</v>
      </c>
      <c r="M141" s="25">
        <v>11.822660000000001</v>
      </c>
      <c r="N141" s="25">
        <v>12.561576000000001</v>
      </c>
      <c r="O141" s="25">
        <v>34.975369000000001</v>
      </c>
      <c r="P141" s="25">
        <v>33.497537000000001</v>
      </c>
      <c r="Q141" s="25">
        <v>3.2019700000000002</v>
      </c>
      <c r="R141" s="25">
        <v>8.3743839999999992</v>
      </c>
      <c r="S141" s="25">
        <v>1.231527</v>
      </c>
    </row>
    <row r="142" spans="1:19" x14ac:dyDescent="0.2">
      <c r="A142" s="20" t="s">
        <v>376</v>
      </c>
      <c r="B142" s="21">
        <v>152</v>
      </c>
      <c r="C142" s="21">
        <v>86</v>
      </c>
      <c r="D142" s="21">
        <v>79</v>
      </c>
      <c r="E142" s="21">
        <v>69</v>
      </c>
      <c r="F142" s="21">
        <v>38</v>
      </c>
      <c r="G142" s="21">
        <v>35</v>
      </c>
      <c r="H142" s="21">
        <v>13</v>
      </c>
      <c r="I142" s="21">
        <v>30</v>
      </c>
      <c r="J142" s="21">
        <v>12</v>
      </c>
      <c r="K142" s="21">
        <v>14</v>
      </c>
      <c r="L142" s="21">
        <v>11</v>
      </c>
      <c r="M142" s="21">
        <v>18</v>
      </c>
      <c r="N142" s="21">
        <v>15</v>
      </c>
      <c r="O142" s="21">
        <v>56</v>
      </c>
      <c r="P142" s="21">
        <v>44</v>
      </c>
      <c r="Q142" s="21">
        <v>3</v>
      </c>
      <c r="R142" s="21">
        <v>19</v>
      </c>
      <c r="S142" s="21">
        <v>1</v>
      </c>
    </row>
    <row r="143" spans="1:19" x14ac:dyDescent="0.2">
      <c r="A143" s="24" t="s">
        <v>3</v>
      </c>
      <c r="B143" s="25">
        <v>100</v>
      </c>
      <c r="C143" s="25">
        <v>56.578946999999999</v>
      </c>
      <c r="D143" s="25">
        <v>51.973683999999999</v>
      </c>
      <c r="E143" s="25">
        <v>45.394736999999999</v>
      </c>
      <c r="F143" s="25">
        <v>25</v>
      </c>
      <c r="G143" s="25">
        <v>23.026316000000001</v>
      </c>
      <c r="H143" s="25">
        <v>8.5526319999999991</v>
      </c>
      <c r="I143" s="25">
        <v>19.736841999999999</v>
      </c>
      <c r="J143" s="25">
        <v>7.8947370000000001</v>
      </c>
      <c r="K143" s="25">
        <v>9.2105259999999998</v>
      </c>
      <c r="L143" s="25">
        <v>7.2368420000000002</v>
      </c>
      <c r="M143" s="25">
        <v>11.842105</v>
      </c>
      <c r="N143" s="25">
        <v>9.8684209999999997</v>
      </c>
      <c r="O143" s="25">
        <v>36.842104999999997</v>
      </c>
      <c r="P143" s="25">
        <v>28.947368000000001</v>
      </c>
      <c r="Q143" s="25">
        <v>1.973684</v>
      </c>
      <c r="R143" s="25">
        <v>12.5</v>
      </c>
      <c r="S143" s="25">
        <v>0.65789500000000001</v>
      </c>
    </row>
    <row r="144" spans="1:19" x14ac:dyDescent="0.2">
      <c r="A144" s="20" t="s">
        <v>377</v>
      </c>
      <c r="B144" s="21">
        <v>88</v>
      </c>
      <c r="C144" s="21">
        <v>49</v>
      </c>
      <c r="D144" s="21">
        <v>45</v>
      </c>
      <c r="E144" s="21">
        <v>37</v>
      </c>
      <c r="F144" s="21">
        <v>19</v>
      </c>
      <c r="G144" s="21">
        <v>10</v>
      </c>
      <c r="H144" s="21">
        <v>10</v>
      </c>
      <c r="I144" s="21">
        <v>19</v>
      </c>
      <c r="J144" s="21">
        <v>9</v>
      </c>
      <c r="K144" s="21">
        <v>9</v>
      </c>
      <c r="L144" s="21">
        <v>10</v>
      </c>
      <c r="M144" s="21">
        <v>8</v>
      </c>
      <c r="N144" s="21">
        <v>17</v>
      </c>
      <c r="O144" s="21">
        <v>31</v>
      </c>
      <c r="P144" s="21">
        <v>25</v>
      </c>
      <c r="Q144" s="21">
        <v>2</v>
      </c>
      <c r="R144" s="21">
        <v>9</v>
      </c>
      <c r="S144" s="21">
        <v>1</v>
      </c>
    </row>
    <row r="145" spans="1:19" x14ac:dyDescent="0.2">
      <c r="A145" s="24" t="s">
        <v>3</v>
      </c>
      <c r="B145" s="25">
        <v>100</v>
      </c>
      <c r="C145" s="25">
        <v>55.681818</v>
      </c>
      <c r="D145" s="25">
        <v>51.136364</v>
      </c>
      <c r="E145" s="25">
        <v>42.045454999999997</v>
      </c>
      <c r="F145" s="25">
        <v>21.590909</v>
      </c>
      <c r="G145" s="25">
        <v>11.363636</v>
      </c>
      <c r="H145" s="25">
        <v>11.363636</v>
      </c>
      <c r="I145" s="25">
        <v>21.590909</v>
      </c>
      <c r="J145" s="25">
        <v>10.227273</v>
      </c>
      <c r="K145" s="25">
        <v>10.227273</v>
      </c>
      <c r="L145" s="25">
        <v>11.363636</v>
      </c>
      <c r="M145" s="25">
        <v>9.0909089999999999</v>
      </c>
      <c r="N145" s="25">
        <v>19.318182</v>
      </c>
      <c r="O145" s="25">
        <v>35.227272999999997</v>
      </c>
      <c r="P145" s="25">
        <v>28.409091</v>
      </c>
      <c r="Q145" s="25">
        <v>2.2727270000000002</v>
      </c>
      <c r="R145" s="25">
        <v>10.227273</v>
      </c>
      <c r="S145" s="25">
        <v>1.1363639999999999</v>
      </c>
    </row>
    <row r="146" spans="1:19" x14ac:dyDescent="0.2">
      <c r="A146" s="20" t="s">
        <v>378</v>
      </c>
      <c r="B146" s="21">
        <v>84</v>
      </c>
      <c r="C146" s="21">
        <v>48</v>
      </c>
      <c r="D146" s="21">
        <v>48</v>
      </c>
      <c r="E146" s="21">
        <v>40</v>
      </c>
      <c r="F146" s="21">
        <v>23</v>
      </c>
      <c r="G146" s="21">
        <v>19</v>
      </c>
      <c r="H146" s="21">
        <v>5</v>
      </c>
      <c r="I146" s="21">
        <v>26</v>
      </c>
      <c r="J146" s="21">
        <v>5</v>
      </c>
      <c r="K146" s="21">
        <v>3</v>
      </c>
      <c r="L146" s="21">
        <v>10</v>
      </c>
      <c r="M146" s="21">
        <v>7</v>
      </c>
      <c r="N146" s="21">
        <v>22</v>
      </c>
      <c r="O146" s="21">
        <v>38</v>
      </c>
      <c r="P146" s="21">
        <v>33</v>
      </c>
      <c r="Q146" s="21">
        <v>2</v>
      </c>
      <c r="R146" s="21">
        <v>8</v>
      </c>
      <c r="S146" s="21">
        <v>1</v>
      </c>
    </row>
    <row r="147" spans="1:19" x14ac:dyDescent="0.2">
      <c r="A147" s="24" t="s">
        <v>3</v>
      </c>
      <c r="B147" s="25">
        <v>100</v>
      </c>
      <c r="C147" s="25">
        <v>57.142856999999999</v>
      </c>
      <c r="D147" s="25">
        <v>57.142856999999999</v>
      </c>
      <c r="E147" s="25">
        <v>47.619047999999999</v>
      </c>
      <c r="F147" s="25">
        <v>27.380952000000001</v>
      </c>
      <c r="G147" s="25">
        <v>22.619047999999999</v>
      </c>
      <c r="H147" s="25">
        <v>5.9523809999999999</v>
      </c>
      <c r="I147" s="25">
        <v>30.952380999999999</v>
      </c>
      <c r="J147" s="25">
        <v>5.9523809999999999</v>
      </c>
      <c r="K147" s="25">
        <v>3.5714290000000002</v>
      </c>
      <c r="L147" s="25">
        <v>11.904762</v>
      </c>
      <c r="M147" s="25">
        <v>8.3333329999999997</v>
      </c>
      <c r="N147" s="25">
        <v>26.190476</v>
      </c>
      <c r="O147" s="25">
        <v>45.238095000000001</v>
      </c>
      <c r="P147" s="25">
        <v>39.285713999999999</v>
      </c>
      <c r="Q147" s="25">
        <v>2.3809520000000002</v>
      </c>
      <c r="R147" s="25">
        <v>9.5238099999999992</v>
      </c>
      <c r="S147" s="25">
        <v>1.1904760000000001</v>
      </c>
    </row>
    <row r="148" spans="1:19" x14ac:dyDescent="0.2">
      <c r="A148" s="20" t="s">
        <v>366</v>
      </c>
      <c r="B148" s="21">
        <v>81</v>
      </c>
      <c r="C148" s="21">
        <v>43</v>
      </c>
      <c r="D148" s="21">
        <v>32</v>
      </c>
      <c r="E148" s="21">
        <v>40</v>
      </c>
      <c r="F148" s="21">
        <v>26</v>
      </c>
      <c r="G148" s="21">
        <v>18</v>
      </c>
      <c r="H148" s="21">
        <v>18</v>
      </c>
      <c r="I148" s="21">
        <v>14</v>
      </c>
      <c r="J148" s="21">
        <v>8</v>
      </c>
      <c r="K148" s="21">
        <v>13</v>
      </c>
      <c r="L148" s="21">
        <v>11</v>
      </c>
      <c r="M148" s="21">
        <v>8</v>
      </c>
      <c r="N148" s="21">
        <v>7</v>
      </c>
      <c r="O148" s="21">
        <v>23</v>
      </c>
      <c r="P148" s="21">
        <v>18</v>
      </c>
      <c r="Q148" s="21">
        <v>1</v>
      </c>
      <c r="R148" s="21">
        <v>10</v>
      </c>
      <c r="S148" s="21">
        <v>3</v>
      </c>
    </row>
    <row r="149" spans="1:19" x14ac:dyDescent="0.2">
      <c r="A149" s="24" t="s">
        <v>3</v>
      </c>
      <c r="B149" s="25">
        <v>100</v>
      </c>
      <c r="C149" s="25">
        <v>53.086419999999997</v>
      </c>
      <c r="D149" s="25">
        <v>39.506172999999997</v>
      </c>
      <c r="E149" s="25">
        <v>49.382716000000002</v>
      </c>
      <c r="F149" s="25">
        <v>32.098765</v>
      </c>
      <c r="G149" s="25">
        <v>22.222221999999999</v>
      </c>
      <c r="H149" s="25">
        <v>22.222221999999999</v>
      </c>
      <c r="I149" s="25">
        <v>17.283950999999998</v>
      </c>
      <c r="J149" s="25">
        <v>9.8765429999999999</v>
      </c>
      <c r="K149" s="25">
        <v>16.049382999999999</v>
      </c>
      <c r="L149" s="25">
        <v>13.580247</v>
      </c>
      <c r="M149" s="25">
        <v>9.8765429999999999</v>
      </c>
      <c r="N149" s="25">
        <v>8.6419750000000004</v>
      </c>
      <c r="O149" s="25">
        <v>28.395061999999999</v>
      </c>
      <c r="P149" s="25">
        <v>22.222221999999999</v>
      </c>
      <c r="Q149" s="25">
        <v>1.2345680000000001</v>
      </c>
      <c r="R149" s="25">
        <v>12.345679000000001</v>
      </c>
      <c r="S149" s="25">
        <v>3.7037040000000001</v>
      </c>
    </row>
    <row r="150" spans="1:19" x14ac:dyDescent="0.2">
      <c r="A150" s="9" t="s">
        <v>379</v>
      </c>
      <c r="B150" s="9"/>
      <c r="C150" s="9"/>
      <c r="D150" s="9"/>
      <c r="E150" s="9"/>
      <c r="F150" s="9"/>
      <c r="G150" s="9"/>
      <c r="H150" s="9"/>
      <c r="I150" s="9"/>
      <c r="J150" s="9"/>
      <c r="K150" s="9"/>
      <c r="L150" s="9"/>
      <c r="M150" s="9"/>
      <c r="N150" s="9"/>
      <c r="O150" s="9"/>
      <c r="P150" s="9"/>
      <c r="Q150" s="9"/>
      <c r="R150" s="9"/>
      <c r="S150" s="9"/>
    </row>
    <row r="151" spans="1:19" x14ac:dyDescent="0.2">
      <c r="A151" s="20" t="s">
        <v>380</v>
      </c>
      <c r="B151" s="21">
        <v>788</v>
      </c>
      <c r="C151" s="21">
        <v>423</v>
      </c>
      <c r="D151" s="21">
        <v>362</v>
      </c>
      <c r="E151" s="21">
        <v>365</v>
      </c>
      <c r="F151" s="21">
        <v>191</v>
      </c>
      <c r="G151" s="21">
        <v>205</v>
      </c>
      <c r="H151" s="21">
        <v>133</v>
      </c>
      <c r="I151" s="21">
        <v>178</v>
      </c>
      <c r="J151" s="21">
        <v>71</v>
      </c>
      <c r="K151" s="21">
        <v>87</v>
      </c>
      <c r="L151" s="21">
        <v>95</v>
      </c>
      <c r="M151" s="21">
        <v>108</v>
      </c>
      <c r="N151" s="21">
        <v>128</v>
      </c>
      <c r="O151" s="21">
        <v>254</v>
      </c>
      <c r="P151" s="21">
        <v>244</v>
      </c>
      <c r="Q151" s="21">
        <v>19</v>
      </c>
      <c r="R151" s="21">
        <v>67</v>
      </c>
      <c r="S151" s="21">
        <v>11</v>
      </c>
    </row>
    <row r="152" spans="1:19" x14ac:dyDescent="0.2">
      <c r="A152" s="24" t="s">
        <v>3</v>
      </c>
      <c r="B152" s="25">
        <v>100</v>
      </c>
      <c r="C152" s="25">
        <v>53.680202999999999</v>
      </c>
      <c r="D152" s="25">
        <v>45.939086000000003</v>
      </c>
      <c r="E152" s="25">
        <v>46.319797000000001</v>
      </c>
      <c r="F152" s="25">
        <v>24.238579000000001</v>
      </c>
      <c r="G152" s="25">
        <v>26.015228</v>
      </c>
      <c r="H152" s="25">
        <v>16.878173</v>
      </c>
      <c r="I152" s="25">
        <v>22.588832</v>
      </c>
      <c r="J152" s="25">
        <v>9.0101519999999997</v>
      </c>
      <c r="K152" s="25">
        <v>11.040609</v>
      </c>
      <c r="L152" s="25">
        <v>12.055838</v>
      </c>
      <c r="M152" s="25">
        <v>13.705584</v>
      </c>
      <c r="N152" s="25">
        <v>16.243655</v>
      </c>
      <c r="O152" s="25">
        <v>32.233502999999999</v>
      </c>
      <c r="P152" s="25">
        <v>30.964466999999999</v>
      </c>
      <c r="Q152" s="25">
        <v>2.411168</v>
      </c>
      <c r="R152" s="25">
        <v>8.5025379999999995</v>
      </c>
      <c r="S152" s="25">
        <v>1.395939</v>
      </c>
    </row>
    <row r="153" spans="1:19" x14ac:dyDescent="0.2">
      <c r="A153" s="20" t="s">
        <v>381</v>
      </c>
      <c r="B153" s="21">
        <v>1824</v>
      </c>
      <c r="C153" s="21">
        <v>1020</v>
      </c>
      <c r="D153" s="21">
        <v>890</v>
      </c>
      <c r="E153" s="21">
        <v>768</v>
      </c>
      <c r="F153" s="21">
        <v>505</v>
      </c>
      <c r="G153" s="21">
        <v>170</v>
      </c>
      <c r="H153" s="21">
        <v>258</v>
      </c>
      <c r="I153" s="21">
        <v>410</v>
      </c>
      <c r="J153" s="21">
        <v>140</v>
      </c>
      <c r="K153" s="21">
        <v>151</v>
      </c>
      <c r="L153" s="21">
        <v>150</v>
      </c>
      <c r="M153" s="21">
        <v>175</v>
      </c>
      <c r="N153" s="21">
        <v>203</v>
      </c>
      <c r="O153" s="21">
        <v>540</v>
      </c>
      <c r="P153" s="21">
        <v>555</v>
      </c>
      <c r="Q153" s="21">
        <v>49</v>
      </c>
      <c r="R153" s="21">
        <v>172</v>
      </c>
      <c r="S153" s="21">
        <v>35</v>
      </c>
    </row>
    <row r="154" spans="1:19" x14ac:dyDescent="0.2">
      <c r="A154" s="24" t="s">
        <v>3</v>
      </c>
      <c r="B154" s="25">
        <v>100</v>
      </c>
      <c r="C154" s="25">
        <v>55.921053000000001</v>
      </c>
      <c r="D154" s="25">
        <v>48.793860000000002</v>
      </c>
      <c r="E154" s="25">
        <v>42.105263000000001</v>
      </c>
      <c r="F154" s="25">
        <v>27.686404</v>
      </c>
      <c r="G154" s="25">
        <v>9.3201750000000008</v>
      </c>
      <c r="H154" s="25">
        <v>14.144736999999999</v>
      </c>
      <c r="I154" s="25">
        <v>22.478069999999999</v>
      </c>
      <c r="J154" s="25">
        <v>7.6754389999999999</v>
      </c>
      <c r="K154" s="25">
        <v>8.2785089999999997</v>
      </c>
      <c r="L154" s="25">
        <v>8.2236840000000004</v>
      </c>
      <c r="M154" s="25">
        <v>9.5942980000000002</v>
      </c>
      <c r="N154" s="25">
        <v>11.129386</v>
      </c>
      <c r="O154" s="25">
        <v>29.605263000000001</v>
      </c>
      <c r="P154" s="25">
        <v>30.427631999999999</v>
      </c>
      <c r="Q154" s="25">
        <v>2.686404</v>
      </c>
      <c r="R154" s="25">
        <v>9.4298249999999992</v>
      </c>
      <c r="S154" s="25">
        <v>1.91886</v>
      </c>
    </row>
    <row r="155" spans="1:19" x14ac:dyDescent="0.2">
      <c r="A155" s="20" t="s">
        <v>366</v>
      </c>
      <c r="B155" s="21">
        <v>65</v>
      </c>
      <c r="C155" s="21">
        <v>37</v>
      </c>
      <c r="D155" s="21">
        <v>28</v>
      </c>
      <c r="E155" s="21">
        <v>34</v>
      </c>
      <c r="F155" s="21">
        <v>19</v>
      </c>
      <c r="G155" s="21">
        <v>12</v>
      </c>
      <c r="H155" s="21">
        <v>13</v>
      </c>
      <c r="I155" s="21">
        <v>7</v>
      </c>
      <c r="J155" s="21">
        <v>4</v>
      </c>
      <c r="K155" s="21">
        <v>10</v>
      </c>
      <c r="L155" s="21">
        <v>10</v>
      </c>
      <c r="M155" s="21">
        <v>8</v>
      </c>
      <c r="N155" s="21">
        <v>7</v>
      </c>
      <c r="O155" s="21">
        <v>18</v>
      </c>
      <c r="P155" s="21">
        <v>17</v>
      </c>
      <c r="Q155" s="21">
        <v>1</v>
      </c>
      <c r="R155" s="21">
        <v>7</v>
      </c>
      <c r="S155" s="21">
        <v>1</v>
      </c>
    </row>
    <row r="156" spans="1:19" x14ac:dyDescent="0.2">
      <c r="A156" s="24" t="s">
        <v>3</v>
      </c>
      <c r="B156" s="25">
        <v>100</v>
      </c>
      <c r="C156" s="25">
        <v>56.923076999999999</v>
      </c>
      <c r="D156" s="25">
        <v>43.076923000000001</v>
      </c>
      <c r="E156" s="25">
        <v>52.307692000000003</v>
      </c>
      <c r="F156" s="25">
        <v>29.230768999999999</v>
      </c>
      <c r="G156" s="25">
        <v>18.461538000000001</v>
      </c>
      <c r="H156" s="25">
        <v>20</v>
      </c>
      <c r="I156" s="25">
        <v>10.769231</v>
      </c>
      <c r="J156" s="25">
        <v>6.1538459999999997</v>
      </c>
      <c r="K156" s="25">
        <v>15.384615</v>
      </c>
      <c r="L156" s="25">
        <v>15.384615</v>
      </c>
      <c r="M156" s="25">
        <v>12.307691999999999</v>
      </c>
      <c r="N156" s="25">
        <v>10.769231</v>
      </c>
      <c r="O156" s="25">
        <v>27.692308000000001</v>
      </c>
      <c r="P156" s="25">
        <v>26.153846000000001</v>
      </c>
      <c r="Q156" s="25">
        <v>1.538462</v>
      </c>
      <c r="R156" s="25">
        <v>10.769231</v>
      </c>
      <c r="S156" s="25">
        <v>1.538462</v>
      </c>
    </row>
    <row r="157" spans="1:19" x14ac:dyDescent="0.2">
      <c r="A157" s="9" t="s">
        <v>382</v>
      </c>
      <c r="B157" s="9"/>
      <c r="C157" s="9"/>
      <c r="D157" s="9"/>
      <c r="E157" s="9"/>
      <c r="F157" s="9"/>
      <c r="G157" s="9"/>
      <c r="H157" s="9"/>
      <c r="I157" s="9"/>
      <c r="J157" s="9"/>
      <c r="K157" s="9"/>
      <c r="L157" s="9"/>
      <c r="M157" s="9"/>
      <c r="N157" s="9"/>
      <c r="O157" s="9"/>
      <c r="P157" s="9"/>
      <c r="Q157" s="9"/>
      <c r="R157" s="9"/>
      <c r="S157" s="9"/>
    </row>
    <row r="158" spans="1:19" x14ac:dyDescent="0.2">
      <c r="A158" s="20" t="s">
        <v>383</v>
      </c>
      <c r="B158" s="21">
        <v>393</v>
      </c>
      <c r="C158" s="21">
        <v>197</v>
      </c>
      <c r="D158" s="21">
        <v>171</v>
      </c>
      <c r="E158" s="21">
        <v>175</v>
      </c>
      <c r="F158" s="21">
        <v>78</v>
      </c>
      <c r="G158" s="21">
        <v>114</v>
      </c>
      <c r="H158" s="21">
        <v>70</v>
      </c>
      <c r="I158" s="21">
        <v>79</v>
      </c>
      <c r="J158" s="21">
        <v>34</v>
      </c>
      <c r="K158" s="21">
        <v>46</v>
      </c>
      <c r="L158" s="21">
        <v>46</v>
      </c>
      <c r="M158" s="21">
        <v>49</v>
      </c>
      <c r="N158" s="21">
        <v>63</v>
      </c>
      <c r="O158" s="21">
        <v>111</v>
      </c>
      <c r="P158" s="21">
        <v>104</v>
      </c>
      <c r="Q158" s="21">
        <v>9</v>
      </c>
      <c r="R158" s="21">
        <v>40</v>
      </c>
      <c r="S158" s="21">
        <v>6</v>
      </c>
    </row>
    <row r="159" spans="1:19" x14ac:dyDescent="0.2">
      <c r="A159" s="24" t="s">
        <v>3</v>
      </c>
      <c r="B159" s="25">
        <v>100</v>
      </c>
      <c r="C159" s="25">
        <v>50.127226</v>
      </c>
      <c r="D159" s="25">
        <v>43.511450000000004</v>
      </c>
      <c r="E159" s="25">
        <v>44.529262000000003</v>
      </c>
      <c r="F159" s="25">
        <v>19.847328000000001</v>
      </c>
      <c r="G159" s="25">
        <v>29.007633999999999</v>
      </c>
      <c r="H159" s="25">
        <v>17.811705</v>
      </c>
      <c r="I159" s="25">
        <v>20.101780999999999</v>
      </c>
      <c r="J159" s="25">
        <v>8.6513989999999996</v>
      </c>
      <c r="K159" s="25">
        <v>11.704834999999999</v>
      </c>
      <c r="L159" s="25">
        <v>11.704834999999999</v>
      </c>
      <c r="M159" s="25">
        <v>12.468192999999999</v>
      </c>
      <c r="N159" s="25">
        <v>16.030533999999999</v>
      </c>
      <c r="O159" s="25">
        <v>28.244274999999998</v>
      </c>
      <c r="P159" s="25">
        <v>26.463104000000001</v>
      </c>
      <c r="Q159" s="25">
        <v>2.290076</v>
      </c>
      <c r="R159" s="25">
        <v>10.178117</v>
      </c>
      <c r="S159" s="25">
        <v>1.526718</v>
      </c>
    </row>
    <row r="160" spans="1:19" x14ac:dyDescent="0.2">
      <c r="A160" s="20" t="s">
        <v>181</v>
      </c>
      <c r="B160" s="21">
        <v>1944</v>
      </c>
      <c r="C160" s="21">
        <v>1122</v>
      </c>
      <c r="D160" s="21">
        <v>973</v>
      </c>
      <c r="E160" s="21">
        <v>876</v>
      </c>
      <c r="F160" s="21">
        <v>556</v>
      </c>
      <c r="G160" s="21">
        <v>233</v>
      </c>
      <c r="H160" s="21">
        <v>276</v>
      </c>
      <c r="I160" s="21">
        <v>450</v>
      </c>
      <c r="J160" s="21">
        <v>158</v>
      </c>
      <c r="K160" s="21">
        <v>161</v>
      </c>
      <c r="L160" s="21">
        <v>176</v>
      </c>
      <c r="M160" s="21">
        <v>207</v>
      </c>
      <c r="N160" s="21">
        <v>235</v>
      </c>
      <c r="O160" s="21">
        <v>605</v>
      </c>
      <c r="P160" s="21">
        <v>625</v>
      </c>
      <c r="Q160" s="21">
        <v>47</v>
      </c>
      <c r="R160" s="21">
        <v>159</v>
      </c>
      <c r="S160" s="21">
        <v>32</v>
      </c>
    </row>
    <row r="161" spans="1:19" x14ac:dyDescent="0.2">
      <c r="A161" s="24" t="s">
        <v>3</v>
      </c>
      <c r="B161" s="25">
        <v>100</v>
      </c>
      <c r="C161" s="25">
        <v>57.716048999999998</v>
      </c>
      <c r="D161" s="25">
        <v>50.051439999999999</v>
      </c>
      <c r="E161" s="25">
        <v>45.061728000000002</v>
      </c>
      <c r="F161" s="25">
        <v>28.600822999999998</v>
      </c>
      <c r="G161" s="25">
        <v>11.985597</v>
      </c>
      <c r="H161" s="25">
        <v>14.197531</v>
      </c>
      <c r="I161" s="25">
        <v>23.148147999999999</v>
      </c>
      <c r="J161" s="25">
        <v>8.1275720000000007</v>
      </c>
      <c r="K161" s="25">
        <v>8.2818930000000002</v>
      </c>
      <c r="L161" s="25">
        <v>9.0534979999999994</v>
      </c>
      <c r="M161" s="25">
        <v>10.648148000000001</v>
      </c>
      <c r="N161" s="25">
        <v>12.088476999999999</v>
      </c>
      <c r="O161" s="25">
        <v>31.121399</v>
      </c>
      <c r="P161" s="25">
        <v>32.150205999999997</v>
      </c>
      <c r="Q161" s="25">
        <v>2.4176950000000001</v>
      </c>
      <c r="R161" s="25">
        <v>8.1790120000000002</v>
      </c>
      <c r="S161" s="25">
        <v>1.646091</v>
      </c>
    </row>
    <row r="162" spans="1:19" x14ac:dyDescent="0.2">
      <c r="A162" s="20" t="s">
        <v>182</v>
      </c>
      <c r="B162" s="21">
        <v>38</v>
      </c>
      <c r="C162" s="21">
        <v>18</v>
      </c>
      <c r="D162" s="21">
        <v>23</v>
      </c>
      <c r="E162" s="21">
        <v>12</v>
      </c>
      <c r="F162" s="21">
        <v>9</v>
      </c>
      <c r="G162" s="21">
        <v>6</v>
      </c>
      <c r="H162" s="21">
        <v>3</v>
      </c>
      <c r="I162" s="21">
        <v>9</v>
      </c>
      <c r="J162" s="21">
        <v>2</v>
      </c>
      <c r="K162" s="21">
        <v>4</v>
      </c>
      <c r="L162" s="21">
        <v>5</v>
      </c>
      <c r="M162" s="21">
        <v>3</v>
      </c>
      <c r="N162" s="21">
        <v>5</v>
      </c>
      <c r="O162" s="21">
        <v>9</v>
      </c>
      <c r="P162" s="21">
        <v>10</v>
      </c>
      <c r="Q162" s="21">
        <v>1</v>
      </c>
      <c r="R162" s="21">
        <v>3</v>
      </c>
      <c r="S162" s="21">
        <v>1</v>
      </c>
    </row>
    <row r="163" spans="1:19" x14ac:dyDescent="0.2">
      <c r="A163" s="24" t="s">
        <v>3</v>
      </c>
      <c r="B163" s="25">
        <v>100</v>
      </c>
      <c r="C163" s="25">
        <v>47.368420999999998</v>
      </c>
      <c r="D163" s="25">
        <v>60.526316000000001</v>
      </c>
      <c r="E163" s="25">
        <v>31.578946999999999</v>
      </c>
      <c r="F163" s="25">
        <v>23.684211000000001</v>
      </c>
      <c r="G163" s="25">
        <v>15.789474</v>
      </c>
      <c r="H163" s="25">
        <v>7.8947370000000001</v>
      </c>
      <c r="I163" s="25">
        <v>23.684211000000001</v>
      </c>
      <c r="J163" s="25">
        <v>5.2631579999999998</v>
      </c>
      <c r="K163" s="25">
        <v>10.526316</v>
      </c>
      <c r="L163" s="25">
        <v>13.157895</v>
      </c>
      <c r="M163" s="25">
        <v>7.8947370000000001</v>
      </c>
      <c r="N163" s="25">
        <v>13.157895</v>
      </c>
      <c r="O163" s="25">
        <v>23.684211000000001</v>
      </c>
      <c r="P163" s="25">
        <v>26.315788999999999</v>
      </c>
      <c r="Q163" s="25">
        <v>2.6315789999999999</v>
      </c>
      <c r="R163" s="25">
        <v>7.8947370000000001</v>
      </c>
      <c r="S163" s="25">
        <v>2.6315789999999999</v>
      </c>
    </row>
    <row r="164" spans="1:19" x14ac:dyDescent="0.2">
      <c r="A164" s="20" t="s">
        <v>384</v>
      </c>
      <c r="B164" s="21">
        <v>36</v>
      </c>
      <c r="C164" s="21">
        <v>17</v>
      </c>
      <c r="D164" s="21">
        <v>14</v>
      </c>
      <c r="E164" s="21">
        <v>12</v>
      </c>
      <c r="F164" s="21">
        <v>9</v>
      </c>
      <c r="G164" s="21">
        <v>6</v>
      </c>
      <c r="H164" s="21">
        <v>4</v>
      </c>
      <c r="I164" s="21">
        <v>9</v>
      </c>
      <c r="J164" s="21">
        <v>5</v>
      </c>
      <c r="K164" s="21">
        <v>5</v>
      </c>
      <c r="L164" s="21">
        <v>5</v>
      </c>
      <c r="M164" s="21">
        <v>3</v>
      </c>
      <c r="N164" s="21">
        <v>7</v>
      </c>
      <c r="O164" s="21">
        <v>15</v>
      </c>
      <c r="P164" s="21">
        <v>12</v>
      </c>
      <c r="Q164" s="21">
        <v>0</v>
      </c>
      <c r="R164" s="21">
        <v>2</v>
      </c>
      <c r="S164" s="21">
        <v>0</v>
      </c>
    </row>
    <row r="165" spans="1:19" x14ac:dyDescent="0.2">
      <c r="A165" s="24" t="s">
        <v>3</v>
      </c>
      <c r="B165" s="25">
        <v>100</v>
      </c>
      <c r="C165" s="25">
        <v>47.222222000000002</v>
      </c>
      <c r="D165" s="25">
        <v>38.888888999999999</v>
      </c>
      <c r="E165" s="25">
        <v>33.333333000000003</v>
      </c>
      <c r="F165" s="25">
        <v>25</v>
      </c>
      <c r="G165" s="25">
        <v>16.666667</v>
      </c>
      <c r="H165" s="25">
        <v>11.111110999999999</v>
      </c>
      <c r="I165" s="25">
        <v>25</v>
      </c>
      <c r="J165" s="25">
        <v>13.888889000000001</v>
      </c>
      <c r="K165" s="25">
        <v>13.888889000000001</v>
      </c>
      <c r="L165" s="25">
        <v>13.888889000000001</v>
      </c>
      <c r="M165" s="25">
        <v>8.3333329999999997</v>
      </c>
      <c r="N165" s="25">
        <v>19.444444000000001</v>
      </c>
      <c r="O165" s="25">
        <v>41.666666999999997</v>
      </c>
      <c r="P165" s="25">
        <v>33.333333000000003</v>
      </c>
      <c r="Q165" s="25">
        <v>0</v>
      </c>
      <c r="R165" s="25">
        <v>5.5555560000000002</v>
      </c>
      <c r="S165" s="25">
        <v>0</v>
      </c>
    </row>
    <row r="166" spans="1:19" x14ac:dyDescent="0.2">
      <c r="A166" s="20" t="s">
        <v>183</v>
      </c>
      <c r="B166" s="21">
        <v>53</v>
      </c>
      <c r="C166" s="21">
        <v>28</v>
      </c>
      <c r="D166" s="21">
        <v>26</v>
      </c>
      <c r="E166" s="21">
        <v>19</v>
      </c>
      <c r="F166" s="21">
        <v>16</v>
      </c>
      <c r="G166" s="21">
        <v>4</v>
      </c>
      <c r="H166" s="21">
        <v>7</v>
      </c>
      <c r="I166" s="21">
        <v>17</v>
      </c>
      <c r="J166" s="21">
        <v>2</v>
      </c>
      <c r="K166" s="21">
        <v>2</v>
      </c>
      <c r="L166" s="21">
        <v>5</v>
      </c>
      <c r="M166" s="21">
        <v>11</v>
      </c>
      <c r="N166" s="21">
        <v>10</v>
      </c>
      <c r="O166" s="21">
        <v>19</v>
      </c>
      <c r="P166" s="21">
        <v>19</v>
      </c>
      <c r="Q166" s="21">
        <v>2</v>
      </c>
      <c r="R166" s="21">
        <v>5</v>
      </c>
      <c r="S166" s="21">
        <v>0</v>
      </c>
    </row>
    <row r="167" spans="1:19" x14ac:dyDescent="0.2">
      <c r="A167" s="24" t="s">
        <v>3</v>
      </c>
      <c r="B167" s="25">
        <v>100</v>
      </c>
      <c r="C167" s="25">
        <v>52.830188999999997</v>
      </c>
      <c r="D167" s="25">
        <v>49.056604</v>
      </c>
      <c r="E167" s="25">
        <v>35.849057000000002</v>
      </c>
      <c r="F167" s="25">
        <v>30.188679</v>
      </c>
      <c r="G167" s="25">
        <v>7.5471700000000004</v>
      </c>
      <c r="H167" s="25">
        <v>13.207547</v>
      </c>
      <c r="I167" s="25">
        <v>32.075471999999998</v>
      </c>
      <c r="J167" s="25">
        <v>3.7735850000000002</v>
      </c>
      <c r="K167" s="25">
        <v>3.7735850000000002</v>
      </c>
      <c r="L167" s="25">
        <v>9.4339619999999993</v>
      </c>
      <c r="M167" s="25">
        <v>20.754716999999999</v>
      </c>
      <c r="N167" s="25">
        <v>18.867925</v>
      </c>
      <c r="O167" s="25">
        <v>35.849057000000002</v>
      </c>
      <c r="P167" s="25">
        <v>35.849057000000002</v>
      </c>
      <c r="Q167" s="25">
        <v>3.7735850000000002</v>
      </c>
      <c r="R167" s="25">
        <v>9.4339619999999993</v>
      </c>
      <c r="S167" s="25">
        <v>0</v>
      </c>
    </row>
    <row r="168" spans="1:19" x14ac:dyDescent="0.2">
      <c r="A168" s="20" t="s">
        <v>385</v>
      </c>
      <c r="B168" s="21">
        <v>22</v>
      </c>
      <c r="C168" s="21">
        <v>14</v>
      </c>
      <c r="D168" s="21">
        <v>11</v>
      </c>
      <c r="E168" s="21">
        <v>8</v>
      </c>
      <c r="F168" s="21">
        <v>3</v>
      </c>
      <c r="G168" s="21">
        <v>0</v>
      </c>
      <c r="H168" s="21">
        <v>3</v>
      </c>
      <c r="I168" s="21">
        <v>2</v>
      </c>
      <c r="J168" s="21">
        <v>1</v>
      </c>
      <c r="K168" s="21">
        <v>1</v>
      </c>
      <c r="L168" s="21">
        <v>0</v>
      </c>
      <c r="M168" s="21">
        <v>1</v>
      </c>
      <c r="N168" s="21">
        <v>0</v>
      </c>
      <c r="O168" s="21">
        <v>9</v>
      </c>
      <c r="P168" s="21">
        <v>6</v>
      </c>
      <c r="Q168" s="21">
        <v>0</v>
      </c>
      <c r="R168" s="21">
        <v>1</v>
      </c>
      <c r="S168" s="21">
        <v>1</v>
      </c>
    </row>
    <row r="169" spans="1:19" x14ac:dyDescent="0.2">
      <c r="A169" s="24" t="s">
        <v>3</v>
      </c>
      <c r="B169" s="25">
        <v>100</v>
      </c>
      <c r="C169" s="25">
        <v>63.636364</v>
      </c>
      <c r="D169" s="25">
        <v>50</v>
      </c>
      <c r="E169" s="25">
        <v>36.363636</v>
      </c>
      <c r="F169" s="25">
        <v>13.636364</v>
      </c>
      <c r="G169" s="25">
        <v>0</v>
      </c>
      <c r="H169" s="25">
        <v>13.636364</v>
      </c>
      <c r="I169" s="25">
        <v>9.0909089999999999</v>
      </c>
      <c r="J169" s="25">
        <v>4.5454549999999996</v>
      </c>
      <c r="K169" s="25">
        <v>4.5454549999999996</v>
      </c>
      <c r="L169" s="25">
        <v>0</v>
      </c>
      <c r="M169" s="25">
        <v>4.5454549999999996</v>
      </c>
      <c r="N169" s="25">
        <v>0</v>
      </c>
      <c r="O169" s="25">
        <v>40.909090999999997</v>
      </c>
      <c r="P169" s="25">
        <v>27.272727</v>
      </c>
      <c r="Q169" s="25">
        <v>0</v>
      </c>
      <c r="R169" s="25">
        <v>4.5454549999999996</v>
      </c>
      <c r="S169" s="25">
        <v>4.5454549999999996</v>
      </c>
    </row>
    <row r="170" spans="1:19" x14ac:dyDescent="0.2">
      <c r="A170" s="20" t="s">
        <v>386</v>
      </c>
      <c r="B170" s="21">
        <v>32</v>
      </c>
      <c r="C170" s="21">
        <v>11</v>
      </c>
      <c r="D170" s="21">
        <v>6</v>
      </c>
      <c r="E170" s="21">
        <v>4</v>
      </c>
      <c r="F170" s="21">
        <v>3</v>
      </c>
      <c r="G170" s="21">
        <v>3</v>
      </c>
      <c r="H170" s="21">
        <v>12</v>
      </c>
      <c r="I170" s="21">
        <v>2</v>
      </c>
      <c r="J170" s="21">
        <v>1</v>
      </c>
      <c r="K170" s="21">
        <v>3</v>
      </c>
      <c r="L170" s="21">
        <v>3</v>
      </c>
      <c r="M170" s="21">
        <v>1</v>
      </c>
      <c r="N170" s="21">
        <v>2</v>
      </c>
      <c r="O170" s="21">
        <v>4</v>
      </c>
      <c r="P170" s="21">
        <v>2</v>
      </c>
      <c r="Q170" s="21">
        <v>1</v>
      </c>
      <c r="R170" s="21">
        <v>11</v>
      </c>
      <c r="S170" s="21">
        <v>2</v>
      </c>
    </row>
    <row r="171" spans="1:19" x14ac:dyDescent="0.2">
      <c r="A171" s="24" t="s">
        <v>3</v>
      </c>
      <c r="B171" s="25">
        <v>100</v>
      </c>
      <c r="C171" s="25">
        <v>34.375</v>
      </c>
      <c r="D171" s="25">
        <v>18.75</v>
      </c>
      <c r="E171" s="25">
        <v>12.5</v>
      </c>
      <c r="F171" s="25">
        <v>9.375</v>
      </c>
      <c r="G171" s="25">
        <v>9.375</v>
      </c>
      <c r="H171" s="25">
        <v>37.5</v>
      </c>
      <c r="I171" s="25">
        <v>6.25</v>
      </c>
      <c r="J171" s="25">
        <v>3.125</v>
      </c>
      <c r="K171" s="25">
        <v>9.375</v>
      </c>
      <c r="L171" s="25">
        <v>9.375</v>
      </c>
      <c r="M171" s="25">
        <v>3.125</v>
      </c>
      <c r="N171" s="25">
        <v>6.25</v>
      </c>
      <c r="O171" s="25">
        <v>12.5</v>
      </c>
      <c r="P171" s="25">
        <v>6.25</v>
      </c>
      <c r="Q171" s="25">
        <v>3.125</v>
      </c>
      <c r="R171" s="25">
        <v>34.375</v>
      </c>
      <c r="S171" s="25">
        <v>6.25</v>
      </c>
    </row>
    <row r="172" spans="1:19" x14ac:dyDescent="0.2">
      <c r="A172" s="20" t="s">
        <v>387</v>
      </c>
      <c r="B172" s="21">
        <v>9</v>
      </c>
      <c r="C172" s="21">
        <v>4</v>
      </c>
      <c r="D172" s="21">
        <v>4</v>
      </c>
      <c r="E172" s="21">
        <v>4</v>
      </c>
      <c r="F172" s="21">
        <v>1</v>
      </c>
      <c r="G172" s="21">
        <v>0</v>
      </c>
      <c r="H172" s="21">
        <v>1</v>
      </c>
      <c r="I172" s="21">
        <v>1</v>
      </c>
      <c r="J172" s="21">
        <v>0</v>
      </c>
      <c r="K172" s="21">
        <v>1</v>
      </c>
      <c r="L172" s="21">
        <v>0</v>
      </c>
      <c r="M172" s="21">
        <v>0</v>
      </c>
      <c r="N172" s="21">
        <v>1</v>
      </c>
      <c r="O172" s="21">
        <v>1</v>
      </c>
      <c r="P172" s="21">
        <v>1</v>
      </c>
      <c r="Q172" s="21">
        <v>0</v>
      </c>
      <c r="R172" s="21">
        <v>2</v>
      </c>
      <c r="S172" s="21">
        <v>0</v>
      </c>
    </row>
    <row r="173" spans="1:19" x14ac:dyDescent="0.2">
      <c r="A173" s="24" t="s">
        <v>3</v>
      </c>
      <c r="B173" s="25">
        <v>100</v>
      </c>
      <c r="C173" s="25">
        <v>44.444443999999997</v>
      </c>
      <c r="D173" s="25">
        <v>44.444443999999997</v>
      </c>
      <c r="E173" s="25">
        <v>44.444443999999997</v>
      </c>
      <c r="F173" s="25">
        <v>11.111110999999999</v>
      </c>
      <c r="G173" s="25">
        <v>0</v>
      </c>
      <c r="H173" s="25">
        <v>11.111110999999999</v>
      </c>
      <c r="I173" s="25">
        <v>11.111110999999999</v>
      </c>
      <c r="J173" s="25">
        <v>0</v>
      </c>
      <c r="K173" s="25">
        <v>11.111110999999999</v>
      </c>
      <c r="L173" s="25">
        <v>0</v>
      </c>
      <c r="M173" s="25">
        <v>0</v>
      </c>
      <c r="N173" s="25">
        <v>11.111110999999999</v>
      </c>
      <c r="O173" s="25">
        <v>11.111110999999999</v>
      </c>
      <c r="P173" s="25">
        <v>11.111110999999999</v>
      </c>
      <c r="Q173" s="25">
        <v>0</v>
      </c>
      <c r="R173" s="25">
        <v>22.222221999999999</v>
      </c>
      <c r="S173" s="25">
        <v>0</v>
      </c>
    </row>
    <row r="174" spans="1:19" x14ac:dyDescent="0.2">
      <c r="A174" s="20" t="s">
        <v>366</v>
      </c>
      <c r="B174" s="21">
        <v>150</v>
      </c>
      <c r="C174" s="21">
        <v>69</v>
      </c>
      <c r="D174" s="21">
        <v>52</v>
      </c>
      <c r="E174" s="21">
        <v>57</v>
      </c>
      <c r="F174" s="21">
        <v>40</v>
      </c>
      <c r="G174" s="21">
        <v>21</v>
      </c>
      <c r="H174" s="21">
        <v>28</v>
      </c>
      <c r="I174" s="21">
        <v>26</v>
      </c>
      <c r="J174" s="21">
        <v>12</v>
      </c>
      <c r="K174" s="21">
        <v>25</v>
      </c>
      <c r="L174" s="21">
        <v>15</v>
      </c>
      <c r="M174" s="21">
        <v>16</v>
      </c>
      <c r="N174" s="21">
        <v>15</v>
      </c>
      <c r="O174" s="21">
        <v>39</v>
      </c>
      <c r="P174" s="21">
        <v>37</v>
      </c>
      <c r="Q174" s="21">
        <v>9</v>
      </c>
      <c r="R174" s="21">
        <v>23</v>
      </c>
      <c r="S174" s="21">
        <v>5</v>
      </c>
    </row>
    <row r="175" spans="1:19" x14ac:dyDescent="0.2">
      <c r="A175" s="24" t="s">
        <v>3</v>
      </c>
      <c r="B175" s="25">
        <v>100</v>
      </c>
      <c r="C175" s="25">
        <v>46</v>
      </c>
      <c r="D175" s="25">
        <v>34.666666999999997</v>
      </c>
      <c r="E175" s="25">
        <v>38</v>
      </c>
      <c r="F175" s="25">
        <v>26.666667</v>
      </c>
      <c r="G175" s="25">
        <v>14</v>
      </c>
      <c r="H175" s="25">
        <v>18.666667</v>
      </c>
      <c r="I175" s="25">
        <v>17.333333</v>
      </c>
      <c r="J175" s="25">
        <v>8</v>
      </c>
      <c r="K175" s="25">
        <v>16.666667</v>
      </c>
      <c r="L175" s="25">
        <v>10</v>
      </c>
      <c r="M175" s="25">
        <v>10.666667</v>
      </c>
      <c r="N175" s="25">
        <v>10</v>
      </c>
      <c r="O175" s="25">
        <v>26</v>
      </c>
      <c r="P175" s="25">
        <v>24.666667</v>
      </c>
      <c r="Q175" s="25">
        <v>6</v>
      </c>
      <c r="R175" s="25">
        <v>15.333333</v>
      </c>
      <c r="S175" s="25">
        <v>3.3333330000000001</v>
      </c>
    </row>
    <row r="176" spans="1:19" x14ac:dyDescent="0.2">
      <c r="A176" s="9" t="s">
        <v>388</v>
      </c>
      <c r="B176" s="9"/>
      <c r="C176" s="9"/>
      <c r="D176" s="9"/>
      <c r="E176" s="9"/>
      <c r="F176" s="9"/>
      <c r="G176" s="9"/>
      <c r="H176" s="9"/>
      <c r="I176" s="9"/>
      <c r="J176" s="9"/>
      <c r="K176" s="9"/>
      <c r="L176" s="9"/>
      <c r="M176" s="9"/>
      <c r="N176" s="9"/>
      <c r="O176" s="9"/>
      <c r="P176" s="9"/>
      <c r="Q176" s="9"/>
      <c r="R176" s="9"/>
      <c r="S176" s="9"/>
    </row>
    <row r="177" spans="1:19" x14ac:dyDescent="0.2">
      <c r="A177" s="20" t="s">
        <v>184</v>
      </c>
      <c r="B177" s="21">
        <v>54</v>
      </c>
      <c r="C177" s="21">
        <v>24</v>
      </c>
      <c r="D177" s="21">
        <v>18</v>
      </c>
      <c r="E177" s="21">
        <v>26</v>
      </c>
      <c r="F177" s="21">
        <v>6</v>
      </c>
      <c r="G177" s="21">
        <v>5</v>
      </c>
      <c r="H177" s="21">
        <v>7</v>
      </c>
      <c r="I177" s="21">
        <v>8</v>
      </c>
      <c r="J177" s="21">
        <v>1</v>
      </c>
      <c r="K177" s="21">
        <v>4</v>
      </c>
      <c r="L177" s="21">
        <v>3</v>
      </c>
      <c r="M177" s="21">
        <v>4</v>
      </c>
      <c r="N177" s="21">
        <v>5</v>
      </c>
      <c r="O177" s="21">
        <v>10</v>
      </c>
      <c r="P177" s="21">
        <v>7</v>
      </c>
      <c r="Q177" s="21">
        <v>3</v>
      </c>
      <c r="R177" s="21">
        <v>15</v>
      </c>
      <c r="S177" s="21">
        <v>1</v>
      </c>
    </row>
    <row r="178" spans="1:19" x14ac:dyDescent="0.2">
      <c r="A178" s="24" t="s">
        <v>3</v>
      </c>
      <c r="B178" s="25">
        <v>100</v>
      </c>
      <c r="C178" s="25">
        <v>44.444443999999997</v>
      </c>
      <c r="D178" s="25">
        <v>33.333333000000003</v>
      </c>
      <c r="E178" s="25">
        <v>48.148147999999999</v>
      </c>
      <c r="F178" s="25">
        <v>11.111110999999999</v>
      </c>
      <c r="G178" s="25">
        <v>9.2592590000000001</v>
      </c>
      <c r="H178" s="25">
        <v>12.962963</v>
      </c>
      <c r="I178" s="25">
        <v>14.814814999999999</v>
      </c>
      <c r="J178" s="25">
        <v>1.8518520000000001</v>
      </c>
      <c r="K178" s="25">
        <v>7.4074070000000001</v>
      </c>
      <c r="L178" s="25">
        <v>5.5555560000000002</v>
      </c>
      <c r="M178" s="25">
        <v>7.4074070000000001</v>
      </c>
      <c r="N178" s="25">
        <v>9.2592590000000001</v>
      </c>
      <c r="O178" s="25">
        <v>18.518519000000001</v>
      </c>
      <c r="P178" s="25">
        <v>12.962963</v>
      </c>
      <c r="Q178" s="25">
        <v>5.5555560000000002</v>
      </c>
      <c r="R178" s="25">
        <v>27.777778000000001</v>
      </c>
      <c r="S178" s="25">
        <v>1.8518520000000001</v>
      </c>
    </row>
    <row r="179" spans="1:19" x14ac:dyDescent="0.2">
      <c r="A179" s="20" t="s">
        <v>185</v>
      </c>
      <c r="B179" s="21">
        <v>196</v>
      </c>
      <c r="C179" s="21">
        <v>107</v>
      </c>
      <c r="D179" s="21">
        <v>78</v>
      </c>
      <c r="E179" s="21">
        <v>88</v>
      </c>
      <c r="F179" s="21">
        <v>55</v>
      </c>
      <c r="G179" s="21">
        <v>19</v>
      </c>
      <c r="H179" s="21">
        <v>46</v>
      </c>
      <c r="I179" s="21">
        <v>29</v>
      </c>
      <c r="J179" s="21">
        <v>20</v>
      </c>
      <c r="K179" s="21">
        <v>25</v>
      </c>
      <c r="L179" s="21">
        <v>21</v>
      </c>
      <c r="M179" s="21">
        <v>17</v>
      </c>
      <c r="N179" s="21">
        <v>15</v>
      </c>
      <c r="O179" s="21">
        <v>39</v>
      </c>
      <c r="P179" s="21">
        <v>42</v>
      </c>
      <c r="Q179" s="21">
        <v>6</v>
      </c>
      <c r="R179" s="21">
        <v>20</v>
      </c>
      <c r="S179" s="21">
        <v>10</v>
      </c>
    </row>
    <row r="180" spans="1:19" x14ac:dyDescent="0.2">
      <c r="A180" s="24" t="s">
        <v>3</v>
      </c>
      <c r="B180" s="25">
        <v>100</v>
      </c>
      <c r="C180" s="25">
        <v>54.591836999999998</v>
      </c>
      <c r="D180" s="25">
        <v>39.795918</v>
      </c>
      <c r="E180" s="25">
        <v>44.897959</v>
      </c>
      <c r="F180" s="25">
        <v>28.061223999999999</v>
      </c>
      <c r="G180" s="25">
        <v>9.6938779999999998</v>
      </c>
      <c r="H180" s="25">
        <v>23.469387999999999</v>
      </c>
      <c r="I180" s="25">
        <v>14.795918</v>
      </c>
      <c r="J180" s="25">
        <v>10.204082</v>
      </c>
      <c r="K180" s="25">
        <v>12.755102000000001</v>
      </c>
      <c r="L180" s="25">
        <v>10.714286</v>
      </c>
      <c r="M180" s="25">
        <v>8.6734690000000008</v>
      </c>
      <c r="N180" s="25">
        <v>7.6530610000000001</v>
      </c>
      <c r="O180" s="25">
        <v>19.897959</v>
      </c>
      <c r="P180" s="25">
        <v>21.428571000000002</v>
      </c>
      <c r="Q180" s="25">
        <v>3.0612240000000002</v>
      </c>
      <c r="R180" s="25">
        <v>10.204082</v>
      </c>
      <c r="S180" s="25">
        <v>5.1020409999999998</v>
      </c>
    </row>
    <row r="181" spans="1:19" x14ac:dyDescent="0.2">
      <c r="A181" s="20" t="s">
        <v>186</v>
      </c>
      <c r="B181" s="21">
        <v>310</v>
      </c>
      <c r="C181" s="21">
        <v>164</v>
      </c>
      <c r="D181" s="21">
        <v>140</v>
      </c>
      <c r="E181" s="21">
        <v>144</v>
      </c>
      <c r="F181" s="21">
        <v>70</v>
      </c>
      <c r="G181" s="21">
        <v>40</v>
      </c>
      <c r="H181" s="21">
        <v>51</v>
      </c>
      <c r="I181" s="21">
        <v>55</v>
      </c>
      <c r="J181" s="21">
        <v>21</v>
      </c>
      <c r="K181" s="21">
        <v>27</v>
      </c>
      <c r="L181" s="21">
        <v>33</v>
      </c>
      <c r="M181" s="21">
        <v>25</v>
      </c>
      <c r="N181" s="21">
        <v>40</v>
      </c>
      <c r="O181" s="21">
        <v>74</v>
      </c>
      <c r="P181" s="21">
        <v>79</v>
      </c>
      <c r="Q181" s="21">
        <v>8</v>
      </c>
      <c r="R181" s="21">
        <v>37</v>
      </c>
      <c r="S181" s="21">
        <v>9</v>
      </c>
    </row>
    <row r="182" spans="1:19" x14ac:dyDescent="0.2">
      <c r="A182" s="24" t="s">
        <v>3</v>
      </c>
      <c r="B182" s="25">
        <v>100</v>
      </c>
      <c r="C182" s="25">
        <v>52.903225999999997</v>
      </c>
      <c r="D182" s="25">
        <v>45.161290000000001</v>
      </c>
      <c r="E182" s="25">
        <v>46.451613000000002</v>
      </c>
      <c r="F182" s="25">
        <v>22.580645000000001</v>
      </c>
      <c r="G182" s="25">
        <v>12.903226</v>
      </c>
      <c r="H182" s="25">
        <v>16.451612999999998</v>
      </c>
      <c r="I182" s="25">
        <v>17.741935000000002</v>
      </c>
      <c r="J182" s="25">
        <v>6.7741939999999996</v>
      </c>
      <c r="K182" s="25">
        <v>8.7096769999999992</v>
      </c>
      <c r="L182" s="25">
        <v>10.645161</v>
      </c>
      <c r="M182" s="25">
        <v>8.0645159999999994</v>
      </c>
      <c r="N182" s="25">
        <v>12.903226</v>
      </c>
      <c r="O182" s="25">
        <v>23.870968000000001</v>
      </c>
      <c r="P182" s="25">
        <v>25.483871000000001</v>
      </c>
      <c r="Q182" s="25">
        <v>2.5806450000000001</v>
      </c>
      <c r="R182" s="25">
        <v>11.935484000000001</v>
      </c>
      <c r="S182" s="25">
        <v>2.9032260000000001</v>
      </c>
    </row>
    <row r="183" spans="1:19" x14ac:dyDescent="0.2">
      <c r="A183" s="20" t="s">
        <v>187</v>
      </c>
      <c r="B183" s="21">
        <v>385</v>
      </c>
      <c r="C183" s="21">
        <v>209</v>
      </c>
      <c r="D183" s="21">
        <v>185</v>
      </c>
      <c r="E183" s="21">
        <v>180</v>
      </c>
      <c r="F183" s="21">
        <v>106</v>
      </c>
      <c r="G183" s="21">
        <v>64</v>
      </c>
      <c r="H183" s="21">
        <v>68</v>
      </c>
      <c r="I183" s="21">
        <v>84</v>
      </c>
      <c r="J183" s="21">
        <v>26</v>
      </c>
      <c r="K183" s="21">
        <v>43</v>
      </c>
      <c r="L183" s="21">
        <v>31</v>
      </c>
      <c r="M183" s="21">
        <v>38</v>
      </c>
      <c r="N183" s="21">
        <v>39</v>
      </c>
      <c r="O183" s="21">
        <v>93</v>
      </c>
      <c r="P183" s="21">
        <v>111</v>
      </c>
      <c r="Q183" s="21">
        <v>10</v>
      </c>
      <c r="R183" s="21">
        <v>31</v>
      </c>
      <c r="S183" s="21">
        <v>7</v>
      </c>
    </row>
    <row r="184" spans="1:19" x14ac:dyDescent="0.2">
      <c r="A184" s="24" t="s">
        <v>3</v>
      </c>
      <c r="B184" s="25">
        <v>100</v>
      </c>
      <c r="C184" s="25">
        <v>54.285713999999999</v>
      </c>
      <c r="D184" s="25">
        <v>48.051948000000003</v>
      </c>
      <c r="E184" s="25">
        <v>46.753247000000002</v>
      </c>
      <c r="F184" s="25">
        <v>27.532468000000001</v>
      </c>
      <c r="G184" s="25">
        <v>16.623377000000001</v>
      </c>
      <c r="H184" s="25">
        <v>17.662337999999998</v>
      </c>
      <c r="I184" s="25">
        <v>21.818182</v>
      </c>
      <c r="J184" s="25">
        <v>6.753247</v>
      </c>
      <c r="K184" s="25">
        <v>11.168831000000001</v>
      </c>
      <c r="L184" s="25">
        <v>8.0519479999999994</v>
      </c>
      <c r="M184" s="25">
        <v>9.8701299999999996</v>
      </c>
      <c r="N184" s="25">
        <v>10.12987</v>
      </c>
      <c r="O184" s="25">
        <v>24.155843999999998</v>
      </c>
      <c r="P184" s="25">
        <v>28.831168999999999</v>
      </c>
      <c r="Q184" s="25">
        <v>2.5974029999999999</v>
      </c>
      <c r="R184" s="25">
        <v>8.0519479999999994</v>
      </c>
      <c r="S184" s="25">
        <v>1.818182</v>
      </c>
    </row>
    <row r="185" spans="1:19" x14ac:dyDescent="0.2">
      <c r="A185" s="20" t="s">
        <v>188</v>
      </c>
      <c r="B185" s="21">
        <v>361</v>
      </c>
      <c r="C185" s="21">
        <v>208</v>
      </c>
      <c r="D185" s="21">
        <v>184</v>
      </c>
      <c r="E185" s="21">
        <v>173</v>
      </c>
      <c r="F185" s="21">
        <v>114</v>
      </c>
      <c r="G185" s="21">
        <v>54</v>
      </c>
      <c r="H185" s="21">
        <v>55</v>
      </c>
      <c r="I185" s="21">
        <v>87</v>
      </c>
      <c r="J185" s="21">
        <v>33</v>
      </c>
      <c r="K185" s="21">
        <v>34</v>
      </c>
      <c r="L185" s="21">
        <v>42</v>
      </c>
      <c r="M185" s="21">
        <v>42</v>
      </c>
      <c r="N185" s="21">
        <v>50</v>
      </c>
      <c r="O185" s="21">
        <v>131</v>
      </c>
      <c r="P185" s="21">
        <v>124</v>
      </c>
      <c r="Q185" s="21">
        <v>8</v>
      </c>
      <c r="R185" s="21">
        <v>23</v>
      </c>
      <c r="S185" s="21">
        <v>4</v>
      </c>
    </row>
    <row r="186" spans="1:19" x14ac:dyDescent="0.2">
      <c r="A186" s="24" t="s">
        <v>3</v>
      </c>
      <c r="B186" s="25">
        <v>100</v>
      </c>
      <c r="C186" s="25">
        <v>57.617728999999997</v>
      </c>
      <c r="D186" s="25">
        <v>50.969529000000001</v>
      </c>
      <c r="E186" s="25">
        <v>47.922438</v>
      </c>
      <c r="F186" s="25">
        <v>31.578946999999999</v>
      </c>
      <c r="G186" s="25">
        <v>14.958449</v>
      </c>
      <c r="H186" s="25">
        <v>15.235457</v>
      </c>
      <c r="I186" s="25">
        <v>24.099723000000001</v>
      </c>
      <c r="J186" s="25">
        <v>9.1412739999999992</v>
      </c>
      <c r="K186" s="25">
        <v>9.4182830000000006</v>
      </c>
      <c r="L186" s="25">
        <v>11.634349</v>
      </c>
      <c r="M186" s="25">
        <v>11.634349</v>
      </c>
      <c r="N186" s="25">
        <v>13.850415999999999</v>
      </c>
      <c r="O186" s="25">
        <v>36.288088999999999</v>
      </c>
      <c r="P186" s="25">
        <v>34.349029999999999</v>
      </c>
      <c r="Q186" s="25">
        <v>2.2160660000000001</v>
      </c>
      <c r="R186" s="25">
        <v>6.3711909999999996</v>
      </c>
      <c r="S186" s="25">
        <v>1.108033</v>
      </c>
    </row>
    <row r="187" spans="1:19" x14ac:dyDescent="0.2">
      <c r="A187" s="20" t="s">
        <v>189</v>
      </c>
      <c r="B187" s="21">
        <v>315</v>
      </c>
      <c r="C187" s="21">
        <v>188</v>
      </c>
      <c r="D187" s="21">
        <v>158</v>
      </c>
      <c r="E187" s="21">
        <v>141</v>
      </c>
      <c r="F187" s="21">
        <v>79</v>
      </c>
      <c r="G187" s="21">
        <v>42</v>
      </c>
      <c r="H187" s="21">
        <v>35</v>
      </c>
      <c r="I187" s="21">
        <v>76</v>
      </c>
      <c r="J187" s="21">
        <v>19</v>
      </c>
      <c r="K187" s="21">
        <v>29</v>
      </c>
      <c r="L187" s="21">
        <v>25</v>
      </c>
      <c r="M187" s="21">
        <v>30</v>
      </c>
      <c r="N187" s="21">
        <v>39</v>
      </c>
      <c r="O187" s="21">
        <v>109</v>
      </c>
      <c r="P187" s="21">
        <v>113</v>
      </c>
      <c r="Q187" s="21">
        <v>11</v>
      </c>
      <c r="R187" s="21">
        <v>16</v>
      </c>
      <c r="S187" s="21">
        <v>4</v>
      </c>
    </row>
    <row r="188" spans="1:19" x14ac:dyDescent="0.2">
      <c r="A188" s="24" t="s">
        <v>3</v>
      </c>
      <c r="B188" s="25">
        <v>100</v>
      </c>
      <c r="C188" s="25">
        <v>59.682540000000003</v>
      </c>
      <c r="D188" s="25">
        <v>50.158729999999998</v>
      </c>
      <c r="E188" s="25">
        <v>44.761904999999999</v>
      </c>
      <c r="F188" s="25">
        <v>25.079364999999999</v>
      </c>
      <c r="G188" s="25">
        <v>13.333333</v>
      </c>
      <c r="H188" s="25">
        <v>11.111110999999999</v>
      </c>
      <c r="I188" s="25">
        <v>24.126984</v>
      </c>
      <c r="J188" s="25">
        <v>6.0317460000000001</v>
      </c>
      <c r="K188" s="25">
        <v>9.2063489999999994</v>
      </c>
      <c r="L188" s="25">
        <v>7.9365079999999999</v>
      </c>
      <c r="M188" s="25">
        <v>9.5238099999999992</v>
      </c>
      <c r="N188" s="25">
        <v>12.380952000000001</v>
      </c>
      <c r="O188" s="25">
        <v>34.603175</v>
      </c>
      <c r="P188" s="25">
        <v>35.873016</v>
      </c>
      <c r="Q188" s="25">
        <v>3.4920629999999999</v>
      </c>
      <c r="R188" s="25">
        <v>5.0793650000000001</v>
      </c>
      <c r="S188" s="25">
        <v>1.269841</v>
      </c>
    </row>
    <row r="189" spans="1:19" x14ac:dyDescent="0.2">
      <c r="A189" s="20" t="s">
        <v>190</v>
      </c>
      <c r="B189" s="21">
        <v>364</v>
      </c>
      <c r="C189" s="21">
        <v>214</v>
      </c>
      <c r="D189" s="21">
        <v>189</v>
      </c>
      <c r="E189" s="21">
        <v>151</v>
      </c>
      <c r="F189" s="21">
        <v>108</v>
      </c>
      <c r="G189" s="21">
        <v>67</v>
      </c>
      <c r="H189" s="21">
        <v>45</v>
      </c>
      <c r="I189" s="21">
        <v>109</v>
      </c>
      <c r="J189" s="21">
        <v>34</v>
      </c>
      <c r="K189" s="21">
        <v>37</v>
      </c>
      <c r="L189" s="21">
        <v>33</v>
      </c>
      <c r="M189" s="21">
        <v>58</v>
      </c>
      <c r="N189" s="21">
        <v>50</v>
      </c>
      <c r="O189" s="21">
        <v>140</v>
      </c>
      <c r="P189" s="21">
        <v>135</v>
      </c>
      <c r="Q189" s="21">
        <v>9</v>
      </c>
      <c r="R189" s="21">
        <v>27</v>
      </c>
      <c r="S189" s="21">
        <v>1</v>
      </c>
    </row>
    <row r="190" spans="1:19" x14ac:dyDescent="0.2">
      <c r="A190" s="24" t="s">
        <v>3</v>
      </c>
      <c r="B190" s="25">
        <v>100</v>
      </c>
      <c r="C190" s="25">
        <v>58.791209000000002</v>
      </c>
      <c r="D190" s="25">
        <v>51.923076999999999</v>
      </c>
      <c r="E190" s="25">
        <v>41.483516000000002</v>
      </c>
      <c r="F190" s="25">
        <v>29.67033</v>
      </c>
      <c r="G190" s="25">
        <v>18.406593000000001</v>
      </c>
      <c r="H190" s="25">
        <v>12.362636999999999</v>
      </c>
      <c r="I190" s="25">
        <v>29.945055</v>
      </c>
      <c r="J190" s="25">
        <v>9.3406590000000005</v>
      </c>
      <c r="K190" s="25">
        <v>10.164835</v>
      </c>
      <c r="L190" s="25">
        <v>9.0659340000000004</v>
      </c>
      <c r="M190" s="25">
        <v>15.934066</v>
      </c>
      <c r="N190" s="25">
        <v>13.736264</v>
      </c>
      <c r="O190" s="25">
        <v>38.461537999999997</v>
      </c>
      <c r="P190" s="25">
        <v>37.087912000000003</v>
      </c>
      <c r="Q190" s="25">
        <v>2.4725269999999999</v>
      </c>
      <c r="R190" s="25">
        <v>7.4175820000000003</v>
      </c>
      <c r="S190" s="25">
        <v>0.274725</v>
      </c>
    </row>
    <row r="191" spans="1:19" x14ac:dyDescent="0.2">
      <c r="A191" s="20" t="s">
        <v>191</v>
      </c>
      <c r="B191" s="21">
        <v>267</v>
      </c>
      <c r="C191" s="21">
        <v>152</v>
      </c>
      <c r="D191" s="21">
        <v>153</v>
      </c>
      <c r="E191" s="21">
        <v>112</v>
      </c>
      <c r="F191" s="21">
        <v>71</v>
      </c>
      <c r="G191" s="21">
        <v>39</v>
      </c>
      <c r="H191" s="21">
        <v>30</v>
      </c>
      <c r="I191" s="21">
        <v>65</v>
      </c>
      <c r="J191" s="21">
        <v>26</v>
      </c>
      <c r="K191" s="21">
        <v>20</v>
      </c>
      <c r="L191" s="21">
        <v>26</v>
      </c>
      <c r="M191" s="21">
        <v>38</v>
      </c>
      <c r="N191" s="21">
        <v>49</v>
      </c>
      <c r="O191" s="21">
        <v>100</v>
      </c>
      <c r="P191" s="21">
        <v>90</v>
      </c>
      <c r="Q191" s="21">
        <v>4</v>
      </c>
      <c r="R191" s="21">
        <v>22</v>
      </c>
      <c r="S191" s="21">
        <v>1</v>
      </c>
    </row>
    <row r="192" spans="1:19" x14ac:dyDescent="0.2">
      <c r="A192" s="24" t="s">
        <v>3</v>
      </c>
      <c r="B192" s="25">
        <v>100</v>
      </c>
      <c r="C192" s="25">
        <v>56.928839000000004</v>
      </c>
      <c r="D192" s="25">
        <v>57.303370999999999</v>
      </c>
      <c r="E192" s="25">
        <v>41.947566000000002</v>
      </c>
      <c r="F192" s="25">
        <v>26.591760000000001</v>
      </c>
      <c r="G192" s="25">
        <v>14.606742000000001</v>
      </c>
      <c r="H192" s="25">
        <v>11.235955000000001</v>
      </c>
      <c r="I192" s="25">
        <v>24.344569</v>
      </c>
      <c r="J192" s="25">
        <v>9.7378280000000004</v>
      </c>
      <c r="K192" s="25">
        <v>7.4906370000000004</v>
      </c>
      <c r="L192" s="25">
        <v>9.7378280000000004</v>
      </c>
      <c r="M192" s="25">
        <v>14.23221</v>
      </c>
      <c r="N192" s="25">
        <v>18.352060000000002</v>
      </c>
      <c r="O192" s="25">
        <v>37.453184</v>
      </c>
      <c r="P192" s="25">
        <v>33.707864999999998</v>
      </c>
      <c r="Q192" s="25">
        <v>1.498127</v>
      </c>
      <c r="R192" s="25">
        <v>8.2396999999999991</v>
      </c>
      <c r="S192" s="25">
        <v>0.37453199999999998</v>
      </c>
    </row>
    <row r="193" spans="1:19" x14ac:dyDescent="0.2">
      <c r="A193" s="20" t="s">
        <v>192</v>
      </c>
      <c r="B193" s="21">
        <v>90</v>
      </c>
      <c r="C193" s="21">
        <v>50</v>
      </c>
      <c r="D193" s="21">
        <v>50</v>
      </c>
      <c r="E193" s="21">
        <v>38</v>
      </c>
      <c r="F193" s="21">
        <v>25</v>
      </c>
      <c r="G193" s="21">
        <v>12</v>
      </c>
      <c r="H193" s="21">
        <v>6</v>
      </c>
      <c r="I193" s="21">
        <v>20</v>
      </c>
      <c r="J193" s="21">
        <v>8</v>
      </c>
      <c r="K193" s="21">
        <v>4</v>
      </c>
      <c r="L193" s="21">
        <v>8</v>
      </c>
      <c r="M193" s="21">
        <v>8</v>
      </c>
      <c r="N193" s="21">
        <v>17</v>
      </c>
      <c r="O193" s="21">
        <v>29</v>
      </c>
      <c r="P193" s="21">
        <v>29</v>
      </c>
      <c r="Q193" s="21">
        <v>0</v>
      </c>
      <c r="R193" s="21">
        <v>5</v>
      </c>
      <c r="S193" s="21">
        <v>0</v>
      </c>
    </row>
    <row r="194" spans="1:19" x14ac:dyDescent="0.2">
      <c r="A194" s="24" t="s">
        <v>3</v>
      </c>
      <c r="B194" s="25">
        <v>100</v>
      </c>
      <c r="C194" s="25">
        <v>55.555556000000003</v>
      </c>
      <c r="D194" s="25">
        <v>55.555556000000003</v>
      </c>
      <c r="E194" s="25">
        <v>42.222222000000002</v>
      </c>
      <c r="F194" s="25">
        <v>27.777778000000001</v>
      </c>
      <c r="G194" s="25">
        <v>13.333333</v>
      </c>
      <c r="H194" s="25">
        <v>6.6666670000000003</v>
      </c>
      <c r="I194" s="25">
        <v>22.222221999999999</v>
      </c>
      <c r="J194" s="25">
        <v>8.8888890000000007</v>
      </c>
      <c r="K194" s="25">
        <v>4.4444439999999998</v>
      </c>
      <c r="L194" s="25">
        <v>8.8888890000000007</v>
      </c>
      <c r="M194" s="25">
        <v>8.8888890000000007</v>
      </c>
      <c r="N194" s="25">
        <v>18.888888999999999</v>
      </c>
      <c r="O194" s="25">
        <v>32.222222000000002</v>
      </c>
      <c r="P194" s="25">
        <v>32.222222000000002</v>
      </c>
      <c r="Q194" s="25">
        <v>0</v>
      </c>
      <c r="R194" s="25">
        <v>5.5555560000000002</v>
      </c>
      <c r="S194" s="25">
        <v>0</v>
      </c>
    </row>
    <row r="195" spans="1:19" x14ac:dyDescent="0.2">
      <c r="A195" s="20" t="s">
        <v>193</v>
      </c>
      <c r="B195" s="21">
        <v>94</v>
      </c>
      <c r="C195" s="21">
        <v>42</v>
      </c>
      <c r="D195" s="21">
        <v>34</v>
      </c>
      <c r="E195" s="21">
        <v>27</v>
      </c>
      <c r="F195" s="21">
        <v>21</v>
      </c>
      <c r="G195" s="21">
        <v>17</v>
      </c>
      <c r="H195" s="21">
        <v>11</v>
      </c>
      <c r="I195" s="21">
        <v>26</v>
      </c>
      <c r="J195" s="21">
        <v>9</v>
      </c>
      <c r="K195" s="21">
        <v>4</v>
      </c>
      <c r="L195" s="21">
        <v>11</v>
      </c>
      <c r="M195" s="21">
        <v>17</v>
      </c>
      <c r="N195" s="21">
        <v>20</v>
      </c>
      <c r="O195" s="21">
        <v>36</v>
      </c>
      <c r="P195" s="21">
        <v>33</v>
      </c>
      <c r="Q195" s="21">
        <v>3</v>
      </c>
      <c r="R195" s="21">
        <v>14</v>
      </c>
      <c r="S195" s="21">
        <v>1</v>
      </c>
    </row>
    <row r="196" spans="1:19" x14ac:dyDescent="0.2">
      <c r="A196" s="24" t="s">
        <v>3</v>
      </c>
      <c r="B196" s="25">
        <v>100</v>
      </c>
      <c r="C196" s="25">
        <v>44.680850999999997</v>
      </c>
      <c r="D196" s="25">
        <v>36.170212999999997</v>
      </c>
      <c r="E196" s="25">
        <v>28.723403999999999</v>
      </c>
      <c r="F196" s="25">
        <v>22.340426000000001</v>
      </c>
      <c r="G196" s="25">
        <v>18.085106</v>
      </c>
      <c r="H196" s="25">
        <v>11.702128</v>
      </c>
      <c r="I196" s="25">
        <v>27.659573999999999</v>
      </c>
      <c r="J196" s="25">
        <v>9.5744679999999995</v>
      </c>
      <c r="K196" s="25">
        <v>4.2553190000000001</v>
      </c>
      <c r="L196" s="25">
        <v>11.702128</v>
      </c>
      <c r="M196" s="25">
        <v>18.085106</v>
      </c>
      <c r="N196" s="25">
        <v>21.276596000000001</v>
      </c>
      <c r="O196" s="25">
        <v>38.297871999999998</v>
      </c>
      <c r="P196" s="25">
        <v>35.106383000000001</v>
      </c>
      <c r="Q196" s="25">
        <v>3.1914889999999998</v>
      </c>
      <c r="R196" s="25">
        <v>14.893617000000001</v>
      </c>
      <c r="S196" s="25">
        <v>1.0638300000000001</v>
      </c>
    </row>
    <row r="197" spans="1:19" x14ac:dyDescent="0.2">
      <c r="A197" s="20" t="s">
        <v>389</v>
      </c>
      <c r="B197" s="21">
        <v>47</v>
      </c>
      <c r="C197" s="21">
        <v>21</v>
      </c>
      <c r="D197" s="21">
        <v>15</v>
      </c>
      <c r="E197" s="21">
        <v>15</v>
      </c>
      <c r="F197" s="21">
        <v>7</v>
      </c>
      <c r="G197" s="21">
        <v>5</v>
      </c>
      <c r="H197" s="21">
        <v>12</v>
      </c>
      <c r="I197" s="21">
        <v>8</v>
      </c>
      <c r="J197" s="21">
        <v>4</v>
      </c>
      <c r="K197" s="21">
        <v>2</v>
      </c>
      <c r="L197" s="21">
        <v>6</v>
      </c>
      <c r="M197" s="21">
        <v>4</v>
      </c>
      <c r="N197" s="21">
        <v>1</v>
      </c>
      <c r="O197" s="21">
        <v>8</v>
      </c>
      <c r="P197" s="21">
        <v>6</v>
      </c>
      <c r="Q197" s="21">
        <v>2</v>
      </c>
      <c r="R197" s="21">
        <v>8</v>
      </c>
      <c r="S197" s="21">
        <v>0</v>
      </c>
    </row>
    <row r="198" spans="1:19" x14ac:dyDescent="0.2">
      <c r="A198" s="24" t="s">
        <v>3</v>
      </c>
      <c r="B198" s="25">
        <v>100</v>
      </c>
      <c r="C198" s="25">
        <v>44.680850999999997</v>
      </c>
      <c r="D198" s="25">
        <v>31.914894</v>
      </c>
      <c r="E198" s="25">
        <v>31.914894</v>
      </c>
      <c r="F198" s="25">
        <v>14.893617000000001</v>
      </c>
      <c r="G198" s="25">
        <v>10.638298000000001</v>
      </c>
      <c r="H198" s="25">
        <v>25.531915000000001</v>
      </c>
      <c r="I198" s="25">
        <v>17.021277000000001</v>
      </c>
      <c r="J198" s="25">
        <v>8.5106380000000001</v>
      </c>
      <c r="K198" s="25">
        <v>4.2553190000000001</v>
      </c>
      <c r="L198" s="25">
        <v>12.765957</v>
      </c>
      <c r="M198" s="25">
        <v>8.5106380000000001</v>
      </c>
      <c r="N198" s="25">
        <v>2.1276600000000001</v>
      </c>
      <c r="O198" s="25">
        <v>17.021277000000001</v>
      </c>
      <c r="P198" s="25">
        <v>12.765957</v>
      </c>
      <c r="Q198" s="25">
        <v>4.2553190000000001</v>
      </c>
      <c r="R198" s="25">
        <v>17.021277000000001</v>
      </c>
      <c r="S198" s="25">
        <v>0</v>
      </c>
    </row>
    <row r="199" spans="1:19" x14ac:dyDescent="0.2">
      <c r="A199" s="20" t="s">
        <v>366</v>
      </c>
      <c r="B199" s="21">
        <v>194</v>
      </c>
      <c r="C199" s="21">
        <v>101</v>
      </c>
      <c r="D199" s="21">
        <v>76</v>
      </c>
      <c r="E199" s="21">
        <v>72</v>
      </c>
      <c r="F199" s="21">
        <v>53</v>
      </c>
      <c r="G199" s="21">
        <v>23</v>
      </c>
      <c r="H199" s="21">
        <v>38</v>
      </c>
      <c r="I199" s="21">
        <v>28</v>
      </c>
      <c r="J199" s="21">
        <v>14</v>
      </c>
      <c r="K199" s="21">
        <v>19</v>
      </c>
      <c r="L199" s="21">
        <v>16</v>
      </c>
      <c r="M199" s="21">
        <v>10</v>
      </c>
      <c r="N199" s="21">
        <v>13</v>
      </c>
      <c r="O199" s="21">
        <v>43</v>
      </c>
      <c r="P199" s="21">
        <v>47</v>
      </c>
      <c r="Q199" s="21">
        <v>5</v>
      </c>
      <c r="R199" s="21">
        <v>28</v>
      </c>
      <c r="S199" s="21">
        <v>9</v>
      </c>
    </row>
    <row r="200" spans="1:19" x14ac:dyDescent="0.2">
      <c r="A200" s="24" t="s">
        <v>3</v>
      </c>
      <c r="B200" s="25">
        <v>100</v>
      </c>
      <c r="C200" s="25">
        <v>52.061855999999999</v>
      </c>
      <c r="D200" s="25">
        <v>39.175257999999999</v>
      </c>
      <c r="E200" s="25">
        <v>37.113402000000001</v>
      </c>
      <c r="F200" s="25">
        <v>27.319588</v>
      </c>
      <c r="G200" s="25">
        <v>11.85567</v>
      </c>
      <c r="H200" s="25">
        <v>19.587629</v>
      </c>
      <c r="I200" s="25">
        <v>14.43299</v>
      </c>
      <c r="J200" s="25">
        <v>7.2164950000000001</v>
      </c>
      <c r="K200" s="25">
        <v>9.7938139999999994</v>
      </c>
      <c r="L200" s="25">
        <v>8.2474229999999995</v>
      </c>
      <c r="M200" s="25">
        <v>5.1546390000000004</v>
      </c>
      <c r="N200" s="25">
        <v>6.7010310000000004</v>
      </c>
      <c r="O200" s="25">
        <v>22.164947999999999</v>
      </c>
      <c r="P200" s="25">
        <v>24.226804000000001</v>
      </c>
      <c r="Q200" s="25">
        <v>2.5773199999999998</v>
      </c>
      <c r="R200" s="25">
        <v>14.43299</v>
      </c>
      <c r="S200" s="25">
        <v>4.6391749999999998</v>
      </c>
    </row>
    <row r="201" spans="1:19" ht="11.1" customHeight="1" x14ac:dyDescent="0.2">
      <c r="A201" s="9" t="s">
        <v>390</v>
      </c>
      <c r="B201" s="9"/>
      <c r="C201" s="9"/>
      <c r="D201" s="9"/>
      <c r="E201" s="9"/>
      <c r="F201" s="9"/>
      <c r="G201" s="9"/>
      <c r="H201" s="9"/>
      <c r="I201" s="9"/>
      <c r="J201" s="9"/>
      <c r="K201" s="9"/>
      <c r="L201" s="9"/>
      <c r="M201" s="9"/>
      <c r="N201" s="9"/>
      <c r="O201" s="9"/>
      <c r="P201" s="9"/>
      <c r="Q201" s="9"/>
      <c r="R201" s="9"/>
      <c r="S201" s="9"/>
    </row>
    <row r="202" spans="1:19" ht="11.1" customHeight="1" x14ac:dyDescent="0.2">
      <c r="A202" s="20" t="s">
        <v>391</v>
      </c>
      <c r="B202" s="21">
        <v>633</v>
      </c>
      <c r="C202" s="21">
        <v>355</v>
      </c>
      <c r="D202" s="21">
        <v>293</v>
      </c>
      <c r="E202" s="21">
        <v>288</v>
      </c>
      <c r="F202" s="21">
        <v>157</v>
      </c>
      <c r="G202" s="21">
        <v>95</v>
      </c>
      <c r="H202" s="21">
        <v>109</v>
      </c>
      <c r="I202" s="21">
        <v>164</v>
      </c>
      <c r="J202" s="21">
        <v>56</v>
      </c>
      <c r="K202" s="21">
        <v>55</v>
      </c>
      <c r="L202" s="21">
        <v>63</v>
      </c>
      <c r="M202" s="21">
        <v>77</v>
      </c>
      <c r="N202" s="21">
        <v>76</v>
      </c>
      <c r="O202" s="21">
        <v>176</v>
      </c>
      <c r="P202" s="21">
        <v>196</v>
      </c>
      <c r="Q202" s="21">
        <v>16</v>
      </c>
      <c r="R202" s="21">
        <v>57</v>
      </c>
      <c r="S202" s="21">
        <v>15</v>
      </c>
    </row>
    <row r="203" spans="1:19" ht="11.1" customHeight="1" x14ac:dyDescent="0.2">
      <c r="A203" s="24" t="s">
        <v>3</v>
      </c>
      <c r="B203" s="25">
        <v>100</v>
      </c>
      <c r="C203" s="25">
        <v>56.082147999999997</v>
      </c>
      <c r="D203" s="25">
        <v>46.287520000000001</v>
      </c>
      <c r="E203" s="25">
        <v>45.497630000000001</v>
      </c>
      <c r="F203" s="25">
        <v>24.802527999999999</v>
      </c>
      <c r="G203" s="25">
        <v>15.007899</v>
      </c>
      <c r="H203" s="25">
        <v>17.219588999999999</v>
      </c>
      <c r="I203" s="25">
        <v>25.908373000000001</v>
      </c>
      <c r="J203" s="25">
        <v>8.8467610000000008</v>
      </c>
      <c r="K203" s="25">
        <v>8.6887840000000001</v>
      </c>
      <c r="L203" s="25">
        <v>9.9526070000000004</v>
      </c>
      <c r="M203" s="25">
        <v>12.164296999999999</v>
      </c>
      <c r="N203" s="25">
        <v>12.006319</v>
      </c>
      <c r="O203" s="25">
        <v>27.804106999999998</v>
      </c>
      <c r="P203" s="25">
        <v>30.963664999999999</v>
      </c>
      <c r="Q203" s="25">
        <v>2.5276459999999998</v>
      </c>
      <c r="R203" s="25">
        <v>9.0047390000000007</v>
      </c>
      <c r="S203" s="25">
        <v>2.3696679999999999</v>
      </c>
    </row>
    <row r="204" spans="1:19" ht="11.1" customHeight="1" x14ac:dyDescent="0.2">
      <c r="A204" s="20" t="s">
        <v>392</v>
      </c>
      <c r="B204" s="21">
        <v>1123</v>
      </c>
      <c r="C204" s="21">
        <v>606</v>
      </c>
      <c r="D204" s="21">
        <v>530</v>
      </c>
      <c r="E204" s="21">
        <v>477</v>
      </c>
      <c r="F204" s="21">
        <v>295</v>
      </c>
      <c r="G204" s="21">
        <v>155</v>
      </c>
      <c r="H204" s="21">
        <v>157</v>
      </c>
      <c r="I204" s="21">
        <v>226</v>
      </c>
      <c r="J204" s="21">
        <v>85</v>
      </c>
      <c r="K204" s="21">
        <v>106</v>
      </c>
      <c r="L204" s="21">
        <v>99</v>
      </c>
      <c r="M204" s="21">
        <v>112</v>
      </c>
      <c r="N204" s="21">
        <v>142</v>
      </c>
      <c r="O204" s="21">
        <v>329</v>
      </c>
      <c r="P204" s="21">
        <v>351</v>
      </c>
      <c r="Q204" s="21">
        <v>31</v>
      </c>
      <c r="R204" s="21">
        <v>111</v>
      </c>
      <c r="S204" s="21">
        <v>18</v>
      </c>
    </row>
    <row r="205" spans="1:19" ht="11.1" customHeight="1" x14ac:dyDescent="0.2">
      <c r="A205" s="24" t="s">
        <v>3</v>
      </c>
      <c r="B205" s="25">
        <v>100</v>
      </c>
      <c r="C205" s="25">
        <v>53.962600000000002</v>
      </c>
      <c r="D205" s="25">
        <v>47.195013000000003</v>
      </c>
      <c r="E205" s="25">
        <v>42.475512000000002</v>
      </c>
      <c r="F205" s="25">
        <v>26.268923000000001</v>
      </c>
      <c r="G205" s="25">
        <v>13.802315</v>
      </c>
      <c r="H205" s="25">
        <v>13.980409999999999</v>
      </c>
      <c r="I205" s="25">
        <v>20.124666000000001</v>
      </c>
      <c r="J205" s="25">
        <v>7.5690119999999999</v>
      </c>
      <c r="K205" s="25">
        <v>9.4390029999999996</v>
      </c>
      <c r="L205" s="25">
        <v>8.8156719999999993</v>
      </c>
      <c r="M205" s="25">
        <v>9.9732859999999999</v>
      </c>
      <c r="N205" s="25">
        <v>12.644702000000001</v>
      </c>
      <c r="O205" s="25">
        <v>29.296527000000001</v>
      </c>
      <c r="P205" s="25">
        <v>31.255565000000001</v>
      </c>
      <c r="Q205" s="25">
        <v>2.7604630000000001</v>
      </c>
      <c r="R205" s="25">
        <v>9.8842390000000009</v>
      </c>
      <c r="S205" s="25">
        <v>1.6028500000000001</v>
      </c>
    </row>
    <row r="206" spans="1:19" ht="11.1" customHeight="1" x14ac:dyDescent="0.2">
      <c r="A206" s="20" t="s">
        <v>393</v>
      </c>
      <c r="B206" s="21">
        <v>660</v>
      </c>
      <c r="C206" s="21">
        <v>364</v>
      </c>
      <c r="D206" s="21">
        <v>321</v>
      </c>
      <c r="E206" s="21">
        <v>287</v>
      </c>
      <c r="F206" s="21">
        <v>190</v>
      </c>
      <c r="G206" s="21">
        <v>110</v>
      </c>
      <c r="H206" s="21">
        <v>105</v>
      </c>
      <c r="I206" s="21">
        <v>144</v>
      </c>
      <c r="J206" s="21">
        <v>58</v>
      </c>
      <c r="K206" s="21">
        <v>58</v>
      </c>
      <c r="L206" s="21">
        <v>68</v>
      </c>
      <c r="M206" s="21">
        <v>79</v>
      </c>
      <c r="N206" s="21">
        <v>86</v>
      </c>
      <c r="O206" s="21">
        <v>224</v>
      </c>
      <c r="P206" s="21">
        <v>201</v>
      </c>
      <c r="Q206" s="21">
        <v>15</v>
      </c>
      <c r="R206" s="21">
        <v>57</v>
      </c>
      <c r="S206" s="21">
        <v>10</v>
      </c>
    </row>
    <row r="207" spans="1:19" ht="11.1" customHeight="1" x14ac:dyDescent="0.2">
      <c r="A207" s="24" t="s">
        <v>3</v>
      </c>
      <c r="B207" s="25">
        <v>100</v>
      </c>
      <c r="C207" s="25">
        <v>55.151515000000003</v>
      </c>
      <c r="D207" s="25">
        <v>48.636364</v>
      </c>
      <c r="E207" s="25">
        <v>43.484848</v>
      </c>
      <c r="F207" s="25">
        <v>28.787879</v>
      </c>
      <c r="G207" s="25">
        <v>16.666667</v>
      </c>
      <c r="H207" s="25">
        <v>15.909091</v>
      </c>
      <c r="I207" s="25">
        <v>21.818182</v>
      </c>
      <c r="J207" s="25">
        <v>8.7878790000000002</v>
      </c>
      <c r="K207" s="25">
        <v>8.7878790000000002</v>
      </c>
      <c r="L207" s="25">
        <v>10.30303</v>
      </c>
      <c r="M207" s="25">
        <v>11.969697</v>
      </c>
      <c r="N207" s="25">
        <v>13.030303</v>
      </c>
      <c r="O207" s="25">
        <v>33.939394</v>
      </c>
      <c r="P207" s="25">
        <v>30.454545</v>
      </c>
      <c r="Q207" s="25">
        <v>2.2727270000000002</v>
      </c>
      <c r="R207" s="25">
        <v>8.6363640000000004</v>
      </c>
      <c r="S207" s="25">
        <v>1.5151520000000001</v>
      </c>
    </row>
    <row r="208" spans="1:19" ht="11.1" customHeight="1" x14ac:dyDescent="0.2">
      <c r="A208" s="20" t="s">
        <v>394</v>
      </c>
      <c r="B208" s="21">
        <v>261</v>
      </c>
      <c r="C208" s="21">
        <v>155</v>
      </c>
      <c r="D208" s="21">
        <v>136</v>
      </c>
      <c r="E208" s="21">
        <v>115</v>
      </c>
      <c r="F208" s="21">
        <v>73</v>
      </c>
      <c r="G208" s="21">
        <v>27</v>
      </c>
      <c r="H208" s="21">
        <v>33</v>
      </c>
      <c r="I208" s="21">
        <v>61</v>
      </c>
      <c r="J208" s="21">
        <v>16</v>
      </c>
      <c r="K208" s="21">
        <v>29</v>
      </c>
      <c r="L208" s="21">
        <v>25</v>
      </c>
      <c r="M208" s="21">
        <v>23</v>
      </c>
      <c r="N208" s="21">
        <v>34</v>
      </c>
      <c r="O208" s="21">
        <v>83</v>
      </c>
      <c r="P208" s="21">
        <v>68</v>
      </c>
      <c r="Q208" s="21">
        <v>7</v>
      </c>
      <c r="R208" s="21">
        <v>21</v>
      </c>
      <c r="S208" s="21">
        <v>4</v>
      </c>
    </row>
    <row r="209" spans="1:19" ht="11.1" customHeight="1" x14ac:dyDescent="0.2">
      <c r="A209" s="24" t="s">
        <v>3</v>
      </c>
      <c r="B209" s="25">
        <v>100</v>
      </c>
      <c r="C209" s="25">
        <v>59.386972999999998</v>
      </c>
      <c r="D209" s="25">
        <v>52.107280000000003</v>
      </c>
      <c r="E209" s="25">
        <v>44.061303000000002</v>
      </c>
      <c r="F209" s="25">
        <v>27.969349000000001</v>
      </c>
      <c r="G209" s="25">
        <v>10.344828</v>
      </c>
      <c r="H209" s="25">
        <v>12.643678</v>
      </c>
      <c r="I209" s="25">
        <v>23.371648</v>
      </c>
      <c r="J209" s="25">
        <v>6.1302680000000001</v>
      </c>
      <c r="K209" s="25">
        <v>11.111110999999999</v>
      </c>
      <c r="L209" s="25">
        <v>9.5785440000000008</v>
      </c>
      <c r="M209" s="25">
        <v>8.8122609999999995</v>
      </c>
      <c r="N209" s="25">
        <v>13.026820000000001</v>
      </c>
      <c r="O209" s="25">
        <v>31.800765999999999</v>
      </c>
      <c r="P209" s="25">
        <v>26.053640000000001</v>
      </c>
      <c r="Q209" s="25">
        <v>2.6819920000000002</v>
      </c>
      <c r="R209" s="25">
        <v>8.0459770000000006</v>
      </c>
      <c r="S209" s="25">
        <v>1.532567</v>
      </c>
    </row>
    <row r="210" spans="1:19" ht="11.1" customHeight="1" x14ac:dyDescent="0.2">
      <c r="A210" s="9" t="s">
        <v>395</v>
      </c>
      <c r="B210" s="9"/>
      <c r="C210" s="9"/>
      <c r="D210" s="9"/>
      <c r="E210" s="9"/>
      <c r="F210" s="9"/>
      <c r="G210" s="9"/>
      <c r="H210" s="9"/>
      <c r="I210" s="9"/>
      <c r="J210" s="9"/>
      <c r="K210" s="9"/>
      <c r="L210" s="9"/>
      <c r="M210" s="9"/>
      <c r="N210" s="9"/>
      <c r="O210" s="9"/>
      <c r="P210" s="9"/>
      <c r="Q210" s="9"/>
      <c r="R210" s="9"/>
      <c r="S210" s="9"/>
    </row>
    <row r="211" spans="1:19" ht="11.1" customHeight="1" x14ac:dyDescent="0.2">
      <c r="A211" s="20" t="s">
        <v>396</v>
      </c>
      <c r="B211" s="21">
        <v>329</v>
      </c>
      <c r="C211" s="21">
        <v>175</v>
      </c>
      <c r="D211" s="21">
        <v>159</v>
      </c>
      <c r="E211" s="21">
        <v>167</v>
      </c>
      <c r="F211" s="21">
        <v>87</v>
      </c>
      <c r="G211" s="21">
        <v>47</v>
      </c>
      <c r="H211" s="21">
        <v>39</v>
      </c>
      <c r="I211" s="21">
        <v>69</v>
      </c>
      <c r="J211" s="21">
        <v>27</v>
      </c>
      <c r="K211" s="21">
        <v>26</v>
      </c>
      <c r="L211" s="21">
        <v>34</v>
      </c>
      <c r="M211" s="21">
        <v>39</v>
      </c>
      <c r="N211" s="21">
        <v>41</v>
      </c>
      <c r="O211" s="21">
        <v>104</v>
      </c>
      <c r="P211" s="21">
        <v>88</v>
      </c>
      <c r="Q211" s="21">
        <v>11</v>
      </c>
      <c r="R211" s="21">
        <v>26</v>
      </c>
      <c r="S211" s="21">
        <v>6</v>
      </c>
    </row>
    <row r="212" spans="1:19" ht="11.1" customHeight="1" x14ac:dyDescent="0.2">
      <c r="A212" s="24" t="s">
        <v>3</v>
      </c>
      <c r="B212" s="25">
        <v>100</v>
      </c>
      <c r="C212" s="25">
        <v>53.191488999999997</v>
      </c>
      <c r="D212" s="25">
        <v>48.328266999999997</v>
      </c>
      <c r="E212" s="25">
        <v>50.759878</v>
      </c>
      <c r="F212" s="25">
        <v>26.443769</v>
      </c>
      <c r="G212" s="25">
        <v>14.285714</v>
      </c>
      <c r="H212" s="25">
        <v>11.854103</v>
      </c>
      <c r="I212" s="25">
        <v>20.972643999999999</v>
      </c>
      <c r="J212" s="25">
        <v>8.2066870000000005</v>
      </c>
      <c r="K212" s="25">
        <v>7.902736</v>
      </c>
      <c r="L212" s="25">
        <v>10.334346999999999</v>
      </c>
      <c r="M212" s="25">
        <v>11.854103</v>
      </c>
      <c r="N212" s="25">
        <v>12.462006000000001</v>
      </c>
      <c r="O212" s="25">
        <v>31.610942000000001</v>
      </c>
      <c r="P212" s="25">
        <v>26.747720000000001</v>
      </c>
      <c r="Q212" s="25">
        <v>3.3434650000000001</v>
      </c>
      <c r="R212" s="25">
        <v>7.902736</v>
      </c>
      <c r="S212" s="25">
        <v>1.8237080000000001</v>
      </c>
    </row>
    <row r="213" spans="1:19" ht="11.1" customHeight="1" x14ac:dyDescent="0.2">
      <c r="A213" s="20" t="s">
        <v>397</v>
      </c>
      <c r="B213" s="21">
        <v>828</v>
      </c>
      <c r="C213" s="21">
        <v>481</v>
      </c>
      <c r="D213" s="21">
        <v>433</v>
      </c>
      <c r="E213" s="21">
        <v>365</v>
      </c>
      <c r="F213" s="21">
        <v>238</v>
      </c>
      <c r="G213" s="21">
        <v>133</v>
      </c>
      <c r="H213" s="21">
        <v>142</v>
      </c>
      <c r="I213" s="21">
        <v>205</v>
      </c>
      <c r="J213" s="21">
        <v>72</v>
      </c>
      <c r="K213" s="21">
        <v>80</v>
      </c>
      <c r="L213" s="21">
        <v>79</v>
      </c>
      <c r="M213" s="21">
        <v>101</v>
      </c>
      <c r="N213" s="21">
        <v>118</v>
      </c>
      <c r="O213" s="21">
        <v>258</v>
      </c>
      <c r="P213" s="21">
        <v>283</v>
      </c>
      <c r="Q213" s="21">
        <v>20</v>
      </c>
      <c r="R213" s="21">
        <v>63</v>
      </c>
      <c r="S213" s="21">
        <v>11</v>
      </c>
    </row>
    <row r="214" spans="1:19" ht="11.1" customHeight="1" x14ac:dyDescent="0.2">
      <c r="A214" s="24" t="s">
        <v>3</v>
      </c>
      <c r="B214" s="25">
        <v>100</v>
      </c>
      <c r="C214" s="25">
        <v>58.091786999999997</v>
      </c>
      <c r="D214" s="25">
        <v>52.294685999999999</v>
      </c>
      <c r="E214" s="25">
        <v>44.082126000000002</v>
      </c>
      <c r="F214" s="25">
        <v>28.743960999999999</v>
      </c>
      <c r="G214" s="25">
        <v>16.062802000000001</v>
      </c>
      <c r="H214" s="25">
        <v>17.149757999999999</v>
      </c>
      <c r="I214" s="25">
        <v>24.758454</v>
      </c>
      <c r="J214" s="25">
        <v>8.6956520000000008</v>
      </c>
      <c r="K214" s="25">
        <v>9.6618359999999992</v>
      </c>
      <c r="L214" s="25">
        <v>9.5410629999999994</v>
      </c>
      <c r="M214" s="25">
        <v>12.198067999999999</v>
      </c>
      <c r="N214" s="25">
        <v>14.251208</v>
      </c>
      <c r="O214" s="25">
        <v>31.159420000000001</v>
      </c>
      <c r="P214" s="25">
        <v>34.178744000000002</v>
      </c>
      <c r="Q214" s="25">
        <v>2.4154589999999998</v>
      </c>
      <c r="R214" s="25">
        <v>7.6086960000000001</v>
      </c>
      <c r="S214" s="25">
        <v>1.3285020000000001</v>
      </c>
    </row>
    <row r="215" spans="1:19" ht="11.1" customHeight="1" x14ac:dyDescent="0.2">
      <c r="A215" s="20" t="s">
        <v>879</v>
      </c>
      <c r="B215" s="21">
        <v>499</v>
      </c>
      <c r="C215" s="21">
        <v>286</v>
      </c>
      <c r="D215" s="21">
        <v>246</v>
      </c>
      <c r="E215" s="21">
        <v>210</v>
      </c>
      <c r="F215" s="21">
        <v>131</v>
      </c>
      <c r="G215" s="21">
        <v>64</v>
      </c>
      <c r="H215" s="21">
        <v>70</v>
      </c>
      <c r="I215" s="21">
        <v>117</v>
      </c>
      <c r="J215" s="21">
        <v>40</v>
      </c>
      <c r="K215" s="21">
        <v>49</v>
      </c>
      <c r="L215" s="21">
        <v>45</v>
      </c>
      <c r="M215" s="21">
        <v>58</v>
      </c>
      <c r="N215" s="21">
        <v>62</v>
      </c>
      <c r="O215" s="21">
        <v>151</v>
      </c>
      <c r="P215" s="21">
        <v>137</v>
      </c>
      <c r="Q215" s="21">
        <v>14</v>
      </c>
      <c r="R215" s="21">
        <v>46</v>
      </c>
      <c r="S215" s="21">
        <v>8</v>
      </c>
    </row>
    <row r="216" spans="1:19" ht="11.1" customHeight="1" x14ac:dyDescent="0.2">
      <c r="A216" s="24" t="s">
        <v>3</v>
      </c>
      <c r="B216" s="25">
        <v>100</v>
      </c>
      <c r="C216" s="25">
        <v>57.314628999999996</v>
      </c>
      <c r="D216" s="25">
        <v>49.298597000000001</v>
      </c>
      <c r="E216" s="25">
        <v>42.084167999999998</v>
      </c>
      <c r="F216" s="25">
        <v>26.252504999999999</v>
      </c>
      <c r="G216" s="25">
        <v>12.825651000000001</v>
      </c>
      <c r="H216" s="25">
        <v>14.028055999999999</v>
      </c>
      <c r="I216" s="25">
        <v>23.446894</v>
      </c>
      <c r="J216" s="25">
        <v>8.0160319999999992</v>
      </c>
      <c r="K216" s="25">
        <v>9.8196390000000005</v>
      </c>
      <c r="L216" s="25">
        <v>9.0180360000000004</v>
      </c>
      <c r="M216" s="25">
        <v>11.623246</v>
      </c>
      <c r="N216" s="25">
        <v>12.424849999999999</v>
      </c>
      <c r="O216" s="25">
        <v>30.260521000000001</v>
      </c>
      <c r="P216" s="25">
        <v>27.454910000000002</v>
      </c>
      <c r="Q216" s="25">
        <v>2.8056109999999999</v>
      </c>
      <c r="R216" s="25">
        <v>9.2184369999999998</v>
      </c>
      <c r="S216" s="25">
        <v>1.6032059999999999</v>
      </c>
    </row>
    <row r="217" spans="1:19" ht="11.1" customHeight="1" x14ac:dyDescent="0.2">
      <c r="A217" s="20" t="s">
        <v>398</v>
      </c>
      <c r="B217" s="21">
        <v>468</v>
      </c>
      <c r="C217" s="21">
        <v>254</v>
      </c>
      <c r="D217" s="21">
        <v>208</v>
      </c>
      <c r="E217" s="21">
        <v>191</v>
      </c>
      <c r="F217" s="21">
        <v>115</v>
      </c>
      <c r="G217" s="21">
        <v>73</v>
      </c>
      <c r="H217" s="21">
        <v>75</v>
      </c>
      <c r="I217" s="21">
        <v>96</v>
      </c>
      <c r="J217" s="21">
        <v>35</v>
      </c>
      <c r="K217" s="21">
        <v>46</v>
      </c>
      <c r="L217" s="21">
        <v>46</v>
      </c>
      <c r="M217" s="21">
        <v>49</v>
      </c>
      <c r="N217" s="21">
        <v>50</v>
      </c>
      <c r="O217" s="21">
        <v>132</v>
      </c>
      <c r="P217" s="21">
        <v>148</v>
      </c>
      <c r="Q217" s="21">
        <v>11</v>
      </c>
      <c r="R217" s="21">
        <v>47</v>
      </c>
      <c r="S217" s="21">
        <v>7</v>
      </c>
    </row>
    <row r="218" spans="1:19" ht="11.1" customHeight="1" x14ac:dyDescent="0.2">
      <c r="A218" s="24" t="s">
        <v>3</v>
      </c>
      <c r="B218" s="25">
        <v>100</v>
      </c>
      <c r="C218" s="25">
        <v>54.273504000000003</v>
      </c>
      <c r="D218" s="25">
        <v>44.444443999999997</v>
      </c>
      <c r="E218" s="25">
        <v>40.811965999999998</v>
      </c>
      <c r="F218" s="25">
        <v>24.572649999999999</v>
      </c>
      <c r="G218" s="25">
        <v>15.598291</v>
      </c>
      <c r="H218" s="25">
        <v>16.025641</v>
      </c>
      <c r="I218" s="25">
        <v>20.512820999999999</v>
      </c>
      <c r="J218" s="25">
        <v>7.4786320000000002</v>
      </c>
      <c r="K218" s="25">
        <v>9.8290600000000001</v>
      </c>
      <c r="L218" s="25">
        <v>9.8290600000000001</v>
      </c>
      <c r="M218" s="25">
        <v>10.470084999999999</v>
      </c>
      <c r="N218" s="25">
        <v>10.683761000000001</v>
      </c>
      <c r="O218" s="25">
        <v>28.205127999999998</v>
      </c>
      <c r="P218" s="25">
        <v>31.623932</v>
      </c>
      <c r="Q218" s="25">
        <v>2.3504269999999998</v>
      </c>
      <c r="R218" s="25">
        <v>10.042735</v>
      </c>
      <c r="S218" s="25">
        <v>1.4957260000000001</v>
      </c>
    </row>
    <row r="219" spans="1:19" ht="11.1" customHeight="1" x14ac:dyDescent="0.2">
      <c r="A219" s="20" t="s">
        <v>399</v>
      </c>
      <c r="B219" s="21">
        <v>257</v>
      </c>
      <c r="C219" s="21">
        <v>137</v>
      </c>
      <c r="D219" s="21">
        <v>108</v>
      </c>
      <c r="E219" s="21">
        <v>100</v>
      </c>
      <c r="F219" s="21">
        <v>69</v>
      </c>
      <c r="G219" s="21">
        <v>29</v>
      </c>
      <c r="H219" s="21">
        <v>26</v>
      </c>
      <c r="I219" s="21">
        <v>56</v>
      </c>
      <c r="J219" s="21">
        <v>14</v>
      </c>
      <c r="K219" s="21">
        <v>23</v>
      </c>
      <c r="L219" s="21">
        <v>26</v>
      </c>
      <c r="M219" s="21">
        <v>23</v>
      </c>
      <c r="N219" s="21">
        <v>30</v>
      </c>
      <c r="O219" s="21">
        <v>74</v>
      </c>
      <c r="P219" s="21">
        <v>79</v>
      </c>
      <c r="Q219" s="21">
        <v>4</v>
      </c>
      <c r="R219" s="21">
        <v>26</v>
      </c>
      <c r="S219" s="21">
        <v>6</v>
      </c>
    </row>
    <row r="220" spans="1:19" ht="11.1" customHeight="1" x14ac:dyDescent="0.2">
      <c r="A220" s="24" t="s">
        <v>3</v>
      </c>
      <c r="B220" s="25">
        <v>100</v>
      </c>
      <c r="C220" s="25">
        <v>53.307392999999998</v>
      </c>
      <c r="D220" s="25">
        <v>42.023345999999997</v>
      </c>
      <c r="E220" s="25">
        <v>38.910505999999998</v>
      </c>
      <c r="F220" s="25">
        <v>26.848248999999999</v>
      </c>
      <c r="G220" s="25">
        <v>11.284046999999999</v>
      </c>
      <c r="H220" s="25">
        <v>10.116732000000001</v>
      </c>
      <c r="I220" s="25">
        <v>21.789883</v>
      </c>
      <c r="J220" s="25">
        <v>5.4474710000000002</v>
      </c>
      <c r="K220" s="25">
        <v>8.9494159999999994</v>
      </c>
      <c r="L220" s="25">
        <v>10.116732000000001</v>
      </c>
      <c r="M220" s="25">
        <v>8.9494159999999994</v>
      </c>
      <c r="N220" s="25">
        <v>11.673152</v>
      </c>
      <c r="O220" s="25">
        <v>28.793773999999999</v>
      </c>
      <c r="P220" s="25">
        <v>30.7393</v>
      </c>
      <c r="Q220" s="25">
        <v>1.5564199999999999</v>
      </c>
      <c r="R220" s="25">
        <v>10.116732000000001</v>
      </c>
      <c r="S220" s="25">
        <v>2.3346300000000002</v>
      </c>
    </row>
    <row r="221" spans="1:19" ht="11.1" customHeight="1" x14ac:dyDescent="0.2">
      <c r="A221" s="20" t="s">
        <v>400</v>
      </c>
      <c r="B221" s="21">
        <v>296</v>
      </c>
      <c r="C221" s="21">
        <v>147</v>
      </c>
      <c r="D221" s="21">
        <v>126</v>
      </c>
      <c r="E221" s="21">
        <v>134</v>
      </c>
      <c r="F221" s="21">
        <v>75</v>
      </c>
      <c r="G221" s="21">
        <v>41</v>
      </c>
      <c r="H221" s="21">
        <v>52</v>
      </c>
      <c r="I221" s="21">
        <v>52</v>
      </c>
      <c r="J221" s="21">
        <v>27</v>
      </c>
      <c r="K221" s="21">
        <v>24</v>
      </c>
      <c r="L221" s="21">
        <v>25</v>
      </c>
      <c r="M221" s="21">
        <v>21</v>
      </c>
      <c r="N221" s="21">
        <v>37</v>
      </c>
      <c r="O221" s="21">
        <v>93</v>
      </c>
      <c r="P221" s="21">
        <v>81</v>
      </c>
      <c r="Q221" s="21">
        <v>9</v>
      </c>
      <c r="R221" s="21">
        <v>38</v>
      </c>
      <c r="S221" s="21">
        <v>9</v>
      </c>
    </row>
    <row r="222" spans="1:19" ht="11.1" customHeight="1" x14ac:dyDescent="0.2">
      <c r="A222" s="24" t="s">
        <v>3</v>
      </c>
      <c r="B222" s="25">
        <v>100</v>
      </c>
      <c r="C222" s="25">
        <v>49.662162000000002</v>
      </c>
      <c r="D222" s="25">
        <v>42.567568000000001</v>
      </c>
      <c r="E222" s="25">
        <v>45.270269999999996</v>
      </c>
      <c r="F222" s="25">
        <v>25.337838000000001</v>
      </c>
      <c r="G222" s="25">
        <v>13.851350999999999</v>
      </c>
      <c r="H222" s="25">
        <v>17.567568000000001</v>
      </c>
      <c r="I222" s="25">
        <v>17.567568000000001</v>
      </c>
      <c r="J222" s="25">
        <v>9.1216220000000003</v>
      </c>
      <c r="K222" s="25">
        <v>8.1081079999999996</v>
      </c>
      <c r="L222" s="25">
        <v>8.4459459999999993</v>
      </c>
      <c r="M222" s="25">
        <v>7.094595</v>
      </c>
      <c r="N222" s="25">
        <v>12.5</v>
      </c>
      <c r="O222" s="25">
        <v>31.418918999999999</v>
      </c>
      <c r="P222" s="25">
        <v>27.364865000000002</v>
      </c>
      <c r="Q222" s="25">
        <v>3.0405410000000002</v>
      </c>
      <c r="R222" s="25">
        <v>12.837838</v>
      </c>
      <c r="S222" s="25">
        <v>3.0405410000000002</v>
      </c>
    </row>
    <row r="223" spans="1:19" ht="11.1" customHeight="1" x14ac:dyDescent="0.2">
      <c r="A223" s="9" t="s">
        <v>401</v>
      </c>
      <c r="B223" s="9"/>
      <c r="C223" s="9"/>
      <c r="D223" s="9"/>
      <c r="E223" s="9"/>
      <c r="F223" s="9"/>
      <c r="G223" s="9"/>
      <c r="H223" s="9"/>
      <c r="I223" s="9"/>
      <c r="J223" s="9"/>
      <c r="K223" s="9"/>
      <c r="L223" s="9"/>
      <c r="M223" s="9"/>
      <c r="N223" s="9"/>
      <c r="O223" s="9"/>
      <c r="P223" s="9"/>
      <c r="Q223" s="9"/>
      <c r="R223" s="9"/>
      <c r="S223" s="9"/>
    </row>
    <row r="224" spans="1:19" ht="11.1" customHeight="1" x14ac:dyDescent="0.2">
      <c r="A224" s="20" t="s">
        <v>878</v>
      </c>
      <c r="B224" s="21">
        <v>116</v>
      </c>
      <c r="C224" s="21">
        <v>66</v>
      </c>
      <c r="D224" s="21">
        <v>55</v>
      </c>
      <c r="E224" s="21">
        <v>53</v>
      </c>
      <c r="F224" s="21">
        <v>31</v>
      </c>
      <c r="G224" s="21">
        <v>10</v>
      </c>
      <c r="H224" s="21">
        <v>19</v>
      </c>
      <c r="I224" s="21">
        <v>22</v>
      </c>
      <c r="J224" s="21">
        <v>9</v>
      </c>
      <c r="K224" s="21">
        <v>8</v>
      </c>
      <c r="L224" s="21">
        <v>14</v>
      </c>
      <c r="M224" s="21">
        <v>12</v>
      </c>
      <c r="N224" s="21">
        <v>13</v>
      </c>
      <c r="O224" s="21">
        <v>33</v>
      </c>
      <c r="P224" s="21">
        <v>30</v>
      </c>
      <c r="Q224" s="21">
        <v>5</v>
      </c>
      <c r="R224" s="21">
        <v>6</v>
      </c>
      <c r="S224" s="21">
        <v>4</v>
      </c>
    </row>
    <row r="225" spans="1:19" ht="11.1" customHeight="1" x14ac:dyDescent="0.2">
      <c r="A225" s="24" t="s">
        <v>3</v>
      </c>
      <c r="B225" s="25">
        <v>100</v>
      </c>
      <c r="C225" s="25">
        <v>56.896552</v>
      </c>
      <c r="D225" s="25">
        <v>47.413792999999998</v>
      </c>
      <c r="E225" s="25">
        <v>45.689655000000002</v>
      </c>
      <c r="F225" s="25">
        <v>26.724138</v>
      </c>
      <c r="G225" s="25">
        <v>8.6206899999999997</v>
      </c>
      <c r="H225" s="25">
        <v>16.37931</v>
      </c>
      <c r="I225" s="25">
        <v>18.965516999999998</v>
      </c>
      <c r="J225" s="25">
        <v>7.7586209999999998</v>
      </c>
      <c r="K225" s="25">
        <v>6.8965519999999998</v>
      </c>
      <c r="L225" s="25">
        <v>12.068966</v>
      </c>
      <c r="M225" s="25">
        <v>10.344828</v>
      </c>
      <c r="N225" s="25">
        <v>11.206897</v>
      </c>
      <c r="O225" s="25">
        <v>28.448276</v>
      </c>
      <c r="P225" s="25">
        <v>25.862069000000002</v>
      </c>
      <c r="Q225" s="25">
        <v>4.3103449999999999</v>
      </c>
      <c r="R225" s="25">
        <v>5.1724139999999998</v>
      </c>
      <c r="S225" s="25">
        <v>3.4482759999999999</v>
      </c>
    </row>
    <row r="226" spans="1:19" ht="11.1" customHeight="1" x14ac:dyDescent="0.2">
      <c r="A226" s="20" t="s">
        <v>402</v>
      </c>
      <c r="B226" s="21">
        <v>213</v>
      </c>
      <c r="C226" s="21">
        <v>109</v>
      </c>
      <c r="D226" s="21">
        <v>104</v>
      </c>
      <c r="E226" s="21">
        <v>114</v>
      </c>
      <c r="F226" s="21">
        <v>56</v>
      </c>
      <c r="G226" s="21">
        <v>37</v>
      </c>
      <c r="H226" s="21">
        <v>20</v>
      </c>
      <c r="I226" s="21">
        <v>47</v>
      </c>
      <c r="J226" s="21">
        <v>18</v>
      </c>
      <c r="K226" s="21">
        <v>18</v>
      </c>
      <c r="L226" s="21">
        <v>20</v>
      </c>
      <c r="M226" s="21">
        <v>27</v>
      </c>
      <c r="N226" s="21">
        <v>28</v>
      </c>
      <c r="O226" s="21">
        <v>71</v>
      </c>
      <c r="P226" s="21">
        <v>58</v>
      </c>
      <c r="Q226" s="21">
        <v>6</v>
      </c>
      <c r="R226" s="21">
        <v>20</v>
      </c>
      <c r="S226" s="21">
        <v>2</v>
      </c>
    </row>
    <row r="227" spans="1:19" ht="11.1" customHeight="1" x14ac:dyDescent="0.2">
      <c r="A227" s="24" t="s">
        <v>3</v>
      </c>
      <c r="B227" s="25">
        <v>100</v>
      </c>
      <c r="C227" s="25">
        <v>51.173709000000002</v>
      </c>
      <c r="D227" s="25">
        <v>48.826290999999998</v>
      </c>
      <c r="E227" s="25">
        <v>53.521127</v>
      </c>
      <c r="F227" s="25">
        <v>26.291080000000001</v>
      </c>
      <c r="G227" s="25">
        <v>17.370892000000001</v>
      </c>
      <c r="H227" s="25">
        <v>9.3896709999999999</v>
      </c>
      <c r="I227" s="25">
        <v>22.065728</v>
      </c>
      <c r="J227" s="25">
        <v>8.450704</v>
      </c>
      <c r="K227" s="25">
        <v>8.450704</v>
      </c>
      <c r="L227" s="25">
        <v>9.3896709999999999</v>
      </c>
      <c r="M227" s="25">
        <v>12.676056000000001</v>
      </c>
      <c r="N227" s="25">
        <v>13.14554</v>
      </c>
      <c r="O227" s="25">
        <v>33.333333000000003</v>
      </c>
      <c r="P227" s="25">
        <v>27.230046999999999</v>
      </c>
      <c r="Q227" s="25">
        <v>2.8169010000000001</v>
      </c>
      <c r="R227" s="25">
        <v>9.3896709999999999</v>
      </c>
      <c r="S227" s="25">
        <v>0.938967</v>
      </c>
    </row>
    <row r="228" spans="1:19" ht="11.1" customHeight="1" x14ac:dyDescent="0.2">
      <c r="A228" s="20" t="s">
        <v>397</v>
      </c>
      <c r="B228" s="21">
        <v>828</v>
      </c>
      <c r="C228" s="21">
        <v>481</v>
      </c>
      <c r="D228" s="21">
        <v>433</v>
      </c>
      <c r="E228" s="21">
        <v>365</v>
      </c>
      <c r="F228" s="21">
        <v>238</v>
      </c>
      <c r="G228" s="21">
        <v>133</v>
      </c>
      <c r="H228" s="21">
        <v>142</v>
      </c>
      <c r="I228" s="21">
        <v>205</v>
      </c>
      <c r="J228" s="21">
        <v>72</v>
      </c>
      <c r="K228" s="21">
        <v>80</v>
      </c>
      <c r="L228" s="21">
        <v>79</v>
      </c>
      <c r="M228" s="21">
        <v>101</v>
      </c>
      <c r="N228" s="21">
        <v>118</v>
      </c>
      <c r="O228" s="21">
        <v>258</v>
      </c>
      <c r="P228" s="21">
        <v>283</v>
      </c>
      <c r="Q228" s="21">
        <v>20</v>
      </c>
      <c r="R228" s="21">
        <v>63</v>
      </c>
      <c r="S228" s="21">
        <v>11</v>
      </c>
    </row>
    <row r="229" spans="1:19" ht="11.1" customHeight="1" x14ac:dyDescent="0.2">
      <c r="A229" s="24" t="s">
        <v>3</v>
      </c>
      <c r="B229" s="25">
        <v>100</v>
      </c>
      <c r="C229" s="25">
        <v>58.091786999999997</v>
      </c>
      <c r="D229" s="25">
        <v>52.294685999999999</v>
      </c>
      <c r="E229" s="25">
        <v>44.082126000000002</v>
      </c>
      <c r="F229" s="25">
        <v>28.743960999999999</v>
      </c>
      <c r="G229" s="25">
        <v>16.062802000000001</v>
      </c>
      <c r="H229" s="25">
        <v>17.149757999999999</v>
      </c>
      <c r="I229" s="25">
        <v>24.758454</v>
      </c>
      <c r="J229" s="25">
        <v>8.6956520000000008</v>
      </c>
      <c r="K229" s="25">
        <v>9.6618359999999992</v>
      </c>
      <c r="L229" s="25">
        <v>9.5410629999999994</v>
      </c>
      <c r="M229" s="25">
        <v>12.198067999999999</v>
      </c>
      <c r="N229" s="25">
        <v>14.251208</v>
      </c>
      <c r="O229" s="25">
        <v>31.159420000000001</v>
      </c>
      <c r="P229" s="25">
        <v>34.178744000000002</v>
      </c>
      <c r="Q229" s="25">
        <v>2.4154589999999998</v>
      </c>
      <c r="R229" s="25">
        <v>7.6086960000000001</v>
      </c>
      <c r="S229" s="25">
        <v>1.3285020000000001</v>
      </c>
    </row>
    <row r="230" spans="1:19" ht="11.1" customHeight="1" x14ac:dyDescent="0.2">
      <c r="A230" s="20" t="s">
        <v>403</v>
      </c>
      <c r="B230" s="21">
        <v>133</v>
      </c>
      <c r="C230" s="21">
        <v>76</v>
      </c>
      <c r="D230" s="21">
        <v>64</v>
      </c>
      <c r="E230" s="21">
        <v>56</v>
      </c>
      <c r="F230" s="21">
        <v>35</v>
      </c>
      <c r="G230" s="21">
        <v>22</v>
      </c>
      <c r="H230" s="21">
        <v>25</v>
      </c>
      <c r="I230" s="21">
        <v>32</v>
      </c>
      <c r="J230" s="21">
        <v>7</v>
      </c>
      <c r="K230" s="21">
        <v>11</v>
      </c>
      <c r="L230" s="21">
        <v>14</v>
      </c>
      <c r="M230" s="21">
        <v>18</v>
      </c>
      <c r="N230" s="21">
        <v>20</v>
      </c>
      <c r="O230" s="21">
        <v>39</v>
      </c>
      <c r="P230" s="21">
        <v>38</v>
      </c>
      <c r="Q230" s="21">
        <v>3</v>
      </c>
      <c r="R230" s="21">
        <v>9</v>
      </c>
      <c r="S230" s="21">
        <v>3</v>
      </c>
    </row>
    <row r="231" spans="1:19" ht="11.1" customHeight="1" x14ac:dyDescent="0.2">
      <c r="A231" s="24" t="s">
        <v>3</v>
      </c>
      <c r="B231" s="25">
        <v>100</v>
      </c>
      <c r="C231" s="25">
        <v>57.142856999999999</v>
      </c>
      <c r="D231" s="25">
        <v>48.120300999999998</v>
      </c>
      <c r="E231" s="25">
        <v>42.105263000000001</v>
      </c>
      <c r="F231" s="25">
        <v>26.315788999999999</v>
      </c>
      <c r="G231" s="25">
        <v>16.541353000000001</v>
      </c>
      <c r="H231" s="25">
        <v>18.796991999999999</v>
      </c>
      <c r="I231" s="25">
        <v>24.06015</v>
      </c>
      <c r="J231" s="25">
        <v>5.2631579999999998</v>
      </c>
      <c r="K231" s="25">
        <v>8.2706769999999992</v>
      </c>
      <c r="L231" s="25">
        <v>10.526316</v>
      </c>
      <c r="M231" s="25">
        <v>13.533835</v>
      </c>
      <c r="N231" s="25">
        <v>15.037594</v>
      </c>
      <c r="O231" s="25">
        <v>29.323308000000001</v>
      </c>
      <c r="P231" s="25">
        <v>28.571428999999998</v>
      </c>
      <c r="Q231" s="25">
        <v>2.2556389999999999</v>
      </c>
      <c r="R231" s="25">
        <v>6.7669170000000003</v>
      </c>
      <c r="S231" s="25">
        <v>2.2556389999999999</v>
      </c>
    </row>
    <row r="232" spans="1:19" ht="11.1" customHeight="1" x14ac:dyDescent="0.2">
      <c r="A232" s="20" t="s">
        <v>404</v>
      </c>
      <c r="B232" s="21">
        <v>120</v>
      </c>
      <c r="C232" s="21">
        <v>66</v>
      </c>
      <c r="D232" s="21">
        <v>61</v>
      </c>
      <c r="E232" s="21">
        <v>51</v>
      </c>
      <c r="F232" s="21">
        <v>35</v>
      </c>
      <c r="G232" s="21">
        <v>15</v>
      </c>
      <c r="H232" s="21">
        <v>20</v>
      </c>
      <c r="I232" s="21">
        <v>24</v>
      </c>
      <c r="J232" s="21">
        <v>15</v>
      </c>
      <c r="K232" s="21">
        <v>18</v>
      </c>
      <c r="L232" s="21">
        <v>17</v>
      </c>
      <c r="M232" s="21">
        <v>13</v>
      </c>
      <c r="N232" s="21">
        <v>19</v>
      </c>
      <c r="O232" s="21">
        <v>41</v>
      </c>
      <c r="P232" s="21">
        <v>30</v>
      </c>
      <c r="Q232" s="21">
        <v>3</v>
      </c>
      <c r="R232" s="21">
        <v>16</v>
      </c>
      <c r="S232" s="21">
        <v>1</v>
      </c>
    </row>
    <row r="233" spans="1:19" ht="11.1" customHeight="1" x14ac:dyDescent="0.2">
      <c r="A233" s="24" t="s">
        <v>3</v>
      </c>
      <c r="B233" s="25">
        <v>100</v>
      </c>
      <c r="C233" s="25">
        <v>55</v>
      </c>
      <c r="D233" s="25">
        <v>50.833333000000003</v>
      </c>
      <c r="E233" s="25">
        <v>42.5</v>
      </c>
      <c r="F233" s="25">
        <v>29.166667</v>
      </c>
      <c r="G233" s="25">
        <v>12.5</v>
      </c>
      <c r="H233" s="25">
        <v>16.666667</v>
      </c>
      <c r="I233" s="25">
        <v>20</v>
      </c>
      <c r="J233" s="25">
        <v>12.5</v>
      </c>
      <c r="K233" s="25">
        <v>15</v>
      </c>
      <c r="L233" s="25">
        <v>14.166667</v>
      </c>
      <c r="M233" s="25">
        <v>10.833333</v>
      </c>
      <c r="N233" s="25">
        <v>15.833333</v>
      </c>
      <c r="O233" s="25">
        <v>34.166666999999997</v>
      </c>
      <c r="P233" s="25">
        <v>25</v>
      </c>
      <c r="Q233" s="25">
        <v>2.5</v>
      </c>
      <c r="R233" s="25">
        <v>13.333333</v>
      </c>
      <c r="S233" s="25">
        <v>0.83333299999999999</v>
      </c>
    </row>
    <row r="234" spans="1:19" ht="11.1" customHeight="1" x14ac:dyDescent="0.2">
      <c r="A234" s="20" t="s">
        <v>405</v>
      </c>
      <c r="B234" s="21">
        <v>246</v>
      </c>
      <c r="C234" s="21">
        <v>144</v>
      </c>
      <c r="D234" s="21">
        <v>121</v>
      </c>
      <c r="E234" s="21">
        <v>103</v>
      </c>
      <c r="F234" s="21">
        <v>61</v>
      </c>
      <c r="G234" s="21">
        <v>27</v>
      </c>
      <c r="H234" s="21">
        <v>25</v>
      </c>
      <c r="I234" s="21">
        <v>61</v>
      </c>
      <c r="J234" s="21">
        <v>18</v>
      </c>
      <c r="K234" s="21">
        <v>20</v>
      </c>
      <c r="L234" s="21">
        <v>14</v>
      </c>
      <c r="M234" s="21">
        <v>27</v>
      </c>
      <c r="N234" s="21">
        <v>23</v>
      </c>
      <c r="O234" s="21">
        <v>71</v>
      </c>
      <c r="P234" s="21">
        <v>69</v>
      </c>
      <c r="Q234" s="21">
        <v>8</v>
      </c>
      <c r="R234" s="21">
        <v>21</v>
      </c>
      <c r="S234" s="21">
        <v>4</v>
      </c>
    </row>
    <row r="235" spans="1:19" ht="11.1" customHeight="1" x14ac:dyDescent="0.2">
      <c r="A235" s="24" t="s">
        <v>3</v>
      </c>
      <c r="B235" s="25">
        <v>100</v>
      </c>
      <c r="C235" s="25">
        <v>58.536585000000002</v>
      </c>
      <c r="D235" s="25">
        <v>49.186991999999996</v>
      </c>
      <c r="E235" s="25">
        <v>41.869919000000003</v>
      </c>
      <c r="F235" s="25">
        <v>24.796748000000001</v>
      </c>
      <c r="G235" s="25">
        <v>10.97561</v>
      </c>
      <c r="H235" s="25">
        <v>10.162602</v>
      </c>
      <c r="I235" s="25">
        <v>24.796748000000001</v>
      </c>
      <c r="J235" s="25">
        <v>7.3170729999999997</v>
      </c>
      <c r="K235" s="25">
        <v>8.1300810000000006</v>
      </c>
      <c r="L235" s="25">
        <v>5.6910569999999998</v>
      </c>
      <c r="M235" s="25">
        <v>10.97561</v>
      </c>
      <c r="N235" s="25">
        <v>9.3495930000000005</v>
      </c>
      <c r="O235" s="25">
        <v>28.861789000000002</v>
      </c>
      <c r="P235" s="25">
        <v>28.048780000000001</v>
      </c>
      <c r="Q235" s="25">
        <v>3.252033</v>
      </c>
      <c r="R235" s="25">
        <v>8.5365850000000005</v>
      </c>
      <c r="S235" s="25">
        <v>1.6260159999999999</v>
      </c>
    </row>
    <row r="236" spans="1:19" ht="11.1" customHeight="1" x14ac:dyDescent="0.2">
      <c r="A236" s="20" t="s">
        <v>398</v>
      </c>
      <c r="B236" s="21">
        <v>468</v>
      </c>
      <c r="C236" s="21">
        <v>254</v>
      </c>
      <c r="D236" s="21">
        <v>208</v>
      </c>
      <c r="E236" s="21">
        <v>191</v>
      </c>
      <c r="F236" s="21">
        <v>115</v>
      </c>
      <c r="G236" s="21">
        <v>73</v>
      </c>
      <c r="H236" s="21">
        <v>75</v>
      </c>
      <c r="I236" s="21">
        <v>96</v>
      </c>
      <c r="J236" s="21">
        <v>35</v>
      </c>
      <c r="K236" s="21">
        <v>46</v>
      </c>
      <c r="L236" s="21">
        <v>46</v>
      </c>
      <c r="M236" s="21">
        <v>49</v>
      </c>
      <c r="N236" s="21">
        <v>50</v>
      </c>
      <c r="O236" s="21">
        <v>132</v>
      </c>
      <c r="P236" s="21">
        <v>148</v>
      </c>
      <c r="Q236" s="21">
        <v>11</v>
      </c>
      <c r="R236" s="21">
        <v>47</v>
      </c>
      <c r="S236" s="21">
        <v>7</v>
      </c>
    </row>
    <row r="237" spans="1:19" ht="11.1" customHeight="1" x14ac:dyDescent="0.2">
      <c r="A237" s="24" t="s">
        <v>3</v>
      </c>
      <c r="B237" s="25">
        <v>100</v>
      </c>
      <c r="C237" s="25">
        <v>54.273504000000003</v>
      </c>
      <c r="D237" s="25">
        <v>44.444443999999997</v>
      </c>
      <c r="E237" s="25">
        <v>40.811965999999998</v>
      </c>
      <c r="F237" s="25">
        <v>24.572649999999999</v>
      </c>
      <c r="G237" s="25">
        <v>15.598291</v>
      </c>
      <c r="H237" s="25">
        <v>16.025641</v>
      </c>
      <c r="I237" s="25">
        <v>20.512820999999999</v>
      </c>
      <c r="J237" s="25">
        <v>7.4786320000000002</v>
      </c>
      <c r="K237" s="25">
        <v>9.8290600000000001</v>
      </c>
      <c r="L237" s="25">
        <v>9.8290600000000001</v>
      </c>
      <c r="M237" s="25">
        <v>10.470084999999999</v>
      </c>
      <c r="N237" s="25">
        <v>10.683761000000001</v>
      </c>
      <c r="O237" s="25">
        <v>28.205127999999998</v>
      </c>
      <c r="P237" s="25">
        <v>31.623932</v>
      </c>
      <c r="Q237" s="25">
        <v>2.3504269999999998</v>
      </c>
      <c r="R237" s="25">
        <v>10.042735</v>
      </c>
      <c r="S237" s="25">
        <v>1.4957260000000001</v>
      </c>
    </row>
    <row r="238" spans="1:19" ht="11.1" customHeight="1" x14ac:dyDescent="0.2">
      <c r="A238" s="20" t="s">
        <v>406</v>
      </c>
      <c r="B238" s="21">
        <v>180</v>
      </c>
      <c r="C238" s="21">
        <v>90</v>
      </c>
      <c r="D238" s="21">
        <v>72</v>
      </c>
      <c r="E238" s="21">
        <v>65</v>
      </c>
      <c r="F238" s="21">
        <v>42</v>
      </c>
      <c r="G238" s="21">
        <v>22</v>
      </c>
      <c r="H238" s="21">
        <v>19</v>
      </c>
      <c r="I238" s="21">
        <v>35</v>
      </c>
      <c r="J238" s="21">
        <v>6</v>
      </c>
      <c r="K238" s="21">
        <v>17</v>
      </c>
      <c r="L238" s="21">
        <v>19</v>
      </c>
      <c r="M238" s="21">
        <v>14</v>
      </c>
      <c r="N238" s="21">
        <v>20</v>
      </c>
      <c r="O238" s="21">
        <v>50</v>
      </c>
      <c r="P238" s="21">
        <v>50</v>
      </c>
      <c r="Q238" s="21">
        <v>3</v>
      </c>
      <c r="R238" s="21">
        <v>22</v>
      </c>
      <c r="S238" s="21">
        <v>5</v>
      </c>
    </row>
    <row r="239" spans="1:19" ht="11.1" customHeight="1" x14ac:dyDescent="0.2">
      <c r="A239" s="24" t="s">
        <v>3</v>
      </c>
      <c r="B239" s="25">
        <v>100</v>
      </c>
      <c r="C239" s="25">
        <v>50</v>
      </c>
      <c r="D239" s="25">
        <v>40</v>
      </c>
      <c r="E239" s="25">
        <v>36.111111000000001</v>
      </c>
      <c r="F239" s="25">
        <v>23.333333</v>
      </c>
      <c r="G239" s="25">
        <v>12.222222</v>
      </c>
      <c r="H239" s="25">
        <v>10.555555999999999</v>
      </c>
      <c r="I239" s="25">
        <v>19.444444000000001</v>
      </c>
      <c r="J239" s="25">
        <v>3.3333330000000001</v>
      </c>
      <c r="K239" s="25">
        <v>9.4444440000000007</v>
      </c>
      <c r="L239" s="25">
        <v>10.555555999999999</v>
      </c>
      <c r="M239" s="25">
        <v>7.7777779999999996</v>
      </c>
      <c r="N239" s="25">
        <v>11.111110999999999</v>
      </c>
      <c r="O239" s="25">
        <v>27.777778000000001</v>
      </c>
      <c r="P239" s="25">
        <v>27.777778000000001</v>
      </c>
      <c r="Q239" s="25">
        <v>1.6666669999999999</v>
      </c>
      <c r="R239" s="25">
        <v>12.222222</v>
      </c>
      <c r="S239" s="25">
        <v>2.7777780000000001</v>
      </c>
    </row>
    <row r="240" spans="1:19" ht="11.1" customHeight="1" x14ac:dyDescent="0.2">
      <c r="A240" s="20" t="s">
        <v>407</v>
      </c>
      <c r="B240" s="21">
        <v>77</v>
      </c>
      <c r="C240" s="21">
        <v>47</v>
      </c>
      <c r="D240" s="21">
        <v>36</v>
      </c>
      <c r="E240" s="21">
        <v>35</v>
      </c>
      <c r="F240" s="21">
        <v>27</v>
      </c>
      <c r="G240" s="21">
        <v>7</v>
      </c>
      <c r="H240" s="21">
        <v>7</v>
      </c>
      <c r="I240" s="21">
        <v>21</v>
      </c>
      <c r="J240" s="21">
        <v>8</v>
      </c>
      <c r="K240" s="21">
        <v>6</v>
      </c>
      <c r="L240" s="21">
        <v>7</v>
      </c>
      <c r="M240" s="21">
        <v>9</v>
      </c>
      <c r="N240" s="21">
        <v>10</v>
      </c>
      <c r="O240" s="21">
        <v>24</v>
      </c>
      <c r="P240" s="21">
        <v>29</v>
      </c>
      <c r="Q240" s="21">
        <v>1</v>
      </c>
      <c r="R240" s="21">
        <v>4</v>
      </c>
      <c r="S240" s="21">
        <v>1</v>
      </c>
    </row>
    <row r="241" spans="1:19" ht="11.1" customHeight="1" x14ac:dyDescent="0.2">
      <c r="A241" s="24" t="s">
        <v>3</v>
      </c>
      <c r="B241" s="25">
        <v>100</v>
      </c>
      <c r="C241" s="25">
        <v>61.038961</v>
      </c>
      <c r="D241" s="25">
        <v>46.753247000000002</v>
      </c>
      <c r="E241" s="25">
        <v>45.454545000000003</v>
      </c>
      <c r="F241" s="25">
        <v>35.064934999999998</v>
      </c>
      <c r="G241" s="25">
        <v>9.0909089999999999</v>
      </c>
      <c r="H241" s="25">
        <v>9.0909089999999999</v>
      </c>
      <c r="I241" s="25">
        <v>27.272727</v>
      </c>
      <c r="J241" s="25">
        <v>10.389609999999999</v>
      </c>
      <c r="K241" s="25">
        <v>7.7922079999999996</v>
      </c>
      <c r="L241" s="25">
        <v>9.0909089999999999</v>
      </c>
      <c r="M241" s="25">
        <v>11.688312</v>
      </c>
      <c r="N241" s="25">
        <v>12.987012999999999</v>
      </c>
      <c r="O241" s="25">
        <v>31.168831000000001</v>
      </c>
      <c r="P241" s="25">
        <v>37.662337999999998</v>
      </c>
      <c r="Q241" s="25">
        <v>1.2987010000000001</v>
      </c>
      <c r="R241" s="25">
        <v>5.1948049999999997</v>
      </c>
      <c r="S241" s="25">
        <v>1.2987010000000001</v>
      </c>
    </row>
    <row r="242" spans="1:19" ht="11.1" customHeight="1" x14ac:dyDescent="0.2">
      <c r="A242" s="20" t="s">
        <v>400</v>
      </c>
      <c r="B242" s="21">
        <v>296</v>
      </c>
      <c r="C242" s="21">
        <v>147</v>
      </c>
      <c r="D242" s="21">
        <v>126</v>
      </c>
      <c r="E242" s="21">
        <v>134</v>
      </c>
      <c r="F242" s="21">
        <v>75</v>
      </c>
      <c r="G242" s="21">
        <v>41</v>
      </c>
      <c r="H242" s="21">
        <v>52</v>
      </c>
      <c r="I242" s="21">
        <v>52</v>
      </c>
      <c r="J242" s="21">
        <v>27</v>
      </c>
      <c r="K242" s="21">
        <v>24</v>
      </c>
      <c r="L242" s="21">
        <v>25</v>
      </c>
      <c r="M242" s="21">
        <v>21</v>
      </c>
      <c r="N242" s="21">
        <v>37</v>
      </c>
      <c r="O242" s="21">
        <v>93</v>
      </c>
      <c r="P242" s="21">
        <v>81</v>
      </c>
      <c r="Q242" s="21">
        <v>9</v>
      </c>
      <c r="R242" s="21">
        <v>38</v>
      </c>
      <c r="S242" s="21">
        <v>9</v>
      </c>
    </row>
    <row r="243" spans="1:19" ht="11.1" customHeight="1" x14ac:dyDescent="0.2">
      <c r="A243" s="26"/>
      <c r="B243" s="27">
        <v>100</v>
      </c>
      <c r="C243" s="27">
        <v>49.662162000000002</v>
      </c>
      <c r="D243" s="27">
        <v>42.567568000000001</v>
      </c>
      <c r="E243" s="27">
        <v>45.270269999999996</v>
      </c>
      <c r="F243" s="27">
        <v>25.337838000000001</v>
      </c>
      <c r="G243" s="27">
        <v>13.851350999999999</v>
      </c>
      <c r="H243" s="27">
        <v>17.567568000000001</v>
      </c>
      <c r="I243" s="27">
        <v>17.567568000000001</v>
      </c>
      <c r="J243" s="27">
        <v>9.1216220000000003</v>
      </c>
      <c r="K243" s="27">
        <v>8.1081079999999996</v>
      </c>
      <c r="L243" s="27">
        <v>8.4459459999999993</v>
      </c>
      <c r="M243" s="27">
        <v>7.094595</v>
      </c>
      <c r="N243" s="27">
        <v>12.5</v>
      </c>
      <c r="O243" s="27">
        <v>31.418918999999999</v>
      </c>
      <c r="P243" s="27">
        <v>27.364865000000002</v>
      </c>
      <c r="Q243" s="27">
        <v>3.0405410000000002</v>
      </c>
      <c r="R243" s="27">
        <v>12.837838</v>
      </c>
      <c r="S243" s="27">
        <v>3.0405410000000002</v>
      </c>
    </row>
    <row r="244" spans="1:19" ht="11.1" customHeight="1" x14ac:dyDescent="0.2"/>
  </sheetData>
  <phoneticPr fontId="2"/>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5BCA87D8A3D9C4183C8300473320595" ma:contentTypeVersion="14" ma:contentTypeDescription="新しいドキュメントを作成します。" ma:contentTypeScope="" ma:versionID="a2d072e92a2d02db11668418a09b62e1">
  <xsd:schema xmlns:xsd="http://www.w3.org/2001/XMLSchema" xmlns:xs="http://www.w3.org/2001/XMLSchema" xmlns:p="http://schemas.microsoft.com/office/2006/metadata/properties" xmlns:ns2="573a0119-864b-4a12-bc43-d0bb91a52363" xmlns:ns3="307bff3f-f9bd-4b5d-b86e-6a51af770dea" targetNamespace="http://schemas.microsoft.com/office/2006/metadata/properties" ma:root="true" ma:fieldsID="dc4d2a9b8c13ccb1c8541250343aa5b7" ns2:_="" ns3:_="">
    <xsd:import namespace="573a0119-864b-4a12-bc43-d0bb91a52363"/>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3a0119-864b-4a12-bc43-d0bb91a523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9e48c753-b4a7-475d-b06d-904f06caaab4}" ma:internalName="TaxCatchAll" ma:showField="CatchAllData" ma:web="307bff3f-f9bd-4b5d-b86e-6a51af770de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73a0119-864b-4a12-bc43-d0bb91a52363">
      <Terms xmlns="http://schemas.microsoft.com/office/infopath/2007/PartnerControls"/>
    </lcf76f155ced4ddcb4097134ff3c332f>
    <TaxCatchAll xmlns="307bff3f-f9bd-4b5d-b86e-6a51af770dea" xsi:nil="true"/>
  </documentManagement>
</p:properties>
</file>

<file path=customXml/itemProps1.xml><?xml version="1.0" encoding="utf-8"?>
<ds:datastoreItem xmlns:ds="http://schemas.openxmlformats.org/officeDocument/2006/customXml" ds:itemID="{79498550-AF73-4585-9AF9-AC6376B5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3a0119-864b-4a12-bc43-d0bb91a52363"/>
    <ds:schemaRef ds:uri="307bff3f-f9bd-4b5d-b86e-6a51af770d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3B0DBD1-0400-45F0-B158-BB488C8B3587}">
  <ds:schemaRefs>
    <ds:schemaRef ds:uri="http://schemas.microsoft.com/sharepoint/v3/contenttype/forms"/>
  </ds:schemaRefs>
</ds:datastoreItem>
</file>

<file path=customXml/itemProps3.xml><?xml version="1.0" encoding="utf-8"?>
<ds:datastoreItem xmlns:ds="http://schemas.openxmlformats.org/officeDocument/2006/customXml" ds:itemID="{3C444CFC-F88A-488F-B275-D530FC1BB26D}">
  <ds:schemaRefs>
    <ds:schemaRef ds:uri="http://schemas.microsoft.com/office/2006/documentManagement/types"/>
    <ds:schemaRef ds:uri="573a0119-864b-4a12-bc43-d0bb91a52363"/>
    <ds:schemaRef ds:uri="http://schemas.openxmlformats.org/package/2006/metadata/core-properties"/>
    <ds:schemaRef ds:uri="http://purl.org/dc/dcmitype/"/>
    <ds:schemaRef ds:uri="http://purl.org/dc/terms/"/>
    <ds:schemaRef ds:uri="http://purl.org/dc/elements/1.1/"/>
    <ds:schemaRef ds:uri="http://schemas.microsoft.com/office/infopath/2007/PartnerControls"/>
    <ds:schemaRef ds:uri="307bff3f-f9bd-4b5d-b86e-6a51af770de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151</vt:i4>
      </vt:variant>
    </vt:vector>
  </HeadingPairs>
  <TitlesOfParts>
    <vt:vector size="151" baseType="lpstr">
      <vt:lpstr>目次</vt:lpstr>
      <vt:lpstr>F1_N</vt:lpstr>
      <vt:lpstr>F2_N</vt:lpstr>
      <vt:lpstr>F3_N</vt:lpstr>
      <vt:lpstr>F4_N</vt:lpstr>
      <vt:lpstr>F5_N</vt:lpstr>
      <vt:lpstr>F6_N</vt:lpstr>
      <vt:lpstr>F7_N</vt:lpstr>
      <vt:lpstr>F8_N</vt:lpstr>
      <vt:lpstr>F9_N</vt:lpstr>
      <vt:lpstr>問1_N</vt:lpstr>
      <vt:lpstr>問2_イ_N</vt:lpstr>
      <vt:lpstr>問2_ロ_N</vt:lpstr>
      <vt:lpstr>問2_ハ_N</vt:lpstr>
      <vt:lpstr>問2_ニ_N</vt:lpstr>
      <vt:lpstr>問2_ホ_N</vt:lpstr>
      <vt:lpstr>問2_ヘ_N</vt:lpstr>
      <vt:lpstr>問2_ト_N</vt:lpstr>
      <vt:lpstr>問2_チ_N</vt:lpstr>
      <vt:lpstr>問3_N</vt:lpstr>
      <vt:lpstr>問4_N</vt:lpstr>
      <vt:lpstr>問5_N</vt:lpstr>
      <vt:lpstr>問6_N</vt:lpstr>
      <vt:lpstr>問7_N</vt:lpstr>
      <vt:lpstr>問8_N</vt:lpstr>
      <vt:lpstr>問9_N</vt:lpstr>
      <vt:lpstr>問10_N</vt:lpstr>
      <vt:lpstr>問11_N</vt:lpstr>
      <vt:lpstr>問12_N</vt:lpstr>
      <vt:lpstr>問13_N</vt:lpstr>
      <vt:lpstr>問14_N</vt:lpstr>
      <vt:lpstr>問15_N</vt:lpstr>
      <vt:lpstr>問16_N</vt:lpstr>
      <vt:lpstr>問17_N</vt:lpstr>
      <vt:lpstr>問18_N</vt:lpstr>
      <vt:lpstr>問19_N</vt:lpstr>
      <vt:lpstr>問20_N</vt:lpstr>
      <vt:lpstr>問21_N</vt:lpstr>
      <vt:lpstr>問22_N</vt:lpstr>
      <vt:lpstr>問23_N</vt:lpstr>
      <vt:lpstr>問24_N</vt:lpstr>
      <vt:lpstr>問25_N</vt:lpstr>
      <vt:lpstr>問26_N</vt:lpstr>
      <vt:lpstr>問27_N</vt:lpstr>
      <vt:lpstr>問28_N</vt:lpstr>
      <vt:lpstr>問29_N</vt:lpstr>
      <vt:lpstr>問30_N</vt:lpstr>
      <vt:lpstr>問31_N</vt:lpstr>
      <vt:lpstr>問32_N</vt:lpstr>
      <vt:lpstr>問33_N</vt:lpstr>
      <vt:lpstr>問34_N</vt:lpstr>
      <vt:lpstr>F1_%</vt:lpstr>
      <vt:lpstr>F2_%</vt:lpstr>
      <vt:lpstr>F3_%</vt:lpstr>
      <vt:lpstr>F4_%</vt:lpstr>
      <vt:lpstr>F5_%</vt:lpstr>
      <vt:lpstr>F6_%</vt:lpstr>
      <vt:lpstr>F7_%</vt:lpstr>
      <vt:lpstr>F8_%</vt:lpstr>
      <vt:lpstr>F9_%</vt:lpstr>
      <vt:lpstr>問1_%</vt:lpstr>
      <vt:lpstr>問2_イ_%</vt:lpstr>
      <vt:lpstr>問2_ロ_%</vt:lpstr>
      <vt:lpstr>問2_ハ_%</vt:lpstr>
      <vt:lpstr>問2_ニ_%</vt:lpstr>
      <vt:lpstr>問2_ホ_%</vt:lpstr>
      <vt:lpstr>問2_ヘ_%</vt:lpstr>
      <vt:lpstr>問2_ト_%</vt:lpstr>
      <vt:lpstr>問2_チ_%</vt:lpstr>
      <vt:lpstr>問3_%</vt:lpstr>
      <vt:lpstr>問4_%</vt:lpstr>
      <vt:lpstr>問5_%</vt:lpstr>
      <vt:lpstr>問6_%</vt:lpstr>
      <vt:lpstr>問7_%</vt:lpstr>
      <vt:lpstr>問8_%</vt:lpstr>
      <vt:lpstr>問9_%</vt:lpstr>
      <vt:lpstr>問10_%</vt:lpstr>
      <vt:lpstr>問11_%</vt:lpstr>
      <vt:lpstr>問12_%</vt:lpstr>
      <vt:lpstr>問13_%</vt:lpstr>
      <vt:lpstr>問14_%</vt:lpstr>
      <vt:lpstr>問15_%</vt:lpstr>
      <vt:lpstr>問16_%</vt:lpstr>
      <vt:lpstr>問17_%</vt:lpstr>
      <vt:lpstr>問18_%</vt:lpstr>
      <vt:lpstr>問19_%</vt:lpstr>
      <vt:lpstr>問20_%</vt:lpstr>
      <vt:lpstr>問21_%</vt:lpstr>
      <vt:lpstr>問22_%</vt:lpstr>
      <vt:lpstr>問23_%</vt:lpstr>
      <vt:lpstr>問24_%</vt:lpstr>
      <vt:lpstr>問25_%</vt:lpstr>
      <vt:lpstr>問26_%</vt:lpstr>
      <vt:lpstr>問27_%</vt:lpstr>
      <vt:lpstr>問28_%</vt:lpstr>
      <vt:lpstr>問29_%</vt:lpstr>
      <vt:lpstr>問30_%</vt:lpstr>
      <vt:lpstr>問31_%</vt:lpstr>
      <vt:lpstr>問32_%</vt:lpstr>
      <vt:lpstr>問33_%</vt:lpstr>
      <vt:lpstr>問34_%</vt:lpstr>
      <vt:lpstr>F1_N%</vt:lpstr>
      <vt:lpstr>F2_N%</vt:lpstr>
      <vt:lpstr>F3_N%</vt:lpstr>
      <vt:lpstr>F4_N%</vt:lpstr>
      <vt:lpstr>F5_N%</vt:lpstr>
      <vt:lpstr>F6_N%</vt:lpstr>
      <vt:lpstr>F7_N%</vt:lpstr>
      <vt:lpstr>F8_N%</vt:lpstr>
      <vt:lpstr>F9_N%</vt:lpstr>
      <vt:lpstr>問1_N%</vt:lpstr>
      <vt:lpstr>問2_イ_N%</vt:lpstr>
      <vt:lpstr>問2_ロ_N%</vt:lpstr>
      <vt:lpstr>問2_ハ_N%</vt:lpstr>
      <vt:lpstr>問2_ニ_N%</vt:lpstr>
      <vt:lpstr>問2_ホ_N%</vt:lpstr>
      <vt:lpstr>問2_ヘ_N%</vt:lpstr>
      <vt:lpstr>問2_ト_N%</vt:lpstr>
      <vt:lpstr>問2_チ_N%</vt:lpstr>
      <vt:lpstr>問3_N%</vt:lpstr>
      <vt:lpstr>問4_N%</vt:lpstr>
      <vt:lpstr>問5_N%</vt:lpstr>
      <vt:lpstr>問6_N%</vt:lpstr>
      <vt:lpstr>問7_N%</vt:lpstr>
      <vt:lpstr>問8_N%</vt:lpstr>
      <vt:lpstr>問9_N%</vt:lpstr>
      <vt:lpstr>問10_N%</vt:lpstr>
      <vt:lpstr>問11_N%</vt:lpstr>
      <vt:lpstr>問12_N%</vt:lpstr>
      <vt:lpstr>問13_N%</vt:lpstr>
      <vt:lpstr>問14_N%</vt:lpstr>
      <vt:lpstr>問15_N%</vt:lpstr>
      <vt:lpstr>問16_N%</vt:lpstr>
      <vt:lpstr>問17_N%</vt:lpstr>
      <vt:lpstr>問18_N%</vt:lpstr>
      <vt:lpstr>問19_N%</vt:lpstr>
      <vt:lpstr>問20_N%</vt:lpstr>
      <vt:lpstr>問21_N%</vt:lpstr>
      <vt:lpstr>問22_N%</vt:lpstr>
      <vt:lpstr>問23_N%</vt:lpstr>
      <vt:lpstr>問24_N%</vt:lpstr>
      <vt:lpstr>問25_N%</vt:lpstr>
      <vt:lpstr>問26_N%</vt:lpstr>
      <vt:lpstr>問27_N%</vt:lpstr>
      <vt:lpstr>問28_N%</vt:lpstr>
      <vt:lpstr>問29_N%</vt:lpstr>
      <vt:lpstr>問30_N%</vt:lpstr>
      <vt:lpstr>問31_N%</vt:lpstr>
      <vt:lpstr>問32_N%</vt:lpstr>
      <vt:lpstr>問33_N%</vt:lpstr>
      <vt:lpstr>問34_N%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sjc-dell2018-12</dc:creator>
  <cp:lastModifiedBy>北川 公也(KITAGAWA Kinya)</cp:lastModifiedBy>
  <cp:lastPrinted>2024-02-08T09:22:59Z</cp:lastPrinted>
  <dcterms:created xsi:type="dcterms:W3CDTF">2023-11-16T03:49:36Z</dcterms:created>
  <dcterms:modified xsi:type="dcterms:W3CDTF">2024-04-02T05:53:04Z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0x010100E5BCA87D8A3D9C4183C8300473320595</vt:lpwstr>
  </property>
  <property fmtid="{D5CDD505-2E9C-101B-9397-08002B2CF9AE}" pid="3" name="MediaServiceImageTags">
    <vt:lpwstr/>
  </property>
</Properties>
</file>